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korisnik\Desktop\SAJT\FINANSIJSKI DOKUMENTI\FP i izveštaji za 2023\"/>
    </mc:Choice>
  </mc:AlternateContent>
  <xr:revisionPtr revIDLastSave="0" documentId="8_{E85EFB6E-A78E-45DD-9B8F-A62ED5D0589A}" xr6:coauthVersionLast="47" xr6:coauthVersionMax="47" xr10:uidLastSave="{00000000-0000-0000-0000-000000000000}"/>
  <bookViews>
    <workbookView xWindow="1950" yWindow="1950" windowWidth="16200" windowHeight="9360" tabRatio="984" xr2:uid="{00000000-000D-0000-FFFF-FFFF00000000}"/>
  </bookViews>
  <sheets>
    <sheet name="Sadržaj" sheetId="93" r:id="rId1"/>
    <sheet name="T1 Kadar.ode." sheetId="99" r:id="rId2"/>
    <sheet name="T2 Kadar.dne.bol.dij." sheetId="100" r:id="rId3"/>
    <sheet name="T3 Kadar.zaj.med.del." sheetId="101" r:id="rId4"/>
    <sheet name="T4 Kadar.nem." sheetId="102" r:id="rId5"/>
    <sheet name="T5 Kadar.zbirno " sheetId="103" r:id="rId6"/>
    <sheet name="T6 DANI LICA" sheetId="69" r:id="rId7"/>
    <sheet name="T7 PRATIOCI" sheetId="70" r:id="rId8"/>
    <sheet name="T8 DB" sheetId="71" r:id="rId9"/>
    <sheet name="T9 BEBE" sheetId="72" r:id="rId10"/>
    <sheet name="T10 ZBIRNA" sheetId="2" r:id="rId11"/>
    <sheet name="T 10 ABD" sheetId="44" r:id="rId12"/>
    <sheet name="T10 ANE" sheetId="42" r:id="rId13"/>
    <sheet name="T10 MAKS" sheetId="40" r:id="rId14"/>
    <sheet name="T10 NH" sheetId="38" r:id="rId15"/>
    <sheet name="T10 ORT" sheetId="37" r:id="rId16"/>
    <sheet name="T10 PLH" sheetId="32" r:id="rId17"/>
    <sheet name="T10 URO" sheetId="30" r:id="rId18"/>
    <sheet name="T10 VASK" sheetId="28" r:id="rId19"/>
    <sheet name="T10 KOVID" sheetId="26" r:id="rId20"/>
    <sheet name="T10 ENDO" sheetId="6" r:id="rId21"/>
    <sheet name="T10 GASTRO" sheetId="7" r:id="rId22"/>
    <sheet name="T10 NEFRO" sheetId="9" r:id="rId23"/>
    <sheet name="T10 HEMA" sheetId="13" r:id="rId24"/>
    <sheet name="T10 INF" sheetId="15" r:id="rId25"/>
    <sheet name="T10 KOŽNO" sheetId="17" r:id="rId26"/>
    <sheet name="T10 ORL" sheetId="19" r:id="rId27"/>
    <sheet name="T10 OČNO" sheetId="22" r:id="rId28"/>
    <sheet name="T10 GAK" sheetId="24" r:id="rId29"/>
    <sheet name="T10 REH" sheetId="46" r:id="rId30"/>
    <sheet name="T10 NEUROL" sheetId="49" r:id="rId31"/>
    <sheet name="T10 PSIH" sheetId="50" r:id="rId32"/>
    <sheet name="T10 LAB" sheetId="53" r:id="rId33"/>
    <sheet name="Т10 RADIO" sheetId="56" r:id="rId34"/>
    <sheet name="Т10 UC" sheetId="58" r:id="rId35"/>
    <sheet name="T10 TRANS" sheetId="60" r:id="rId36"/>
    <sheet name="11 Operacije " sheetId="91" r:id="rId37"/>
    <sheet name="T12 DSG" sheetId="73" r:id="rId38"/>
    <sheet name="Т13 ZBIRNA" sheetId="1" r:id="rId39"/>
    <sheet name="T13 ABD" sheetId="62" r:id="rId40"/>
    <sheet name="T13 ANES" sheetId="43" r:id="rId41"/>
    <sheet name="T13 MAKS" sheetId="41" r:id="rId42"/>
    <sheet name="T13 NH" sheetId="39" r:id="rId43"/>
    <sheet name="T13 ORTO" sheetId="36" r:id="rId44"/>
    <sheet name="T13 PLAST " sheetId="63" r:id="rId45"/>
    <sheet name="T13 UROL" sheetId="31" r:id="rId46"/>
    <sheet name="T13 VASK" sheetId="29" r:id="rId47"/>
    <sheet name="T13 KOVID" sheetId="27" r:id="rId48"/>
    <sheet name="Т13 ENDO" sheetId="5" r:id="rId49"/>
    <sheet name="Т13 GASTRO" sheetId="94" r:id="rId50"/>
    <sheet name="Т13 NEFRO" sheetId="10" r:id="rId51"/>
    <sheet name="T13 HEMA" sheetId="14" r:id="rId52"/>
    <sheet name="T13 INFEK" sheetId="16" r:id="rId53"/>
    <sheet name="T13 KOŽNA" sheetId="18" r:id="rId54"/>
    <sheet name="T13 ORL" sheetId="21" r:id="rId55"/>
    <sheet name="T13 OČNO" sheetId="23" r:id="rId56"/>
    <sheet name="T13 GAK" sheetId="25" r:id="rId57"/>
    <sheet name="T13 REH" sheetId="47" r:id="rId58"/>
    <sheet name="T13 NEUROL" sheetId="48" r:id="rId59"/>
    <sheet name="T13 PSIH" sheetId="51" r:id="rId60"/>
    <sheet name="T13 PATO" sheetId="52" r:id="rId61"/>
    <sheet name="T13 LAB" sheetId="55" r:id="rId62"/>
    <sheet name="T13 RAD" sheetId="57" r:id="rId63"/>
    <sheet name="T13 UC" sheetId="59" r:id="rId64"/>
    <sheet name="T13 TRANS" sheetId="61" r:id="rId65"/>
    <sheet name="T14 Dijagn." sheetId="87" r:id="rId66"/>
    <sheet name="T15 Lab.dijagn." sheetId="88" r:id="rId67"/>
    <sheet name="T16Dijaliza" sheetId="92" r:id="rId68"/>
    <sheet name="T17 KRV" sheetId="76" r:id="rId69"/>
    <sheet name="T17A KRV" sheetId="77" r:id="rId70"/>
    <sheet name="T18" sheetId="95" r:id="rId71"/>
    <sheet name="Т 18a" sheetId="96" r:id="rId72"/>
    <sheet name="T 19" sheetId="97" r:id="rId73"/>
    <sheet name="T 19a" sheetId="98" r:id="rId74"/>
    <sheet name="T20 sanitet" sheetId="78" r:id="rId75"/>
    <sheet name="T20A sanitet" sheetId="79" r:id="rId76"/>
    <sheet name="Liste.čekanja 2023" sheetId="80" r:id="rId77"/>
    <sheet name="T22 ZBIRNA USLUGA" sheetId="81" r:id="rId78"/>
    <sheet name="CENTAR ZA SUDSKU" sheetId="90" r:id="rId79"/>
  </sheets>
  <externalReferences>
    <externalReference r:id="rId80"/>
    <externalReference r:id="rId81"/>
    <externalReference r:id="rId82"/>
    <externalReference r:id="rId83"/>
    <externalReference r:id="rId84"/>
  </externalReferences>
  <definedNames>
    <definedName name="____W.O.R.K.B.O.O.K..C.O.N.T.E.N.T.S____" localSheetId="36">#REF!</definedName>
    <definedName name="____W.O.R.K.B.O.O.K..C.O.N.T.E.N.T.S____" localSheetId="76">#REF!</definedName>
    <definedName name="____W.O.R.K.B.O.O.K..C.O.N.T.E.N.T.S____" localSheetId="65">#REF!</definedName>
    <definedName name="____W.O.R.K.B.O.O.K..C.O.N.T.E.N.T.S____" localSheetId="67">#REF!</definedName>
    <definedName name="____W.O.R.K.B.O.O.K..C.O.N.T.E.N.T.S____" localSheetId="68">#REF!</definedName>
    <definedName name="____W.O.R.K.B.O.O.K..C.O.N.T.E.N.T.S____" localSheetId="69">#REF!</definedName>
    <definedName name="____W.O.R.K.B.O.O.K..C.O.N.T.E.N.T.S____" localSheetId="74">#REF!</definedName>
    <definedName name="____W.O.R.K.B.O.O.K..C.O.N.T.E.N.T.S____" localSheetId="75">#REF!</definedName>
    <definedName name="____W.O.R.K.B.O.O.K..C.O.N.T.E.N.T.S____" localSheetId="49">#REF!</definedName>
    <definedName name="____W.O.R.K.B.O.O.K..C.O.N.T.E.N.T.S____">#REF!</definedName>
    <definedName name="_xlnm._FilterDatabase" localSheetId="72" hidden="1">'T 19'!$B$1:$B$657</definedName>
    <definedName name="_xlnm._FilterDatabase" localSheetId="39" hidden="1">'T13 ABD'!$A$1:$H$263</definedName>
    <definedName name="_xlnm._FilterDatabase" localSheetId="40" hidden="1">'T13 ANES'!$M$1:$M$236</definedName>
    <definedName name="_xlnm._FilterDatabase" localSheetId="41" hidden="1">'T13 MAKS'!$K$1:$K$496</definedName>
    <definedName name="_xlnm._FilterDatabase" localSheetId="54" hidden="1">'T13 ORL'!$A$1:$A$1328</definedName>
    <definedName name="_xlnm._FilterDatabase" localSheetId="44" hidden="1">'T13 PLAST '!$A$1:$A$514</definedName>
    <definedName name="_xlnm._FilterDatabase" localSheetId="62" hidden="1">'T13 RAD'!$A$1:$A$107</definedName>
    <definedName name="_xlnm._FilterDatabase" localSheetId="65" hidden="1">'T14 Dijagn.'!$A$1:$A$634</definedName>
    <definedName name="_xlnm._FilterDatabase" localSheetId="66" hidden="1">'T15 Lab.dijagn.'!$A$1:$A$630</definedName>
    <definedName name="_xlnm._FilterDatabase" localSheetId="68" hidden="1">'T17 KRV'!#REF!</definedName>
    <definedName name="_xlnm._FilterDatabase" localSheetId="70" hidden="1">'T18'!$C$1:$C$165</definedName>
    <definedName name="_xlnm._FilterDatabase" localSheetId="77" hidden="1">'T22 ZBIRNA USLUGA'!$A$1:$A$4229</definedName>
    <definedName name="_xlnm._FilterDatabase" localSheetId="50" hidden="1">'Т13 NEFRO'!$A$1:$A$146</definedName>
    <definedName name="_T02" localSheetId="36">#REF!</definedName>
    <definedName name="_T02" localSheetId="1">#REF!</definedName>
    <definedName name="_T02" localSheetId="39">#REF!</definedName>
    <definedName name="_T02" localSheetId="44">#REF!</definedName>
    <definedName name="_T02" localSheetId="65">#REF!</definedName>
    <definedName name="_T02" localSheetId="67">#REF!</definedName>
    <definedName name="_T02" localSheetId="68">#REF!</definedName>
    <definedName name="_T02" localSheetId="69">#REF!</definedName>
    <definedName name="_T02" localSheetId="2">#REF!</definedName>
    <definedName name="_T02" localSheetId="74">#REF!</definedName>
    <definedName name="_T02" localSheetId="75">#REF!</definedName>
    <definedName name="_T02" localSheetId="3">#REF!</definedName>
    <definedName name="_T02" localSheetId="4">#REF!</definedName>
    <definedName name="_T02" localSheetId="5">#REF!</definedName>
    <definedName name="_T02" localSheetId="49">#REF!</definedName>
    <definedName name="_T02">#REF!</definedName>
    <definedName name="AAAAAAAAAAAAAAAAAAAAAAAAAAAAAAAAA" localSheetId="36">#REF!</definedName>
    <definedName name="AAAAAAAAAAAAAAAAAAAAAAAAAAAAAAAAA" localSheetId="1">#REF!</definedName>
    <definedName name="AAAAAAAAAAAAAAAAAAAAAAAAAAAAAAAAA" localSheetId="39">#REF!</definedName>
    <definedName name="AAAAAAAAAAAAAAAAAAAAAAAAAAAAAAAAA" localSheetId="44">#REF!</definedName>
    <definedName name="AAAAAAAAAAAAAAAAAAAAAAAAAAAAAAAAA" localSheetId="65">#REF!</definedName>
    <definedName name="AAAAAAAAAAAAAAAAAAAAAAAAAAAAAAAAA" localSheetId="67">#REF!</definedName>
    <definedName name="AAAAAAAAAAAAAAAAAAAAAAAAAAAAAAAAA" localSheetId="68">#REF!</definedName>
    <definedName name="AAAAAAAAAAAAAAAAAAAAAAAAAAAAAAAAA" localSheetId="69">#REF!</definedName>
    <definedName name="AAAAAAAAAAAAAAAAAAAAAAAAAAAAAAAAA" localSheetId="2">#REF!</definedName>
    <definedName name="AAAAAAAAAAAAAAAAAAAAAAAAAAAAAAAAA" localSheetId="74">#REF!</definedName>
    <definedName name="AAAAAAAAAAAAAAAAAAAAAAAAAAAAAAAAA" localSheetId="75">#REF!</definedName>
    <definedName name="AAAAAAAAAAAAAAAAAAAAAAAAAAAAAAAAA" localSheetId="3">#REF!</definedName>
    <definedName name="AAAAAAAAAAAAAAAAAAAAAAAAAAAAAAAAA" localSheetId="4">#REF!</definedName>
    <definedName name="AAAAAAAAAAAAAAAAAAAAAAAAAAAAAAAAA" localSheetId="5">#REF!</definedName>
    <definedName name="AAAAAAAAAAAAAAAAAAAAAAAAAAAAAAAAA" localSheetId="49">#REF!</definedName>
    <definedName name="AAAAAAAAAAAAAAAAAAAAAAAAAAAAAAAAA">#REF!</definedName>
    <definedName name="AJHDLA" localSheetId="36">#REF!</definedName>
    <definedName name="AJHDLA" localSheetId="39">#REF!</definedName>
    <definedName name="AJHDLA" localSheetId="44">#REF!</definedName>
    <definedName name="AJHDLA" localSheetId="65">#REF!</definedName>
    <definedName name="AJHDLA" localSheetId="67">#REF!</definedName>
    <definedName name="AJHDLA" localSheetId="68">#REF!</definedName>
    <definedName name="AJHDLA" localSheetId="69">#REF!</definedName>
    <definedName name="AJHDLA" localSheetId="74">#REF!</definedName>
    <definedName name="AJHDLA" localSheetId="75">#REF!</definedName>
    <definedName name="AJHDLA">#REF!</definedName>
    <definedName name="AneksPrim" localSheetId="36">#REF!</definedName>
    <definedName name="AneksPrim" localSheetId="65">#REF!</definedName>
    <definedName name="AneksPrim" localSheetId="67">#REF!</definedName>
    <definedName name="AneksPrim" localSheetId="68">#REF!</definedName>
    <definedName name="AneksPrim" localSheetId="69">#REF!</definedName>
    <definedName name="AneksPrim" localSheetId="74">#REF!</definedName>
    <definedName name="AneksPrim" localSheetId="75">#REF!</definedName>
    <definedName name="AneksPrim">#REF!</definedName>
    <definedName name="AneksSek" localSheetId="36">#REF!</definedName>
    <definedName name="AneksSek" localSheetId="65">#REF!</definedName>
    <definedName name="AneksSek" localSheetId="67">#REF!</definedName>
    <definedName name="AneksSek" localSheetId="68">#REF!</definedName>
    <definedName name="AneksSek" localSheetId="69">#REF!</definedName>
    <definedName name="AneksSek" localSheetId="74">#REF!</definedName>
    <definedName name="AneksSek" localSheetId="75">#REF!</definedName>
    <definedName name="AneksSek">#REF!</definedName>
    <definedName name="AneksUkupno" localSheetId="36">#REF!</definedName>
    <definedName name="AneksUkupno" localSheetId="65">#REF!</definedName>
    <definedName name="AneksUkupno" localSheetId="67">#REF!</definedName>
    <definedName name="AneksUkupno" localSheetId="68">#REF!</definedName>
    <definedName name="AneksUkupno" localSheetId="69">#REF!</definedName>
    <definedName name="AneksUkupno" localSheetId="74">#REF!</definedName>
    <definedName name="AneksUkupno" localSheetId="75">#REF!</definedName>
    <definedName name="AneksUkupno">#REF!</definedName>
    <definedName name="B" localSheetId="36">#REF!</definedName>
    <definedName name="B" localSheetId="65">#REF!</definedName>
    <definedName name="B" localSheetId="67">#REF!</definedName>
    <definedName name="B" localSheetId="68">#REF!</definedName>
    <definedName name="B" localSheetId="69">#REF!</definedName>
    <definedName name="B" localSheetId="74">#REF!</definedName>
    <definedName name="B" localSheetId="75">#REF!</definedName>
    <definedName name="B">#REF!</definedName>
    <definedName name="bbbbbbbbbbbbb" localSheetId="36">#REF!</definedName>
    <definedName name="bbbbbbbbbbbbb" localSheetId="65">#REF!</definedName>
    <definedName name="bbbbbbbbbbbbb" localSheetId="67">#REF!</definedName>
    <definedName name="bbbbbbbbbbbbb" localSheetId="68">#REF!</definedName>
    <definedName name="bbbbbbbbbbbbb" localSheetId="69">#REF!</definedName>
    <definedName name="bbbbbbbbbbbbb" localSheetId="74">#REF!</definedName>
    <definedName name="bbbbbbbbbbbbb" localSheetId="75">#REF!</definedName>
    <definedName name="bbbbbbbbbbbbb">#REF!</definedName>
    <definedName name="BBBBNN" localSheetId="36">#REF!</definedName>
    <definedName name="BBBBNN" localSheetId="65">#REF!</definedName>
    <definedName name="BBBBNN" localSheetId="67">#REF!</definedName>
    <definedName name="BBBBNN" localSheetId="68">#REF!</definedName>
    <definedName name="BBBBNN" localSheetId="69">#REF!</definedName>
    <definedName name="BBBBNN">#REF!</definedName>
    <definedName name="bkbj" localSheetId="36">#REF!</definedName>
    <definedName name="bkbj" localSheetId="65">#REF!</definedName>
    <definedName name="bkbj" localSheetId="67">#REF!</definedName>
    <definedName name="bkbj" localSheetId="68">#REF!</definedName>
    <definedName name="bkbj" localSheetId="69">#REF!</definedName>
    <definedName name="bkbj" localSheetId="74">#REF!</definedName>
    <definedName name="bkbj" localSheetId="75">#REF!</definedName>
    <definedName name="bkbj">#REF!</definedName>
    <definedName name="ccccccccccccccccccccccccccccccccc" localSheetId="36">#REF!</definedName>
    <definedName name="ccccccccccccccccccccccccccccccccc" localSheetId="65">#REF!</definedName>
    <definedName name="ccccccccccccccccccccccccccccccccc" localSheetId="67">#REF!</definedName>
    <definedName name="ccccccccccccccccccccccccccccccccc" localSheetId="68">#REF!</definedName>
    <definedName name="ccccccccccccccccccccccccccccccccc" localSheetId="69">#REF!</definedName>
    <definedName name="ccccccccccccccccccccccccccccccccc" localSheetId="74">#REF!</definedName>
    <definedName name="ccccccccccccccccccccccccccccccccc" localSheetId="75">#REF!</definedName>
    <definedName name="ccccccccccccccccccccccccccccccccc">#REF!</definedName>
    <definedName name="ccccccccccccccccccccccccccccccccccccccccc" localSheetId="36">#REF!</definedName>
    <definedName name="ccccccccccccccccccccccccccccccccccccccccc" localSheetId="65">#REF!</definedName>
    <definedName name="ccccccccccccccccccccccccccccccccccccccccc" localSheetId="67">#REF!</definedName>
    <definedName name="ccccccccccccccccccccccccccccccccccccccccc" localSheetId="68">#REF!</definedName>
    <definedName name="ccccccccccccccccccccccccccccccccccccccccc" localSheetId="69">#REF!</definedName>
    <definedName name="ccccccccccccccccccccccccccccccccccccccccc" localSheetId="74">#REF!</definedName>
    <definedName name="ccccccccccccccccccccccccccccccccccccccccc" localSheetId="75">#REF!</definedName>
    <definedName name="ccccccccccccccccccccccccccccccccccccccccc">#REF!</definedName>
    <definedName name="CitostaticiCLista" localSheetId="36">#REF!</definedName>
    <definedName name="CitostaticiCLista" localSheetId="65">#REF!</definedName>
    <definedName name="CitostaticiCLista" localSheetId="67">#REF!</definedName>
    <definedName name="CitostaticiCLista" localSheetId="68">#REF!</definedName>
    <definedName name="CitostaticiCLista" localSheetId="69">#REF!</definedName>
    <definedName name="CitostaticiCLista" localSheetId="74">#REF!</definedName>
    <definedName name="CitostaticiCLista" localSheetId="75">#REF!</definedName>
    <definedName name="CitostaticiCLista">#REF!</definedName>
    <definedName name="CitostaticiSaListe" localSheetId="36">#REF!</definedName>
    <definedName name="CitostaticiSaListe" localSheetId="65">#REF!</definedName>
    <definedName name="CitostaticiSaListe" localSheetId="67">#REF!</definedName>
    <definedName name="CitostaticiSaListe" localSheetId="68">#REF!</definedName>
    <definedName name="CitostaticiSaListe" localSheetId="69">#REF!</definedName>
    <definedName name="CitostaticiSaListe" localSheetId="74">#REF!</definedName>
    <definedName name="CitostaticiSaListe" localSheetId="75">#REF!</definedName>
    <definedName name="CitostaticiSaListe">#REF!</definedName>
    <definedName name="D" localSheetId="36">#REF!</definedName>
    <definedName name="D" localSheetId="65">#REF!</definedName>
    <definedName name="D" localSheetId="67">#REF!</definedName>
    <definedName name="D" localSheetId="68">#REF!</definedName>
    <definedName name="D" localSheetId="69">#REF!</definedName>
    <definedName name="D" localSheetId="74">#REF!</definedName>
    <definedName name="D" localSheetId="75">#REF!</definedName>
    <definedName name="D">#REF!</definedName>
    <definedName name="DDDDDDDDDDDDDDDDDDDDDDDDDDDD" localSheetId="36">#REF!</definedName>
    <definedName name="DDDDDDDDDDDDDDDDDDDDDDDDDDDD" localSheetId="65">#REF!</definedName>
    <definedName name="DDDDDDDDDDDDDDDDDDDDDDDDDDDD" localSheetId="67">#REF!</definedName>
    <definedName name="DDDDDDDDDDDDDDDDDDDDDDDDDDDD" localSheetId="68">#REF!</definedName>
    <definedName name="DDDDDDDDDDDDDDDDDDDDDDDDDDDD" localSheetId="69">#REF!</definedName>
    <definedName name="DDDDDDDDDDDDDDDDDDDDDDDDDDDD" localSheetId="74">#REF!</definedName>
    <definedName name="DDDDDDDDDDDDDDDDDDDDDDDDDDDD" localSheetId="75">#REF!</definedName>
    <definedName name="DDDDDDDDDDDDDDDDDDDDDDDDDDDD">#REF!</definedName>
    <definedName name="dddddddddddddddddddddddddddddddddddddd" localSheetId="36">#REF!</definedName>
    <definedName name="dddddddddddddddddddddddddddddddddddddd" localSheetId="65">#REF!</definedName>
    <definedName name="dddddddddddddddddddddddddddddddddddddd" localSheetId="67">#REF!</definedName>
    <definedName name="dddddddddddddddddddddddddddddddddddddd" localSheetId="68">#REF!</definedName>
    <definedName name="dddddddddddddddddddddddddddddddddddddd" localSheetId="69">#REF!</definedName>
    <definedName name="dddddddddddddddddddddddddddddddddddddd" localSheetId="74">#REF!</definedName>
    <definedName name="dddddddddddddddddddddddddddddddddddddd" localSheetId="75">#REF!</definedName>
    <definedName name="dddddddddddddddddddddddddddddddddddddd">#REF!</definedName>
    <definedName name="dfgagf" localSheetId="36">#REF!</definedName>
    <definedName name="dfgagf" localSheetId="65">#REF!</definedName>
    <definedName name="dfgagf" localSheetId="67">#REF!</definedName>
    <definedName name="dfgagf" localSheetId="68">#REF!</definedName>
    <definedName name="dfgagf" localSheetId="69">#REF!</definedName>
    <definedName name="dfgagf" localSheetId="74">#REF!</definedName>
    <definedName name="dfgagf" localSheetId="75">#REF!</definedName>
    <definedName name="dfgagf">#REF!</definedName>
    <definedName name="DFGDF" localSheetId="36">#REF!</definedName>
    <definedName name="DFGDF" localSheetId="65">#REF!</definedName>
    <definedName name="DFGDF" localSheetId="67">#REF!</definedName>
    <definedName name="DFGDF" localSheetId="68">#REF!</definedName>
    <definedName name="DFGDF" localSheetId="69">#REF!</definedName>
    <definedName name="DFGDF" localSheetId="74">#REF!</definedName>
    <definedName name="DFGDF" localSheetId="75">#REF!</definedName>
    <definedName name="DFGDF">#REF!</definedName>
    <definedName name="Dijaliza" localSheetId="36">#REF!</definedName>
    <definedName name="Dijaliza" localSheetId="65">#REF!</definedName>
    <definedName name="Dijaliza" localSheetId="67">#REF!</definedName>
    <definedName name="Dijaliza" localSheetId="68">#REF!</definedName>
    <definedName name="Dijaliza" localSheetId="69">#REF!</definedName>
    <definedName name="Dijaliza" localSheetId="74">#REF!</definedName>
    <definedName name="Dijaliza" localSheetId="75">#REF!</definedName>
    <definedName name="Dijaliza">#REF!</definedName>
    <definedName name="dsfa" localSheetId="36">#REF!</definedName>
    <definedName name="dsfa" localSheetId="65">#REF!</definedName>
    <definedName name="dsfa" localSheetId="67">#REF!</definedName>
    <definedName name="dsfa" localSheetId="68">#REF!</definedName>
    <definedName name="dsfa" localSheetId="69">#REF!</definedName>
    <definedName name="dsfa" localSheetId="74">#REF!</definedName>
    <definedName name="dsfa" localSheetId="75">#REF!</definedName>
    <definedName name="dsfa">#REF!</definedName>
    <definedName name="eeeeeeeeeeeeeeeeeeeeeeeeeeeeeeeeeee" localSheetId="36">#REF!</definedName>
    <definedName name="eeeeeeeeeeeeeeeeeeeeeeeeeeeeeeeeeee" localSheetId="65">#REF!</definedName>
    <definedName name="eeeeeeeeeeeeeeeeeeeeeeeeeeeeeeeeeee" localSheetId="67">#REF!</definedName>
    <definedName name="eeeeeeeeeeeeeeeeeeeeeeeeeeeeeeeeeee" localSheetId="68">#REF!</definedName>
    <definedName name="eeeeeeeeeeeeeeeeeeeeeeeeeeeeeeeeeee" localSheetId="69">#REF!</definedName>
    <definedName name="eeeeeeeeeeeeeeeeeeeeeeeeeeeeeeeeeee" localSheetId="74">#REF!</definedName>
    <definedName name="eeeeeeeeeeeeeeeeeeeeeeeeeeeeeeeeeee" localSheetId="75">#REF!</definedName>
    <definedName name="eeeeeeeeeeeeeeeeeeeeeeeeeeeeeeeeeee">#REF!</definedName>
    <definedName name="Energenti" localSheetId="36">#REF!</definedName>
    <definedName name="Energenti" localSheetId="65">#REF!</definedName>
    <definedName name="Energenti" localSheetId="67">#REF!</definedName>
    <definedName name="Energenti" localSheetId="68">#REF!</definedName>
    <definedName name="Energenti" localSheetId="69">#REF!</definedName>
    <definedName name="Energenti" localSheetId="74">#REF!</definedName>
    <definedName name="Energenti" localSheetId="75">#REF!</definedName>
    <definedName name="Energenti">#REF!</definedName>
    <definedName name="FDHDJDJDDF" localSheetId="36">#REF!</definedName>
    <definedName name="FDHDJDJDDF" localSheetId="65">#REF!</definedName>
    <definedName name="FDHDJDJDDF" localSheetId="67">#REF!</definedName>
    <definedName name="FDHDJDJDDF" localSheetId="68">#REF!</definedName>
    <definedName name="FDHDJDJDDF" localSheetId="69">#REF!</definedName>
    <definedName name="FDHDJDJDDF" localSheetId="74">#REF!</definedName>
    <definedName name="FDHDJDJDDF" localSheetId="75">#REF!</definedName>
    <definedName name="FDHDJDJDDF">#REF!</definedName>
    <definedName name="fff" localSheetId="36">#REF!</definedName>
    <definedName name="fff" localSheetId="65">#REF!</definedName>
    <definedName name="fff" localSheetId="67">#REF!</definedName>
    <definedName name="fff" localSheetId="68">#REF!</definedName>
    <definedName name="fff" localSheetId="69">#REF!</definedName>
    <definedName name="fff" localSheetId="74">#REF!</definedName>
    <definedName name="fff" localSheetId="75">#REF!</definedName>
    <definedName name="fff">#REF!</definedName>
    <definedName name="FFFF11" localSheetId="36">#REF!</definedName>
    <definedName name="FFFF11" localSheetId="65">#REF!</definedName>
    <definedName name="FFFF11" localSheetId="67">#REF!</definedName>
    <definedName name="FFFF11" localSheetId="68">#REF!</definedName>
    <definedName name="FFFF11" localSheetId="69">#REF!</definedName>
    <definedName name="FFFF11" localSheetId="74">#REF!</definedName>
    <definedName name="FFFF11" localSheetId="75">#REF!</definedName>
    <definedName name="FFFF11">#REF!</definedName>
    <definedName name="FFFFFF">#REF!</definedName>
    <definedName name="FFFFFFFFFFFFFFFFFFFFFFFFFFFFFFFF" localSheetId="36">#REF!</definedName>
    <definedName name="FFFFFFFFFFFFFFFFFFFFFFFFFFFFFFFF" localSheetId="65">#REF!</definedName>
    <definedName name="FFFFFFFFFFFFFFFFFFFFFFFFFFFFFFFF" localSheetId="67">#REF!</definedName>
    <definedName name="FFFFFFFFFFFFFFFFFFFFFFFFFFFFFFFF" localSheetId="68">#REF!</definedName>
    <definedName name="FFFFFFFFFFFFFFFFFFFFFFFFFFFFFFFF" localSheetId="69">#REF!</definedName>
    <definedName name="FFFFFFFFFFFFFFFFFFFFFFFFFFFFFFFF" localSheetId="74">#REF!</definedName>
    <definedName name="FFFFFFFFFFFFFFFFFFFFFFFFFFFFFFFF" localSheetId="75">#REF!</definedName>
    <definedName name="FFFFFFFFFFFFFFFFFFFFFFFFFFFFFFFF">#REF!</definedName>
    <definedName name="FFFFFFFFFFFFFFFFFFFFFFFFFFFFFFFFFFFFF" localSheetId="36">#REF!</definedName>
    <definedName name="FFFFFFFFFFFFFFFFFFFFFFFFFFFFFFFFFFFFF" localSheetId="65">#REF!</definedName>
    <definedName name="FFFFFFFFFFFFFFFFFFFFFFFFFFFFFFFFFFFFF" localSheetId="67">#REF!</definedName>
    <definedName name="FFFFFFFFFFFFFFFFFFFFFFFFFFFFFFFFFFFFF" localSheetId="68">#REF!</definedName>
    <definedName name="FFFFFFFFFFFFFFFFFFFFFFFFFFFFFFFFFFFFF" localSheetId="69">#REF!</definedName>
    <definedName name="FFFFFFFFFFFFFFFFFFFFFFFFFFFFFFFFFFFFF" localSheetId="74">#REF!</definedName>
    <definedName name="FFFFFFFFFFFFFFFFFFFFFFFFFFFFFFFFFFFFF" localSheetId="75">#REF!</definedName>
    <definedName name="FFFFFFFFFFFFFFFFFFFFFFFFFFFFFFFFFFFFF">#REF!</definedName>
    <definedName name="FGGGGGGGGG" localSheetId="36">#REF!</definedName>
    <definedName name="FGGGGGGGGG" localSheetId="65">#REF!</definedName>
    <definedName name="FGGGGGGGGG" localSheetId="67">#REF!</definedName>
    <definedName name="FGGGGGGGGG" localSheetId="68">#REF!</definedName>
    <definedName name="FGGGGGGGGG" localSheetId="69">#REF!</definedName>
    <definedName name="FGGGGGGGGG">#REF!</definedName>
    <definedName name="Filijala" localSheetId="36">#REF!</definedName>
    <definedName name="Filijala" localSheetId="65">#REF!</definedName>
    <definedName name="Filijala" localSheetId="67">#REF!</definedName>
    <definedName name="Filijala" localSheetId="68">#REF!</definedName>
    <definedName name="Filijala" localSheetId="69">#REF!</definedName>
    <definedName name="Filijala" localSheetId="74">#REF!</definedName>
    <definedName name="Filijala" localSheetId="75">#REF!</definedName>
    <definedName name="Filijala">#REF!</definedName>
    <definedName name="FinŠifra" localSheetId="36">#REF!</definedName>
    <definedName name="FinŠifra" localSheetId="65">#REF!</definedName>
    <definedName name="FinŠifra" localSheetId="67">#REF!</definedName>
    <definedName name="FinŠifra" localSheetId="68">#REF!</definedName>
    <definedName name="FinŠifra" localSheetId="69">#REF!</definedName>
    <definedName name="FinŠifra" localSheetId="74">#REF!</definedName>
    <definedName name="FinŠifra" localSheetId="75">#REF!</definedName>
    <definedName name="FinŠifra">#REF!</definedName>
    <definedName name="G" localSheetId="36">#REF!</definedName>
    <definedName name="G" localSheetId="65">#REF!</definedName>
    <definedName name="G" localSheetId="67">#REF!</definedName>
    <definedName name="G" localSheetId="68">#REF!</definedName>
    <definedName name="G" localSheetId="69">#REF!</definedName>
    <definedName name="G" localSheetId="74">#REF!</definedName>
    <definedName name="G" localSheetId="75">#REF!</definedName>
    <definedName name="G">#REF!</definedName>
    <definedName name="gastro" localSheetId="36">#REF!</definedName>
    <definedName name="gastro" localSheetId="65">#REF!</definedName>
    <definedName name="gastro" localSheetId="67">#REF!</definedName>
    <definedName name="gastro" localSheetId="68">#REF!</definedName>
    <definedName name="gastro" localSheetId="69">#REF!</definedName>
    <definedName name="gastro" localSheetId="74">#REF!</definedName>
    <definedName name="gastro" localSheetId="75">#REF!</definedName>
    <definedName name="gastro">#REF!</definedName>
    <definedName name="GFGG" localSheetId="36">#REF!</definedName>
    <definedName name="GFGG" localSheetId="65">#REF!</definedName>
    <definedName name="GFGG" localSheetId="67">#REF!</definedName>
    <definedName name="GFGG" localSheetId="68">#REF!</definedName>
    <definedName name="GFGG" localSheetId="69">#REF!</definedName>
    <definedName name="GFGG" localSheetId="74">#REF!</definedName>
    <definedName name="GFGG" localSheetId="75">#REF!</definedName>
    <definedName name="GFGG">#REF!</definedName>
    <definedName name="ggg" localSheetId="36">#REF!</definedName>
    <definedName name="ggg" localSheetId="65">#REF!</definedName>
    <definedName name="ggg" localSheetId="67">#REF!</definedName>
    <definedName name="ggg" localSheetId="68">#REF!</definedName>
    <definedName name="ggg" localSheetId="69">#REF!</definedName>
    <definedName name="ggg" localSheetId="74">#REF!</definedName>
    <definedName name="ggg" localSheetId="75">#REF!</definedName>
    <definedName name="ggg">#REF!</definedName>
    <definedName name="ggggg" localSheetId="36">#REF!</definedName>
    <definedName name="ggggg" localSheetId="65">#REF!</definedName>
    <definedName name="ggggg" localSheetId="67">#REF!</definedName>
    <definedName name="ggggg" localSheetId="68">#REF!</definedName>
    <definedName name="ggggg" localSheetId="69">#REF!</definedName>
    <definedName name="ggggg" localSheetId="74">#REF!</definedName>
    <definedName name="ggggg" localSheetId="75">#REF!</definedName>
    <definedName name="ggggg">#REF!</definedName>
    <definedName name="ggggg11111" localSheetId="36">#REF!</definedName>
    <definedName name="ggggg11111" localSheetId="65">#REF!</definedName>
    <definedName name="ggggg11111" localSheetId="67">#REF!</definedName>
    <definedName name="ggggg11111" localSheetId="68">#REF!</definedName>
    <definedName name="ggggg11111" localSheetId="69">#REF!</definedName>
    <definedName name="ggggg11111" localSheetId="74">#REF!</definedName>
    <definedName name="ggggg11111" localSheetId="75">#REF!</definedName>
    <definedName name="ggggg11111">#REF!</definedName>
    <definedName name="GGGGGGGGGGGGGGGGGGGGGGGGGGGG" localSheetId="36">#REF!</definedName>
    <definedName name="GGGGGGGGGGGGGGGGGGGGGGGGGGGG" localSheetId="65">#REF!</definedName>
    <definedName name="GGGGGGGGGGGGGGGGGGGGGGGGGGGG" localSheetId="67">#REF!</definedName>
    <definedName name="GGGGGGGGGGGGGGGGGGGGGGGGGGGG" localSheetId="68">#REF!</definedName>
    <definedName name="GGGGGGGGGGGGGGGGGGGGGGGGGGGG" localSheetId="69">#REF!</definedName>
    <definedName name="GGGGGGGGGGGGGGGGGGGGGGGGGGGG" localSheetId="74">#REF!</definedName>
    <definedName name="GGGGGGGGGGGGGGGGGGGGGGGGGGGG" localSheetId="75">#REF!</definedName>
    <definedName name="GGGGGGGGGGGGGGGGGGGGGGGGGGGG">#REF!</definedName>
    <definedName name="gggggggggggggggggggggggggggggggggg" localSheetId="36">#REF!</definedName>
    <definedName name="gggggggggggggggggggggggggggggggggg" localSheetId="65">#REF!</definedName>
    <definedName name="gggggggggggggggggggggggggggggggggg" localSheetId="67">#REF!</definedName>
    <definedName name="gggggggggggggggggggggggggggggggggg" localSheetId="68">#REF!</definedName>
    <definedName name="gggggggggggggggggggggggggggggggggg" localSheetId="69">#REF!</definedName>
    <definedName name="gggggggggggggggggggggggggggggggggg" localSheetId="74">#REF!</definedName>
    <definedName name="gggggggggggggggggggggggggggggggggg" localSheetId="75">#REF!</definedName>
    <definedName name="gggggggggggggggggggggggggggggggggg">#REF!</definedName>
    <definedName name="gggggggggggggggggggggggggggggggggggg" localSheetId="36">#REF!</definedName>
    <definedName name="gggggggggggggggggggggggggggggggggggg" localSheetId="65">#REF!</definedName>
    <definedName name="gggggggggggggggggggggggggggggggggggg" localSheetId="67">#REF!</definedName>
    <definedName name="gggggggggggggggggggggggggggggggggggg" localSheetId="68">#REF!</definedName>
    <definedName name="gggggggggggggggggggggggggggggggggggg" localSheetId="69">#REF!</definedName>
    <definedName name="gggggggggggggggggggggggggggggggggggg" localSheetId="74">#REF!</definedName>
    <definedName name="gggggggggggggggggggggggggggggggggggg" localSheetId="75">#REF!</definedName>
    <definedName name="gggggggggggggggggggggggggggggggggggg">#REF!</definedName>
    <definedName name="gggggggggggggggggggggggggggggggggggggg" localSheetId="36">#REF!</definedName>
    <definedName name="gggggggggggggggggggggggggggggggggggggg" localSheetId="65">#REF!</definedName>
    <definedName name="gggggggggggggggggggggggggggggggggggggg" localSheetId="67">#REF!</definedName>
    <definedName name="gggggggggggggggggggggggggggggggggggggg" localSheetId="68">#REF!</definedName>
    <definedName name="gggggggggggggggggggggggggggggggggggggg" localSheetId="69">#REF!</definedName>
    <definedName name="gggggggggggggggggggggggggggggggggggggg" localSheetId="74">#REF!</definedName>
    <definedName name="gggggggggggggggggggggggggggggggggggggg" localSheetId="75">#REF!</definedName>
    <definedName name="gggggggggggggggggggggggggggggggggggggg">#REF!</definedName>
    <definedName name="GGHHHHHJ" localSheetId="36">#REF!</definedName>
    <definedName name="GGHHHHHJ" localSheetId="65">#REF!</definedName>
    <definedName name="GGHHHHHJ" localSheetId="67">#REF!</definedName>
    <definedName name="GGHHHHHJ" localSheetId="68">#REF!</definedName>
    <definedName name="GGHHHHHJ" localSheetId="69">#REF!</definedName>
    <definedName name="GGHHHHHJ">#REF!</definedName>
    <definedName name="gghhhjli" localSheetId="36">#REF!</definedName>
    <definedName name="gghhhjli" localSheetId="65">#REF!</definedName>
    <definedName name="gghhhjli" localSheetId="67">#REF!</definedName>
    <definedName name="gghhhjli" localSheetId="68">#REF!</definedName>
    <definedName name="gghhhjli" localSheetId="69">#REF!</definedName>
    <definedName name="gghhhjli" localSheetId="74">#REF!</definedName>
    <definedName name="gghhhjli" localSheetId="75">#REF!</definedName>
    <definedName name="gghhhjli">#REF!</definedName>
    <definedName name="Godina" localSheetId="36">#REF!</definedName>
    <definedName name="Godina" localSheetId="65">#REF!</definedName>
    <definedName name="Godina" localSheetId="67">#REF!</definedName>
    <definedName name="Godina" localSheetId="68">#REF!</definedName>
    <definedName name="Godina" localSheetId="69">#REF!</definedName>
    <definedName name="Godina" localSheetId="74">#REF!</definedName>
    <definedName name="Godina" localSheetId="75">#REF!</definedName>
    <definedName name="Godina">#REF!</definedName>
    <definedName name="Graftovi" localSheetId="36">#REF!</definedName>
    <definedName name="Graftovi" localSheetId="65">#REF!</definedName>
    <definedName name="Graftovi" localSheetId="67">#REF!</definedName>
    <definedName name="Graftovi" localSheetId="68">#REF!</definedName>
    <definedName name="Graftovi" localSheetId="69">#REF!</definedName>
    <definedName name="Graftovi" localSheetId="74">#REF!</definedName>
    <definedName name="Graftovi" localSheetId="75">#REF!</definedName>
    <definedName name="Graftovi">#REF!</definedName>
    <definedName name="Hemofilija" localSheetId="36">#REF!</definedName>
    <definedName name="Hemofilija" localSheetId="65">#REF!</definedName>
    <definedName name="Hemofilija" localSheetId="67">#REF!</definedName>
    <definedName name="Hemofilija" localSheetId="68">#REF!</definedName>
    <definedName name="Hemofilija" localSheetId="69">#REF!</definedName>
    <definedName name="Hemofilija" localSheetId="74">#REF!</definedName>
    <definedName name="Hemofilija" localSheetId="75">#REF!</definedName>
    <definedName name="Hemofilija">#REF!</definedName>
    <definedName name="HG" localSheetId="36">#REF!</definedName>
    <definedName name="HG" localSheetId="65">#REF!</definedName>
    <definedName name="HG" localSheetId="67">#REF!</definedName>
    <definedName name="HG" localSheetId="68">#REF!</definedName>
    <definedName name="HG" localSheetId="69">#REF!</definedName>
    <definedName name="HG" localSheetId="74">#REF!</definedName>
    <definedName name="HG" localSheetId="75">#REF!</definedName>
    <definedName name="HG">#REF!</definedName>
    <definedName name="hhh" localSheetId="36">#REF!</definedName>
    <definedName name="hhh" localSheetId="65">#REF!</definedName>
    <definedName name="hhh" localSheetId="67">#REF!</definedName>
    <definedName name="hhh" localSheetId="68">#REF!</definedName>
    <definedName name="hhh" localSheetId="69">#REF!</definedName>
    <definedName name="hhh">#REF!</definedName>
    <definedName name="HHHHHHHHHHHHH" localSheetId="36">#REF!</definedName>
    <definedName name="HHHHHHHHHHHHH" localSheetId="65">#REF!</definedName>
    <definedName name="HHHHHHHHHHHHH" localSheetId="67">#REF!</definedName>
    <definedName name="HHHHHHHHHHHHH" localSheetId="68">#REF!</definedName>
    <definedName name="HHHHHHHHHHHHH" localSheetId="69">#REF!</definedName>
    <definedName name="HHHHHHHHHHHHH" localSheetId="74">#REF!</definedName>
    <definedName name="HHHHHHHHHHHHH" localSheetId="75">#REF!</definedName>
    <definedName name="HHHHHHHHHHHHH">#REF!</definedName>
    <definedName name="hhhhhhhhhhhhhhh" localSheetId="36">#REF!</definedName>
    <definedName name="hhhhhhhhhhhhhhh" localSheetId="65">#REF!</definedName>
    <definedName name="hhhhhhhhhhhhhhh" localSheetId="67">#REF!</definedName>
    <definedName name="hhhhhhhhhhhhhhh" localSheetId="68">#REF!</definedName>
    <definedName name="hhhhhhhhhhhhhhh" localSheetId="69">#REF!</definedName>
    <definedName name="hhhhhhhhhhhhhhh">#REF!</definedName>
    <definedName name="HHHHHHHHHHHHHHHHHHHHHHHHH" localSheetId="36">#REF!</definedName>
    <definedName name="HHHHHHHHHHHHHHHHHHHHHHHHH" localSheetId="65">#REF!</definedName>
    <definedName name="HHHHHHHHHHHHHHHHHHHHHHHHH" localSheetId="67">#REF!</definedName>
    <definedName name="HHHHHHHHHHHHHHHHHHHHHHHHH" localSheetId="68">#REF!</definedName>
    <definedName name="HHHHHHHHHHHHHHHHHHHHHHHHH" localSheetId="69">#REF!</definedName>
    <definedName name="HHHHHHHHHHHHHHHHHHHHHHHHH" localSheetId="74">#REF!</definedName>
    <definedName name="HHHHHHHHHHHHHHHHHHHHHHHHH" localSheetId="75">#REF!</definedName>
    <definedName name="HHHHHHHHHHHHHHHHHHHHHHHHH">#REF!</definedName>
    <definedName name="hhjjkj" localSheetId="36">#REF!</definedName>
    <definedName name="hhjjkj" localSheetId="65">#REF!</definedName>
    <definedName name="hhjjkj" localSheetId="67">#REF!</definedName>
    <definedName name="hhjjkj" localSheetId="68">#REF!</definedName>
    <definedName name="hhjjkj" localSheetId="69">#REF!</definedName>
    <definedName name="hhjjkj" localSheetId="74">#REF!</definedName>
    <definedName name="hhjjkj" localSheetId="75">#REF!</definedName>
    <definedName name="hhjjkj">#REF!</definedName>
    <definedName name="hjjjjkkkkl" localSheetId="36">#REF!</definedName>
    <definedName name="hjjjjkkkkl" localSheetId="65">#REF!</definedName>
    <definedName name="hjjjjkkkkl" localSheetId="67">#REF!</definedName>
    <definedName name="hjjjjkkkkl" localSheetId="68">#REF!</definedName>
    <definedName name="hjjjjkkkkl" localSheetId="69">#REF!</definedName>
    <definedName name="hjjjjkkkkl" localSheetId="74">#REF!</definedName>
    <definedName name="hjjjjkkkkl" localSheetId="75">#REF!</definedName>
    <definedName name="hjjjjkkkkl">#REF!</definedName>
    <definedName name="hjjjkkkklllk" localSheetId="36">#REF!</definedName>
    <definedName name="hjjjkkkklllk" localSheetId="65">#REF!</definedName>
    <definedName name="hjjjkkkklllk" localSheetId="67">#REF!</definedName>
    <definedName name="hjjjkkkklllk" localSheetId="68">#REF!</definedName>
    <definedName name="hjjjkkkklllk" localSheetId="69">#REF!</definedName>
    <definedName name="hjjjkkkklllk" localSheetId="74">#REF!</definedName>
    <definedName name="hjjjkkkklllk" localSheetId="75">#REF!</definedName>
    <definedName name="hjjjkkkklllk">#REF!</definedName>
    <definedName name="hzhjhjhjhjjhhjhjhj" localSheetId="36">#REF!</definedName>
    <definedName name="hzhjhjhjhjjhhjhjhj" localSheetId="65">#REF!</definedName>
    <definedName name="hzhjhjhjhjjhhjhjhj" localSheetId="67">#REF!</definedName>
    <definedName name="hzhjhjhjhjjhhjhjhj" localSheetId="68">#REF!</definedName>
    <definedName name="hzhjhjhjhjjhhjhjhj" localSheetId="69">#REF!</definedName>
    <definedName name="hzhjhjhjhjjhhjhjhj" localSheetId="74">#REF!</definedName>
    <definedName name="hzhjhjhjhjjhhjhjhj" localSheetId="75">#REF!</definedName>
    <definedName name="hzhjhjhjhjjhhjhjhj">#REF!</definedName>
    <definedName name="Ishrana" localSheetId="36">#REF!</definedName>
    <definedName name="Ishrana" localSheetId="65">#REF!</definedName>
    <definedName name="Ishrana" localSheetId="67">#REF!</definedName>
    <definedName name="Ishrana" localSheetId="68">#REF!</definedName>
    <definedName name="Ishrana" localSheetId="69">#REF!</definedName>
    <definedName name="Ishrana" localSheetId="74">#REF!</definedName>
    <definedName name="Ishrana" localSheetId="75">#REF!</definedName>
    <definedName name="Ishrana">#REF!</definedName>
    <definedName name="jjjj" localSheetId="65">#REF!</definedName>
    <definedName name="jjjj" localSheetId="67">#REF!</definedName>
    <definedName name="jjjj">#REF!</definedName>
    <definedName name="JJJJJJJJJJJJJJJJJJJJJJJJJJJJJJJJJJJJJJ" localSheetId="36">#REF!</definedName>
    <definedName name="JJJJJJJJJJJJJJJJJJJJJJJJJJJJJJJJJJJJJJ" localSheetId="65">#REF!</definedName>
    <definedName name="JJJJJJJJJJJJJJJJJJJJJJJJJJJJJJJJJJJJJJ" localSheetId="67">#REF!</definedName>
    <definedName name="JJJJJJJJJJJJJJJJJJJJJJJJJJJJJJJJJJJJJJ" localSheetId="68">#REF!</definedName>
    <definedName name="JJJJJJJJJJJJJJJJJJJJJJJJJJJJJJJJJJJJJJ" localSheetId="69">#REF!</definedName>
    <definedName name="JJJJJJJJJJJJJJJJJJJJJJJJJJJJJJJJJJJJJJ" localSheetId="74">#REF!</definedName>
    <definedName name="JJJJJJJJJJJJJJJJJJJJJJJJJJJJJJJJJJJJJJ" localSheetId="75">#REF!</definedName>
    <definedName name="JJJJJJJJJJJJJJJJJJJJJJJJJJJJJJJJJJJJJJ">#REF!</definedName>
    <definedName name="kjhjghghh" localSheetId="36">#REF!</definedName>
    <definedName name="kjhjghghh" localSheetId="65">#REF!</definedName>
    <definedName name="kjhjghghh" localSheetId="67">#REF!</definedName>
    <definedName name="kjhjghghh" localSheetId="68">#REF!</definedName>
    <definedName name="kjhjghghh" localSheetId="69">#REF!</definedName>
    <definedName name="kjhjghghh" localSheetId="74">#REF!</definedName>
    <definedName name="kjhjghghh" localSheetId="75">#REF!</definedName>
    <definedName name="kjhjghghh">#REF!</definedName>
    <definedName name="KKK" localSheetId="65">#REF!</definedName>
    <definedName name="KKK">#REF!</definedName>
    <definedName name="Krv" localSheetId="36">#REF!</definedName>
    <definedName name="Krv" localSheetId="65">#REF!</definedName>
    <definedName name="Krv" localSheetId="67">#REF!</definedName>
    <definedName name="Krv" localSheetId="68">#REF!</definedName>
    <definedName name="Krv" localSheetId="69">#REF!</definedName>
    <definedName name="Krv" localSheetId="74">#REF!</definedName>
    <definedName name="Krv" localSheetId="75">#REF!</definedName>
    <definedName name="Krv">#REF!</definedName>
    <definedName name="labo" localSheetId="36">#REF!</definedName>
    <definedName name="labo" localSheetId="65">#REF!</definedName>
    <definedName name="labo" localSheetId="67">#REF!</definedName>
    <definedName name="labo" localSheetId="68">#REF!</definedName>
    <definedName name="labo" localSheetId="69">#REF!</definedName>
    <definedName name="labo" localSheetId="74">#REF!</definedName>
    <definedName name="labo" localSheetId="75">#REF!</definedName>
    <definedName name="labo">#REF!</definedName>
    <definedName name="labor" localSheetId="36">#REF!</definedName>
    <definedName name="labor" localSheetId="65">#REF!</definedName>
    <definedName name="labor" localSheetId="67">#REF!</definedName>
    <definedName name="labor" localSheetId="68">#REF!</definedName>
    <definedName name="labor" localSheetId="69">#REF!</definedName>
    <definedName name="labor" localSheetId="74">#REF!</definedName>
    <definedName name="labor" localSheetId="75">#REF!</definedName>
    <definedName name="labor">#REF!</definedName>
    <definedName name="LekoviUZU" localSheetId="36">#REF!</definedName>
    <definedName name="LekoviUZU" localSheetId="65">#REF!</definedName>
    <definedName name="LekoviUZU" localSheetId="67">#REF!</definedName>
    <definedName name="LekoviUZU" localSheetId="68">#REF!</definedName>
    <definedName name="LekoviUZU" localSheetId="69">#REF!</definedName>
    <definedName name="LekoviUZU" localSheetId="74">#REF!</definedName>
    <definedName name="LekoviUZU" localSheetId="75">#REF!</definedName>
    <definedName name="LekoviUZU">#REF!</definedName>
    <definedName name="LekoviUZuSvega" localSheetId="36">#REF!</definedName>
    <definedName name="LekoviUZuSvega" localSheetId="65">#REF!</definedName>
    <definedName name="LekoviUZuSvega" localSheetId="67">#REF!</definedName>
    <definedName name="LekoviUZuSvega" localSheetId="68">#REF!</definedName>
    <definedName name="LekoviUZuSvega" localSheetId="69">#REF!</definedName>
    <definedName name="LekoviUZuSvega" localSheetId="74">#REF!</definedName>
    <definedName name="LekoviUZuSvega" localSheetId="75">#REF!</definedName>
    <definedName name="LekoviUZuSvega">#REF!</definedName>
    <definedName name="lica" localSheetId="36">#REF!</definedName>
    <definedName name="lica" localSheetId="65">#REF!</definedName>
    <definedName name="lica" localSheetId="67">#REF!</definedName>
    <definedName name="lica" localSheetId="68">#REF!</definedName>
    <definedName name="lica" localSheetId="69">#REF!</definedName>
    <definedName name="lica" localSheetId="74">#REF!</definedName>
    <definedName name="lica" localSheetId="75">#REF!</definedName>
    <definedName name="lica">#REF!</definedName>
    <definedName name="lkklklkl" localSheetId="36">#REF!</definedName>
    <definedName name="lkklklkl" localSheetId="65">#REF!</definedName>
    <definedName name="lkklklkl" localSheetId="67">#REF!</definedName>
    <definedName name="lkklklkl" localSheetId="68">#REF!</definedName>
    <definedName name="lkklklkl" localSheetId="69">#REF!</definedName>
    <definedName name="lkklklkl" localSheetId="74">#REF!</definedName>
    <definedName name="lkklklkl" localSheetId="75">#REF!</definedName>
    <definedName name="lkklklkl">#REF!</definedName>
    <definedName name="LR" localSheetId="36">#REF!</definedName>
    <definedName name="LR" localSheetId="65">#REF!</definedName>
    <definedName name="LR" localSheetId="67">#REF!</definedName>
    <definedName name="LR" localSheetId="68">#REF!</definedName>
    <definedName name="LR" localSheetId="69">#REF!</definedName>
    <definedName name="LR" localSheetId="74">#REF!</definedName>
    <definedName name="LR" localSheetId="75">#REF!</definedName>
    <definedName name="LR">#REF!</definedName>
    <definedName name="LRiPomagala" localSheetId="36">#REF!</definedName>
    <definedName name="LRiPomagala" localSheetId="65">#REF!</definedName>
    <definedName name="LRiPomagala" localSheetId="67">#REF!</definedName>
    <definedName name="LRiPomagala" localSheetId="68">#REF!</definedName>
    <definedName name="LRiPomagala" localSheetId="69">#REF!</definedName>
    <definedName name="LRiPomagala" localSheetId="74">#REF!</definedName>
    <definedName name="LRiPomagala" localSheetId="75">#REF!</definedName>
    <definedName name="LRiPomagala">#REF!</definedName>
    <definedName name="Mesec">[1]Parametar!$B$2</definedName>
    <definedName name="Mesec_DO">[2]Parametar!$B$3</definedName>
    <definedName name="mmmm" localSheetId="36">#REF!</definedName>
    <definedName name="mmmm" localSheetId="1">#REF!</definedName>
    <definedName name="mmmm" localSheetId="39">#REF!</definedName>
    <definedName name="mmmm" localSheetId="44">#REF!</definedName>
    <definedName name="mmmm" localSheetId="65">#REF!</definedName>
    <definedName name="mmmm" localSheetId="67">#REF!</definedName>
    <definedName name="mmmm" localSheetId="68">#REF!</definedName>
    <definedName name="mmmm" localSheetId="69">#REF!</definedName>
    <definedName name="mmmm" localSheetId="2">#REF!</definedName>
    <definedName name="mmmm" localSheetId="74">#REF!</definedName>
    <definedName name="mmmm" localSheetId="75">#REF!</definedName>
    <definedName name="mmmm" localSheetId="3">#REF!</definedName>
    <definedName name="mmmm" localSheetId="4">#REF!</definedName>
    <definedName name="mmmm" localSheetId="5">#REF!</definedName>
    <definedName name="mmmm" localSheetId="49">#REF!</definedName>
    <definedName name="mmmm">#REF!</definedName>
    <definedName name="NazivUstanove" localSheetId="36">#REF!</definedName>
    <definedName name="NazivUstanove" localSheetId="1">#REF!</definedName>
    <definedName name="NazivUstanove" localSheetId="39">#REF!</definedName>
    <definedName name="NazivUstanove" localSheetId="44">#REF!</definedName>
    <definedName name="NazivUstanove" localSheetId="65">#REF!</definedName>
    <definedName name="NazivUstanove" localSheetId="67">#REF!</definedName>
    <definedName name="NazivUstanove" localSheetId="68">#REF!</definedName>
    <definedName name="NazivUstanove" localSheetId="69">#REF!</definedName>
    <definedName name="NazivUstanove" localSheetId="2">#REF!</definedName>
    <definedName name="NazivUstanove" localSheetId="74">#REF!</definedName>
    <definedName name="NazivUstanove" localSheetId="75">#REF!</definedName>
    <definedName name="NazivUstanove" localSheetId="3">#REF!</definedName>
    <definedName name="NazivUstanove" localSheetId="4">#REF!</definedName>
    <definedName name="NazivUstanove" localSheetId="5">#REF!</definedName>
    <definedName name="NazivUstanove" localSheetId="49">#REF!</definedName>
    <definedName name="NazivUstanove">#REF!</definedName>
    <definedName name="nina" localSheetId="36">#REF!</definedName>
    <definedName name="nina" localSheetId="1">#REF!</definedName>
    <definedName name="nina" localSheetId="39">#REF!</definedName>
    <definedName name="nina" localSheetId="44">#REF!</definedName>
    <definedName name="nina" localSheetId="65">#REF!</definedName>
    <definedName name="nina" localSheetId="67">#REF!</definedName>
    <definedName name="nina" localSheetId="68">#REF!</definedName>
    <definedName name="nina" localSheetId="69">#REF!</definedName>
    <definedName name="nina" localSheetId="2">#REF!</definedName>
    <definedName name="nina" localSheetId="74">#REF!</definedName>
    <definedName name="nina" localSheetId="75">#REF!</definedName>
    <definedName name="nina" localSheetId="3">#REF!</definedName>
    <definedName name="nina" localSheetId="4">#REF!</definedName>
    <definedName name="nina" localSheetId="5">#REF!</definedName>
    <definedName name="nina" localSheetId="49">#REF!</definedName>
    <definedName name="nina">#REF!</definedName>
    <definedName name="NNN" localSheetId="65">#REF!</definedName>
    <definedName name="NNN">#REF!</definedName>
    <definedName name="NNNN" localSheetId="65">#REF!</definedName>
    <definedName name="NNNN" localSheetId="67">#REF!</definedName>
    <definedName name="NNNN">#REF!</definedName>
    <definedName name="NNNNN" localSheetId="36">#REF!</definedName>
    <definedName name="NNNNN" localSheetId="65">#REF!</definedName>
    <definedName name="NNNNN" localSheetId="67">#REF!</definedName>
    <definedName name="NNNNN" localSheetId="68">#REF!</definedName>
    <definedName name="NNNNN" localSheetId="69">#REF!</definedName>
    <definedName name="NNNNN">#REF!</definedName>
    <definedName name="NNNNNNNN" localSheetId="65">#REF!</definedName>
    <definedName name="NNNNNNNN">#REF!</definedName>
    <definedName name="NNNNNNNNNNNNNNNNNNNNNNNNNNNNNNN" localSheetId="36">#REF!</definedName>
    <definedName name="NNNNNNNNNNNNNNNNNNNNNNNNNNNNNNN" localSheetId="65">#REF!</definedName>
    <definedName name="NNNNNNNNNNNNNNNNNNNNNNNNNNNNNNN" localSheetId="67">#REF!</definedName>
    <definedName name="NNNNNNNNNNNNNNNNNNNNNNNNNNNNNNN" localSheetId="68">#REF!</definedName>
    <definedName name="NNNNNNNNNNNNNNNNNNNNNNNNNNNNNNN" localSheetId="69">#REF!</definedName>
    <definedName name="NNNNNNNNNNNNNNNNNNNNNNNNNNNNNNN" localSheetId="74">#REF!</definedName>
    <definedName name="NNNNNNNNNNNNNNNNNNNNNNNNNNNNNNN" localSheetId="75">#REF!</definedName>
    <definedName name="NNNNNNNNNNNNNNNNNNNNNNNNNNNNNNN">#REF!</definedName>
    <definedName name="nvcc" localSheetId="36">#REF!</definedName>
    <definedName name="nvcc" localSheetId="65">#REF!</definedName>
    <definedName name="nvcc" localSheetId="67">#REF!</definedName>
    <definedName name="nvcc" localSheetId="68">#REF!</definedName>
    <definedName name="nvcc" localSheetId="69">#REF!</definedName>
    <definedName name="nvcc" localSheetId="74">#REF!</definedName>
    <definedName name="nvcc" localSheetId="75">#REF!</definedName>
    <definedName name="nvcc">#REF!</definedName>
    <definedName name="OMT" localSheetId="36">#REF!</definedName>
    <definedName name="OMT" localSheetId="65">#REF!</definedName>
    <definedName name="OMT" localSheetId="67">#REF!</definedName>
    <definedName name="OMT" localSheetId="68">#REF!</definedName>
    <definedName name="OMT" localSheetId="69">#REF!</definedName>
    <definedName name="OMT" localSheetId="74">#REF!</definedName>
    <definedName name="OMT" localSheetId="75">#REF!</definedName>
    <definedName name="OMT">#REF!</definedName>
    <definedName name="oooooooooooooooooooooooooooooo" localSheetId="36">#REF!</definedName>
    <definedName name="oooooooooooooooooooooooooooooo" localSheetId="65">#REF!</definedName>
    <definedName name="oooooooooooooooooooooooooooooo" localSheetId="67">#REF!</definedName>
    <definedName name="oooooooooooooooooooooooooooooo" localSheetId="68">#REF!</definedName>
    <definedName name="oooooooooooooooooooooooooooooo" localSheetId="69">#REF!</definedName>
    <definedName name="oooooooooooooooooooooooooooooo" localSheetId="74">#REF!</definedName>
    <definedName name="oooooooooooooooooooooooooooooo" localSheetId="75">#REF!</definedName>
    <definedName name="oooooooooooooooooooooooooooooo">#REF!</definedName>
    <definedName name="operacije" localSheetId="36">#REF!</definedName>
    <definedName name="operacije" localSheetId="65">#REF!</definedName>
    <definedName name="operacije" localSheetId="67">#REF!</definedName>
    <definedName name="operacije" localSheetId="68">#REF!</definedName>
    <definedName name="operacije" localSheetId="69">#REF!</definedName>
    <definedName name="operacije" localSheetId="74">#REF!</definedName>
    <definedName name="operacije" localSheetId="75">#REF!</definedName>
    <definedName name="operacije">#REF!</definedName>
    <definedName name="ORL" localSheetId="36">#REF!</definedName>
    <definedName name="ORL" localSheetId="65">#REF!</definedName>
    <definedName name="ORL" localSheetId="67">#REF!</definedName>
    <definedName name="ORL" localSheetId="68">#REF!</definedName>
    <definedName name="ORL" localSheetId="69">#REF!</definedName>
    <definedName name="ORL" localSheetId="74">#REF!</definedName>
    <definedName name="ORL" localSheetId="75">#REF!</definedName>
    <definedName name="ORL">#REF!</definedName>
    <definedName name="OrtopedijaEndoproteze" localSheetId="36">#REF!</definedName>
    <definedName name="OrtopedijaEndoproteze" localSheetId="65">#REF!</definedName>
    <definedName name="OrtopedijaEndoproteze" localSheetId="67">#REF!</definedName>
    <definedName name="OrtopedijaEndoproteze" localSheetId="68">#REF!</definedName>
    <definedName name="OrtopedijaEndoproteze" localSheetId="69">#REF!</definedName>
    <definedName name="OrtopedijaEndoproteze" localSheetId="74">#REF!</definedName>
    <definedName name="OrtopedijaEndoproteze" localSheetId="75">#REF!</definedName>
    <definedName name="OrtopedijaEndoproteze">#REF!</definedName>
    <definedName name="OstaliUgradni" localSheetId="36">#REF!</definedName>
    <definedName name="OstaliUgradni" localSheetId="65">#REF!</definedName>
    <definedName name="OstaliUgradni" localSheetId="67">#REF!</definedName>
    <definedName name="OstaliUgradni" localSheetId="68">#REF!</definedName>
    <definedName name="OstaliUgradni" localSheetId="69">#REF!</definedName>
    <definedName name="OstaliUgradni" localSheetId="74">#REF!</definedName>
    <definedName name="OstaliUgradni" localSheetId="75">#REF!</definedName>
    <definedName name="OstaliUgradni">#REF!</definedName>
    <definedName name="OstaliUgrUOrtopediji" localSheetId="36">#REF!</definedName>
    <definedName name="OstaliUgrUOrtopediji" localSheetId="65">#REF!</definedName>
    <definedName name="OstaliUgrUOrtopediji" localSheetId="67">#REF!</definedName>
    <definedName name="OstaliUgrUOrtopediji" localSheetId="68">#REF!</definedName>
    <definedName name="OstaliUgrUOrtopediji" localSheetId="69">#REF!</definedName>
    <definedName name="OstaliUgrUOrtopediji" localSheetId="74">#REF!</definedName>
    <definedName name="OstaliUgrUOrtopediji" localSheetId="75">#REF!</definedName>
    <definedName name="OstaliUgrUOrtopediji">#REF!</definedName>
    <definedName name="PaceMakeri" localSheetId="36">#REF!</definedName>
    <definedName name="PaceMakeri" localSheetId="65">#REF!</definedName>
    <definedName name="PaceMakeri" localSheetId="67">#REF!</definedName>
    <definedName name="PaceMakeri" localSheetId="68">#REF!</definedName>
    <definedName name="PaceMakeri" localSheetId="69">#REF!</definedName>
    <definedName name="PaceMakeri" localSheetId="74">#REF!</definedName>
    <definedName name="PaceMakeri" localSheetId="75">#REF!</definedName>
    <definedName name="PaceMakeri">#REF!</definedName>
    <definedName name="ParticApoteke" localSheetId="36">#REF!</definedName>
    <definedName name="ParticApoteke" localSheetId="65">#REF!</definedName>
    <definedName name="ParticApoteke" localSheetId="67">#REF!</definedName>
    <definedName name="ParticApoteke" localSheetId="68">#REF!</definedName>
    <definedName name="ParticApoteke" localSheetId="69">#REF!</definedName>
    <definedName name="ParticApoteke" localSheetId="74">#REF!</definedName>
    <definedName name="ParticApoteke" localSheetId="75">#REF!</definedName>
    <definedName name="ParticApoteke">#REF!</definedName>
    <definedName name="ParticZU" localSheetId="36">#REF!</definedName>
    <definedName name="ParticZU" localSheetId="65">#REF!</definedName>
    <definedName name="ParticZU" localSheetId="67">#REF!</definedName>
    <definedName name="ParticZU" localSheetId="68">#REF!</definedName>
    <definedName name="ParticZU" localSheetId="69">#REF!</definedName>
    <definedName name="ParticZU" localSheetId="74">#REF!</definedName>
    <definedName name="ParticZU" localSheetId="75">#REF!</definedName>
    <definedName name="ParticZU">#REF!</definedName>
    <definedName name="PLAN" localSheetId="36">#REF!</definedName>
    <definedName name="PLAN" localSheetId="65">#REF!</definedName>
    <definedName name="PLAN" localSheetId="67">#REF!</definedName>
    <definedName name="PLAN" localSheetId="68">#REF!</definedName>
    <definedName name="PLAN" localSheetId="69">#REF!</definedName>
    <definedName name="PLAN" localSheetId="74">#REF!</definedName>
    <definedName name="PLAN" localSheetId="75">#REF!</definedName>
    <definedName name="PLAN">#REF!</definedName>
    <definedName name="Plate" localSheetId="36">#REF!</definedName>
    <definedName name="Plate" localSheetId="65">#REF!</definedName>
    <definedName name="Plate" localSheetId="67">#REF!</definedName>
    <definedName name="Plate" localSheetId="68">#REF!</definedName>
    <definedName name="Plate" localSheetId="69">#REF!</definedName>
    <definedName name="Plate" localSheetId="74">#REF!</definedName>
    <definedName name="Plate" localSheetId="75">#REF!</definedName>
    <definedName name="Plate">#REF!</definedName>
    <definedName name="PolazniPrim" localSheetId="36">#REF!</definedName>
    <definedName name="PolazniPrim" localSheetId="65">#REF!</definedName>
    <definedName name="PolazniPrim" localSheetId="67">#REF!</definedName>
    <definedName name="PolazniPrim" localSheetId="68">#REF!</definedName>
    <definedName name="PolazniPrim" localSheetId="69">#REF!</definedName>
    <definedName name="PolazniPrim" localSheetId="74">#REF!</definedName>
    <definedName name="PolazniPrim" localSheetId="75">#REF!</definedName>
    <definedName name="PolazniPrim">#REF!</definedName>
    <definedName name="PolazniSek" localSheetId="36">#REF!</definedName>
    <definedName name="PolazniSek" localSheetId="65">#REF!</definedName>
    <definedName name="PolazniSek" localSheetId="67">#REF!</definedName>
    <definedName name="PolazniSek" localSheetId="68">#REF!</definedName>
    <definedName name="PolazniSek" localSheetId="69">#REF!</definedName>
    <definedName name="PolazniSek" localSheetId="74">#REF!</definedName>
    <definedName name="PolazniSek" localSheetId="75">#REF!</definedName>
    <definedName name="PolazniSek">#REF!</definedName>
    <definedName name="PolazniUkupno" localSheetId="36">#REF!</definedName>
    <definedName name="PolazniUkupno" localSheetId="65">#REF!</definedName>
    <definedName name="PolazniUkupno" localSheetId="67">#REF!</definedName>
    <definedName name="PolazniUkupno" localSheetId="68">#REF!</definedName>
    <definedName name="PolazniUkupno" localSheetId="69">#REF!</definedName>
    <definedName name="PolazniUkupno" localSheetId="74">#REF!</definedName>
    <definedName name="PolazniUkupno" localSheetId="75">#REF!</definedName>
    <definedName name="PolazniUkupno">#REF!</definedName>
    <definedName name="Pomagala" localSheetId="36">#REF!</definedName>
    <definedName name="Pomagala" localSheetId="65">#REF!</definedName>
    <definedName name="Pomagala" localSheetId="67">#REF!</definedName>
    <definedName name="Pomagala" localSheetId="68">#REF!</definedName>
    <definedName name="Pomagala" localSheetId="69">#REF!</definedName>
    <definedName name="Pomagala" localSheetId="74">#REF!</definedName>
    <definedName name="Pomagala" localSheetId="75">#REF!</definedName>
    <definedName name="Pomagala">#REF!</definedName>
    <definedName name="PredlogPrim" localSheetId="36">#REF!</definedName>
    <definedName name="PredlogPrim" localSheetId="65">#REF!</definedName>
    <definedName name="PredlogPrim" localSheetId="67">#REF!</definedName>
    <definedName name="PredlogPrim" localSheetId="68">#REF!</definedName>
    <definedName name="PredlogPrim" localSheetId="69">#REF!</definedName>
    <definedName name="PredlogPrim" localSheetId="74">#REF!</definedName>
    <definedName name="PredlogPrim" localSheetId="75">#REF!</definedName>
    <definedName name="PredlogPrim">#REF!</definedName>
    <definedName name="PredlogSek" localSheetId="36">#REF!</definedName>
    <definedName name="PredlogSek" localSheetId="65">#REF!</definedName>
    <definedName name="PredlogSek" localSheetId="67">#REF!</definedName>
    <definedName name="PredlogSek" localSheetId="68">#REF!</definedName>
    <definedName name="PredlogSek" localSheetId="69">#REF!</definedName>
    <definedName name="PredlogSek" localSheetId="74">#REF!</definedName>
    <definedName name="PredlogSek" localSheetId="75">#REF!</definedName>
    <definedName name="PredlogSek">#REF!</definedName>
    <definedName name="PredlogUkupno" localSheetId="36">#REF!</definedName>
    <definedName name="PredlogUkupno" localSheetId="65">#REF!</definedName>
    <definedName name="PredlogUkupno" localSheetId="67">#REF!</definedName>
    <definedName name="PredlogUkupno" localSheetId="68">#REF!</definedName>
    <definedName name="PredlogUkupno" localSheetId="69">#REF!</definedName>
    <definedName name="PredlogUkupno" localSheetId="74">#REF!</definedName>
    <definedName name="PredlogUkupno" localSheetId="75">#REF!</definedName>
    <definedName name="PredlogUkupno">#REF!</definedName>
    <definedName name="Prevoz" localSheetId="36">#REF!</definedName>
    <definedName name="Prevoz" localSheetId="65">#REF!</definedName>
    <definedName name="Prevoz" localSheetId="67">#REF!</definedName>
    <definedName name="Prevoz" localSheetId="68">#REF!</definedName>
    <definedName name="Prevoz" localSheetId="69">#REF!</definedName>
    <definedName name="Prevoz" localSheetId="74">#REF!</definedName>
    <definedName name="Prevoz" localSheetId="75">#REF!</definedName>
    <definedName name="Prevoz">#REF!</definedName>
    <definedName name="_xlnm.Print_Area" localSheetId="36">'11 Operacije '!$A$1:$P$22</definedName>
    <definedName name="_xlnm.Print_Area" localSheetId="76">'Liste.čekanja 2023'!$A$1:$I$202</definedName>
    <definedName name="_xlnm.Print_Area" localSheetId="72">'T 19'!$A$1:$K$657</definedName>
    <definedName name="_xlnm.Print_Area" localSheetId="73">'T 19a'!$A$1:$K$37</definedName>
    <definedName name="_xlnm.Print_Area" localSheetId="1">'T1 Kadar.ode.'!$A$1:$AF$47</definedName>
    <definedName name="_xlnm.Print_Area" localSheetId="28">'T10 GAK'!$A$1:$H$24</definedName>
    <definedName name="_xlnm.Print_Area" localSheetId="19">'T10 KOVID'!$A$1:$H$26</definedName>
    <definedName name="_xlnm.Print_Area" localSheetId="32">'T10 LAB'!$A$1:$H$24</definedName>
    <definedName name="_xlnm.Print_Area" localSheetId="30">'T10 NEUROL'!$A$1:$H$25</definedName>
    <definedName name="_xlnm.Print_Area" localSheetId="31">'T10 PSIH'!$A$1:$H$33</definedName>
    <definedName name="_xlnm.Print_Area" localSheetId="29">'T10 REH'!$A$1:$H$26</definedName>
    <definedName name="_xlnm.Print_Area" localSheetId="17">'T10 URO'!$A$1:$H$24</definedName>
    <definedName name="_xlnm.Print_Area" localSheetId="39">'T13 ABD'!$A$1:$H$262</definedName>
    <definedName name="_xlnm.Print_Area" localSheetId="40">'T13 ANES'!$A$1:$H$234</definedName>
    <definedName name="_xlnm.Print_Area" localSheetId="56">'T13 GAK'!$A$1:$H$480</definedName>
    <definedName name="_xlnm.Print_Area" localSheetId="51">'T13 HEMA'!$A$1:$H$83</definedName>
    <definedName name="_xlnm.Print_Area" localSheetId="52">'T13 INFEK'!$A$1:$H$130</definedName>
    <definedName name="_xlnm.Print_Area" localSheetId="47">'T13 KOVID'!$A$1:$H$185</definedName>
    <definedName name="_xlnm.Print_Area" localSheetId="53">'T13 KOŽNA'!$A$1:$H$138</definedName>
    <definedName name="_xlnm.Print_Area" localSheetId="61">'T13 LAB'!$A$1:$H$61</definedName>
    <definedName name="_xlnm.Print_Area" localSheetId="41">'T13 MAKS'!$A$1:$H$495</definedName>
    <definedName name="_xlnm.Print_Area" localSheetId="58">'T13 NEUROL'!$A$1:$H$227</definedName>
    <definedName name="_xlnm.Print_Area" localSheetId="42">'T13 NH'!$A$1:$H$254</definedName>
    <definedName name="_xlnm.Print_Area" localSheetId="55">'T13 OČNO'!$A$1:$H$265</definedName>
    <definedName name="_xlnm.Print_Area" localSheetId="54">'T13 ORL'!$A$1:$H$628</definedName>
    <definedName name="_xlnm.Print_Area" localSheetId="43">'T13 ORTO'!$A$1:$H$416</definedName>
    <definedName name="_xlnm.Print_Area" localSheetId="60">'T13 PATO'!$A$1:$H$21</definedName>
    <definedName name="_xlnm.Print_Area" localSheetId="44">'T13 PLAST '!$A$1:$H$504</definedName>
    <definedName name="_xlnm.Print_Area" localSheetId="59">'T13 PSIH'!$A$1:$H$170</definedName>
    <definedName name="_xlnm.Print_Area" localSheetId="62">'T13 RAD'!$A$1:$H$100</definedName>
    <definedName name="_xlnm.Print_Area" localSheetId="57">'T13 REH'!$A$1:$H$182</definedName>
    <definedName name="_xlnm.Print_Area" localSheetId="64">'T13 TRANS'!$A$1:$H$46</definedName>
    <definedName name="_xlnm.Print_Area" localSheetId="63">'T13 UC'!$A$1:$H$1328</definedName>
    <definedName name="_xlnm.Print_Area" localSheetId="45">'T13 UROL'!$A$1:$H$591</definedName>
    <definedName name="_xlnm.Print_Area" localSheetId="46">'T13 VASK'!$A$1:$H$280</definedName>
    <definedName name="_xlnm.Print_Area" localSheetId="65">'T14 Dijagn.'!$A$1:$H$632</definedName>
    <definedName name="_xlnm.Print_Area" localSheetId="67">T16Dijaliza!$A$1:$T$30</definedName>
    <definedName name="_xlnm.Print_Area" localSheetId="68">'T17 KRV'!$A$1:$H$78</definedName>
    <definedName name="_xlnm.Print_Area" localSheetId="69">'T17A KRV'!$A$1:$H$76</definedName>
    <definedName name="_xlnm.Print_Area" localSheetId="70">'T18'!$A$1:$L$165</definedName>
    <definedName name="_xlnm.Print_Area" localSheetId="2">'T2 Kadar.dne.bol.dij.'!$A$1:$R$29</definedName>
    <definedName name="_xlnm.Print_Area" localSheetId="74">'T20 sanitet'!$A$1:$D$16</definedName>
    <definedName name="_xlnm.Print_Area" localSheetId="75">'T20A sanitet'!$A$1:$E$19</definedName>
    <definedName name="_xlnm.Print_Area" localSheetId="4">'T4 Kadar.nem.'!$A$1:$I$22</definedName>
    <definedName name="_xlnm.Print_Area" localSheetId="71">'Т 18a'!$A$1:$M$38</definedName>
    <definedName name="_xlnm.Print_Area" localSheetId="33">'Т10 RADIO'!$A$1:$H$25</definedName>
    <definedName name="_xlnm.Print_Area" localSheetId="34">'Т10 UC'!$A$1:$H$24</definedName>
    <definedName name="_xlnm.Print_Area" localSheetId="48">'Т13 ENDO'!$A$1:$H$107</definedName>
    <definedName name="_xlnm.Print_Area" localSheetId="49">'Т13 GASTRO'!$A$1:$H$164</definedName>
    <definedName name="_xlnm.Print_Area" localSheetId="50">'Т13 NEFRO'!$A$1:$H$132</definedName>
    <definedName name="_xlnm.Print_Area" localSheetId="38">'Т13 ZBIRNA'!$A$1:$H$90</definedName>
    <definedName name="_xlnm.Print_Titles" localSheetId="76">'Liste.čekanja 2023'!$3:$5</definedName>
    <definedName name="_xlnm.Print_Titles" localSheetId="1">'T1 Kadar.ode.'!$6:$8</definedName>
    <definedName name="_xlnm.Print_Titles" localSheetId="39">'T13 ABD'!$4:$7</definedName>
    <definedName name="_xlnm.Print_Titles" localSheetId="40">'T13 ANES'!$4:$7</definedName>
    <definedName name="_xlnm.Print_Titles" localSheetId="56">'T13 GAK'!$4:$7</definedName>
    <definedName name="_xlnm.Print_Titles" localSheetId="51">'T13 HEMA'!$4:$7</definedName>
    <definedName name="_xlnm.Print_Titles" localSheetId="52">'T13 INFEK'!$4:$7</definedName>
    <definedName name="_xlnm.Print_Titles" localSheetId="47">'T13 KOVID'!$4:$7</definedName>
    <definedName name="_xlnm.Print_Titles" localSheetId="53">'T13 KOŽNA'!$4:$7</definedName>
    <definedName name="_xlnm.Print_Titles" localSheetId="61">'T13 LAB'!$4:$7</definedName>
    <definedName name="_xlnm.Print_Titles" localSheetId="41">'T13 MAKS'!$4:$7</definedName>
    <definedName name="_xlnm.Print_Titles" localSheetId="58">'T13 NEUROL'!$4:$7</definedName>
    <definedName name="_xlnm.Print_Titles" localSheetId="42">'T13 NH'!$4:$7</definedName>
    <definedName name="_xlnm.Print_Titles" localSheetId="55">'T13 OČNO'!$4:$7</definedName>
    <definedName name="_xlnm.Print_Titles" localSheetId="54">'T13 ORL'!$4:$7</definedName>
    <definedName name="_xlnm.Print_Titles" localSheetId="43">'T13 ORTO'!$4:$7</definedName>
    <definedName name="_xlnm.Print_Titles" localSheetId="44">'T13 PLAST '!$4:$7</definedName>
    <definedName name="_xlnm.Print_Titles" localSheetId="59">'T13 PSIH'!$4:$7</definedName>
    <definedName name="_xlnm.Print_Titles" localSheetId="62">'T13 RAD'!$4:$7</definedName>
    <definedName name="_xlnm.Print_Titles" localSheetId="57">'T13 REH'!$4:$7</definedName>
    <definedName name="_xlnm.Print_Titles" localSheetId="64">'T13 TRANS'!$4:$7</definedName>
    <definedName name="_xlnm.Print_Titles" localSheetId="63">'T13 UC'!$4:$7</definedName>
    <definedName name="_xlnm.Print_Titles" localSheetId="45">'T13 UROL'!$4:$7</definedName>
    <definedName name="_xlnm.Print_Titles" localSheetId="46">'T13 VASK'!$4:$7</definedName>
    <definedName name="_xlnm.Print_Titles" localSheetId="65">'T14 Dijagn.'!$3:$6</definedName>
    <definedName name="_xlnm.Print_Titles" localSheetId="66">'T15 Lab.dijagn.'!$3:$6</definedName>
    <definedName name="_xlnm.Print_Titles" localSheetId="68">'T17 KRV'!$3:$7</definedName>
    <definedName name="_xlnm.Print_Titles" localSheetId="69">'T17A KRV'!$3:$7</definedName>
    <definedName name="_xlnm.Print_Titles" localSheetId="2">'T2 Kadar.dne.bol.dij.'!$6:$7</definedName>
    <definedName name="_xlnm.Print_Titles" localSheetId="3">'T3 Kadar.zaj.med.del.'!$A:$A</definedName>
    <definedName name="_xlnm.Print_Titles" localSheetId="48">'Т13 ENDO'!$4:$7</definedName>
    <definedName name="_xlnm.Print_Titles" localSheetId="49">'Т13 GASTRO'!$4:$7</definedName>
    <definedName name="_xlnm.Print_Titles" localSheetId="50">'Т13 NEFRO'!$4:$7</definedName>
    <definedName name="_xlnm.Print_Titles" localSheetId="38">'Т13 ZBIRNA'!$6:$7</definedName>
    <definedName name="qqqqqqqqqqqqqqqqqqqqqqqqqqqqqqqqqq" localSheetId="36">#REF!</definedName>
    <definedName name="qqqqqqqqqqqqqqqqqqqqqqqqqqqqqqqqqq" localSheetId="1">#REF!</definedName>
    <definedName name="qqqqqqqqqqqqqqqqqqqqqqqqqqqqqqqqqq" localSheetId="39">#REF!</definedName>
    <definedName name="qqqqqqqqqqqqqqqqqqqqqqqqqqqqqqqqqq" localSheetId="44">#REF!</definedName>
    <definedName name="qqqqqqqqqqqqqqqqqqqqqqqqqqqqqqqqqq" localSheetId="65">#REF!</definedName>
    <definedName name="qqqqqqqqqqqqqqqqqqqqqqqqqqqqqqqqqq" localSheetId="67">#REF!</definedName>
    <definedName name="qqqqqqqqqqqqqqqqqqqqqqqqqqqqqqqqqq" localSheetId="68">#REF!</definedName>
    <definedName name="qqqqqqqqqqqqqqqqqqqqqqqqqqqqqqqqqq" localSheetId="69">#REF!</definedName>
    <definedName name="qqqqqqqqqqqqqqqqqqqqqqqqqqqqqqqqqq" localSheetId="2">#REF!</definedName>
    <definedName name="qqqqqqqqqqqqqqqqqqqqqqqqqqqqqqqqqq" localSheetId="74">#REF!</definedName>
    <definedName name="qqqqqqqqqqqqqqqqqqqqqqqqqqqqqqqqqq" localSheetId="75">#REF!</definedName>
    <definedName name="qqqqqqqqqqqqqqqqqqqqqqqqqqqqqqqqqq" localSheetId="3">#REF!</definedName>
    <definedName name="qqqqqqqqqqqqqqqqqqqqqqqqqqqqqqqqqq" localSheetId="4">#REF!</definedName>
    <definedName name="qqqqqqqqqqqqqqqqqqqqqqqqqqqqqqqqqq" localSheetId="5">#REF!</definedName>
    <definedName name="qqqqqqqqqqqqqqqqqqqqqqqqqqqqqqqqqq" localSheetId="49">#REF!</definedName>
    <definedName name="qqqqqqqqqqqqqqqqqqqqqqqqqqqqqqqqqq">#REF!</definedName>
    <definedName name="radio" localSheetId="36">#REF!</definedName>
    <definedName name="radio" localSheetId="1">#REF!</definedName>
    <definedName name="radio" localSheetId="39">#REF!</definedName>
    <definedName name="radio" localSheetId="44">#REF!</definedName>
    <definedName name="radio" localSheetId="65">#REF!</definedName>
    <definedName name="radio" localSheetId="67">#REF!</definedName>
    <definedName name="radio" localSheetId="68">#REF!</definedName>
    <definedName name="radio" localSheetId="69">#REF!</definedName>
    <definedName name="radio" localSheetId="2">#REF!</definedName>
    <definedName name="radio" localSheetId="74">#REF!</definedName>
    <definedName name="radio" localSheetId="75">#REF!</definedName>
    <definedName name="radio" localSheetId="3">#REF!</definedName>
    <definedName name="radio" localSheetId="4">#REF!</definedName>
    <definedName name="radio" localSheetId="5">#REF!</definedName>
    <definedName name="radio" localSheetId="49">#REF!</definedName>
    <definedName name="radio">#REF!</definedName>
    <definedName name="REHAB" localSheetId="36">#REF!</definedName>
    <definedName name="REHAB" localSheetId="1">#REF!</definedName>
    <definedName name="REHAB" localSheetId="39">#REF!</definedName>
    <definedName name="REHAB" localSheetId="44">#REF!</definedName>
    <definedName name="REHAB" localSheetId="65">#REF!</definedName>
    <definedName name="REHAB" localSheetId="67">#REF!</definedName>
    <definedName name="REHAB" localSheetId="68">#REF!</definedName>
    <definedName name="REHAB" localSheetId="69">#REF!</definedName>
    <definedName name="REHAB" localSheetId="2">#REF!</definedName>
    <definedName name="REHAB" localSheetId="74">#REF!</definedName>
    <definedName name="REHAB" localSheetId="75">#REF!</definedName>
    <definedName name="REHAB" localSheetId="3">#REF!</definedName>
    <definedName name="REHAB" localSheetId="4">#REF!</definedName>
    <definedName name="REHAB" localSheetId="5">#REF!</definedName>
    <definedName name="REHAB" localSheetId="49">#REF!</definedName>
    <definedName name="REHAB">#REF!</definedName>
    <definedName name="rrrrrrrrrrrrrrrrrrrrrrrrrrrrrrrrrrrrrrrrrrrrr" localSheetId="36">#REF!</definedName>
    <definedName name="rrrrrrrrrrrrrrrrrrrrrrrrrrrrrrrrrrrrrrrrrrrrr" localSheetId="65">#REF!</definedName>
    <definedName name="rrrrrrrrrrrrrrrrrrrrrrrrrrrrrrrrrrrrrrrrrrrrr" localSheetId="67">#REF!</definedName>
    <definedName name="rrrrrrrrrrrrrrrrrrrrrrrrrrrrrrrrrrrrrrrrrrrrr" localSheetId="68">#REF!</definedName>
    <definedName name="rrrrrrrrrrrrrrrrrrrrrrrrrrrrrrrrrrrrrrrrrrrrr" localSheetId="69">#REF!</definedName>
    <definedName name="rrrrrrrrrrrrrrrrrrrrrrrrrrrrrrrrrrrrrrrrrrrrr" localSheetId="74">#REF!</definedName>
    <definedName name="rrrrrrrrrrrrrrrrrrrrrrrrrrrrrrrrrrrrrrrrrrrrr" localSheetId="75">#REF!</definedName>
    <definedName name="rrrrrrrrrrrrrrrrrrrrrrrrrrrrrrrrrrrrrrrrrrrrr">#REF!</definedName>
    <definedName name="rrrrrrrrrrrrrrrrrrrrrrrrrrrrrrrrrrrrrrrrrrrrrrrrrr" localSheetId="36">#REF!</definedName>
    <definedName name="rrrrrrrrrrrrrrrrrrrrrrrrrrrrrrrrrrrrrrrrrrrrrrrrrr" localSheetId="65">#REF!</definedName>
    <definedName name="rrrrrrrrrrrrrrrrrrrrrrrrrrrrrrrrrrrrrrrrrrrrrrrrrr" localSheetId="67">#REF!</definedName>
    <definedName name="rrrrrrrrrrrrrrrrrrrrrrrrrrrrrrrrrrrrrrrrrrrrrrrrrr" localSheetId="68">#REF!</definedName>
    <definedName name="rrrrrrrrrrrrrrrrrrrrrrrrrrrrrrrrrrrrrrrrrrrrrrrrrr" localSheetId="69">#REF!</definedName>
    <definedName name="rrrrrrrrrrrrrrrrrrrrrrrrrrrrrrrrrrrrrrrrrrrrrrrrrr" localSheetId="74">#REF!</definedName>
    <definedName name="rrrrrrrrrrrrrrrrrrrrrrrrrrrrrrrrrrrrrrrrrrrrrrrrrr" localSheetId="75">#REF!</definedName>
    <definedName name="rrrrrrrrrrrrrrrrrrrrrrrrrrrrrrrrrrrrrrrrrrrrrrrrrr">#REF!</definedName>
    <definedName name="Sanitet" localSheetId="36">#REF!</definedName>
    <definedName name="Sanitet" localSheetId="65">#REF!</definedName>
    <definedName name="Sanitet" localSheetId="67">#REF!</definedName>
    <definedName name="Sanitet" localSheetId="68">#REF!</definedName>
    <definedName name="Sanitet" localSheetId="69">#REF!</definedName>
    <definedName name="Sanitet" localSheetId="74">#REF!</definedName>
    <definedName name="Sanitet" localSheetId="75">#REF!</definedName>
    <definedName name="Sanitet">#REF!</definedName>
    <definedName name="Slgl_KONTROLA" localSheetId="36">#REF!</definedName>
    <definedName name="Slgl_KONTROLA" localSheetId="65">#REF!</definedName>
    <definedName name="Slgl_KONTROLA" localSheetId="67">#REF!</definedName>
    <definedName name="Slgl_KONTROLA" localSheetId="68">#REF!</definedName>
    <definedName name="Slgl_KONTROLA" localSheetId="69">#REF!</definedName>
    <definedName name="Slgl_KONTROLA" localSheetId="74">#REF!</definedName>
    <definedName name="Slgl_KONTROLA" localSheetId="75">#REF!</definedName>
    <definedName name="Slgl_KONTROLA">#REF!</definedName>
    <definedName name="ssssssssssssssssssssssssssssssss" localSheetId="36">#REF!</definedName>
    <definedName name="ssssssssssssssssssssssssssssssss" localSheetId="65">#REF!</definedName>
    <definedName name="ssssssssssssssssssssssssssssssss" localSheetId="67">#REF!</definedName>
    <definedName name="ssssssssssssssssssssssssssssssss" localSheetId="68">#REF!</definedName>
    <definedName name="ssssssssssssssssssssssssssssssss" localSheetId="69">#REF!</definedName>
    <definedName name="ssssssssssssssssssssssssssssssss" localSheetId="74">#REF!</definedName>
    <definedName name="ssssssssssssssssssssssssssssssss" localSheetId="75">#REF!</definedName>
    <definedName name="ssssssssssssssssssssssssssssssss">#REF!</definedName>
    <definedName name="Stentovi" localSheetId="36">#REF!</definedName>
    <definedName name="Stentovi" localSheetId="65">#REF!</definedName>
    <definedName name="Stentovi" localSheetId="67">#REF!</definedName>
    <definedName name="Stentovi" localSheetId="68">#REF!</definedName>
    <definedName name="Stentovi" localSheetId="69">#REF!</definedName>
    <definedName name="Stentovi" localSheetId="74">#REF!</definedName>
    <definedName name="Stentovi" localSheetId="75">#REF!</definedName>
    <definedName name="Stentovi">#REF!</definedName>
    <definedName name="SvegaNaknada" localSheetId="36">#REF!</definedName>
    <definedName name="SvegaNaknada" localSheetId="65">#REF!</definedName>
    <definedName name="SvegaNaknada" localSheetId="67">#REF!</definedName>
    <definedName name="SvegaNaknada" localSheetId="68">#REF!</definedName>
    <definedName name="SvegaNaknada" localSheetId="69">#REF!</definedName>
    <definedName name="SvegaNaknada" localSheetId="74">#REF!</definedName>
    <definedName name="SvegaNaknada" localSheetId="75">#REF!</definedName>
    <definedName name="SvegaNaknada">#REF!</definedName>
    <definedName name="ttttttttttttttttttttttttttttttttttttttttttttttttt" localSheetId="36">#REF!</definedName>
    <definedName name="ttttttttttttttttttttttttttttttttttttttttttttttttt" localSheetId="65">#REF!</definedName>
    <definedName name="ttttttttttttttttttttttttttttttttttttttttttttttttt" localSheetId="67">#REF!</definedName>
    <definedName name="ttttttttttttttttttttttttttttttttttttttttttttttttt" localSheetId="68">#REF!</definedName>
    <definedName name="ttttttttttttttttttttttttttttttttttttttttttttttttt" localSheetId="69">#REF!</definedName>
    <definedName name="ttttttttttttttttttttttttttttttttttttttttttttttttt" localSheetId="74">#REF!</definedName>
    <definedName name="ttttttttttttttttttttttttttttttttttttttttttttttttt" localSheetId="75">#REF!</definedName>
    <definedName name="ttttttttttttttttttttttttttttttttttttttttttttttttt">#REF!</definedName>
    <definedName name="UgradniKardiohirurgija" localSheetId="36">#REF!</definedName>
    <definedName name="UgradniKardiohirurgija" localSheetId="65">#REF!</definedName>
    <definedName name="UgradniKardiohirurgija" localSheetId="67">#REF!</definedName>
    <definedName name="UgradniKardiohirurgija" localSheetId="68">#REF!</definedName>
    <definedName name="UgradniKardiohirurgija" localSheetId="69">#REF!</definedName>
    <definedName name="UgradniKardiohirurgija" localSheetId="74">#REF!</definedName>
    <definedName name="UgradniKardiohirurgija" localSheetId="75">#REF!</definedName>
    <definedName name="UgradniKardiohirurgija">#REF!</definedName>
    <definedName name="UgradniMatUkupno" localSheetId="36">#REF!</definedName>
    <definedName name="UgradniMatUkupno" localSheetId="65">#REF!</definedName>
    <definedName name="UgradniMatUkupno" localSheetId="67">#REF!</definedName>
    <definedName name="UgradniMatUkupno" localSheetId="68">#REF!</definedName>
    <definedName name="UgradniMatUkupno" localSheetId="69">#REF!</definedName>
    <definedName name="UgradniMatUkupno" localSheetId="74">#REF!</definedName>
    <definedName name="UgradniMatUkupno" localSheetId="75">#REF!</definedName>
    <definedName name="UgradniMatUkupno">#REF!</definedName>
    <definedName name="UkNakBezPartic" localSheetId="36">#REF!</definedName>
    <definedName name="UkNakBezPartic" localSheetId="65">#REF!</definedName>
    <definedName name="UkNakBezPartic" localSheetId="67">#REF!</definedName>
    <definedName name="UkNakBezPartic" localSheetId="68">#REF!</definedName>
    <definedName name="UkNakBezPartic" localSheetId="69">#REF!</definedName>
    <definedName name="UkNakBezPartic" localSheetId="74">#REF!</definedName>
    <definedName name="UkNakBezPartic" localSheetId="75">#REF!</definedName>
    <definedName name="UkNakBezPartic">#REF!</definedName>
    <definedName name="UkupnaNaknada" localSheetId="36">#REF!</definedName>
    <definedName name="UkupnaNaknada" localSheetId="65">#REF!</definedName>
    <definedName name="UkupnaNaknada" localSheetId="67">#REF!</definedName>
    <definedName name="UkupnaNaknada" localSheetId="68">#REF!</definedName>
    <definedName name="UkupnaNaknada" localSheetId="69">#REF!</definedName>
    <definedName name="UkupnaNaknada" localSheetId="74">#REF!</definedName>
    <definedName name="UkupnaNaknada" localSheetId="75">#REF!</definedName>
    <definedName name="UkupnaNaknada">#REF!</definedName>
    <definedName name="UkupnaPartic" localSheetId="36">#REF!</definedName>
    <definedName name="UkupnaPartic" localSheetId="65">#REF!</definedName>
    <definedName name="UkupnaPartic" localSheetId="67">#REF!</definedName>
    <definedName name="UkupnaPartic" localSheetId="68">#REF!</definedName>
    <definedName name="UkupnaPartic" localSheetId="69">#REF!</definedName>
    <definedName name="UkupnaPartic" localSheetId="74">#REF!</definedName>
    <definedName name="UkupnaPartic" localSheetId="75">#REF!</definedName>
    <definedName name="UkupnaPartic">#REF!</definedName>
    <definedName name="urg" localSheetId="36">#REF!</definedName>
    <definedName name="urg" localSheetId="65">#REF!</definedName>
    <definedName name="urg" localSheetId="67">#REF!</definedName>
    <definedName name="urg" localSheetId="68">#REF!</definedName>
    <definedName name="urg" localSheetId="69">#REF!</definedName>
    <definedName name="urg" localSheetId="74">#REF!</definedName>
    <definedName name="urg" localSheetId="75">#REF!</definedName>
    <definedName name="urg">#REF!</definedName>
    <definedName name="urge" localSheetId="36">#REF!</definedName>
    <definedName name="urge" localSheetId="65">#REF!</definedName>
    <definedName name="urge" localSheetId="67">#REF!</definedName>
    <definedName name="urge" localSheetId="68">#REF!</definedName>
    <definedName name="urge" localSheetId="69">#REF!</definedName>
    <definedName name="urge" localSheetId="74">#REF!</definedName>
    <definedName name="urge" localSheetId="75">#REF!</definedName>
    <definedName name="urge">#REF!</definedName>
    <definedName name="Vakcine" localSheetId="36">#REF!</definedName>
    <definedName name="Vakcine" localSheetId="65">#REF!</definedName>
    <definedName name="Vakcine" localSheetId="67">#REF!</definedName>
    <definedName name="Vakcine" localSheetId="68">#REF!</definedName>
    <definedName name="Vakcine" localSheetId="69">#REF!</definedName>
    <definedName name="Vakcine" localSheetId="74">#REF!</definedName>
    <definedName name="Vakcine" localSheetId="75">#REF!</definedName>
    <definedName name="Vakcine">#REF!</definedName>
    <definedName name="VAS" localSheetId="36">#REF!</definedName>
    <definedName name="VAS" localSheetId="65">#REF!</definedName>
    <definedName name="VAS" localSheetId="67">#REF!</definedName>
    <definedName name="VAS" localSheetId="68">#REF!</definedName>
    <definedName name="VAS" localSheetId="69">#REF!</definedName>
    <definedName name="VAS" localSheetId="74">#REF!</definedName>
    <definedName name="VAS" localSheetId="75">#REF!</definedName>
    <definedName name="VAS">#REF!</definedName>
    <definedName name="vask" localSheetId="36">#REF!</definedName>
    <definedName name="vask" localSheetId="65">#REF!</definedName>
    <definedName name="vask" localSheetId="67">#REF!</definedName>
    <definedName name="vask" localSheetId="68">#REF!</definedName>
    <definedName name="vask" localSheetId="69">#REF!</definedName>
    <definedName name="vask" localSheetId="74">#REF!</definedName>
    <definedName name="vask" localSheetId="75">#REF!</definedName>
    <definedName name="vask">#REF!</definedName>
    <definedName name="VVVV" localSheetId="36">#REF!</definedName>
    <definedName name="VVVV" localSheetId="65">#REF!</definedName>
    <definedName name="VVVV" localSheetId="67">#REF!</definedName>
    <definedName name="VVVV" localSheetId="68">#REF!</definedName>
    <definedName name="VVVV" localSheetId="69">#REF!</definedName>
    <definedName name="VVVV">#REF!</definedName>
    <definedName name="VVVVVVVVVVVVVVVVVVVVVVVVVVVVVVVV" localSheetId="36">#REF!</definedName>
    <definedName name="VVVVVVVVVVVVVVVVVVVVVVVVVVVVVVVV" localSheetId="65">#REF!</definedName>
    <definedName name="VVVVVVVVVVVVVVVVVVVVVVVVVVVVVVVV" localSheetId="67">#REF!</definedName>
    <definedName name="VVVVVVVVVVVVVVVVVVVVVVVVVVVVVVVV" localSheetId="68">#REF!</definedName>
    <definedName name="VVVVVVVVVVVVVVVVVVVVVVVVVVVVVVVV" localSheetId="69">#REF!</definedName>
    <definedName name="VVVVVVVVVVVVVVVVVVVVVVVVVVVVVVVV" localSheetId="74">#REF!</definedName>
    <definedName name="VVVVVVVVVVVVVVVVVVVVVVVVVVVVVVVV" localSheetId="75">#REF!</definedName>
    <definedName name="VVVVVVVVVVVVVVVVVVVVVVVVVVVVVVVV">#REF!</definedName>
    <definedName name="vvvvvvvvvvvvvvvvvvvvvvvvvvvvvvvvvvvvvv" localSheetId="36">#REF!</definedName>
    <definedName name="vvvvvvvvvvvvvvvvvvvvvvvvvvvvvvvvvvvvvv" localSheetId="65">#REF!</definedName>
    <definedName name="vvvvvvvvvvvvvvvvvvvvvvvvvvvvvvvvvvvvvv" localSheetId="67">#REF!</definedName>
    <definedName name="vvvvvvvvvvvvvvvvvvvvvvvvvvvvvvvvvvvvvv" localSheetId="68">#REF!</definedName>
    <definedName name="vvvvvvvvvvvvvvvvvvvvvvvvvvvvvvvvvvvvvv" localSheetId="69">#REF!</definedName>
    <definedName name="vvvvvvvvvvvvvvvvvvvvvvvvvvvvvvvvvvvvvv" localSheetId="74">#REF!</definedName>
    <definedName name="vvvvvvvvvvvvvvvvvvvvvvvvvvvvvvvvvvvvvv" localSheetId="75">#REF!</definedName>
    <definedName name="vvvvvvvvvvvvvvvvvvvvvvvvvvvvvvvvvvvvvv">#REF!</definedName>
    <definedName name="wetret" localSheetId="36">#REF!</definedName>
    <definedName name="wetret" localSheetId="65">#REF!</definedName>
    <definedName name="wetret" localSheetId="67">#REF!</definedName>
    <definedName name="wetret" localSheetId="68">#REF!</definedName>
    <definedName name="wetret" localSheetId="69">#REF!</definedName>
    <definedName name="wetret" localSheetId="74">#REF!</definedName>
    <definedName name="wetret" localSheetId="75">#REF!</definedName>
    <definedName name="wetret">#REF!</definedName>
    <definedName name="WETRET1" localSheetId="36">#REF!</definedName>
    <definedName name="WETRET1" localSheetId="65">#REF!</definedName>
    <definedName name="WETRET1" localSheetId="67">#REF!</definedName>
    <definedName name="WETRET1" localSheetId="68">#REF!</definedName>
    <definedName name="WETRET1" localSheetId="69">#REF!</definedName>
    <definedName name="WETRET1" localSheetId="74">#REF!</definedName>
    <definedName name="WETRET1" localSheetId="75">#REF!</definedName>
    <definedName name="WETRET1">#REF!</definedName>
    <definedName name="wwwwwwwwwwwwwwwwwwwwwwwwwww" localSheetId="36">#REF!</definedName>
    <definedName name="wwwwwwwwwwwwwwwwwwwwwwwwwww" localSheetId="65">#REF!</definedName>
    <definedName name="wwwwwwwwwwwwwwwwwwwwwwwwwww" localSheetId="67">#REF!</definedName>
    <definedName name="wwwwwwwwwwwwwwwwwwwwwwwwwww" localSheetId="68">#REF!</definedName>
    <definedName name="wwwwwwwwwwwwwwwwwwwwwwwwwww" localSheetId="69">#REF!</definedName>
    <definedName name="wwwwwwwwwwwwwwwwwwwwwwwwwww" localSheetId="74">#REF!</definedName>
    <definedName name="wwwwwwwwwwwwwwwwwwwwwwwwwww" localSheetId="75">#REF!</definedName>
    <definedName name="wwwwwwwwwwwwwwwwwwwwwwwwwww">#REF!</definedName>
    <definedName name="X">[1]Parametar!$B$2</definedName>
    <definedName name="xxxxxxxxxxxxxxxxxxxxxxxxxxxxxxxxx" localSheetId="36">#REF!</definedName>
    <definedName name="xxxxxxxxxxxxxxxxxxxxxxxxxxxxxxxxx" localSheetId="1">#REF!</definedName>
    <definedName name="xxxxxxxxxxxxxxxxxxxxxxxxxxxxxxxxx" localSheetId="39">#REF!</definedName>
    <definedName name="xxxxxxxxxxxxxxxxxxxxxxxxxxxxxxxxx" localSheetId="44">#REF!</definedName>
    <definedName name="xxxxxxxxxxxxxxxxxxxxxxxxxxxxxxxxx" localSheetId="65">#REF!</definedName>
    <definedName name="xxxxxxxxxxxxxxxxxxxxxxxxxxxxxxxxx" localSheetId="67">#REF!</definedName>
    <definedName name="xxxxxxxxxxxxxxxxxxxxxxxxxxxxxxxxx" localSheetId="68">#REF!</definedName>
    <definedName name="xxxxxxxxxxxxxxxxxxxxxxxxxxxxxxxxx" localSheetId="69">#REF!</definedName>
    <definedName name="xxxxxxxxxxxxxxxxxxxxxxxxxxxxxxxxx" localSheetId="2">#REF!</definedName>
    <definedName name="xxxxxxxxxxxxxxxxxxxxxxxxxxxxxxxxx" localSheetId="74">#REF!</definedName>
    <definedName name="xxxxxxxxxxxxxxxxxxxxxxxxxxxxxxxxx" localSheetId="75">#REF!</definedName>
    <definedName name="xxxxxxxxxxxxxxxxxxxxxxxxxxxxxxxxx" localSheetId="3">#REF!</definedName>
    <definedName name="xxxxxxxxxxxxxxxxxxxxxxxxxxxxxxxxx" localSheetId="4">#REF!</definedName>
    <definedName name="xxxxxxxxxxxxxxxxxxxxxxxxxxxxxxxxx" localSheetId="5">#REF!</definedName>
    <definedName name="xxxxxxxxxxxxxxxxxxxxxxxxxxxxxxxxx" localSheetId="49">#REF!</definedName>
    <definedName name="xxxxxxxxxxxxxxxxxxxxxxxxxxxxxxxxx">#REF!</definedName>
    <definedName name="Y" localSheetId="36">[3]Parametar!$B$3</definedName>
    <definedName name="Y">[4]Parametar!$B$3</definedName>
    <definedName name="yyyyyyyyyyyyyyyyyyyyyyyyyyyyyyyy" localSheetId="36">#REF!</definedName>
    <definedName name="yyyyyyyyyyyyyyyyyyyyyyyyyyyyyyyy" localSheetId="1">#REF!</definedName>
    <definedName name="yyyyyyyyyyyyyyyyyyyyyyyyyyyyyyyy" localSheetId="39">#REF!</definedName>
    <definedName name="yyyyyyyyyyyyyyyyyyyyyyyyyyyyyyyy" localSheetId="44">#REF!</definedName>
    <definedName name="yyyyyyyyyyyyyyyyyyyyyyyyyyyyyyyy" localSheetId="65">#REF!</definedName>
    <definedName name="yyyyyyyyyyyyyyyyyyyyyyyyyyyyyyyy" localSheetId="67">#REF!</definedName>
    <definedName name="yyyyyyyyyyyyyyyyyyyyyyyyyyyyyyyy" localSheetId="68">#REF!</definedName>
    <definedName name="yyyyyyyyyyyyyyyyyyyyyyyyyyyyyyyy" localSheetId="69">#REF!</definedName>
    <definedName name="yyyyyyyyyyyyyyyyyyyyyyyyyyyyyyyy" localSheetId="2">#REF!</definedName>
    <definedName name="yyyyyyyyyyyyyyyyyyyyyyyyyyyyyyyy" localSheetId="74">#REF!</definedName>
    <definedName name="yyyyyyyyyyyyyyyyyyyyyyyyyyyyyyyy" localSheetId="75">#REF!</definedName>
    <definedName name="yyyyyyyyyyyyyyyyyyyyyyyyyyyyyyyy" localSheetId="3">#REF!</definedName>
    <definedName name="yyyyyyyyyyyyyyyyyyyyyyyyyyyyyyyy" localSheetId="4">#REF!</definedName>
    <definedName name="yyyyyyyyyyyyyyyyyyyyyyyyyyyyyyyy" localSheetId="5">#REF!</definedName>
    <definedName name="yyyyyyyyyyyyyyyyyyyyyyyyyyyyyyyy" localSheetId="49">#REF!</definedName>
    <definedName name="yyyyyyyyyyyyyyyyyyyyyyyyyyyyyyyy">#REF!</definedName>
    <definedName name="ZaSlgl" localSheetId="36">#REF!</definedName>
    <definedName name="ZaSlgl" localSheetId="1">#REF!</definedName>
    <definedName name="ZaSlgl" localSheetId="39">#REF!</definedName>
    <definedName name="ZaSlgl" localSheetId="44">#REF!</definedName>
    <definedName name="ZaSlgl" localSheetId="65">#REF!</definedName>
    <definedName name="ZaSlgl" localSheetId="67">#REF!</definedName>
    <definedName name="ZaSlgl" localSheetId="68">#REF!</definedName>
    <definedName name="ZaSlgl" localSheetId="69">#REF!</definedName>
    <definedName name="ZaSlgl" localSheetId="2">#REF!</definedName>
    <definedName name="ZaSlgl" localSheetId="74">#REF!</definedName>
    <definedName name="ZaSlgl" localSheetId="75">#REF!</definedName>
    <definedName name="ZaSlgl" localSheetId="3">#REF!</definedName>
    <definedName name="ZaSlgl" localSheetId="4">#REF!</definedName>
    <definedName name="ZaSlgl" localSheetId="5">#REF!</definedName>
    <definedName name="ZaSlgl" localSheetId="49">#REF!</definedName>
    <definedName name="ZaSlgl">#REF!</definedName>
    <definedName name="ZaSlgl_Štampa" localSheetId="36">#REF!</definedName>
    <definedName name="ZaSlgl_Štampa" localSheetId="1">#REF!</definedName>
    <definedName name="ZaSlgl_Štampa" localSheetId="39">#REF!</definedName>
    <definedName name="ZaSlgl_Štampa" localSheetId="44">#REF!</definedName>
    <definedName name="ZaSlgl_Štampa" localSheetId="65">#REF!</definedName>
    <definedName name="ZaSlgl_Štampa" localSheetId="67">#REF!</definedName>
    <definedName name="ZaSlgl_Štampa" localSheetId="68">#REF!</definedName>
    <definedName name="ZaSlgl_Štampa" localSheetId="69">#REF!</definedName>
    <definedName name="ZaSlgl_Štampa" localSheetId="2">#REF!</definedName>
    <definedName name="ZaSlgl_Štampa" localSheetId="74">#REF!</definedName>
    <definedName name="ZaSlgl_Štampa" localSheetId="75">#REF!</definedName>
    <definedName name="ZaSlgl_Štampa" localSheetId="3">#REF!</definedName>
    <definedName name="ZaSlgl_Štampa" localSheetId="4">#REF!</definedName>
    <definedName name="ZaSlgl_Štampa" localSheetId="5">#REF!</definedName>
    <definedName name="ZaSlgl_Štampa" localSheetId="49">#REF!</definedName>
    <definedName name="ZaSlgl_Štampa">#REF!</definedName>
    <definedName name="zsgagaRGH">[1]Parametar!$B$2</definedName>
    <definedName name="ZZZZZZZZZZZZZZZZZZZZZZZZZZZZZZZZ" localSheetId="36">#REF!</definedName>
    <definedName name="ZZZZZZZZZZZZZZZZZZZZZZZZZZZZZZZZ" localSheetId="1">#REF!</definedName>
    <definedName name="ZZZZZZZZZZZZZZZZZZZZZZZZZZZZZZZZ" localSheetId="39">#REF!</definedName>
    <definedName name="ZZZZZZZZZZZZZZZZZZZZZZZZZZZZZZZZ" localSheetId="44">#REF!</definedName>
    <definedName name="ZZZZZZZZZZZZZZZZZZZZZZZZZZZZZZZZ" localSheetId="65">#REF!</definedName>
    <definedName name="ZZZZZZZZZZZZZZZZZZZZZZZZZZZZZZZZ" localSheetId="67">#REF!</definedName>
    <definedName name="ZZZZZZZZZZZZZZZZZZZZZZZZZZZZZZZZ" localSheetId="68">#REF!</definedName>
    <definedName name="ZZZZZZZZZZZZZZZZZZZZZZZZZZZZZZZZ" localSheetId="69">#REF!</definedName>
    <definedName name="ZZZZZZZZZZZZZZZZZZZZZZZZZZZZZZZZ" localSheetId="2">#REF!</definedName>
    <definedName name="ZZZZZZZZZZZZZZZZZZZZZZZZZZZZZZZZ" localSheetId="74">#REF!</definedName>
    <definedName name="ZZZZZZZZZZZZZZZZZZZZZZZZZZZZZZZZ" localSheetId="75">#REF!</definedName>
    <definedName name="ZZZZZZZZZZZZZZZZZZZZZZZZZZZZZZZZ" localSheetId="3">#REF!</definedName>
    <definedName name="ZZZZZZZZZZZZZZZZZZZZZZZZZZZZZZZZ" localSheetId="4">#REF!</definedName>
    <definedName name="ZZZZZZZZZZZZZZZZZZZZZZZZZZZZZZZZ" localSheetId="5">#REF!</definedName>
    <definedName name="ZZZZZZZZZZZZZZZZZZZZZZZZZZZZZZZZ" localSheetId="49">#REF!</definedName>
    <definedName name="ZZZZZZZZZZZZZZZZZZZZZZZZZZZZZZZZ">#REF!</definedName>
    <definedName name="zzzzzzzzzzzzzzzzzzzzzzzzzzzzzzzzzzzzzzzzzz" localSheetId="36">#REF!</definedName>
    <definedName name="zzzzzzzzzzzzzzzzzzzzzzzzzzzzzzzzzzzzzzzzzz" localSheetId="1">#REF!</definedName>
    <definedName name="zzzzzzzzzzzzzzzzzzzzzzzzzzzzzzzzzzzzzzzzzz" localSheetId="39">#REF!</definedName>
    <definedName name="zzzzzzzzzzzzzzzzzzzzzzzzzzzzzzzzzzzzzzzzzz" localSheetId="44">#REF!</definedName>
    <definedName name="zzzzzzzzzzzzzzzzzzzzzzzzzzzzzzzzzzzzzzzzzz" localSheetId="65">#REF!</definedName>
    <definedName name="zzzzzzzzzzzzzzzzzzzzzzzzzzzzzzzzzzzzzzzzzz" localSheetId="67">#REF!</definedName>
    <definedName name="zzzzzzzzzzzzzzzzzzzzzzzzzzzzzzzzzzzzzzzzzz" localSheetId="68">#REF!</definedName>
    <definedName name="zzzzzzzzzzzzzzzzzzzzzzzzzzzzzzzzzzzzzzzzzz" localSheetId="69">#REF!</definedName>
    <definedName name="zzzzzzzzzzzzzzzzzzzzzzzzzzzzzzzzzzzzzzzzzz" localSheetId="2">#REF!</definedName>
    <definedName name="zzzzzzzzzzzzzzzzzzzzzzzzzzzzzzzzzzzzzzzzzz" localSheetId="74">#REF!</definedName>
    <definedName name="zzzzzzzzzzzzzzzzzzzzzzzzzzzzzzzzzzzzzzzzzz" localSheetId="75">#REF!</definedName>
    <definedName name="zzzzzzzzzzzzzzzzzzzzzzzzzzzzzzzzzzzzzzzzzz" localSheetId="3">#REF!</definedName>
    <definedName name="zzzzzzzzzzzzzzzzzzzzzzzzzzzzzzzzzzzzzzzzzz" localSheetId="4">#REF!</definedName>
    <definedName name="zzzzzzzzzzzzzzzzzzzzzzzzzzzzzzzzzzzzzzzzzz" localSheetId="5">#REF!</definedName>
    <definedName name="zzzzzzzzzzzzzzzzzzzzzzzzzzzzzzzzzzzzzzzzzz" localSheetId="49">#REF!</definedName>
    <definedName name="zzzzzzzzzzzzzzzzzzzzzzzzzzzzzzzzzzzzzzzzzz">#REF!</definedName>
    <definedName name="ввв" localSheetId="36">#REF!</definedName>
    <definedName name="ввв" localSheetId="1">#REF!</definedName>
    <definedName name="ввв" localSheetId="39">#REF!</definedName>
    <definedName name="ввв" localSheetId="44">#REF!</definedName>
    <definedName name="ввв" localSheetId="65">#REF!</definedName>
    <definedName name="ввв" localSheetId="67">#REF!</definedName>
    <definedName name="ввв" localSheetId="68">#REF!</definedName>
    <definedName name="ввв" localSheetId="69">#REF!</definedName>
    <definedName name="ввв" localSheetId="2">#REF!</definedName>
    <definedName name="ввв" localSheetId="74">#REF!</definedName>
    <definedName name="ввв" localSheetId="75">#REF!</definedName>
    <definedName name="ввв" localSheetId="3">#REF!</definedName>
    <definedName name="ввв" localSheetId="4">#REF!</definedName>
    <definedName name="ввв" localSheetId="5">#REF!</definedName>
    <definedName name="ввв" localSheetId="49">#REF!</definedName>
    <definedName name="ввв">#REF!</definedName>
    <definedName name="ДД" localSheetId="36">#REF!</definedName>
    <definedName name="ДД" localSheetId="65">#REF!</definedName>
    <definedName name="ДД" localSheetId="67">#REF!</definedName>
    <definedName name="ДД" localSheetId="68">#REF!</definedName>
    <definedName name="ДД" localSheetId="69">#REF!</definedName>
    <definedName name="ДД" localSheetId="74">#REF!</definedName>
    <definedName name="ДД" localSheetId="75">#REF!</definedName>
    <definedName name="ДД">#REF!</definedName>
    <definedName name="дф" localSheetId="36">#REF!</definedName>
    <definedName name="дф" localSheetId="65">#REF!</definedName>
    <definedName name="дф" localSheetId="67">#REF!</definedName>
    <definedName name="дф" localSheetId="68">#REF!</definedName>
    <definedName name="дф" localSheetId="69">#REF!</definedName>
    <definedName name="дф" localSheetId="74">#REF!</definedName>
    <definedName name="дф" localSheetId="75">#REF!</definedName>
    <definedName name="дф">#REF!</definedName>
    <definedName name="ПРЕДРАЧУН__СРЕДСТАВА_ЗА_ЛЕКОВЕ_НА_РП_ЗА_2009." localSheetId="36">#REF!</definedName>
    <definedName name="ПРЕДРАЧУН__СРЕДСТАВА_ЗА_ЛЕКОВЕ_НА_РП_ЗА_2009." localSheetId="65">#REF!</definedName>
    <definedName name="ПРЕДРАЧУН__СРЕДСТАВА_ЗА_ЛЕКОВЕ_НА_РП_ЗА_2009." localSheetId="67">#REF!</definedName>
    <definedName name="ПРЕДРАЧУН__СРЕДСТАВА_ЗА_ЛЕКОВЕ_НА_РП_ЗА_2009." localSheetId="68">#REF!</definedName>
    <definedName name="ПРЕДРАЧУН__СРЕДСТАВА_ЗА_ЛЕКОВЕ_НА_РП_ЗА_2009." localSheetId="69">#REF!</definedName>
    <definedName name="ПРЕДРАЧУН__СРЕДСТАВА_ЗА_ЛЕКОВЕ_НА_РП_ЗА_2009." localSheetId="74">#REF!</definedName>
    <definedName name="ПРЕДРАЧУН__СРЕДСТАВА_ЗА_ЛЕКОВЕ_НА_РП_ЗА_2009." localSheetId="75">#REF!</definedName>
    <definedName name="ПРЕДРАЧУН__СРЕДСТАВА_ЗА_ЛЕКОВЕ_НА_РП_ЗА_2009.">#REF!</definedName>
    <definedName name="РАДИОЛОГИЈА" localSheetId="36">#REF!</definedName>
    <definedName name="РАДИОЛОГИЈА" localSheetId="65">#REF!</definedName>
    <definedName name="РАДИОЛОГИЈА" localSheetId="67">#REF!</definedName>
    <definedName name="РАДИОЛОГИЈА" localSheetId="68">#REF!</definedName>
    <definedName name="РАДИОЛОГИЈА" localSheetId="69">#REF!</definedName>
    <definedName name="РАДИОЛОГИЈА" localSheetId="74">#REF!</definedName>
    <definedName name="РАДИОЛОГИЈА" localSheetId="75">#REF!</definedName>
    <definedName name="РАДИОЛОГИЈА">#REF!</definedName>
    <definedName name="УКУПНО" localSheetId="36">#REF!</definedName>
    <definedName name="УКУПНО" localSheetId="65">#REF!</definedName>
    <definedName name="УКУПНО" localSheetId="67">#REF!</definedName>
    <definedName name="УКУПНО" localSheetId="68">#REF!</definedName>
    <definedName name="УКУПНО" localSheetId="69">#REF!</definedName>
    <definedName name="УКУПНО" localSheetId="74">#REF!</definedName>
    <definedName name="УКУПНО" localSheetId="75">#REF!</definedName>
    <definedName name="УКУПНО">#REF!</definedName>
    <definedName name="ФФ" localSheetId="36">#REF!</definedName>
    <definedName name="ФФ" localSheetId="65">#REF!</definedName>
    <definedName name="ФФ" localSheetId="67">#REF!</definedName>
    <definedName name="ФФ" localSheetId="68">#REF!</definedName>
    <definedName name="ФФ" localSheetId="69">#REF!</definedName>
    <definedName name="ФФ" localSheetId="74">#REF!</definedName>
    <definedName name="ФФ" localSheetId="75">#REF!</definedName>
    <definedName name="ФФ">#REF!</definedName>
    <definedName name="ЦЦ" localSheetId="36">#REF!</definedName>
    <definedName name="ЦЦ" localSheetId="65">#REF!</definedName>
    <definedName name="ЦЦ" localSheetId="67">#REF!</definedName>
    <definedName name="ЦЦ" localSheetId="68">#REF!</definedName>
    <definedName name="ЦЦ" localSheetId="69">#REF!</definedName>
    <definedName name="ЦЦ" localSheetId="74">#REF!</definedName>
    <definedName name="ЦЦ" localSheetId="75">#REF!</definedName>
    <definedName name="ЦЦ">#REF!</definedName>
    <definedName name="ЏЏ" localSheetId="36">#REF!</definedName>
    <definedName name="ЏЏ" localSheetId="65">#REF!</definedName>
    <definedName name="ЏЏ" localSheetId="67">#REF!</definedName>
    <definedName name="ЏЏ" localSheetId="68">#REF!</definedName>
    <definedName name="ЏЏ" localSheetId="69">#REF!</definedName>
    <definedName name="ЏЏ" localSheetId="74">#REF!</definedName>
    <definedName name="ЏЏ" localSheetId="75">#REF!</definedName>
    <definedName name="ЏЏ">#REF!</definedName>
  </definedNames>
  <calcPr calcId="181029"/>
</workbook>
</file>

<file path=xl/calcChain.xml><?xml version="1.0" encoding="utf-8"?>
<calcChain xmlns="http://schemas.openxmlformats.org/spreadsheetml/2006/main">
  <c r="D160" i="94" l="1"/>
  <c r="J14" i="103"/>
  <c r="I14" i="103"/>
  <c r="H14" i="103"/>
  <c r="F14" i="103"/>
  <c r="C13" i="103"/>
  <c r="G13" i="103" s="1"/>
  <c r="C12" i="103"/>
  <c r="K12" i="103" s="1"/>
  <c r="C11" i="103"/>
  <c r="G11" i="103" s="1"/>
  <c r="C10" i="103"/>
  <c r="K10" i="103" s="1"/>
  <c r="D9" i="103"/>
  <c r="C9" i="103"/>
  <c r="G9" i="103" s="1"/>
  <c r="C8" i="103"/>
  <c r="C2" i="103"/>
  <c r="C1" i="103"/>
  <c r="I22" i="102"/>
  <c r="H22" i="102"/>
  <c r="F22" i="102"/>
  <c r="D13" i="103" s="1"/>
  <c r="E22" i="102"/>
  <c r="C22" i="102"/>
  <c r="D12" i="103" s="1"/>
  <c r="B22" i="102"/>
  <c r="C2" i="102"/>
  <c r="C1" i="102"/>
  <c r="W22" i="101"/>
  <c r="V22" i="101"/>
  <c r="U22" i="101"/>
  <c r="S22" i="101"/>
  <c r="R22" i="101"/>
  <c r="Q22" i="101"/>
  <c r="P22" i="101"/>
  <c r="O22" i="101"/>
  <c r="N22" i="101"/>
  <c r="M22" i="101"/>
  <c r="L22" i="101"/>
  <c r="K22" i="101"/>
  <c r="I22" i="101"/>
  <c r="H22" i="101"/>
  <c r="G22" i="101"/>
  <c r="F22" i="101"/>
  <c r="E22" i="101"/>
  <c r="D22" i="101"/>
  <c r="B21" i="101"/>
  <c r="B20" i="101"/>
  <c r="B19" i="101"/>
  <c r="B18" i="101"/>
  <c r="B17" i="101"/>
  <c r="B16" i="101"/>
  <c r="B15" i="101"/>
  <c r="B13" i="101"/>
  <c r="B8" i="101"/>
  <c r="C2" i="101"/>
  <c r="C1" i="101"/>
  <c r="R28" i="100"/>
  <c r="Q28" i="100"/>
  <c r="P28" i="100"/>
  <c r="O28" i="100"/>
  <c r="N28" i="100"/>
  <c r="M28" i="100"/>
  <c r="L28" i="100"/>
  <c r="K28" i="100"/>
  <c r="J28" i="100"/>
  <c r="I28" i="100"/>
  <c r="H28" i="100"/>
  <c r="G28" i="100"/>
  <c r="F28" i="100"/>
  <c r="E28" i="100"/>
  <c r="B28" i="100"/>
  <c r="O8" i="100"/>
  <c r="C2" i="100"/>
  <c r="C1" i="100"/>
  <c r="AF47" i="99"/>
  <c r="AE47" i="99"/>
  <c r="AD47" i="99"/>
  <c r="AC47" i="99"/>
  <c r="AB47" i="99"/>
  <c r="AA47" i="99"/>
  <c r="D11" i="103" s="1"/>
  <c r="Z47" i="99"/>
  <c r="Y47" i="99"/>
  <c r="X47" i="99"/>
  <c r="D10" i="103" s="1"/>
  <c r="W47" i="99"/>
  <c r="V47" i="99"/>
  <c r="U47" i="99"/>
  <c r="T47" i="99"/>
  <c r="S47" i="99"/>
  <c r="R47" i="99"/>
  <c r="Q47" i="99"/>
  <c r="P47" i="99"/>
  <c r="D8" i="103" s="1"/>
  <c r="O47" i="99"/>
  <c r="N47" i="99"/>
  <c r="M47" i="99"/>
  <c r="L47" i="99"/>
  <c r="K47" i="99"/>
  <c r="J47" i="99"/>
  <c r="I47" i="99"/>
  <c r="G47" i="99"/>
  <c r="F47" i="99"/>
  <c r="E47" i="99"/>
  <c r="C47" i="99"/>
  <c r="B47" i="99"/>
  <c r="D46" i="99"/>
  <c r="H45" i="99"/>
  <c r="D45" i="99" s="1"/>
  <c r="H44" i="99"/>
  <c r="H43" i="99"/>
  <c r="H42" i="99"/>
  <c r="H41" i="99"/>
  <c r="H40" i="99"/>
  <c r="H39" i="99"/>
  <c r="H38" i="99"/>
  <c r="H37" i="99"/>
  <c r="D37" i="99" s="1"/>
  <c r="H36" i="99"/>
  <c r="H35" i="99"/>
  <c r="H34" i="99"/>
  <c r="D34" i="99" s="1"/>
  <c r="H33" i="99"/>
  <c r="H32" i="99"/>
  <c r="D32" i="99"/>
  <c r="H31" i="99"/>
  <c r="D31" i="99" s="1"/>
  <c r="H30" i="99"/>
  <c r="D30" i="99"/>
  <c r="H29" i="99"/>
  <c r="D29" i="99" s="1"/>
  <c r="H28" i="99"/>
  <c r="D28" i="99"/>
  <c r="H27" i="99"/>
  <c r="D27" i="99" s="1"/>
  <c r="H26" i="99"/>
  <c r="H25" i="99"/>
  <c r="D25" i="99" s="1"/>
  <c r="H24" i="99"/>
  <c r="D24" i="99" s="1"/>
  <c r="H23" i="99"/>
  <c r="H22" i="99"/>
  <c r="D22" i="99"/>
  <c r="H21" i="99"/>
  <c r="D21" i="99" s="1"/>
  <c r="H20" i="99"/>
  <c r="D20" i="99"/>
  <c r="H19" i="99"/>
  <c r="H18" i="99"/>
  <c r="D18" i="99" s="1"/>
  <c r="H17" i="99"/>
  <c r="D17" i="99" s="1"/>
  <c r="H16" i="99"/>
  <c r="D16" i="99" s="1"/>
  <c r="H15" i="99"/>
  <c r="D15" i="99" s="1"/>
  <c r="H14" i="99"/>
  <c r="H13" i="99"/>
  <c r="D13" i="99"/>
  <c r="H12" i="99"/>
  <c r="D12" i="99" s="1"/>
  <c r="H11" i="99"/>
  <c r="D11" i="99"/>
  <c r="H10" i="99"/>
  <c r="D10" i="99" s="1"/>
  <c r="H9" i="99"/>
  <c r="D14" i="103" l="1"/>
  <c r="D22" i="102"/>
  <c r="G22" i="102"/>
  <c r="C14" i="103"/>
  <c r="G12" i="103"/>
  <c r="H47" i="99"/>
  <c r="D47" i="99" s="1"/>
  <c r="G8" i="103"/>
  <c r="E9" i="103"/>
  <c r="K9" i="103"/>
  <c r="G10" i="103"/>
  <c r="E11" i="103"/>
  <c r="K11" i="103"/>
  <c r="E13" i="103"/>
  <c r="K13" i="103"/>
  <c r="E8" i="103"/>
  <c r="K8" i="103"/>
  <c r="E10" i="103"/>
  <c r="E12" i="103"/>
  <c r="K14" i="103" l="1"/>
  <c r="E14" i="103"/>
  <c r="G14" i="103"/>
  <c r="J639" i="97" l="1"/>
  <c r="J638" i="97"/>
  <c r="J637" i="97"/>
  <c r="J636" i="97"/>
  <c r="J635" i="97"/>
  <c r="J634" i="97"/>
  <c r="J633" i="97"/>
  <c r="J632" i="97"/>
  <c r="J631" i="97"/>
  <c r="J630" i="97"/>
  <c r="J629" i="97"/>
  <c r="J628" i="97"/>
  <c r="J627" i="97"/>
  <c r="J626" i="97"/>
  <c r="J625" i="97"/>
  <c r="J624" i="97"/>
  <c r="J623" i="97"/>
  <c r="J622" i="97"/>
  <c r="J621" i="97"/>
  <c r="J620" i="97"/>
  <c r="J619" i="97"/>
  <c r="J618" i="97"/>
  <c r="J617" i="97"/>
  <c r="J616" i="97"/>
  <c r="J615" i="97"/>
  <c r="J614" i="97"/>
  <c r="J613" i="97"/>
  <c r="J612" i="97"/>
  <c r="J611" i="97"/>
  <c r="J610" i="97"/>
  <c r="J609" i="97"/>
  <c r="J608" i="97"/>
  <c r="J607" i="97"/>
  <c r="J606" i="97"/>
  <c r="J605" i="97"/>
  <c r="J604" i="97"/>
  <c r="J603" i="97"/>
  <c r="J602" i="97"/>
  <c r="J601" i="97"/>
  <c r="J600" i="97"/>
  <c r="J599" i="97"/>
  <c r="J598" i="97"/>
  <c r="J597" i="97"/>
  <c r="J596" i="97"/>
  <c r="J595" i="97"/>
  <c r="J594" i="97"/>
  <c r="J593" i="97"/>
  <c r="J592" i="97"/>
  <c r="J591" i="97"/>
  <c r="J590" i="97"/>
  <c r="J589" i="97"/>
  <c r="J588" i="97"/>
  <c r="J587" i="97"/>
  <c r="J586" i="97"/>
  <c r="J585" i="97"/>
  <c r="J584" i="97"/>
  <c r="J583" i="97"/>
  <c r="J582" i="97"/>
  <c r="J581" i="97"/>
  <c r="J580" i="97"/>
  <c r="J579" i="97"/>
  <c r="J578" i="97"/>
  <c r="J577" i="97"/>
  <c r="J576" i="97"/>
  <c r="J575" i="97"/>
  <c r="J574" i="97"/>
  <c r="J573" i="97"/>
  <c r="J572" i="97"/>
  <c r="J571" i="97"/>
  <c r="J570" i="97"/>
  <c r="J569" i="97"/>
  <c r="J568" i="97"/>
  <c r="J567" i="97"/>
  <c r="J566" i="97"/>
  <c r="J565" i="97"/>
  <c r="J564" i="97"/>
  <c r="J563" i="97"/>
  <c r="J562" i="97"/>
  <c r="J561" i="97"/>
  <c r="J560" i="97"/>
  <c r="J559" i="97"/>
  <c r="J558" i="97"/>
  <c r="J557" i="97"/>
  <c r="J556" i="97"/>
  <c r="J555" i="97"/>
  <c r="J554" i="97"/>
  <c r="J553" i="97"/>
  <c r="J552" i="97"/>
  <c r="J551" i="97"/>
  <c r="J550" i="97"/>
  <c r="J549" i="97"/>
  <c r="J548" i="97"/>
  <c r="J547" i="97"/>
  <c r="J546" i="97"/>
  <c r="J545" i="97"/>
  <c r="J544" i="97"/>
  <c r="J543" i="97"/>
  <c r="J542" i="97"/>
  <c r="J541" i="97"/>
  <c r="J540" i="97"/>
  <c r="J539" i="97"/>
  <c r="J538" i="97"/>
  <c r="J537" i="97"/>
  <c r="J536" i="97"/>
  <c r="J535" i="97"/>
  <c r="J534" i="97"/>
  <c r="J533" i="97"/>
  <c r="J532" i="97"/>
  <c r="J531" i="97"/>
  <c r="J530" i="97"/>
  <c r="J529" i="97"/>
  <c r="J528" i="97"/>
  <c r="J527" i="97"/>
  <c r="J526" i="97"/>
  <c r="J525" i="97"/>
  <c r="J524" i="97"/>
  <c r="J523" i="97"/>
  <c r="J522" i="97"/>
  <c r="J521" i="97"/>
  <c r="J520" i="97"/>
  <c r="J519" i="97"/>
  <c r="J518" i="97"/>
  <c r="J517" i="97"/>
  <c r="J516" i="97"/>
  <c r="J515" i="97"/>
  <c r="J514" i="97"/>
  <c r="J513" i="97"/>
  <c r="J512" i="97"/>
  <c r="J511" i="97"/>
  <c r="J510" i="97"/>
  <c r="J509" i="97"/>
  <c r="J508" i="97"/>
  <c r="J507" i="97"/>
  <c r="J506" i="97"/>
  <c r="J505" i="97"/>
  <c r="J504" i="97"/>
  <c r="J503" i="97"/>
  <c r="J502" i="97"/>
  <c r="J501" i="97"/>
  <c r="J500" i="97"/>
  <c r="J499" i="97"/>
  <c r="J498" i="97"/>
  <c r="J497" i="97"/>
  <c r="J494" i="97"/>
  <c r="J493" i="97"/>
  <c r="J490" i="97"/>
  <c r="J489" i="97"/>
  <c r="J488" i="97"/>
  <c r="J487" i="97"/>
  <c r="J486" i="97"/>
  <c r="J485" i="97"/>
  <c r="J484" i="97"/>
  <c r="J483" i="97"/>
  <c r="J482" i="97"/>
  <c r="J481" i="97"/>
  <c r="J480" i="97"/>
  <c r="J479" i="97"/>
  <c r="J478" i="97"/>
  <c r="J477" i="97"/>
  <c r="J476" i="97"/>
  <c r="J475" i="97"/>
  <c r="J474" i="97"/>
  <c r="J470" i="97"/>
  <c r="J469" i="97"/>
  <c r="J468" i="97"/>
  <c r="J467" i="97"/>
  <c r="J466" i="97"/>
  <c r="J465" i="97"/>
  <c r="J464" i="97"/>
  <c r="J463" i="97"/>
  <c r="J462" i="97"/>
  <c r="J461" i="97"/>
  <c r="J460" i="97"/>
  <c r="J459" i="97"/>
  <c r="J458" i="97"/>
  <c r="J457" i="97"/>
  <c r="J456" i="97"/>
  <c r="J455" i="97"/>
  <c r="J454" i="97"/>
  <c r="J453" i="97"/>
  <c r="J452" i="97"/>
  <c r="J451" i="97"/>
  <c r="J450" i="97"/>
  <c r="J449" i="97"/>
  <c r="J448" i="97"/>
  <c r="J447" i="97"/>
  <c r="J446" i="97"/>
  <c r="J445" i="97"/>
  <c r="J444" i="97"/>
  <c r="J443" i="97"/>
  <c r="J442" i="97"/>
  <c r="J441" i="97"/>
  <c r="J440" i="97"/>
  <c r="J439" i="97"/>
  <c r="J438" i="97"/>
  <c r="J437" i="97"/>
  <c r="J436" i="97"/>
  <c r="J435" i="97"/>
  <c r="J434" i="97"/>
  <c r="J433" i="97"/>
  <c r="J432" i="97"/>
  <c r="J431" i="97"/>
  <c r="J430" i="97"/>
  <c r="J429" i="97"/>
  <c r="J428" i="97"/>
  <c r="J427" i="97"/>
  <c r="J426" i="97"/>
  <c r="J425" i="97"/>
  <c r="J424" i="97"/>
  <c r="J423" i="97"/>
  <c r="J422" i="97"/>
  <c r="J421" i="97"/>
  <c r="J420" i="97"/>
  <c r="J419" i="97"/>
  <c r="J418" i="97"/>
  <c r="J417" i="97"/>
  <c r="J416" i="97"/>
  <c r="J415" i="97"/>
  <c r="J414" i="97"/>
  <c r="J413" i="97"/>
  <c r="J412" i="97"/>
  <c r="J409" i="97"/>
  <c r="J408" i="97"/>
  <c r="J407" i="97"/>
  <c r="J406" i="97"/>
  <c r="J405" i="97"/>
  <c r="J404" i="97"/>
  <c r="J403" i="97"/>
  <c r="J402" i="97"/>
  <c r="J401" i="97"/>
  <c r="J400" i="97"/>
  <c r="J399" i="97"/>
  <c r="J398" i="97"/>
  <c r="J397" i="97"/>
  <c r="J396" i="97"/>
  <c r="J395" i="97"/>
  <c r="J394" i="97"/>
  <c r="J393" i="97"/>
  <c r="J392" i="97"/>
  <c r="J391" i="97"/>
  <c r="J390" i="97"/>
  <c r="J389" i="97"/>
  <c r="J388" i="97"/>
  <c r="J387" i="97"/>
  <c r="J386" i="97"/>
  <c r="J385" i="97"/>
  <c r="J384" i="97"/>
  <c r="J383" i="97"/>
  <c r="J380" i="97"/>
  <c r="J379" i="97"/>
  <c r="J378" i="97"/>
  <c r="J377" i="97"/>
  <c r="J376" i="97"/>
  <c r="J375" i="97"/>
  <c r="J374" i="97"/>
  <c r="J373" i="97"/>
  <c r="J372" i="97"/>
  <c r="J371" i="97"/>
  <c r="J370" i="97"/>
  <c r="J369" i="97"/>
  <c r="J368" i="97"/>
  <c r="J367" i="97"/>
  <c r="J366" i="97"/>
  <c r="J365" i="97"/>
  <c r="J364" i="97"/>
  <c r="J363" i="97"/>
  <c r="J362" i="97"/>
  <c r="J361" i="97"/>
  <c r="J360" i="97"/>
  <c r="J359" i="97"/>
  <c r="J358" i="97"/>
  <c r="J357" i="97"/>
  <c r="J356" i="97"/>
  <c r="J355" i="97"/>
  <c r="J354" i="97"/>
  <c r="J353" i="97"/>
  <c r="J352" i="97"/>
  <c r="J351" i="97"/>
  <c r="J350" i="97"/>
  <c r="J349" i="97"/>
  <c r="J348" i="97"/>
  <c r="J347" i="97"/>
  <c r="J346" i="97"/>
  <c r="J345" i="97"/>
  <c r="J344" i="97"/>
  <c r="J343" i="97"/>
  <c r="J342" i="97"/>
  <c r="J341" i="97"/>
  <c r="J340" i="97"/>
  <c r="J339" i="97"/>
  <c r="J338" i="97"/>
  <c r="J337" i="97"/>
  <c r="J336" i="97"/>
  <c r="J335" i="97"/>
  <c r="J334" i="97"/>
  <c r="J333" i="97"/>
  <c r="J332" i="97"/>
  <c r="J331" i="97"/>
  <c r="J330" i="97"/>
  <c r="J329" i="97"/>
  <c r="J328" i="97"/>
  <c r="J327" i="97"/>
  <c r="J326" i="97"/>
  <c r="J325" i="97"/>
  <c r="J324" i="97"/>
  <c r="J323" i="97"/>
  <c r="J322" i="97"/>
  <c r="J321" i="97"/>
  <c r="J320" i="97"/>
  <c r="J319" i="97"/>
  <c r="J318" i="97"/>
  <c r="J317" i="97"/>
  <c r="J316" i="97"/>
  <c r="J315" i="97"/>
  <c r="J314" i="97"/>
  <c r="J313" i="97"/>
  <c r="J312" i="97"/>
  <c r="J311" i="97"/>
  <c r="J310" i="97"/>
  <c r="J309" i="97"/>
  <c r="J308" i="97"/>
  <c r="J307" i="97"/>
  <c r="J306" i="97"/>
  <c r="J305" i="97"/>
  <c r="J304" i="97"/>
  <c r="J303" i="97"/>
  <c r="J302" i="97"/>
  <c r="J301" i="97"/>
  <c r="J300" i="97"/>
  <c r="J299" i="97"/>
  <c r="J298" i="97"/>
  <c r="J297" i="97"/>
  <c r="J296" i="97"/>
  <c r="J295" i="97"/>
  <c r="J294" i="97"/>
  <c r="J293" i="97"/>
  <c r="J292" i="97"/>
  <c r="J291" i="97"/>
  <c r="J290" i="97"/>
  <c r="J289" i="97"/>
  <c r="J288" i="97"/>
  <c r="J287" i="97"/>
  <c r="J286" i="97"/>
  <c r="J285" i="97"/>
  <c r="J284" i="97"/>
  <c r="J283" i="97"/>
  <c r="J282" i="97"/>
  <c r="J281" i="97"/>
  <c r="J280" i="97"/>
  <c r="J279" i="97"/>
  <c r="J278" i="97"/>
  <c r="J277" i="97"/>
  <c r="J276" i="97"/>
  <c r="J275" i="97"/>
  <c r="J274" i="97"/>
  <c r="J273" i="97"/>
  <c r="J272" i="97"/>
  <c r="J271" i="97"/>
  <c r="J270" i="97"/>
  <c r="J269" i="97"/>
  <c r="J268" i="97"/>
  <c r="J267" i="97"/>
  <c r="J266" i="97"/>
  <c r="J265" i="97"/>
  <c r="J264" i="97"/>
  <c r="J263" i="97"/>
  <c r="J262" i="97"/>
  <c r="J261" i="97"/>
  <c r="J260" i="97"/>
  <c r="J259" i="97"/>
  <c r="J258" i="97"/>
  <c r="J257" i="97"/>
  <c r="J256" i="97"/>
  <c r="J255" i="97"/>
  <c r="J254" i="97"/>
  <c r="J253" i="97"/>
  <c r="J252" i="97"/>
  <c r="J251" i="97"/>
  <c r="J250" i="97"/>
  <c r="J249" i="97"/>
  <c r="J248" i="97"/>
  <c r="J247" i="97"/>
  <c r="J246" i="97"/>
  <c r="J245" i="97"/>
  <c r="J244" i="97"/>
  <c r="J243" i="97"/>
  <c r="J242" i="97"/>
  <c r="J241" i="97"/>
  <c r="J240" i="97"/>
  <c r="J239" i="97"/>
  <c r="J238" i="97"/>
  <c r="J237" i="97"/>
  <c r="J236" i="97"/>
  <c r="J235" i="97"/>
  <c r="J234" i="97"/>
  <c r="J233" i="97"/>
  <c r="J232" i="97"/>
  <c r="J231" i="97"/>
  <c r="J230" i="97"/>
  <c r="J229" i="97"/>
  <c r="J228" i="97"/>
  <c r="J227" i="97"/>
  <c r="J226" i="97"/>
  <c r="J225" i="97"/>
  <c r="J224" i="97"/>
  <c r="J223" i="97"/>
  <c r="J222" i="97"/>
  <c r="J221" i="97"/>
  <c r="J220" i="97"/>
  <c r="J219" i="97"/>
  <c r="J218" i="97"/>
  <c r="J217" i="97"/>
  <c r="J216" i="97"/>
  <c r="J215" i="97"/>
  <c r="J214" i="97"/>
  <c r="J213" i="97"/>
  <c r="J212" i="97"/>
  <c r="J211" i="97"/>
  <c r="J210" i="97"/>
  <c r="J209" i="97"/>
  <c r="J208" i="97"/>
  <c r="J207" i="97"/>
  <c r="J206" i="97"/>
  <c r="J9" i="97"/>
  <c r="J10" i="97"/>
  <c r="J11" i="97"/>
  <c r="J12" i="97"/>
  <c r="J13" i="97"/>
  <c r="J14"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8" i="97"/>
  <c r="J9" i="98"/>
  <c r="J10" i="98"/>
  <c r="J11" i="98"/>
  <c r="J12" i="98"/>
  <c r="J13" i="98"/>
  <c r="J14" i="98"/>
  <c r="J15" i="98"/>
  <c r="J16" i="98"/>
  <c r="J17" i="98"/>
  <c r="J18" i="98"/>
  <c r="J19" i="98"/>
  <c r="J20" i="98"/>
  <c r="J21" i="98"/>
  <c r="J22" i="98"/>
  <c r="J23" i="98"/>
  <c r="J24" i="98"/>
  <c r="J25" i="98"/>
  <c r="J8" i="98"/>
  <c r="H26" i="98" l="1"/>
  <c r="E26" i="98"/>
  <c r="E32" i="98" s="1"/>
  <c r="E29" i="98" s="1"/>
  <c r="D26" i="98"/>
  <c r="I26" i="98" l="1"/>
  <c r="I32" i="98" s="1"/>
  <c r="I29" i="98" s="1"/>
  <c r="K654" i="97" l="1"/>
  <c r="G654" i="97"/>
  <c r="K653" i="97"/>
  <c r="G653" i="97"/>
  <c r="K652" i="97"/>
  <c r="G652" i="97"/>
  <c r="K651" i="97"/>
  <c r="G651" i="97"/>
  <c r="K650" i="97"/>
  <c r="G650" i="97"/>
  <c r="K649" i="97"/>
  <c r="G649" i="97"/>
  <c r="K648" i="97"/>
  <c r="G648" i="97"/>
  <c r="K647" i="97"/>
  <c r="G647" i="97"/>
  <c r="K643" i="97"/>
  <c r="G641" i="97"/>
  <c r="G643" i="97" s="1"/>
  <c r="I640" i="97"/>
  <c r="H640" i="97"/>
  <c r="E640" i="97"/>
  <c r="D640" i="97"/>
  <c r="F639" i="97"/>
  <c r="F638" i="97"/>
  <c r="F636" i="97"/>
  <c r="F635" i="97"/>
  <c r="F634" i="97"/>
  <c r="F633" i="97"/>
  <c r="F632" i="97"/>
  <c r="F631" i="97"/>
  <c r="F630" i="97"/>
  <c r="F629" i="97"/>
  <c r="F628" i="97"/>
  <c r="F627" i="97"/>
  <c r="F626" i="97"/>
  <c r="F625" i="97"/>
  <c r="F624" i="97"/>
  <c r="F623" i="97"/>
  <c r="F622" i="97"/>
  <c r="F621" i="97"/>
  <c r="F620" i="97"/>
  <c r="F619" i="97"/>
  <c r="F618" i="97"/>
  <c r="F617" i="97"/>
  <c r="F616" i="97"/>
  <c r="F615" i="97"/>
  <c r="F614" i="97"/>
  <c r="F613" i="97"/>
  <c r="F612" i="97"/>
  <c r="F611" i="97"/>
  <c r="F610" i="97"/>
  <c r="F609" i="97"/>
  <c r="F608" i="97"/>
  <c r="F607" i="97"/>
  <c r="F606" i="97"/>
  <c r="F605" i="97"/>
  <c r="F604" i="97"/>
  <c r="F603" i="97"/>
  <c r="F602" i="97"/>
  <c r="F601" i="97"/>
  <c r="F600" i="97"/>
  <c r="F599" i="97"/>
  <c r="F598" i="97"/>
  <c r="F597" i="97"/>
  <c r="F596" i="97"/>
  <c r="F595" i="97"/>
  <c r="F594" i="97"/>
  <c r="F593" i="97"/>
  <c r="F592" i="97"/>
  <c r="F591" i="97"/>
  <c r="F590" i="97"/>
  <c r="F589" i="97"/>
  <c r="F588" i="97"/>
  <c r="F587" i="97"/>
  <c r="F586" i="97"/>
  <c r="F585" i="97"/>
  <c r="F584" i="97"/>
  <c r="F583" i="97"/>
  <c r="F582" i="97"/>
  <c r="F581" i="97"/>
  <c r="F580" i="97"/>
  <c r="F579" i="97"/>
  <c r="F578" i="97"/>
  <c r="F577" i="97"/>
  <c r="F576" i="97"/>
  <c r="F575" i="97"/>
  <c r="F574" i="97"/>
  <c r="F573" i="97"/>
  <c r="F572" i="97"/>
  <c r="F571" i="97"/>
  <c r="F570" i="97"/>
  <c r="F569" i="97"/>
  <c r="F568" i="97"/>
  <c r="F567" i="97"/>
  <c r="F566" i="97"/>
  <c r="F565" i="97"/>
  <c r="F564" i="97"/>
  <c r="F563" i="97"/>
  <c r="F562" i="97"/>
  <c r="F561" i="97"/>
  <c r="F560" i="97"/>
  <c r="F559" i="97"/>
  <c r="F558" i="97"/>
  <c r="F557" i="97"/>
  <c r="F556" i="97"/>
  <c r="F555" i="97"/>
  <c r="F554" i="97"/>
  <c r="F553" i="97"/>
  <c r="F552" i="97"/>
  <c r="F551" i="97"/>
  <c r="F550" i="97"/>
  <c r="F549" i="97"/>
  <c r="F548" i="97"/>
  <c r="F547" i="97"/>
  <c r="F546" i="97"/>
  <c r="F545" i="97"/>
  <c r="F544" i="97"/>
  <c r="F543" i="97"/>
  <c r="F542" i="97"/>
  <c r="F541" i="97"/>
  <c r="F540" i="97"/>
  <c r="F539" i="97"/>
  <c r="F538" i="97"/>
  <c r="F537" i="97"/>
  <c r="F536" i="97"/>
  <c r="F535" i="97"/>
  <c r="F534" i="97"/>
  <c r="F533" i="97"/>
  <c r="F532" i="97"/>
  <c r="F531" i="97"/>
  <c r="F530" i="97"/>
  <c r="F529" i="97"/>
  <c r="F528" i="97"/>
  <c r="F527" i="97"/>
  <c r="F526" i="97"/>
  <c r="F525" i="97"/>
  <c r="F524" i="97"/>
  <c r="F523" i="97"/>
  <c r="F522" i="97"/>
  <c r="F521" i="97"/>
  <c r="F520" i="97"/>
  <c r="F519" i="97"/>
  <c r="F518" i="97"/>
  <c r="F517" i="97"/>
  <c r="F516" i="97"/>
  <c r="F515" i="97"/>
  <c r="F514" i="97"/>
  <c r="F513" i="97"/>
  <c r="F512" i="97"/>
  <c r="F511" i="97"/>
  <c r="F510" i="97"/>
  <c r="F509" i="97"/>
  <c r="F508" i="97"/>
  <c r="F507" i="97"/>
  <c r="F506" i="97"/>
  <c r="F505" i="97"/>
  <c r="F504" i="97"/>
  <c r="F503" i="97"/>
  <c r="F502" i="97"/>
  <c r="F501" i="97"/>
  <c r="F500" i="97"/>
  <c r="F499" i="97"/>
  <c r="F498" i="97"/>
  <c r="F497" i="97"/>
  <c r="I495" i="97"/>
  <c r="I653" i="97" s="1"/>
  <c r="H495" i="97"/>
  <c r="E495" i="97"/>
  <c r="E653" i="97" s="1"/>
  <c r="D495" i="97"/>
  <c r="F494" i="97"/>
  <c r="F493" i="97"/>
  <c r="I491" i="97"/>
  <c r="I652" i="97" s="1"/>
  <c r="H491" i="97"/>
  <c r="E491" i="97"/>
  <c r="E652" i="97" s="1"/>
  <c r="D491" i="97"/>
  <c r="F490" i="97"/>
  <c r="F489" i="97"/>
  <c r="F488" i="97"/>
  <c r="F487" i="97"/>
  <c r="F486" i="97"/>
  <c r="F485" i="97"/>
  <c r="F484" i="97"/>
  <c r="F483" i="97"/>
  <c r="F482" i="97"/>
  <c r="F481" i="97"/>
  <c r="F480" i="97"/>
  <c r="F479" i="97"/>
  <c r="F478" i="97"/>
  <c r="F477" i="97"/>
  <c r="F476" i="97"/>
  <c r="F475" i="97"/>
  <c r="F474" i="97"/>
  <c r="I471" i="97"/>
  <c r="I650" i="97" s="1"/>
  <c r="H471" i="97"/>
  <c r="E471" i="97"/>
  <c r="E650" i="97" s="1"/>
  <c r="F470" i="97"/>
  <c r="F469" i="97"/>
  <c r="F468" i="97"/>
  <c r="F467" i="97"/>
  <c r="F466" i="97"/>
  <c r="F465" i="97"/>
  <c r="F464" i="97"/>
  <c r="F463" i="97"/>
  <c r="F462" i="97"/>
  <c r="F461" i="97"/>
  <c r="F460" i="97"/>
  <c r="F459" i="97"/>
  <c r="F458" i="97"/>
  <c r="F457" i="97"/>
  <c r="F456" i="97"/>
  <c r="F455" i="97"/>
  <c r="F454" i="97"/>
  <c r="F453" i="97"/>
  <c r="F452" i="97"/>
  <c r="F451" i="97"/>
  <c r="F450" i="97"/>
  <c r="F449" i="97"/>
  <c r="F448" i="97"/>
  <c r="F447" i="97"/>
  <c r="F446" i="97"/>
  <c r="F445" i="97"/>
  <c r="F444" i="97"/>
  <c r="F443" i="97"/>
  <c r="F442" i="97"/>
  <c r="F441" i="97"/>
  <c r="F440" i="97"/>
  <c r="F439" i="97"/>
  <c r="F438" i="97"/>
  <c r="F437" i="97"/>
  <c r="F436" i="97"/>
  <c r="F435" i="97"/>
  <c r="F434" i="97"/>
  <c r="F433" i="97"/>
  <c r="F432" i="97"/>
  <c r="F431" i="97"/>
  <c r="F430" i="97"/>
  <c r="F429" i="97"/>
  <c r="F428" i="97"/>
  <c r="F427" i="97"/>
  <c r="F426" i="97"/>
  <c r="F425" i="97"/>
  <c r="F424" i="97"/>
  <c r="F423" i="97"/>
  <c r="F422" i="97"/>
  <c r="F421" i="97"/>
  <c r="F420" i="97"/>
  <c r="F419" i="97"/>
  <c r="F418" i="97"/>
  <c r="F417" i="97"/>
  <c r="F416" i="97"/>
  <c r="F415" i="97"/>
  <c r="F414" i="97"/>
  <c r="F413" i="97"/>
  <c r="F412" i="97"/>
  <c r="I410" i="97"/>
  <c r="I649" i="97" s="1"/>
  <c r="H410" i="97"/>
  <c r="E410" i="97"/>
  <c r="E649" i="97" s="1"/>
  <c r="F409" i="97"/>
  <c r="F408" i="97"/>
  <c r="F407" i="97"/>
  <c r="F406" i="97"/>
  <c r="F405" i="97"/>
  <c r="F404" i="97"/>
  <c r="F403" i="97"/>
  <c r="F402" i="97"/>
  <c r="F401" i="97"/>
  <c r="F400" i="97"/>
  <c r="F399" i="97"/>
  <c r="F398" i="97"/>
  <c r="F397" i="97"/>
  <c r="F396" i="97"/>
  <c r="F395" i="97"/>
  <c r="F394" i="97"/>
  <c r="F393" i="97"/>
  <c r="F392" i="97"/>
  <c r="F391" i="97"/>
  <c r="F390" i="97"/>
  <c r="F389" i="97"/>
  <c r="F388" i="97"/>
  <c r="F387" i="97"/>
  <c r="F386" i="97"/>
  <c r="F385" i="97"/>
  <c r="F384" i="97"/>
  <c r="F383" i="97"/>
  <c r="I381" i="97"/>
  <c r="I648" i="97" s="1"/>
  <c r="H381" i="97"/>
  <c r="E381" i="97"/>
  <c r="E648" i="97" s="1"/>
  <c r="F380" i="97"/>
  <c r="F379" i="97"/>
  <c r="F378" i="97"/>
  <c r="F377" i="97"/>
  <c r="F376" i="97"/>
  <c r="F375" i="97"/>
  <c r="F374" i="97"/>
  <c r="F373" i="97"/>
  <c r="F372" i="97"/>
  <c r="F371" i="97"/>
  <c r="F370" i="97"/>
  <c r="F369" i="97"/>
  <c r="F368" i="97"/>
  <c r="F367" i="97"/>
  <c r="F366" i="97"/>
  <c r="F365" i="97"/>
  <c r="F364" i="97"/>
  <c r="F363" i="97"/>
  <c r="F362" i="97"/>
  <c r="F361" i="97"/>
  <c r="F360" i="97"/>
  <c r="F359" i="97"/>
  <c r="F358" i="97"/>
  <c r="F357" i="97"/>
  <c r="F356" i="97"/>
  <c r="F355" i="97"/>
  <c r="F354" i="97"/>
  <c r="F353" i="97"/>
  <c r="F352" i="97"/>
  <c r="F351" i="97"/>
  <c r="F350" i="97"/>
  <c r="F349" i="97"/>
  <c r="F348" i="97"/>
  <c r="F347" i="97"/>
  <c r="F346" i="97"/>
  <c r="F345" i="97"/>
  <c r="F344" i="97"/>
  <c r="F343" i="97"/>
  <c r="F342" i="97"/>
  <c r="F341" i="97"/>
  <c r="F340" i="97"/>
  <c r="F339" i="97"/>
  <c r="F338" i="97"/>
  <c r="F337" i="97"/>
  <c r="F336" i="97"/>
  <c r="F335" i="97"/>
  <c r="F334" i="97"/>
  <c r="F333" i="97"/>
  <c r="F332" i="97"/>
  <c r="F331" i="97"/>
  <c r="F330" i="97"/>
  <c r="F329" i="97"/>
  <c r="F328" i="97"/>
  <c r="F327" i="97"/>
  <c r="F326" i="97"/>
  <c r="F325" i="97"/>
  <c r="F324" i="97"/>
  <c r="F323" i="97"/>
  <c r="F322" i="97"/>
  <c r="F321" i="97"/>
  <c r="F320" i="97"/>
  <c r="F319" i="97"/>
  <c r="F318" i="97"/>
  <c r="F317" i="97"/>
  <c r="F316" i="97"/>
  <c r="F315" i="97"/>
  <c r="F314" i="97"/>
  <c r="F313" i="97"/>
  <c r="F312" i="97"/>
  <c r="F311" i="97"/>
  <c r="F310" i="97"/>
  <c r="F309" i="97"/>
  <c r="F308" i="97"/>
  <c r="F307" i="97"/>
  <c r="F306" i="97"/>
  <c r="F305" i="97"/>
  <c r="F304" i="97"/>
  <c r="F303" i="97"/>
  <c r="F302" i="97"/>
  <c r="F301" i="97"/>
  <c r="F300" i="97"/>
  <c r="F299" i="97"/>
  <c r="F298" i="97"/>
  <c r="F297" i="97"/>
  <c r="F296" i="97"/>
  <c r="F295" i="97"/>
  <c r="F294" i="97"/>
  <c r="F293" i="97"/>
  <c r="F292" i="97"/>
  <c r="F291" i="97"/>
  <c r="F290" i="97"/>
  <c r="F289" i="97"/>
  <c r="F288" i="97"/>
  <c r="F287" i="97"/>
  <c r="F286" i="97"/>
  <c r="F285" i="97"/>
  <c r="F284" i="97"/>
  <c r="F283" i="97"/>
  <c r="F282" i="97"/>
  <c r="F281" i="97"/>
  <c r="F280" i="97"/>
  <c r="F279" i="97"/>
  <c r="F278" i="97"/>
  <c r="F277" i="97"/>
  <c r="F276" i="97"/>
  <c r="F275" i="97"/>
  <c r="F274" i="97"/>
  <c r="F273" i="97"/>
  <c r="F272" i="97"/>
  <c r="F271" i="97"/>
  <c r="F270" i="97"/>
  <c r="F269" i="97"/>
  <c r="F268" i="97"/>
  <c r="F267" i="97"/>
  <c r="F266" i="97"/>
  <c r="F265" i="97"/>
  <c r="F264" i="97"/>
  <c r="F263" i="97"/>
  <c r="F262" i="97"/>
  <c r="F261" i="97"/>
  <c r="F260" i="97"/>
  <c r="F259" i="97"/>
  <c r="F258" i="97"/>
  <c r="F257" i="97"/>
  <c r="F256" i="97"/>
  <c r="F255" i="97"/>
  <c r="F254" i="97"/>
  <c r="F253" i="97"/>
  <c r="F252" i="97"/>
  <c r="F251" i="97"/>
  <c r="F250" i="97"/>
  <c r="F249" i="97"/>
  <c r="F248" i="97"/>
  <c r="F247" i="97"/>
  <c r="F246" i="97"/>
  <c r="F245" i="97"/>
  <c r="F244" i="97"/>
  <c r="F243" i="97"/>
  <c r="F242" i="97"/>
  <c r="F241" i="97"/>
  <c r="F240" i="97"/>
  <c r="F239" i="97"/>
  <c r="F238" i="97"/>
  <c r="F237" i="97"/>
  <c r="F236" i="97"/>
  <c r="F235" i="97"/>
  <c r="F234" i="97"/>
  <c r="F233" i="97"/>
  <c r="F232" i="97"/>
  <c r="F231" i="97"/>
  <c r="F230" i="97"/>
  <c r="F229" i="97"/>
  <c r="F228" i="97"/>
  <c r="F227" i="97"/>
  <c r="F226" i="97"/>
  <c r="F225" i="97"/>
  <c r="F224" i="97"/>
  <c r="F223" i="97"/>
  <c r="F222" i="97"/>
  <c r="F221" i="97"/>
  <c r="F220" i="97"/>
  <c r="F219" i="97"/>
  <c r="F218" i="97"/>
  <c r="F217" i="97"/>
  <c r="F216" i="97"/>
  <c r="F215" i="97"/>
  <c r="F214" i="97"/>
  <c r="F213" i="97"/>
  <c r="F212" i="97"/>
  <c r="F211" i="97"/>
  <c r="F210" i="97"/>
  <c r="F209" i="97"/>
  <c r="F208" i="97"/>
  <c r="F207" i="97"/>
  <c r="F206" i="97"/>
  <c r="I204" i="97"/>
  <c r="I647" i="97" s="1"/>
  <c r="H204" i="97"/>
  <c r="E204" i="97"/>
  <c r="E647" i="97" s="1"/>
  <c r="F203" i="97"/>
  <c r="F202" i="97"/>
  <c r="F201" i="97"/>
  <c r="F200" i="97"/>
  <c r="F199" i="97"/>
  <c r="F198" i="97"/>
  <c r="F197" i="97"/>
  <c r="F196" i="97"/>
  <c r="F195" i="97"/>
  <c r="F194" i="97"/>
  <c r="F193" i="97"/>
  <c r="F192" i="97"/>
  <c r="F191" i="97"/>
  <c r="F190" i="97"/>
  <c r="F189" i="97"/>
  <c r="F188" i="97"/>
  <c r="F187" i="97"/>
  <c r="F186" i="97"/>
  <c r="F185" i="97"/>
  <c r="F184" i="97"/>
  <c r="F183" i="97"/>
  <c r="F182" i="97"/>
  <c r="F181" i="97"/>
  <c r="F180" i="97"/>
  <c r="F179" i="97"/>
  <c r="F178" i="97"/>
  <c r="F177" i="97"/>
  <c r="F176" i="97"/>
  <c r="F175" i="97"/>
  <c r="F174" i="97"/>
  <c r="F173" i="97"/>
  <c r="F172" i="97"/>
  <c r="F171" i="97"/>
  <c r="F170" i="97"/>
  <c r="F169" i="97"/>
  <c r="F168" i="97"/>
  <c r="F167" i="97"/>
  <c r="F166" i="97"/>
  <c r="F165" i="97"/>
  <c r="F164" i="97"/>
  <c r="F163" i="97"/>
  <c r="F162" i="97"/>
  <c r="F161" i="97"/>
  <c r="F160" i="97"/>
  <c r="F159" i="97"/>
  <c r="F158" i="97"/>
  <c r="F157" i="97"/>
  <c r="F156" i="97"/>
  <c r="F155" i="97"/>
  <c r="F154" i="97"/>
  <c r="F153" i="97"/>
  <c r="F152" i="97"/>
  <c r="F151" i="97"/>
  <c r="F150" i="97"/>
  <c r="F149" i="97"/>
  <c r="F148" i="97"/>
  <c r="F147" i="97"/>
  <c r="F146" i="97"/>
  <c r="F145" i="97"/>
  <c r="F144" i="97"/>
  <c r="F143" i="97"/>
  <c r="F142" i="97"/>
  <c r="F141" i="97"/>
  <c r="F140" i="97"/>
  <c r="F139" i="97"/>
  <c r="F138" i="97"/>
  <c r="F137" i="97"/>
  <c r="F136" i="97"/>
  <c r="F135" i="97"/>
  <c r="F134" i="97"/>
  <c r="F133" i="97"/>
  <c r="F132" i="97"/>
  <c r="F131" i="97"/>
  <c r="F130" i="97"/>
  <c r="F129" i="97"/>
  <c r="F128" i="97"/>
  <c r="F127" i="97"/>
  <c r="F126" i="97"/>
  <c r="F125" i="97"/>
  <c r="F124" i="97"/>
  <c r="F123" i="97"/>
  <c r="F122" i="97"/>
  <c r="F121" i="97"/>
  <c r="F120" i="97"/>
  <c r="F119" i="97"/>
  <c r="F118" i="97"/>
  <c r="F117" i="97"/>
  <c r="F116" i="97"/>
  <c r="F115" i="97"/>
  <c r="F114" i="97"/>
  <c r="F113" i="97"/>
  <c r="F112" i="97"/>
  <c r="F111" i="97"/>
  <c r="F110" i="97"/>
  <c r="F109" i="97"/>
  <c r="F108" i="97"/>
  <c r="F107" i="97"/>
  <c r="F106" i="97"/>
  <c r="F105" i="97"/>
  <c r="F104" i="97"/>
  <c r="F103" i="97"/>
  <c r="F102" i="97"/>
  <c r="F101" i="97"/>
  <c r="F100" i="97"/>
  <c r="F99" i="97"/>
  <c r="F98" i="97"/>
  <c r="F97" i="97"/>
  <c r="F96" i="97"/>
  <c r="F95" i="97"/>
  <c r="F94" i="97"/>
  <c r="F93" i="97"/>
  <c r="F92" i="97"/>
  <c r="F91" i="97"/>
  <c r="F90" i="97"/>
  <c r="F89" i="97"/>
  <c r="F88" i="97"/>
  <c r="F87" i="97"/>
  <c r="F86" i="97"/>
  <c r="F85" i="97"/>
  <c r="F84" i="97"/>
  <c r="F83" i="97"/>
  <c r="F82" i="97"/>
  <c r="F81" i="97"/>
  <c r="F80" i="97"/>
  <c r="F79" i="97"/>
  <c r="F78" i="97"/>
  <c r="F77" i="97"/>
  <c r="F76" i="97"/>
  <c r="F75" i="97"/>
  <c r="F74" i="97"/>
  <c r="F73" i="97"/>
  <c r="F72" i="97"/>
  <c r="F71" i="97"/>
  <c r="F70" i="97"/>
  <c r="F69" i="97"/>
  <c r="F68" i="97"/>
  <c r="F67" i="97"/>
  <c r="F66" i="97"/>
  <c r="F65" i="97"/>
  <c r="F64" i="97"/>
  <c r="F63" i="97"/>
  <c r="F62" i="97"/>
  <c r="F61" i="97"/>
  <c r="F60" i="97"/>
  <c r="F59" i="97"/>
  <c r="F58" i="97"/>
  <c r="F57" i="97"/>
  <c r="F56" i="97"/>
  <c r="F55" i="97"/>
  <c r="F54" i="97"/>
  <c r="F53" i="97"/>
  <c r="F52" i="97"/>
  <c r="F51" i="97"/>
  <c r="F50" i="97"/>
  <c r="F49" i="97"/>
  <c r="F48" i="97"/>
  <c r="F47" i="97"/>
  <c r="F46" i="97"/>
  <c r="F45" i="97"/>
  <c r="F44" i="97"/>
  <c r="F43" i="97"/>
  <c r="F42" i="97"/>
  <c r="F41" i="97"/>
  <c r="F40" i="97"/>
  <c r="F39" i="97"/>
  <c r="F38" i="97"/>
  <c r="F37" i="97"/>
  <c r="F36" i="97"/>
  <c r="F35" i="97"/>
  <c r="F34" i="97"/>
  <c r="F33" i="97"/>
  <c r="F32" i="97"/>
  <c r="F31" i="97"/>
  <c r="F30" i="97"/>
  <c r="F29" i="97"/>
  <c r="F28" i="97"/>
  <c r="F27" i="97"/>
  <c r="F26" i="97"/>
  <c r="F25" i="97"/>
  <c r="F24" i="97"/>
  <c r="F23" i="97"/>
  <c r="F22" i="97"/>
  <c r="F21" i="97"/>
  <c r="F20" i="97"/>
  <c r="F19" i="97"/>
  <c r="F18" i="97"/>
  <c r="F17" i="97"/>
  <c r="F16" i="97"/>
  <c r="F15" i="97"/>
  <c r="F14" i="97"/>
  <c r="F13" i="97"/>
  <c r="F12" i="97"/>
  <c r="F11" i="97"/>
  <c r="F10" i="97"/>
  <c r="F9" i="97"/>
  <c r="F8" i="97"/>
  <c r="E641" i="97" l="1"/>
  <c r="I641" i="97"/>
  <c r="I643" i="97" s="1"/>
  <c r="E643" i="97"/>
  <c r="E654" i="97"/>
  <c r="E651" i="97" s="1"/>
  <c r="E646" i="97" s="1"/>
  <c r="I654" i="97"/>
  <c r="I651" i="97" s="1"/>
  <c r="I646" i="97" s="1"/>
  <c r="L23" i="96" l="1"/>
  <c r="I23" i="96"/>
  <c r="L21" i="96"/>
  <c r="I21" i="96"/>
  <c r="L20" i="96"/>
  <c r="I20" i="96"/>
  <c r="L19" i="96"/>
  <c r="I19" i="96"/>
  <c r="L18" i="96"/>
  <c r="I18" i="96"/>
  <c r="L17" i="96"/>
  <c r="I17" i="96"/>
  <c r="L16" i="96"/>
  <c r="I16" i="96"/>
  <c r="L15" i="96"/>
  <c r="I15" i="96"/>
  <c r="L14" i="96"/>
  <c r="I14" i="96"/>
  <c r="L13" i="96"/>
  <c r="I13" i="96"/>
  <c r="L12" i="96"/>
  <c r="I12" i="96"/>
  <c r="L11" i="96"/>
  <c r="I11" i="96"/>
  <c r="L10" i="96"/>
  <c r="I10" i="96"/>
  <c r="L9" i="96"/>
  <c r="L8" i="96" s="1"/>
  <c r="L38" i="96" s="1"/>
  <c r="I9" i="96"/>
  <c r="I8" i="96" s="1"/>
  <c r="I38" i="96" s="1"/>
  <c r="L150" i="95" l="1"/>
  <c r="I150" i="95"/>
  <c r="L148" i="95"/>
  <c r="I148" i="95"/>
  <c r="L147" i="95"/>
  <c r="I147" i="95"/>
  <c r="L146" i="95"/>
  <c r="I146" i="95"/>
  <c r="L145" i="95"/>
  <c r="I145" i="95"/>
  <c r="L144" i="95"/>
  <c r="I144" i="95"/>
  <c r="L143" i="95"/>
  <c r="I143" i="95"/>
  <c r="L142" i="95"/>
  <c r="I142" i="95"/>
  <c r="L141" i="95"/>
  <c r="I141" i="95"/>
  <c r="L140" i="95"/>
  <c r="I140" i="95"/>
  <c r="L139" i="95"/>
  <c r="I139" i="95"/>
  <c r="L138" i="95"/>
  <c r="I138" i="95"/>
  <c r="L137" i="95"/>
  <c r="I137" i="95"/>
  <c r="L136" i="95"/>
  <c r="I136" i="95"/>
  <c r="L135" i="95"/>
  <c r="I135" i="95"/>
  <c r="L134" i="95"/>
  <c r="I134" i="95"/>
  <c r="L133" i="95"/>
  <c r="I133" i="95"/>
  <c r="L132" i="95"/>
  <c r="I132" i="95"/>
  <c r="L131" i="95"/>
  <c r="L129" i="95"/>
  <c r="I129" i="95"/>
  <c r="L128" i="95"/>
  <c r="I128" i="95"/>
  <c r="L127" i="95"/>
  <c r="I127" i="95"/>
  <c r="L126" i="95"/>
  <c r="I126" i="95"/>
  <c r="L125" i="95"/>
  <c r="I125" i="95"/>
  <c r="L124" i="95"/>
  <c r="I124" i="95"/>
  <c r="L123" i="95"/>
  <c r="I123" i="95"/>
  <c r="L122" i="95"/>
  <c r="I122" i="95"/>
  <c r="L121" i="95"/>
  <c r="I121" i="95"/>
  <c r="L120" i="95"/>
  <c r="I120" i="95"/>
  <c r="L119" i="95"/>
  <c r="I119" i="95"/>
  <c r="L118" i="95"/>
  <c r="I118" i="95"/>
  <c r="L117" i="95"/>
  <c r="I117" i="95"/>
  <c r="L116" i="95"/>
  <c r="I116" i="95"/>
  <c r="L115" i="95"/>
  <c r="I115" i="95"/>
  <c r="L114" i="95"/>
  <c r="I114" i="95"/>
  <c r="L113" i="95"/>
  <c r="I113" i="95"/>
  <c r="L112" i="95"/>
  <c r="I112" i="95"/>
  <c r="L111" i="95"/>
  <c r="I111" i="95"/>
  <c r="L110" i="95"/>
  <c r="I110" i="95"/>
  <c r="L109" i="95"/>
  <c r="I109" i="95"/>
  <c r="L108" i="95"/>
  <c r="I108" i="95"/>
  <c r="L107" i="95"/>
  <c r="I107" i="95"/>
  <c r="L106" i="95"/>
  <c r="I106" i="95"/>
  <c r="L105" i="95"/>
  <c r="I105" i="95"/>
  <c r="L104" i="95"/>
  <c r="I104" i="95"/>
  <c r="L103" i="95"/>
  <c r="I103" i="95"/>
  <c r="L102" i="95"/>
  <c r="I102" i="95"/>
  <c r="L101" i="95"/>
  <c r="I101" i="95"/>
  <c r="L100" i="95"/>
  <c r="I100" i="95"/>
  <c r="L99" i="95"/>
  <c r="I99" i="95"/>
  <c r="L98" i="95"/>
  <c r="I98" i="95"/>
  <c r="L97" i="95"/>
  <c r="I97" i="95"/>
  <c r="L96" i="95"/>
  <c r="I96" i="95"/>
  <c r="L95" i="95"/>
  <c r="I95" i="95"/>
  <c r="L94" i="95"/>
  <c r="I94" i="95"/>
  <c r="L93" i="95"/>
  <c r="I93" i="95"/>
  <c r="L92" i="95"/>
  <c r="I92" i="95"/>
  <c r="L91" i="95"/>
  <c r="I91" i="95"/>
  <c r="L90" i="95"/>
  <c r="I90" i="95"/>
  <c r="L89" i="95"/>
  <c r="I89" i="95"/>
  <c r="L88" i="95"/>
  <c r="I88" i="95"/>
  <c r="L87" i="95"/>
  <c r="I87" i="95"/>
  <c r="L86" i="95"/>
  <c r="I86" i="95"/>
  <c r="L85" i="95"/>
  <c r="I85" i="95"/>
  <c r="L84" i="95"/>
  <c r="I84" i="95"/>
  <c r="L83" i="95"/>
  <c r="I83" i="95"/>
  <c r="L82" i="95"/>
  <c r="I82" i="95"/>
  <c r="L81" i="95"/>
  <c r="I81" i="95"/>
  <c r="L80" i="95"/>
  <c r="I80" i="95"/>
  <c r="L79" i="95"/>
  <c r="I79" i="95"/>
  <c r="L78" i="95"/>
  <c r="I78" i="95"/>
  <c r="L77" i="95"/>
  <c r="I77" i="95"/>
  <c r="L76" i="95"/>
  <c r="I76" i="95"/>
  <c r="L75" i="95"/>
  <c r="I75" i="95"/>
  <c r="L74" i="95"/>
  <c r="I74" i="95"/>
  <c r="L73" i="95"/>
  <c r="I73" i="95"/>
  <c r="L72" i="95"/>
  <c r="I72" i="95"/>
  <c r="L71" i="95"/>
  <c r="I71" i="95"/>
  <c r="L70" i="95"/>
  <c r="I70" i="95"/>
  <c r="L69" i="95"/>
  <c r="I69" i="95"/>
  <c r="L68" i="95"/>
  <c r="I68" i="95"/>
  <c r="L67" i="95"/>
  <c r="I67" i="95"/>
  <c r="L66" i="95"/>
  <c r="I66" i="95"/>
  <c r="L65" i="95"/>
  <c r="I65" i="95"/>
  <c r="L64" i="95"/>
  <c r="I64" i="95"/>
  <c r="L63" i="95"/>
  <c r="I63" i="95"/>
  <c r="L62" i="95"/>
  <c r="I62" i="95"/>
  <c r="L61" i="95"/>
  <c r="I61" i="95"/>
  <c r="I60" i="95" s="1"/>
  <c r="L58" i="95"/>
  <c r="I58" i="95"/>
  <c r="L57" i="95"/>
  <c r="I57" i="95"/>
  <c r="L56" i="95"/>
  <c r="I56" i="95"/>
  <c r="L55" i="95"/>
  <c r="I55" i="95"/>
  <c r="L54" i="95"/>
  <c r="I54" i="95"/>
  <c r="L53" i="95"/>
  <c r="I53" i="95"/>
  <c r="L52" i="95"/>
  <c r="I52" i="95"/>
  <c r="L51" i="95"/>
  <c r="I51" i="95"/>
  <c r="L50" i="95"/>
  <c r="I50" i="95"/>
  <c r="L49" i="95"/>
  <c r="I49" i="95"/>
  <c r="L48" i="95"/>
  <c r="I48" i="95"/>
  <c r="L47" i="95"/>
  <c r="I47" i="95"/>
  <c r="L46" i="95"/>
  <c r="I46" i="95"/>
  <c r="L45" i="95"/>
  <c r="I45" i="95"/>
  <c r="L44" i="95"/>
  <c r="I44" i="95"/>
  <c r="L43" i="95"/>
  <c r="I43" i="95"/>
  <c r="L42" i="95"/>
  <c r="I42" i="95"/>
  <c r="L41" i="95"/>
  <c r="I41" i="95"/>
  <c r="L40" i="95"/>
  <c r="I40" i="95"/>
  <c r="L39" i="95"/>
  <c r="I39" i="95"/>
  <c r="L38" i="95"/>
  <c r="I38" i="95"/>
  <c r="L37" i="95"/>
  <c r="I37" i="95"/>
  <c r="L36" i="95"/>
  <c r="I36" i="95"/>
  <c r="L35" i="95"/>
  <c r="I35" i="95"/>
  <c r="L34" i="95"/>
  <c r="I34" i="95"/>
  <c r="L33" i="95"/>
  <c r="I33" i="95"/>
  <c r="L32" i="95"/>
  <c r="I32" i="95"/>
  <c r="L31" i="95"/>
  <c r="I31" i="95"/>
  <c r="L30" i="95"/>
  <c r="I30" i="95"/>
  <c r="L29" i="95"/>
  <c r="I29" i="95"/>
  <c r="L28" i="95"/>
  <c r="I28" i="95"/>
  <c r="L27" i="95"/>
  <c r="I27" i="95"/>
  <c r="L26" i="95"/>
  <c r="I26" i="95"/>
  <c r="L25" i="95"/>
  <c r="I25" i="95"/>
  <c r="L24" i="95"/>
  <c r="I24" i="95"/>
  <c r="L23" i="95"/>
  <c r="I23" i="95"/>
  <c r="L22" i="95"/>
  <c r="I22" i="95"/>
  <c r="L21" i="95"/>
  <c r="I21" i="95"/>
  <c r="L20" i="95"/>
  <c r="I20" i="95"/>
  <c r="L19" i="95"/>
  <c r="I19" i="95"/>
  <c r="L18" i="95"/>
  <c r="I18" i="95"/>
  <c r="L17" i="95"/>
  <c r="I17" i="95"/>
  <c r="L16" i="95"/>
  <c r="I16" i="95"/>
  <c r="L15" i="95"/>
  <c r="I15" i="95"/>
  <c r="L14" i="95"/>
  <c r="I14" i="95"/>
  <c r="L13" i="95"/>
  <c r="I13" i="95"/>
  <c r="L12" i="95"/>
  <c r="I12" i="95"/>
  <c r="L11" i="95"/>
  <c r="I11" i="95"/>
  <c r="L10" i="95"/>
  <c r="I10" i="95"/>
  <c r="L9" i="95"/>
  <c r="I9" i="95"/>
  <c r="L8" i="95"/>
  <c r="L7" i="95" s="1"/>
  <c r="I8" i="95"/>
  <c r="L60" i="95" l="1"/>
  <c r="I131" i="95"/>
  <c r="I7" i="95"/>
  <c r="L165" i="95" l="1"/>
  <c r="I165" i="95"/>
  <c r="G159" i="94" l="1"/>
  <c r="H159" i="94"/>
  <c r="C160" i="94" l="1"/>
  <c r="E160" i="94"/>
  <c r="F160" i="94"/>
  <c r="G158" i="94"/>
  <c r="H158" i="94"/>
  <c r="H157" i="94"/>
  <c r="H160" i="94" s="1"/>
  <c r="G157" i="94"/>
  <c r="G9" i="94"/>
  <c r="H9" i="94"/>
  <c r="G10" i="94"/>
  <c r="H10" i="94"/>
  <c r="G11" i="94"/>
  <c r="H11" i="94"/>
  <c r="G12" i="94"/>
  <c r="H12" i="94"/>
  <c r="G13" i="94"/>
  <c r="H13" i="94"/>
  <c r="G14" i="94"/>
  <c r="H14" i="94"/>
  <c r="G15" i="94"/>
  <c r="H15" i="94"/>
  <c r="G16" i="94"/>
  <c r="H16" i="94"/>
  <c r="G17" i="94"/>
  <c r="H17" i="94"/>
  <c r="G18" i="94"/>
  <c r="H18" i="94"/>
  <c r="G19" i="94"/>
  <c r="H19" i="94"/>
  <c r="G20" i="94"/>
  <c r="H20" i="94"/>
  <c r="G21" i="94"/>
  <c r="H21" i="94"/>
  <c r="G22" i="94"/>
  <c r="H22" i="94"/>
  <c r="G23" i="94"/>
  <c r="H23" i="94"/>
  <c r="G24" i="94"/>
  <c r="H24" i="94"/>
  <c r="G25" i="94"/>
  <c r="H25" i="94"/>
  <c r="G26" i="94"/>
  <c r="H26" i="94"/>
  <c r="G27" i="94"/>
  <c r="H27" i="94"/>
  <c r="G28" i="94"/>
  <c r="H28" i="94"/>
  <c r="G29" i="94"/>
  <c r="H29" i="94"/>
  <c r="G30" i="94"/>
  <c r="H30" i="94"/>
  <c r="G31" i="94"/>
  <c r="H31" i="94"/>
  <c r="G32" i="94"/>
  <c r="H32" i="94"/>
  <c r="G33" i="94"/>
  <c r="H33" i="94"/>
  <c r="G34" i="94"/>
  <c r="H34" i="94"/>
  <c r="G35" i="94"/>
  <c r="H35" i="94"/>
  <c r="G36" i="94"/>
  <c r="H36" i="94"/>
  <c r="G37" i="94"/>
  <c r="H37" i="94"/>
  <c r="G38" i="94"/>
  <c r="H38" i="94"/>
  <c r="G39" i="94"/>
  <c r="H39" i="94"/>
  <c r="G40" i="94"/>
  <c r="H40" i="94"/>
  <c r="G41" i="94"/>
  <c r="H41" i="94"/>
  <c r="G42" i="94"/>
  <c r="H42" i="94"/>
  <c r="G43" i="94"/>
  <c r="H43" i="94"/>
  <c r="G44" i="94"/>
  <c r="H44" i="94"/>
  <c r="G45" i="94"/>
  <c r="H45" i="94"/>
  <c r="G46" i="94"/>
  <c r="H46" i="94"/>
  <c r="G47" i="94"/>
  <c r="H47" i="94"/>
  <c r="G48" i="94"/>
  <c r="H48" i="94"/>
  <c r="G49" i="94"/>
  <c r="H49" i="94"/>
  <c r="G50" i="94"/>
  <c r="H50" i="94"/>
  <c r="G51" i="94"/>
  <c r="H51" i="94"/>
  <c r="G52" i="94"/>
  <c r="H52" i="94"/>
  <c r="G53" i="94"/>
  <c r="H53" i="94"/>
  <c r="G54" i="94"/>
  <c r="H54" i="94"/>
  <c r="G55" i="94"/>
  <c r="H55" i="94"/>
  <c r="G56" i="94"/>
  <c r="H56" i="94"/>
  <c r="G57" i="94"/>
  <c r="H57" i="94"/>
  <c r="G58" i="94"/>
  <c r="H58" i="94"/>
  <c r="G59" i="94"/>
  <c r="H59" i="94"/>
  <c r="G60" i="94"/>
  <c r="H60" i="94"/>
  <c r="G61" i="94"/>
  <c r="H61" i="94"/>
  <c r="G62" i="94"/>
  <c r="H62" i="94"/>
  <c r="G63" i="94"/>
  <c r="H63" i="94"/>
  <c r="G64" i="94"/>
  <c r="H64" i="94"/>
  <c r="G65" i="94"/>
  <c r="H65" i="94"/>
  <c r="G66" i="94"/>
  <c r="H66" i="94"/>
  <c r="G67" i="94"/>
  <c r="H67" i="94"/>
  <c r="G68" i="94"/>
  <c r="H68" i="94"/>
  <c r="G69" i="94"/>
  <c r="H69" i="94"/>
  <c r="G70" i="94"/>
  <c r="H70" i="94"/>
  <c r="G71" i="94"/>
  <c r="H71" i="94"/>
  <c r="G72" i="94"/>
  <c r="H72" i="94"/>
  <c r="G73" i="94"/>
  <c r="H73" i="94"/>
  <c r="G74" i="94"/>
  <c r="H74" i="94"/>
  <c r="G75" i="94"/>
  <c r="H75" i="94"/>
  <c r="G76" i="94"/>
  <c r="H76" i="94"/>
  <c r="G77" i="94"/>
  <c r="H77" i="94"/>
  <c r="G78" i="94"/>
  <c r="H78" i="94"/>
  <c r="G79" i="94"/>
  <c r="H79" i="94"/>
  <c r="G80" i="94"/>
  <c r="H80" i="94"/>
  <c r="G81" i="94"/>
  <c r="H81" i="94"/>
  <c r="G82" i="94"/>
  <c r="H82" i="94"/>
  <c r="G83" i="94"/>
  <c r="H83" i="94"/>
  <c r="G84" i="94"/>
  <c r="H84" i="94"/>
  <c r="G85" i="94"/>
  <c r="H85" i="94"/>
  <c r="G86" i="94"/>
  <c r="H86" i="94"/>
  <c r="G87" i="94"/>
  <c r="H87" i="94"/>
  <c r="G88" i="94"/>
  <c r="H88" i="94"/>
  <c r="G89" i="94"/>
  <c r="H89" i="94"/>
  <c r="G90" i="94"/>
  <c r="H90" i="94"/>
  <c r="G91" i="94"/>
  <c r="H91" i="94"/>
  <c r="G92" i="94"/>
  <c r="H92" i="94"/>
  <c r="G93" i="94"/>
  <c r="H93" i="94"/>
  <c r="G94" i="94"/>
  <c r="H94" i="94"/>
  <c r="G95" i="94"/>
  <c r="H95" i="94"/>
  <c r="G96" i="94"/>
  <c r="H96" i="94"/>
  <c r="G97" i="94"/>
  <c r="H97" i="94"/>
  <c r="G98" i="94"/>
  <c r="H98" i="94"/>
  <c r="G99" i="94"/>
  <c r="H99" i="94"/>
  <c r="G100" i="94"/>
  <c r="H100" i="94"/>
  <c r="G101" i="94"/>
  <c r="H101" i="94"/>
  <c r="G102" i="94"/>
  <c r="H102" i="94"/>
  <c r="G103" i="94"/>
  <c r="H103" i="94"/>
  <c r="G104" i="94"/>
  <c r="H104" i="94"/>
  <c r="G105" i="94"/>
  <c r="H105" i="94"/>
  <c r="G106" i="94"/>
  <c r="H106" i="94"/>
  <c r="G107" i="94"/>
  <c r="H107" i="94"/>
  <c r="G108" i="94"/>
  <c r="H108" i="94"/>
  <c r="G109" i="94"/>
  <c r="H109" i="94"/>
  <c r="G110" i="94"/>
  <c r="H110" i="94"/>
  <c r="G111" i="94"/>
  <c r="H111" i="94"/>
  <c r="G112" i="94"/>
  <c r="H112" i="94"/>
  <c r="G113" i="94"/>
  <c r="H113" i="94"/>
  <c r="G114" i="94"/>
  <c r="H114" i="94"/>
  <c r="G115" i="94"/>
  <c r="H115" i="94"/>
  <c r="G116" i="94"/>
  <c r="H116" i="94"/>
  <c r="G117" i="94"/>
  <c r="H117" i="94"/>
  <c r="G118" i="94"/>
  <c r="H118" i="94"/>
  <c r="G119" i="94"/>
  <c r="H119" i="94"/>
  <c r="G120" i="94"/>
  <c r="H120" i="94"/>
  <c r="G121" i="94"/>
  <c r="H121" i="94"/>
  <c r="G122" i="94"/>
  <c r="H122" i="94"/>
  <c r="G123" i="94"/>
  <c r="H123" i="94"/>
  <c r="G124" i="94"/>
  <c r="H124" i="94"/>
  <c r="G125" i="94"/>
  <c r="H125" i="94"/>
  <c r="G126" i="94"/>
  <c r="H126" i="94"/>
  <c r="G127" i="94"/>
  <c r="H127" i="94"/>
  <c r="G128" i="94"/>
  <c r="H128" i="94"/>
  <c r="G129" i="94"/>
  <c r="H129" i="94"/>
  <c r="G130" i="94"/>
  <c r="H130" i="94"/>
  <c r="G131" i="94"/>
  <c r="H131" i="94"/>
  <c r="G132" i="94"/>
  <c r="H132" i="94"/>
  <c r="G133" i="94"/>
  <c r="H133" i="94"/>
  <c r="G134" i="94"/>
  <c r="H134" i="94"/>
  <c r="G135" i="94"/>
  <c r="H135" i="94"/>
  <c r="G136" i="94"/>
  <c r="H136" i="94"/>
  <c r="G137" i="94"/>
  <c r="H137" i="94"/>
  <c r="G138" i="94"/>
  <c r="H138" i="94"/>
  <c r="G139" i="94"/>
  <c r="H139" i="94"/>
  <c r="G140" i="94"/>
  <c r="H140" i="94"/>
  <c r="G141" i="94"/>
  <c r="H141" i="94"/>
  <c r="G142" i="94"/>
  <c r="H142" i="94"/>
  <c r="G143" i="94"/>
  <c r="H143" i="94"/>
  <c r="G144" i="94"/>
  <c r="H144" i="94"/>
  <c r="G145" i="94"/>
  <c r="H145" i="94"/>
  <c r="G146" i="94"/>
  <c r="H146" i="94"/>
  <c r="G147" i="94"/>
  <c r="H147" i="94"/>
  <c r="G148" i="94"/>
  <c r="H148" i="94"/>
  <c r="G149" i="94"/>
  <c r="H149" i="94"/>
  <c r="C150" i="94"/>
  <c r="C46" i="1" s="1"/>
  <c r="D150" i="94"/>
  <c r="E150" i="94"/>
  <c r="E46" i="1" s="1"/>
  <c r="F150" i="94"/>
  <c r="F46" i="1" s="1"/>
  <c r="G150" i="94"/>
  <c r="G46" i="1" s="1"/>
  <c r="H150" i="94"/>
  <c r="H46" i="1" s="1"/>
  <c r="H161" i="94" l="1"/>
  <c r="E161" i="94"/>
  <c r="E74" i="1" s="1"/>
  <c r="D46" i="1"/>
  <c r="D161" i="94"/>
  <c r="F161" i="94"/>
  <c r="C161" i="94"/>
  <c r="G160" i="94"/>
  <c r="D74" i="1"/>
  <c r="H74" i="1"/>
  <c r="F74" i="1"/>
  <c r="C74" i="1"/>
  <c r="J21" i="92"/>
  <c r="I21" i="92"/>
  <c r="H21" i="92"/>
  <c r="G19" i="92"/>
  <c r="G15" i="92"/>
  <c r="G10" i="92"/>
  <c r="N21" i="92"/>
  <c r="M21" i="92"/>
  <c r="L21" i="92"/>
  <c r="R21" i="92"/>
  <c r="Q21" i="92"/>
  <c r="P21" i="92"/>
  <c r="F21" i="92"/>
  <c r="S20" i="92"/>
  <c r="S19" i="92" s="1"/>
  <c r="T19" i="92"/>
  <c r="T21" i="92" s="1"/>
  <c r="K19" i="92"/>
  <c r="O19" i="92"/>
  <c r="C19" i="92"/>
  <c r="S18" i="92"/>
  <c r="S16" i="92"/>
  <c r="S15" i="92" s="1"/>
  <c r="K15" i="92"/>
  <c r="O15" i="92"/>
  <c r="C15" i="92"/>
  <c r="S14" i="92"/>
  <c r="S13" i="92"/>
  <c r="S12" i="92"/>
  <c r="S11" i="92"/>
  <c r="K10" i="92"/>
  <c r="K21" i="92" s="1"/>
  <c r="O10" i="92"/>
  <c r="E21" i="92"/>
  <c r="C10" i="92"/>
  <c r="C21" i="92" s="1"/>
  <c r="G161" i="94" l="1"/>
  <c r="G74" i="1" s="1"/>
  <c r="O21" i="92"/>
  <c r="S10" i="92"/>
  <c r="S21" i="92" s="1"/>
  <c r="G21" i="92"/>
  <c r="D21" i="92"/>
  <c r="D20" i="60"/>
  <c r="H26" i="46" l="1"/>
  <c r="F26" i="46"/>
  <c r="D26" i="46"/>
  <c r="C630" i="87" l="1"/>
  <c r="F630" i="87"/>
  <c r="E630" i="87"/>
  <c r="D630" i="87"/>
  <c r="H630" i="87" s="1"/>
  <c r="H626" i="87"/>
  <c r="G626" i="87"/>
  <c r="H365" i="87"/>
  <c r="G365" i="87"/>
  <c r="H257" i="87"/>
  <c r="G257" i="87"/>
  <c r="H235" i="87"/>
  <c r="G235" i="87"/>
  <c r="H198" i="87"/>
  <c r="G198" i="87"/>
  <c r="H8" i="87"/>
  <c r="G8" i="87"/>
  <c r="G630" i="87" l="1"/>
  <c r="C366" i="87"/>
  <c r="G39" i="69" l="1"/>
  <c r="L20" i="91" l="1"/>
  <c r="K20" i="91"/>
  <c r="J20" i="91"/>
  <c r="H20" i="91"/>
  <c r="G20" i="91"/>
  <c r="F20" i="91"/>
  <c r="E20" i="91"/>
  <c r="D20" i="91"/>
  <c r="C20" i="91"/>
  <c r="P19" i="91"/>
  <c r="O19" i="91"/>
  <c r="N19" i="91"/>
  <c r="M19" i="91"/>
  <c r="P18" i="91"/>
  <c r="O18" i="91"/>
  <c r="N18" i="91"/>
  <c r="I18" i="91"/>
  <c r="M18" i="91" s="1"/>
  <c r="P17" i="91"/>
  <c r="O17" i="91"/>
  <c r="N17" i="91"/>
  <c r="M17" i="91"/>
  <c r="P16" i="91"/>
  <c r="O16" i="91"/>
  <c r="N16" i="91"/>
  <c r="M16" i="91"/>
  <c r="P15" i="91"/>
  <c r="O15" i="91"/>
  <c r="N15" i="91"/>
  <c r="M15" i="91"/>
  <c r="P14" i="91"/>
  <c r="O14" i="91"/>
  <c r="N14" i="91"/>
  <c r="I14" i="91"/>
  <c r="M14" i="91" s="1"/>
  <c r="P13" i="91"/>
  <c r="O13" i="91"/>
  <c r="N13" i="91"/>
  <c r="M13" i="91"/>
  <c r="P12" i="91"/>
  <c r="O12" i="91"/>
  <c r="N12" i="91"/>
  <c r="M12" i="91"/>
  <c r="P11" i="91"/>
  <c r="O11" i="91"/>
  <c r="N11" i="91"/>
  <c r="M11" i="91"/>
  <c r="P10" i="91"/>
  <c r="O10" i="91"/>
  <c r="N10" i="91"/>
  <c r="I10" i="91"/>
  <c r="M10" i="91" s="1"/>
  <c r="P9" i="91"/>
  <c r="O9" i="91"/>
  <c r="N9" i="91"/>
  <c r="M9" i="91"/>
  <c r="P8" i="91"/>
  <c r="O8" i="91"/>
  <c r="N8" i="91"/>
  <c r="I8" i="91"/>
  <c r="M8" i="91" s="1"/>
  <c r="P20" i="91" l="1"/>
  <c r="N20" i="91"/>
  <c r="O20" i="91"/>
  <c r="M20" i="91"/>
  <c r="I20" i="91"/>
  <c r="C508" i="88"/>
  <c r="G509" i="88"/>
  <c r="D508" i="88"/>
  <c r="E508" i="88"/>
  <c r="F508" i="88"/>
  <c r="C301" i="88"/>
  <c r="H627" i="88"/>
  <c r="G627" i="88" l="1"/>
  <c r="G113" i="90" l="1"/>
  <c r="H112" i="90"/>
  <c r="F112" i="90"/>
  <c r="H111" i="90"/>
  <c r="F111" i="90"/>
  <c r="H110" i="90"/>
  <c r="F110" i="90"/>
  <c r="H109" i="90"/>
  <c r="F109" i="90"/>
  <c r="H108" i="90"/>
  <c r="F108" i="90"/>
  <c r="H107" i="90"/>
  <c r="F107" i="90"/>
  <c r="H106" i="90"/>
  <c r="F106" i="90"/>
  <c r="H105" i="90"/>
  <c r="F105" i="90"/>
  <c r="H104" i="90"/>
  <c r="F104" i="90"/>
  <c r="H103" i="90"/>
  <c r="F103" i="90"/>
  <c r="H102" i="90"/>
  <c r="F102" i="90"/>
  <c r="H101" i="90"/>
  <c r="F101" i="90"/>
  <c r="H100" i="90"/>
  <c r="F100" i="90"/>
  <c r="H99" i="90"/>
  <c r="F99" i="90"/>
  <c r="H98" i="90"/>
  <c r="F98" i="90"/>
  <c r="H97" i="90"/>
  <c r="F97" i="90"/>
  <c r="H96" i="90"/>
  <c r="F96" i="90"/>
  <c r="H95" i="90"/>
  <c r="F95" i="90"/>
  <c r="H94" i="90"/>
  <c r="F94" i="90"/>
  <c r="H93" i="90"/>
  <c r="F93" i="90"/>
  <c r="H92" i="90"/>
  <c r="F92" i="90"/>
  <c r="H91" i="90"/>
  <c r="F91" i="90"/>
  <c r="H90" i="90"/>
  <c r="F90" i="90"/>
  <c r="H89" i="90"/>
  <c r="F89" i="90"/>
  <c r="H88" i="90"/>
  <c r="F88" i="90"/>
  <c r="H87" i="90"/>
  <c r="F87" i="90"/>
  <c r="H86" i="90"/>
  <c r="F86" i="90"/>
  <c r="H85" i="90"/>
  <c r="F85" i="90"/>
  <c r="H84" i="90"/>
  <c r="F84" i="90"/>
  <c r="H83" i="90"/>
  <c r="F83" i="90"/>
  <c r="H82" i="90"/>
  <c r="F82" i="90"/>
  <c r="H81" i="90"/>
  <c r="F81" i="90"/>
  <c r="H80" i="90"/>
  <c r="F80" i="90"/>
  <c r="H79" i="90"/>
  <c r="F79" i="90"/>
  <c r="H78" i="90"/>
  <c r="F78" i="90"/>
  <c r="H77" i="90"/>
  <c r="F77" i="90"/>
  <c r="H76" i="90"/>
  <c r="F76" i="90"/>
  <c r="H75" i="90"/>
  <c r="F75" i="90"/>
  <c r="H74" i="90"/>
  <c r="F74" i="90"/>
  <c r="H73" i="90"/>
  <c r="F73" i="90"/>
  <c r="H72" i="90"/>
  <c r="F72" i="90"/>
  <c r="H71" i="90"/>
  <c r="F71" i="90"/>
  <c r="H70" i="90"/>
  <c r="F70" i="90"/>
  <c r="H69" i="90"/>
  <c r="F69" i="90"/>
  <c r="H68" i="90"/>
  <c r="F68" i="90"/>
  <c r="H67" i="90"/>
  <c r="F67" i="90"/>
  <c r="H66" i="90"/>
  <c r="F66" i="90"/>
  <c r="H65" i="90"/>
  <c r="F65" i="90"/>
  <c r="H64" i="90"/>
  <c r="F64" i="90"/>
  <c r="H63" i="90"/>
  <c r="F63" i="90"/>
  <c r="H62" i="90"/>
  <c r="F62" i="90"/>
  <c r="H61" i="90"/>
  <c r="F61" i="90"/>
  <c r="H60" i="90"/>
  <c r="F60" i="90"/>
  <c r="H59" i="90"/>
  <c r="F59" i="90"/>
  <c r="H58" i="90"/>
  <c r="F58" i="90"/>
  <c r="H57" i="90"/>
  <c r="F57" i="90"/>
  <c r="H56" i="90"/>
  <c r="F56" i="90"/>
  <c r="H55" i="90"/>
  <c r="F55" i="90"/>
  <c r="H54" i="90"/>
  <c r="F54" i="90"/>
  <c r="H53" i="90"/>
  <c r="F53" i="90"/>
  <c r="H52" i="90"/>
  <c r="F52" i="90"/>
  <c r="H51" i="90"/>
  <c r="F51" i="90"/>
  <c r="H50" i="90"/>
  <c r="F50" i="90"/>
  <c r="H49" i="90"/>
  <c r="F49" i="90"/>
  <c r="H48" i="90"/>
  <c r="F48" i="90"/>
  <c r="H47" i="90"/>
  <c r="F47" i="90"/>
  <c r="H46" i="90"/>
  <c r="F46" i="90"/>
  <c r="H45" i="90"/>
  <c r="F45" i="90"/>
  <c r="H44" i="90"/>
  <c r="F44" i="90"/>
  <c r="H43" i="90"/>
  <c r="F43" i="90"/>
  <c r="H42" i="90"/>
  <c r="F42" i="90"/>
  <c r="H41" i="90"/>
  <c r="F41" i="90"/>
  <c r="H40" i="90"/>
  <c r="F40" i="90"/>
  <c r="H39" i="90"/>
  <c r="F39" i="90"/>
  <c r="H38" i="90"/>
  <c r="F38" i="90"/>
  <c r="H37" i="90"/>
  <c r="F37" i="90"/>
  <c r="H36" i="90"/>
  <c r="F36" i="90"/>
  <c r="H35" i="90"/>
  <c r="F35" i="90"/>
  <c r="H34" i="90"/>
  <c r="F34" i="90"/>
  <c r="H33" i="90"/>
  <c r="F33" i="90"/>
  <c r="H32" i="90"/>
  <c r="F32" i="90"/>
  <c r="H31" i="90"/>
  <c r="F31" i="90"/>
  <c r="H30" i="90"/>
  <c r="F30" i="90"/>
  <c r="H29" i="90"/>
  <c r="F29" i="90"/>
  <c r="H28" i="90"/>
  <c r="F28" i="90"/>
  <c r="H27" i="90"/>
  <c r="F27" i="90"/>
  <c r="H26" i="90"/>
  <c r="F26" i="90"/>
  <c r="H25" i="90"/>
  <c r="F25" i="90"/>
  <c r="H24" i="90"/>
  <c r="F24" i="90"/>
  <c r="H23" i="90"/>
  <c r="F23" i="90"/>
  <c r="H22" i="90"/>
  <c r="F22" i="90"/>
  <c r="H21" i="90"/>
  <c r="F21" i="90"/>
  <c r="H20" i="90"/>
  <c r="F20" i="90"/>
  <c r="F19" i="90"/>
  <c r="H18" i="90"/>
  <c r="F18" i="90"/>
  <c r="H17" i="90"/>
  <c r="F17" i="90"/>
  <c r="H16" i="90"/>
  <c r="F16" i="90"/>
  <c r="H15" i="90"/>
  <c r="F15" i="90"/>
  <c r="H14" i="90"/>
  <c r="F14" i="90"/>
  <c r="H13" i="90"/>
  <c r="F13" i="90"/>
  <c r="H12" i="90"/>
  <c r="F12" i="90"/>
  <c r="H11" i="90"/>
  <c r="F11" i="90"/>
  <c r="H10" i="90"/>
  <c r="F10" i="90"/>
  <c r="H9" i="90"/>
  <c r="F9" i="90"/>
  <c r="H8" i="90"/>
  <c r="F8" i="90"/>
  <c r="H7" i="90"/>
  <c r="F7" i="90"/>
  <c r="H6" i="90"/>
  <c r="F6" i="90"/>
  <c r="H113" i="90" l="1"/>
  <c r="H7" i="69" l="1"/>
  <c r="H11" i="69"/>
  <c r="H15" i="69"/>
  <c r="H19" i="69"/>
  <c r="H23" i="69"/>
  <c r="H27" i="69"/>
  <c r="H31" i="69"/>
  <c r="H35" i="69"/>
  <c r="H39" i="69"/>
  <c r="H47" i="69"/>
  <c r="H51" i="69"/>
  <c r="H55" i="69"/>
  <c r="H59" i="69"/>
  <c r="H63" i="69"/>
  <c r="H67" i="69"/>
  <c r="H71" i="69"/>
  <c r="H75" i="69"/>
  <c r="H79" i="69"/>
  <c r="H83" i="69"/>
  <c r="H87" i="69"/>
  <c r="H91" i="69"/>
  <c r="H95" i="69"/>
  <c r="H100" i="69"/>
  <c r="H101" i="69"/>
  <c r="H102" i="69"/>
  <c r="G63" i="69"/>
  <c r="G67" i="69"/>
  <c r="G71" i="69"/>
  <c r="G75" i="69"/>
  <c r="G79" i="69"/>
  <c r="G83" i="69"/>
  <c r="G87" i="69"/>
  <c r="G91" i="69"/>
  <c r="G95" i="69"/>
  <c r="G23" i="69"/>
  <c r="G19" i="69"/>
  <c r="G15" i="69"/>
  <c r="G11" i="69"/>
  <c r="H99" i="69" l="1"/>
  <c r="E9" i="72"/>
  <c r="F9" i="72" l="1"/>
  <c r="E29" i="71"/>
  <c r="F29" i="71"/>
  <c r="G29" i="71"/>
  <c r="D29" i="71"/>
  <c r="E99" i="69"/>
  <c r="J7" i="69"/>
  <c r="G101" i="69"/>
  <c r="G100" i="69"/>
  <c r="F99" i="69"/>
  <c r="L95" i="69"/>
  <c r="K95" i="69"/>
  <c r="L91" i="69"/>
  <c r="K91" i="69"/>
  <c r="L87" i="69"/>
  <c r="K87" i="69"/>
  <c r="L83" i="69"/>
  <c r="K83" i="69"/>
  <c r="L79" i="69"/>
  <c r="K79" i="69"/>
  <c r="L75" i="69"/>
  <c r="K75" i="69"/>
  <c r="L71" i="69"/>
  <c r="K71" i="69"/>
  <c r="L67" i="69"/>
  <c r="K67" i="69"/>
  <c r="L63" i="69"/>
  <c r="K63" i="69"/>
  <c r="L59" i="69"/>
  <c r="G59" i="69"/>
  <c r="K59" i="69" s="1"/>
  <c r="L55" i="69"/>
  <c r="G55" i="69"/>
  <c r="K55" i="69" s="1"/>
  <c r="L51" i="69"/>
  <c r="G51" i="69"/>
  <c r="K51" i="69" s="1"/>
  <c r="L47" i="69"/>
  <c r="G47" i="69"/>
  <c r="K47" i="69" s="1"/>
  <c r="L43" i="69"/>
  <c r="J43" i="69"/>
  <c r="G43" i="69"/>
  <c r="K43" i="69" s="1"/>
  <c r="L39" i="69"/>
  <c r="K39" i="69"/>
  <c r="L35" i="69"/>
  <c r="G35" i="69"/>
  <c r="K35" i="69" s="1"/>
  <c r="L31" i="69"/>
  <c r="G31" i="69"/>
  <c r="K31" i="69" s="1"/>
  <c r="L27" i="69"/>
  <c r="G27" i="69"/>
  <c r="K27" i="69" s="1"/>
  <c r="L23" i="69"/>
  <c r="K23" i="69"/>
  <c r="L19" i="69"/>
  <c r="K19" i="69"/>
  <c r="L15" i="69"/>
  <c r="K15" i="69"/>
  <c r="L11" i="69"/>
  <c r="K11" i="69"/>
  <c r="G10" i="69"/>
  <c r="G102" i="69" l="1"/>
  <c r="G7" i="69"/>
  <c r="G99" i="69" s="1"/>
  <c r="L99" i="69"/>
  <c r="J99" i="69"/>
  <c r="J39" i="69"/>
  <c r="I43" i="69"/>
  <c r="I47" i="69"/>
  <c r="I51" i="69"/>
  <c r="I55" i="69"/>
  <c r="I59" i="69"/>
  <c r="I63" i="69"/>
  <c r="I67" i="69"/>
  <c r="I71" i="69"/>
  <c r="I75" i="69"/>
  <c r="I79" i="69"/>
  <c r="I83" i="69"/>
  <c r="I87" i="69"/>
  <c r="I91" i="69"/>
  <c r="I95" i="69"/>
  <c r="J11" i="69"/>
  <c r="J15" i="69"/>
  <c r="J19" i="69"/>
  <c r="J23" i="69"/>
  <c r="J27" i="69"/>
  <c r="J31" i="69"/>
  <c r="J35" i="69"/>
  <c r="L7" i="69"/>
  <c r="I11" i="69"/>
  <c r="I15" i="69"/>
  <c r="I19" i="69"/>
  <c r="I23" i="69"/>
  <c r="I27" i="69"/>
  <c r="I31" i="69"/>
  <c r="I35" i="69"/>
  <c r="I39" i="69"/>
  <c r="J47" i="69"/>
  <c r="J51" i="69"/>
  <c r="J55" i="69"/>
  <c r="J59" i="69"/>
  <c r="J63" i="69"/>
  <c r="J67" i="69"/>
  <c r="J71" i="69"/>
  <c r="J75" i="69"/>
  <c r="J79" i="69"/>
  <c r="J83" i="69"/>
  <c r="J87" i="69"/>
  <c r="J91" i="69"/>
  <c r="J95" i="69"/>
  <c r="K99" i="69" l="1"/>
  <c r="I7" i="69"/>
  <c r="K7" i="69"/>
  <c r="I99" i="69" l="1"/>
  <c r="D301" i="88"/>
  <c r="E301" i="88"/>
  <c r="F301" i="88"/>
  <c r="D478" i="88"/>
  <c r="E478" i="88"/>
  <c r="F478" i="88"/>
  <c r="C478" i="88"/>
  <c r="D203" i="88"/>
  <c r="E203" i="88"/>
  <c r="F203" i="88"/>
  <c r="C203" i="88"/>
  <c r="C9" i="88"/>
  <c r="D9" i="88"/>
  <c r="E9" i="88"/>
  <c r="F9" i="88"/>
  <c r="H626" i="88"/>
  <c r="G626" i="88"/>
  <c r="H625" i="88"/>
  <c r="G625" i="88"/>
  <c r="H624" i="88"/>
  <c r="G624" i="88"/>
  <c r="H623" i="88"/>
  <c r="G623" i="88"/>
  <c r="H622" i="88"/>
  <c r="G622" i="88"/>
  <c r="H621" i="88"/>
  <c r="G621" i="88"/>
  <c r="H620" i="88"/>
  <c r="G620" i="88"/>
  <c r="H619" i="88"/>
  <c r="G619" i="88"/>
  <c r="H618" i="88"/>
  <c r="G618" i="88"/>
  <c r="H617" i="88"/>
  <c r="G617" i="88"/>
  <c r="H616" i="88"/>
  <c r="G616" i="88"/>
  <c r="H615" i="88"/>
  <c r="G615" i="88"/>
  <c r="H614" i="88"/>
  <c r="G614" i="88"/>
  <c r="H613" i="88"/>
  <c r="G613" i="88"/>
  <c r="H612" i="88"/>
  <c r="G612" i="88"/>
  <c r="H611" i="88"/>
  <c r="G611" i="88"/>
  <c r="H610" i="88"/>
  <c r="G610" i="88"/>
  <c r="H609" i="88"/>
  <c r="G609" i="88"/>
  <c r="H608" i="88"/>
  <c r="G608" i="88"/>
  <c r="H607" i="88"/>
  <c r="G607" i="88"/>
  <c r="H606" i="88"/>
  <c r="G606" i="88"/>
  <c r="H605" i="88"/>
  <c r="G605" i="88"/>
  <c r="H604" i="88"/>
  <c r="G604" i="88"/>
  <c r="H603" i="88"/>
  <c r="G603" i="88"/>
  <c r="H602" i="88"/>
  <c r="G602" i="88"/>
  <c r="H601" i="88"/>
  <c r="G601" i="88"/>
  <c r="H600" i="88"/>
  <c r="G600" i="88"/>
  <c r="H599" i="88"/>
  <c r="G599" i="88"/>
  <c r="H598" i="88"/>
  <c r="G598" i="88"/>
  <c r="H597" i="88"/>
  <c r="G597" i="88"/>
  <c r="H596" i="88"/>
  <c r="G596" i="88"/>
  <c r="H595" i="88"/>
  <c r="G595" i="88"/>
  <c r="H594" i="88"/>
  <c r="G594" i="88"/>
  <c r="H593" i="88"/>
  <c r="G593" i="88"/>
  <c r="H592" i="88"/>
  <c r="G592" i="88"/>
  <c r="H591" i="88"/>
  <c r="G591" i="88"/>
  <c r="H590" i="88"/>
  <c r="G590" i="88"/>
  <c r="H589" i="88"/>
  <c r="G589" i="88"/>
  <c r="H588" i="88"/>
  <c r="G588" i="88"/>
  <c r="H587" i="88"/>
  <c r="G587" i="88"/>
  <c r="H586" i="88"/>
  <c r="G586" i="88"/>
  <c r="H585" i="88"/>
  <c r="G585" i="88"/>
  <c r="H584" i="88"/>
  <c r="G584" i="88"/>
  <c r="H583" i="88"/>
  <c r="G583" i="88"/>
  <c r="H582" i="88"/>
  <c r="G582" i="88"/>
  <c r="H581" i="88"/>
  <c r="G581" i="88"/>
  <c r="H580" i="88"/>
  <c r="G580" i="88"/>
  <c r="H579" i="88"/>
  <c r="G579" i="88"/>
  <c r="H578" i="88"/>
  <c r="G578" i="88"/>
  <c r="H577" i="88"/>
  <c r="G577" i="88"/>
  <c r="H576" i="88"/>
  <c r="G576" i="88"/>
  <c r="H575" i="88"/>
  <c r="G575" i="88"/>
  <c r="H574" i="88"/>
  <c r="G574" i="88"/>
  <c r="H573" i="88"/>
  <c r="G573" i="88"/>
  <c r="H572" i="88"/>
  <c r="G572" i="88"/>
  <c r="H571" i="88"/>
  <c r="G571" i="88"/>
  <c r="H570" i="88"/>
  <c r="G570" i="88"/>
  <c r="H569" i="88"/>
  <c r="G569" i="88"/>
  <c r="H568" i="88"/>
  <c r="G568" i="88"/>
  <c r="H567" i="88"/>
  <c r="G567" i="88"/>
  <c r="H566" i="88"/>
  <c r="G566" i="88"/>
  <c r="H565" i="88"/>
  <c r="G565" i="88"/>
  <c r="H564" i="88"/>
  <c r="G564" i="88"/>
  <c r="H563" i="88"/>
  <c r="G563" i="88"/>
  <c r="H562" i="88"/>
  <c r="G562" i="88"/>
  <c r="H561" i="88"/>
  <c r="G561" i="88"/>
  <c r="H560" i="88"/>
  <c r="G560" i="88"/>
  <c r="H559" i="88"/>
  <c r="G559" i="88"/>
  <c r="H558" i="88"/>
  <c r="G558" i="88"/>
  <c r="H557" i="88"/>
  <c r="G557" i="88"/>
  <c r="H556" i="88"/>
  <c r="G556" i="88"/>
  <c r="H555" i="88"/>
  <c r="G555" i="88"/>
  <c r="H554" i="88"/>
  <c r="G554" i="88"/>
  <c r="H553" i="88"/>
  <c r="G553" i="88"/>
  <c r="H552" i="88"/>
  <c r="G552" i="88"/>
  <c r="H551" i="88"/>
  <c r="G551" i="88"/>
  <c r="H550" i="88"/>
  <c r="G550" i="88"/>
  <c r="H549" i="88"/>
  <c r="G549" i="88"/>
  <c r="H548" i="88"/>
  <c r="G548" i="88"/>
  <c r="H547" i="88"/>
  <c r="G547" i="88"/>
  <c r="H546" i="88"/>
  <c r="G546" i="88"/>
  <c r="H545" i="88"/>
  <c r="G545" i="88"/>
  <c r="H544" i="88"/>
  <c r="G544" i="88"/>
  <c r="H543" i="88"/>
  <c r="G543" i="88"/>
  <c r="H542" i="88"/>
  <c r="G542" i="88"/>
  <c r="H541" i="88"/>
  <c r="G541" i="88"/>
  <c r="H540" i="88"/>
  <c r="G540" i="88"/>
  <c r="H539" i="88"/>
  <c r="G539" i="88"/>
  <c r="H538" i="88"/>
  <c r="G538" i="88"/>
  <c r="H537" i="88"/>
  <c r="G537" i="88"/>
  <c r="H536" i="88"/>
  <c r="G536" i="88"/>
  <c r="H535" i="88"/>
  <c r="G535" i="88"/>
  <c r="H534" i="88"/>
  <c r="G534" i="88"/>
  <c r="H533" i="88"/>
  <c r="G533" i="88"/>
  <c r="H532" i="88"/>
  <c r="G532" i="88"/>
  <c r="H531" i="88"/>
  <c r="G531" i="88"/>
  <c r="H530" i="88"/>
  <c r="G530" i="88"/>
  <c r="H529" i="88"/>
  <c r="G529" i="88"/>
  <c r="H528" i="88"/>
  <c r="G528" i="88"/>
  <c r="H527" i="88"/>
  <c r="G527" i="88"/>
  <c r="H526" i="88"/>
  <c r="G526" i="88"/>
  <c r="H525" i="88"/>
  <c r="G525" i="88"/>
  <c r="H524" i="88"/>
  <c r="G524" i="88"/>
  <c r="H523" i="88"/>
  <c r="G523" i="88"/>
  <c r="H522" i="88"/>
  <c r="G522" i="88"/>
  <c r="H521" i="88"/>
  <c r="G521" i="88"/>
  <c r="H520" i="88"/>
  <c r="G520" i="88"/>
  <c r="H519" i="88"/>
  <c r="G519" i="88"/>
  <c r="H518" i="88"/>
  <c r="G518" i="88"/>
  <c r="H517" i="88"/>
  <c r="G517" i="88"/>
  <c r="H516" i="88"/>
  <c r="G516" i="88"/>
  <c r="H515" i="88"/>
  <c r="G515" i="88"/>
  <c r="H514" i="88"/>
  <c r="G514" i="88"/>
  <c r="H513" i="88"/>
  <c r="G513" i="88"/>
  <c r="H512" i="88"/>
  <c r="G512" i="88"/>
  <c r="H511" i="88"/>
  <c r="G511" i="88"/>
  <c r="H510" i="88"/>
  <c r="G510" i="88"/>
  <c r="H509" i="88"/>
  <c r="H508" i="88" s="1"/>
  <c r="H507" i="88"/>
  <c r="G507" i="88"/>
  <c r="H506" i="88"/>
  <c r="G506" i="88"/>
  <c r="H505" i="88"/>
  <c r="G505" i="88"/>
  <c r="H504" i="88"/>
  <c r="G504" i="88"/>
  <c r="H503" i="88"/>
  <c r="G503" i="88"/>
  <c r="H502" i="88"/>
  <c r="G502" i="88"/>
  <c r="H501" i="88"/>
  <c r="G501" i="88"/>
  <c r="H500" i="88"/>
  <c r="G500" i="88"/>
  <c r="H499" i="88"/>
  <c r="G499" i="88"/>
  <c r="H498" i="88"/>
  <c r="G498" i="88"/>
  <c r="H497" i="88"/>
  <c r="G497" i="88"/>
  <c r="H496" i="88"/>
  <c r="G496" i="88"/>
  <c r="H495" i="88"/>
  <c r="G495" i="88"/>
  <c r="H494" i="88"/>
  <c r="G494" i="88"/>
  <c r="H493" i="88"/>
  <c r="G493" i="88"/>
  <c r="H492" i="88"/>
  <c r="G492" i="88"/>
  <c r="H491" i="88"/>
  <c r="G491" i="88"/>
  <c r="H490" i="88"/>
  <c r="G490" i="88"/>
  <c r="H489" i="88"/>
  <c r="G489" i="88"/>
  <c r="H488" i="88"/>
  <c r="G488" i="88"/>
  <c r="H487" i="88"/>
  <c r="G487" i="88"/>
  <c r="H486" i="88"/>
  <c r="G486" i="88"/>
  <c r="H485" i="88"/>
  <c r="G485" i="88"/>
  <c r="H484" i="88"/>
  <c r="G484" i="88"/>
  <c r="H483" i="88"/>
  <c r="G483" i="88"/>
  <c r="H482" i="88"/>
  <c r="G482" i="88"/>
  <c r="H481" i="88"/>
  <c r="G481" i="88"/>
  <c r="H480" i="88"/>
  <c r="G480" i="88"/>
  <c r="H479" i="88"/>
  <c r="G479" i="88"/>
  <c r="E477" i="88"/>
  <c r="G474" i="88"/>
  <c r="G473" i="88"/>
  <c r="G472" i="88"/>
  <c r="H471" i="88"/>
  <c r="F471" i="88"/>
  <c r="E471" i="88"/>
  <c r="D471" i="88"/>
  <c r="C471" i="88"/>
  <c r="H468" i="88"/>
  <c r="H467" i="88" s="1"/>
  <c r="G468" i="88"/>
  <c r="G467" i="88" s="1"/>
  <c r="H466" i="88"/>
  <c r="G466" i="88"/>
  <c r="H465" i="88"/>
  <c r="G465" i="88"/>
  <c r="H464" i="88"/>
  <c r="G464" i="88"/>
  <c r="H463" i="88"/>
  <c r="G463" i="88"/>
  <c r="H462" i="88"/>
  <c r="G462" i="88"/>
  <c r="H461" i="88"/>
  <c r="G461" i="88"/>
  <c r="H460" i="88"/>
  <c r="G460" i="88"/>
  <c r="H459" i="88"/>
  <c r="G459" i="88"/>
  <c r="H458" i="88"/>
  <c r="G458" i="88"/>
  <c r="H457" i="88"/>
  <c r="G457" i="88"/>
  <c r="H456" i="88"/>
  <c r="G456" i="88"/>
  <c r="H455" i="88"/>
  <c r="G455" i="88"/>
  <c r="H454" i="88"/>
  <c r="G454" i="88"/>
  <c r="H453" i="88"/>
  <c r="G453" i="88"/>
  <c r="H452" i="88"/>
  <c r="G452" i="88"/>
  <c r="H451" i="88"/>
  <c r="G451" i="88"/>
  <c r="H450" i="88"/>
  <c r="G450" i="88"/>
  <c r="H449" i="88"/>
  <c r="G449" i="88"/>
  <c r="H448" i="88"/>
  <c r="G448" i="88"/>
  <c r="H447" i="88"/>
  <c r="G447" i="88"/>
  <c r="H446" i="88"/>
  <c r="G446" i="88"/>
  <c r="H445" i="88"/>
  <c r="G445" i="88"/>
  <c r="H444" i="88"/>
  <c r="G444" i="88"/>
  <c r="H443" i="88"/>
  <c r="G443" i="88"/>
  <c r="H442" i="88"/>
  <c r="G442" i="88"/>
  <c r="H441" i="88"/>
  <c r="G441" i="88"/>
  <c r="H440" i="88"/>
  <c r="G440" i="88"/>
  <c r="H439" i="88"/>
  <c r="G439" i="88"/>
  <c r="H438" i="88"/>
  <c r="G438" i="88"/>
  <c r="H437" i="88"/>
  <c r="G437" i="88"/>
  <c r="H436" i="88"/>
  <c r="G436" i="88"/>
  <c r="H435" i="88"/>
  <c r="G435" i="88"/>
  <c r="H434" i="88"/>
  <c r="G434" i="88"/>
  <c r="H433" i="88"/>
  <c r="G433" i="88"/>
  <c r="H432" i="88"/>
  <c r="G432" i="88"/>
  <c r="H431" i="88"/>
  <c r="G431" i="88"/>
  <c r="H430" i="88"/>
  <c r="G430" i="88"/>
  <c r="H429" i="88"/>
  <c r="G429" i="88"/>
  <c r="H428" i="88"/>
  <c r="G428" i="88"/>
  <c r="H427" i="88"/>
  <c r="G427" i="88"/>
  <c r="H426" i="88"/>
  <c r="G426" i="88"/>
  <c r="H425" i="88"/>
  <c r="G425" i="88"/>
  <c r="H424" i="88"/>
  <c r="G424" i="88"/>
  <c r="H423" i="88"/>
  <c r="G423" i="88"/>
  <c r="H422" i="88"/>
  <c r="G422" i="88"/>
  <c r="H421" i="88"/>
  <c r="G421" i="88"/>
  <c r="H420" i="88"/>
  <c r="G420" i="88"/>
  <c r="H419" i="88"/>
  <c r="G419" i="88"/>
  <c r="H418" i="88"/>
  <c r="G418" i="88"/>
  <c r="H417" i="88"/>
  <c r="G417" i="88"/>
  <c r="H416" i="88"/>
  <c r="G416" i="88"/>
  <c r="H415" i="88"/>
  <c r="G415" i="88"/>
  <c r="H414" i="88"/>
  <c r="G414" i="88"/>
  <c r="H413" i="88"/>
  <c r="G413" i="88"/>
  <c r="H412" i="88"/>
  <c r="G412" i="88"/>
  <c r="H411" i="88"/>
  <c r="G411" i="88"/>
  <c r="H410" i="88"/>
  <c r="G410" i="88"/>
  <c r="H409" i="88"/>
  <c r="G409" i="88"/>
  <c r="H408" i="88"/>
  <c r="G408" i="88"/>
  <c r="H407" i="88"/>
  <c r="G407" i="88"/>
  <c r="H406" i="88"/>
  <c r="G406" i="88"/>
  <c r="H405" i="88"/>
  <c r="G405" i="88"/>
  <c r="H404" i="88"/>
  <c r="G404" i="88"/>
  <c r="H403" i="88"/>
  <c r="G403" i="88"/>
  <c r="H402" i="88"/>
  <c r="G402" i="88"/>
  <c r="H401" i="88"/>
  <c r="G401" i="88"/>
  <c r="H400" i="88"/>
  <c r="G400" i="88"/>
  <c r="H399" i="88"/>
  <c r="G399" i="88"/>
  <c r="H398" i="88"/>
  <c r="G398" i="88"/>
  <c r="H397" i="88"/>
  <c r="G397" i="88"/>
  <c r="H396" i="88"/>
  <c r="G396" i="88"/>
  <c r="H395" i="88"/>
  <c r="G395" i="88"/>
  <c r="H394" i="88"/>
  <c r="G394" i="88"/>
  <c r="H393" i="88"/>
  <c r="G393" i="88"/>
  <c r="H392" i="88"/>
  <c r="G392" i="88"/>
  <c r="H391" i="88"/>
  <c r="G391" i="88"/>
  <c r="H390" i="88"/>
  <c r="G390" i="88"/>
  <c r="H389" i="88"/>
  <c r="G389" i="88"/>
  <c r="H388" i="88"/>
  <c r="G388" i="88"/>
  <c r="H387" i="88"/>
  <c r="G387" i="88"/>
  <c r="H386" i="88"/>
  <c r="G386" i="88"/>
  <c r="H385" i="88"/>
  <c r="G385" i="88"/>
  <c r="H384" i="88"/>
  <c r="G384" i="88"/>
  <c r="H383" i="88"/>
  <c r="G383" i="88"/>
  <c r="H382" i="88"/>
  <c r="G382" i="88"/>
  <c r="H381" i="88"/>
  <c r="G381" i="88"/>
  <c r="H380" i="88"/>
  <c r="G380" i="88"/>
  <c r="H379" i="88"/>
  <c r="G379" i="88"/>
  <c r="H378" i="88"/>
  <c r="G378" i="88"/>
  <c r="H377" i="88"/>
  <c r="G377" i="88"/>
  <c r="H376" i="88"/>
  <c r="G376" i="88"/>
  <c r="H375" i="88"/>
  <c r="G375" i="88"/>
  <c r="H374" i="88"/>
  <c r="G374" i="88"/>
  <c r="H373" i="88"/>
  <c r="G373" i="88"/>
  <c r="H372" i="88"/>
  <c r="G372" i="88"/>
  <c r="H371" i="88"/>
  <c r="G371" i="88"/>
  <c r="H370" i="88"/>
  <c r="G370" i="88"/>
  <c r="H369" i="88"/>
  <c r="G369" i="88"/>
  <c r="H368" i="88"/>
  <c r="G368" i="88"/>
  <c r="H367" i="88"/>
  <c r="G367" i="88"/>
  <c r="H366" i="88"/>
  <c r="G366" i="88"/>
  <c r="H365" i="88"/>
  <c r="G365" i="88"/>
  <c r="H364" i="88"/>
  <c r="G364" i="88"/>
  <c r="H363" i="88"/>
  <c r="G363" i="88"/>
  <c r="H362" i="88"/>
  <c r="G362" i="88"/>
  <c r="H361" i="88"/>
  <c r="G361" i="88"/>
  <c r="H360" i="88"/>
  <c r="G360" i="88"/>
  <c r="H359" i="88"/>
  <c r="G359" i="88"/>
  <c r="H358" i="88"/>
  <c r="G358" i="88"/>
  <c r="H357" i="88"/>
  <c r="G357" i="88"/>
  <c r="H356" i="88"/>
  <c r="G356" i="88"/>
  <c r="H355" i="88"/>
  <c r="G355" i="88"/>
  <c r="H354" i="88"/>
  <c r="G354" i="88"/>
  <c r="H353" i="88"/>
  <c r="G353" i="88"/>
  <c r="H352" i="88"/>
  <c r="G352" i="88"/>
  <c r="H351" i="88"/>
  <c r="G351" i="88"/>
  <c r="H350" i="88"/>
  <c r="G350" i="88"/>
  <c r="H349" i="88"/>
  <c r="G349" i="88"/>
  <c r="H348" i="88"/>
  <c r="G348" i="88"/>
  <c r="H347" i="88"/>
  <c r="G347" i="88"/>
  <c r="H346" i="88"/>
  <c r="G346" i="88"/>
  <c r="H345" i="88"/>
  <c r="G345" i="88"/>
  <c r="H344" i="88"/>
  <c r="G344" i="88"/>
  <c r="H343" i="88"/>
  <c r="G343" i="88"/>
  <c r="H342" i="88"/>
  <c r="G342" i="88"/>
  <c r="H341" i="88"/>
  <c r="G341" i="88"/>
  <c r="H340" i="88"/>
  <c r="G340" i="88"/>
  <c r="H339" i="88"/>
  <c r="G339" i="88"/>
  <c r="H338" i="88"/>
  <c r="G338" i="88"/>
  <c r="H337" i="88"/>
  <c r="G337" i="88"/>
  <c r="H336" i="88"/>
  <c r="G336" i="88"/>
  <c r="H335" i="88"/>
  <c r="G335" i="88"/>
  <c r="H334" i="88"/>
  <c r="G334" i="88"/>
  <c r="H333" i="88"/>
  <c r="G333" i="88"/>
  <c r="H332" i="88"/>
  <c r="G332" i="88"/>
  <c r="H331" i="88"/>
  <c r="G331" i="88"/>
  <c r="H330" i="88"/>
  <c r="G330" i="88"/>
  <c r="H329" i="88"/>
  <c r="G329" i="88"/>
  <c r="H328" i="88"/>
  <c r="G328" i="88"/>
  <c r="H327" i="88"/>
  <c r="G327" i="88"/>
  <c r="H326" i="88"/>
  <c r="G326" i="88"/>
  <c r="H325" i="88"/>
  <c r="G325" i="88"/>
  <c r="H324" i="88"/>
  <c r="G324" i="88"/>
  <c r="H323" i="88"/>
  <c r="G323" i="88"/>
  <c r="H322" i="88"/>
  <c r="G322" i="88"/>
  <c r="H321" i="88"/>
  <c r="G321" i="88"/>
  <c r="H320" i="88"/>
  <c r="G320" i="88"/>
  <c r="H319" i="88"/>
  <c r="G319" i="88"/>
  <c r="H318" i="88"/>
  <c r="G318" i="88"/>
  <c r="H317" i="88"/>
  <c r="G317" i="88"/>
  <c r="H316" i="88"/>
  <c r="G316" i="88"/>
  <c r="H315" i="88"/>
  <c r="G315" i="88"/>
  <c r="H314" i="88"/>
  <c r="G314" i="88"/>
  <c r="H313" i="88"/>
  <c r="G313" i="88"/>
  <c r="H312" i="88"/>
  <c r="G312" i="88"/>
  <c r="H311" i="88"/>
  <c r="G311" i="88"/>
  <c r="H310" i="88"/>
  <c r="G310" i="88"/>
  <c r="H309" i="88"/>
  <c r="G309" i="88"/>
  <c r="H308" i="88"/>
  <c r="G308" i="88"/>
  <c r="H307" i="88"/>
  <c r="G307" i="88"/>
  <c r="H306" i="88"/>
  <c r="G306" i="88"/>
  <c r="H305" i="88"/>
  <c r="G305" i="88"/>
  <c r="H304" i="88"/>
  <c r="G304" i="88"/>
  <c r="H303" i="88"/>
  <c r="G303" i="88"/>
  <c r="H302" i="88"/>
  <c r="G302" i="88"/>
  <c r="H298" i="88"/>
  <c r="G298" i="88"/>
  <c r="H297" i="88"/>
  <c r="G297" i="88"/>
  <c r="H296" i="88"/>
  <c r="G296" i="88"/>
  <c r="H295" i="88"/>
  <c r="G295" i="88"/>
  <c r="H294" i="88"/>
  <c r="G294" i="88"/>
  <c r="H293" i="88"/>
  <c r="G293" i="88"/>
  <c r="H292" i="88"/>
  <c r="G292" i="88"/>
  <c r="H291" i="88"/>
  <c r="G291" i="88"/>
  <c r="H290" i="88"/>
  <c r="G290" i="88"/>
  <c r="H289" i="88"/>
  <c r="G289" i="88"/>
  <c r="H288" i="88"/>
  <c r="G288" i="88"/>
  <c r="H287" i="88"/>
  <c r="G287" i="88"/>
  <c r="H286" i="88"/>
  <c r="G286" i="88"/>
  <c r="H285" i="88"/>
  <c r="G285" i="88"/>
  <c r="H284" i="88"/>
  <c r="G284" i="88"/>
  <c r="H283" i="88"/>
  <c r="G283" i="88"/>
  <c r="H282" i="88"/>
  <c r="G282" i="88"/>
  <c r="H281" i="88"/>
  <c r="G281" i="88"/>
  <c r="H280" i="88"/>
  <c r="G280" i="88"/>
  <c r="H279" i="88"/>
  <c r="G279" i="88"/>
  <c r="H278" i="88"/>
  <c r="G278" i="88"/>
  <c r="H277" i="88"/>
  <c r="G277" i="88"/>
  <c r="H276" i="88"/>
  <c r="G276" i="88"/>
  <c r="H275" i="88"/>
  <c r="G275" i="88"/>
  <c r="H274" i="88"/>
  <c r="G274" i="88"/>
  <c r="H273" i="88"/>
  <c r="G273" i="88"/>
  <c r="H272" i="88"/>
  <c r="G272" i="88"/>
  <c r="H271" i="88"/>
  <c r="G271" i="88"/>
  <c r="H270" i="88"/>
  <c r="G270" i="88"/>
  <c r="H269" i="88"/>
  <c r="G269" i="88"/>
  <c r="H268" i="88"/>
  <c r="G268" i="88"/>
  <c r="H267" i="88"/>
  <c r="G267" i="88"/>
  <c r="H266" i="88"/>
  <c r="G266" i="88"/>
  <c r="H265" i="88"/>
  <c r="G265" i="88"/>
  <c r="H264" i="88"/>
  <c r="G264" i="88"/>
  <c r="H263" i="88"/>
  <c r="G263" i="88"/>
  <c r="H262" i="88"/>
  <c r="G262" i="88"/>
  <c r="H261" i="88"/>
  <c r="G261" i="88"/>
  <c r="H260" i="88"/>
  <c r="G260" i="88"/>
  <c r="H259" i="88"/>
  <c r="G259" i="88"/>
  <c r="H258" i="88"/>
  <c r="G258" i="88"/>
  <c r="H257" i="88"/>
  <c r="G257" i="88"/>
  <c r="H256" i="88"/>
  <c r="G256" i="88"/>
  <c r="H255" i="88"/>
  <c r="G255" i="88"/>
  <c r="H254" i="88"/>
  <c r="G254" i="88"/>
  <c r="H253" i="88"/>
  <c r="G253" i="88"/>
  <c r="H252" i="88"/>
  <c r="G252" i="88"/>
  <c r="H251" i="88"/>
  <c r="G251" i="88"/>
  <c r="H250" i="88"/>
  <c r="G250" i="88"/>
  <c r="H249" i="88"/>
  <c r="G249" i="88"/>
  <c r="H248" i="88"/>
  <c r="G248" i="88"/>
  <c r="H247" i="88"/>
  <c r="G247" i="88"/>
  <c r="H246" i="88"/>
  <c r="G246" i="88"/>
  <c r="H245" i="88"/>
  <c r="G245" i="88"/>
  <c r="H244" i="88"/>
  <c r="G244" i="88"/>
  <c r="H243" i="88"/>
  <c r="G243" i="88"/>
  <c r="H242" i="88"/>
  <c r="G242" i="88"/>
  <c r="H241" i="88"/>
  <c r="G241" i="88"/>
  <c r="H240" i="88"/>
  <c r="G240" i="88"/>
  <c r="H239" i="88"/>
  <c r="G239" i="88"/>
  <c r="H238" i="88"/>
  <c r="G238" i="88"/>
  <c r="H237" i="88"/>
  <c r="G237" i="88"/>
  <c r="H236" i="88"/>
  <c r="G236" i="88"/>
  <c r="H235" i="88"/>
  <c r="G235" i="88"/>
  <c r="H234" i="88"/>
  <c r="G234" i="88"/>
  <c r="H233" i="88"/>
  <c r="G233" i="88"/>
  <c r="H232" i="88"/>
  <c r="G232" i="88"/>
  <c r="H231" i="88"/>
  <c r="G231" i="88"/>
  <c r="H230" i="88"/>
  <c r="G230" i="88"/>
  <c r="H229" i="88"/>
  <c r="G229" i="88"/>
  <c r="H228" i="88"/>
  <c r="G228" i="88"/>
  <c r="H227" i="88"/>
  <c r="G227" i="88"/>
  <c r="H226" i="88"/>
  <c r="G226" i="88"/>
  <c r="H225" i="88"/>
  <c r="G225" i="88"/>
  <c r="H224" i="88"/>
  <c r="G224" i="88"/>
  <c r="H223" i="88"/>
  <c r="G223" i="88"/>
  <c r="H222" i="88"/>
  <c r="G222" i="88"/>
  <c r="H221" i="88"/>
  <c r="G221" i="88"/>
  <c r="H220" i="88"/>
  <c r="G220" i="88"/>
  <c r="H219" i="88"/>
  <c r="G219" i="88"/>
  <c r="H218" i="88"/>
  <c r="G218" i="88"/>
  <c r="H217" i="88"/>
  <c r="G217" i="88"/>
  <c r="H216" i="88"/>
  <c r="G216" i="88"/>
  <c r="H215" i="88"/>
  <c r="G215" i="88"/>
  <c r="H214" i="88"/>
  <c r="G214" i="88"/>
  <c r="H213" i="88"/>
  <c r="G213" i="88"/>
  <c r="H212" i="88"/>
  <c r="G212" i="88"/>
  <c r="H211" i="88"/>
  <c r="G211" i="88"/>
  <c r="H210" i="88"/>
  <c r="G210" i="88"/>
  <c r="H209" i="88"/>
  <c r="G209" i="88"/>
  <c r="H208" i="88"/>
  <c r="G208" i="88"/>
  <c r="H207" i="88"/>
  <c r="G207" i="88"/>
  <c r="H206" i="88"/>
  <c r="G206" i="88"/>
  <c r="H205" i="88"/>
  <c r="G205" i="88"/>
  <c r="H204" i="88"/>
  <c r="G204" i="88"/>
  <c r="H200" i="88"/>
  <c r="G200" i="88"/>
  <c r="H199" i="88"/>
  <c r="G199" i="88"/>
  <c r="H198" i="88"/>
  <c r="G198" i="88"/>
  <c r="H197" i="88"/>
  <c r="G197" i="88"/>
  <c r="H196" i="88"/>
  <c r="G196" i="88"/>
  <c r="H195" i="88"/>
  <c r="G195" i="88"/>
  <c r="H194" i="88"/>
  <c r="G194" i="88"/>
  <c r="H193" i="88"/>
  <c r="G193" i="88"/>
  <c r="H192" i="88"/>
  <c r="G192" i="88"/>
  <c r="H191" i="88"/>
  <c r="G191" i="88"/>
  <c r="H190" i="88"/>
  <c r="G190" i="88"/>
  <c r="H189" i="88"/>
  <c r="G189" i="88"/>
  <c r="H188" i="88"/>
  <c r="H187" i="88"/>
  <c r="G187" i="88"/>
  <c r="H186" i="88"/>
  <c r="H185" i="88"/>
  <c r="G185" i="88"/>
  <c r="H184" i="88"/>
  <c r="H183" i="88"/>
  <c r="G183" i="88"/>
  <c r="H182" i="88"/>
  <c r="H181" i="88"/>
  <c r="G181" i="88"/>
  <c r="H180" i="88"/>
  <c r="H179" i="88"/>
  <c r="G179" i="88"/>
  <c r="H178" i="88"/>
  <c r="H177" i="88"/>
  <c r="G177" i="88"/>
  <c r="H176" i="88"/>
  <c r="H175" i="88"/>
  <c r="G175" i="88"/>
  <c r="H174" i="88"/>
  <c r="H173" i="88"/>
  <c r="G173" i="88"/>
  <c r="H172" i="88"/>
  <c r="H171" i="88"/>
  <c r="G171" i="88"/>
  <c r="H170" i="88"/>
  <c r="H169" i="88"/>
  <c r="G169" i="88"/>
  <c r="H168" i="88"/>
  <c r="H167" i="88"/>
  <c r="G167" i="88"/>
  <c r="H166" i="88"/>
  <c r="H165" i="88"/>
  <c r="G165" i="88"/>
  <c r="H164" i="88"/>
  <c r="H163" i="88"/>
  <c r="G163" i="88"/>
  <c r="H162" i="88"/>
  <c r="H161" i="88"/>
  <c r="G161" i="88"/>
  <c r="H160" i="88"/>
  <c r="H159" i="88"/>
  <c r="G159" i="88"/>
  <c r="H158" i="88"/>
  <c r="H157" i="88"/>
  <c r="G157" i="88"/>
  <c r="H156" i="88"/>
  <c r="H155" i="88"/>
  <c r="G155" i="88"/>
  <c r="H154" i="88"/>
  <c r="H153" i="88"/>
  <c r="G153" i="88"/>
  <c r="H152" i="88"/>
  <c r="H151" i="88"/>
  <c r="G151" i="88"/>
  <c r="H150" i="88"/>
  <c r="H149" i="88"/>
  <c r="G149" i="88"/>
  <c r="H148" i="88"/>
  <c r="H147" i="88"/>
  <c r="G147" i="88"/>
  <c r="H146" i="88"/>
  <c r="H145" i="88"/>
  <c r="G145" i="88"/>
  <c r="H144" i="88"/>
  <c r="H143" i="88"/>
  <c r="G143" i="88"/>
  <c r="H142" i="88"/>
  <c r="H141" i="88"/>
  <c r="G141" i="88"/>
  <c r="H140" i="88"/>
  <c r="H139" i="88"/>
  <c r="G139" i="88"/>
  <c r="H138" i="88"/>
  <c r="H137" i="88"/>
  <c r="G137" i="88"/>
  <c r="H136" i="88"/>
  <c r="H135" i="88"/>
  <c r="G135" i="88"/>
  <c r="H134" i="88"/>
  <c r="H133" i="88"/>
  <c r="G133" i="88"/>
  <c r="H132" i="88"/>
  <c r="H131" i="88"/>
  <c r="G131" i="88"/>
  <c r="H130" i="88"/>
  <c r="H129" i="88"/>
  <c r="G129" i="88"/>
  <c r="H128" i="88"/>
  <c r="H127" i="88"/>
  <c r="G127" i="88"/>
  <c r="H126" i="88"/>
  <c r="H125" i="88"/>
  <c r="G125" i="88"/>
  <c r="H124" i="88"/>
  <c r="H123" i="88"/>
  <c r="G123" i="88"/>
  <c r="H122" i="88"/>
  <c r="H121" i="88"/>
  <c r="G121" i="88"/>
  <c r="H120" i="88"/>
  <c r="H119" i="88"/>
  <c r="G119" i="88"/>
  <c r="H118" i="88"/>
  <c r="H117" i="88"/>
  <c r="G117" i="88"/>
  <c r="H116" i="88"/>
  <c r="H115" i="88"/>
  <c r="G115" i="88"/>
  <c r="H114" i="88"/>
  <c r="H113" i="88"/>
  <c r="G113" i="88"/>
  <c r="H112" i="88"/>
  <c r="H111" i="88"/>
  <c r="G111" i="88"/>
  <c r="H110" i="88"/>
  <c r="H109" i="88"/>
  <c r="G109" i="88"/>
  <c r="H108" i="88"/>
  <c r="H107" i="88"/>
  <c r="G107" i="88"/>
  <c r="H106" i="88"/>
  <c r="H105" i="88"/>
  <c r="G105" i="88"/>
  <c r="H104" i="88"/>
  <c r="H103" i="88"/>
  <c r="G103" i="88"/>
  <c r="H102" i="88"/>
  <c r="H101" i="88"/>
  <c r="G101" i="88"/>
  <c r="H100" i="88"/>
  <c r="H99" i="88"/>
  <c r="G99" i="88"/>
  <c r="H98" i="88"/>
  <c r="H97" i="88"/>
  <c r="G97" i="88"/>
  <c r="H96" i="88"/>
  <c r="H95" i="88"/>
  <c r="G95" i="88"/>
  <c r="H94" i="88"/>
  <c r="H93" i="88"/>
  <c r="G93" i="88"/>
  <c r="H92" i="88"/>
  <c r="H91" i="88"/>
  <c r="G91" i="88"/>
  <c r="H90" i="88"/>
  <c r="H89" i="88"/>
  <c r="G89" i="88"/>
  <c r="H88" i="88"/>
  <c r="H87" i="88"/>
  <c r="G87" i="88"/>
  <c r="H86" i="88"/>
  <c r="H85" i="88"/>
  <c r="G85" i="88"/>
  <c r="H84" i="88"/>
  <c r="H83" i="88"/>
  <c r="G83" i="88"/>
  <c r="H82" i="88"/>
  <c r="H81" i="88"/>
  <c r="G81" i="88"/>
  <c r="H80" i="88"/>
  <c r="H79" i="88"/>
  <c r="G79" i="88"/>
  <c r="H78" i="88"/>
  <c r="H77" i="88"/>
  <c r="G77" i="88"/>
  <c r="H76" i="88"/>
  <c r="H75" i="88"/>
  <c r="G75" i="88"/>
  <c r="H74" i="88"/>
  <c r="H73" i="88"/>
  <c r="G73" i="88"/>
  <c r="H72" i="88"/>
  <c r="H71" i="88"/>
  <c r="G71" i="88"/>
  <c r="H70" i="88"/>
  <c r="H69" i="88"/>
  <c r="G69" i="88"/>
  <c r="H68" i="88"/>
  <c r="H67" i="88"/>
  <c r="G67" i="88"/>
  <c r="H66" i="88"/>
  <c r="H65" i="88"/>
  <c r="G65" i="88"/>
  <c r="H64" i="88"/>
  <c r="H63" i="88"/>
  <c r="G63" i="88"/>
  <c r="H62" i="88"/>
  <c r="H61" i="88"/>
  <c r="G61" i="88"/>
  <c r="H60" i="88"/>
  <c r="G60" i="88"/>
  <c r="H59" i="88"/>
  <c r="H58" i="88"/>
  <c r="G58" i="88"/>
  <c r="H57" i="88"/>
  <c r="H56" i="88"/>
  <c r="G56" i="88"/>
  <c r="H55" i="88"/>
  <c r="H54" i="88"/>
  <c r="G54" i="88"/>
  <c r="H53" i="88"/>
  <c r="H52" i="88"/>
  <c r="G52" i="88"/>
  <c r="H51" i="88"/>
  <c r="H50" i="88"/>
  <c r="G50" i="88"/>
  <c r="H49" i="88"/>
  <c r="H48" i="88"/>
  <c r="G48" i="88"/>
  <c r="H47" i="88"/>
  <c r="H46" i="88"/>
  <c r="G46" i="88"/>
  <c r="H45" i="88"/>
  <c r="H44" i="88"/>
  <c r="G44" i="88"/>
  <c r="H43" i="88"/>
  <c r="H42" i="88"/>
  <c r="G42" i="88"/>
  <c r="H41" i="88"/>
  <c r="H40" i="88"/>
  <c r="G40" i="88"/>
  <c r="H39" i="88"/>
  <c r="H38" i="88"/>
  <c r="G38" i="88"/>
  <c r="H37" i="88"/>
  <c r="H36" i="88"/>
  <c r="G36" i="88"/>
  <c r="H35" i="88"/>
  <c r="H34" i="88"/>
  <c r="G34" i="88"/>
  <c r="H33" i="88"/>
  <c r="H32" i="88"/>
  <c r="G32" i="88"/>
  <c r="H31" i="88"/>
  <c r="H30" i="88"/>
  <c r="G30" i="88"/>
  <c r="H29" i="88"/>
  <c r="H28" i="88"/>
  <c r="G28" i="88"/>
  <c r="H27" i="88"/>
  <c r="H26" i="88"/>
  <c r="G26" i="88"/>
  <c r="H25" i="88"/>
  <c r="H24" i="88"/>
  <c r="G24" i="88"/>
  <c r="H23" i="88"/>
  <c r="H22" i="88"/>
  <c r="G22" i="88"/>
  <c r="H21" i="88"/>
  <c r="H20" i="88"/>
  <c r="G20" i="88"/>
  <c r="H19" i="88"/>
  <c r="H18" i="88"/>
  <c r="G18" i="88"/>
  <c r="H17" i="88"/>
  <c r="H16" i="88"/>
  <c r="G16" i="88"/>
  <c r="H15" i="88"/>
  <c r="H14" i="88"/>
  <c r="G14" i="88"/>
  <c r="H13" i="88"/>
  <c r="H12" i="88"/>
  <c r="G12" i="88"/>
  <c r="H11" i="88"/>
  <c r="H10" i="88"/>
  <c r="G508" i="88" l="1"/>
  <c r="H301" i="88"/>
  <c r="G471" i="88"/>
  <c r="E629" i="88"/>
  <c r="G301" i="88"/>
  <c r="G203" i="88"/>
  <c r="H203" i="88"/>
  <c r="G478" i="88"/>
  <c r="H9" i="88"/>
  <c r="H478" i="88"/>
  <c r="G9" i="88"/>
  <c r="H477" i="88"/>
  <c r="F477" i="88"/>
  <c r="F629" i="88" s="1"/>
  <c r="D477" i="88"/>
  <c r="D629" i="88" s="1"/>
  <c r="G11" i="88"/>
  <c r="G13" i="88"/>
  <c r="G15" i="88"/>
  <c r="G17" i="88"/>
  <c r="G19" i="88"/>
  <c r="G21" i="88"/>
  <c r="G23" i="88"/>
  <c r="G25" i="88"/>
  <c r="G27" i="88"/>
  <c r="G29" i="88"/>
  <c r="G31" i="88"/>
  <c r="G33" i="88"/>
  <c r="G35" i="88"/>
  <c r="G37" i="88"/>
  <c r="G39" i="88"/>
  <c r="G41" i="88"/>
  <c r="G43" i="88"/>
  <c r="G45" i="88"/>
  <c r="G47" i="88"/>
  <c r="G49" i="88"/>
  <c r="G51" i="88"/>
  <c r="G53" i="88"/>
  <c r="G55" i="88"/>
  <c r="G57" i="88"/>
  <c r="G59" i="88"/>
  <c r="G62" i="88"/>
  <c r="G64" i="88"/>
  <c r="G66" i="88"/>
  <c r="G68" i="88"/>
  <c r="G70" i="88"/>
  <c r="G72" i="88"/>
  <c r="G74" i="88"/>
  <c r="G76" i="88"/>
  <c r="G78" i="88"/>
  <c r="G80" i="88"/>
  <c r="G82" i="88"/>
  <c r="G84" i="88"/>
  <c r="G86" i="88"/>
  <c r="G88" i="88"/>
  <c r="G90" i="88"/>
  <c r="G92" i="88"/>
  <c r="G94" i="88"/>
  <c r="G96" i="88"/>
  <c r="G98" i="88"/>
  <c r="G100" i="88"/>
  <c r="G102" i="88"/>
  <c r="G104" i="88"/>
  <c r="G106" i="88"/>
  <c r="G108" i="88"/>
  <c r="G110" i="88"/>
  <c r="G112" i="88"/>
  <c r="G114" i="88"/>
  <c r="G116" i="88"/>
  <c r="G118" i="88"/>
  <c r="G120" i="88"/>
  <c r="G122" i="88"/>
  <c r="G124" i="88"/>
  <c r="G126" i="88"/>
  <c r="G128" i="88"/>
  <c r="G130" i="88"/>
  <c r="G132" i="88"/>
  <c r="G134" i="88"/>
  <c r="G136" i="88"/>
  <c r="G138" i="88"/>
  <c r="G140" i="88"/>
  <c r="G142" i="88"/>
  <c r="G144" i="88"/>
  <c r="G146" i="88"/>
  <c r="G148" i="88"/>
  <c r="G150" i="88"/>
  <c r="G152" i="88"/>
  <c r="G154" i="88"/>
  <c r="G156" i="88"/>
  <c r="G158" i="88"/>
  <c r="G160" i="88"/>
  <c r="G162" i="88"/>
  <c r="G164" i="88"/>
  <c r="G166" i="88"/>
  <c r="G168" i="88"/>
  <c r="G170" i="88"/>
  <c r="G172" i="88"/>
  <c r="G174" i="88"/>
  <c r="G176" i="88"/>
  <c r="G178" i="88"/>
  <c r="G180" i="88"/>
  <c r="G182" i="88"/>
  <c r="G184" i="88"/>
  <c r="G186" i="88"/>
  <c r="G188" i="88"/>
  <c r="G10" i="88"/>
  <c r="H629" i="88" l="1"/>
  <c r="C477" i="88"/>
  <c r="C629" i="88" s="1"/>
  <c r="G477" i="88"/>
  <c r="G629" i="88" s="1"/>
  <c r="E17" i="70" l="1"/>
  <c r="F17" i="70"/>
  <c r="G17" i="70"/>
  <c r="D17" i="70"/>
  <c r="D627" i="87" l="1"/>
  <c r="E627" i="87"/>
  <c r="F627" i="87"/>
  <c r="C627" i="87"/>
  <c r="D366" i="87"/>
  <c r="E366" i="87"/>
  <c r="F366" i="87"/>
  <c r="D258" i="87"/>
  <c r="E258" i="87"/>
  <c r="F258" i="87"/>
  <c r="C258" i="87"/>
  <c r="D236" i="87"/>
  <c r="E236" i="87"/>
  <c r="F236" i="87"/>
  <c r="C236" i="87"/>
  <c r="D199" i="87"/>
  <c r="E199" i="87"/>
  <c r="F199" i="87"/>
  <c r="C199" i="87"/>
  <c r="H10" i="87"/>
  <c r="G10" i="87"/>
  <c r="D9" i="87"/>
  <c r="E9" i="87"/>
  <c r="F9" i="87"/>
  <c r="C9" i="87"/>
  <c r="E631" i="87" l="1"/>
  <c r="D631" i="87"/>
  <c r="C631" i="87"/>
  <c r="F631" i="87"/>
  <c r="H629" i="87"/>
  <c r="G629" i="87"/>
  <c r="H628" i="87"/>
  <c r="G628" i="87"/>
  <c r="H624" i="87"/>
  <c r="G624" i="87"/>
  <c r="H623" i="87"/>
  <c r="G623" i="87"/>
  <c r="H622" i="87"/>
  <c r="G622" i="87"/>
  <c r="H621" i="87"/>
  <c r="G621" i="87"/>
  <c r="H620" i="87"/>
  <c r="G620" i="87"/>
  <c r="H619" i="87"/>
  <c r="G619" i="87"/>
  <c r="H618" i="87"/>
  <c r="G618" i="87"/>
  <c r="H617" i="87"/>
  <c r="G617" i="87"/>
  <c r="H616" i="87"/>
  <c r="G616" i="87"/>
  <c r="H615" i="87"/>
  <c r="G615" i="87"/>
  <c r="H614" i="87"/>
  <c r="G614" i="87"/>
  <c r="H613" i="87"/>
  <c r="G613" i="87"/>
  <c r="H612" i="87"/>
  <c r="G612" i="87"/>
  <c r="H611" i="87"/>
  <c r="G611" i="87"/>
  <c r="H610" i="87"/>
  <c r="G610" i="87"/>
  <c r="H609" i="87"/>
  <c r="G609" i="87"/>
  <c r="H608" i="87"/>
  <c r="G608" i="87"/>
  <c r="H607" i="87"/>
  <c r="G607" i="87"/>
  <c r="H606" i="87"/>
  <c r="G606" i="87"/>
  <c r="H605" i="87"/>
  <c r="G605" i="87"/>
  <c r="H604" i="87"/>
  <c r="G604" i="87"/>
  <c r="H603" i="87"/>
  <c r="G603" i="87"/>
  <c r="H602" i="87"/>
  <c r="G602" i="87"/>
  <c r="H601" i="87"/>
  <c r="G601" i="87"/>
  <c r="H600" i="87"/>
  <c r="G600" i="87"/>
  <c r="H599" i="87"/>
  <c r="G599" i="87"/>
  <c r="H598" i="87"/>
  <c r="G598" i="87"/>
  <c r="H597" i="87"/>
  <c r="G597" i="87"/>
  <c r="H596" i="87"/>
  <c r="G596" i="87"/>
  <c r="H595" i="87"/>
  <c r="G595" i="87"/>
  <c r="H594" i="87"/>
  <c r="G594" i="87"/>
  <c r="H593" i="87"/>
  <c r="G593" i="87"/>
  <c r="H592" i="87"/>
  <c r="G592" i="87"/>
  <c r="H591" i="87"/>
  <c r="G591" i="87"/>
  <c r="H590" i="87"/>
  <c r="G590" i="87"/>
  <c r="H589" i="87"/>
  <c r="G589" i="87"/>
  <c r="H588" i="87"/>
  <c r="G588" i="87"/>
  <c r="H587" i="87"/>
  <c r="G587" i="87"/>
  <c r="H586" i="87"/>
  <c r="G586" i="87"/>
  <c r="H585" i="87"/>
  <c r="G585" i="87"/>
  <c r="H584" i="87"/>
  <c r="G584" i="87"/>
  <c r="H583" i="87"/>
  <c r="G583" i="87"/>
  <c r="H582" i="87"/>
  <c r="G582" i="87"/>
  <c r="H581" i="87"/>
  <c r="G581" i="87"/>
  <c r="H580" i="87"/>
  <c r="G580" i="87"/>
  <c r="H579" i="87"/>
  <c r="G579" i="87"/>
  <c r="H578" i="87"/>
  <c r="G578" i="87"/>
  <c r="H577" i="87"/>
  <c r="G577" i="87"/>
  <c r="H576" i="87"/>
  <c r="G576" i="87"/>
  <c r="H575" i="87"/>
  <c r="G575" i="87"/>
  <c r="H574" i="87"/>
  <c r="G574" i="87"/>
  <c r="H573" i="87"/>
  <c r="G573" i="87"/>
  <c r="H572" i="87"/>
  <c r="G572" i="87"/>
  <c r="H571" i="87"/>
  <c r="G571" i="87"/>
  <c r="H570" i="87"/>
  <c r="G570" i="87"/>
  <c r="H569" i="87"/>
  <c r="G569" i="87"/>
  <c r="H568" i="87"/>
  <c r="G568" i="87"/>
  <c r="H567" i="87"/>
  <c r="G567" i="87"/>
  <c r="H566" i="87"/>
  <c r="G566" i="87"/>
  <c r="H565" i="87"/>
  <c r="G565" i="87"/>
  <c r="H564" i="87"/>
  <c r="G564" i="87"/>
  <c r="H563" i="87"/>
  <c r="G563" i="87"/>
  <c r="H562" i="87"/>
  <c r="G562" i="87"/>
  <c r="H561" i="87"/>
  <c r="G561" i="87"/>
  <c r="H560" i="87"/>
  <c r="G560" i="87"/>
  <c r="H559" i="87"/>
  <c r="G559" i="87"/>
  <c r="H558" i="87"/>
  <c r="G558" i="87"/>
  <c r="H557" i="87"/>
  <c r="G557" i="87"/>
  <c r="H556" i="87"/>
  <c r="G556" i="87"/>
  <c r="H555" i="87"/>
  <c r="G555" i="87"/>
  <c r="H554" i="87"/>
  <c r="G554" i="87"/>
  <c r="H553" i="87"/>
  <c r="G553" i="87"/>
  <c r="H552" i="87"/>
  <c r="G552" i="87"/>
  <c r="H551" i="87"/>
  <c r="G551" i="87"/>
  <c r="H550" i="87"/>
  <c r="G550" i="87"/>
  <c r="H549" i="87"/>
  <c r="G549" i="87"/>
  <c r="H548" i="87"/>
  <c r="G548" i="87"/>
  <c r="H547" i="87"/>
  <c r="G547" i="87"/>
  <c r="H546" i="87"/>
  <c r="G546" i="87"/>
  <c r="H545" i="87"/>
  <c r="G545" i="87"/>
  <c r="H544" i="87"/>
  <c r="G544" i="87"/>
  <c r="H543" i="87"/>
  <c r="G543" i="87"/>
  <c r="H542" i="87"/>
  <c r="G542" i="87"/>
  <c r="H541" i="87"/>
  <c r="G541" i="87"/>
  <c r="H540" i="87"/>
  <c r="H539" i="87"/>
  <c r="G539" i="87"/>
  <c r="H538" i="87"/>
  <c r="H537" i="87"/>
  <c r="G537" i="87"/>
  <c r="H536" i="87"/>
  <c r="H535" i="87"/>
  <c r="G535" i="87"/>
  <c r="H534" i="87"/>
  <c r="H533" i="87"/>
  <c r="G533" i="87"/>
  <c r="H532" i="87"/>
  <c r="G532" i="87"/>
  <c r="H531" i="87"/>
  <c r="G531" i="87"/>
  <c r="H530" i="87"/>
  <c r="G530" i="87"/>
  <c r="H529" i="87"/>
  <c r="G529" i="87"/>
  <c r="H528" i="87"/>
  <c r="G528" i="87"/>
  <c r="H527" i="87"/>
  <c r="G527" i="87"/>
  <c r="H526" i="87"/>
  <c r="G526" i="87"/>
  <c r="H525" i="87"/>
  <c r="G525" i="87"/>
  <c r="H524" i="87"/>
  <c r="G524" i="87"/>
  <c r="H523" i="87"/>
  <c r="G523" i="87"/>
  <c r="H522" i="87"/>
  <c r="G522" i="87"/>
  <c r="H521" i="87"/>
  <c r="G521" i="87"/>
  <c r="H520" i="87"/>
  <c r="G520" i="87"/>
  <c r="H519" i="87"/>
  <c r="G519" i="87"/>
  <c r="H518" i="87"/>
  <c r="G518" i="87"/>
  <c r="H517" i="87"/>
  <c r="G517" i="87"/>
  <c r="H516" i="87"/>
  <c r="G516" i="87"/>
  <c r="H515" i="87"/>
  <c r="G515" i="87"/>
  <c r="H514" i="87"/>
  <c r="G514" i="87"/>
  <c r="H513" i="87"/>
  <c r="G513" i="87"/>
  <c r="H512" i="87"/>
  <c r="G512" i="87"/>
  <c r="H511" i="87"/>
  <c r="G511" i="87"/>
  <c r="H510" i="87"/>
  <c r="G510" i="87"/>
  <c r="H509" i="87"/>
  <c r="G509" i="87"/>
  <c r="H508" i="87"/>
  <c r="G508" i="87"/>
  <c r="H507" i="87"/>
  <c r="G507" i="87"/>
  <c r="H506" i="87"/>
  <c r="G506" i="87"/>
  <c r="H505" i="87"/>
  <c r="G505" i="87"/>
  <c r="H504" i="87"/>
  <c r="G504" i="87"/>
  <c r="H503" i="87"/>
  <c r="G503" i="87"/>
  <c r="H502" i="87"/>
  <c r="G502" i="87"/>
  <c r="H501" i="87"/>
  <c r="G501" i="87"/>
  <c r="H500" i="87"/>
  <c r="G500" i="87"/>
  <c r="H499" i="87"/>
  <c r="G499" i="87"/>
  <c r="H498" i="87"/>
  <c r="G498" i="87"/>
  <c r="H497" i="87"/>
  <c r="G497" i="87"/>
  <c r="H496" i="87"/>
  <c r="G496" i="87"/>
  <c r="H495" i="87"/>
  <c r="G495" i="87"/>
  <c r="H494" i="87"/>
  <c r="G494" i="87"/>
  <c r="H493" i="87"/>
  <c r="G493" i="87"/>
  <c r="H492" i="87"/>
  <c r="G492" i="87"/>
  <c r="H491" i="87"/>
  <c r="G491" i="87"/>
  <c r="H490" i="87"/>
  <c r="G490" i="87"/>
  <c r="H489" i="87"/>
  <c r="G489" i="87"/>
  <c r="H488" i="87"/>
  <c r="G488" i="87"/>
  <c r="H487" i="87"/>
  <c r="G487" i="87"/>
  <c r="H486" i="87"/>
  <c r="G486" i="87"/>
  <c r="H485" i="87"/>
  <c r="G485" i="87"/>
  <c r="H484" i="87"/>
  <c r="G484" i="87"/>
  <c r="H483" i="87"/>
  <c r="G483" i="87"/>
  <c r="H482" i="87"/>
  <c r="G482" i="87"/>
  <c r="H481" i="87"/>
  <c r="G481" i="87"/>
  <c r="H480" i="87"/>
  <c r="G480" i="87"/>
  <c r="H479" i="87"/>
  <c r="G479" i="87"/>
  <c r="H478" i="87"/>
  <c r="G478" i="87"/>
  <c r="H477" i="87"/>
  <c r="G477" i="87"/>
  <c r="H476" i="87"/>
  <c r="G476" i="87"/>
  <c r="H475" i="87"/>
  <c r="G475" i="87"/>
  <c r="H474" i="87"/>
  <c r="G474" i="87"/>
  <c r="H473" i="87"/>
  <c r="G473" i="87"/>
  <c r="H472" i="87"/>
  <c r="G472" i="87"/>
  <c r="H471" i="87"/>
  <c r="G471" i="87"/>
  <c r="H470" i="87"/>
  <c r="G470" i="87"/>
  <c r="H469" i="87"/>
  <c r="G469" i="87"/>
  <c r="H468" i="87"/>
  <c r="G468" i="87"/>
  <c r="H467" i="87"/>
  <c r="G467" i="87"/>
  <c r="H466" i="87"/>
  <c r="G466" i="87"/>
  <c r="H465" i="87"/>
  <c r="G465" i="87"/>
  <c r="H464" i="87"/>
  <c r="G464" i="87"/>
  <c r="H463" i="87"/>
  <c r="G463" i="87"/>
  <c r="H462" i="87"/>
  <c r="G462" i="87"/>
  <c r="H461" i="87"/>
  <c r="G461" i="87"/>
  <c r="H460" i="87"/>
  <c r="G460" i="87"/>
  <c r="H459" i="87"/>
  <c r="G459" i="87"/>
  <c r="H458" i="87"/>
  <c r="G458" i="87"/>
  <c r="H457" i="87"/>
  <c r="G457" i="87"/>
  <c r="H456" i="87"/>
  <c r="G456" i="87"/>
  <c r="H455" i="87"/>
  <c r="G455" i="87"/>
  <c r="H454" i="87"/>
  <c r="G454" i="87"/>
  <c r="H453" i="87"/>
  <c r="G453" i="87"/>
  <c r="H452" i="87"/>
  <c r="G452" i="87"/>
  <c r="H451" i="87"/>
  <c r="G451" i="87"/>
  <c r="H450" i="87"/>
  <c r="G450" i="87"/>
  <c r="H449" i="87"/>
  <c r="G449" i="87"/>
  <c r="H448" i="87"/>
  <c r="G448" i="87"/>
  <c r="H447" i="87"/>
  <c r="H446" i="87"/>
  <c r="G446" i="87"/>
  <c r="H445" i="87"/>
  <c r="H444" i="87"/>
  <c r="G444" i="87"/>
  <c r="H443" i="87"/>
  <c r="H442" i="87"/>
  <c r="G442" i="87"/>
  <c r="H441" i="87"/>
  <c r="H440" i="87"/>
  <c r="G440" i="87"/>
  <c r="H439" i="87"/>
  <c r="H438" i="87"/>
  <c r="H437" i="87"/>
  <c r="H436" i="87"/>
  <c r="H435" i="87"/>
  <c r="H434" i="87"/>
  <c r="G434" i="87"/>
  <c r="H433" i="87"/>
  <c r="H432" i="87"/>
  <c r="G432" i="87"/>
  <c r="H431" i="87"/>
  <c r="H430" i="87"/>
  <c r="G430" i="87"/>
  <c r="H429" i="87"/>
  <c r="G429" i="87"/>
  <c r="H428" i="87"/>
  <c r="G428" i="87"/>
  <c r="H427" i="87"/>
  <c r="G427" i="87"/>
  <c r="H426" i="87"/>
  <c r="G426" i="87"/>
  <c r="H425" i="87"/>
  <c r="G425" i="87"/>
  <c r="H424" i="87"/>
  <c r="G424" i="87"/>
  <c r="H423" i="87"/>
  <c r="G423" i="87"/>
  <c r="H422" i="87"/>
  <c r="G422" i="87"/>
  <c r="H421" i="87"/>
  <c r="G421" i="87"/>
  <c r="H420" i="87"/>
  <c r="G420" i="87"/>
  <c r="H419" i="87"/>
  <c r="G419" i="87"/>
  <c r="H418" i="87"/>
  <c r="G418" i="87"/>
  <c r="H417" i="87"/>
  <c r="G417" i="87"/>
  <c r="H416" i="87"/>
  <c r="G416" i="87"/>
  <c r="H415" i="87"/>
  <c r="G415" i="87"/>
  <c r="H414" i="87"/>
  <c r="G414" i="87"/>
  <c r="H413" i="87"/>
  <c r="G413" i="87"/>
  <c r="H412" i="87"/>
  <c r="G412" i="87"/>
  <c r="H411" i="87"/>
  <c r="G411" i="87"/>
  <c r="H410" i="87"/>
  <c r="G410" i="87"/>
  <c r="H409" i="87"/>
  <c r="G409" i="87"/>
  <c r="H408" i="87"/>
  <c r="G408" i="87"/>
  <c r="H407" i="87"/>
  <c r="G407" i="87"/>
  <c r="H406" i="87"/>
  <c r="G406" i="87"/>
  <c r="H405" i="87"/>
  <c r="G405" i="87"/>
  <c r="H404" i="87"/>
  <c r="G404" i="87"/>
  <c r="H403" i="87"/>
  <c r="G403" i="87"/>
  <c r="H402" i="87"/>
  <c r="G402" i="87"/>
  <c r="H401" i="87"/>
  <c r="G401" i="87"/>
  <c r="H400" i="87"/>
  <c r="G400" i="87"/>
  <c r="H399" i="87"/>
  <c r="G399" i="87"/>
  <c r="H398" i="87"/>
  <c r="G398" i="87"/>
  <c r="H397" i="87"/>
  <c r="G397" i="87"/>
  <c r="H396" i="87"/>
  <c r="G396" i="87"/>
  <c r="H395" i="87"/>
  <c r="G395" i="87"/>
  <c r="H394" i="87"/>
  <c r="G394" i="87"/>
  <c r="H393" i="87"/>
  <c r="G393" i="87"/>
  <c r="H392" i="87"/>
  <c r="G392" i="87"/>
  <c r="H391" i="87"/>
  <c r="G391" i="87"/>
  <c r="H390" i="87"/>
  <c r="G390" i="87"/>
  <c r="H389" i="87"/>
  <c r="G389" i="87"/>
  <c r="H388" i="87"/>
  <c r="G388" i="87"/>
  <c r="H387" i="87"/>
  <c r="H386" i="87"/>
  <c r="G386" i="87"/>
  <c r="H385" i="87"/>
  <c r="H384" i="87"/>
  <c r="G384" i="87"/>
  <c r="H383" i="87"/>
  <c r="G383" i="87"/>
  <c r="H382" i="87"/>
  <c r="G382" i="87"/>
  <c r="H381" i="87"/>
  <c r="G381" i="87"/>
  <c r="H380" i="87"/>
  <c r="G380" i="87"/>
  <c r="H379" i="87"/>
  <c r="G379" i="87"/>
  <c r="H378" i="87"/>
  <c r="G378" i="87"/>
  <c r="H377" i="87"/>
  <c r="G377" i="87"/>
  <c r="H376" i="87"/>
  <c r="G376" i="87"/>
  <c r="H375" i="87"/>
  <c r="G375" i="87"/>
  <c r="H374" i="87"/>
  <c r="G374" i="87"/>
  <c r="H373" i="87"/>
  <c r="G373" i="87"/>
  <c r="H372" i="87"/>
  <c r="G372" i="87"/>
  <c r="H371" i="87"/>
  <c r="G371" i="87"/>
  <c r="H370" i="87"/>
  <c r="G370" i="87"/>
  <c r="H369" i="87"/>
  <c r="G369" i="87"/>
  <c r="H368" i="87"/>
  <c r="G368" i="87"/>
  <c r="H367" i="87"/>
  <c r="G367" i="87"/>
  <c r="H363" i="87"/>
  <c r="G363" i="87"/>
  <c r="H362" i="87"/>
  <c r="G362" i="87"/>
  <c r="H361" i="87"/>
  <c r="G361" i="87"/>
  <c r="H360" i="87"/>
  <c r="G360" i="87"/>
  <c r="H359" i="87"/>
  <c r="G359" i="87"/>
  <c r="H358" i="87"/>
  <c r="G358" i="87"/>
  <c r="H357" i="87"/>
  <c r="G357" i="87"/>
  <c r="H356" i="87"/>
  <c r="G356" i="87"/>
  <c r="H355" i="87"/>
  <c r="G355" i="87"/>
  <c r="H354" i="87"/>
  <c r="G354" i="87"/>
  <c r="H353" i="87"/>
  <c r="G353" i="87"/>
  <c r="H352" i="87"/>
  <c r="G352" i="87"/>
  <c r="H351" i="87"/>
  <c r="H350" i="87"/>
  <c r="G350" i="87"/>
  <c r="H349" i="87"/>
  <c r="H348" i="87"/>
  <c r="G348" i="87"/>
  <c r="H347" i="87"/>
  <c r="H346" i="87"/>
  <c r="G346" i="87"/>
  <c r="H345" i="87"/>
  <c r="H344" i="87"/>
  <c r="G344" i="87"/>
  <c r="H343" i="87"/>
  <c r="H342" i="87"/>
  <c r="G342" i="87"/>
  <c r="H341" i="87"/>
  <c r="H340" i="87"/>
  <c r="H339" i="87"/>
  <c r="H338" i="87"/>
  <c r="G338" i="87"/>
  <c r="H337" i="87"/>
  <c r="H336" i="87"/>
  <c r="G336" i="87"/>
  <c r="H335" i="87"/>
  <c r="H334" i="87"/>
  <c r="G334" i="87"/>
  <c r="H333" i="87"/>
  <c r="H332" i="87"/>
  <c r="G332" i="87"/>
  <c r="H331" i="87"/>
  <c r="H330" i="87"/>
  <c r="H329" i="87"/>
  <c r="H328" i="87"/>
  <c r="G328" i="87"/>
  <c r="H327" i="87"/>
  <c r="H326" i="87"/>
  <c r="G326" i="87"/>
  <c r="H325" i="87"/>
  <c r="H324" i="87"/>
  <c r="G324" i="87"/>
  <c r="H323" i="87"/>
  <c r="H322" i="87"/>
  <c r="G322" i="87"/>
  <c r="H321" i="87"/>
  <c r="G321" i="87"/>
  <c r="H320" i="87"/>
  <c r="G320" i="87"/>
  <c r="H319" i="87"/>
  <c r="G319" i="87"/>
  <c r="H318" i="87"/>
  <c r="G318" i="87"/>
  <c r="H317" i="87"/>
  <c r="G317" i="87"/>
  <c r="H316" i="87"/>
  <c r="G316" i="87"/>
  <c r="H315" i="87"/>
  <c r="G315" i="87"/>
  <c r="H314" i="87"/>
  <c r="G314" i="87"/>
  <c r="H313" i="87"/>
  <c r="G313" i="87"/>
  <c r="H312" i="87"/>
  <c r="G312" i="87"/>
  <c r="H311" i="87"/>
  <c r="G311" i="87"/>
  <c r="H310" i="87"/>
  <c r="G310" i="87"/>
  <c r="H309" i="87"/>
  <c r="G309" i="87"/>
  <c r="H308" i="87"/>
  <c r="G308" i="87"/>
  <c r="H307" i="87"/>
  <c r="G307" i="87"/>
  <c r="H306" i="87"/>
  <c r="G306" i="87"/>
  <c r="H305" i="87"/>
  <c r="G305" i="87"/>
  <c r="H304" i="87"/>
  <c r="G304" i="87"/>
  <c r="H303" i="87"/>
  <c r="G303" i="87"/>
  <c r="H302" i="87"/>
  <c r="G302" i="87"/>
  <c r="H301" i="87"/>
  <c r="G301" i="87"/>
  <c r="H300" i="87"/>
  <c r="G300" i="87"/>
  <c r="H299" i="87"/>
  <c r="G299" i="87"/>
  <c r="H298" i="87"/>
  <c r="G298" i="87"/>
  <c r="H297" i="87"/>
  <c r="G297" i="87"/>
  <c r="H296" i="87"/>
  <c r="G296" i="87"/>
  <c r="H295" i="87"/>
  <c r="G295" i="87"/>
  <c r="H294" i="87"/>
  <c r="G294" i="87"/>
  <c r="H293" i="87"/>
  <c r="G293" i="87"/>
  <c r="H292" i="87"/>
  <c r="G292" i="87"/>
  <c r="H291" i="87"/>
  <c r="G291" i="87"/>
  <c r="H290" i="87"/>
  <c r="G290" i="87"/>
  <c r="H289" i="87"/>
  <c r="G289" i="87"/>
  <c r="H288" i="87"/>
  <c r="G288" i="87"/>
  <c r="H287" i="87"/>
  <c r="G287" i="87"/>
  <c r="H286" i="87"/>
  <c r="G286" i="87"/>
  <c r="H285" i="87"/>
  <c r="G285" i="87"/>
  <c r="H284" i="87"/>
  <c r="G284" i="87"/>
  <c r="H283" i="87"/>
  <c r="G283" i="87"/>
  <c r="H282" i="87"/>
  <c r="G282" i="87"/>
  <c r="H281" i="87"/>
  <c r="G281" i="87"/>
  <c r="H280" i="87"/>
  <c r="G280" i="87"/>
  <c r="H279" i="87"/>
  <c r="G279" i="87"/>
  <c r="H278" i="87"/>
  <c r="G278" i="87"/>
  <c r="H277" i="87"/>
  <c r="G277" i="87"/>
  <c r="H276" i="87"/>
  <c r="G276" i="87"/>
  <c r="H275" i="87"/>
  <c r="G275" i="87"/>
  <c r="H274" i="87"/>
  <c r="G274" i="87"/>
  <c r="H273" i="87"/>
  <c r="G273" i="87"/>
  <c r="H272" i="87"/>
  <c r="G272" i="87"/>
  <c r="H271" i="87"/>
  <c r="G271" i="87"/>
  <c r="H270" i="87"/>
  <c r="G270" i="87"/>
  <c r="H269" i="87"/>
  <c r="G269" i="87"/>
  <c r="H268" i="87"/>
  <c r="G268" i="87"/>
  <c r="H267" i="87"/>
  <c r="G267" i="87"/>
  <c r="H266" i="87"/>
  <c r="G266" i="87"/>
  <c r="H265" i="87"/>
  <c r="G265" i="87"/>
  <c r="H264" i="87"/>
  <c r="G264" i="87"/>
  <c r="H263" i="87"/>
  <c r="G263" i="87"/>
  <c r="H262" i="87"/>
  <c r="G262" i="87"/>
  <c r="H261" i="87"/>
  <c r="G261" i="87"/>
  <c r="H260" i="87"/>
  <c r="H259" i="87"/>
  <c r="G259" i="87"/>
  <c r="H255" i="87"/>
  <c r="G255" i="87"/>
  <c r="H254" i="87"/>
  <c r="G254" i="87"/>
  <c r="H253" i="87"/>
  <c r="G253" i="87"/>
  <c r="H252" i="87"/>
  <c r="G252" i="87"/>
  <c r="H251" i="87"/>
  <c r="G251" i="87"/>
  <c r="H250" i="87"/>
  <c r="G250" i="87"/>
  <c r="H249" i="87"/>
  <c r="G249" i="87"/>
  <c r="H248" i="87"/>
  <c r="G248" i="87"/>
  <c r="H247" i="87"/>
  <c r="G247" i="87"/>
  <c r="H246" i="87"/>
  <c r="G246" i="87"/>
  <c r="H245" i="87"/>
  <c r="H244" i="87"/>
  <c r="G244" i="87"/>
  <c r="H243" i="87"/>
  <c r="G243" i="87"/>
  <c r="H242" i="87"/>
  <c r="G242" i="87"/>
  <c r="H241" i="87"/>
  <c r="G241" i="87"/>
  <c r="H240" i="87"/>
  <c r="G240" i="87"/>
  <c r="H239" i="87"/>
  <c r="G239" i="87"/>
  <c r="H238" i="87"/>
  <c r="G238" i="87"/>
  <c r="H237" i="87"/>
  <c r="H233" i="87"/>
  <c r="G233" i="87"/>
  <c r="H232" i="87"/>
  <c r="G232" i="87"/>
  <c r="H231" i="87"/>
  <c r="G231" i="87"/>
  <c r="H230" i="87"/>
  <c r="G230" i="87"/>
  <c r="H229" i="87"/>
  <c r="H228" i="87"/>
  <c r="G228" i="87"/>
  <c r="H227" i="87"/>
  <c r="G227" i="87"/>
  <c r="H226" i="87"/>
  <c r="G226" i="87"/>
  <c r="H225" i="87"/>
  <c r="G225" i="87"/>
  <c r="H224" i="87"/>
  <c r="G224" i="87"/>
  <c r="H223" i="87"/>
  <c r="G223" i="87"/>
  <c r="H222" i="87"/>
  <c r="G222" i="87"/>
  <c r="H221" i="87"/>
  <c r="G221" i="87"/>
  <c r="H220" i="87"/>
  <c r="G220" i="87"/>
  <c r="H219" i="87"/>
  <c r="G219" i="87"/>
  <c r="H218" i="87"/>
  <c r="G218" i="87"/>
  <c r="H217" i="87"/>
  <c r="H216" i="87"/>
  <c r="G216" i="87"/>
  <c r="H215" i="87"/>
  <c r="G215" i="87"/>
  <c r="H214" i="87"/>
  <c r="G214" i="87"/>
  <c r="H213" i="87"/>
  <c r="G213" i="87"/>
  <c r="H212" i="87"/>
  <c r="G212" i="87"/>
  <c r="H211" i="87"/>
  <c r="G211" i="87"/>
  <c r="H210" i="87"/>
  <c r="G210" i="87"/>
  <c r="H209" i="87"/>
  <c r="G209" i="87"/>
  <c r="H208" i="87"/>
  <c r="G208" i="87"/>
  <c r="H207" i="87"/>
  <c r="G207" i="87"/>
  <c r="H206" i="87"/>
  <c r="G206" i="87"/>
  <c r="H205" i="87"/>
  <c r="G205" i="87"/>
  <c r="H204" i="87"/>
  <c r="G204" i="87"/>
  <c r="H203" i="87"/>
  <c r="G203" i="87"/>
  <c r="H202" i="87"/>
  <c r="G202" i="87"/>
  <c r="H201" i="87"/>
  <c r="G201" i="87"/>
  <c r="H200" i="87"/>
  <c r="H196" i="87"/>
  <c r="G196" i="87"/>
  <c r="H195" i="87"/>
  <c r="G195" i="87"/>
  <c r="H194" i="87"/>
  <c r="G194" i="87"/>
  <c r="H193" i="87"/>
  <c r="G193" i="87"/>
  <c r="H192" i="87"/>
  <c r="G192" i="87"/>
  <c r="H191" i="87"/>
  <c r="G191" i="87"/>
  <c r="H190" i="87"/>
  <c r="G190" i="87"/>
  <c r="H189" i="87"/>
  <c r="G189" i="87"/>
  <c r="H188" i="87"/>
  <c r="G188" i="87"/>
  <c r="H187" i="87"/>
  <c r="G187" i="87"/>
  <c r="H186" i="87"/>
  <c r="G186" i="87"/>
  <c r="H185" i="87"/>
  <c r="G185" i="87"/>
  <c r="H184" i="87"/>
  <c r="G184" i="87"/>
  <c r="H183" i="87"/>
  <c r="G183" i="87"/>
  <c r="H182" i="87"/>
  <c r="G182" i="87"/>
  <c r="H181" i="87"/>
  <c r="G181" i="87"/>
  <c r="H180" i="87"/>
  <c r="G180" i="87"/>
  <c r="H179" i="87"/>
  <c r="G179" i="87"/>
  <c r="H178" i="87"/>
  <c r="G178" i="87"/>
  <c r="H177" i="87"/>
  <c r="G177" i="87"/>
  <c r="H176" i="87"/>
  <c r="G176" i="87"/>
  <c r="H175" i="87"/>
  <c r="G175" i="87"/>
  <c r="H174" i="87"/>
  <c r="G174" i="87"/>
  <c r="H173" i="87"/>
  <c r="G173" i="87"/>
  <c r="H172" i="87"/>
  <c r="G172" i="87"/>
  <c r="H171" i="87"/>
  <c r="G171" i="87"/>
  <c r="H170" i="87"/>
  <c r="G170" i="87"/>
  <c r="H169" i="87"/>
  <c r="G169" i="87"/>
  <c r="H168" i="87"/>
  <c r="G168" i="87"/>
  <c r="H167" i="87"/>
  <c r="G167" i="87"/>
  <c r="H166" i="87"/>
  <c r="G166" i="87"/>
  <c r="H165" i="87"/>
  <c r="G165" i="87"/>
  <c r="H164" i="87"/>
  <c r="G164" i="87"/>
  <c r="H163" i="87"/>
  <c r="H162" i="87"/>
  <c r="G162" i="87"/>
  <c r="H161" i="87"/>
  <c r="G161" i="87"/>
  <c r="H160" i="87"/>
  <c r="G160" i="87"/>
  <c r="H159" i="87"/>
  <c r="G159" i="87"/>
  <c r="H158" i="87"/>
  <c r="G158" i="87"/>
  <c r="H157" i="87"/>
  <c r="G157" i="87"/>
  <c r="H156" i="87"/>
  <c r="G156" i="87"/>
  <c r="H155" i="87"/>
  <c r="G155" i="87"/>
  <c r="H154" i="87"/>
  <c r="G154" i="87"/>
  <c r="H153" i="87"/>
  <c r="G153" i="87"/>
  <c r="H152" i="87"/>
  <c r="G152" i="87"/>
  <c r="H151" i="87"/>
  <c r="G151" i="87"/>
  <c r="H150" i="87"/>
  <c r="G150" i="87"/>
  <c r="H149" i="87"/>
  <c r="G149" i="87"/>
  <c r="H148" i="87"/>
  <c r="G148" i="87"/>
  <c r="H147" i="87"/>
  <c r="G147" i="87"/>
  <c r="H146" i="87"/>
  <c r="G146" i="87"/>
  <c r="H145" i="87"/>
  <c r="G145" i="87"/>
  <c r="H144" i="87"/>
  <c r="G144" i="87"/>
  <c r="H143" i="87"/>
  <c r="G143" i="87"/>
  <c r="H142" i="87"/>
  <c r="G142" i="87"/>
  <c r="H141" i="87"/>
  <c r="G141" i="87"/>
  <c r="H140" i="87"/>
  <c r="G140" i="87"/>
  <c r="H139" i="87"/>
  <c r="G139" i="87"/>
  <c r="H138" i="87"/>
  <c r="G138" i="87"/>
  <c r="H137" i="87"/>
  <c r="G137" i="87"/>
  <c r="H136" i="87"/>
  <c r="G136" i="87"/>
  <c r="H135" i="87"/>
  <c r="G135" i="87"/>
  <c r="H134" i="87"/>
  <c r="G134" i="87"/>
  <c r="H133" i="87"/>
  <c r="G133" i="87"/>
  <c r="H132" i="87"/>
  <c r="G132" i="87"/>
  <c r="H131" i="87"/>
  <c r="G131" i="87"/>
  <c r="H130" i="87"/>
  <c r="G130" i="87"/>
  <c r="H129" i="87"/>
  <c r="G129" i="87"/>
  <c r="H128" i="87"/>
  <c r="G128" i="87"/>
  <c r="H127" i="87"/>
  <c r="G127" i="87"/>
  <c r="H126" i="87"/>
  <c r="G126" i="87"/>
  <c r="H125" i="87"/>
  <c r="G125" i="87"/>
  <c r="H124" i="87"/>
  <c r="G124" i="87"/>
  <c r="H123" i="87"/>
  <c r="G123" i="87"/>
  <c r="H122" i="87"/>
  <c r="G122" i="87"/>
  <c r="H121" i="87"/>
  <c r="G121" i="87"/>
  <c r="H120" i="87"/>
  <c r="G120" i="87"/>
  <c r="H119" i="87"/>
  <c r="G119" i="87"/>
  <c r="H118" i="87"/>
  <c r="H117" i="87"/>
  <c r="G117" i="87"/>
  <c r="H116" i="87"/>
  <c r="G116" i="87"/>
  <c r="H115" i="87"/>
  <c r="G115" i="87"/>
  <c r="H114" i="87"/>
  <c r="G114" i="87"/>
  <c r="H113" i="87"/>
  <c r="G113" i="87"/>
  <c r="H112" i="87"/>
  <c r="G112" i="87"/>
  <c r="H111" i="87"/>
  <c r="G111" i="87"/>
  <c r="H110" i="87"/>
  <c r="G110" i="87"/>
  <c r="H109" i="87"/>
  <c r="G109" i="87"/>
  <c r="H108" i="87"/>
  <c r="G108" i="87"/>
  <c r="H107" i="87"/>
  <c r="G107" i="87"/>
  <c r="H106" i="87"/>
  <c r="G106" i="87"/>
  <c r="H105" i="87"/>
  <c r="G105" i="87"/>
  <c r="H104" i="87"/>
  <c r="G104" i="87"/>
  <c r="H103" i="87"/>
  <c r="G103" i="87"/>
  <c r="H102" i="87"/>
  <c r="G102" i="87"/>
  <c r="H101" i="87"/>
  <c r="G101" i="87"/>
  <c r="H100" i="87"/>
  <c r="G100" i="87"/>
  <c r="H99" i="87"/>
  <c r="G99" i="87"/>
  <c r="H98" i="87"/>
  <c r="G98" i="87"/>
  <c r="H97" i="87"/>
  <c r="G97" i="87"/>
  <c r="H96" i="87"/>
  <c r="H95" i="87"/>
  <c r="G95" i="87"/>
  <c r="H94" i="87"/>
  <c r="G94" i="87"/>
  <c r="H93" i="87"/>
  <c r="G93" i="87"/>
  <c r="H92" i="87"/>
  <c r="G92" i="87"/>
  <c r="H91" i="87"/>
  <c r="G91" i="87"/>
  <c r="H90" i="87"/>
  <c r="G90" i="87"/>
  <c r="H89" i="87"/>
  <c r="G89" i="87"/>
  <c r="H88" i="87"/>
  <c r="G88" i="87"/>
  <c r="H87" i="87"/>
  <c r="G87" i="87"/>
  <c r="H86" i="87"/>
  <c r="G86" i="87"/>
  <c r="H85" i="87"/>
  <c r="G85" i="87"/>
  <c r="H84" i="87"/>
  <c r="G84" i="87"/>
  <c r="H83" i="87"/>
  <c r="G83" i="87"/>
  <c r="H82" i="87"/>
  <c r="G82" i="87"/>
  <c r="H81" i="87"/>
  <c r="G81" i="87"/>
  <c r="H80" i="87"/>
  <c r="H79" i="87"/>
  <c r="G79" i="87"/>
  <c r="H78" i="87"/>
  <c r="G78" i="87"/>
  <c r="H77" i="87"/>
  <c r="G77" i="87"/>
  <c r="H76" i="87"/>
  <c r="G76" i="87"/>
  <c r="H75" i="87"/>
  <c r="G75" i="87"/>
  <c r="H74" i="87"/>
  <c r="G74" i="87"/>
  <c r="H73" i="87"/>
  <c r="G73" i="87"/>
  <c r="H72" i="87"/>
  <c r="G72" i="87"/>
  <c r="H71" i="87"/>
  <c r="G71" i="87"/>
  <c r="H70" i="87"/>
  <c r="G70" i="87"/>
  <c r="H69" i="87"/>
  <c r="G69" i="87"/>
  <c r="H68" i="87"/>
  <c r="G68" i="87"/>
  <c r="H67" i="87"/>
  <c r="G67" i="87"/>
  <c r="H66" i="87"/>
  <c r="H65" i="87"/>
  <c r="G65" i="87"/>
  <c r="H64" i="87"/>
  <c r="G64" i="87"/>
  <c r="H63" i="87"/>
  <c r="G63" i="87"/>
  <c r="H62" i="87"/>
  <c r="G62" i="87"/>
  <c r="H61" i="87"/>
  <c r="G61" i="87"/>
  <c r="H60" i="87"/>
  <c r="G60" i="87"/>
  <c r="H59" i="87"/>
  <c r="G59" i="87"/>
  <c r="H58" i="87"/>
  <c r="H57" i="87"/>
  <c r="G57" i="87"/>
  <c r="H56" i="87"/>
  <c r="G56" i="87"/>
  <c r="H55" i="87"/>
  <c r="G55" i="87"/>
  <c r="H54" i="87"/>
  <c r="G54" i="87"/>
  <c r="H53" i="87"/>
  <c r="G53" i="87"/>
  <c r="H52" i="87"/>
  <c r="G52" i="87"/>
  <c r="H51" i="87"/>
  <c r="G51" i="87"/>
  <c r="H50" i="87"/>
  <c r="G50" i="87"/>
  <c r="H49" i="87"/>
  <c r="G49" i="87"/>
  <c r="H48" i="87"/>
  <c r="G48" i="87"/>
  <c r="H47" i="87"/>
  <c r="G47" i="87"/>
  <c r="H46" i="87"/>
  <c r="G46" i="87"/>
  <c r="H45" i="87"/>
  <c r="G45" i="87"/>
  <c r="H44" i="87"/>
  <c r="G44" i="87"/>
  <c r="H43" i="87"/>
  <c r="G43" i="87"/>
  <c r="H42" i="87"/>
  <c r="G42" i="87"/>
  <c r="H41" i="87"/>
  <c r="G41" i="87"/>
  <c r="H40" i="87"/>
  <c r="H39" i="87"/>
  <c r="G39" i="87"/>
  <c r="H38" i="87"/>
  <c r="G38" i="87"/>
  <c r="H37" i="87"/>
  <c r="G37" i="87"/>
  <c r="H36" i="87"/>
  <c r="G36" i="87"/>
  <c r="H35" i="87"/>
  <c r="G35" i="87"/>
  <c r="H34" i="87"/>
  <c r="G34" i="87"/>
  <c r="H33" i="87"/>
  <c r="G33" i="87"/>
  <c r="H32" i="87"/>
  <c r="G32" i="87"/>
  <c r="H31" i="87"/>
  <c r="G31" i="87"/>
  <c r="H30" i="87"/>
  <c r="G30" i="87"/>
  <c r="H29" i="87"/>
  <c r="G29" i="87"/>
  <c r="H28" i="87"/>
  <c r="G28" i="87"/>
  <c r="H27" i="87"/>
  <c r="G27" i="87"/>
  <c r="H26" i="87"/>
  <c r="G26" i="87"/>
  <c r="H25" i="87"/>
  <c r="G25" i="87"/>
  <c r="H24" i="87"/>
  <c r="G24" i="87"/>
  <c r="H23" i="87"/>
  <c r="G23" i="87"/>
  <c r="H22" i="87"/>
  <c r="G22" i="87"/>
  <c r="H21" i="87"/>
  <c r="G21" i="87"/>
  <c r="H20" i="87"/>
  <c r="G20" i="87"/>
  <c r="H19" i="87"/>
  <c r="G19" i="87"/>
  <c r="H18" i="87"/>
  <c r="G18" i="87"/>
  <c r="H17" i="87"/>
  <c r="G17" i="87"/>
  <c r="H16" i="87"/>
  <c r="H15" i="87"/>
  <c r="G15" i="87"/>
  <c r="H14" i="87"/>
  <c r="H13" i="87"/>
  <c r="G13" i="87"/>
  <c r="H12" i="87"/>
  <c r="G12" i="87"/>
  <c r="H11" i="87"/>
  <c r="G11" i="87"/>
  <c r="H258" i="87" l="1"/>
  <c r="H366" i="87"/>
  <c r="H199" i="87"/>
  <c r="G627" i="87"/>
  <c r="H627" i="87"/>
  <c r="H9" i="87"/>
  <c r="H236" i="87"/>
  <c r="G534" i="87"/>
  <c r="G536" i="87"/>
  <c r="G538" i="87"/>
  <c r="G540" i="87"/>
  <c r="G14" i="87"/>
  <c r="G200" i="87"/>
  <c r="G237" i="87"/>
  <c r="G323" i="87"/>
  <c r="G325" i="87"/>
  <c r="G327" i="87"/>
  <c r="G329" i="87"/>
  <c r="G333" i="87"/>
  <c r="G335" i="87"/>
  <c r="G337" i="87"/>
  <c r="G341" i="87"/>
  <c r="G343" i="87"/>
  <c r="G345" i="87"/>
  <c r="G347" i="87"/>
  <c r="G349" i="87"/>
  <c r="G351" i="87"/>
  <c r="G431" i="87"/>
  <c r="G433" i="87"/>
  <c r="G435" i="87"/>
  <c r="G437" i="87"/>
  <c r="G439" i="87"/>
  <c r="G443" i="87"/>
  <c r="G445" i="87"/>
  <c r="G447" i="87"/>
  <c r="G16" i="87"/>
  <c r="G66" i="87"/>
  <c r="G80" i="87"/>
  <c r="G245" i="87"/>
  <c r="G260" i="87"/>
  <c r="G330" i="87"/>
  <c r="G331" i="87"/>
  <c r="G339" i="87"/>
  <c r="G385" i="87"/>
  <c r="G436" i="87"/>
  <c r="G438" i="87"/>
  <c r="G40" i="87"/>
  <c r="G58" i="87"/>
  <c r="G96" i="87"/>
  <c r="G118" i="87"/>
  <c r="G217" i="87"/>
  <c r="G229" i="87"/>
  <c r="G340" i="87"/>
  <c r="G387" i="87"/>
  <c r="G441" i="87"/>
  <c r="G163" i="87"/>
  <c r="G199" i="87" l="1"/>
  <c r="G258" i="87"/>
  <c r="H631" i="87"/>
  <c r="G366" i="87"/>
  <c r="G9" i="87"/>
  <c r="G236" i="87"/>
  <c r="I201" i="80"/>
  <c r="H201" i="80"/>
  <c r="F201" i="80"/>
  <c r="E201" i="80"/>
  <c r="C199" i="80"/>
  <c r="D197" i="80"/>
  <c r="D201" i="80" s="1"/>
  <c r="C197" i="80"/>
  <c r="I194" i="80"/>
  <c r="H194" i="80"/>
  <c r="G194" i="80"/>
  <c r="F194" i="80"/>
  <c r="E194" i="80"/>
  <c r="D194" i="80"/>
  <c r="C194" i="80"/>
  <c r="I190" i="80"/>
  <c r="H190" i="80"/>
  <c r="G190" i="80"/>
  <c r="F190" i="80"/>
  <c r="E190" i="80"/>
  <c r="D190" i="80"/>
  <c r="C190" i="80"/>
  <c r="I182" i="80"/>
  <c r="H182" i="80"/>
  <c r="F182" i="80"/>
  <c r="E182" i="80"/>
  <c r="D182" i="80"/>
  <c r="C182" i="80"/>
  <c r="D16" i="79"/>
  <c r="C16" i="79"/>
  <c r="D16" i="78"/>
  <c r="C16" i="78"/>
  <c r="F45" i="77"/>
  <c r="F44" i="77"/>
  <c r="F43" i="77"/>
  <c r="F42" i="77"/>
  <c r="F40" i="77"/>
  <c r="F39" i="77"/>
  <c r="F38" i="77"/>
  <c r="F37" i="77"/>
  <c r="F36" i="77"/>
  <c r="H35" i="77"/>
  <c r="F35" i="77"/>
  <c r="F31" i="77"/>
  <c r="H30" i="77"/>
  <c r="F30" i="77"/>
  <c r="F29" i="77"/>
  <c r="F28" i="77"/>
  <c r="F27" i="77"/>
  <c r="F25" i="77"/>
  <c r="F24" i="77"/>
  <c r="F23" i="77"/>
  <c r="F22" i="77"/>
  <c r="F21" i="77"/>
  <c r="F20" i="77"/>
  <c r="F19" i="77"/>
  <c r="H16" i="77"/>
  <c r="F16" i="77"/>
  <c r="H15" i="77"/>
  <c r="F15" i="77"/>
  <c r="H14" i="77"/>
  <c r="F14" i="77"/>
  <c r="H13" i="77"/>
  <c r="F13" i="77"/>
  <c r="H12" i="77"/>
  <c r="F12" i="77"/>
  <c r="H11" i="77"/>
  <c r="F11" i="77"/>
  <c r="H10" i="77"/>
  <c r="F10" i="77"/>
  <c r="H9" i="77"/>
  <c r="H17" i="77" s="1"/>
  <c r="F9" i="77"/>
  <c r="F45" i="76"/>
  <c r="F44" i="76"/>
  <c r="F43" i="76"/>
  <c r="F42" i="76"/>
  <c r="F40" i="76"/>
  <c r="F39" i="76"/>
  <c r="F38" i="76"/>
  <c r="H37" i="76"/>
  <c r="H46" i="76" s="1"/>
  <c r="F37" i="76"/>
  <c r="F36" i="76"/>
  <c r="F31" i="76"/>
  <c r="F30" i="76"/>
  <c r="F29" i="76"/>
  <c r="F28" i="76"/>
  <c r="F27" i="76"/>
  <c r="F25" i="76"/>
  <c r="F24" i="76"/>
  <c r="F23" i="76"/>
  <c r="F22" i="76"/>
  <c r="F21" i="76"/>
  <c r="F20" i="76"/>
  <c r="F19" i="76"/>
  <c r="H16" i="76"/>
  <c r="F16" i="76"/>
  <c r="H15" i="76"/>
  <c r="F15" i="76"/>
  <c r="H14" i="76"/>
  <c r="F14" i="76"/>
  <c r="H13" i="76"/>
  <c r="F13" i="76"/>
  <c r="H12" i="76"/>
  <c r="F12" i="76"/>
  <c r="H11" i="76"/>
  <c r="F11" i="76"/>
  <c r="H10" i="76"/>
  <c r="F10" i="76"/>
  <c r="H9" i="76"/>
  <c r="F35" i="61"/>
  <c r="E35" i="61"/>
  <c r="D35" i="61"/>
  <c r="D46" i="61" s="1"/>
  <c r="D89" i="1" s="1"/>
  <c r="H34" i="61"/>
  <c r="G34" i="61"/>
  <c r="H33" i="61"/>
  <c r="G33" i="61"/>
  <c r="H32" i="61"/>
  <c r="G32" i="61"/>
  <c r="H31" i="61"/>
  <c r="G31" i="61"/>
  <c r="H30" i="61"/>
  <c r="G30" i="61"/>
  <c r="H29" i="61"/>
  <c r="G29" i="61"/>
  <c r="H28" i="61"/>
  <c r="G28" i="61"/>
  <c r="H27" i="61"/>
  <c r="G27" i="61"/>
  <c r="H26" i="61"/>
  <c r="G26" i="61"/>
  <c r="H25" i="61"/>
  <c r="G25" i="61"/>
  <c r="H24" i="61"/>
  <c r="G24" i="61"/>
  <c r="H23" i="61"/>
  <c r="G23" i="61"/>
  <c r="H22" i="61"/>
  <c r="G22" i="61"/>
  <c r="H21" i="61"/>
  <c r="G21" i="61"/>
  <c r="H20" i="61"/>
  <c r="G20" i="61"/>
  <c r="H19" i="61"/>
  <c r="G19" i="61"/>
  <c r="H18" i="61"/>
  <c r="G18" i="61"/>
  <c r="H17" i="61"/>
  <c r="G17" i="61"/>
  <c r="H16" i="61"/>
  <c r="G16" i="61"/>
  <c r="H15" i="61"/>
  <c r="G15" i="61"/>
  <c r="H14" i="61"/>
  <c r="G14" i="61"/>
  <c r="H13" i="61"/>
  <c r="G13" i="61"/>
  <c r="H12" i="61"/>
  <c r="G12" i="61"/>
  <c r="F10" i="61"/>
  <c r="E10" i="61"/>
  <c r="H9" i="61"/>
  <c r="H10" i="61" s="1"/>
  <c r="G9" i="61"/>
  <c r="G10" i="61" s="1"/>
  <c r="F1317" i="59"/>
  <c r="E1317" i="59"/>
  <c r="D1317" i="59"/>
  <c r="D1328" i="59" s="1"/>
  <c r="D88" i="1" s="1"/>
  <c r="C1317" i="59"/>
  <c r="C1328" i="59" s="1"/>
  <c r="H1316" i="59"/>
  <c r="G1316" i="59"/>
  <c r="H1315" i="59"/>
  <c r="G1315" i="59"/>
  <c r="H1314" i="59"/>
  <c r="G1314" i="59"/>
  <c r="H1313" i="59"/>
  <c r="G1313" i="59"/>
  <c r="H1312" i="59"/>
  <c r="G1312" i="59"/>
  <c r="H1311" i="59"/>
  <c r="G1311" i="59"/>
  <c r="H1310" i="59"/>
  <c r="G1310" i="59"/>
  <c r="H1309" i="59"/>
  <c r="G1309" i="59"/>
  <c r="H1308" i="59"/>
  <c r="G1308" i="59"/>
  <c r="H1307" i="59"/>
  <c r="G1307" i="59"/>
  <c r="H1306" i="59"/>
  <c r="G1306" i="59"/>
  <c r="H1305" i="59"/>
  <c r="G1305" i="59"/>
  <c r="H1304" i="59"/>
  <c r="G1304" i="59"/>
  <c r="H1303" i="59"/>
  <c r="G1303" i="59"/>
  <c r="H1302" i="59"/>
  <c r="G1302" i="59"/>
  <c r="H1301" i="59"/>
  <c r="G1301" i="59"/>
  <c r="H1300" i="59"/>
  <c r="G1300" i="59"/>
  <c r="H1299" i="59"/>
  <c r="G1299" i="59"/>
  <c r="H1298" i="59"/>
  <c r="G1298" i="59"/>
  <c r="H1297" i="59"/>
  <c r="G1297" i="59"/>
  <c r="H1296" i="59"/>
  <c r="G1296" i="59"/>
  <c r="H1295" i="59"/>
  <c r="G1295" i="59"/>
  <c r="H1294" i="59"/>
  <c r="G1294" i="59"/>
  <c r="H1293" i="59"/>
  <c r="G1293" i="59"/>
  <c r="H1292" i="59"/>
  <c r="G1292" i="59"/>
  <c r="H1291" i="59"/>
  <c r="G1291" i="59"/>
  <c r="H1290" i="59"/>
  <c r="G1290" i="59"/>
  <c r="H1289" i="59"/>
  <c r="G1289" i="59"/>
  <c r="H1288" i="59"/>
  <c r="G1288" i="59"/>
  <c r="H1287" i="59"/>
  <c r="G1287" i="59"/>
  <c r="H1286" i="59"/>
  <c r="G1286" i="59"/>
  <c r="H1285" i="59"/>
  <c r="G1285" i="59"/>
  <c r="H1284" i="59"/>
  <c r="G1284" i="59"/>
  <c r="H1283" i="59"/>
  <c r="G1283" i="59"/>
  <c r="H1282" i="59"/>
  <c r="G1282" i="59"/>
  <c r="H1281" i="59"/>
  <c r="G1281" i="59"/>
  <c r="H1280" i="59"/>
  <c r="G1280" i="59"/>
  <c r="H1279" i="59"/>
  <c r="G1279" i="59"/>
  <c r="H1278" i="59"/>
  <c r="G1278" i="59"/>
  <c r="H1277" i="59"/>
  <c r="G1277" i="59"/>
  <c r="H1276" i="59"/>
  <c r="G1276" i="59"/>
  <c r="H1275" i="59"/>
  <c r="G1275" i="59"/>
  <c r="H1274" i="59"/>
  <c r="G1274" i="59"/>
  <c r="H1273" i="59"/>
  <c r="G1273" i="59"/>
  <c r="H1272" i="59"/>
  <c r="G1272" i="59"/>
  <c r="H1271" i="59"/>
  <c r="G1271" i="59"/>
  <c r="H1270" i="59"/>
  <c r="G1270" i="59"/>
  <c r="H1269" i="59"/>
  <c r="G1269" i="59"/>
  <c r="H1268" i="59"/>
  <c r="G1268" i="59"/>
  <c r="H1267" i="59"/>
  <c r="G1267" i="59"/>
  <c r="H1266" i="59"/>
  <c r="G1266" i="59"/>
  <c r="H1265" i="59"/>
  <c r="G1265" i="59"/>
  <c r="H1264" i="59"/>
  <c r="G1264" i="59"/>
  <c r="H1263" i="59"/>
  <c r="G1263" i="59"/>
  <c r="H1262" i="59"/>
  <c r="G1262" i="59"/>
  <c r="H1261" i="59"/>
  <c r="G1261" i="59"/>
  <c r="H1260" i="59"/>
  <c r="G1260" i="59"/>
  <c r="H1259" i="59"/>
  <c r="G1259" i="59"/>
  <c r="H1258" i="59"/>
  <c r="G1258" i="59"/>
  <c r="H1257" i="59"/>
  <c r="G1257" i="59"/>
  <c r="H1256" i="59"/>
  <c r="G1256" i="59"/>
  <c r="H1255" i="59"/>
  <c r="G1255" i="59"/>
  <c r="H1254" i="59"/>
  <c r="G1254" i="59"/>
  <c r="H1253" i="59"/>
  <c r="G1253" i="59"/>
  <c r="H1252" i="59"/>
  <c r="G1252" i="59"/>
  <c r="H1251" i="59"/>
  <c r="G1251" i="59"/>
  <c r="H1250" i="59"/>
  <c r="G1250" i="59"/>
  <c r="H1249" i="59"/>
  <c r="G1249" i="59"/>
  <c r="H1248" i="59"/>
  <c r="G1248" i="59"/>
  <c r="H1247" i="59"/>
  <c r="G1247" i="59"/>
  <c r="H1246" i="59"/>
  <c r="G1246" i="59"/>
  <c r="H1245" i="59"/>
  <c r="G1245" i="59"/>
  <c r="H1244" i="59"/>
  <c r="G1244" i="59"/>
  <c r="H1243" i="59"/>
  <c r="G1243" i="59"/>
  <c r="H1242" i="59"/>
  <c r="G1242" i="59"/>
  <c r="H1241" i="59"/>
  <c r="G1241" i="59"/>
  <c r="H1240" i="59"/>
  <c r="G1240" i="59"/>
  <c r="H1239" i="59"/>
  <c r="G1239" i="59"/>
  <c r="H1238" i="59"/>
  <c r="G1238" i="59"/>
  <c r="H1237" i="59"/>
  <c r="G1237" i="59"/>
  <c r="H1236" i="59"/>
  <c r="G1236" i="59"/>
  <c r="H1235" i="59"/>
  <c r="G1235" i="59"/>
  <c r="H1234" i="59"/>
  <c r="G1234" i="59"/>
  <c r="H1233" i="59"/>
  <c r="G1233" i="59"/>
  <c r="H1232" i="59"/>
  <c r="G1232" i="59"/>
  <c r="H1231" i="59"/>
  <c r="G1231" i="59"/>
  <c r="H1230" i="59"/>
  <c r="G1230" i="59"/>
  <c r="H1229" i="59"/>
  <c r="G1229" i="59"/>
  <c r="H1228" i="59"/>
  <c r="G1228" i="59"/>
  <c r="H1227" i="59"/>
  <c r="G1227" i="59"/>
  <c r="H1226" i="59"/>
  <c r="G1226" i="59"/>
  <c r="H1225" i="59"/>
  <c r="G1225" i="59"/>
  <c r="H1224" i="59"/>
  <c r="G1224" i="59"/>
  <c r="H1223" i="59"/>
  <c r="G1223" i="59"/>
  <c r="H1222" i="59"/>
  <c r="G1222" i="59"/>
  <c r="H1221" i="59"/>
  <c r="G1221" i="59"/>
  <c r="H1220" i="59"/>
  <c r="G1220" i="59"/>
  <c r="H1219" i="59"/>
  <c r="G1219" i="59"/>
  <c r="H1218" i="59"/>
  <c r="G1218" i="59"/>
  <c r="H1217" i="59"/>
  <c r="G1217" i="59"/>
  <c r="H1216" i="59"/>
  <c r="G1216" i="59"/>
  <c r="H1215" i="59"/>
  <c r="G1215" i="59"/>
  <c r="H1214" i="59"/>
  <c r="G1214" i="59"/>
  <c r="H1213" i="59"/>
  <c r="G1213" i="59"/>
  <c r="H1212" i="59"/>
  <c r="G1212" i="59"/>
  <c r="H1211" i="59"/>
  <c r="G1211" i="59"/>
  <c r="H1210" i="59"/>
  <c r="G1210" i="59"/>
  <c r="H1209" i="59"/>
  <c r="G1209" i="59"/>
  <c r="H1208" i="59"/>
  <c r="G1208" i="59"/>
  <c r="H1207" i="59"/>
  <c r="G1207" i="59"/>
  <c r="H1206" i="59"/>
  <c r="G1206" i="59"/>
  <c r="H1205" i="59"/>
  <c r="G1205" i="59"/>
  <c r="H1204" i="59"/>
  <c r="G1204" i="59"/>
  <c r="H1203" i="59"/>
  <c r="G1203" i="59"/>
  <c r="H1202" i="59"/>
  <c r="G1202" i="59"/>
  <c r="H1201" i="59"/>
  <c r="G1201" i="59"/>
  <c r="H1200" i="59"/>
  <c r="G1200" i="59"/>
  <c r="H1199" i="59"/>
  <c r="G1199" i="59"/>
  <c r="H1198" i="59"/>
  <c r="G1198" i="59"/>
  <c r="H1197" i="59"/>
  <c r="G1197" i="59"/>
  <c r="H1196" i="59"/>
  <c r="G1196" i="59"/>
  <c r="H1195" i="59"/>
  <c r="G1195" i="59"/>
  <c r="H1194" i="59"/>
  <c r="G1194" i="59"/>
  <c r="H1193" i="59"/>
  <c r="G1193" i="59"/>
  <c r="H1192" i="59"/>
  <c r="G1192" i="59"/>
  <c r="H1191" i="59"/>
  <c r="G1191" i="59"/>
  <c r="H1190" i="59"/>
  <c r="G1190" i="59"/>
  <c r="H1189" i="59"/>
  <c r="G1189" i="59"/>
  <c r="H1188" i="59"/>
  <c r="G1188" i="59"/>
  <c r="H1187" i="59"/>
  <c r="G1187" i="59"/>
  <c r="H1186" i="59"/>
  <c r="G1186" i="59"/>
  <c r="H1185" i="59"/>
  <c r="G1185" i="59"/>
  <c r="H1184" i="59"/>
  <c r="G1184" i="59"/>
  <c r="H1183" i="59"/>
  <c r="G1183" i="59"/>
  <c r="H1182" i="59"/>
  <c r="G1182" i="59"/>
  <c r="H1181" i="59"/>
  <c r="G1181" i="59"/>
  <c r="H1180" i="59"/>
  <c r="G1180" i="59"/>
  <c r="H1179" i="59"/>
  <c r="G1179" i="59"/>
  <c r="H1178" i="59"/>
  <c r="G1178" i="59"/>
  <c r="H1177" i="59"/>
  <c r="G1177" i="59"/>
  <c r="H1176" i="59"/>
  <c r="G1176" i="59"/>
  <c r="H1175" i="59"/>
  <c r="G1175" i="59"/>
  <c r="H1174" i="59"/>
  <c r="G1174" i="59"/>
  <c r="H1173" i="59"/>
  <c r="G1173" i="59"/>
  <c r="H1172" i="59"/>
  <c r="G1172" i="59"/>
  <c r="H1171" i="59"/>
  <c r="G1171" i="59"/>
  <c r="H1170" i="59"/>
  <c r="G1170" i="59"/>
  <c r="H1169" i="59"/>
  <c r="G1169" i="59"/>
  <c r="H1168" i="59"/>
  <c r="G1168" i="59"/>
  <c r="H1167" i="59"/>
  <c r="G1167" i="59"/>
  <c r="H1166" i="59"/>
  <c r="G1166" i="59"/>
  <c r="H1165" i="59"/>
  <c r="G1165" i="59"/>
  <c r="H1164" i="59"/>
  <c r="G1164" i="59"/>
  <c r="H1163" i="59"/>
  <c r="G1163" i="59"/>
  <c r="H1162" i="59"/>
  <c r="G1162" i="59"/>
  <c r="H1161" i="59"/>
  <c r="G1161" i="59"/>
  <c r="H1160" i="59"/>
  <c r="G1160" i="59"/>
  <c r="H1159" i="59"/>
  <c r="G1159" i="59"/>
  <c r="H1158" i="59"/>
  <c r="G1158" i="59"/>
  <c r="H1157" i="59"/>
  <c r="G1157" i="59"/>
  <c r="H1156" i="59"/>
  <c r="G1156" i="59"/>
  <c r="H1155" i="59"/>
  <c r="G1155" i="59"/>
  <c r="H1154" i="59"/>
  <c r="G1154" i="59"/>
  <c r="H1153" i="59"/>
  <c r="G1153" i="59"/>
  <c r="H1152" i="59"/>
  <c r="G1152" i="59"/>
  <c r="H1151" i="59"/>
  <c r="G1151" i="59"/>
  <c r="H1150" i="59"/>
  <c r="G1150" i="59"/>
  <c r="H1149" i="59"/>
  <c r="G1149" i="59"/>
  <c r="H1148" i="59"/>
  <c r="G1148" i="59"/>
  <c r="H1147" i="59"/>
  <c r="G1147" i="59"/>
  <c r="H1146" i="59"/>
  <c r="G1146" i="59"/>
  <c r="H1145" i="59"/>
  <c r="G1145" i="59"/>
  <c r="H1144" i="59"/>
  <c r="G1144" i="59"/>
  <c r="H1143" i="59"/>
  <c r="G1143" i="59"/>
  <c r="H1142" i="59"/>
  <c r="G1142" i="59"/>
  <c r="H1141" i="59"/>
  <c r="G1141" i="59"/>
  <c r="H1140" i="59"/>
  <c r="G1140" i="59"/>
  <c r="H1139" i="59"/>
  <c r="G1139" i="59"/>
  <c r="H1138" i="59"/>
  <c r="G1138" i="59"/>
  <c r="H1137" i="59"/>
  <c r="G1137" i="59"/>
  <c r="H1136" i="59"/>
  <c r="G1136" i="59"/>
  <c r="H1135" i="59"/>
  <c r="G1135" i="59"/>
  <c r="H1134" i="59"/>
  <c r="G1134" i="59"/>
  <c r="H1133" i="59"/>
  <c r="G1133" i="59"/>
  <c r="H1132" i="59"/>
  <c r="G1132" i="59"/>
  <c r="H1131" i="59"/>
  <c r="G1131" i="59"/>
  <c r="H1130" i="59"/>
  <c r="G1130" i="59"/>
  <c r="H1129" i="59"/>
  <c r="G1129" i="59"/>
  <c r="H1128" i="59"/>
  <c r="G1128" i="59"/>
  <c r="H1127" i="59"/>
  <c r="G1127" i="59"/>
  <c r="H1126" i="59"/>
  <c r="G1126" i="59"/>
  <c r="H1125" i="59"/>
  <c r="G1125" i="59"/>
  <c r="H1124" i="59"/>
  <c r="G1124" i="59"/>
  <c r="H1123" i="59"/>
  <c r="G1123" i="59"/>
  <c r="H1122" i="59"/>
  <c r="G1122" i="59"/>
  <c r="H1121" i="59"/>
  <c r="G1121" i="59"/>
  <c r="H1120" i="59"/>
  <c r="G1120" i="59"/>
  <c r="H1119" i="59"/>
  <c r="G1119" i="59"/>
  <c r="H1118" i="59"/>
  <c r="G1118" i="59"/>
  <c r="H1117" i="59"/>
  <c r="G1117" i="59"/>
  <c r="H1116" i="59"/>
  <c r="G1116" i="59"/>
  <c r="H1115" i="59"/>
  <c r="G1115" i="59"/>
  <c r="H1114" i="59"/>
  <c r="G1114" i="59"/>
  <c r="H1113" i="59"/>
  <c r="G1113" i="59"/>
  <c r="H1112" i="59"/>
  <c r="G1112" i="59"/>
  <c r="H1111" i="59"/>
  <c r="G1111" i="59"/>
  <c r="H1110" i="59"/>
  <c r="G1110" i="59"/>
  <c r="H1109" i="59"/>
  <c r="G1109" i="59"/>
  <c r="H1108" i="59"/>
  <c r="G1108" i="59"/>
  <c r="H1107" i="59"/>
  <c r="G1107" i="59"/>
  <c r="H1106" i="59"/>
  <c r="G1106" i="59"/>
  <c r="H1105" i="59"/>
  <c r="G1105" i="59"/>
  <c r="H1104" i="59"/>
  <c r="G1104" i="59"/>
  <c r="H1103" i="59"/>
  <c r="G1103" i="59"/>
  <c r="H1102" i="59"/>
  <c r="G1102" i="59"/>
  <c r="H1101" i="59"/>
  <c r="G1101" i="59"/>
  <c r="H1100" i="59"/>
  <c r="G1100" i="59"/>
  <c r="H1099" i="59"/>
  <c r="G1099" i="59"/>
  <c r="H1098" i="59"/>
  <c r="G1098" i="59"/>
  <c r="H1097" i="59"/>
  <c r="G1097" i="59"/>
  <c r="H1096" i="59"/>
  <c r="G1096" i="59"/>
  <c r="H1095" i="59"/>
  <c r="G1095" i="59"/>
  <c r="H1094" i="59"/>
  <c r="G1094" i="59"/>
  <c r="H1093" i="59"/>
  <c r="G1093" i="59"/>
  <c r="H1092" i="59"/>
  <c r="G1092" i="59"/>
  <c r="H1091" i="59"/>
  <c r="G1091" i="59"/>
  <c r="H1090" i="59"/>
  <c r="G1090" i="59"/>
  <c r="H1089" i="59"/>
  <c r="G1089" i="59"/>
  <c r="H1088" i="59"/>
  <c r="G1088" i="59"/>
  <c r="H1087" i="59"/>
  <c r="G1087" i="59"/>
  <c r="H1086" i="59"/>
  <c r="G1086" i="59"/>
  <c r="H1085" i="59"/>
  <c r="G1085" i="59"/>
  <c r="H1084" i="59"/>
  <c r="G1084" i="59"/>
  <c r="H1083" i="59"/>
  <c r="G1083" i="59"/>
  <c r="H1082" i="59"/>
  <c r="G1082" i="59"/>
  <c r="H1081" i="59"/>
  <c r="G1081" i="59"/>
  <c r="H1080" i="59"/>
  <c r="G1080" i="59"/>
  <c r="H1079" i="59"/>
  <c r="G1079" i="59"/>
  <c r="H1078" i="59"/>
  <c r="G1078" i="59"/>
  <c r="H1077" i="59"/>
  <c r="G1077" i="59"/>
  <c r="H1076" i="59"/>
  <c r="G1076" i="59"/>
  <c r="H1075" i="59"/>
  <c r="G1075" i="59"/>
  <c r="H1074" i="59"/>
  <c r="G1074" i="59"/>
  <c r="H1073" i="59"/>
  <c r="G1073" i="59"/>
  <c r="H1072" i="59"/>
  <c r="G1072" i="59"/>
  <c r="H1071" i="59"/>
  <c r="G1071" i="59"/>
  <c r="H1070" i="59"/>
  <c r="G1070" i="59"/>
  <c r="H1069" i="59"/>
  <c r="G1069" i="59"/>
  <c r="H1068" i="59"/>
  <c r="G1068" i="59"/>
  <c r="H1067" i="59"/>
  <c r="G1067" i="59"/>
  <c r="H1066" i="59"/>
  <c r="G1066" i="59"/>
  <c r="H1065" i="59"/>
  <c r="G1065" i="59"/>
  <c r="H1064" i="59"/>
  <c r="G1064" i="59"/>
  <c r="H1063" i="59"/>
  <c r="G1063" i="59"/>
  <c r="H1062" i="59"/>
  <c r="G1062" i="59"/>
  <c r="H1061" i="59"/>
  <c r="G1061" i="59"/>
  <c r="H1060" i="59"/>
  <c r="G1060" i="59"/>
  <c r="H1059" i="59"/>
  <c r="G1059" i="59"/>
  <c r="H1058" i="59"/>
  <c r="G1058" i="59"/>
  <c r="H1057" i="59"/>
  <c r="G1057" i="59"/>
  <c r="H1056" i="59"/>
  <c r="G1056" i="59"/>
  <c r="H1055" i="59"/>
  <c r="G1055" i="59"/>
  <c r="H1054" i="59"/>
  <c r="G1054" i="59"/>
  <c r="H1053" i="59"/>
  <c r="G1053" i="59"/>
  <c r="H1052" i="59"/>
  <c r="G1052" i="59"/>
  <c r="H1051" i="59"/>
  <c r="G1051" i="59"/>
  <c r="H1050" i="59"/>
  <c r="G1050" i="59"/>
  <c r="H1049" i="59"/>
  <c r="G1049" i="59"/>
  <c r="H1048" i="59"/>
  <c r="G1048" i="59"/>
  <c r="H1047" i="59"/>
  <c r="G1047" i="59"/>
  <c r="H1046" i="59"/>
  <c r="G1046" i="59"/>
  <c r="H1045" i="59"/>
  <c r="G1045" i="59"/>
  <c r="H1044" i="59"/>
  <c r="G1044" i="59"/>
  <c r="H1043" i="59"/>
  <c r="G1043" i="59"/>
  <c r="H1042" i="59"/>
  <c r="G1042" i="59"/>
  <c r="H1041" i="59"/>
  <c r="G1041" i="59"/>
  <c r="H1040" i="59"/>
  <c r="G1040" i="59"/>
  <c r="H1039" i="59"/>
  <c r="G1039" i="59"/>
  <c r="H1038" i="59"/>
  <c r="G1038" i="59"/>
  <c r="H1037" i="59"/>
  <c r="G1037" i="59"/>
  <c r="H1036" i="59"/>
  <c r="G1036" i="59"/>
  <c r="H1035" i="59"/>
  <c r="G1035" i="59"/>
  <c r="H1034" i="59"/>
  <c r="G1034" i="59"/>
  <c r="H1033" i="59"/>
  <c r="G1033" i="59"/>
  <c r="H1032" i="59"/>
  <c r="G1032" i="59"/>
  <c r="H1031" i="59"/>
  <c r="G1031" i="59"/>
  <c r="H1030" i="59"/>
  <c r="G1030" i="59"/>
  <c r="H1029" i="59"/>
  <c r="G1029" i="59"/>
  <c r="H1028" i="59"/>
  <c r="G1028" i="59"/>
  <c r="H1027" i="59"/>
  <c r="G1027" i="59"/>
  <c r="H1026" i="59"/>
  <c r="G1026" i="59"/>
  <c r="H1025" i="59"/>
  <c r="G1025" i="59"/>
  <c r="H1024" i="59"/>
  <c r="G1024" i="59"/>
  <c r="H1023" i="59"/>
  <c r="G1023" i="59"/>
  <c r="H1022" i="59"/>
  <c r="G1022" i="59"/>
  <c r="H1021" i="59"/>
  <c r="G1021" i="59"/>
  <c r="H1020" i="59"/>
  <c r="G1020" i="59"/>
  <c r="H1019" i="59"/>
  <c r="G1019" i="59"/>
  <c r="H1018" i="59"/>
  <c r="G1018" i="59"/>
  <c r="H1017" i="59"/>
  <c r="G1017" i="59"/>
  <c r="H1016" i="59"/>
  <c r="G1016" i="59"/>
  <c r="H1015" i="59"/>
  <c r="G1015" i="59"/>
  <c r="H1014" i="59"/>
  <c r="G1014" i="59"/>
  <c r="H1013" i="59"/>
  <c r="G1013" i="59"/>
  <c r="H1012" i="59"/>
  <c r="G1012" i="59"/>
  <c r="H1011" i="59"/>
  <c r="G1011" i="59"/>
  <c r="H1010" i="59"/>
  <c r="G1010" i="59"/>
  <c r="H1009" i="59"/>
  <c r="G1009" i="59"/>
  <c r="H1008" i="59"/>
  <c r="G1008" i="59"/>
  <c r="H1007" i="59"/>
  <c r="G1007" i="59"/>
  <c r="H1006" i="59"/>
  <c r="G1006" i="59"/>
  <c r="H1005" i="59"/>
  <c r="G1005" i="59"/>
  <c r="H1004" i="59"/>
  <c r="G1004" i="59"/>
  <c r="H1003" i="59"/>
  <c r="G1003" i="59"/>
  <c r="H1002" i="59"/>
  <c r="G1002" i="59"/>
  <c r="H1001" i="59"/>
  <c r="G1001" i="59"/>
  <c r="H1000" i="59"/>
  <c r="G1000" i="59"/>
  <c r="H999" i="59"/>
  <c r="G999" i="59"/>
  <c r="H998" i="59"/>
  <c r="G998" i="59"/>
  <c r="H997" i="59"/>
  <c r="G997" i="59"/>
  <c r="H996" i="59"/>
  <c r="G996" i="59"/>
  <c r="H995" i="59"/>
  <c r="G995" i="59"/>
  <c r="H994" i="59"/>
  <c r="G994" i="59"/>
  <c r="H993" i="59"/>
  <c r="G993" i="59"/>
  <c r="H992" i="59"/>
  <c r="G992" i="59"/>
  <c r="H991" i="59"/>
  <c r="G991" i="59"/>
  <c r="H990" i="59"/>
  <c r="G990" i="59"/>
  <c r="H989" i="59"/>
  <c r="G989" i="59"/>
  <c r="H988" i="59"/>
  <c r="G988" i="59"/>
  <c r="H987" i="59"/>
  <c r="G987" i="59"/>
  <c r="H986" i="59"/>
  <c r="G986" i="59"/>
  <c r="H985" i="59"/>
  <c r="G985" i="59"/>
  <c r="H984" i="59"/>
  <c r="G984" i="59"/>
  <c r="H983" i="59"/>
  <c r="G983" i="59"/>
  <c r="H982" i="59"/>
  <c r="G982" i="59"/>
  <c r="H981" i="59"/>
  <c r="G981" i="59"/>
  <c r="H980" i="59"/>
  <c r="G980" i="59"/>
  <c r="H979" i="59"/>
  <c r="G979" i="59"/>
  <c r="H978" i="59"/>
  <c r="G978" i="59"/>
  <c r="H977" i="59"/>
  <c r="G977" i="59"/>
  <c r="H976" i="59"/>
  <c r="G976" i="59"/>
  <c r="H975" i="59"/>
  <c r="G975" i="59"/>
  <c r="H974" i="59"/>
  <c r="G974" i="59"/>
  <c r="H973" i="59"/>
  <c r="G973" i="59"/>
  <c r="H972" i="59"/>
  <c r="G972" i="59"/>
  <c r="H971" i="59"/>
  <c r="G971" i="59"/>
  <c r="H970" i="59"/>
  <c r="G970" i="59"/>
  <c r="H969" i="59"/>
  <c r="G969" i="59"/>
  <c r="H968" i="59"/>
  <c r="G968" i="59"/>
  <c r="H967" i="59"/>
  <c r="G967" i="59"/>
  <c r="H966" i="59"/>
  <c r="G966" i="59"/>
  <c r="H965" i="59"/>
  <c r="G965" i="59"/>
  <c r="H964" i="59"/>
  <c r="G964" i="59"/>
  <c r="H963" i="59"/>
  <c r="G963" i="59"/>
  <c r="H962" i="59"/>
  <c r="G962" i="59"/>
  <c r="H961" i="59"/>
  <c r="G961" i="59"/>
  <c r="H960" i="59"/>
  <c r="G960" i="59"/>
  <c r="H959" i="59"/>
  <c r="G959" i="59"/>
  <c r="H958" i="59"/>
  <c r="G958" i="59"/>
  <c r="H957" i="59"/>
  <c r="G957" i="59"/>
  <c r="H956" i="59"/>
  <c r="G956" i="59"/>
  <c r="H955" i="59"/>
  <c r="G955" i="59"/>
  <c r="H954" i="59"/>
  <c r="G954" i="59"/>
  <c r="H953" i="59"/>
  <c r="G953" i="59"/>
  <c r="H952" i="59"/>
  <c r="G952" i="59"/>
  <c r="H951" i="59"/>
  <c r="G951" i="59"/>
  <c r="H950" i="59"/>
  <c r="G950" i="59"/>
  <c r="H949" i="59"/>
  <c r="G949" i="59"/>
  <c r="H948" i="59"/>
  <c r="G948" i="59"/>
  <c r="H947" i="59"/>
  <c r="G947" i="59"/>
  <c r="H946" i="59"/>
  <c r="G946" i="59"/>
  <c r="H945" i="59"/>
  <c r="G945" i="59"/>
  <c r="H944" i="59"/>
  <c r="G944" i="59"/>
  <c r="H943" i="59"/>
  <c r="G943" i="59"/>
  <c r="H942" i="59"/>
  <c r="G942" i="59"/>
  <c r="H941" i="59"/>
  <c r="G941" i="59"/>
  <c r="H940" i="59"/>
  <c r="G940" i="59"/>
  <c r="H939" i="59"/>
  <c r="G939" i="59"/>
  <c r="H938" i="59"/>
  <c r="G938" i="59"/>
  <c r="H937" i="59"/>
  <c r="G937" i="59"/>
  <c r="H936" i="59"/>
  <c r="G936" i="59"/>
  <c r="H935" i="59"/>
  <c r="G935" i="59"/>
  <c r="H934" i="59"/>
  <c r="G934" i="59"/>
  <c r="H933" i="59"/>
  <c r="G933" i="59"/>
  <c r="H932" i="59"/>
  <c r="G932" i="59"/>
  <c r="H931" i="59"/>
  <c r="G931" i="59"/>
  <c r="H930" i="59"/>
  <c r="G930" i="59"/>
  <c r="H929" i="59"/>
  <c r="G929" i="59"/>
  <c r="H928" i="59"/>
  <c r="G928" i="59"/>
  <c r="H927" i="59"/>
  <c r="G927" i="59"/>
  <c r="H926" i="59"/>
  <c r="G926" i="59"/>
  <c r="H925" i="59"/>
  <c r="G925" i="59"/>
  <c r="H924" i="59"/>
  <c r="G924" i="59"/>
  <c r="H923" i="59"/>
  <c r="G923" i="59"/>
  <c r="H922" i="59"/>
  <c r="G922" i="59"/>
  <c r="H921" i="59"/>
  <c r="G921" i="59"/>
  <c r="H920" i="59"/>
  <c r="G920" i="59"/>
  <c r="H919" i="59"/>
  <c r="G919" i="59"/>
  <c r="H918" i="59"/>
  <c r="G918" i="59"/>
  <c r="H917" i="59"/>
  <c r="G917" i="59"/>
  <c r="H916" i="59"/>
  <c r="G916" i="59"/>
  <c r="H915" i="59"/>
  <c r="G915" i="59"/>
  <c r="H914" i="59"/>
  <c r="G914" i="59"/>
  <c r="H913" i="59"/>
  <c r="G913" i="59"/>
  <c r="H912" i="59"/>
  <c r="G912" i="59"/>
  <c r="H911" i="59"/>
  <c r="G911" i="59"/>
  <c r="H910" i="59"/>
  <c r="G910" i="59"/>
  <c r="H909" i="59"/>
  <c r="G909" i="59"/>
  <c r="H908" i="59"/>
  <c r="G908" i="59"/>
  <c r="H907" i="59"/>
  <c r="G907" i="59"/>
  <c r="H906" i="59"/>
  <c r="G906" i="59"/>
  <c r="H905" i="59"/>
  <c r="G905" i="59"/>
  <c r="H904" i="59"/>
  <c r="G904" i="59"/>
  <c r="H903" i="59"/>
  <c r="G903" i="59"/>
  <c r="H902" i="59"/>
  <c r="G902" i="59"/>
  <c r="H901" i="59"/>
  <c r="G901" i="59"/>
  <c r="H900" i="59"/>
  <c r="G900" i="59"/>
  <c r="H899" i="59"/>
  <c r="G899" i="59"/>
  <c r="H898" i="59"/>
  <c r="G898" i="59"/>
  <c r="H897" i="59"/>
  <c r="G897" i="59"/>
  <c r="H896" i="59"/>
  <c r="G896" i="59"/>
  <c r="H895" i="59"/>
  <c r="G895" i="59"/>
  <c r="H894" i="59"/>
  <c r="G894" i="59"/>
  <c r="H893" i="59"/>
  <c r="G893" i="59"/>
  <c r="H892" i="59"/>
  <c r="G892" i="59"/>
  <c r="H891" i="59"/>
  <c r="G891" i="59"/>
  <c r="H890" i="59"/>
  <c r="G890" i="59"/>
  <c r="H889" i="59"/>
  <c r="G889" i="59"/>
  <c r="H888" i="59"/>
  <c r="G888" i="59"/>
  <c r="H887" i="59"/>
  <c r="G887" i="59"/>
  <c r="H886" i="59"/>
  <c r="G886" i="59"/>
  <c r="H885" i="59"/>
  <c r="G885" i="59"/>
  <c r="H884" i="59"/>
  <c r="G884" i="59"/>
  <c r="H883" i="59"/>
  <c r="G883" i="59"/>
  <c r="H882" i="59"/>
  <c r="G882" i="59"/>
  <c r="H881" i="59"/>
  <c r="G881" i="59"/>
  <c r="H880" i="59"/>
  <c r="G880" i="59"/>
  <c r="H879" i="59"/>
  <c r="G879" i="59"/>
  <c r="H878" i="59"/>
  <c r="G878" i="59"/>
  <c r="H877" i="59"/>
  <c r="G877" i="59"/>
  <c r="H876" i="59"/>
  <c r="G876" i="59"/>
  <c r="H875" i="59"/>
  <c r="G875" i="59"/>
  <c r="H874" i="59"/>
  <c r="G874" i="59"/>
  <c r="H873" i="59"/>
  <c r="G873" i="59"/>
  <c r="H872" i="59"/>
  <c r="G872" i="59"/>
  <c r="H871" i="59"/>
  <c r="G871" i="59"/>
  <c r="H870" i="59"/>
  <c r="G870" i="59"/>
  <c r="H869" i="59"/>
  <c r="G869" i="59"/>
  <c r="H868" i="59"/>
  <c r="G868" i="59"/>
  <c r="H867" i="59"/>
  <c r="G867" i="59"/>
  <c r="H866" i="59"/>
  <c r="G866" i="59"/>
  <c r="H865" i="59"/>
  <c r="G865" i="59"/>
  <c r="H864" i="59"/>
  <c r="G864" i="59"/>
  <c r="H863" i="59"/>
  <c r="G863" i="59"/>
  <c r="H862" i="59"/>
  <c r="G862" i="59"/>
  <c r="H861" i="59"/>
  <c r="G861" i="59"/>
  <c r="H860" i="59"/>
  <c r="G860" i="59"/>
  <c r="H859" i="59"/>
  <c r="G859" i="59"/>
  <c r="H858" i="59"/>
  <c r="G858" i="59"/>
  <c r="H857" i="59"/>
  <c r="G857" i="59"/>
  <c r="H856" i="59"/>
  <c r="G856" i="59"/>
  <c r="H855" i="59"/>
  <c r="G855" i="59"/>
  <c r="H854" i="59"/>
  <c r="G854" i="59"/>
  <c r="H853" i="59"/>
  <c r="G853" i="59"/>
  <c r="H852" i="59"/>
  <c r="G852" i="59"/>
  <c r="H851" i="59"/>
  <c r="G851" i="59"/>
  <c r="H850" i="59"/>
  <c r="G850" i="59"/>
  <c r="H849" i="59"/>
  <c r="G849" i="59"/>
  <c r="H848" i="59"/>
  <c r="G848" i="59"/>
  <c r="H847" i="59"/>
  <c r="G847" i="59"/>
  <c r="H846" i="59"/>
  <c r="G846" i="59"/>
  <c r="H845" i="59"/>
  <c r="G845" i="59"/>
  <c r="H844" i="59"/>
  <c r="G844" i="59"/>
  <c r="H843" i="59"/>
  <c r="G843" i="59"/>
  <c r="H842" i="59"/>
  <c r="G842" i="59"/>
  <c r="H841" i="59"/>
  <c r="G841" i="59"/>
  <c r="H840" i="59"/>
  <c r="G840" i="59"/>
  <c r="H839" i="59"/>
  <c r="G839" i="59"/>
  <c r="H838" i="59"/>
  <c r="G838" i="59"/>
  <c r="H837" i="59"/>
  <c r="G837" i="59"/>
  <c r="H836" i="59"/>
  <c r="G836" i="59"/>
  <c r="H835" i="59"/>
  <c r="G835" i="59"/>
  <c r="H834" i="59"/>
  <c r="G834" i="59"/>
  <c r="H833" i="59"/>
  <c r="G833" i="59"/>
  <c r="H832" i="59"/>
  <c r="G832" i="59"/>
  <c r="H831" i="59"/>
  <c r="G831" i="59"/>
  <c r="H830" i="59"/>
  <c r="G830" i="59"/>
  <c r="H829" i="59"/>
  <c r="G829" i="59"/>
  <c r="H828" i="59"/>
  <c r="G828" i="59"/>
  <c r="H827" i="59"/>
  <c r="G827" i="59"/>
  <c r="H826" i="59"/>
  <c r="G826" i="59"/>
  <c r="H825" i="59"/>
  <c r="G825" i="59"/>
  <c r="H824" i="59"/>
  <c r="G824" i="59"/>
  <c r="H823" i="59"/>
  <c r="G823" i="59"/>
  <c r="H822" i="59"/>
  <c r="G822" i="59"/>
  <c r="H821" i="59"/>
  <c r="G821" i="59"/>
  <c r="H820" i="59"/>
  <c r="G820" i="59"/>
  <c r="H819" i="59"/>
  <c r="G819" i="59"/>
  <c r="H818" i="59"/>
  <c r="G818" i="59"/>
  <c r="H817" i="59"/>
  <c r="G817" i="59"/>
  <c r="H816" i="59"/>
  <c r="G816" i="59"/>
  <c r="H815" i="59"/>
  <c r="G815" i="59"/>
  <c r="H814" i="59"/>
  <c r="G814" i="59"/>
  <c r="H813" i="59"/>
  <c r="G813" i="59"/>
  <c r="H812" i="59"/>
  <c r="G812" i="59"/>
  <c r="H811" i="59"/>
  <c r="G811" i="59"/>
  <c r="H810" i="59"/>
  <c r="G810" i="59"/>
  <c r="H809" i="59"/>
  <c r="G809" i="59"/>
  <c r="H808" i="59"/>
  <c r="G808" i="59"/>
  <c r="H807" i="59"/>
  <c r="G807" i="59"/>
  <c r="H806" i="59"/>
  <c r="G806" i="59"/>
  <c r="H805" i="59"/>
  <c r="G805" i="59"/>
  <c r="H804" i="59"/>
  <c r="G804" i="59"/>
  <c r="H803" i="59"/>
  <c r="G803" i="59"/>
  <c r="H802" i="59"/>
  <c r="G802" i="59"/>
  <c r="H801" i="59"/>
  <c r="G801" i="59"/>
  <c r="H800" i="59"/>
  <c r="G800" i="59"/>
  <c r="H799" i="59"/>
  <c r="G799" i="59"/>
  <c r="H798" i="59"/>
  <c r="G798" i="59"/>
  <c r="H797" i="59"/>
  <c r="G797" i="59"/>
  <c r="H796" i="59"/>
  <c r="G796" i="59"/>
  <c r="H795" i="59"/>
  <c r="G795" i="59"/>
  <c r="H794" i="59"/>
  <c r="G794" i="59"/>
  <c r="H793" i="59"/>
  <c r="G793" i="59"/>
  <c r="H792" i="59"/>
  <c r="G792" i="59"/>
  <c r="H791" i="59"/>
  <c r="G791" i="59"/>
  <c r="H790" i="59"/>
  <c r="G790" i="59"/>
  <c r="H789" i="59"/>
  <c r="G789" i="59"/>
  <c r="H788" i="59"/>
  <c r="G788" i="59"/>
  <c r="H787" i="59"/>
  <c r="G787" i="59"/>
  <c r="H786" i="59"/>
  <c r="G786" i="59"/>
  <c r="H785" i="59"/>
  <c r="G785" i="59"/>
  <c r="H784" i="59"/>
  <c r="G784" i="59"/>
  <c r="H783" i="59"/>
  <c r="G783" i="59"/>
  <c r="H782" i="59"/>
  <c r="G782" i="59"/>
  <c r="H781" i="59"/>
  <c r="G781" i="59"/>
  <c r="H780" i="59"/>
  <c r="G780" i="59"/>
  <c r="H779" i="59"/>
  <c r="G779" i="59"/>
  <c r="H778" i="59"/>
  <c r="G778" i="59"/>
  <c r="H777" i="59"/>
  <c r="G777" i="59"/>
  <c r="H776" i="59"/>
  <c r="G776" i="59"/>
  <c r="H775" i="59"/>
  <c r="G775" i="59"/>
  <c r="H774" i="59"/>
  <c r="G774" i="59"/>
  <c r="H773" i="59"/>
  <c r="G773" i="59"/>
  <c r="H772" i="59"/>
  <c r="G772" i="59"/>
  <c r="H771" i="59"/>
  <c r="G771" i="59"/>
  <c r="H770" i="59"/>
  <c r="G770" i="59"/>
  <c r="H769" i="59"/>
  <c r="G769" i="59"/>
  <c r="H768" i="59"/>
  <c r="G768" i="59"/>
  <c r="H767" i="59"/>
  <c r="G767" i="59"/>
  <c r="H766" i="59"/>
  <c r="G766" i="59"/>
  <c r="H765" i="59"/>
  <c r="G765" i="59"/>
  <c r="H764" i="59"/>
  <c r="G764" i="59"/>
  <c r="H763" i="59"/>
  <c r="G763" i="59"/>
  <c r="H762" i="59"/>
  <c r="G762" i="59"/>
  <c r="H761" i="59"/>
  <c r="G761" i="59"/>
  <c r="H760" i="59"/>
  <c r="G760" i="59"/>
  <c r="H759" i="59"/>
  <c r="G759" i="59"/>
  <c r="H758" i="59"/>
  <c r="G758" i="59"/>
  <c r="H757" i="59"/>
  <c r="G757" i="59"/>
  <c r="H756" i="59"/>
  <c r="G756" i="59"/>
  <c r="H755" i="59"/>
  <c r="G755" i="59"/>
  <c r="H754" i="59"/>
  <c r="G754" i="59"/>
  <c r="H753" i="59"/>
  <c r="G753" i="59"/>
  <c r="H752" i="59"/>
  <c r="G752" i="59"/>
  <c r="H751" i="59"/>
  <c r="G751" i="59"/>
  <c r="H750" i="59"/>
  <c r="G750" i="59"/>
  <c r="H749" i="59"/>
  <c r="G749" i="59"/>
  <c r="H748" i="59"/>
  <c r="G748" i="59"/>
  <c r="H747" i="59"/>
  <c r="G747" i="59"/>
  <c r="H746" i="59"/>
  <c r="G746" i="59"/>
  <c r="H745" i="59"/>
  <c r="G745" i="59"/>
  <c r="H744" i="59"/>
  <c r="G744" i="59"/>
  <c r="H743" i="59"/>
  <c r="G743" i="59"/>
  <c r="H742" i="59"/>
  <c r="G742" i="59"/>
  <c r="H741" i="59"/>
  <c r="G741" i="59"/>
  <c r="H740" i="59"/>
  <c r="G740" i="59"/>
  <c r="H739" i="59"/>
  <c r="G739" i="59"/>
  <c r="H738" i="59"/>
  <c r="G738" i="59"/>
  <c r="H737" i="59"/>
  <c r="G737" i="59"/>
  <c r="H736" i="59"/>
  <c r="G736" i="59"/>
  <c r="H735" i="59"/>
  <c r="G735" i="59"/>
  <c r="H734" i="59"/>
  <c r="G734" i="59"/>
  <c r="H733" i="59"/>
  <c r="G733" i="59"/>
  <c r="H732" i="59"/>
  <c r="G732" i="59"/>
  <c r="H731" i="59"/>
  <c r="G731" i="59"/>
  <c r="H730" i="59"/>
  <c r="G730" i="59"/>
  <c r="H729" i="59"/>
  <c r="G729" i="59"/>
  <c r="H728" i="59"/>
  <c r="G728" i="59"/>
  <c r="H727" i="59"/>
  <c r="G727" i="59"/>
  <c r="H726" i="59"/>
  <c r="G726" i="59"/>
  <c r="H725" i="59"/>
  <c r="G725" i="59"/>
  <c r="H724" i="59"/>
  <c r="G724" i="59"/>
  <c r="H723" i="59"/>
  <c r="G723" i="59"/>
  <c r="H722" i="59"/>
  <c r="G722" i="59"/>
  <c r="H721" i="59"/>
  <c r="G721" i="59"/>
  <c r="H720" i="59"/>
  <c r="G720" i="59"/>
  <c r="H719" i="59"/>
  <c r="G719" i="59"/>
  <c r="H718" i="59"/>
  <c r="G718" i="59"/>
  <c r="H717" i="59"/>
  <c r="G717" i="59"/>
  <c r="H716" i="59"/>
  <c r="G716" i="59"/>
  <c r="H715" i="59"/>
  <c r="G715" i="59"/>
  <c r="H714" i="59"/>
  <c r="G714" i="59"/>
  <c r="H713" i="59"/>
  <c r="G713" i="59"/>
  <c r="H712" i="59"/>
  <c r="G712" i="59"/>
  <c r="H711" i="59"/>
  <c r="G711" i="59"/>
  <c r="H710" i="59"/>
  <c r="G710" i="59"/>
  <c r="H709" i="59"/>
  <c r="G709" i="59"/>
  <c r="H708" i="59"/>
  <c r="G708" i="59"/>
  <c r="H707" i="59"/>
  <c r="G707" i="59"/>
  <c r="H706" i="59"/>
  <c r="G706" i="59"/>
  <c r="H705" i="59"/>
  <c r="G705" i="59"/>
  <c r="H704" i="59"/>
  <c r="G704" i="59"/>
  <c r="H703" i="59"/>
  <c r="G703" i="59"/>
  <c r="H702" i="59"/>
  <c r="G702" i="59"/>
  <c r="H701" i="59"/>
  <c r="G701" i="59"/>
  <c r="G1317" i="59" s="1"/>
  <c r="F699" i="59"/>
  <c r="F19" i="1" s="1"/>
  <c r="E699" i="59"/>
  <c r="H698" i="59"/>
  <c r="G698" i="59"/>
  <c r="H697" i="59"/>
  <c r="G697" i="59"/>
  <c r="H696" i="59"/>
  <c r="G696" i="59"/>
  <c r="H695" i="59"/>
  <c r="G695" i="59"/>
  <c r="H694" i="59"/>
  <c r="G694" i="59"/>
  <c r="H693" i="59"/>
  <c r="G693" i="59"/>
  <c r="H692" i="59"/>
  <c r="G692" i="59"/>
  <c r="H691" i="59"/>
  <c r="G691" i="59"/>
  <c r="H690" i="59"/>
  <c r="G690" i="59"/>
  <c r="H689" i="59"/>
  <c r="G689" i="59"/>
  <c r="H688" i="59"/>
  <c r="G688" i="59"/>
  <c r="H687" i="59"/>
  <c r="G687" i="59"/>
  <c r="H686" i="59"/>
  <c r="G686" i="59"/>
  <c r="H685" i="59"/>
  <c r="G685" i="59"/>
  <c r="H684" i="59"/>
  <c r="G684" i="59"/>
  <c r="H683" i="59"/>
  <c r="G683" i="59"/>
  <c r="H682" i="59"/>
  <c r="G682" i="59"/>
  <c r="H681" i="59"/>
  <c r="G681" i="59"/>
  <c r="H680" i="59"/>
  <c r="G680" i="59"/>
  <c r="H679" i="59"/>
  <c r="G679" i="59"/>
  <c r="H678" i="59"/>
  <c r="G678" i="59"/>
  <c r="H677" i="59"/>
  <c r="G677" i="59"/>
  <c r="H676" i="59"/>
  <c r="G676" i="59"/>
  <c r="H675" i="59"/>
  <c r="G675" i="59"/>
  <c r="H674" i="59"/>
  <c r="G674" i="59"/>
  <c r="H673" i="59"/>
  <c r="G673" i="59"/>
  <c r="H672" i="59"/>
  <c r="G672" i="59"/>
  <c r="H671" i="59"/>
  <c r="G671" i="59"/>
  <c r="H670" i="59"/>
  <c r="G670" i="59"/>
  <c r="H669" i="59"/>
  <c r="G669" i="59"/>
  <c r="H668" i="59"/>
  <c r="G668" i="59"/>
  <c r="H667" i="59"/>
  <c r="G667" i="59"/>
  <c r="H666" i="59"/>
  <c r="G666" i="59"/>
  <c r="H665" i="59"/>
  <c r="G665" i="59"/>
  <c r="H664" i="59"/>
  <c r="G664" i="59"/>
  <c r="H663" i="59"/>
  <c r="G663" i="59"/>
  <c r="H662" i="59"/>
  <c r="G662" i="59"/>
  <c r="H661" i="59"/>
  <c r="G661" i="59"/>
  <c r="H660" i="59"/>
  <c r="G660" i="59"/>
  <c r="H659" i="59"/>
  <c r="G659" i="59"/>
  <c r="H658" i="59"/>
  <c r="G658" i="59"/>
  <c r="H657" i="59"/>
  <c r="G657" i="59"/>
  <c r="H656" i="59"/>
  <c r="G656" i="59"/>
  <c r="H655" i="59"/>
  <c r="G655" i="59"/>
  <c r="H654" i="59"/>
  <c r="G654" i="59"/>
  <c r="H653" i="59"/>
  <c r="G653" i="59"/>
  <c r="H652" i="59"/>
  <c r="G652" i="59"/>
  <c r="H651" i="59"/>
  <c r="G651" i="59"/>
  <c r="H650" i="59"/>
  <c r="G650" i="59"/>
  <c r="H649" i="59"/>
  <c r="G649" i="59"/>
  <c r="H648" i="59"/>
  <c r="G648" i="59"/>
  <c r="H647" i="59"/>
  <c r="G647" i="59"/>
  <c r="H646" i="59"/>
  <c r="G646" i="59"/>
  <c r="H645" i="59"/>
  <c r="G645" i="59"/>
  <c r="H644" i="59"/>
  <c r="G644" i="59"/>
  <c r="H643" i="59"/>
  <c r="G643" i="59"/>
  <c r="H642" i="59"/>
  <c r="G642" i="59"/>
  <c r="H641" i="59"/>
  <c r="G641" i="59"/>
  <c r="H640" i="59"/>
  <c r="G640" i="59"/>
  <c r="H639" i="59"/>
  <c r="G639" i="59"/>
  <c r="H638" i="59"/>
  <c r="G638" i="59"/>
  <c r="H637" i="59"/>
  <c r="G637" i="59"/>
  <c r="H636" i="59"/>
  <c r="G636" i="59"/>
  <c r="H635" i="59"/>
  <c r="G635" i="59"/>
  <c r="H634" i="59"/>
  <c r="G634" i="59"/>
  <c r="H633" i="59"/>
  <c r="G633" i="59"/>
  <c r="H632" i="59"/>
  <c r="G632" i="59"/>
  <c r="H631" i="59"/>
  <c r="G631" i="59"/>
  <c r="H630" i="59"/>
  <c r="G630" i="59"/>
  <c r="H629" i="59"/>
  <c r="G629" i="59"/>
  <c r="H628" i="59"/>
  <c r="G628" i="59"/>
  <c r="H627" i="59"/>
  <c r="G627" i="59"/>
  <c r="H626" i="59"/>
  <c r="G626" i="59"/>
  <c r="H625" i="59"/>
  <c r="G625" i="59"/>
  <c r="H624" i="59"/>
  <c r="G624" i="59"/>
  <c r="H623" i="59"/>
  <c r="G623" i="59"/>
  <c r="H622" i="59"/>
  <c r="G622" i="59"/>
  <c r="H621" i="59"/>
  <c r="G621" i="59"/>
  <c r="H620" i="59"/>
  <c r="G620" i="59"/>
  <c r="H619" i="59"/>
  <c r="G619" i="59"/>
  <c r="H618" i="59"/>
  <c r="G618" i="59"/>
  <c r="H617" i="59"/>
  <c r="G617" i="59"/>
  <c r="H616" i="59"/>
  <c r="G616" i="59"/>
  <c r="H615" i="59"/>
  <c r="G615" i="59"/>
  <c r="H614" i="59"/>
  <c r="G614" i="59"/>
  <c r="H613" i="59"/>
  <c r="G613" i="59"/>
  <c r="H612" i="59"/>
  <c r="G612" i="59"/>
  <c r="H611" i="59"/>
  <c r="G611" i="59"/>
  <c r="H610" i="59"/>
  <c r="G610" i="59"/>
  <c r="H609" i="59"/>
  <c r="G609" i="59"/>
  <c r="H608" i="59"/>
  <c r="G608" i="59"/>
  <c r="H607" i="59"/>
  <c r="G607" i="59"/>
  <c r="H606" i="59"/>
  <c r="G606" i="59"/>
  <c r="H605" i="59"/>
  <c r="G605" i="59"/>
  <c r="H604" i="59"/>
  <c r="G604" i="59"/>
  <c r="H603" i="59"/>
  <c r="G603" i="59"/>
  <c r="H602" i="59"/>
  <c r="G602" i="59"/>
  <c r="H601" i="59"/>
  <c r="G601" i="59"/>
  <c r="H600" i="59"/>
  <c r="G600" i="59"/>
  <c r="H599" i="59"/>
  <c r="G599" i="59"/>
  <c r="H598" i="59"/>
  <c r="G598" i="59"/>
  <c r="H597" i="59"/>
  <c r="G597" i="59"/>
  <c r="H596" i="59"/>
  <c r="G596" i="59"/>
  <c r="H595" i="59"/>
  <c r="G595" i="59"/>
  <c r="H594" i="59"/>
  <c r="G594" i="59"/>
  <c r="H593" i="59"/>
  <c r="G593" i="59"/>
  <c r="H592" i="59"/>
  <c r="G592" i="59"/>
  <c r="H591" i="59"/>
  <c r="G591" i="59"/>
  <c r="H590" i="59"/>
  <c r="G590" i="59"/>
  <c r="H589" i="59"/>
  <c r="G589" i="59"/>
  <c r="H588" i="59"/>
  <c r="G588" i="59"/>
  <c r="H587" i="59"/>
  <c r="G587" i="59"/>
  <c r="H586" i="59"/>
  <c r="G586" i="59"/>
  <c r="H585" i="59"/>
  <c r="G585" i="59"/>
  <c r="H584" i="59"/>
  <c r="G584" i="59"/>
  <c r="H583" i="59"/>
  <c r="G583" i="59"/>
  <c r="H582" i="59"/>
  <c r="G582" i="59"/>
  <c r="H581" i="59"/>
  <c r="G581" i="59"/>
  <c r="H580" i="59"/>
  <c r="G580" i="59"/>
  <c r="H579" i="59"/>
  <c r="G579" i="59"/>
  <c r="H578" i="59"/>
  <c r="G578" i="59"/>
  <c r="H577" i="59"/>
  <c r="G577" i="59"/>
  <c r="H576" i="59"/>
  <c r="G576" i="59"/>
  <c r="H575" i="59"/>
  <c r="G575" i="59"/>
  <c r="H574" i="59"/>
  <c r="G574" i="59"/>
  <c r="H573" i="59"/>
  <c r="G573" i="59"/>
  <c r="H572" i="59"/>
  <c r="G572" i="59"/>
  <c r="H571" i="59"/>
  <c r="G571" i="59"/>
  <c r="H570" i="59"/>
  <c r="G570" i="59"/>
  <c r="H569" i="59"/>
  <c r="G569" i="59"/>
  <c r="H568" i="59"/>
  <c r="G568" i="59"/>
  <c r="H567" i="59"/>
  <c r="G567" i="59"/>
  <c r="H566" i="59"/>
  <c r="G566" i="59"/>
  <c r="H565" i="59"/>
  <c r="G565" i="59"/>
  <c r="H564" i="59"/>
  <c r="G564" i="59"/>
  <c r="H563" i="59"/>
  <c r="G563" i="59"/>
  <c r="H562" i="59"/>
  <c r="G562" i="59"/>
  <c r="H561" i="59"/>
  <c r="G561" i="59"/>
  <c r="H560" i="59"/>
  <c r="G560" i="59"/>
  <c r="H559" i="59"/>
  <c r="G559" i="59"/>
  <c r="H558" i="59"/>
  <c r="G558" i="59"/>
  <c r="H557" i="59"/>
  <c r="G557" i="59"/>
  <c r="H556" i="59"/>
  <c r="G556" i="59"/>
  <c r="H555" i="59"/>
  <c r="G555" i="59"/>
  <c r="H554" i="59"/>
  <c r="G554" i="59"/>
  <c r="H553" i="59"/>
  <c r="G553" i="59"/>
  <c r="H552" i="59"/>
  <c r="G552" i="59"/>
  <c r="H551" i="59"/>
  <c r="G551" i="59"/>
  <c r="H550" i="59"/>
  <c r="G550" i="59"/>
  <c r="H549" i="59"/>
  <c r="G549" i="59"/>
  <c r="H548" i="59"/>
  <c r="G548" i="59"/>
  <c r="H547" i="59"/>
  <c r="G547" i="59"/>
  <c r="H546" i="59"/>
  <c r="G546" i="59"/>
  <c r="H545" i="59"/>
  <c r="G545" i="59"/>
  <c r="H544" i="59"/>
  <c r="G544" i="59"/>
  <c r="H543" i="59"/>
  <c r="G543" i="59"/>
  <c r="H542" i="59"/>
  <c r="G542" i="59"/>
  <c r="H541" i="59"/>
  <c r="G541" i="59"/>
  <c r="H540" i="59"/>
  <c r="G540" i="59"/>
  <c r="H539" i="59"/>
  <c r="G539" i="59"/>
  <c r="H538" i="59"/>
  <c r="G538" i="59"/>
  <c r="H537" i="59"/>
  <c r="G537" i="59"/>
  <c r="H536" i="59"/>
  <c r="G536" i="59"/>
  <c r="H535" i="59"/>
  <c r="G535" i="59"/>
  <c r="H534" i="59"/>
  <c r="G534" i="59"/>
  <c r="H533" i="59"/>
  <c r="G533" i="59"/>
  <c r="H532" i="59"/>
  <c r="G532" i="59"/>
  <c r="H531" i="59"/>
  <c r="G531" i="59"/>
  <c r="H530" i="59"/>
  <c r="G530" i="59"/>
  <c r="H529" i="59"/>
  <c r="G529" i="59"/>
  <c r="H528" i="59"/>
  <c r="G528" i="59"/>
  <c r="H527" i="59"/>
  <c r="G527" i="59"/>
  <c r="H526" i="59"/>
  <c r="G526" i="59"/>
  <c r="H525" i="59"/>
  <c r="G525" i="59"/>
  <c r="H524" i="59"/>
  <c r="G524" i="59"/>
  <c r="H523" i="59"/>
  <c r="G523" i="59"/>
  <c r="H522" i="59"/>
  <c r="G522" i="59"/>
  <c r="H521" i="59"/>
  <c r="G521" i="59"/>
  <c r="H520" i="59"/>
  <c r="G520" i="59"/>
  <c r="H519" i="59"/>
  <c r="G519" i="59"/>
  <c r="H518" i="59"/>
  <c r="G518" i="59"/>
  <c r="H517" i="59"/>
  <c r="G517" i="59"/>
  <c r="H516" i="59"/>
  <c r="G516" i="59"/>
  <c r="H515" i="59"/>
  <c r="G515" i="59"/>
  <c r="H514" i="59"/>
  <c r="G514" i="59"/>
  <c r="H513" i="59"/>
  <c r="G513" i="59"/>
  <c r="H512" i="59"/>
  <c r="G512" i="59"/>
  <c r="H511" i="59"/>
  <c r="G511" i="59"/>
  <c r="H510" i="59"/>
  <c r="G510" i="59"/>
  <c r="H509" i="59"/>
  <c r="G509" i="59"/>
  <c r="H508" i="59"/>
  <c r="G508" i="59"/>
  <c r="H507" i="59"/>
  <c r="G507" i="59"/>
  <c r="H506" i="59"/>
  <c r="G506" i="59"/>
  <c r="H505" i="59"/>
  <c r="G505" i="59"/>
  <c r="H504" i="59"/>
  <c r="G504" i="59"/>
  <c r="H503" i="59"/>
  <c r="G503" i="59"/>
  <c r="H502" i="59"/>
  <c r="G502" i="59"/>
  <c r="H501" i="59"/>
  <c r="G501" i="59"/>
  <c r="H500" i="59"/>
  <c r="G500" i="59"/>
  <c r="H499" i="59"/>
  <c r="G499" i="59"/>
  <c r="H498" i="59"/>
  <c r="G498" i="59"/>
  <c r="H497" i="59"/>
  <c r="G497" i="59"/>
  <c r="H496" i="59"/>
  <c r="G496" i="59"/>
  <c r="H495" i="59"/>
  <c r="G495" i="59"/>
  <c r="H494" i="59"/>
  <c r="G494" i="59"/>
  <c r="H493" i="59"/>
  <c r="G493" i="59"/>
  <c r="H492" i="59"/>
  <c r="G492" i="59"/>
  <c r="H491" i="59"/>
  <c r="G491" i="59"/>
  <c r="H490" i="59"/>
  <c r="G490" i="59"/>
  <c r="H489" i="59"/>
  <c r="G489" i="59"/>
  <c r="H488" i="59"/>
  <c r="G488" i="59"/>
  <c r="H487" i="59"/>
  <c r="G487" i="59"/>
  <c r="H486" i="59"/>
  <c r="G486" i="59"/>
  <c r="H485" i="59"/>
  <c r="G485" i="59"/>
  <c r="H484" i="59"/>
  <c r="G484" i="59"/>
  <c r="H483" i="59"/>
  <c r="G483" i="59"/>
  <c r="H482" i="59"/>
  <c r="G482" i="59"/>
  <c r="H481" i="59"/>
  <c r="G481" i="59"/>
  <c r="H480" i="59"/>
  <c r="G480" i="59"/>
  <c r="H479" i="59"/>
  <c r="G479" i="59"/>
  <c r="H478" i="59"/>
  <c r="G478" i="59"/>
  <c r="H477" i="59"/>
  <c r="G477" i="59"/>
  <c r="H476" i="59"/>
  <c r="G476" i="59"/>
  <c r="H475" i="59"/>
  <c r="G475" i="59"/>
  <c r="H474" i="59"/>
  <c r="G474" i="59"/>
  <c r="H473" i="59"/>
  <c r="G473" i="59"/>
  <c r="H472" i="59"/>
  <c r="G472" i="59"/>
  <c r="H471" i="59"/>
  <c r="G471" i="59"/>
  <c r="H470" i="59"/>
  <c r="G470" i="59"/>
  <c r="H469" i="59"/>
  <c r="G469" i="59"/>
  <c r="H468" i="59"/>
  <c r="G468" i="59"/>
  <c r="H467" i="59"/>
  <c r="G467" i="59"/>
  <c r="H466" i="59"/>
  <c r="G466" i="59"/>
  <c r="H465" i="59"/>
  <c r="G465" i="59"/>
  <c r="H464" i="59"/>
  <c r="G464" i="59"/>
  <c r="H463" i="59"/>
  <c r="G463" i="59"/>
  <c r="H462" i="59"/>
  <c r="G462" i="59"/>
  <c r="H461" i="59"/>
  <c r="G461" i="59"/>
  <c r="H460" i="59"/>
  <c r="G460" i="59"/>
  <c r="H459" i="59"/>
  <c r="G459" i="59"/>
  <c r="H458" i="59"/>
  <c r="G458" i="59"/>
  <c r="H457" i="59"/>
  <c r="G457" i="59"/>
  <c r="H456" i="59"/>
  <c r="G456" i="59"/>
  <c r="H455" i="59"/>
  <c r="G455" i="59"/>
  <c r="H454" i="59"/>
  <c r="G454" i="59"/>
  <c r="H453" i="59"/>
  <c r="G453" i="59"/>
  <c r="H452" i="59"/>
  <c r="G452" i="59"/>
  <c r="H451" i="59"/>
  <c r="G451" i="59"/>
  <c r="H450" i="59"/>
  <c r="G450" i="59"/>
  <c r="H449" i="59"/>
  <c r="G449" i="59"/>
  <c r="H448" i="59"/>
  <c r="G448" i="59"/>
  <c r="H447" i="59"/>
  <c r="G447" i="59"/>
  <c r="H446" i="59"/>
  <c r="G446" i="59"/>
  <c r="H445" i="59"/>
  <c r="G445" i="59"/>
  <c r="H444" i="59"/>
  <c r="G444" i="59"/>
  <c r="H443" i="59"/>
  <c r="G443" i="59"/>
  <c r="H442" i="59"/>
  <c r="G442" i="59"/>
  <c r="H441" i="59"/>
  <c r="G441" i="59"/>
  <c r="H440" i="59"/>
  <c r="G440" i="59"/>
  <c r="H439" i="59"/>
  <c r="G439" i="59"/>
  <c r="H438" i="59"/>
  <c r="G438" i="59"/>
  <c r="H437" i="59"/>
  <c r="G437" i="59"/>
  <c r="H436" i="59"/>
  <c r="G436" i="59"/>
  <c r="H435" i="59"/>
  <c r="G435" i="59"/>
  <c r="H434" i="59"/>
  <c r="G434" i="59"/>
  <c r="H433" i="59"/>
  <c r="G433" i="59"/>
  <c r="H432" i="59"/>
  <c r="G432" i="59"/>
  <c r="H431" i="59"/>
  <c r="G431" i="59"/>
  <c r="H430" i="59"/>
  <c r="G430" i="59"/>
  <c r="H429" i="59"/>
  <c r="G429" i="59"/>
  <c r="H428" i="59"/>
  <c r="G428" i="59"/>
  <c r="H427" i="59"/>
  <c r="G427" i="59"/>
  <c r="H426" i="59"/>
  <c r="G426" i="59"/>
  <c r="H425" i="59"/>
  <c r="G425" i="59"/>
  <c r="H424" i="59"/>
  <c r="G424" i="59"/>
  <c r="H423" i="59"/>
  <c r="G423" i="59"/>
  <c r="H422" i="59"/>
  <c r="G422" i="59"/>
  <c r="H421" i="59"/>
  <c r="G421" i="59"/>
  <c r="H420" i="59"/>
  <c r="G420" i="59"/>
  <c r="H419" i="59"/>
  <c r="G419" i="59"/>
  <c r="H418" i="59"/>
  <c r="G418" i="59"/>
  <c r="H417" i="59"/>
  <c r="G417" i="59"/>
  <c r="H416" i="59"/>
  <c r="G416" i="59"/>
  <c r="H415" i="59"/>
  <c r="G415" i="59"/>
  <c r="H414" i="59"/>
  <c r="G414" i="59"/>
  <c r="H413" i="59"/>
  <c r="G413" i="59"/>
  <c r="H412" i="59"/>
  <c r="G412" i="59"/>
  <c r="H411" i="59"/>
  <c r="G411" i="59"/>
  <c r="H410" i="59"/>
  <c r="G410" i="59"/>
  <c r="H409" i="59"/>
  <c r="G409" i="59"/>
  <c r="H408" i="59"/>
  <c r="G408" i="59"/>
  <c r="H407" i="59"/>
  <c r="G407" i="59"/>
  <c r="H406" i="59"/>
  <c r="G406" i="59"/>
  <c r="H405" i="59"/>
  <c r="G405" i="59"/>
  <c r="H404" i="59"/>
  <c r="G404" i="59"/>
  <c r="H403" i="59"/>
  <c r="G403" i="59"/>
  <c r="H402" i="59"/>
  <c r="G402" i="59"/>
  <c r="H401" i="59"/>
  <c r="G401" i="59"/>
  <c r="H400" i="59"/>
  <c r="G400" i="59"/>
  <c r="H399" i="59"/>
  <c r="G399" i="59"/>
  <c r="H398" i="59"/>
  <c r="G398" i="59"/>
  <c r="H397" i="59"/>
  <c r="G397" i="59"/>
  <c r="H396" i="59"/>
  <c r="G396" i="59"/>
  <c r="H395" i="59"/>
  <c r="G395" i="59"/>
  <c r="H394" i="59"/>
  <c r="G394" i="59"/>
  <c r="H393" i="59"/>
  <c r="G393" i="59"/>
  <c r="H392" i="59"/>
  <c r="G392" i="59"/>
  <c r="H391" i="59"/>
  <c r="G391" i="59"/>
  <c r="H390" i="59"/>
  <c r="G390" i="59"/>
  <c r="H389" i="59"/>
  <c r="G389" i="59"/>
  <c r="H388" i="59"/>
  <c r="G388" i="59"/>
  <c r="H387" i="59"/>
  <c r="G387" i="59"/>
  <c r="H386" i="59"/>
  <c r="G386" i="59"/>
  <c r="H385" i="59"/>
  <c r="G385" i="59"/>
  <c r="H384" i="59"/>
  <c r="G384" i="59"/>
  <c r="H383" i="59"/>
  <c r="G383" i="59"/>
  <c r="H382" i="59"/>
  <c r="G382" i="59"/>
  <c r="H381" i="59"/>
  <c r="G381" i="59"/>
  <c r="H380" i="59"/>
  <c r="G380" i="59"/>
  <c r="H379" i="59"/>
  <c r="G379" i="59"/>
  <c r="H378" i="59"/>
  <c r="G378" i="59"/>
  <c r="H377" i="59"/>
  <c r="G377" i="59"/>
  <c r="H376" i="59"/>
  <c r="G376" i="59"/>
  <c r="H375" i="59"/>
  <c r="G375" i="59"/>
  <c r="H374" i="59"/>
  <c r="G374" i="59"/>
  <c r="H373" i="59"/>
  <c r="G373" i="59"/>
  <c r="H372" i="59"/>
  <c r="G372" i="59"/>
  <c r="H371" i="59"/>
  <c r="G371" i="59"/>
  <c r="H370" i="59"/>
  <c r="G370" i="59"/>
  <c r="H369" i="59"/>
  <c r="G369" i="59"/>
  <c r="H368" i="59"/>
  <c r="G368" i="59"/>
  <c r="H367" i="59"/>
  <c r="G367" i="59"/>
  <c r="H366" i="59"/>
  <c r="G366" i="59"/>
  <c r="H365" i="59"/>
  <c r="G365" i="59"/>
  <c r="H364" i="59"/>
  <c r="G364" i="59"/>
  <c r="H363" i="59"/>
  <c r="G363" i="59"/>
  <c r="H362" i="59"/>
  <c r="G362" i="59"/>
  <c r="H361" i="59"/>
  <c r="G361" i="59"/>
  <c r="H360" i="59"/>
  <c r="G360" i="59"/>
  <c r="H359" i="59"/>
  <c r="G359" i="59"/>
  <c r="H358" i="59"/>
  <c r="G358" i="59"/>
  <c r="H357" i="59"/>
  <c r="G357" i="59"/>
  <c r="H356" i="59"/>
  <c r="G356" i="59"/>
  <c r="H355" i="59"/>
  <c r="G355" i="59"/>
  <c r="H354" i="59"/>
  <c r="G354" i="59"/>
  <c r="H353" i="59"/>
  <c r="G353" i="59"/>
  <c r="H352" i="59"/>
  <c r="G352" i="59"/>
  <c r="H351" i="59"/>
  <c r="G351" i="59"/>
  <c r="H350" i="59"/>
  <c r="G350" i="59"/>
  <c r="H349" i="59"/>
  <c r="G349" i="59"/>
  <c r="H348" i="59"/>
  <c r="G348" i="59"/>
  <c r="H347" i="59"/>
  <c r="G347" i="59"/>
  <c r="H346" i="59"/>
  <c r="G346" i="59"/>
  <c r="H345" i="59"/>
  <c r="G345" i="59"/>
  <c r="H344" i="59"/>
  <c r="G344" i="59"/>
  <c r="H343" i="59"/>
  <c r="G343" i="59"/>
  <c r="H342" i="59"/>
  <c r="G342" i="59"/>
  <c r="H341" i="59"/>
  <c r="G341" i="59"/>
  <c r="H340" i="59"/>
  <c r="G340" i="59"/>
  <c r="H339" i="59"/>
  <c r="G339" i="59"/>
  <c r="H338" i="59"/>
  <c r="G338" i="59"/>
  <c r="H337" i="59"/>
  <c r="G337" i="59"/>
  <c r="H336" i="59"/>
  <c r="G336" i="59"/>
  <c r="H335" i="59"/>
  <c r="G335" i="59"/>
  <c r="H334" i="59"/>
  <c r="G334" i="59"/>
  <c r="H333" i="59"/>
  <c r="G333" i="59"/>
  <c r="H332" i="59"/>
  <c r="G332" i="59"/>
  <c r="H331" i="59"/>
  <c r="G331" i="59"/>
  <c r="H330" i="59"/>
  <c r="G330" i="59"/>
  <c r="H329" i="59"/>
  <c r="G329" i="59"/>
  <c r="H328" i="59"/>
  <c r="G328" i="59"/>
  <c r="H327" i="59"/>
  <c r="G327" i="59"/>
  <c r="H326" i="59"/>
  <c r="G326" i="59"/>
  <c r="H325" i="59"/>
  <c r="G325" i="59"/>
  <c r="H324" i="59"/>
  <c r="G324" i="59"/>
  <c r="H323" i="59"/>
  <c r="G323" i="59"/>
  <c r="H322" i="59"/>
  <c r="G322" i="59"/>
  <c r="H321" i="59"/>
  <c r="G321" i="59"/>
  <c r="H320" i="59"/>
  <c r="G320" i="59"/>
  <c r="H319" i="59"/>
  <c r="G319" i="59"/>
  <c r="H318" i="59"/>
  <c r="G318" i="59"/>
  <c r="H317" i="59"/>
  <c r="G317" i="59"/>
  <c r="H316" i="59"/>
  <c r="G316" i="59"/>
  <c r="H315" i="59"/>
  <c r="G315" i="59"/>
  <c r="H314" i="59"/>
  <c r="G314" i="59"/>
  <c r="H313" i="59"/>
  <c r="G313" i="59"/>
  <c r="H312" i="59"/>
  <c r="G312" i="59"/>
  <c r="H311" i="59"/>
  <c r="G311" i="59"/>
  <c r="H310" i="59"/>
  <c r="G310" i="59"/>
  <c r="H309" i="59"/>
  <c r="G309" i="59"/>
  <c r="H308" i="59"/>
  <c r="G308" i="59"/>
  <c r="H307" i="59"/>
  <c r="G307" i="59"/>
  <c r="H306" i="59"/>
  <c r="G306" i="59"/>
  <c r="H305" i="59"/>
  <c r="G305" i="59"/>
  <c r="H304" i="59"/>
  <c r="G304" i="59"/>
  <c r="H303" i="59"/>
  <c r="G303" i="59"/>
  <c r="H302" i="59"/>
  <c r="G302" i="59"/>
  <c r="H301" i="59"/>
  <c r="G301" i="59"/>
  <c r="H300" i="59"/>
  <c r="G300" i="59"/>
  <c r="H299" i="59"/>
  <c r="G299" i="59"/>
  <c r="H298" i="59"/>
  <c r="G298" i="59"/>
  <c r="H297" i="59"/>
  <c r="G297" i="59"/>
  <c r="H296" i="59"/>
  <c r="G296" i="59"/>
  <c r="H295" i="59"/>
  <c r="G295" i="59"/>
  <c r="H294" i="59"/>
  <c r="G294" i="59"/>
  <c r="H293" i="59"/>
  <c r="G293" i="59"/>
  <c r="H292" i="59"/>
  <c r="G292" i="59"/>
  <c r="H291" i="59"/>
  <c r="G291" i="59"/>
  <c r="H290" i="59"/>
  <c r="G290" i="59"/>
  <c r="H289" i="59"/>
  <c r="G289" i="59"/>
  <c r="H288" i="59"/>
  <c r="G288" i="59"/>
  <c r="H287" i="59"/>
  <c r="G287" i="59"/>
  <c r="H286" i="59"/>
  <c r="G286" i="59"/>
  <c r="H285" i="59"/>
  <c r="G285" i="59"/>
  <c r="H284" i="59"/>
  <c r="G284" i="59"/>
  <c r="H283" i="59"/>
  <c r="G283" i="59"/>
  <c r="H282" i="59"/>
  <c r="G282" i="59"/>
  <c r="H281" i="59"/>
  <c r="G281" i="59"/>
  <c r="H280" i="59"/>
  <c r="G280" i="59"/>
  <c r="H279" i="59"/>
  <c r="G279" i="59"/>
  <c r="H278" i="59"/>
  <c r="G278" i="59"/>
  <c r="H277" i="59"/>
  <c r="G277" i="59"/>
  <c r="H276" i="59"/>
  <c r="G276" i="59"/>
  <c r="H275" i="59"/>
  <c r="G275" i="59"/>
  <c r="H274" i="59"/>
  <c r="G274" i="59"/>
  <c r="H273" i="59"/>
  <c r="G273" i="59"/>
  <c r="H272" i="59"/>
  <c r="G272" i="59"/>
  <c r="H271" i="59"/>
  <c r="G271" i="59"/>
  <c r="H270" i="59"/>
  <c r="G270" i="59"/>
  <c r="H269" i="59"/>
  <c r="G269" i="59"/>
  <c r="H268" i="59"/>
  <c r="G268" i="59"/>
  <c r="H267" i="59"/>
  <c r="G267" i="59"/>
  <c r="H266" i="59"/>
  <c r="G266" i="59"/>
  <c r="H265" i="59"/>
  <c r="G265" i="59"/>
  <c r="H264" i="59"/>
  <c r="G264" i="59"/>
  <c r="H263" i="59"/>
  <c r="G263" i="59"/>
  <c r="H262" i="59"/>
  <c r="G262" i="59"/>
  <c r="H261" i="59"/>
  <c r="G261" i="59"/>
  <c r="H260" i="59"/>
  <c r="G260" i="59"/>
  <c r="H259" i="59"/>
  <c r="G259" i="59"/>
  <c r="H258" i="59"/>
  <c r="G258" i="59"/>
  <c r="H257" i="59"/>
  <c r="G257" i="59"/>
  <c r="H256" i="59"/>
  <c r="G256" i="59"/>
  <c r="H255" i="59"/>
  <c r="G255" i="59"/>
  <c r="H254" i="59"/>
  <c r="G254" i="59"/>
  <c r="H253" i="59"/>
  <c r="G253" i="59"/>
  <c r="H252" i="59"/>
  <c r="G252" i="59"/>
  <c r="H251" i="59"/>
  <c r="G251" i="59"/>
  <c r="H250" i="59"/>
  <c r="G250" i="59"/>
  <c r="H249" i="59"/>
  <c r="G249" i="59"/>
  <c r="H248" i="59"/>
  <c r="G248" i="59"/>
  <c r="H247" i="59"/>
  <c r="G247" i="59"/>
  <c r="H246" i="59"/>
  <c r="G246" i="59"/>
  <c r="H245" i="59"/>
  <c r="G245" i="59"/>
  <c r="H244" i="59"/>
  <c r="G244" i="59"/>
  <c r="H243" i="59"/>
  <c r="G243" i="59"/>
  <c r="H242" i="59"/>
  <c r="G242" i="59"/>
  <c r="H241" i="59"/>
  <c r="G241" i="59"/>
  <c r="H240" i="59"/>
  <c r="G240" i="59"/>
  <c r="H239" i="59"/>
  <c r="G239" i="59"/>
  <c r="H238" i="59"/>
  <c r="G238" i="59"/>
  <c r="H237" i="59"/>
  <c r="G237" i="59"/>
  <c r="H236" i="59"/>
  <c r="G236" i="59"/>
  <c r="H235" i="59"/>
  <c r="G235" i="59"/>
  <c r="H234" i="59"/>
  <c r="G234" i="59"/>
  <c r="H233" i="59"/>
  <c r="G233" i="59"/>
  <c r="H232" i="59"/>
  <c r="G232" i="59"/>
  <c r="H231" i="59"/>
  <c r="G231" i="59"/>
  <c r="H230" i="59"/>
  <c r="G230" i="59"/>
  <c r="H229" i="59"/>
  <c r="G229" i="59"/>
  <c r="H228" i="59"/>
  <c r="G228" i="59"/>
  <c r="H227" i="59"/>
  <c r="G227" i="59"/>
  <c r="H226" i="59"/>
  <c r="G226" i="59"/>
  <c r="H225" i="59"/>
  <c r="G225" i="59"/>
  <c r="H224" i="59"/>
  <c r="G224" i="59"/>
  <c r="H223" i="59"/>
  <c r="G223" i="59"/>
  <c r="H222" i="59"/>
  <c r="G222" i="59"/>
  <c r="H221" i="59"/>
  <c r="G221" i="59"/>
  <c r="H220" i="59"/>
  <c r="G220" i="59"/>
  <c r="H219" i="59"/>
  <c r="G219" i="59"/>
  <c r="H218" i="59"/>
  <c r="G218" i="59"/>
  <c r="H217" i="59"/>
  <c r="G217" i="59"/>
  <c r="H216" i="59"/>
  <c r="G216" i="59"/>
  <c r="H215" i="59"/>
  <c r="G215" i="59"/>
  <c r="H214" i="59"/>
  <c r="G214" i="59"/>
  <c r="H213" i="59"/>
  <c r="G213" i="59"/>
  <c r="H212" i="59"/>
  <c r="G212" i="59"/>
  <c r="H211" i="59"/>
  <c r="G211" i="59"/>
  <c r="H210" i="59"/>
  <c r="G210" i="59"/>
  <c r="H209" i="59"/>
  <c r="G209" i="59"/>
  <c r="H208" i="59"/>
  <c r="G208" i="59"/>
  <c r="H207" i="59"/>
  <c r="G207" i="59"/>
  <c r="H206" i="59"/>
  <c r="G206" i="59"/>
  <c r="H205" i="59"/>
  <c r="G205" i="59"/>
  <c r="H204" i="59"/>
  <c r="G204" i="59"/>
  <c r="H203" i="59"/>
  <c r="G203" i="59"/>
  <c r="H202" i="59"/>
  <c r="G202" i="59"/>
  <c r="H201" i="59"/>
  <c r="G201" i="59"/>
  <c r="H200" i="59"/>
  <c r="G200" i="59"/>
  <c r="H199" i="59"/>
  <c r="G199" i="59"/>
  <c r="H198" i="59"/>
  <c r="G198" i="59"/>
  <c r="H197" i="59"/>
  <c r="G197" i="59"/>
  <c r="H196" i="59"/>
  <c r="G196" i="59"/>
  <c r="H195" i="59"/>
  <c r="G195" i="59"/>
  <c r="H194" i="59"/>
  <c r="G194" i="59"/>
  <c r="H193" i="59"/>
  <c r="G193" i="59"/>
  <c r="H192" i="59"/>
  <c r="G192" i="59"/>
  <c r="H191" i="59"/>
  <c r="G191" i="59"/>
  <c r="H190" i="59"/>
  <c r="G190" i="59"/>
  <c r="H189" i="59"/>
  <c r="G189" i="59"/>
  <c r="H188" i="59"/>
  <c r="G188" i="59"/>
  <c r="H187" i="59"/>
  <c r="G187" i="59"/>
  <c r="H186" i="59"/>
  <c r="G186" i="59"/>
  <c r="H185" i="59"/>
  <c r="G185" i="59"/>
  <c r="H184" i="59"/>
  <c r="G184" i="59"/>
  <c r="H183" i="59"/>
  <c r="G183" i="59"/>
  <c r="H182" i="59"/>
  <c r="G182" i="59"/>
  <c r="H181" i="59"/>
  <c r="G181" i="59"/>
  <c r="H180" i="59"/>
  <c r="G180" i="59"/>
  <c r="H179" i="59"/>
  <c r="G179" i="59"/>
  <c r="H178" i="59"/>
  <c r="G178" i="59"/>
  <c r="H177" i="59"/>
  <c r="G177" i="59"/>
  <c r="H176" i="59"/>
  <c r="G176" i="59"/>
  <c r="H175" i="59"/>
  <c r="G175" i="59"/>
  <c r="H174" i="59"/>
  <c r="G174" i="59"/>
  <c r="H173" i="59"/>
  <c r="G173" i="59"/>
  <c r="H172" i="59"/>
  <c r="G172" i="59"/>
  <c r="H171" i="59"/>
  <c r="G171" i="59"/>
  <c r="H170" i="59"/>
  <c r="G170" i="59"/>
  <c r="H169" i="59"/>
  <c r="G169" i="59"/>
  <c r="H168" i="59"/>
  <c r="G168" i="59"/>
  <c r="H167" i="59"/>
  <c r="G167" i="59"/>
  <c r="H166" i="59"/>
  <c r="G166" i="59"/>
  <c r="H165" i="59"/>
  <c r="G165" i="59"/>
  <c r="H164" i="59"/>
  <c r="G164" i="59"/>
  <c r="H163" i="59"/>
  <c r="G163" i="59"/>
  <c r="H162" i="59"/>
  <c r="G162" i="59"/>
  <c r="H161" i="59"/>
  <c r="G161" i="59"/>
  <c r="H160" i="59"/>
  <c r="G160" i="59"/>
  <c r="H159" i="59"/>
  <c r="G159" i="59"/>
  <c r="H158" i="59"/>
  <c r="G158" i="59"/>
  <c r="H157" i="59"/>
  <c r="G157" i="59"/>
  <c r="H156" i="59"/>
  <c r="G156" i="59"/>
  <c r="H155" i="59"/>
  <c r="G155" i="59"/>
  <c r="H154" i="59"/>
  <c r="G154" i="59"/>
  <c r="H153" i="59"/>
  <c r="G153" i="59"/>
  <c r="H152" i="59"/>
  <c r="G152" i="59"/>
  <c r="H151" i="59"/>
  <c r="G151" i="59"/>
  <c r="H150" i="59"/>
  <c r="G150" i="59"/>
  <c r="H149" i="59"/>
  <c r="G149" i="59"/>
  <c r="H148" i="59"/>
  <c r="G148" i="59"/>
  <c r="H147" i="59"/>
  <c r="G147" i="59"/>
  <c r="H146" i="59"/>
  <c r="G146" i="59"/>
  <c r="H145" i="59"/>
  <c r="G145" i="59"/>
  <c r="H144" i="59"/>
  <c r="G144" i="59"/>
  <c r="H143" i="59"/>
  <c r="G143" i="59"/>
  <c r="H142" i="59"/>
  <c r="G142" i="59"/>
  <c r="H141" i="59"/>
  <c r="G141" i="59"/>
  <c r="H140" i="59"/>
  <c r="G140" i="59"/>
  <c r="H139" i="59"/>
  <c r="G139" i="59"/>
  <c r="H138" i="59"/>
  <c r="G138" i="59"/>
  <c r="H137" i="59"/>
  <c r="G137" i="59"/>
  <c r="H136" i="59"/>
  <c r="G136" i="59"/>
  <c r="H135" i="59"/>
  <c r="G135" i="59"/>
  <c r="H134" i="59"/>
  <c r="G134" i="59"/>
  <c r="H133" i="59"/>
  <c r="G133" i="59"/>
  <c r="H132" i="59"/>
  <c r="G132" i="59"/>
  <c r="H131" i="59"/>
  <c r="G131" i="59"/>
  <c r="H130" i="59"/>
  <c r="G130" i="59"/>
  <c r="H129" i="59"/>
  <c r="G129" i="59"/>
  <c r="H128" i="59"/>
  <c r="G128" i="59"/>
  <c r="H127" i="59"/>
  <c r="G127" i="59"/>
  <c r="H126" i="59"/>
  <c r="G126" i="59"/>
  <c r="H125" i="59"/>
  <c r="G125" i="59"/>
  <c r="H124" i="59"/>
  <c r="G124" i="59"/>
  <c r="H123" i="59"/>
  <c r="G123" i="59"/>
  <c r="H122" i="59"/>
  <c r="G122" i="59"/>
  <c r="H121" i="59"/>
  <c r="G121" i="59"/>
  <c r="H120" i="59"/>
  <c r="G120" i="59"/>
  <c r="H119" i="59"/>
  <c r="G119" i="59"/>
  <c r="H118" i="59"/>
  <c r="G118" i="59"/>
  <c r="H117" i="59"/>
  <c r="G117" i="59"/>
  <c r="H116" i="59"/>
  <c r="G116" i="59"/>
  <c r="H115" i="59"/>
  <c r="G115" i="59"/>
  <c r="H114" i="59"/>
  <c r="G114" i="59"/>
  <c r="H113" i="59"/>
  <c r="G113" i="59"/>
  <c r="H112" i="59"/>
  <c r="G112" i="59"/>
  <c r="H111" i="59"/>
  <c r="G111" i="59"/>
  <c r="H110" i="59"/>
  <c r="G110" i="59"/>
  <c r="H109" i="59"/>
  <c r="G109" i="59"/>
  <c r="H108" i="59"/>
  <c r="G108" i="59"/>
  <c r="H107" i="59"/>
  <c r="G107" i="59"/>
  <c r="H106" i="59"/>
  <c r="G106" i="59"/>
  <c r="H105" i="59"/>
  <c r="G105" i="59"/>
  <c r="H104" i="59"/>
  <c r="G104" i="59"/>
  <c r="H103" i="59"/>
  <c r="G103" i="59"/>
  <c r="H102" i="59"/>
  <c r="G102" i="59"/>
  <c r="H101" i="59"/>
  <c r="G101" i="59"/>
  <c r="H100" i="59"/>
  <c r="G100" i="59"/>
  <c r="H99" i="59"/>
  <c r="G99" i="59"/>
  <c r="H98" i="59"/>
  <c r="G98" i="59"/>
  <c r="H97" i="59"/>
  <c r="G97" i="59"/>
  <c r="H96" i="59"/>
  <c r="G96" i="59"/>
  <c r="H95" i="59"/>
  <c r="G95" i="59"/>
  <c r="H94" i="59"/>
  <c r="G94" i="59"/>
  <c r="H93" i="59"/>
  <c r="G93" i="59"/>
  <c r="H92" i="59"/>
  <c r="G92" i="59"/>
  <c r="H91" i="59"/>
  <c r="G91" i="59"/>
  <c r="H90" i="59"/>
  <c r="G90" i="59"/>
  <c r="H89" i="59"/>
  <c r="G89" i="59"/>
  <c r="H88" i="59"/>
  <c r="G88" i="59"/>
  <c r="H87" i="59"/>
  <c r="G87" i="59"/>
  <c r="H86" i="59"/>
  <c r="G86" i="59"/>
  <c r="H85" i="59"/>
  <c r="G85" i="59"/>
  <c r="H84" i="59"/>
  <c r="G84" i="59"/>
  <c r="H83" i="59"/>
  <c r="G83" i="59"/>
  <c r="H82" i="59"/>
  <c r="G82" i="59"/>
  <c r="H81" i="59"/>
  <c r="G81" i="59"/>
  <c r="H80" i="59"/>
  <c r="G80" i="59"/>
  <c r="H79" i="59"/>
  <c r="G79" i="59"/>
  <c r="H78" i="59"/>
  <c r="G78" i="59"/>
  <c r="H77" i="59"/>
  <c r="G77" i="59"/>
  <c r="H76" i="59"/>
  <c r="G76" i="59"/>
  <c r="H75" i="59"/>
  <c r="G75" i="59"/>
  <c r="H74" i="59"/>
  <c r="G74" i="59"/>
  <c r="H73" i="59"/>
  <c r="G73" i="59"/>
  <c r="H72" i="59"/>
  <c r="G72" i="59"/>
  <c r="H71" i="59"/>
  <c r="G71" i="59"/>
  <c r="H70" i="59"/>
  <c r="G70" i="59"/>
  <c r="H69" i="59"/>
  <c r="G69" i="59"/>
  <c r="H68" i="59"/>
  <c r="G68" i="59"/>
  <c r="H67" i="59"/>
  <c r="G67" i="59"/>
  <c r="H66" i="59"/>
  <c r="G66" i="59"/>
  <c r="H65" i="59"/>
  <c r="G65" i="59"/>
  <c r="H64" i="59"/>
  <c r="G64" i="59"/>
  <c r="H63" i="59"/>
  <c r="G63" i="59"/>
  <c r="H62" i="59"/>
  <c r="G62" i="59"/>
  <c r="H61" i="59"/>
  <c r="G61" i="59"/>
  <c r="H60" i="59"/>
  <c r="G60" i="59"/>
  <c r="H59" i="59"/>
  <c r="G59" i="59"/>
  <c r="H58" i="59"/>
  <c r="G58" i="59"/>
  <c r="H57" i="59"/>
  <c r="G57" i="59"/>
  <c r="H56" i="59"/>
  <c r="G56" i="59"/>
  <c r="H55" i="59"/>
  <c r="G55" i="59"/>
  <c r="H54" i="59"/>
  <c r="G54" i="59"/>
  <c r="H53" i="59"/>
  <c r="G53" i="59"/>
  <c r="H52" i="59"/>
  <c r="G52" i="59"/>
  <c r="H51" i="59"/>
  <c r="G51" i="59"/>
  <c r="H50" i="59"/>
  <c r="G50" i="59"/>
  <c r="H49" i="59"/>
  <c r="G49" i="59"/>
  <c r="H48" i="59"/>
  <c r="G48" i="59"/>
  <c r="H47" i="59"/>
  <c r="G47" i="59"/>
  <c r="H46" i="59"/>
  <c r="G46" i="59"/>
  <c r="H45" i="59"/>
  <c r="G45" i="59"/>
  <c r="H44" i="59"/>
  <c r="G44" i="59"/>
  <c r="H43" i="59"/>
  <c r="G43" i="59"/>
  <c r="H42" i="59"/>
  <c r="G42" i="59"/>
  <c r="H41" i="59"/>
  <c r="G41" i="59"/>
  <c r="H40" i="59"/>
  <c r="G40" i="59"/>
  <c r="H39" i="59"/>
  <c r="G39" i="59"/>
  <c r="H38" i="59"/>
  <c r="G38" i="59"/>
  <c r="H37" i="59"/>
  <c r="G37" i="59"/>
  <c r="H36" i="59"/>
  <c r="G36" i="59"/>
  <c r="H35" i="59"/>
  <c r="G35" i="59"/>
  <c r="H34" i="59"/>
  <c r="G34" i="59"/>
  <c r="H33" i="59"/>
  <c r="G33" i="59"/>
  <c r="H32" i="59"/>
  <c r="G32" i="59"/>
  <c r="H31" i="59"/>
  <c r="G31" i="59"/>
  <c r="H30" i="59"/>
  <c r="G30" i="59"/>
  <c r="H29" i="59"/>
  <c r="G29" i="59"/>
  <c r="H28" i="59"/>
  <c r="G28" i="59"/>
  <c r="H27" i="59"/>
  <c r="G27" i="59"/>
  <c r="H26" i="59"/>
  <c r="G26" i="59"/>
  <c r="H25" i="59"/>
  <c r="G25" i="59"/>
  <c r="H24" i="59"/>
  <c r="G24" i="59"/>
  <c r="H23" i="59"/>
  <c r="G23" i="59"/>
  <c r="H22" i="59"/>
  <c r="G22" i="59"/>
  <c r="H21" i="59"/>
  <c r="G21" i="59"/>
  <c r="H20" i="59"/>
  <c r="G20" i="59"/>
  <c r="H19" i="59"/>
  <c r="G19" i="59"/>
  <c r="H18" i="59"/>
  <c r="G18" i="59"/>
  <c r="H17" i="59"/>
  <c r="G17" i="59"/>
  <c r="H16" i="59"/>
  <c r="G16" i="59"/>
  <c r="H15" i="59"/>
  <c r="G15" i="59"/>
  <c r="H14" i="59"/>
  <c r="G14" i="59"/>
  <c r="H13" i="59"/>
  <c r="G13" i="59"/>
  <c r="H12" i="59"/>
  <c r="G12" i="59"/>
  <c r="H11" i="59"/>
  <c r="G11" i="59"/>
  <c r="H10" i="59"/>
  <c r="G10" i="59"/>
  <c r="H9" i="59"/>
  <c r="H699" i="59" s="1"/>
  <c r="G9" i="59"/>
  <c r="F99" i="57"/>
  <c r="E99" i="57"/>
  <c r="D99" i="57"/>
  <c r="H99" i="57" s="1"/>
  <c r="C99" i="57"/>
  <c r="H92" i="57"/>
  <c r="G92" i="57"/>
  <c r="H91" i="57"/>
  <c r="G91" i="57"/>
  <c r="F89" i="57"/>
  <c r="F100" i="57" s="1"/>
  <c r="F87" i="1" s="1"/>
  <c r="E89" i="57"/>
  <c r="E100" i="57" s="1"/>
  <c r="D89" i="57"/>
  <c r="D100" i="57" s="1"/>
  <c r="D87" i="1" s="1"/>
  <c r="H87" i="1" s="1"/>
  <c r="C89" i="57"/>
  <c r="C100" i="57" s="1"/>
  <c r="H88" i="57"/>
  <c r="G88" i="57"/>
  <c r="H87" i="57"/>
  <c r="G87" i="57"/>
  <c r="H86" i="57"/>
  <c r="G86" i="57"/>
  <c r="H85" i="57"/>
  <c r="G85" i="57"/>
  <c r="H84" i="57"/>
  <c r="G84" i="57"/>
  <c r="H83" i="57"/>
  <c r="G83" i="57"/>
  <c r="H82" i="57"/>
  <c r="G82" i="57"/>
  <c r="H81" i="57"/>
  <c r="G81" i="57"/>
  <c r="H80" i="57"/>
  <c r="G80" i="57"/>
  <c r="H79" i="57"/>
  <c r="G79" i="57"/>
  <c r="H78" i="57"/>
  <c r="G78" i="57"/>
  <c r="H77" i="57"/>
  <c r="G77" i="57"/>
  <c r="H76" i="57"/>
  <c r="G76" i="57"/>
  <c r="H75" i="57"/>
  <c r="G75" i="57"/>
  <c r="H74" i="57"/>
  <c r="G74" i="57"/>
  <c r="H73" i="57"/>
  <c r="G73" i="57"/>
  <c r="H72" i="57"/>
  <c r="G72" i="57"/>
  <c r="H71" i="57"/>
  <c r="G71" i="57"/>
  <c r="H70" i="57"/>
  <c r="G70" i="57"/>
  <c r="H69" i="57"/>
  <c r="G69" i="57"/>
  <c r="H68" i="57"/>
  <c r="G68" i="57"/>
  <c r="H67" i="57"/>
  <c r="G67" i="57"/>
  <c r="H66" i="57"/>
  <c r="G66" i="57"/>
  <c r="H65" i="57"/>
  <c r="G65" i="57"/>
  <c r="H64" i="57"/>
  <c r="G64" i="57"/>
  <c r="H63" i="57"/>
  <c r="G63" i="57"/>
  <c r="H62" i="57"/>
  <c r="G62" i="57"/>
  <c r="H61" i="57"/>
  <c r="G61" i="57"/>
  <c r="H60" i="57"/>
  <c r="G60" i="57"/>
  <c r="H59" i="57"/>
  <c r="G59" i="57"/>
  <c r="H58" i="57"/>
  <c r="G58" i="57"/>
  <c r="H57" i="57"/>
  <c r="G57" i="57"/>
  <c r="H56" i="57"/>
  <c r="G56" i="57"/>
  <c r="H55" i="57"/>
  <c r="G55" i="57"/>
  <c r="H54" i="57"/>
  <c r="G54" i="57"/>
  <c r="H53" i="57"/>
  <c r="G53" i="57"/>
  <c r="H52" i="57"/>
  <c r="G52" i="57"/>
  <c r="H51" i="57"/>
  <c r="G51" i="57"/>
  <c r="H50" i="57"/>
  <c r="G50" i="57"/>
  <c r="H49" i="57"/>
  <c r="G49" i="57"/>
  <c r="H48" i="57"/>
  <c r="G48" i="57"/>
  <c r="H47" i="57"/>
  <c r="G47" i="57"/>
  <c r="H46" i="57"/>
  <c r="G46" i="57"/>
  <c r="H45" i="57"/>
  <c r="G45" i="57"/>
  <c r="H44" i="57"/>
  <c r="G44" i="57"/>
  <c r="H43" i="57"/>
  <c r="G43" i="57"/>
  <c r="H42" i="57"/>
  <c r="G42" i="57"/>
  <c r="H41" i="57"/>
  <c r="G41" i="57"/>
  <c r="H40" i="57"/>
  <c r="G40" i="57"/>
  <c r="H39" i="57"/>
  <c r="G39" i="57"/>
  <c r="H38" i="57"/>
  <c r="G38" i="57"/>
  <c r="H37" i="57"/>
  <c r="G37" i="57"/>
  <c r="H36" i="57"/>
  <c r="G36" i="57"/>
  <c r="H35" i="57"/>
  <c r="G35" i="57"/>
  <c r="H34" i="57"/>
  <c r="G34" i="57"/>
  <c r="H33" i="57"/>
  <c r="G33" i="57"/>
  <c r="H32" i="57"/>
  <c r="G32" i="57"/>
  <c r="H31" i="57"/>
  <c r="G31" i="57"/>
  <c r="H30" i="57"/>
  <c r="G30" i="57"/>
  <c r="H29" i="57"/>
  <c r="G29" i="57"/>
  <c r="H28" i="57"/>
  <c r="G28" i="57"/>
  <c r="H27" i="57"/>
  <c r="G27" i="57"/>
  <c r="H26" i="57"/>
  <c r="G26" i="57"/>
  <c r="H25" i="57"/>
  <c r="G25" i="57"/>
  <c r="H24" i="57"/>
  <c r="G24" i="57"/>
  <c r="H23" i="57"/>
  <c r="G23" i="57"/>
  <c r="H22" i="57"/>
  <c r="G22" i="57"/>
  <c r="H21" i="57"/>
  <c r="G21" i="57"/>
  <c r="H20" i="57"/>
  <c r="G20" i="57"/>
  <c r="H19" i="57"/>
  <c r="G19" i="57"/>
  <c r="H18" i="57"/>
  <c r="G18" i="57"/>
  <c r="H17" i="57"/>
  <c r="G17" i="57"/>
  <c r="H16" i="57"/>
  <c r="G16" i="57"/>
  <c r="H15" i="57"/>
  <c r="G15" i="57"/>
  <c r="H14" i="57"/>
  <c r="G14" i="57"/>
  <c r="H13" i="57"/>
  <c r="G13" i="57"/>
  <c r="H12" i="57"/>
  <c r="G12" i="57"/>
  <c r="H11" i="57"/>
  <c r="G11" i="57"/>
  <c r="H10" i="57"/>
  <c r="G10" i="57"/>
  <c r="H9" i="57"/>
  <c r="H89" i="57" s="1"/>
  <c r="G9" i="57"/>
  <c r="F50" i="55"/>
  <c r="F61" i="55" s="1"/>
  <c r="E50" i="55"/>
  <c r="E61" i="55" s="1"/>
  <c r="D50" i="55"/>
  <c r="D61" i="55" s="1"/>
  <c r="C50" i="55"/>
  <c r="C61" i="55" s="1"/>
  <c r="H49" i="55"/>
  <c r="G49" i="55"/>
  <c r="H48" i="55"/>
  <c r="G48" i="55"/>
  <c r="H47" i="55"/>
  <c r="G47" i="55"/>
  <c r="H46" i="55"/>
  <c r="G46" i="55"/>
  <c r="H45" i="55"/>
  <c r="G45" i="55"/>
  <c r="H44" i="55"/>
  <c r="G44" i="55"/>
  <c r="H43" i="55"/>
  <c r="G43" i="55"/>
  <c r="H42" i="55"/>
  <c r="G42" i="55"/>
  <c r="H41" i="55"/>
  <c r="G41" i="55"/>
  <c r="H40" i="55"/>
  <c r="G40" i="55"/>
  <c r="H39" i="55"/>
  <c r="G39" i="55"/>
  <c r="H38" i="55"/>
  <c r="G38" i="55"/>
  <c r="H37" i="55"/>
  <c r="G37" i="55"/>
  <c r="H36" i="55"/>
  <c r="G36" i="55"/>
  <c r="H35" i="55"/>
  <c r="G35" i="55"/>
  <c r="H34" i="55"/>
  <c r="G34" i="55"/>
  <c r="H33" i="55"/>
  <c r="G33" i="55"/>
  <c r="H32" i="55"/>
  <c r="G32" i="55"/>
  <c r="H31" i="55"/>
  <c r="G31" i="55"/>
  <c r="H30" i="55"/>
  <c r="G30" i="55"/>
  <c r="H29" i="55"/>
  <c r="G29" i="55"/>
  <c r="H28" i="55"/>
  <c r="G28" i="55"/>
  <c r="H27" i="55"/>
  <c r="G27" i="55"/>
  <c r="H26" i="55"/>
  <c r="G26" i="55"/>
  <c r="H25" i="55"/>
  <c r="G25" i="55"/>
  <c r="H24" i="55"/>
  <c r="G24" i="55"/>
  <c r="H23" i="55"/>
  <c r="G23" i="55"/>
  <c r="H22" i="55"/>
  <c r="G22" i="55"/>
  <c r="H21" i="55"/>
  <c r="G21" i="55"/>
  <c r="H20" i="55"/>
  <c r="G20" i="55"/>
  <c r="H19" i="55"/>
  <c r="G19" i="55"/>
  <c r="H18" i="55"/>
  <c r="G18" i="55"/>
  <c r="H17" i="55"/>
  <c r="G17" i="55"/>
  <c r="H16" i="55"/>
  <c r="G16" i="55"/>
  <c r="H15" i="55"/>
  <c r="G15" i="55"/>
  <c r="H14" i="55"/>
  <c r="G14" i="55"/>
  <c r="H13" i="55"/>
  <c r="G13" i="55"/>
  <c r="H12" i="55"/>
  <c r="G12" i="55"/>
  <c r="H11" i="55"/>
  <c r="G11" i="55"/>
  <c r="H10" i="55"/>
  <c r="G10" i="55"/>
  <c r="H9" i="55"/>
  <c r="G9" i="55"/>
  <c r="F10" i="52"/>
  <c r="F21" i="52" s="1"/>
  <c r="F85" i="1" s="1"/>
  <c r="E10" i="52"/>
  <c r="E21" i="52" s="1"/>
  <c r="D10" i="52"/>
  <c r="D21" i="52" s="1"/>
  <c r="D85" i="1" s="1"/>
  <c r="C10" i="52"/>
  <c r="C21" i="52" s="1"/>
  <c r="H9" i="52"/>
  <c r="H10" i="52" s="1"/>
  <c r="G9" i="52"/>
  <c r="G10" i="52" s="1"/>
  <c r="G21" i="52" s="1"/>
  <c r="F159" i="51"/>
  <c r="F170" i="51" s="1"/>
  <c r="F84" i="1" s="1"/>
  <c r="E159" i="51"/>
  <c r="E170" i="51" s="1"/>
  <c r="D159" i="51"/>
  <c r="D170" i="51" s="1"/>
  <c r="D84" i="1" s="1"/>
  <c r="H84" i="1" s="1"/>
  <c r="C159" i="51"/>
  <c r="C170" i="51" s="1"/>
  <c r="H158" i="51"/>
  <c r="G158" i="51"/>
  <c r="H157" i="51"/>
  <c r="G157" i="51"/>
  <c r="H156" i="51"/>
  <c r="G156" i="51"/>
  <c r="H155" i="51"/>
  <c r="G155" i="51"/>
  <c r="H154" i="51"/>
  <c r="G154" i="51"/>
  <c r="H153" i="51"/>
  <c r="G153" i="51"/>
  <c r="H152" i="51"/>
  <c r="G152" i="51"/>
  <c r="H151" i="51"/>
  <c r="G151" i="51"/>
  <c r="H150" i="51"/>
  <c r="G150" i="51"/>
  <c r="H149" i="51"/>
  <c r="G149" i="51"/>
  <c r="H148" i="51"/>
  <c r="G148" i="51"/>
  <c r="H147" i="51"/>
  <c r="G147" i="51"/>
  <c r="H146" i="51"/>
  <c r="G146" i="51"/>
  <c r="H145" i="51"/>
  <c r="G145" i="51"/>
  <c r="H144" i="51"/>
  <c r="G144" i="51"/>
  <c r="H143" i="51"/>
  <c r="G143" i="51"/>
  <c r="H142" i="51"/>
  <c r="G142" i="51"/>
  <c r="H141" i="51"/>
  <c r="G141" i="51"/>
  <c r="H140" i="51"/>
  <c r="G140" i="51"/>
  <c r="H139" i="51"/>
  <c r="G139" i="51"/>
  <c r="H138" i="51"/>
  <c r="G138" i="51"/>
  <c r="H137" i="51"/>
  <c r="G137" i="51"/>
  <c r="H136" i="51"/>
  <c r="G136" i="51"/>
  <c r="H135" i="51"/>
  <c r="G135" i="51"/>
  <c r="H134" i="51"/>
  <c r="G134" i="51"/>
  <c r="H133" i="51"/>
  <c r="G133" i="51"/>
  <c r="H132" i="51"/>
  <c r="G132" i="51"/>
  <c r="H131" i="51"/>
  <c r="G131" i="51"/>
  <c r="H130" i="51"/>
  <c r="G130" i="51"/>
  <c r="H129" i="51"/>
  <c r="G129" i="51"/>
  <c r="H128" i="51"/>
  <c r="G128" i="51"/>
  <c r="H127" i="51"/>
  <c r="G127" i="51"/>
  <c r="H126" i="51"/>
  <c r="G126" i="51"/>
  <c r="H125" i="51"/>
  <c r="G125" i="51"/>
  <c r="H124" i="51"/>
  <c r="G124" i="51"/>
  <c r="H123" i="51"/>
  <c r="G123" i="51"/>
  <c r="H122" i="51"/>
  <c r="G122" i="51"/>
  <c r="H121" i="51"/>
  <c r="G121" i="51"/>
  <c r="H120" i="51"/>
  <c r="G120" i="51"/>
  <c r="H119" i="51"/>
  <c r="G119" i="51"/>
  <c r="H118" i="51"/>
  <c r="G118" i="51"/>
  <c r="H117" i="51"/>
  <c r="G117" i="51"/>
  <c r="H116" i="51"/>
  <c r="G116" i="51"/>
  <c r="H115" i="51"/>
  <c r="G115" i="51"/>
  <c r="H114" i="51"/>
  <c r="G114" i="51"/>
  <c r="H113" i="51"/>
  <c r="G113" i="51"/>
  <c r="H112" i="51"/>
  <c r="G112" i="51"/>
  <c r="H111" i="51"/>
  <c r="G111" i="51"/>
  <c r="H110" i="51"/>
  <c r="G110" i="51"/>
  <c r="H109" i="51"/>
  <c r="G109" i="51"/>
  <c r="H108" i="51"/>
  <c r="G108" i="51"/>
  <c r="H107" i="51"/>
  <c r="G107" i="51"/>
  <c r="H106" i="51"/>
  <c r="G106" i="51"/>
  <c r="H105" i="51"/>
  <c r="G105" i="51"/>
  <c r="H104" i="51"/>
  <c r="G104" i="51"/>
  <c r="H103" i="51"/>
  <c r="G103" i="51"/>
  <c r="H102" i="51"/>
  <c r="G102" i="51"/>
  <c r="H101" i="51"/>
  <c r="G101" i="51"/>
  <c r="H100" i="51"/>
  <c r="G100" i="51"/>
  <c r="H99" i="51"/>
  <c r="G99" i="51"/>
  <c r="H98" i="51"/>
  <c r="G98" i="51"/>
  <c r="H97" i="51"/>
  <c r="G97" i="51"/>
  <c r="H96" i="51"/>
  <c r="G96" i="51"/>
  <c r="H95" i="51"/>
  <c r="G95" i="51"/>
  <c r="H94" i="51"/>
  <c r="G94" i="51"/>
  <c r="H93" i="51"/>
  <c r="G93" i="51"/>
  <c r="H92" i="51"/>
  <c r="G92" i="51"/>
  <c r="H91" i="51"/>
  <c r="G91" i="51"/>
  <c r="H90" i="51"/>
  <c r="G90" i="51"/>
  <c r="H89" i="51"/>
  <c r="G89" i="51"/>
  <c r="H88" i="51"/>
  <c r="G88" i="51"/>
  <c r="H87" i="51"/>
  <c r="G87" i="51"/>
  <c r="H86" i="51"/>
  <c r="G86" i="51"/>
  <c r="H85" i="51"/>
  <c r="G85" i="51"/>
  <c r="H84" i="51"/>
  <c r="G84" i="51"/>
  <c r="H83" i="51"/>
  <c r="G83" i="51"/>
  <c r="H82" i="51"/>
  <c r="G82" i="51"/>
  <c r="H81" i="51"/>
  <c r="G81" i="51"/>
  <c r="H80" i="51"/>
  <c r="G80" i="51"/>
  <c r="H79" i="51"/>
  <c r="G79" i="51"/>
  <c r="H78" i="51"/>
  <c r="G78" i="51"/>
  <c r="H77" i="51"/>
  <c r="G77" i="51"/>
  <c r="H76" i="51"/>
  <c r="G76" i="51"/>
  <c r="H75" i="51"/>
  <c r="G75" i="51"/>
  <c r="H74" i="51"/>
  <c r="G74" i="51"/>
  <c r="H73" i="51"/>
  <c r="G73" i="51"/>
  <c r="H72" i="51"/>
  <c r="G72" i="51"/>
  <c r="H71" i="51"/>
  <c r="G71" i="51"/>
  <c r="H70" i="51"/>
  <c r="G70" i="51"/>
  <c r="H69" i="51"/>
  <c r="G69" i="51"/>
  <c r="H68" i="51"/>
  <c r="G68" i="51"/>
  <c r="H67" i="51"/>
  <c r="G67" i="51"/>
  <c r="H66" i="51"/>
  <c r="G66" i="51"/>
  <c r="H65" i="51"/>
  <c r="G65" i="51"/>
  <c r="H64" i="51"/>
  <c r="G64" i="51"/>
  <c r="H63" i="51"/>
  <c r="G63" i="51"/>
  <c r="H62" i="51"/>
  <c r="G62" i="51"/>
  <c r="H61" i="51"/>
  <c r="G61" i="51"/>
  <c r="H60" i="51"/>
  <c r="G60" i="51"/>
  <c r="H59" i="51"/>
  <c r="G59" i="51"/>
  <c r="H58" i="51"/>
  <c r="G58" i="51"/>
  <c r="H57" i="51"/>
  <c r="G57" i="51"/>
  <c r="H56" i="51"/>
  <c r="G56" i="51"/>
  <c r="H55" i="51"/>
  <c r="G55" i="51"/>
  <c r="H54" i="51"/>
  <c r="G54" i="51"/>
  <c r="H53" i="51"/>
  <c r="G53" i="51"/>
  <c r="H52" i="51"/>
  <c r="G52" i="51"/>
  <c r="H51" i="51"/>
  <c r="G51" i="51"/>
  <c r="H50" i="51"/>
  <c r="G50" i="51"/>
  <c r="H49" i="51"/>
  <c r="G49" i="51"/>
  <c r="H48" i="51"/>
  <c r="G48" i="51"/>
  <c r="H47" i="51"/>
  <c r="G47" i="51"/>
  <c r="H46" i="51"/>
  <c r="G46" i="51"/>
  <c r="H45" i="51"/>
  <c r="G45" i="51"/>
  <c r="H44" i="51"/>
  <c r="G44" i="51"/>
  <c r="H43" i="51"/>
  <c r="G43" i="51"/>
  <c r="H42" i="51"/>
  <c r="G42" i="51"/>
  <c r="H41" i="51"/>
  <c r="G41" i="51"/>
  <c r="H40" i="51"/>
  <c r="G40" i="51"/>
  <c r="H39" i="51"/>
  <c r="G39" i="51"/>
  <c r="H38" i="51"/>
  <c r="G38" i="51"/>
  <c r="H37" i="51"/>
  <c r="G37" i="51"/>
  <c r="H36" i="51"/>
  <c r="G36" i="51"/>
  <c r="H35" i="51"/>
  <c r="G35" i="51"/>
  <c r="H34" i="51"/>
  <c r="G34" i="51"/>
  <c r="H33" i="51"/>
  <c r="G33" i="51"/>
  <c r="H32" i="51"/>
  <c r="G32" i="51"/>
  <c r="H31" i="51"/>
  <c r="G31" i="51"/>
  <c r="H30" i="51"/>
  <c r="G30" i="51"/>
  <c r="H29" i="51"/>
  <c r="G29" i="51"/>
  <c r="H28" i="51"/>
  <c r="G28" i="51"/>
  <c r="H27" i="51"/>
  <c r="G27" i="51"/>
  <c r="H26" i="51"/>
  <c r="G26" i="51"/>
  <c r="H25" i="51"/>
  <c r="G25" i="51"/>
  <c r="H24" i="51"/>
  <c r="G24" i="51"/>
  <c r="H23" i="51"/>
  <c r="G23" i="51"/>
  <c r="H22" i="51"/>
  <c r="G22" i="51"/>
  <c r="H21" i="51"/>
  <c r="G21" i="51"/>
  <c r="H20" i="51"/>
  <c r="G20" i="51"/>
  <c r="H19" i="51"/>
  <c r="G19" i="51"/>
  <c r="H18" i="51"/>
  <c r="G18" i="51"/>
  <c r="H17" i="51"/>
  <c r="G17" i="51"/>
  <c r="H16" i="51"/>
  <c r="G16" i="51"/>
  <c r="H15" i="51"/>
  <c r="G15" i="51"/>
  <c r="H14" i="51"/>
  <c r="G14" i="51"/>
  <c r="H13" i="51"/>
  <c r="G13" i="51"/>
  <c r="H12" i="51"/>
  <c r="G12" i="51"/>
  <c r="H11" i="51"/>
  <c r="G11" i="51"/>
  <c r="H10" i="51"/>
  <c r="G10" i="51"/>
  <c r="H9" i="51"/>
  <c r="G9" i="51"/>
  <c r="G159" i="51" s="1"/>
  <c r="G170" i="51" s="1"/>
  <c r="F216" i="48"/>
  <c r="F227" i="48" s="1"/>
  <c r="F83" i="1" s="1"/>
  <c r="E216" i="48"/>
  <c r="E227" i="48" s="1"/>
  <c r="D216" i="48"/>
  <c r="D227" i="48" s="1"/>
  <c r="D83" i="1" s="1"/>
  <c r="H83" i="1" s="1"/>
  <c r="C216" i="48"/>
  <c r="C227" i="48" s="1"/>
  <c r="H215" i="48"/>
  <c r="G215" i="48"/>
  <c r="H214" i="48"/>
  <c r="G214" i="48"/>
  <c r="H213" i="48"/>
  <c r="G213" i="48"/>
  <c r="H212" i="48"/>
  <c r="G212" i="48"/>
  <c r="H211" i="48"/>
  <c r="G211" i="48"/>
  <c r="H210" i="48"/>
  <c r="G210" i="48"/>
  <c r="H209" i="48"/>
  <c r="G209" i="48"/>
  <c r="H208" i="48"/>
  <c r="G208" i="48"/>
  <c r="H207" i="48"/>
  <c r="G207" i="48"/>
  <c r="H206" i="48"/>
  <c r="G206" i="48"/>
  <c r="H205" i="48"/>
  <c r="G205" i="48"/>
  <c r="H204" i="48"/>
  <c r="G204" i="48"/>
  <c r="H203" i="48"/>
  <c r="G203" i="48"/>
  <c r="H202" i="48"/>
  <c r="G202" i="48"/>
  <c r="H201" i="48"/>
  <c r="G201" i="48"/>
  <c r="H200" i="48"/>
  <c r="G200" i="48"/>
  <c r="H199" i="48"/>
  <c r="G199" i="48"/>
  <c r="H198" i="48"/>
  <c r="G198" i="48"/>
  <c r="H197" i="48"/>
  <c r="G197" i="48"/>
  <c r="H196" i="48"/>
  <c r="G196" i="48"/>
  <c r="H195" i="48"/>
  <c r="G195" i="48"/>
  <c r="H194" i="48"/>
  <c r="G194" i="48"/>
  <c r="H193" i="48"/>
  <c r="G193" i="48"/>
  <c r="H192" i="48"/>
  <c r="G192" i="48"/>
  <c r="H191" i="48"/>
  <c r="G191" i="48"/>
  <c r="H190" i="48"/>
  <c r="G190" i="48"/>
  <c r="H189" i="48"/>
  <c r="G189" i="48"/>
  <c r="H188" i="48"/>
  <c r="G188" i="48"/>
  <c r="H187" i="48"/>
  <c r="G187" i="48"/>
  <c r="H186" i="48"/>
  <c r="G186" i="48"/>
  <c r="H185" i="48"/>
  <c r="G185" i="48"/>
  <c r="H184" i="48"/>
  <c r="G184" i="48"/>
  <c r="H183" i="48"/>
  <c r="G183" i="48"/>
  <c r="H182" i="48"/>
  <c r="G182" i="48"/>
  <c r="H181" i="48"/>
  <c r="G181" i="48"/>
  <c r="H180" i="48"/>
  <c r="G180" i="48"/>
  <c r="H179" i="48"/>
  <c r="G179" i="48"/>
  <c r="H178" i="48"/>
  <c r="G178" i="48"/>
  <c r="H177" i="48"/>
  <c r="G177" i="48"/>
  <c r="H176" i="48"/>
  <c r="G176" i="48"/>
  <c r="H175" i="48"/>
  <c r="G175" i="48"/>
  <c r="H174" i="48"/>
  <c r="G174" i="48"/>
  <c r="H173" i="48"/>
  <c r="G173" i="48"/>
  <c r="H172" i="48"/>
  <c r="G172" i="48"/>
  <c r="H171" i="48"/>
  <c r="G171" i="48"/>
  <c r="H170" i="48"/>
  <c r="G170" i="48"/>
  <c r="H169" i="48"/>
  <c r="G169" i="48"/>
  <c r="H168" i="48"/>
  <c r="G168" i="48"/>
  <c r="H167" i="48"/>
  <c r="G167" i="48"/>
  <c r="H166" i="48"/>
  <c r="G166" i="48"/>
  <c r="H165" i="48"/>
  <c r="G165" i="48"/>
  <c r="H164" i="48"/>
  <c r="G164" i="48"/>
  <c r="H163" i="48"/>
  <c r="G163" i="48"/>
  <c r="H162" i="48"/>
  <c r="G162" i="48"/>
  <c r="H161" i="48"/>
  <c r="G161" i="48"/>
  <c r="H160" i="48"/>
  <c r="G160" i="48"/>
  <c r="H159" i="48"/>
  <c r="G159" i="48"/>
  <c r="H158" i="48"/>
  <c r="G158" i="48"/>
  <c r="H157" i="48"/>
  <c r="G157" i="48"/>
  <c r="H156" i="48"/>
  <c r="G156" i="48"/>
  <c r="H155" i="48"/>
  <c r="G155" i="48"/>
  <c r="H154" i="48"/>
  <c r="G154" i="48"/>
  <c r="H153" i="48"/>
  <c r="G153" i="48"/>
  <c r="H152" i="48"/>
  <c r="G152" i="48"/>
  <c r="H151" i="48"/>
  <c r="G151" i="48"/>
  <c r="H150" i="48"/>
  <c r="G150" i="48"/>
  <c r="H149" i="48"/>
  <c r="G149" i="48"/>
  <c r="H148" i="48"/>
  <c r="G148" i="48"/>
  <c r="H147" i="48"/>
  <c r="G147" i="48"/>
  <c r="H146" i="48"/>
  <c r="G146" i="48"/>
  <c r="H145" i="48"/>
  <c r="G145" i="48"/>
  <c r="H144" i="48"/>
  <c r="G144" i="48"/>
  <c r="H143" i="48"/>
  <c r="G143" i="48"/>
  <c r="H142" i="48"/>
  <c r="G142" i="48"/>
  <c r="H141" i="48"/>
  <c r="G141" i="48"/>
  <c r="H140" i="48"/>
  <c r="G140" i="48"/>
  <c r="H139" i="48"/>
  <c r="G139" i="48"/>
  <c r="H138" i="48"/>
  <c r="G138" i="48"/>
  <c r="H137" i="48"/>
  <c r="G137" i="48"/>
  <c r="H136" i="48"/>
  <c r="G136" i="48"/>
  <c r="H135" i="48"/>
  <c r="G135" i="48"/>
  <c r="H134" i="48"/>
  <c r="G134" i="48"/>
  <c r="H133" i="48"/>
  <c r="G133" i="48"/>
  <c r="H132" i="48"/>
  <c r="G132" i="48"/>
  <c r="H131" i="48"/>
  <c r="G131" i="48"/>
  <c r="H130" i="48"/>
  <c r="G130" i="48"/>
  <c r="H129" i="48"/>
  <c r="G129" i="48"/>
  <c r="H128" i="48"/>
  <c r="G128" i="48"/>
  <c r="H127" i="48"/>
  <c r="G127" i="48"/>
  <c r="H126" i="48"/>
  <c r="G126" i="48"/>
  <c r="H125" i="48"/>
  <c r="G125" i="48"/>
  <c r="H124" i="48"/>
  <c r="G124" i="48"/>
  <c r="H123" i="48"/>
  <c r="G123" i="48"/>
  <c r="H122" i="48"/>
  <c r="G122" i="48"/>
  <c r="H121" i="48"/>
  <c r="G121" i="48"/>
  <c r="H120" i="48"/>
  <c r="G120" i="48"/>
  <c r="H119" i="48"/>
  <c r="G119" i="48"/>
  <c r="H118" i="48"/>
  <c r="G118" i="48"/>
  <c r="H117" i="48"/>
  <c r="G117" i="48"/>
  <c r="H116" i="48"/>
  <c r="G116" i="48"/>
  <c r="H115" i="48"/>
  <c r="G115" i="48"/>
  <c r="H114" i="48"/>
  <c r="G114" i="48"/>
  <c r="H113" i="48"/>
  <c r="G113" i="48"/>
  <c r="H112" i="48"/>
  <c r="G112" i="48"/>
  <c r="H111" i="48"/>
  <c r="G111" i="48"/>
  <c r="H110" i="48"/>
  <c r="G110" i="48"/>
  <c r="H109" i="48"/>
  <c r="G109" i="48"/>
  <c r="H108" i="48"/>
  <c r="G108" i="48"/>
  <c r="H107" i="48"/>
  <c r="G107" i="48"/>
  <c r="H106" i="48"/>
  <c r="G106" i="48"/>
  <c r="H105" i="48"/>
  <c r="G105" i="48"/>
  <c r="H104" i="48"/>
  <c r="G104" i="48"/>
  <c r="H103" i="48"/>
  <c r="G103" i="48"/>
  <c r="H102" i="48"/>
  <c r="G102" i="48"/>
  <c r="H101" i="48"/>
  <c r="G101" i="48"/>
  <c r="H100" i="48"/>
  <c r="G100" i="48"/>
  <c r="H99" i="48"/>
  <c r="G99" i="48"/>
  <c r="H98" i="48"/>
  <c r="G98" i="48"/>
  <c r="H97" i="48"/>
  <c r="G97" i="48"/>
  <c r="H96" i="48"/>
  <c r="G96" i="48"/>
  <c r="H95" i="48"/>
  <c r="G95" i="48"/>
  <c r="H94" i="48"/>
  <c r="G94" i="48"/>
  <c r="H93" i="48"/>
  <c r="G93" i="48"/>
  <c r="H92" i="48"/>
  <c r="G92" i="48"/>
  <c r="H91" i="48"/>
  <c r="G91" i="48"/>
  <c r="H90" i="48"/>
  <c r="G90" i="48"/>
  <c r="H89" i="48"/>
  <c r="G89" i="48"/>
  <c r="H88" i="48"/>
  <c r="G88" i="48"/>
  <c r="H87" i="48"/>
  <c r="G87" i="48"/>
  <c r="H86" i="48"/>
  <c r="G86" i="48"/>
  <c r="H85" i="48"/>
  <c r="G85" i="48"/>
  <c r="H84" i="48"/>
  <c r="G84" i="48"/>
  <c r="H83" i="48"/>
  <c r="G83" i="48"/>
  <c r="H82" i="48"/>
  <c r="G82" i="48"/>
  <c r="H81" i="48"/>
  <c r="G81" i="48"/>
  <c r="H80" i="48"/>
  <c r="G80" i="48"/>
  <c r="H79" i="48"/>
  <c r="G79" i="48"/>
  <c r="H78" i="48"/>
  <c r="G78" i="48"/>
  <c r="H77" i="48"/>
  <c r="G77" i="48"/>
  <c r="H76" i="48"/>
  <c r="G76" i="48"/>
  <c r="H75" i="48"/>
  <c r="G75" i="48"/>
  <c r="H74" i="48"/>
  <c r="G74" i="48"/>
  <c r="H73" i="48"/>
  <c r="G73" i="48"/>
  <c r="H72" i="48"/>
  <c r="G72" i="48"/>
  <c r="H71" i="48"/>
  <c r="G71" i="48"/>
  <c r="H70" i="48"/>
  <c r="G70" i="48"/>
  <c r="H69" i="48"/>
  <c r="G69" i="48"/>
  <c r="H68" i="48"/>
  <c r="G68" i="48"/>
  <c r="H67" i="48"/>
  <c r="G67" i="48"/>
  <c r="H66" i="48"/>
  <c r="G66" i="48"/>
  <c r="H65" i="48"/>
  <c r="G65" i="48"/>
  <c r="H64" i="48"/>
  <c r="G64" i="48"/>
  <c r="H63" i="48"/>
  <c r="G63" i="48"/>
  <c r="H62" i="48"/>
  <c r="G62" i="48"/>
  <c r="H61" i="48"/>
  <c r="G61" i="48"/>
  <c r="H60" i="48"/>
  <c r="G60" i="48"/>
  <c r="H59" i="48"/>
  <c r="G59" i="48"/>
  <c r="H58" i="48"/>
  <c r="G58" i="48"/>
  <c r="H57" i="48"/>
  <c r="G57" i="48"/>
  <c r="H56" i="48"/>
  <c r="G56" i="48"/>
  <c r="H55" i="48"/>
  <c r="G55" i="48"/>
  <c r="H54" i="48"/>
  <c r="G54" i="48"/>
  <c r="H53" i="48"/>
  <c r="G53" i="48"/>
  <c r="H52" i="48"/>
  <c r="G52" i="48"/>
  <c r="H51" i="48"/>
  <c r="G51" i="48"/>
  <c r="H50" i="48"/>
  <c r="G50" i="48"/>
  <c r="H49" i="48"/>
  <c r="G49" i="48"/>
  <c r="H48" i="48"/>
  <c r="G48" i="48"/>
  <c r="H47" i="48"/>
  <c r="G47" i="48"/>
  <c r="H46" i="48"/>
  <c r="G46" i="48"/>
  <c r="H45" i="48"/>
  <c r="G45" i="48"/>
  <c r="H44" i="48"/>
  <c r="G44" i="48"/>
  <c r="H43" i="48"/>
  <c r="G43" i="48"/>
  <c r="H42" i="48"/>
  <c r="G42" i="48"/>
  <c r="H41" i="48"/>
  <c r="G41" i="48"/>
  <c r="H40" i="48"/>
  <c r="G40" i="48"/>
  <c r="H39" i="48"/>
  <c r="G39" i="48"/>
  <c r="H38" i="48"/>
  <c r="G38" i="48"/>
  <c r="H37" i="48"/>
  <c r="G37" i="48"/>
  <c r="H36" i="48"/>
  <c r="G36" i="48"/>
  <c r="H35" i="48"/>
  <c r="G35" i="48"/>
  <c r="H34" i="48"/>
  <c r="G34" i="48"/>
  <c r="H33" i="48"/>
  <c r="G33" i="48"/>
  <c r="H32" i="48"/>
  <c r="G32" i="48"/>
  <c r="H31" i="48"/>
  <c r="G31" i="48"/>
  <c r="H30" i="48"/>
  <c r="G30" i="48"/>
  <c r="H29" i="48"/>
  <c r="G29" i="48"/>
  <c r="H28" i="48"/>
  <c r="G28" i="48"/>
  <c r="H27" i="48"/>
  <c r="G27" i="48"/>
  <c r="H26" i="48"/>
  <c r="G26" i="48"/>
  <c r="H25" i="48"/>
  <c r="G25" i="48"/>
  <c r="H24" i="48"/>
  <c r="G24" i="48"/>
  <c r="H23" i="48"/>
  <c r="G23" i="48"/>
  <c r="H22" i="48"/>
  <c r="G22" i="48"/>
  <c r="H21" i="48"/>
  <c r="G21" i="48"/>
  <c r="H20" i="48"/>
  <c r="G20" i="48"/>
  <c r="H19" i="48"/>
  <c r="G19" i="48"/>
  <c r="H18" i="48"/>
  <c r="G18" i="48"/>
  <c r="H17" i="48"/>
  <c r="G17" i="48"/>
  <c r="H16" i="48"/>
  <c r="G16" i="48"/>
  <c r="H15" i="48"/>
  <c r="G15" i="48"/>
  <c r="H14" i="48"/>
  <c r="G14" i="48"/>
  <c r="H13" i="48"/>
  <c r="G13" i="48"/>
  <c r="H12" i="48"/>
  <c r="G12" i="48"/>
  <c r="H11" i="48"/>
  <c r="G11" i="48"/>
  <c r="H10" i="48"/>
  <c r="G10" i="48"/>
  <c r="H9" i="48"/>
  <c r="G9" i="48"/>
  <c r="F171" i="47"/>
  <c r="F182" i="47" s="1"/>
  <c r="F82" i="1" s="1"/>
  <c r="E171" i="47"/>
  <c r="E182" i="47" s="1"/>
  <c r="D171" i="47"/>
  <c r="D182" i="47" s="1"/>
  <c r="D82" i="1" s="1"/>
  <c r="C171" i="47"/>
  <c r="C182" i="47" s="1"/>
  <c r="H170" i="47"/>
  <c r="G170" i="47"/>
  <c r="H169" i="47"/>
  <c r="G169" i="47"/>
  <c r="H168" i="47"/>
  <c r="G168" i="47"/>
  <c r="H167" i="47"/>
  <c r="G167" i="47"/>
  <c r="H166" i="47"/>
  <c r="G166" i="47"/>
  <c r="H165" i="47"/>
  <c r="G165" i="47"/>
  <c r="H164" i="47"/>
  <c r="G164" i="47"/>
  <c r="H163" i="47"/>
  <c r="G163" i="47"/>
  <c r="H162" i="47"/>
  <c r="G162" i="47"/>
  <c r="H161" i="47"/>
  <c r="G161" i="47"/>
  <c r="H160" i="47"/>
  <c r="G160" i="47"/>
  <c r="H159" i="47"/>
  <c r="G159" i="47"/>
  <c r="H158" i="47"/>
  <c r="G158" i="47"/>
  <c r="H157" i="47"/>
  <c r="G157" i="47"/>
  <c r="H156" i="47"/>
  <c r="G156" i="47"/>
  <c r="H155" i="47"/>
  <c r="G155" i="47"/>
  <c r="H154" i="47"/>
  <c r="G154" i="47"/>
  <c r="H153" i="47"/>
  <c r="G153" i="47"/>
  <c r="H152" i="47"/>
  <c r="G152" i="47"/>
  <c r="H151" i="47"/>
  <c r="G151" i="47"/>
  <c r="H150" i="47"/>
  <c r="G150" i="47"/>
  <c r="H149" i="47"/>
  <c r="G149" i="47"/>
  <c r="H148" i="47"/>
  <c r="G148" i="47"/>
  <c r="H147" i="47"/>
  <c r="G147" i="47"/>
  <c r="H146" i="47"/>
  <c r="G146" i="47"/>
  <c r="H145" i="47"/>
  <c r="G145" i="47"/>
  <c r="H144" i="47"/>
  <c r="G144" i="47"/>
  <c r="H143" i="47"/>
  <c r="G143" i="47"/>
  <c r="H142" i="47"/>
  <c r="G142" i="47"/>
  <c r="H141" i="47"/>
  <c r="G141" i="47"/>
  <c r="H140" i="47"/>
  <c r="G140" i="47"/>
  <c r="H139" i="47"/>
  <c r="G139" i="47"/>
  <c r="H138" i="47"/>
  <c r="G138" i="47"/>
  <c r="H137" i="47"/>
  <c r="G137" i="47"/>
  <c r="H136" i="47"/>
  <c r="G136" i="47"/>
  <c r="H135" i="47"/>
  <c r="G135" i="47"/>
  <c r="H134" i="47"/>
  <c r="G134" i="47"/>
  <c r="H133" i="47"/>
  <c r="G133" i="47"/>
  <c r="H132" i="47"/>
  <c r="G132" i="47"/>
  <c r="H131" i="47"/>
  <c r="G131" i="47"/>
  <c r="H130" i="47"/>
  <c r="G130" i="47"/>
  <c r="H129" i="47"/>
  <c r="G129" i="47"/>
  <c r="H128" i="47"/>
  <c r="G128" i="47"/>
  <c r="H127" i="47"/>
  <c r="G127" i="47"/>
  <c r="H126" i="47"/>
  <c r="G126" i="47"/>
  <c r="H125" i="47"/>
  <c r="G125" i="47"/>
  <c r="H124" i="47"/>
  <c r="G124" i="47"/>
  <c r="H123" i="47"/>
  <c r="G123" i="47"/>
  <c r="H122" i="47"/>
  <c r="G122" i="47"/>
  <c r="H121" i="47"/>
  <c r="G121" i="47"/>
  <c r="H120" i="47"/>
  <c r="G120" i="47"/>
  <c r="H119" i="47"/>
  <c r="G119" i="47"/>
  <c r="H118" i="47"/>
  <c r="G118" i="47"/>
  <c r="H117" i="47"/>
  <c r="G117" i="47"/>
  <c r="H116" i="47"/>
  <c r="G116" i="47"/>
  <c r="H115" i="47"/>
  <c r="G115" i="47"/>
  <c r="H114" i="47"/>
  <c r="G114" i="47"/>
  <c r="H113" i="47"/>
  <c r="G113" i="47"/>
  <c r="H112" i="47"/>
  <c r="G112" i="47"/>
  <c r="H111" i="47"/>
  <c r="G111" i="47"/>
  <c r="H110" i="47"/>
  <c r="G110" i="47"/>
  <c r="H109" i="47"/>
  <c r="G109" i="47"/>
  <c r="H108" i="47"/>
  <c r="G108" i="47"/>
  <c r="H107" i="47"/>
  <c r="G107" i="47"/>
  <c r="H106" i="47"/>
  <c r="G106" i="47"/>
  <c r="H105" i="47"/>
  <c r="G105" i="47"/>
  <c r="H104" i="47"/>
  <c r="G104" i="47"/>
  <c r="H103" i="47"/>
  <c r="G103" i="47"/>
  <c r="H102" i="47"/>
  <c r="G102" i="47"/>
  <c r="H101" i="47"/>
  <c r="G101" i="47"/>
  <c r="H100" i="47"/>
  <c r="G100" i="47"/>
  <c r="H99" i="47"/>
  <c r="G99" i="47"/>
  <c r="H98" i="47"/>
  <c r="G98" i="47"/>
  <c r="H97" i="47"/>
  <c r="G97" i="47"/>
  <c r="H96" i="47"/>
  <c r="G96" i="47"/>
  <c r="H95" i="47"/>
  <c r="G95" i="47"/>
  <c r="H94" i="47"/>
  <c r="G94" i="47"/>
  <c r="H93" i="47"/>
  <c r="G93" i="47"/>
  <c r="H92" i="47"/>
  <c r="G92" i="47"/>
  <c r="H91" i="47"/>
  <c r="G91" i="47"/>
  <c r="H90" i="47"/>
  <c r="G90" i="47"/>
  <c r="H89" i="47"/>
  <c r="G89" i="47"/>
  <c r="H88" i="47"/>
  <c r="G88" i="47"/>
  <c r="H87" i="47"/>
  <c r="G87" i="47"/>
  <c r="H86" i="47"/>
  <c r="G86" i="47"/>
  <c r="H85" i="47"/>
  <c r="G85" i="47"/>
  <c r="H84" i="47"/>
  <c r="G84" i="47"/>
  <c r="H83" i="47"/>
  <c r="G83" i="47"/>
  <c r="H82" i="47"/>
  <c r="G82" i="47"/>
  <c r="H81" i="47"/>
  <c r="G81" i="47"/>
  <c r="H80" i="47"/>
  <c r="G80" i="47"/>
  <c r="H79" i="47"/>
  <c r="G79" i="47"/>
  <c r="H78" i="47"/>
  <c r="G78" i="47"/>
  <c r="H77" i="47"/>
  <c r="G77" i="47"/>
  <c r="H76" i="47"/>
  <c r="G76" i="47"/>
  <c r="H75" i="47"/>
  <c r="G75" i="47"/>
  <c r="H74" i="47"/>
  <c r="G74" i="47"/>
  <c r="H73" i="47"/>
  <c r="G73" i="47"/>
  <c r="H72" i="47"/>
  <c r="G72" i="47"/>
  <c r="H71" i="47"/>
  <c r="G71" i="47"/>
  <c r="H70" i="47"/>
  <c r="G70" i="47"/>
  <c r="H69" i="47"/>
  <c r="G69" i="47"/>
  <c r="H68" i="47"/>
  <c r="G68" i="47"/>
  <c r="H67" i="47"/>
  <c r="G67" i="47"/>
  <c r="H66" i="47"/>
  <c r="G66" i="47"/>
  <c r="H65" i="47"/>
  <c r="G65" i="47"/>
  <c r="H64" i="47"/>
  <c r="G64" i="47"/>
  <c r="H63" i="47"/>
  <c r="G63" i="47"/>
  <c r="H62" i="47"/>
  <c r="G62" i="47"/>
  <c r="H61" i="47"/>
  <c r="G61" i="47"/>
  <c r="H60" i="47"/>
  <c r="G60" i="47"/>
  <c r="H59" i="47"/>
  <c r="G59" i="47"/>
  <c r="H58" i="47"/>
  <c r="G58" i="47"/>
  <c r="H57" i="47"/>
  <c r="G57" i="47"/>
  <c r="H56" i="47"/>
  <c r="G56" i="47"/>
  <c r="H55" i="47"/>
  <c r="G55" i="47"/>
  <c r="H54" i="47"/>
  <c r="G54" i="47"/>
  <c r="H53" i="47"/>
  <c r="G53" i="47"/>
  <c r="H52" i="47"/>
  <c r="G52" i="47"/>
  <c r="H51" i="47"/>
  <c r="G51" i="47"/>
  <c r="H50" i="47"/>
  <c r="G50" i="47"/>
  <c r="H49" i="47"/>
  <c r="G49" i="47"/>
  <c r="H48" i="47"/>
  <c r="G48" i="47"/>
  <c r="H47" i="47"/>
  <c r="G47" i="47"/>
  <c r="H46" i="47"/>
  <c r="G46" i="47"/>
  <c r="H45" i="47"/>
  <c r="G45" i="47"/>
  <c r="H44" i="47"/>
  <c r="G44" i="47"/>
  <c r="H43" i="47"/>
  <c r="G43" i="47"/>
  <c r="H42" i="47"/>
  <c r="G42" i="47"/>
  <c r="H41" i="47"/>
  <c r="G41" i="47"/>
  <c r="H40" i="47"/>
  <c r="G40" i="47"/>
  <c r="H39" i="47"/>
  <c r="G39" i="47"/>
  <c r="H38" i="47"/>
  <c r="G38" i="47"/>
  <c r="H37" i="47"/>
  <c r="G37" i="47"/>
  <c r="H36" i="47"/>
  <c r="G36" i="47"/>
  <c r="H35" i="47"/>
  <c r="G35" i="47"/>
  <c r="H34" i="47"/>
  <c r="G34" i="47"/>
  <c r="H33" i="47"/>
  <c r="G33" i="47"/>
  <c r="H32" i="47"/>
  <c r="G32" i="47"/>
  <c r="H31" i="47"/>
  <c r="G31" i="47"/>
  <c r="H30" i="47"/>
  <c r="G30" i="47"/>
  <c r="H29" i="47"/>
  <c r="G29" i="47"/>
  <c r="H28" i="47"/>
  <c r="G28" i="47"/>
  <c r="H27" i="47"/>
  <c r="G27" i="47"/>
  <c r="H26" i="47"/>
  <c r="G26" i="47"/>
  <c r="H25" i="47"/>
  <c r="G25" i="47"/>
  <c r="H24" i="47"/>
  <c r="G24" i="47"/>
  <c r="H23" i="47"/>
  <c r="G23" i="47"/>
  <c r="H22" i="47"/>
  <c r="G22" i="47"/>
  <c r="H21" i="47"/>
  <c r="G21" i="47"/>
  <c r="H20" i="47"/>
  <c r="G20" i="47"/>
  <c r="H19" i="47"/>
  <c r="G19" i="47"/>
  <c r="H18" i="47"/>
  <c r="G18" i="47"/>
  <c r="H17" i="47"/>
  <c r="G17" i="47"/>
  <c r="H16" i="47"/>
  <c r="G16" i="47"/>
  <c r="H15" i="47"/>
  <c r="G15" i="47"/>
  <c r="H14" i="47"/>
  <c r="G14" i="47"/>
  <c r="H13" i="47"/>
  <c r="G13" i="47"/>
  <c r="H12" i="47"/>
  <c r="G12" i="47"/>
  <c r="H11" i="47"/>
  <c r="G11" i="47"/>
  <c r="H10" i="47"/>
  <c r="G10" i="47"/>
  <c r="H9" i="47"/>
  <c r="G9" i="47"/>
  <c r="F469" i="25"/>
  <c r="F53" i="1" s="1"/>
  <c r="E469" i="25"/>
  <c r="D469" i="25"/>
  <c r="D480" i="25" s="1"/>
  <c r="D81" i="1" s="1"/>
  <c r="C469" i="25"/>
  <c r="C480" i="25" s="1"/>
  <c r="G468" i="25"/>
  <c r="G467" i="25"/>
  <c r="G466" i="25"/>
  <c r="G465" i="25"/>
  <c r="G464" i="25"/>
  <c r="G463" i="25"/>
  <c r="G462" i="25"/>
  <c r="G461" i="25"/>
  <c r="G460" i="25"/>
  <c r="G459" i="25"/>
  <c r="G458" i="25"/>
  <c r="G457" i="25"/>
  <c r="G456" i="25"/>
  <c r="G455" i="25"/>
  <c r="H454" i="25"/>
  <c r="G454" i="25"/>
  <c r="H453" i="25"/>
  <c r="G453" i="25"/>
  <c r="H452" i="25"/>
  <c r="G452" i="25"/>
  <c r="H451" i="25"/>
  <c r="G451" i="25"/>
  <c r="H450" i="25"/>
  <c r="G450" i="25"/>
  <c r="H449" i="25"/>
  <c r="G449" i="25"/>
  <c r="H448" i="25"/>
  <c r="G448" i="25"/>
  <c r="H447" i="25"/>
  <c r="G447" i="25"/>
  <c r="H446" i="25"/>
  <c r="G446" i="25"/>
  <c r="H445" i="25"/>
  <c r="G445" i="25"/>
  <c r="H444" i="25"/>
  <c r="G444" i="25"/>
  <c r="H443" i="25"/>
  <c r="G443" i="25"/>
  <c r="H442" i="25"/>
  <c r="G442" i="25"/>
  <c r="H441" i="25"/>
  <c r="G441" i="25"/>
  <c r="H440" i="25"/>
  <c r="G440" i="25"/>
  <c r="H439" i="25"/>
  <c r="G439" i="25"/>
  <c r="H438" i="25"/>
  <c r="G438" i="25"/>
  <c r="H437" i="25"/>
  <c r="G437" i="25"/>
  <c r="H436" i="25"/>
  <c r="G436" i="25"/>
  <c r="H435" i="25"/>
  <c r="G435" i="25"/>
  <c r="H434" i="25"/>
  <c r="G434" i="25"/>
  <c r="H433" i="25"/>
  <c r="G433" i="25"/>
  <c r="H432" i="25"/>
  <c r="G432" i="25"/>
  <c r="H431" i="25"/>
  <c r="G431" i="25"/>
  <c r="H430" i="25"/>
  <c r="G430" i="25"/>
  <c r="H429" i="25"/>
  <c r="G429" i="25"/>
  <c r="H428" i="25"/>
  <c r="G428" i="25"/>
  <c r="H427" i="25"/>
  <c r="G427" i="25"/>
  <c r="H426" i="25"/>
  <c r="G426" i="25"/>
  <c r="H425" i="25"/>
  <c r="G425" i="25"/>
  <c r="H424" i="25"/>
  <c r="G424" i="25"/>
  <c r="H423" i="25"/>
  <c r="G423" i="25"/>
  <c r="H422" i="25"/>
  <c r="G422" i="25"/>
  <c r="H421" i="25"/>
  <c r="G421" i="25"/>
  <c r="H420" i="25"/>
  <c r="G420" i="25"/>
  <c r="H419" i="25"/>
  <c r="G419" i="25"/>
  <c r="H418" i="25"/>
  <c r="G418" i="25"/>
  <c r="H417" i="25"/>
  <c r="G417" i="25"/>
  <c r="H416" i="25"/>
  <c r="G416" i="25"/>
  <c r="H415" i="25"/>
  <c r="G415" i="25"/>
  <c r="H414" i="25"/>
  <c r="G414" i="25"/>
  <c r="H413" i="25"/>
  <c r="G413" i="25"/>
  <c r="H412" i="25"/>
  <c r="G412" i="25"/>
  <c r="H411" i="25"/>
  <c r="G411" i="25"/>
  <c r="H410" i="25"/>
  <c r="G410" i="25"/>
  <c r="H409" i="25"/>
  <c r="G409" i="25"/>
  <c r="H408" i="25"/>
  <c r="G408" i="25"/>
  <c r="H407" i="25"/>
  <c r="G407" i="25"/>
  <c r="H406" i="25"/>
  <c r="G406" i="25"/>
  <c r="H405" i="25"/>
  <c r="G405" i="25"/>
  <c r="H404" i="25"/>
  <c r="G404" i="25"/>
  <c r="H403" i="25"/>
  <c r="G403" i="25"/>
  <c r="H402" i="25"/>
  <c r="G402" i="25"/>
  <c r="H401" i="25"/>
  <c r="G401" i="25"/>
  <c r="H400" i="25"/>
  <c r="G400" i="25"/>
  <c r="H399" i="25"/>
  <c r="G399" i="25"/>
  <c r="H398" i="25"/>
  <c r="G398" i="25"/>
  <c r="H397" i="25"/>
  <c r="G397" i="25"/>
  <c r="H396" i="25"/>
  <c r="G396" i="25"/>
  <c r="H395" i="25"/>
  <c r="G395" i="25"/>
  <c r="H394" i="25"/>
  <c r="G394" i="25"/>
  <c r="H393" i="25"/>
  <c r="G393" i="25"/>
  <c r="H392" i="25"/>
  <c r="G392" i="25"/>
  <c r="H391" i="25"/>
  <c r="G391" i="25"/>
  <c r="H390" i="25"/>
  <c r="G390" i="25"/>
  <c r="H389" i="25"/>
  <c r="G389" i="25"/>
  <c r="H388" i="25"/>
  <c r="G388" i="25"/>
  <c r="H387" i="25"/>
  <c r="G387" i="25"/>
  <c r="H386" i="25"/>
  <c r="G386" i="25"/>
  <c r="H385" i="25"/>
  <c r="G385" i="25"/>
  <c r="H384" i="25"/>
  <c r="G384" i="25"/>
  <c r="H383" i="25"/>
  <c r="G383" i="25"/>
  <c r="H382" i="25"/>
  <c r="G382" i="25"/>
  <c r="H381" i="25"/>
  <c r="G381" i="25"/>
  <c r="H380" i="25"/>
  <c r="G380" i="25"/>
  <c r="H379" i="25"/>
  <c r="G379" i="25"/>
  <c r="H378" i="25"/>
  <c r="G378" i="25"/>
  <c r="H377" i="25"/>
  <c r="G377" i="25"/>
  <c r="H376" i="25"/>
  <c r="G376" i="25"/>
  <c r="H375" i="25"/>
  <c r="G375" i="25"/>
  <c r="H374" i="25"/>
  <c r="G374" i="25"/>
  <c r="H373" i="25"/>
  <c r="G373" i="25"/>
  <c r="H372" i="25"/>
  <c r="G372" i="25"/>
  <c r="H371" i="25"/>
  <c r="G371" i="25"/>
  <c r="H370" i="25"/>
  <c r="G370" i="25"/>
  <c r="H369" i="25"/>
  <c r="G369" i="25"/>
  <c r="H368" i="25"/>
  <c r="G368" i="25"/>
  <c r="H367" i="25"/>
  <c r="G367" i="25"/>
  <c r="H366" i="25"/>
  <c r="G366" i="25"/>
  <c r="H365" i="25"/>
  <c r="G365" i="25"/>
  <c r="H364" i="25"/>
  <c r="G364" i="25"/>
  <c r="H363" i="25"/>
  <c r="G363" i="25"/>
  <c r="H362" i="25"/>
  <c r="G362" i="25"/>
  <c r="H361" i="25"/>
  <c r="G361" i="25"/>
  <c r="H360" i="25"/>
  <c r="G360" i="25"/>
  <c r="H359" i="25"/>
  <c r="G359" i="25"/>
  <c r="H358" i="25"/>
  <c r="G358" i="25"/>
  <c r="H357" i="25"/>
  <c r="G357" i="25"/>
  <c r="H356" i="25"/>
  <c r="G356" i="25"/>
  <c r="H355" i="25"/>
  <c r="G355" i="25"/>
  <c r="H354" i="25"/>
  <c r="G354" i="25"/>
  <c r="H353" i="25"/>
  <c r="G353" i="25"/>
  <c r="H352" i="25"/>
  <c r="G352" i="25"/>
  <c r="H351" i="25"/>
  <c r="G351" i="25"/>
  <c r="H350" i="25"/>
  <c r="G350" i="25"/>
  <c r="H349" i="25"/>
  <c r="G349" i="25"/>
  <c r="H348" i="25"/>
  <c r="G348" i="25"/>
  <c r="H347" i="25"/>
  <c r="G347" i="25"/>
  <c r="H346" i="25"/>
  <c r="G346" i="25"/>
  <c r="H345" i="25"/>
  <c r="G345" i="25"/>
  <c r="H344" i="25"/>
  <c r="G344" i="25"/>
  <c r="H343" i="25"/>
  <c r="G343" i="25"/>
  <c r="H342" i="25"/>
  <c r="G342" i="25"/>
  <c r="H341" i="25"/>
  <c r="G341" i="25"/>
  <c r="H340" i="25"/>
  <c r="G340" i="25"/>
  <c r="H339" i="25"/>
  <c r="G339" i="25"/>
  <c r="H338" i="25"/>
  <c r="G338" i="25"/>
  <c r="H337" i="25"/>
  <c r="G337" i="25"/>
  <c r="H336" i="25"/>
  <c r="G336" i="25"/>
  <c r="H335" i="25"/>
  <c r="G335" i="25"/>
  <c r="H334" i="25"/>
  <c r="G334" i="25"/>
  <c r="H333" i="25"/>
  <c r="G333" i="25"/>
  <c r="H332" i="25"/>
  <c r="G332" i="25"/>
  <c r="H331" i="25"/>
  <c r="G331" i="25"/>
  <c r="H330" i="25"/>
  <c r="G330" i="25"/>
  <c r="H329" i="25"/>
  <c r="G329" i="25"/>
  <c r="H328" i="25"/>
  <c r="G328" i="25"/>
  <c r="H327" i="25"/>
  <c r="G327" i="25"/>
  <c r="H326" i="25"/>
  <c r="G326" i="25"/>
  <c r="H325" i="25"/>
  <c r="G325" i="25"/>
  <c r="H324" i="25"/>
  <c r="G324" i="25"/>
  <c r="H323" i="25"/>
  <c r="G323" i="25"/>
  <c r="H322" i="25"/>
  <c r="G322" i="25"/>
  <c r="H321" i="25"/>
  <c r="G321" i="25"/>
  <c r="H320" i="25"/>
  <c r="G320" i="25"/>
  <c r="H319" i="25"/>
  <c r="G319" i="25"/>
  <c r="H318" i="25"/>
  <c r="G318" i="25"/>
  <c r="H317" i="25"/>
  <c r="G317" i="25"/>
  <c r="H316" i="25"/>
  <c r="G316" i="25"/>
  <c r="H315" i="25"/>
  <c r="G315" i="25"/>
  <c r="H314" i="25"/>
  <c r="G314" i="25"/>
  <c r="H313" i="25"/>
  <c r="G313" i="25"/>
  <c r="H312" i="25"/>
  <c r="G312" i="25"/>
  <c r="H311" i="25"/>
  <c r="G311" i="25"/>
  <c r="H310" i="25"/>
  <c r="G310" i="25"/>
  <c r="H309" i="25"/>
  <c r="G309" i="25"/>
  <c r="H308" i="25"/>
  <c r="G308" i="25"/>
  <c r="H307" i="25"/>
  <c r="G307" i="25"/>
  <c r="H306" i="25"/>
  <c r="G306" i="25"/>
  <c r="H305" i="25"/>
  <c r="G305" i="25"/>
  <c r="H304" i="25"/>
  <c r="G304" i="25"/>
  <c r="H303" i="25"/>
  <c r="G303" i="25"/>
  <c r="H302" i="25"/>
  <c r="G302" i="25"/>
  <c r="H301" i="25"/>
  <c r="G301" i="25"/>
  <c r="H300" i="25"/>
  <c r="G300" i="25"/>
  <c r="H299" i="25"/>
  <c r="G299" i="25"/>
  <c r="H298" i="25"/>
  <c r="G298" i="25"/>
  <c r="H297" i="25"/>
  <c r="G297" i="25"/>
  <c r="H296" i="25"/>
  <c r="G296" i="25"/>
  <c r="H295" i="25"/>
  <c r="G295" i="25"/>
  <c r="H294" i="25"/>
  <c r="G294" i="25"/>
  <c r="H293" i="25"/>
  <c r="G293" i="25"/>
  <c r="H292" i="25"/>
  <c r="G292" i="25"/>
  <c r="H291" i="25"/>
  <c r="G291" i="25"/>
  <c r="H290" i="25"/>
  <c r="G290" i="25"/>
  <c r="H289" i="25"/>
  <c r="G289" i="25"/>
  <c r="H288" i="25"/>
  <c r="G288" i="25"/>
  <c r="H287" i="25"/>
  <c r="G287" i="25"/>
  <c r="H286" i="25"/>
  <c r="G286" i="25"/>
  <c r="H285" i="25"/>
  <c r="G285" i="25"/>
  <c r="H284" i="25"/>
  <c r="G284" i="25"/>
  <c r="H283" i="25"/>
  <c r="G283" i="25"/>
  <c r="H282" i="25"/>
  <c r="G282" i="25"/>
  <c r="H281" i="25"/>
  <c r="G281" i="25"/>
  <c r="H280" i="25"/>
  <c r="G280" i="25"/>
  <c r="H279" i="25"/>
  <c r="G279" i="25"/>
  <c r="H278" i="25"/>
  <c r="G278" i="25"/>
  <c r="H277" i="25"/>
  <c r="G277" i="25"/>
  <c r="H276" i="25"/>
  <c r="G276" i="25"/>
  <c r="H275" i="25"/>
  <c r="G275" i="25"/>
  <c r="H274" i="25"/>
  <c r="G274" i="25"/>
  <c r="H273" i="25"/>
  <c r="G273" i="25"/>
  <c r="H272" i="25"/>
  <c r="G272" i="25"/>
  <c r="H271" i="25"/>
  <c r="G271" i="25"/>
  <c r="H270" i="25"/>
  <c r="G270" i="25"/>
  <c r="H269" i="25"/>
  <c r="G269" i="25"/>
  <c r="H268" i="25"/>
  <c r="G268" i="25"/>
  <c r="H267" i="25"/>
  <c r="G267" i="25"/>
  <c r="H266" i="25"/>
  <c r="G266" i="25"/>
  <c r="H265" i="25"/>
  <c r="G265" i="25"/>
  <c r="H264" i="25"/>
  <c r="G264" i="25"/>
  <c r="H263" i="25"/>
  <c r="G263" i="25"/>
  <c r="H262" i="25"/>
  <c r="G262" i="25"/>
  <c r="H261" i="25"/>
  <c r="G261" i="25"/>
  <c r="H260" i="25"/>
  <c r="G260" i="25"/>
  <c r="H259" i="25"/>
  <c r="G259" i="25"/>
  <c r="H258" i="25"/>
  <c r="G258" i="25"/>
  <c r="H257" i="25"/>
  <c r="G257" i="25"/>
  <c r="H256" i="25"/>
  <c r="G256" i="25"/>
  <c r="H255" i="25"/>
  <c r="G255" i="25"/>
  <c r="H254" i="25"/>
  <c r="G254" i="25"/>
  <c r="H253" i="25"/>
  <c r="G253" i="25"/>
  <c r="H252" i="25"/>
  <c r="G252" i="25"/>
  <c r="H251" i="25"/>
  <c r="G251" i="25"/>
  <c r="H250" i="25"/>
  <c r="G250" i="25"/>
  <c r="H249" i="25"/>
  <c r="G249" i="25"/>
  <c r="H248" i="25"/>
  <c r="G248" i="25"/>
  <c r="H247" i="25"/>
  <c r="G247" i="25"/>
  <c r="H246" i="25"/>
  <c r="G246" i="25"/>
  <c r="H245" i="25"/>
  <c r="G245" i="25"/>
  <c r="H244" i="25"/>
  <c r="G244" i="25"/>
  <c r="H243" i="25"/>
  <c r="G243" i="25"/>
  <c r="H242" i="25"/>
  <c r="G242" i="25"/>
  <c r="H241" i="25"/>
  <c r="G241" i="25"/>
  <c r="H240" i="25"/>
  <c r="G240" i="25"/>
  <c r="H239" i="25"/>
  <c r="G239" i="25"/>
  <c r="H238" i="25"/>
  <c r="G238" i="25"/>
  <c r="H237" i="25"/>
  <c r="G237" i="25"/>
  <c r="H236" i="25"/>
  <c r="G236" i="25"/>
  <c r="H235" i="25"/>
  <c r="G235" i="25"/>
  <c r="H234" i="25"/>
  <c r="G234" i="25"/>
  <c r="H233" i="25"/>
  <c r="G233" i="25"/>
  <c r="H232" i="25"/>
  <c r="G232" i="25"/>
  <c r="H231" i="25"/>
  <c r="G231" i="25"/>
  <c r="H230" i="25"/>
  <c r="G230" i="25"/>
  <c r="H229" i="25"/>
  <c r="G229" i="25"/>
  <c r="H228" i="25"/>
  <c r="G228" i="25"/>
  <c r="H227" i="25"/>
  <c r="G227" i="25"/>
  <c r="H226" i="25"/>
  <c r="G226" i="25"/>
  <c r="H225" i="25"/>
  <c r="G225" i="25"/>
  <c r="H224" i="25"/>
  <c r="G224" i="25"/>
  <c r="H223" i="25"/>
  <c r="G223" i="25"/>
  <c r="H222" i="25"/>
  <c r="G222" i="25"/>
  <c r="H221" i="25"/>
  <c r="G221" i="25"/>
  <c r="H220" i="25"/>
  <c r="G220" i="25"/>
  <c r="H219" i="25"/>
  <c r="G219" i="25"/>
  <c r="H218" i="25"/>
  <c r="G218" i="25"/>
  <c r="H217" i="25"/>
  <c r="G217" i="25"/>
  <c r="H216" i="25"/>
  <c r="G216" i="25"/>
  <c r="H215" i="25"/>
  <c r="G215" i="25"/>
  <c r="H214" i="25"/>
  <c r="G214" i="25"/>
  <c r="H213" i="25"/>
  <c r="G213" i="25"/>
  <c r="H212" i="25"/>
  <c r="G212" i="25"/>
  <c r="H211" i="25"/>
  <c r="G211" i="25"/>
  <c r="H210" i="25"/>
  <c r="G210" i="25"/>
  <c r="H209" i="25"/>
  <c r="G209" i="25"/>
  <c r="H208" i="25"/>
  <c r="G208" i="25"/>
  <c r="H207" i="25"/>
  <c r="G207" i="25"/>
  <c r="H206" i="25"/>
  <c r="G206" i="25"/>
  <c r="H205" i="25"/>
  <c r="G205" i="25"/>
  <c r="H204" i="25"/>
  <c r="G204" i="25"/>
  <c r="H203" i="25"/>
  <c r="G203" i="25"/>
  <c r="H202" i="25"/>
  <c r="G202" i="25"/>
  <c r="H201" i="25"/>
  <c r="G201" i="25"/>
  <c r="H200" i="25"/>
  <c r="G200" i="25"/>
  <c r="H199" i="25"/>
  <c r="G199" i="25"/>
  <c r="H198" i="25"/>
  <c r="G198" i="25"/>
  <c r="H197" i="25"/>
  <c r="G197" i="25"/>
  <c r="H196" i="25"/>
  <c r="G196" i="25"/>
  <c r="H195" i="25"/>
  <c r="G195" i="25"/>
  <c r="H194" i="25"/>
  <c r="G194" i="25"/>
  <c r="H193" i="25"/>
  <c r="G193" i="25"/>
  <c r="H192" i="25"/>
  <c r="G192" i="25"/>
  <c r="H191" i="25"/>
  <c r="G191" i="25"/>
  <c r="H190" i="25"/>
  <c r="G190" i="25"/>
  <c r="H189" i="25"/>
  <c r="G189" i="25"/>
  <c r="H188" i="25"/>
  <c r="G188" i="25"/>
  <c r="H187" i="25"/>
  <c r="G187" i="25"/>
  <c r="H186" i="25"/>
  <c r="G186" i="25"/>
  <c r="H185" i="25"/>
  <c r="G185" i="25"/>
  <c r="H184" i="25"/>
  <c r="G184" i="25"/>
  <c r="H183" i="25"/>
  <c r="G183" i="25"/>
  <c r="H182" i="25"/>
  <c r="G182" i="25"/>
  <c r="H181" i="25"/>
  <c r="G181" i="25"/>
  <c r="H180" i="25"/>
  <c r="G180" i="25"/>
  <c r="H179" i="25"/>
  <c r="G179" i="25"/>
  <c r="H178" i="25"/>
  <c r="G178" i="25"/>
  <c r="H177" i="25"/>
  <c r="G177" i="25"/>
  <c r="H176" i="25"/>
  <c r="G176" i="25"/>
  <c r="H175" i="25"/>
  <c r="G175" i="25"/>
  <c r="H174" i="25"/>
  <c r="G174" i="25"/>
  <c r="H173" i="25"/>
  <c r="H469" i="25" s="1"/>
  <c r="G173" i="25"/>
  <c r="F170" i="25"/>
  <c r="E170" i="25"/>
  <c r="G169" i="25"/>
  <c r="H168" i="25"/>
  <c r="G168" i="25"/>
  <c r="H167" i="25"/>
  <c r="G167" i="25"/>
  <c r="H166" i="25"/>
  <c r="G166" i="25"/>
  <c r="H165" i="25"/>
  <c r="G165" i="25"/>
  <c r="H164" i="25"/>
  <c r="G164" i="25"/>
  <c r="H163" i="25"/>
  <c r="G163" i="25"/>
  <c r="H162" i="25"/>
  <c r="G162" i="25"/>
  <c r="H161" i="25"/>
  <c r="G161" i="25"/>
  <c r="H160" i="25"/>
  <c r="G160" i="25"/>
  <c r="H159" i="25"/>
  <c r="G159" i="25"/>
  <c r="H158" i="25"/>
  <c r="G158" i="25"/>
  <c r="H157" i="25"/>
  <c r="G157" i="25"/>
  <c r="H156" i="25"/>
  <c r="G156" i="25"/>
  <c r="H155" i="25"/>
  <c r="G155" i="25"/>
  <c r="H154" i="25"/>
  <c r="G154" i="25"/>
  <c r="H153" i="25"/>
  <c r="G153" i="25"/>
  <c r="G170" i="25" s="1"/>
  <c r="F151" i="25"/>
  <c r="E151" i="25"/>
  <c r="H150" i="25"/>
  <c r="G150" i="25"/>
  <c r="H149" i="25"/>
  <c r="G149" i="25"/>
  <c r="H148" i="25"/>
  <c r="G148" i="25"/>
  <c r="H147" i="25"/>
  <c r="G147" i="25"/>
  <c r="H146" i="25"/>
  <c r="G146" i="25"/>
  <c r="H145" i="25"/>
  <c r="G145" i="25"/>
  <c r="H144" i="25"/>
  <c r="G144" i="25"/>
  <c r="H143" i="25"/>
  <c r="G143" i="25"/>
  <c r="H142" i="25"/>
  <c r="G142" i="25"/>
  <c r="H141" i="25"/>
  <c r="G141" i="25"/>
  <c r="H140" i="25"/>
  <c r="G140" i="25"/>
  <c r="H139" i="25"/>
  <c r="G139" i="25"/>
  <c r="H138" i="25"/>
  <c r="G138" i="25"/>
  <c r="H137" i="25"/>
  <c r="G137" i="25"/>
  <c r="H136" i="25"/>
  <c r="G136" i="25"/>
  <c r="H135" i="25"/>
  <c r="G135" i="25"/>
  <c r="H134" i="25"/>
  <c r="G134" i="25"/>
  <c r="H133" i="25"/>
  <c r="G133" i="25"/>
  <c r="H132" i="25"/>
  <c r="G132" i="25"/>
  <c r="H131" i="25"/>
  <c r="G131" i="25"/>
  <c r="H130" i="25"/>
  <c r="G130" i="25"/>
  <c r="H129" i="25"/>
  <c r="G129" i="25"/>
  <c r="H128" i="25"/>
  <c r="G128" i="25"/>
  <c r="H127" i="25"/>
  <c r="G127" i="25"/>
  <c r="H126" i="25"/>
  <c r="G126" i="25"/>
  <c r="H125" i="25"/>
  <c r="G125" i="25"/>
  <c r="H124" i="25"/>
  <c r="G124" i="25"/>
  <c r="H123" i="25"/>
  <c r="G123" i="25"/>
  <c r="H122" i="25"/>
  <c r="G122" i="25"/>
  <c r="H121" i="25"/>
  <c r="G121" i="25"/>
  <c r="H120" i="25"/>
  <c r="G120" i="25"/>
  <c r="H119" i="25"/>
  <c r="G119" i="25"/>
  <c r="H118" i="25"/>
  <c r="G118" i="25"/>
  <c r="H117" i="25"/>
  <c r="G117" i="25"/>
  <c r="H116" i="25"/>
  <c r="G116" i="25"/>
  <c r="H115" i="25"/>
  <c r="G115" i="25"/>
  <c r="H114" i="25"/>
  <c r="G114" i="25"/>
  <c r="H113" i="25"/>
  <c r="G113" i="25"/>
  <c r="H112" i="25"/>
  <c r="G112" i="25"/>
  <c r="H111" i="25"/>
  <c r="G111" i="25"/>
  <c r="H110" i="25"/>
  <c r="G110" i="25"/>
  <c r="H109" i="25"/>
  <c r="G109" i="25"/>
  <c r="H108" i="25"/>
  <c r="G108" i="25"/>
  <c r="H107" i="25"/>
  <c r="G107" i="25"/>
  <c r="H106" i="25"/>
  <c r="G106" i="25"/>
  <c r="H105" i="25"/>
  <c r="G105" i="25"/>
  <c r="H104" i="25"/>
  <c r="G104" i="25"/>
  <c r="H103" i="25"/>
  <c r="G103" i="25"/>
  <c r="H102" i="25"/>
  <c r="G102" i="25"/>
  <c r="H101" i="25"/>
  <c r="G101" i="25"/>
  <c r="H100" i="25"/>
  <c r="G100" i="25"/>
  <c r="H99" i="25"/>
  <c r="G99" i="25"/>
  <c r="H98" i="25"/>
  <c r="G98" i="25"/>
  <c r="H97" i="25"/>
  <c r="G97" i="25"/>
  <c r="H96" i="25"/>
  <c r="G96" i="25"/>
  <c r="H95" i="25"/>
  <c r="G95" i="25"/>
  <c r="H94" i="25"/>
  <c r="G94" i="25"/>
  <c r="H93" i="25"/>
  <c r="G93" i="25"/>
  <c r="H92" i="25"/>
  <c r="G92" i="25"/>
  <c r="H91" i="25"/>
  <c r="G91" i="25"/>
  <c r="H90" i="25"/>
  <c r="G90" i="25"/>
  <c r="H89" i="25"/>
  <c r="G89" i="25"/>
  <c r="H88" i="25"/>
  <c r="G88" i="25"/>
  <c r="H87" i="25"/>
  <c r="G87" i="25"/>
  <c r="H86" i="25"/>
  <c r="G86" i="25"/>
  <c r="H85" i="25"/>
  <c r="G85" i="25"/>
  <c r="H84" i="25"/>
  <c r="G84" i="25"/>
  <c r="H83" i="25"/>
  <c r="G83" i="25"/>
  <c r="H82" i="25"/>
  <c r="G82" i="25"/>
  <c r="H81" i="25"/>
  <c r="G81" i="25"/>
  <c r="H80" i="25"/>
  <c r="G80" i="25"/>
  <c r="H79" i="25"/>
  <c r="G79" i="25"/>
  <c r="H78" i="25"/>
  <c r="G78" i="25"/>
  <c r="H77" i="25"/>
  <c r="G77" i="25"/>
  <c r="H76" i="25"/>
  <c r="G76" i="25"/>
  <c r="H75" i="25"/>
  <c r="G75" i="25"/>
  <c r="H74" i="25"/>
  <c r="G74" i="25"/>
  <c r="H73" i="25"/>
  <c r="G73" i="25"/>
  <c r="H72" i="25"/>
  <c r="G72" i="25"/>
  <c r="H71" i="25"/>
  <c r="G71" i="25"/>
  <c r="H70" i="25"/>
  <c r="G70" i="25"/>
  <c r="H69" i="25"/>
  <c r="G69" i="25"/>
  <c r="H68" i="25"/>
  <c r="G68" i="25"/>
  <c r="H67" i="25"/>
  <c r="G67" i="25"/>
  <c r="H66" i="25"/>
  <c r="G66" i="25"/>
  <c r="H65" i="25"/>
  <c r="G65" i="25"/>
  <c r="H64" i="25"/>
  <c r="G64" i="25"/>
  <c r="H63" i="25"/>
  <c r="G63" i="25"/>
  <c r="H62" i="25"/>
  <c r="G62" i="25"/>
  <c r="H61" i="25"/>
  <c r="G61" i="25"/>
  <c r="H60" i="25"/>
  <c r="G60" i="25"/>
  <c r="H59" i="25"/>
  <c r="G59" i="25"/>
  <c r="H58" i="25"/>
  <c r="G58" i="25"/>
  <c r="H57" i="25"/>
  <c r="G57" i="25"/>
  <c r="H56" i="25"/>
  <c r="G56" i="25"/>
  <c r="H55" i="25"/>
  <c r="G55" i="25"/>
  <c r="H54" i="25"/>
  <c r="G54" i="25"/>
  <c r="H53" i="25"/>
  <c r="G53" i="25"/>
  <c r="H52" i="25"/>
  <c r="G52" i="25"/>
  <c r="H51" i="25"/>
  <c r="G51" i="25"/>
  <c r="H50" i="25"/>
  <c r="G50" i="25"/>
  <c r="H49" i="25"/>
  <c r="G49" i="25"/>
  <c r="H48" i="25"/>
  <c r="G48" i="25"/>
  <c r="H47" i="25"/>
  <c r="G47" i="25"/>
  <c r="H46" i="25"/>
  <c r="G46" i="25"/>
  <c r="H45" i="25"/>
  <c r="G45" i="25"/>
  <c r="H44" i="25"/>
  <c r="G44" i="25"/>
  <c r="H43" i="25"/>
  <c r="G43" i="25"/>
  <c r="H42" i="25"/>
  <c r="G42" i="25"/>
  <c r="H41" i="25"/>
  <c r="G41" i="25"/>
  <c r="H40" i="25"/>
  <c r="G40" i="25"/>
  <c r="H39" i="25"/>
  <c r="G39" i="25"/>
  <c r="H38" i="25"/>
  <c r="G38" i="25"/>
  <c r="H37" i="25"/>
  <c r="G37" i="25"/>
  <c r="H36" i="25"/>
  <c r="G36" i="25"/>
  <c r="H35" i="25"/>
  <c r="G35" i="25"/>
  <c r="H34" i="25"/>
  <c r="G34" i="25"/>
  <c r="H33" i="25"/>
  <c r="G33" i="25"/>
  <c r="H32" i="25"/>
  <c r="G32" i="25"/>
  <c r="H31" i="25"/>
  <c r="G31" i="25"/>
  <c r="H30" i="25"/>
  <c r="G30" i="25"/>
  <c r="H29" i="25"/>
  <c r="G29" i="25"/>
  <c r="H28" i="25"/>
  <c r="G28" i="25"/>
  <c r="H27" i="25"/>
  <c r="G27" i="25"/>
  <c r="H26" i="25"/>
  <c r="G26" i="25"/>
  <c r="H25" i="25"/>
  <c r="G25" i="25"/>
  <c r="H24" i="25"/>
  <c r="G24" i="25"/>
  <c r="H23" i="25"/>
  <c r="G23" i="25"/>
  <c r="H22" i="25"/>
  <c r="G22" i="25"/>
  <c r="H21" i="25"/>
  <c r="G21" i="25"/>
  <c r="H20" i="25"/>
  <c r="G20" i="25"/>
  <c r="H19" i="25"/>
  <c r="G19" i="25"/>
  <c r="H18" i="25"/>
  <c r="G18" i="25"/>
  <c r="H17" i="25"/>
  <c r="G17" i="25"/>
  <c r="H16" i="25"/>
  <c r="G16" i="25"/>
  <c r="H15" i="25"/>
  <c r="G15" i="25"/>
  <c r="H14" i="25"/>
  <c r="G14" i="25"/>
  <c r="H13" i="25"/>
  <c r="G13" i="25"/>
  <c r="H12" i="25"/>
  <c r="G12" i="25"/>
  <c r="H11" i="25"/>
  <c r="G11" i="25"/>
  <c r="H10" i="25"/>
  <c r="G10" i="25"/>
  <c r="H9" i="25"/>
  <c r="G9" i="25"/>
  <c r="F254" i="23"/>
  <c r="E254" i="23"/>
  <c r="E52" i="1" s="1"/>
  <c r="D254" i="23"/>
  <c r="D265" i="23" s="1"/>
  <c r="D80" i="1" s="1"/>
  <c r="C254" i="23"/>
  <c r="C265" i="23" s="1"/>
  <c r="H253" i="23"/>
  <c r="G253" i="23"/>
  <c r="H252" i="23"/>
  <c r="G252" i="23"/>
  <c r="H251" i="23"/>
  <c r="G251" i="23"/>
  <c r="H250" i="23"/>
  <c r="G250" i="23"/>
  <c r="H249" i="23"/>
  <c r="G249" i="23"/>
  <c r="H248" i="23"/>
  <c r="G248" i="23"/>
  <c r="H247" i="23"/>
  <c r="G247" i="23"/>
  <c r="H246" i="23"/>
  <c r="G246" i="23"/>
  <c r="H245" i="23"/>
  <c r="G245" i="23"/>
  <c r="H244" i="23"/>
  <c r="G244" i="23"/>
  <c r="H243" i="23"/>
  <c r="G243" i="23"/>
  <c r="H242" i="23"/>
  <c r="G242" i="23"/>
  <c r="H241" i="23"/>
  <c r="G241" i="23"/>
  <c r="H240" i="23"/>
  <c r="G240" i="23"/>
  <c r="H239" i="23"/>
  <c r="G239" i="23"/>
  <c r="H238" i="23"/>
  <c r="G238" i="23"/>
  <c r="H237" i="23"/>
  <c r="G237" i="23"/>
  <c r="H236" i="23"/>
  <c r="G236" i="23"/>
  <c r="H235" i="23"/>
  <c r="G235" i="23"/>
  <c r="H234" i="23"/>
  <c r="G234" i="23"/>
  <c r="H233" i="23"/>
  <c r="G233" i="23"/>
  <c r="H232" i="23"/>
  <c r="G232" i="23"/>
  <c r="H231" i="23"/>
  <c r="G231" i="23"/>
  <c r="H230" i="23"/>
  <c r="G230" i="23"/>
  <c r="H229" i="23"/>
  <c r="G229" i="23"/>
  <c r="H228" i="23"/>
  <c r="G228" i="23"/>
  <c r="H227" i="23"/>
  <c r="G227" i="23"/>
  <c r="H226" i="23"/>
  <c r="G226" i="23"/>
  <c r="H225" i="23"/>
  <c r="G225" i="23"/>
  <c r="H224" i="23"/>
  <c r="G224" i="23"/>
  <c r="H223" i="23"/>
  <c r="G223" i="23"/>
  <c r="H222" i="23"/>
  <c r="G222" i="23"/>
  <c r="H221" i="23"/>
  <c r="G221" i="23"/>
  <c r="H220" i="23"/>
  <c r="G220" i="23"/>
  <c r="H219" i="23"/>
  <c r="G219" i="23"/>
  <c r="H218" i="23"/>
  <c r="G218" i="23"/>
  <c r="H217" i="23"/>
  <c r="G217" i="23"/>
  <c r="H216" i="23"/>
  <c r="G216" i="23"/>
  <c r="H215" i="23"/>
  <c r="G215" i="23"/>
  <c r="H214" i="23"/>
  <c r="G214" i="23"/>
  <c r="H213" i="23"/>
  <c r="G213" i="23"/>
  <c r="H212" i="23"/>
  <c r="G212" i="23"/>
  <c r="H211" i="23"/>
  <c r="G211" i="23"/>
  <c r="H210" i="23"/>
  <c r="G210" i="23"/>
  <c r="H209" i="23"/>
  <c r="G209" i="23"/>
  <c r="H208" i="23"/>
  <c r="G208" i="23"/>
  <c r="H207" i="23"/>
  <c r="G207" i="23"/>
  <c r="H206" i="23"/>
  <c r="G206" i="23"/>
  <c r="H205" i="23"/>
  <c r="G205" i="23"/>
  <c r="H204" i="23"/>
  <c r="G204" i="23"/>
  <c r="H203" i="23"/>
  <c r="G203" i="23"/>
  <c r="H202" i="23"/>
  <c r="G202" i="23"/>
  <c r="H201" i="23"/>
  <c r="G201" i="23"/>
  <c r="H200" i="23"/>
  <c r="G200" i="23"/>
  <c r="H199" i="23"/>
  <c r="G199" i="23"/>
  <c r="H198" i="23"/>
  <c r="G198" i="23"/>
  <c r="H197" i="23"/>
  <c r="G197" i="23"/>
  <c r="H196" i="23"/>
  <c r="G196" i="23"/>
  <c r="H195" i="23"/>
  <c r="G195" i="23"/>
  <c r="H194" i="23"/>
  <c r="G194" i="23"/>
  <c r="H193" i="23"/>
  <c r="G193" i="23"/>
  <c r="H192" i="23"/>
  <c r="G192" i="23"/>
  <c r="H191" i="23"/>
  <c r="G191" i="23"/>
  <c r="H190" i="23"/>
  <c r="G190" i="23"/>
  <c r="H189" i="23"/>
  <c r="G189" i="23"/>
  <c r="H188" i="23"/>
  <c r="G188" i="23"/>
  <c r="H187" i="23"/>
  <c r="G187" i="23"/>
  <c r="H186" i="23"/>
  <c r="G186" i="23"/>
  <c r="H185" i="23"/>
  <c r="G185" i="23"/>
  <c r="H184" i="23"/>
  <c r="G184" i="23"/>
  <c r="H183" i="23"/>
  <c r="G183" i="23"/>
  <c r="H182" i="23"/>
  <c r="G182" i="23"/>
  <c r="H181" i="23"/>
  <c r="G181" i="23"/>
  <c r="H180" i="23"/>
  <c r="G180" i="23"/>
  <c r="H179" i="23"/>
  <c r="G179" i="23"/>
  <c r="H178" i="23"/>
  <c r="G178" i="23"/>
  <c r="H177" i="23"/>
  <c r="G177" i="23"/>
  <c r="H176" i="23"/>
  <c r="G176" i="23"/>
  <c r="H175" i="23"/>
  <c r="G175" i="23"/>
  <c r="H174" i="23"/>
  <c r="G174" i="23"/>
  <c r="H173" i="23"/>
  <c r="G173" i="23"/>
  <c r="H172" i="23"/>
  <c r="G172" i="23"/>
  <c r="H171" i="23"/>
  <c r="G171" i="23"/>
  <c r="H170" i="23"/>
  <c r="G170" i="23"/>
  <c r="H169" i="23"/>
  <c r="G169" i="23"/>
  <c r="H168" i="23"/>
  <c r="G168" i="23"/>
  <c r="H167" i="23"/>
  <c r="G167" i="23"/>
  <c r="H166" i="23"/>
  <c r="G166" i="23"/>
  <c r="H165" i="23"/>
  <c r="G165" i="23"/>
  <c r="H164" i="23"/>
  <c r="G164" i="23"/>
  <c r="H163" i="23"/>
  <c r="G163" i="23"/>
  <c r="H162" i="23"/>
  <c r="G162" i="23"/>
  <c r="H161" i="23"/>
  <c r="G161" i="23"/>
  <c r="H160" i="23"/>
  <c r="G160" i="23"/>
  <c r="H159" i="23"/>
  <c r="G159" i="23"/>
  <c r="H158" i="23"/>
  <c r="G158" i="23"/>
  <c r="H157" i="23"/>
  <c r="G157" i="23"/>
  <c r="H156" i="23"/>
  <c r="G156" i="23"/>
  <c r="H155" i="23"/>
  <c r="G155" i="23"/>
  <c r="H154" i="23"/>
  <c r="G154" i="23"/>
  <c r="H153" i="23"/>
  <c r="G153" i="23"/>
  <c r="H152" i="23"/>
  <c r="G152" i="23"/>
  <c r="H151" i="23"/>
  <c r="G151" i="23"/>
  <c r="H150" i="23"/>
  <c r="G150" i="23"/>
  <c r="H149" i="23"/>
  <c r="G149" i="23"/>
  <c r="H148" i="23"/>
  <c r="G148" i="23"/>
  <c r="H147" i="23"/>
  <c r="G147" i="23"/>
  <c r="H146" i="23"/>
  <c r="G146" i="23"/>
  <c r="H145" i="23"/>
  <c r="G145" i="23"/>
  <c r="H144" i="23"/>
  <c r="G144" i="23"/>
  <c r="H143" i="23"/>
  <c r="G143" i="23"/>
  <c r="H142" i="23"/>
  <c r="G142" i="23"/>
  <c r="H141" i="23"/>
  <c r="G141" i="23"/>
  <c r="H140" i="23"/>
  <c r="G140" i="23"/>
  <c r="H139" i="23"/>
  <c r="G139" i="23"/>
  <c r="H138" i="23"/>
  <c r="G138" i="23"/>
  <c r="H137" i="23"/>
  <c r="G137" i="23"/>
  <c r="H136" i="23"/>
  <c r="G136" i="23"/>
  <c r="H135" i="23"/>
  <c r="G135" i="23"/>
  <c r="H134" i="23"/>
  <c r="G134" i="23"/>
  <c r="H133" i="23"/>
  <c r="G133" i="23"/>
  <c r="H132" i="23"/>
  <c r="G132" i="23"/>
  <c r="H131" i="23"/>
  <c r="G131" i="23"/>
  <c r="H130" i="23"/>
  <c r="G130" i="23"/>
  <c r="H129" i="23"/>
  <c r="G129" i="23"/>
  <c r="H128" i="23"/>
  <c r="G128" i="23"/>
  <c r="H127" i="23"/>
  <c r="G127" i="23"/>
  <c r="H126" i="23"/>
  <c r="G126" i="23"/>
  <c r="H125" i="23"/>
  <c r="G125" i="23"/>
  <c r="H124" i="23"/>
  <c r="G124" i="23"/>
  <c r="H123" i="23"/>
  <c r="G123" i="23"/>
  <c r="H122" i="23"/>
  <c r="G122" i="23"/>
  <c r="H121" i="23"/>
  <c r="G121" i="23"/>
  <c r="H120" i="23"/>
  <c r="G120" i="23"/>
  <c r="H119" i="23"/>
  <c r="G119" i="23"/>
  <c r="H118" i="23"/>
  <c r="G118" i="23"/>
  <c r="H117" i="23"/>
  <c r="G117" i="23"/>
  <c r="H116" i="23"/>
  <c r="G116" i="23"/>
  <c r="H115" i="23"/>
  <c r="G115" i="23"/>
  <c r="H114" i="23"/>
  <c r="G114" i="23"/>
  <c r="H113" i="23"/>
  <c r="G113" i="23"/>
  <c r="H112" i="23"/>
  <c r="G112" i="23"/>
  <c r="H111" i="23"/>
  <c r="G111" i="23"/>
  <c r="H110" i="23"/>
  <c r="G110" i="23"/>
  <c r="H109" i="23"/>
  <c r="G109" i="23"/>
  <c r="H108" i="23"/>
  <c r="G108" i="23"/>
  <c r="H107" i="23"/>
  <c r="G107" i="23"/>
  <c r="H106" i="23"/>
  <c r="G106" i="23"/>
  <c r="H105" i="23"/>
  <c r="G105" i="23"/>
  <c r="H104" i="23"/>
  <c r="G104" i="23"/>
  <c r="H103" i="23"/>
  <c r="G103" i="23"/>
  <c r="H102" i="23"/>
  <c r="G102" i="23"/>
  <c r="H101" i="23"/>
  <c r="G101" i="23"/>
  <c r="H100" i="23"/>
  <c r="G100" i="23"/>
  <c r="H99" i="23"/>
  <c r="G99" i="23"/>
  <c r="H98" i="23"/>
  <c r="G98" i="23"/>
  <c r="F95" i="23"/>
  <c r="E95" i="23"/>
  <c r="E31" i="1" s="1"/>
  <c r="H94" i="23"/>
  <c r="G94" i="23"/>
  <c r="H93" i="23"/>
  <c r="G93" i="23"/>
  <c r="H92" i="23"/>
  <c r="G92" i="23"/>
  <c r="H91" i="23"/>
  <c r="G91" i="23"/>
  <c r="H90" i="23"/>
  <c r="G90" i="23"/>
  <c r="H89" i="23"/>
  <c r="G89" i="23"/>
  <c r="H88" i="23"/>
  <c r="G88" i="23"/>
  <c r="H87" i="23"/>
  <c r="G87" i="23"/>
  <c r="H86" i="23"/>
  <c r="G86" i="23"/>
  <c r="H85" i="23"/>
  <c r="G85" i="23"/>
  <c r="H84" i="23"/>
  <c r="G84" i="23"/>
  <c r="H83" i="23"/>
  <c r="G83" i="23"/>
  <c r="H82" i="23"/>
  <c r="G82" i="23"/>
  <c r="H81" i="23"/>
  <c r="G81" i="23"/>
  <c r="H80" i="23"/>
  <c r="G80" i="23"/>
  <c r="H79" i="23"/>
  <c r="G79" i="23"/>
  <c r="H78" i="23"/>
  <c r="G78" i="23"/>
  <c r="H77" i="23"/>
  <c r="G77" i="23"/>
  <c r="H76" i="23"/>
  <c r="G76" i="23"/>
  <c r="H75" i="23"/>
  <c r="G75" i="23"/>
  <c r="H74" i="23"/>
  <c r="G74" i="23"/>
  <c r="H73" i="23"/>
  <c r="G73" i="23"/>
  <c r="H72" i="23"/>
  <c r="G72" i="23"/>
  <c r="H71" i="23"/>
  <c r="G71" i="23"/>
  <c r="H70" i="23"/>
  <c r="G70" i="23"/>
  <c r="H69" i="23"/>
  <c r="G69" i="23"/>
  <c r="H68" i="23"/>
  <c r="G68" i="23"/>
  <c r="H67" i="23"/>
  <c r="G67" i="23"/>
  <c r="H66" i="23"/>
  <c r="G66" i="23"/>
  <c r="F64" i="23"/>
  <c r="F96" i="23" s="1"/>
  <c r="F265" i="23" s="1"/>
  <c r="F80" i="1" s="1"/>
  <c r="E64" i="23"/>
  <c r="E96" i="23" s="1"/>
  <c r="E265" i="23" s="1"/>
  <c r="E80" i="1" s="1"/>
  <c r="H63" i="23"/>
  <c r="G63" i="23"/>
  <c r="H62" i="23"/>
  <c r="G62" i="23"/>
  <c r="H61" i="23"/>
  <c r="G61" i="23"/>
  <c r="H60" i="23"/>
  <c r="G60" i="23"/>
  <c r="H59" i="23"/>
  <c r="G59" i="23"/>
  <c r="H58" i="23"/>
  <c r="G58" i="23"/>
  <c r="H57" i="23"/>
  <c r="G57" i="23"/>
  <c r="H56" i="23"/>
  <c r="G56" i="23"/>
  <c r="H55" i="23"/>
  <c r="G55" i="23"/>
  <c r="H54" i="23"/>
  <c r="G54" i="23"/>
  <c r="H53" i="23"/>
  <c r="G53" i="23"/>
  <c r="H52" i="23"/>
  <c r="G52" i="23"/>
  <c r="H51" i="23"/>
  <c r="G51" i="23"/>
  <c r="H50" i="23"/>
  <c r="G50" i="23"/>
  <c r="H49" i="23"/>
  <c r="G49" i="23"/>
  <c r="H48" i="23"/>
  <c r="G48" i="23"/>
  <c r="H47" i="23"/>
  <c r="G47" i="23"/>
  <c r="H46" i="23"/>
  <c r="G46" i="23"/>
  <c r="H45" i="23"/>
  <c r="G45" i="23"/>
  <c r="H44" i="23"/>
  <c r="G44" i="23"/>
  <c r="H43" i="23"/>
  <c r="G43" i="23"/>
  <c r="H42" i="23"/>
  <c r="G42" i="23"/>
  <c r="H41" i="23"/>
  <c r="G41" i="23"/>
  <c r="H40" i="23"/>
  <c r="G40" i="23"/>
  <c r="H39" i="23"/>
  <c r="G39" i="23"/>
  <c r="H38" i="23"/>
  <c r="G38" i="23"/>
  <c r="H37" i="23"/>
  <c r="G37" i="23"/>
  <c r="H36" i="23"/>
  <c r="G36" i="23"/>
  <c r="H35" i="23"/>
  <c r="G35" i="23"/>
  <c r="H34" i="23"/>
  <c r="G34" i="23"/>
  <c r="H33" i="23"/>
  <c r="G33" i="23"/>
  <c r="H32" i="23"/>
  <c r="G32" i="23"/>
  <c r="H31" i="23"/>
  <c r="G31" i="23"/>
  <c r="H30" i="23"/>
  <c r="G30" i="23"/>
  <c r="H29" i="23"/>
  <c r="G29" i="23"/>
  <c r="H28" i="23"/>
  <c r="G28" i="23"/>
  <c r="H27" i="23"/>
  <c r="G27" i="23"/>
  <c r="H26" i="23"/>
  <c r="G26" i="23"/>
  <c r="H25" i="23"/>
  <c r="G25" i="23"/>
  <c r="H24" i="23"/>
  <c r="G24" i="23"/>
  <c r="H23" i="23"/>
  <c r="G23" i="23"/>
  <c r="H22" i="23"/>
  <c r="G22" i="23"/>
  <c r="H21" i="23"/>
  <c r="G21" i="23"/>
  <c r="H20" i="23"/>
  <c r="G20" i="23"/>
  <c r="H19" i="23"/>
  <c r="G19" i="23"/>
  <c r="H18" i="23"/>
  <c r="G18" i="23"/>
  <c r="H17" i="23"/>
  <c r="G17" i="23"/>
  <c r="H16" i="23"/>
  <c r="G16" i="23"/>
  <c r="H15" i="23"/>
  <c r="G15" i="23"/>
  <c r="H14" i="23"/>
  <c r="G14" i="23"/>
  <c r="H13" i="23"/>
  <c r="G13" i="23"/>
  <c r="H12" i="23"/>
  <c r="G12" i="23"/>
  <c r="H11" i="23"/>
  <c r="G11" i="23"/>
  <c r="H10" i="23"/>
  <c r="G10" i="23"/>
  <c r="H9" i="23"/>
  <c r="G9" i="23"/>
  <c r="F617" i="21"/>
  <c r="E617" i="21"/>
  <c r="E51" i="1" s="1"/>
  <c r="D617" i="21"/>
  <c r="D628" i="21" s="1"/>
  <c r="D79" i="1" s="1"/>
  <c r="C617" i="21"/>
  <c r="C628" i="21" s="1"/>
  <c r="H616" i="21"/>
  <c r="G616" i="21"/>
  <c r="H615" i="21"/>
  <c r="G615" i="21"/>
  <c r="H614" i="21"/>
  <c r="G614" i="21"/>
  <c r="H613" i="21"/>
  <c r="G613" i="21"/>
  <c r="H612" i="21"/>
  <c r="G612" i="21"/>
  <c r="H611" i="21"/>
  <c r="G611" i="21"/>
  <c r="H610" i="21"/>
  <c r="G610" i="21"/>
  <c r="H609" i="21"/>
  <c r="G609" i="21"/>
  <c r="H608" i="21"/>
  <c r="G608" i="21"/>
  <c r="H607" i="21"/>
  <c r="G607" i="21"/>
  <c r="H606" i="21"/>
  <c r="G606" i="21"/>
  <c r="H605" i="21"/>
  <c r="G605" i="21"/>
  <c r="H604" i="21"/>
  <c r="G604" i="21"/>
  <c r="H603" i="21"/>
  <c r="G603" i="21"/>
  <c r="H602" i="21"/>
  <c r="G602" i="21"/>
  <c r="H601" i="21"/>
  <c r="G601" i="21"/>
  <c r="H600" i="21"/>
  <c r="G600" i="21"/>
  <c r="H599" i="21"/>
  <c r="G599" i="21"/>
  <c r="H598" i="21"/>
  <c r="G598" i="21"/>
  <c r="H597" i="21"/>
  <c r="G597" i="21"/>
  <c r="H596" i="21"/>
  <c r="G596" i="21"/>
  <c r="H595" i="21"/>
  <c r="G595" i="21"/>
  <c r="H594" i="21"/>
  <c r="G594" i="21"/>
  <c r="H593" i="21"/>
  <c r="G593" i="21"/>
  <c r="H592" i="21"/>
  <c r="G592" i="21"/>
  <c r="H591" i="21"/>
  <c r="G591" i="21"/>
  <c r="H590" i="21"/>
  <c r="G590" i="21"/>
  <c r="H589" i="21"/>
  <c r="G589" i="21"/>
  <c r="H588" i="21"/>
  <c r="G588" i="21"/>
  <c r="H587" i="21"/>
  <c r="G587" i="21"/>
  <c r="H586" i="21"/>
  <c r="G586" i="21"/>
  <c r="H585" i="21"/>
  <c r="G585" i="21"/>
  <c r="H584" i="21"/>
  <c r="G584" i="21"/>
  <c r="H583" i="21"/>
  <c r="G583" i="21"/>
  <c r="H582" i="21"/>
  <c r="G582" i="21"/>
  <c r="H581" i="21"/>
  <c r="G581" i="21"/>
  <c r="H580" i="21"/>
  <c r="G580" i="21"/>
  <c r="H579" i="21"/>
  <c r="G579" i="21"/>
  <c r="H578" i="21"/>
  <c r="G578" i="21"/>
  <c r="H577" i="21"/>
  <c r="G577" i="21"/>
  <c r="H576" i="21"/>
  <c r="G576" i="21"/>
  <c r="H575" i="21"/>
  <c r="G575" i="21"/>
  <c r="H574" i="21"/>
  <c r="G574" i="21"/>
  <c r="H573" i="21"/>
  <c r="G573" i="21"/>
  <c r="H572" i="21"/>
  <c r="G572" i="21"/>
  <c r="H571" i="21"/>
  <c r="G571" i="21"/>
  <c r="H570" i="21"/>
  <c r="G570" i="21"/>
  <c r="H569" i="21"/>
  <c r="G569" i="21"/>
  <c r="H568" i="21"/>
  <c r="G568" i="21"/>
  <c r="H567" i="21"/>
  <c r="G567" i="21"/>
  <c r="H566" i="21"/>
  <c r="G566" i="21"/>
  <c r="H565" i="21"/>
  <c r="G565" i="21"/>
  <c r="H564" i="21"/>
  <c r="G564" i="21"/>
  <c r="H563" i="21"/>
  <c r="G563" i="21"/>
  <c r="H562" i="21"/>
  <c r="G562" i="21"/>
  <c r="H561" i="21"/>
  <c r="G561" i="21"/>
  <c r="H560" i="21"/>
  <c r="G560" i="21"/>
  <c r="H559" i="21"/>
  <c r="G559" i="21"/>
  <c r="H558" i="21"/>
  <c r="G558" i="21"/>
  <c r="H557" i="21"/>
  <c r="G557" i="21"/>
  <c r="H556" i="21"/>
  <c r="G556" i="21"/>
  <c r="H555" i="21"/>
  <c r="G555" i="21"/>
  <c r="H554" i="21"/>
  <c r="G554" i="21"/>
  <c r="H553" i="21"/>
  <c r="G553" i="21"/>
  <c r="H552" i="21"/>
  <c r="G552" i="21"/>
  <c r="H551" i="21"/>
  <c r="G551" i="21"/>
  <c r="H550" i="21"/>
  <c r="G550" i="21"/>
  <c r="H549" i="21"/>
  <c r="G549" i="21"/>
  <c r="H548" i="21"/>
  <c r="G548" i="21"/>
  <c r="H547" i="21"/>
  <c r="G547" i="21"/>
  <c r="H546" i="21"/>
  <c r="G546" i="21"/>
  <c r="H545" i="21"/>
  <c r="G545" i="21"/>
  <c r="H544" i="21"/>
  <c r="G544" i="21"/>
  <c r="H543" i="21"/>
  <c r="G543" i="21"/>
  <c r="H542" i="21"/>
  <c r="G542" i="21"/>
  <c r="H541" i="21"/>
  <c r="G541" i="21"/>
  <c r="H540" i="21"/>
  <c r="G540" i="21"/>
  <c r="H539" i="21"/>
  <c r="G539" i="21"/>
  <c r="H538" i="21"/>
  <c r="G538" i="21"/>
  <c r="H537" i="21"/>
  <c r="G537" i="21"/>
  <c r="H536" i="21"/>
  <c r="G536" i="21"/>
  <c r="H535" i="21"/>
  <c r="G535" i="21"/>
  <c r="H534" i="21"/>
  <c r="G534" i="21"/>
  <c r="H533" i="21"/>
  <c r="G533" i="21"/>
  <c r="H532" i="21"/>
  <c r="G532" i="21"/>
  <c r="H531" i="21"/>
  <c r="G531" i="21"/>
  <c r="H530" i="21"/>
  <c r="G530" i="21"/>
  <c r="H529" i="21"/>
  <c r="G529" i="21"/>
  <c r="H528" i="21"/>
  <c r="G528" i="21"/>
  <c r="H527" i="21"/>
  <c r="G527" i="21"/>
  <c r="H526" i="21"/>
  <c r="G526" i="21"/>
  <c r="H525" i="21"/>
  <c r="G525" i="21"/>
  <c r="H524" i="21"/>
  <c r="G524" i="21"/>
  <c r="H523" i="21"/>
  <c r="G523" i="21"/>
  <c r="H522" i="21"/>
  <c r="G522" i="21"/>
  <c r="H521" i="21"/>
  <c r="G521" i="21"/>
  <c r="H520" i="21"/>
  <c r="G520" i="21"/>
  <c r="H519" i="21"/>
  <c r="G519" i="21"/>
  <c r="H518" i="21"/>
  <c r="G518" i="21"/>
  <c r="H517" i="21"/>
  <c r="G517" i="21"/>
  <c r="H516" i="21"/>
  <c r="G516" i="21"/>
  <c r="H515" i="21"/>
  <c r="G515" i="21"/>
  <c r="H514" i="21"/>
  <c r="G514" i="21"/>
  <c r="H513" i="21"/>
  <c r="G513" i="21"/>
  <c r="H512" i="21"/>
  <c r="G512" i="21"/>
  <c r="H511" i="21"/>
  <c r="G511" i="21"/>
  <c r="H510" i="21"/>
  <c r="G510" i="21"/>
  <c r="H509" i="21"/>
  <c r="G509" i="21"/>
  <c r="H508" i="21"/>
  <c r="G508" i="21"/>
  <c r="H507" i="21"/>
  <c r="G507" i="21"/>
  <c r="H506" i="21"/>
  <c r="G506" i="21"/>
  <c r="H505" i="21"/>
  <c r="G505" i="21"/>
  <c r="H504" i="21"/>
  <c r="G504" i="21"/>
  <c r="H503" i="21"/>
  <c r="G503" i="21"/>
  <c r="H502" i="21"/>
  <c r="G502" i="21"/>
  <c r="H501" i="21"/>
  <c r="G501" i="21"/>
  <c r="H500" i="21"/>
  <c r="G500" i="21"/>
  <c r="H499" i="21"/>
  <c r="G499" i="21"/>
  <c r="H498" i="21"/>
  <c r="G498" i="21"/>
  <c r="H497" i="21"/>
  <c r="G497" i="21"/>
  <c r="H496" i="21"/>
  <c r="G496" i="21"/>
  <c r="H495" i="21"/>
  <c r="G495" i="21"/>
  <c r="H494" i="21"/>
  <c r="G494" i="21"/>
  <c r="H493" i="21"/>
  <c r="G493" i="21"/>
  <c r="H492" i="21"/>
  <c r="G492" i="21"/>
  <c r="H491" i="21"/>
  <c r="G491" i="21"/>
  <c r="H490" i="21"/>
  <c r="G490" i="21"/>
  <c r="H489" i="21"/>
  <c r="G489" i="21"/>
  <c r="H488" i="21"/>
  <c r="G488" i="21"/>
  <c r="H487" i="21"/>
  <c r="G487" i="21"/>
  <c r="H486" i="21"/>
  <c r="G486" i="21"/>
  <c r="H485" i="21"/>
  <c r="G485" i="21"/>
  <c r="H484" i="21"/>
  <c r="G484" i="21"/>
  <c r="H483" i="21"/>
  <c r="G483" i="21"/>
  <c r="H482" i="21"/>
  <c r="G482" i="21"/>
  <c r="H481" i="21"/>
  <c r="G481" i="21"/>
  <c r="H480" i="21"/>
  <c r="G480" i="21"/>
  <c r="H479" i="21"/>
  <c r="G479" i="21"/>
  <c r="H478" i="21"/>
  <c r="G478" i="21"/>
  <c r="H477" i="21"/>
  <c r="G477" i="21"/>
  <c r="H476" i="21"/>
  <c r="G476" i="21"/>
  <c r="H475" i="21"/>
  <c r="G475" i="21"/>
  <c r="H474" i="21"/>
  <c r="G474" i="21"/>
  <c r="H473" i="21"/>
  <c r="G473" i="21"/>
  <c r="H472" i="21"/>
  <c r="G472" i="21"/>
  <c r="H471" i="21"/>
  <c r="G471" i="21"/>
  <c r="H470" i="21"/>
  <c r="G470" i="21"/>
  <c r="H469" i="21"/>
  <c r="G469" i="21"/>
  <c r="H468" i="21"/>
  <c r="G468" i="21"/>
  <c r="H467" i="21"/>
  <c r="G467" i="21"/>
  <c r="H466" i="21"/>
  <c r="G466" i="21"/>
  <c r="H465" i="21"/>
  <c r="G465" i="21"/>
  <c r="H464" i="21"/>
  <c r="G464" i="21"/>
  <c r="H463" i="21"/>
  <c r="G463" i="21"/>
  <c r="H462" i="21"/>
  <c r="G462" i="21"/>
  <c r="H461" i="21"/>
  <c r="G461" i="21"/>
  <c r="H460" i="21"/>
  <c r="G460" i="21"/>
  <c r="H459" i="21"/>
  <c r="G459" i="21"/>
  <c r="H458" i="21"/>
  <c r="G458" i="21"/>
  <c r="H457" i="21"/>
  <c r="G457" i="21"/>
  <c r="H456" i="21"/>
  <c r="G456" i="21"/>
  <c r="H455" i="21"/>
  <c r="G455" i="21"/>
  <c r="H454" i="21"/>
  <c r="G454" i="21"/>
  <c r="H453" i="21"/>
  <c r="G453" i="21"/>
  <c r="H452" i="21"/>
  <c r="G452" i="21"/>
  <c r="H451" i="21"/>
  <c r="G451" i="21"/>
  <c r="H450" i="21"/>
  <c r="G450" i="21"/>
  <c r="H449" i="21"/>
  <c r="G449" i="21"/>
  <c r="H448" i="21"/>
  <c r="G448" i="21"/>
  <c r="H447" i="21"/>
  <c r="G447" i="21"/>
  <c r="H446" i="21"/>
  <c r="G446" i="21"/>
  <c r="H445" i="21"/>
  <c r="G445" i="21"/>
  <c r="H444" i="21"/>
  <c r="G444" i="21"/>
  <c r="H443" i="21"/>
  <c r="G443" i="21"/>
  <c r="H442" i="21"/>
  <c r="G442" i="21"/>
  <c r="H441" i="21"/>
  <c r="G441" i="21"/>
  <c r="H440" i="21"/>
  <c r="G440" i="21"/>
  <c r="H439" i="21"/>
  <c r="G439" i="21"/>
  <c r="H438" i="21"/>
  <c r="G438" i="21"/>
  <c r="H437" i="21"/>
  <c r="G437" i="21"/>
  <c r="H436" i="21"/>
  <c r="G436" i="21"/>
  <c r="H435" i="21"/>
  <c r="G435" i="21"/>
  <c r="H434" i="21"/>
  <c r="G434" i="21"/>
  <c r="H433" i="21"/>
  <c r="G433" i="21"/>
  <c r="H432" i="21"/>
  <c r="G432" i="21"/>
  <c r="H431" i="21"/>
  <c r="G431" i="21"/>
  <c r="H430" i="21"/>
  <c r="G430" i="21"/>
  <c r="H429" i="21"/>
  <c r="G429" i="21"/>
  <c r="H428" i="21"/>
  <c r="G428" i="21"/>
  <c r="H427" i="21"/>
  <c r="G427" i="21"/>
  <c r="H426" i="21"/>
  <c r="G426" i="21"/>
  <c r="H425" i="21"/>
  <c r="G425" i="21"/>
  <c r="H424" i="21"/>
  <c r="G424" i="21"/>
  <c r="H423" i="21"/>
  <c r="G423" i="21"/>
  <c r="H422" i="21"/>
  <c r="G422" i="21"/>
  <c r="H421" i="21"/>
  <c r="G421" i="21"/>
  <c r="H420" i="21"/>
  <c r="G420" i="21"/>
  <c r="H419" i="21"/>
  <c r="G419" i="21"/>
  <c r="H418" i="21"/>
  <c r="G418" i="21"/>
  <c r="H417" i="21"/>
  <c r="G417" i="21"/>
  <c r="H416" i="21"/>
  <c r="G416" i="21"/>
  <c r="H415" i="21"/>
  <c r="G415" i="21"/>
  <c r="H414" i="21"/>
  <c r="G414" i="21"/>
  <c r="H413" i="21"/>
  <c r="G413" i="21"/>
  <c r="H412" i="21"/>
  <c r="G412" i="21"/>
  <c r="H411" i="21"/>
  <c r="G411" i="21"/>
  <c r="H410" i="21"/>
  <c r="G410" i="21"/>
  <c r="H409" i="21"/>
  <c r="G409" i="21"/>
  <c r="H408" i="21"/>
  <c r="G408" i="21"/>
  <c r="H407" i="21"/>
  <c r="G407" i="21"/>
  <c r="H406" i="21"/>
  <c r="G406" i="21"/>
  <c r="H405" i="21"/>
  <c r="G405" i="21"/>
  <c r="H404" i="21"/>
  <c r="G404" i="21"/>
  <c r="H403" i="21"/>
  <c r="G403" i="21"/>
  <c r="H402" i="21"/>
  <c r="G402" i="21"/>
  <c r="H401" i="21"/>
  <c r="G401" i="21"/>
  <c r="H400" i="21"/>
  <c r="G400" i="21"/>
  <c r="H399" i="21"/>
  <c r="G399" i="21"/>
  <c r="H398" i="21"/>
  <c r="G398" i="21"/>
  <c r="H397" i="21"/>
  <c r="G397" i="21"/>
  <c r="H396" i="21"/>
  <c r="G396" i="21"/>
  <c r="H395" i="21"/>
  <c r="G395" i="21"/>
  <c r="H394" i="21"/>
  <c r="G394" i="21"/>
  <c r="H393" i="21"/>
  <c r="G393" i="21"/>
  <c r="H392" i="21"/>
  <c r="G392" i="21"/>
  <c r="H391" i="21"/>
  <c r="G391" i="21"/>
  <c r="H390" i="21"/>
  <c r="G390" i="21"/>
  <c r="H389" i="21"/>
  <c r="G389" i="21"/>
  <c r="H388" i="21"/>
  <c r="G388" i="21"/>
  <c r="H387" i="21"/>
  <c r="G387" i="21"/>
  <c r="H386" i="21"/>
  <c r="G386" i="21"/>
  <c r="H385" i="21"/>
  <c r="G385" i="21"/>
  <c r="H384" i="21"/>
  <c r="G384" i="21"/>
  <c r="H383" i="21"/>
  <c r="G383" i="21"/>
  <c r="H382" i="21"/>
  <c r="G382" i="21"/>
  <c r="H381" i="21"/>
  <c r="G381" i="21"/>
  <c r="H380" i="21"/>
  <c r="G380" i="21"/>
  <c r="H379" i="21"/>
  <c r="G379" i="21"/>
  <c r="H378" i="21"/>
  <c r="G378" i="21"/>
  <c r="H377" i="21"/>
  <c r="G377" i="21"/>
  <c r="H376" i="21"/>
  <c r="G376" i="21"/>
  <c r="H375" i="21"/>
  <c r="G375" i="21"/>
  <c r="H374" i="21"/>
  <c r="G374" i="21"/>
  <c r="H373" i="21"/>
  <c r="G373" i="21"/>
  <c r="H372" i="21"/>
  <c r="G372" i="21"/>
  <c r="H371" i="21"/>
  <c r="G371" i="21"/>
  <c r="H370" i="21"/>
  <c r="G370" i="21"/>
  <c r="H369" i="21"/>
  <c r="G369" i="21"/>
  <c r="H368" i="21"/>
  <c r="G368" i="21"/>
  <c r="H367" i="21"/>
  <c r="G367" i="21"/>
  <c r="H366" i="21"/>
  <c r="G366" i="21"/>
  <c r="H365" i="21"/>
  <c r="G365" i="21"/>
  <c r="H364" i="21"/>
  <c r="G364" i="21"/>
  <c r="H363" i="21"/>
  <c r="G363" i="21"/>
  <c r="H362" i="21"/>
  <c r="G362" i="21"/>
  <c r="H361" i="21"/>
  <c r="G361" i="21"/>
  <c r="H360" i="21"/>
  <c r="G360" i="21"/>
  <c r="H359" i="21"/>
  <c r="G359" i="21"/>
  <c r="H358" i="21"/>
  <c r="G358" i="21"/>
  <c r="H357" i="21"/>
  <c r="G357" i="21"/>
  <c r="H356" i="21"/>
  <c r="G356" i="21"/>
  <c r="H355" i="21"/>
  <c r="G355" i="21"/>
  <c r="H354" i="21"/>
  <c r="G354" i="21"/>
  <c r="H353" i="21"/>
  <c r="G353" i="21"/>
  <c r="H352" i="21"/>
  <c r="G352" i="21"/>
  <c r="H351" i="21"/>
  <c r="G351" i="21"/>
  <c r="H350" i="21"/>
  <c r="G350" i="21"/>
  <c r="H349" i="21"/>
  <c r="G349" i="21"/>
  <c r="H348" i="21"/>
  <c r="G348" i="21"/>
  <c r="H347" i="21"/>
  <c r="G347" i="21"/>
  <c r="H346" i="21"/>
  <c r="G346" i="21"/>
  <c r="H345" i="21"/>
  <c r="G345" i="21"/>
  <c r="H344" i="21"/>
  <c r="G344" i="21"/>
  <c r="H343" i="21"/>
  <c r="G343" i="21"/>
  <c r="H342" i="21"/>
  <c r="G342" i="21"/>
  <c r="H341" i="21"/>
  <c r="G341" i="21"/>
  <c r="H340" i="21"/>
  <c r="G340" i="21"/>
  <c r="H339" i="21"/>
  <c r="G339" i="21"/>
  <c r="H338" i="21"/>
  <c r="G338" i="21"/>
  <c r="H337" i="21"/>
  <c r="G337" i="21"/>
  <c r="H336" i="21"/>
  <c r="G336" i="21"/>
  <c r="H335" i="21"/>
  <c r="G335" i="21"/>
  <c r="H334" i="21"/>
  <c r="G334" i="21"/>
  <c r="H333" i="21"/>
  <c r="G333" i="21"/>
  <c r="H332" i="21"/>
  <c r="G332" i="21"/>
  <c r="H331" i="21"/>
  <c r="G331" i="21"/>
  <c r="H330" i="21"/>
  <c r="G330" i="21"/>
  <c r="H329" i="21"/>
  <c r="G329" i="21"/>
  <c r="H328" i="21"/>
  <c r="G328" i="21"/>
  <c r="H327" i="21"/>
  <c r="G327" i="21"/>
  <c r="H326" i="21"/>
  <c r="G326" i="21"/>
  <c r="H325" i="21"/>
  <c r="G325" i="21"/>
  <c r="H324" i="21"/>
  <c r="G324" i="21"/>
  <c r="H323" i="21"/>
  <c r="G323" i="21"/>
  <c r="H322" i="21"/>
  <c r="G322" i="21"/>
  <c r="H321" i="21"/>
  <c r="G321" i="21"/>
  <c r="H320" i="21"/>
  <c r="G320" i="21"/>
  <c r="H319" i="21"/>
  <c r="G319" i="21"/>
  <c r="H318" i="21"/>
  <c r="G318" i="21"/>
  <c r="H317" i="21"/>
  <c r="G317" i="21"/>
  <c r="H316" i="21"/>
  <c r="G316" i="21"/>
  <c r="H315" i="21"/>
  <c r="G315" i="21"/>
  <c r="H314" i="21"/>
  <c r="G314" i="21"/>
  <c r="H313" i="21"/>
  <c r="G313" i="21"/>
  <c r="H312" i="21"/>
  <c r="G312" i="21"/>
  <c r="H311" i="21"/>
  <c r="G311" i="21"/>
  <c r="H310" i="21"/>
  <c r="G310" i="21"/>
  <c r="H309" i="21"/>
  <c r="G309" i="21"/>
  <c r="H308" i="21"/>
  <c r="G308" i="21"/>
  <c r="H307" i="21"/>
  <c r="G307" i="21"/>
  <c r="H306" i="21"/>
  <c r="G306" i="21"/>
  <c r="H305" i="21"/>
  <c r="G305" i="21"/>
  <c r="H304" i="21"/>
  <c r="G304" i="21"/>
  <c r="H303" i="21"/>
  <c r="G303" i="21"/>
  <c r="H302" i="21"/>
  <c r="G302" i="21"/>
  <c r="H301" i="21"/>
  <c r="G301" i="21"/>
  <c r="H300" i="21"/>
  <c r="G300" i="21"/>
  <c r="H299" i="21"/>
  <c r="G299" i="21"/>
  <c r="H298" i="21"/>
  <c r="G298" i="21"/>
  <c r="G617" i="21" s="1"/>
  <c r="F295" i="21"/>
  <c r="E295" i="21"/>
  <c r="H294" i="21"/>
  <c r="G294" i="21"/>
  <c r="H293" i="21"/>
  <c r="G293" i="21"/>
  <c r="H292" i="21"/>
  <c r="G292" i="21"/>
  <c r="H291" i="21"/>
  <c r="G291" i="21"/>
  <c r="H290" i="21"/>
  <c r="G290" i="21"/>
  <c r="H289" i="21"/>
  <c r="G289" i="21"/>
  <c r="H288" i="21"/>
  <c r="G288" i="21"/>
  <c r="H287" i="21"/>
  <c r="G287" i="21"/>
  <c r="H286" i="21"/>
  <c r="G286" i="21"/>
  <c r="H285" i="21"/>
  <c r="G285" i="21"/>
  <c r="H284" i="21"/>
  <c r="G284" i="21"/>
  <c r="H283" i="21"/>
  <c r="G283" i="21"/>
  <c r="H282" i="21"/>
  <c r="G282" i="21"/>
  <c r="H281" i="21"/>
  <c r="G281" i="21"/>
  <c r="H280" i="21"/>
  <c r="G280" i="21"/>
  <c r="H279" i="21"/>
  <c r="G279" i="21"/>
  <c r="H278" i="21"/>
  <c r="G278" i="21"/>
  <c r="H277" i="21"/>
  <c r="G277" i="21"/>
  <c r="H276" i="21"/>
  <c r="G276" i="21"/>
  <c r="H275" i="21"/>
  <c r="G275" i="21"/>
  <c r="H274" i="21"/>
  <c r="G274" i="21"/>
  <c r="H273" i="21"/>
  <c r="G273" i="21"/>
  <c r="H272" i="21"/>
  <c r="G272" i="21"/>
  <c r="H271" i="21"/>
  <c r="G271" i="21"/>
  <c r="H270" i="21"/>
  <c r="G270" i="21"/>
  <c r="H269" i="21"/>
  <c r="G269" i="21"/>
  <c r="H268" i="21"/>
  <c r="G268" i="21"/>
  <c r="H267" i="21"/>
  <c r="G267" i="21"/>
  <c r="H266" i="21"/>
  <c r="G266" i="21"/>
  <c r="H265" i="21"/>
  <c r="G265" i="21"/>
  <c r="H264" i="21"/>
  <c r="G264" i="21"/>
  <c r="H263" i="21"/>
  <c r="G263" i="21"/>
  <c r="H262" i="21"/>
  <c r="G262" i="21"/>
  <c r="H261" i="21"/>
  <c r="G261" i="21"/>
  <c r="H260" i="21"/>
  <c r="G260" i="21"/>
  <c r="H259" i="21"/>
  <c r="G259" i="21"/>
  <c r="H258" i="21"/>
  <c r="G258" i="21"/>
  <c r="H257" i="21"/>
  <c r="G257" i="21"/>
  <c r="H256" i="21"/>
  <c r="G256" i="21"/>
  <c r="G295" i="21" s="1"/>
  <c r="F254" i="21"/>
  <c r="E254" i="21"/>
  <c r="H253" i="21"/>
  <c r="G253" i="21"/>
  <c r="H252" i="21"/>
  <c r="G252" i="21"/>
  <c r="H251" i="21"/>
  <c r="G251" i="21"/>
  <c r="H250" i="21"/>
  <c r="G250" i="21"/>
  <c r="H249" i="21"/>
  <c r="G249" i="21"/>
  <c r="H248" i="21"/>
  <c r="G248" i="21"/>
  <c r="H247" i="21"/>
  <c r="G247" i="21"/>
  <c r="H246" i="21"/>
  <c r="G246" i="21"/>
  <c r="H245" i="21"/>
  <c r="G245" i="21"/>
  <c r="H244" i="21"/>
  <c r="G244" i="21"/>
  <c r="H243" i="21"/>
  <c r="G243" i="21"/>
  <c r="H242" i="21"/>
  <c r="G242" i="21"/>
  <c r="H241" i="21"/>
  <c r="G241" i="21"/>
  <c r="H240" i="21"/>
  <c r="G240" i="21"/>
  <c r="H239" i="21"/>
  <c r="G239" i="21"/>
  <c r="H238" i="21"/>
  <c r="G238" i="21"/>
  <c r="H237" i="21"/>
  <c r="G237" i="21"/>
  <c r="H236" i="21"/>
  <c r="G236" i="21"/>
  <c r="H235" i="21"/>
  <c r="G235" i="21"/>
  <c r="H234" i="21"/>
  <c r="G234" i="21"/>
  <c r="H233" i="21"/>
  <c r="G233" i="21"/>
  <c r="H232" i="21"/>
  <c r="G232" i="21"/>
  <c r="H231" i="21"/>
  <c r="G231" i="21"/>
  <c r="H230" i="21"/>
  <c r="G230" i="21"/>
  <c r="H229" i="21"/>
  <c r="G229" i="21"/>
  <c r="H228" i="21"/>
  <c r="G228" i="21"/>
  <c r="H227" i="21"/>
  <c r="G227" i="21"/>
  <c r="H226" i="21"/>
  <c r="G226" i="21"/>
  <c r="H225" i="21"/>
  <c r="G225" i="21"/>
  <c r="H224" i="21"/>
  <c r="G224" i="21"/>
  <c r="H223" i="21"/>
  <c r="G223" i="21"/>
  <c r="H222" i="21"/>
  <c r="G222" i="21"/>
  <c r="H221" i="21"/>
  <c r="G221" i="21"/>
  <c r="H220" i="21"/>
  <c r="G220" i="21"/>
  <c r="H219" i="21"/>
  <c r="G219" i="21"/>
  <c r="H218" i="21"/>
  <c r="G218" i="21"/>
  <c r="H217" i="21"/>
  <c r="G217" i="21"/>
  <c r="H216" i="21"/>
  <c r="G216" i="21"/>
  <c r="H215" i="21"/>
  <c r="G215" i="21"/>
  <c r="H214" i="21"/>
  <c r="G214" i="21"/>
  <c r="H213" i="21"/>
  <c r="G213" i="21"/>
  <c r="H212" i="21"/>
  <c r="G212" i="21"/>
  <c r="H211" i="21"/>
  <c r="G211" i="21"/>
  <c r="H210" i="21"/>
  <c r="G210" i="21"/>
  <c r="H209" i="21"/>
  <c r="G209" i="21"/>
  <c r="H208" i="21"/>
  <c r="G208" i="21"/>
  <c r="H207" i="21"/>
  <c r="G207" i="21"/>
  <c r="H206" i="21"/>
  <c r="G206" i="21"/>
  <c r="H205" i="21"/>
  <c r="G205" i="21"/>
  <c r="H204" i="21"/>
  <c r="G204" i="21"/>
  <c r="H203" i="21"/>
  <c r="G203" i="21"/>
  <c r="H202" i="21"/>
  <c r="G202" i="21"/>
  <c r="H201" i="21"/>
  <c r="G201" i="21"/>
  <c r="H200" i="21"/>
  <c r="G200" i="21"/>
  <c r="H199" i="21"/>
  <c r="G199" i="21"/>
  <c r="H198" i="21"/>
  <c r="G198" i="21"/>
  <c r="H197" i="21"/>
  <c r="G197" i="21"/>
  <c r="H196" i="21"/>
  <c r="G196" i="21"/>
  <c r="H195" i="21"/>
  <c r="G195" i="21"/>
  <c r="H194" i="21"/>
  <c r="G194" i="21"/>
  <c r="H193" i="21"/>
  <c r="G193" i="21"/>
  <c r="H192" i="21"/>
  <c r="G192" i="21"/>
  <c r="H191" i="21"/>
  <c r="G191" i="21"/>
  <c r="H190" i="21"/>
  <c r="G190" i="21"/>
  <c r="H189" i="21"/>
  <c r="G189" i="21"/>
  <c r="H188" i="21"/>
  <c r="G188" i="21"/>
  <c r="H187" i="21"/>
  <c r="G187" i="21"/>
  <c r="H186" i="21"/>
  <c r="G186" i="21"/>
  <c r="H185" i="21"/>
  <c r="G185" i="21"/>
  <c r="H184" i="21"/>
  <c r="G184" i="21"/>
  <c r="H183" i="21"/>
  <c r="G183" i="21"/>
  <c r="H182" i="21"/>
  <c r="G182" i="21"/>
  <c r="H181" i="21"/>
  <c r="G181" i="21"/>
  <c r="H180" i="21"/>
  <c r="G180" i="21"/>
  <c r="H179" i="21"/>
  <c r="G179" i="21"/>
  <c r="H178" i="21"/>
  <c r="G178" i="21"/>
  <c r="H177" i="21"/>
  <c r="G177" i="21"/>
  <c r="H176" i="21"/>
  <c r="G176" i="21"/>
  <c r="H175" i="21"/>
  <c r="G175" i="21"/>
  <c r="H174" i="21"/>
  <c r="G174" i="21"/>
  <c r="H173" i="21"/>
  <c r="G173" i="21"/>
  <c r="H172" i="21"/>
  <c r="G172" i="21"/>
  <c r="H171" i="21"/>
  <c r="G171" i="21"/>
  <c r="H170" i="21"/>
  <c r="G170" i="21"/>
  <c r="H169" i="21"/>
  <c r="G169" i="21"/>
  <c r="H168" i="21"/>
  <c r="G168" i="21"/>
  <c r="H167" i="21"/>
  <c r="G167" i="21"/>
  <c r="H166" i="21"/>
  <c r="G166" i="21"/>
  <c r="H165" i="21"/>
  <c r="G165" i="21"/>
  <c r="H164" i="21"/>
  <c r="G164" i="21"/>
  <c r="H163" i="21"/>
  <c r="G163" i="21"/>
  <c r="H162" i="21"/>
  <c r="G162" i="21"/>
  <c r="H161" i="21"/>
  <c r="G161" i="21"/>
  <c r="H160" i="21"/>
  <c r="G160" i="21"/>
  <c r="H159" i="21"/>
  <c r="G159" i="21"/>
  <c r="H158" i="21"/>
  <c r="G158" i="21"/>
  <c r="H157" i="21"/>
  <c r="G157" i="21"/>
  <c r="H156" i="21"/>
  <c r="G156" i="21"/>
  <c r="H155" i="21"/>
  <c r="G155" i="21"/>
  <c r="H154" i="21"/>
  <c r="G154" i="21"/>
  <c r="H153" i="21"/>
  <c r="G153" i="21"/>
  <c r="H152" i="21"/>
  <c r="G152" i="21"/>
  <c r="H151" i="21"/>
  <c r="G151" i="21"/>
  <c r="H150" i="21"/>
  <c r="G150" i="21"/>
  <c r="H149" i="21"/>
  <c r="G149" i="21"/>
  <c r="H148" i="21"/>
  <c r="G148" i="21"/>
  <c r="H147" i="21"/>
  <c r="G147" i="21"/>
  <c r="H146" i="21"/>
  <c r="G146" i="21"/>
  <c r="H145" i="21"/>
  <c r="G145" i="21"/>
  <c r="H144" i="21"/>
  <c r="G144" i="21"/>
  <c r="H143" i="21"/>
  <c r="G143" i="21"/>
  <c r="H142" i="21"/>
  <c r="G142" i="21"/>
  <c r="H141" i="21"/>
  <c r="G141" i="21"/>
  <c r="H140" i="21"/>
  <c r="G140" i="21"/>
  <c r="H139" i="21"/>
  <c r="G139" i="21"/>
  <c r="H138" i="21"/>
  <c r="G138" i="21"/>
  <c r="H137" i="21"/>
  <c r="G137" i="21"/>
  <c r="H136" i="21"/>
  <c r="G136" i="21"/>
  <c r="H135" i="21"/>
  <c r="G135" i="21"/>
  <c r="H134" i="21"/>
  <c r="G134" i="21"/>
  <c r="H133" i="21"/>
  <c r="G133" i="21"/>
  <c r="H132" i="21"/>
  <c r="G132" i="21"/>
  <c r="H131" i="21"/>
  <c r="G131" i="21"/>
  <c r="H130" i="21"/>
  <c r="G130" i="21"/>
  <c r="H129" i="21"/>
  <c r="G129" i="21"/>
  <c r="H128" i="21"/>
  <c r="G128" i="21"/>
  <c r="H127" i="21"/>
  <c r="G127" i="21"/>
  <c r="H126" i="21"/>
  <c r="G126" i="21"/>
  <c r="H125" i="21"/>
  <c r="G125" i="21"/>
  <c r="H124" i="21"/>
  <c r="G124" i="21"/>
  <c r="H123" i="21"/>
  <c r="G123" i="21"/>
  <c r="H122" i="21"/>
  <c r="G122" i="21"/>
  <c r="H121" i="21"/>
  <c r="G121" i="21"/>
  <c r="H120" i="21"/>
  <c r="G120" i="21"/>
  <c r="H119" i="21"/>
  <c r="G119" i="21"/>
  <c r="H118" i="21"/>
  <c r="G118" i="21"/>
  <c r="H117" i="21"/>
  <c r="G117" i="21"/>
  <c r="H116" i="21"/>
  <c r="G116" i="21"/>
  <c r="H115" i="21"/>
  <c r="G115" i="21"/>
  <c r="H114" i="21"/>
  <c r="G114" i="21"/>
  <c r="H113" i="21"/>
  <c r="G113" i="21"/>
  <c r="H112" i="21"/>
  <c r="G112" i="21"/>
  <c r="H111" i="21"/>
  <c r="G111" i="21"/>
  <c r="H110" i="21"/>
  <c r="G110" i="21"/>
  <c r="H109" i="21"/>
  <c r="G109" i="21"/>
  <c r="H108" i="21"/>
  <c r="G108" i="21"/>
  <c r="H107" i="21"/>
  <c r="G107" i="21"/>
  <c r="H106" i="21"/>
  <c r="G106" i="21"/>
  <c r="H105" i="21"/>
  <c r="G105" i="21"/>
  <c r="H104" i="21"/>
  <c r="G104" i="21"/>
  <c r="H103" i="21"/>
  <c r="G103" i="21"/>
  <c r="H102" i="21"/>
  <c r="G102" i="21"/>
  <c r="H101" i="21"/>
  <c r="G101" i="21"/>
  <c r="H100" i="21"/>
  <c r="G100" i="21"/>
  <c r="H99" i="21"/>
  <c r="G99" i="21"/>
  <c r="H98" i="21"/>
  <c r="G98" i="21"/>
  <c r="H97" i="21"/>
  <c r="G97" i="21"/>
  <c r="H96" i="21"/>
  <c r="G96" i="21"/>
  <c r="H95" i="21"/>
  <c r="G95" i="21"/>
  <c r="H94" i="21"/>
  <c r="G94" i="21"/>
  <c r="H93" i="21"/>
  <c r="G93" i="21"/>
  <c r="H92" i="21"/>
  <c r="G92" i="21"/>
  <c r="H91" i="21"/>
  <c r="G91" i="21"/>
  <c r="H90" i="21"/>
  <c r="G90" i="21"/>
  <c r="H89" i="21"/>
  <c r="G89" i="21"/>
  <c r="H88" i="21"/>
  <c r="G88" i="21"/>
  <c r="H87" i="21"/>
  <c r="G87" i="21"/>
  <c r="H86" i="21"/>
  <c r="G86" i="21"/>
  <c r="H85" i="21"/>
  <c r="G85" i="21"/>
  <c r="H84" i="21"/>
  <c r="G84" i="21"/>
  <c r="H83" i="21"/>
  <c r="G83" i="21"/>
  <c r="H82" i="21"/>
  <c r="G82" i="21"/>
  <c r="H81" i="21"/>
  <c r="G81" i="21"/>
  <c r="H80" i="21"/>
  <c r="G80" i="21"/>
  <c r="H79" i="21"/>
  <c r="G79" i="21"/>
  <c r="H78" i="21"/>
  <c r="G78" i="21"/>
  <c r="H77" i="21"/>
  <c r="G77" i="21"/>
  <c r="H76" i="21"/>
  <c r="G76" i="21"/>
  <c r="H75" i="21"/>
  <c r="G75" i="21"/>
  <c r="H74" i="21"/>
  <c r="G74" i="21"/>
  <c r="H73" i="21"/>
  <c r="G73" i="21"/>
  <c r="H72" i="21"/>
  <c r="G72" i="21"/>
  <c r="H71" i="21"/>
  <c r="G71" i="21"/>
  <c r="H70" i="21"/>
  <c r="G70" i="21"/>
  <c r="H69" i="21"/>
  <c r="G69" i="21"/>
  <c r="H68" i="21"/>
  <c r="G68" i="21"/>
  <c r="H67" i="21"/>
  <c r="G67" i="21"/>
  <c r="H66" i="21"/>
  <c r="G66" i="21"/>
  <c r="H65" i="21"/>
  <c r="G65" i="21"/>
  <c r="H64" i="21"/>
  <c r="G64" i="21"/>
  <c r="H63" i="21"/>
  <c r="G63" i="21"/>
  <c r="H62" i="21"/>
  <c r="G62" i="21"/>
  <c r="H61" i="21"/>
  <c r="G61" i="21"/>
  <c r="H60" i="21"/>
  <c r="G60" i="21"/>
  <c r="H59" i="21"/>
  <c r="G59" i="21"/>
  <c r="H58" i="21"/>
  <c r="G58" i="21"/>
  <c r="H57" i="21"/>
  <c r="G57" i="21"/>
  <c r="H56" i="21"/>
  <c r="G56" i="21"/>
  <c r="H55" i="21"/>
  <c r="G55" i="21"/>
  <c r="H54" i="21"/>
  <c r="G54" i="21"/>
  <c r="H53" i="21"/>
  <c r="G53" i="21"/>
  <c r="H52" i="21"/>
  <c r="G52" i="21"/>
  <c r="H51" i="21"/>
  <c r="G51" i="21"/>
  <c r="H50" i="21"/>
  <c r="G50" i="21"/>
  <c r="H49" i="21"/>
  <c r="G49" i="21"/>
  <c r="H48" i="21"/>
  <c r="G48" i="21"/>
  <c r="H47" i="21"/>
  <c r="G47" i="21"/>
  <c r="H46" i="21"/>
  <c r="G46" i="21"/>
  <c r="H45" i="21"/>
  <c r="G45" i="21"/>
  <c r="H44" i="21"/>
  <c r="G44" i="21"/>
  <c r="H43" i="21"/>
  <c r="G43" i="21"/>
  <c r="H42" i="21"/>
  <c r="G42" i="21"/>
  <c r="H41" i="21"/>
  <c r="G41" i="21"/>
  <c r="H40" i="21"/>
  <c r="G40" i="21"/>
  <c r="H39" i="21"/>
  <c r="G39" i="21"/>
  <c r="H38" i="21"/>
  <c r="G38" i="21"/>
  <c r="H37" i="2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H12" i="21"/>
  <c r="G12" i="21"/>
  <c r="H11" i="21"/>
  <c r="G11" i="21"/>
  <c r="H10" i="21"/>
  <c r="G10" i="21"/>
  <c r="H9" i="21"/>
  <c r="G9" i="21"/>
  <c r="G254" i="21" s="1"/>
  <c r="F127" i="18"/>
  <c r="F138" i="18" s="1"/>
  <c r="F78" i="1" s="1"/>
  <c r="E127" i="18"/>
  <c r="E138" i="18" s="1"/>
  <c r="D127" i="18"/>
  <c r="D138" i="18" s="1"/>
  <c r="D78" i="1" s="1"/>
  <c r="H78" i="1" s="1"/>
  <c r="C127" i="18"/>
  <c r="C138" i="18" s="1"/>
  <c r="H126" i="18"/>
  <c r="G126" i="18"/>
  <c r="H125" i="18"/>
  <c r="G125" i="18"/>
  <c r="H124" i="18"/>
  <c r="G124" i="18"/>
  <c r="H123" i="18"/>
  <c r="G123" i="18"/>
  <c r="H122" i="18"/>
  <c r="G122" i="18"/>
  <c r="H121" i="18"/>
  <c r="G121" i="18"/>
  <c r="H120" i="18"/>
  <c r="G120" i="18"/>
  <c r="H119" i="18"/>
  <c r="G119" i="18"/>
  <c r="H118" i="18"/>
  <c r="G118" i="18"/>
  <c r="H117" i="18"/>
  <c r="G117" i="18"/>
  <c r="H116" i="18"/>
  <c r="G116" i="18"/>
  <c r="H115" i="18"/>
  <c r="G115" i="18"/>
  <c r="H114" i="18"/>
  <c r="G114" i="18"/>
  <c r="H113" i="18"/>
  <c r="G113" i="18"/>
  <c r="H112" i="18"/>
  <c r="G112" i="18"/>
  <c r="H111" i="18"/>
  <c r="G111" i="18"/>
  <c r="H110" i="18"/>
  <c r="G110" i="18"/>
  <c r="H109" i="18"/>
  <c r="G109" i="18"/>
  <c r="H108" i="18"/>
  <c r="G108" i="18"/>
  <c r="H107" i="18"/>
  <c r="G107" i="18"/>
  <c r="H106" i="18"/>
  <c r="G106" i="18"/>
  <c r="H105" i="18"/>
  <c r="G105" i="18"/>
  <c r="H104" i="18"/>
  <c r="G104" i="18"/>
  <c r="H103" i="18"/>
  <c r="G103" i="18"/>
  <c r="H102" i="18"/>
  <c r="G102" i="18"/>
  <c r="H101" i="18"/>
  <c r="G101" i="18"/>
  <c r="H100" i="18"/>
  <c r="G100" i="18"/>
  <c r="H99" i="18"/>
  <c r="G99" i="18"/>
  <c r="H98" i="18"/>
  <c r="G98" i="18"/>
  <c r="H97" i="18"/>
  <c r="G97" i="18"/>
  <c r="H96" i="18"/>
  <c r="G96" i="18"/>
  <c r="H95" i="18"/>
  <c r="G95" i="18"/>
  <c r="H94" i="18"/>
  <c r="G94" i="18"/>
  <c r="H93" i="18"/>
  <c r="G93" i="18"/>
  <c r="H92" i="18"/>
  <c r="G92" i="18"/>
  <c r="H91" i="18"/>
  <c r="G91" i="18"/>
  <c r="H90" i="18"/>
  <c r="G90" i="18"/>
  <c r="H89" i="18"/>
  <c r="G89" i="18"/>
  <c r="H88" i="18"/>
  <c r="G88" i="18"/>
  <c r="H87" i="18"/>
  <c r="G87" i="18"/>
  <c r="H86" i="18"/>
  <c r="G86" i="18"/>
  <c r="H85" i="18"/>
  <c r="G85" i="18"/>
  <c r="H84" i="18"/>
  <c r="G84" i="18"/>
  <c r="H83" i="18"/>
  <c r="G83" i="18"/>
  <c r="H82" i="18"/>
  <c r="G82" i="18"/>
  <c r="H81" i="18"/>
  <c r="G81" i="18"/>
  <c r="H80" i="18"/>
  <c r="G80" i="18"/>
  <c r="H79" i="18"/>
  <c r="G79" i="18"/>
  <c r="H78" i="18"/>
  <c r="G78" i="18"/>
  <c r="H77" i="18"/>
  <c r="G77" i="18"/>
  <c r="H76" i="18"/>
  <c r="G76" i="18"/>
  <c r="H75" i="18"/>
  <c r="G75" i="18"/>
  <c r="H74" i="18"/>
  <c r="G74" i="18"/>
  <c r="H73" i="18"/>
  <c r="G73" i="18"/>
  <c r="H72" i="18"/>
  <c r="G72" i="18"/>
  <c r="H71" i="18"/>
  <c r="G71" i="18"/>
  <c r="H70" i="18"/>
  <c r="G70" i="18"/>
  <c r="H69" i="18"/>
  <c r="G69" i="18"/>
  <c r="H68" i="18"/>
  <c r="G68" i="18"/>
  <c r="H67" i="18"/>
  <c r="G67" i="18"/>
  <c r="H66" i="18"/>
  <c r="G66" i="18"/>
  <c r="H65" i="18"/>
  <c r="G65" i="18"/>
  <c r="H64" i="18"/>
  <c r="G64" i="18"/>
  <c r="H63" i="18"/>
  <c r="G63" i="18"/>
  <c r="H62" i="18"/>
  <c r="G62" i="18"/>
  <c r="H61" i="18"/>
  <c r="G61" i="18"/>
  <c r="H60" i="18"/>
  <c r="G60" i="18"/>
  <c r="H59" i="18"/>
  <c r="G59" i="18"/>
  <c r="H58" i="18"/>
  <c r="G58" i="18"/>
  <c r="H57" i="18"/>
  <c r="G57" i="18"/>
  <c r="H56" i="18"/>
  <c r="G56" i="18"/>
  <c r="H55" i="18"/>
  <c r="G55" i="18"/>
  <c r="H54" i="18"/>
  <c r="G54" i="18"/>
  <c r="H53" i="18"/>
  <c r="G53" i="18"/>
  <c r="H52" i="18"/>
  <c r="G52" i="18"/>
  <c r="H51" i="18"/>
  <c r="G51" i="18"/>
  <c r="H50" i="18"/>
  <c r="G50" i="18"/>
  <c r="H49" i="18"/>
  <c r="G49" i="18"/>
  <c r="H48" i="18"/>
  <c r="G48" i="18"/>
  <c r="H47" i="18"/>
  <c r="G47" i="18"/>
  <c r="H46" i="18"/>
  <c r="G46" i="18"/>
  <c r="H45" i="18"/>
  <c r="G45" i="18"/>
  <c r="H44" i="18"/>
  <c r="G44" i="18"/>
  <c r="H43" i="18"/>
  <c r="G43" i="18"/>
  <c r="H42" i="18"/>
  <c r="G42" i="18"/>
  <c r="H41" i="18"/>
  <c r="G41" i="18"/>
  <c r="H40" i="18"/>
  <c r="G40" i="18"/>
  <c r="H39" i="18"/>
  <c r="G39" i="18"/>
  <c r="H38" i="18"/>
  <c r="G38" i="18"/>
  <c r="H37" i="18"/>
  <c r="G37" i="18"/>
  <c r="H36" i="18"/>
  <c r="G36" i="18"/>
  <c r="H35" i="18"/>
  <c r="G35" i="18"/>
  <c r="H34" i="18"/>
  <c r="G34" i="18"/>
  <c r="H33" i="18"/>
  <c r="G33" i="18"/>
  <c r="H32" i="18"/>
  <c r="G32" i="18"/>
  <c r="H31" i="18"/>
  <c r="G31" i="18"/>
  <c r="H30" i="18"/>
  <c r="G30" i="18"/>
  <c r="H29" i="18"/>
  <c r="G29" i="18"/>
  <c r="H28" i="18"/>
  <c r="G28" i="18"/>
  <c r="H27" i="18"/>
  <c r="G27" i="18"/>
  <c r="H26" i="18"/>
  <c r="G26" i="18"/>
  <c r="H25" i="18"/>
  <c r="G25" i="18"/>
  <c r="H24" i="18"/>
  <c r="G24" i="18"/>
  <c r="H23" i="18"/>
  <c r="G23" i="18"/>
  <c r="H22" i="18"/>
  <c r="G22" i="18"/>
  <c r="H21" i="18"/>
  <c r="G21" i="18"/>
  <c r="H20" i="18"/>
  <c r="G20" i="18"/>
  <c r="H19" i="18"/>
  <c r="G19" i="18"/>
  <c r="H18" i="18"/>
  <c r="G18" i="18"/>
  <c r="H17" i="18"/>
  <c r="G17" i="18"/>
  <c r="H16" i="18"/>
  <c r="G16" i="18"/>
  <c r="H15" i="18"/>
  <c r="G15" i="18"/>
  <c r="H14" i="18"/>
  <c r="G14" i="18"/>
  <c r="H13" i="18"/>
  <c r="G13" i="18"/>
  <c r="H12" i="18"/>
  <c r="G12" i="18"/>
  <c r="H11" i="18"/>
  <c r="G11" i="18"/>
  <c r="H10" i="18"/>
  <c r="G10" i="18"/>
  <c r="H9" i="18"/>
  <c r="G9" i="18"/>
  <c r="G127" i="18" s="1"/>
  <c r="G138" i="18" s="1"/>
  <c r="F119" i="16"/>
  <c r="F130" i="16" s="1"/>
  <c r="F77" i="1" s="1"/>
  <c r="E119" i="16"/>
  <c r="E130" i="16" s="1"/>
  <c r="D119" i="16"/>
  <c r="D130" i="16" s="1"/>
  <c r="D77" i="1" s="1"/>
  <c r="H77" i="1" s="1"/>
  <c r="C119" i="16"/>
  <c r="C130" i="16" s="1"/>
  <c r="C77" i="1" s="1"/>
  <c r="H118" i="16"/>
  <c r="G118" i="16"/>
  <c r="H117" i="16"/>
  <c r="G117" i="16"/>
  <c r="H116" i="16"/>
  <c r="G116" i="16"/>
  <c r="H115" i="16"/>
  <c r="G115" i="16"/>
  <c r="H114" i="16"/>
  <c r="G114" i="16"/>
  <c r="H113" i="16"/>
  <c r="G113" i="16"/>
  <c r="H112" i="16"/>
  <c r="G112" i="16"/>
  <c r="H111" i="16"/>
  <c r="G111" i="16"/>
  <c r="H110" i="16"/>
  <c r="G110" i="16"/>
  <c r="H109" i="16"/>
  <c r="G109" i="16"/>
  <c r="H108" i="16"/>
  <c r="G108" i="16"/>
  <c r="H107" i="16"/>
  <c r="G107" i="16"/>
  <c r="H106" i="16"/>
  <c r="G106" i="16"/>
  <c r="H105" i="16"/>
  <c r="G105" i="16"/>
  <c r="H104" i="16"/>
  <c r="G104" i="16"/>
  <c r="H103" i="16"/>
  <c r="G103" i="16"/>
  <c r="H102" i="16"/>
  <c r="G102" i="16"/>
  <c r="H101" i="16"/>
  <c r="G101" i="16"/>
  <c r="H100" i="16"/>
  <c r="G100" i="16"/>
  <c r="H99" i="16"/>
  <c r="G99" i="16"/>
  <c r="H98" i="16"/>
  <c r="G98" i="16"/>
  <c r="H97" i="16"/>
  <c r="G97" i="16"/>
  <c r="H96" i="16"/>
  <c r="G96" i="16"/>
  <c r="H95" i="16"/>
  <c r="G95" i="16"/>
  <c r="H94" i="16"/>
  <c r="G94" i="16"/>
  <c r="H93" i="16"/>
  <c r="G93" i="16"/>
  <c r="H92" i="16"/>
  <c r="G92" i="16"/>
  <c r="H91" i="16"/>
  <c r="G91" i="16"/>
  <c r="H90" i="16"/>
  <c r="G90" i="16"/>
  <c r="H89" i="16"/>
  <c r="G89" i="16"/>
  <c r="H88" i="16"/>
  <c r="G88" i="16"/>
  <c r="H87" i="16"/>
  <c r="G87" i="16"/>
  <c r="H86" i="16"/>
  <c r="G86" i="16"/>
  <c r="H85" i="16"/>
  <c r="G85" i="16"/>
  <c r="H84" i="16"/>
  <c r="G84" i="16"/>
  <c r="H83" i="16"/>
  <c r="G83" i="16"/>
  <c r="H82" i="16"/>
  <c r="G82" i="16"/>
  <c r="H81" i="16"/>
  <c r="G81" i="16"/>
  <c r="H80" i="16"/>
  <c r="G80" i="16"/>
  <c r="H79" i="16"/>
  <c r="G79" i="16"/>
  <c r="H78" i="16"/>
  <c r="G78" i="16"/>
  <c r="H77" i="16"/>
  <c r="G77" i="16"/>
  <c r="H76" i="16"/>
  <c r="G76" i="16"/>
  <c r="H75" i="16"/>
  <c r="G75" i="16"/>
  <c r="H74" i="16"/>
  <c r="G74" i="16"/>
  <c r="H73" i="16"/>
  <c r="G73" i="16"/>
  <c r="H72" i="16"/>
  <c r="G72" i="16"/>
  <c r="H71" i="16"/>
  <c r="G71" i="16"/>
  <c r="H70" i="16"/>
  <c r="G70" i="16"/>
  <c r="H69" i="16"/>
  <c r="G69" i="16"/>
  <c r="H68" i="16"/>
  <c r="G68" i="16"/>
  <c r="H67" i="16"/>
  <c r="G67" i="16"/>
  <c r="H66" i="16"/>
  <c r="G66" i="16"/>
  <c r="H65" i="16"/>
  <c r="G65" i="16"/>
  <c r="H64" i="16"/>
  <c r="G64" i="16"/>
  <c r="H63" i="16"/>
  <c r="G63" i="16"/>
  <c r="H62" i="16"/>
  <c r="G62" i="16"/>
  <c r="H61" i="16"/>
  <c r="G61" i="16"/>
  <c r="H60" i="16"/>
  <c r="G60" i="16"/>
  <c r="H59" i="16"/>
  <c r="G59" i="16"/>
  <c r="H58" i="16"/>
  <c r="G58" i="16"/>
  <c r="H57" i="16"/>
  <c r="G57" i="16"/>
  <c r="H56" i="16"/>
  <c r="G56" i="16"/>
  <c r="H55" i="16"/>
  <c r="G55" i="16"/>
  <c r="H54" i="16"/>
  <c r="G54" i="16"/>
  <c r="H53" i="16"/>
  <c r="G53" i="16"/>
  <c r="H52" i="16"/>
  <c r="G52" i="16"/>
  <c r="H51" i="16"/>
  <c r="G51" i="16"/>
  <c r="H50" i="16"/>
  <c r="G50" i="16"/>
  <c r="H49" i="16"/>
  <c r="G49" i="16"/>
  <c r="H48" i="16"/>
  <c r="G48" i="16"/>
  <c r="H47" i="16"/>
  <c r="G47" i="16"/>
  <c r="H46" i="16"/>
  <c r="G46" i="16"/>
  <c r="H45" i="16"/>
  <c r="G45" i="16"/>
  <c r="H44" i="16"/>
  <c r="G44" i="16"/>
  <c r="H43" i="16"/>
  <c r="G43" i="16"/>
  <c r="H42" i="16"/>
  <c r="G42" i="16"/>
  <c r="H41" i="16"/>
  <c r="G41" i="16"/>
  <c r="H40" i="16"/>
  <c r="G40" i="16"/>
  <c r="H39" i="16"/>
  <c r="G39" i="16"/>
  <c r="H38" i="16"/>
  <c r="G38" i="16"/>
  <c r="H37" i="16"/>
  <c r="G37" i="16"/>
  <c r="H36" i="16"/>
  <c r="G36" i="16"/>
  <c r="H35" i="16"/>
  <c r="G35" i="16"/>
  <c r="H34" i="16"/>
  <c r="G34" i="16"/>
  <c r="H33" i="16"/>
  <c r="G33" i="16"/>
  <c r="H32" i="16"/>
  <c r="G32" i="16"/>
  <c r="H31" i="16"/>
  <c r="G31" i="16"/>
  <c r="H30" i="16"/>
  <c r="G30" i="16"/>
  <c r="H29" i="16"/>
  <c r="G29" i="16"/>
  <c r="H28" i="16"/>
  <c r="G28" i="16"/>
  <c r="H27" i="16"/>
  <c r="G27" i="16"/>
  <c r="H26" i="16"/>
  <c r="G26" i="16"/>
  <c r="H25" i="16"/>
  <c r="G25" i="16"/>
  <c r="H24" i="16"/>
  <c r="G24" i="16"/>
  <c r="H23" i="16"/>
  <c r="G23" i="16"/>
  <c r="H22" i="16"/>
  <c r="G22" i="16"/>
  <c r="H21" i="16"/>
  <c r="G21" i="16"/>
  <c r="H20" i="16"/>
  <c r="G20" i="16"/>
  <c r="H19" i="16"/>
  <c r="G19" i="16"/>
  <c r="H18" i="16"/>
  <c r="G18" i="16"/>
  <c r="H17" i="16"/>
  <c r="G17" i="16"/>
  <c r="H16" i="16"/>
  <c r="G16" i="16"/>
  <c r="H15" i="16"/>
  <c r="G15" i="16"/>
  <c r="H14" i="16"/>
  <c r="G14" i="16"/>
  <c r="H13" i="16"/>
  <c r="G13" i="16"/>
  <c r="H12" i="16"/>
  <c r="G12" i="16"/>
  <c r="H11" i="16"/>
  <c r="G11" i="16"/>
  <c r="H10" i="16"/>
  <c r="G10" i="16"/>
  <c r="H9" i="16"/>
  <c r="G9" i="16"/>
  <c r="F72" i="14"/>
  <c r="F83" i="14" s="1"/>
  <c r="F76" i="1" s="1"/>
  <c r="E72" i="14"/>
  <c r="E83" i="14" s="1"/>
  <c r="D72" i="14"/>
  <c r="D83" i="14" s="1"/>
  <c r="D76" i="1" s="1"/>
  <c r="H76" i="1" s="1"/>
  <c r="C72" i="14"/>
  <c r="C83" i="14" s="1"/>
  <c r="C76" i="1" s="1"/>
  <c r="H71" i="14"/>
  <c r="G71" i="14"/>
  <c r="H70" i="14"/>
  <c r="G70" i="14"/>
  <c r="H69" i="14"/>
  <c r="G69" i="14"/>
  <c r="H68" i="14"/>
  <c r="G68" i="14"/>
  <c r="H67" i="14"/>
  <c r="G67" i="14"/>
  <c r="H66" i="14"/>
  <c r="G66" i="14"/>
  <c r="H65" i="14"/>
  <c r="G65" i="14"/>
  <c r="H64" i="14"/>
  <c r="G64" i="14"/>
  <c r="H63" i="14"/>
  <c r="G63" i="14"/>
  <c r="H62" i="14"/>
  <c r="G62" i="14"/>
  <c r="H61" i="14"/>
  <c r="G61" i="14"/>
  <c r="H60" i="14"/>
  <c r="G60" i="14"/>
  <c r="H59" i="14"/>
  <c r="G59" i="14"/>
  <c r="H58" i="14"/>
  <c r="G58" i="14"/>
  <c r="H57" i="14"/>
  <c r="G57" i="14"/>
  <c r="H56" i="14"/>
  <c r="G56" i="14"/>
  <c r="H55" i="14"/>
  <c r="G55" i="14"/>
  <c r="H54" i="14"/>
  <c r="G54" i="14"/>
  <c r="H53" i="14"/>
  <c r="G53" i="14"/>
  <c r="H52" i="14"/>
  <c r="G52" i="14"/>
  <c r="H51" i="14"/>
  <c r="G51" i="14"/>
  <c r="H50" i="14"/>
  <c r="G50" i="14"/>
  <c r="H49" i="14"/>
  <c r="G49" i="14"/>
  <c r="H48" i="14"/>
  <c r="G48" i="14"/>
  <c r="H47" i="14"/>
  <c r="G47" i="14"/>
  <c r="H46" i="14"/>
  <c r="G46" i="14"/>
  <c r="H45" i="14"/>
  <c r="G45" i="14"/>
  <c r="H44" i="14"/>
  <c r="G44" i="14"/>
  <c r="H43" i="14"/>
  <c r="G43" i="14"/>
  <c r="H42" i="14"/>
  <c r="G42" i="14"/>
  <c r="H41" i="14"/>
  <c r="G41" i="14"/>
  <c r="H40" i="14"/>
  <c r="G40" i="14"/>
  <c r="H39" i="14"/>
  <c r="G39" i="14"/>
  <c r="H38" i="14"/>
  <c r="G38" i="14"/>
  <c r="H37" i="14"/>
  <c r="G37" i="14"/>
  <c r="H36" i="14"/>
  <c r="G36" i="14"/>
  <c r="H35" i="14"/>
  <c r="G35" i="14"/>
  <c r="H34" i="14"/>
  <c r="G34" i="14"/>
  <c r="H33" i="14"/>
  <c r="G33" i="14"/>
  <c r="H32" i="14"/>
  <c r="G32" i="14"/>
  <c r="H31" i="14"/>
  <c r="G31" i="14"/>
  <c r="H30" i="14"/>
  <c r="G30" i="14"/>
  <c r="H29" i="14"/>
  <c r="G29" i="14"/>
  <c r="H28" i="14"/>
  <c r="G28" i="14"/>
  <c r="H27" i="14"/>
  <c r="G27" i="14"/>
  <c r="H26" i="14"/>
  <c r="G26" i="14"/>
  <c r="H25" i="14"/>
  <c r="G25" i="14"/>
  <c r="H24" i="14"/>
  <c r="G24" i="14"/>
  <c r="H23" i="14"/>
  <c r="G23" i="14"/>
  <c r="H22" i="14"/>
  <c r="G22" i="14"/>
  <c r="H21" i="14"/>
  <c r="G21" i="14"/>
  <c r="H20" i="14"/>
  <c r="G20" i="14"/>
  <c r="H19" i="14"/>
  <c r="G19" i="14"/>
  <c r="H18" i="14"/>
  <c r="G18" i="14"/>
  <c r="H17" i="14"/>
  <c r="G17" i="14"/>
  <c r="H16" i="14"/>
  <c r="G16" i="14"/>
  <c r="H15" i="14"/>
  <c r="G15" i="14"/>
  <c r="H14" i="14"/>
  <c r="G14" i="14"/>
  <c r="H13" i="14"/>
  <c r="G13" i="14"/>
  <c r="H12" i="14"/>
  <c r="G12" i="14"/>
  <c r="H11" i="14"/>
  <c r="G11" i="14"/>
  <c r="H10" i="14"/>
  <c r="G10" i="14"/>
  <c r="H9" i="14"/>
  <c r="G9" i="14"/>
  <c r="F121" i="10"/>
  <c r="F132" i="10" s="1"/>
  <c r="F75" i="1" s="1"/>
  <c r="E121" i="10"/>
  <c r="E132" i="10" s="1"/>
  <c r="E75" i="1" s="1"/>
  <c r="D121" i="10"/>
  <c r="D132" i="10" s="1"/>
  <c r="D75" i="1" s="1"/>
  <c r="H75" i="1" s="1"/>
  <c r="C121" i="10"/>
  <c r="C132" i="10" s="1"/>
  <c r="H120" i="10"/>
  <c r="G120" i="10"/>
  <c r="H119" i="10"/>
  <c r="G119" i="10"/>
  <c r="H118" i="10"/>
  <c r="G118" i="10"/>
  <c r="H117" i="10"/>
  <c r="G117" i="10"/>
  <c r="H116" i="10"/>
  <c r="G116" i="10"/>
  <c r="H115" i="10"/>
  <c r="G115" i="10"/>
  <c r="H114" i="10"/>
  <c r="G114" i="10"/>
  <c r="H113" i="10"/>
  <c r="G113" i="10"/>
  <c r="H112" i="10"/>
  <c r="G112" i="10"/>
  <c r="H111" i="10"/>
  <c r="G111" i="10"/>
  <c r="H110" i="10"/>
  <c r="G110" i="10"/>
  <c r="H109" i="10"/>
  <c r="G109" i="10"/>
  <c r="H108" i="10"/>
  <c r="G108" i="10"/>
  <c r="H107" i="10"/>
  <c r="G107" i="10"/>
  <c r="H106" i="10"/>
  <c r="G106" i="10"/>
  <c r="H105" i="10"/>
  <c r="G105" i="10"/>
  <c r="H104" i="10"/>
  <c r="G104" i="10"/>
  <c r="H103" i="10"/>
  <c r="G103" i="10"/>
  <c r="H102" i="10"/>
  <c r="G102" i="10"/>
  <c r="H101" i="10"/>
  <c r="G101" i="10"/>
  <c r="H100" i="10"/>
  <c r="G100" i="10"/>
  <c r="H99" i="10"/>
  <c r="G99" i="10"/>
  <c r="H98" i="10"/>
  <c r="G98" i="10"/>
  <c r="H97" i="10"/>
  <c r="G97" i="10"/>
  <c r="H96" i="10"/>
  <c r="G96" i="10"/>
  <c r="H95" i="10"/>
  <c r="G95" i="10"/>
  <c r="H94" i="10"/>
  <c r="G94" i="10"/>
  <c r="H93" i="10"/>
  <c r="G93" i="10"/>
  <c r="H92" i="10"/>
  <c r="G92" i="10"/>
  <c r="H91" i="10"/>
  <c r="G91" i="10"/>
  <c r="H90" i="10"/>
  <c r="G90" i="10"/>
  <c r="H89" i="10"/>
  <c r="G89" i="10"/>
  <c r="H88" i="10"/>
  <c r="G88" i="10"/>
  <c r="H87" i="10"/>
  <c r="G87" i="10"/>
  <c r="H86" i="10"/>
  <c r="G86" i="10"/>
  <c r="H85" i="10"/>
  <c r="G85" i="10"/>
  <c r="H84" i="10"/>
  <c r="G84" i="10"/>
  <c r="H83" i="10"/>
  <c r="G83" i="10"/>
  <c r="H82" i="10"/>
  <c r="G82" i="10"/>
  <c r="H81" i="10"/>
  <c r="G81" i="10"/>
  <c r="H80" i="10"/>
  <c r="G80" i="10"/>
  <c r="H79" i="10"/>
  <c r="G79" i="10"/>
  <c r="H78" i="10"/>
  <c r="G78" i="10"/>
  <c r="H77" i="10"/>
  <c r="G77" i="10"/>
  <c r="H76" i="10"/>
  <c r="G76" i="10"/>
  <c r="H75" i="10"/>
  <c r="G75" i="10"/>
  <c r="H74" i="10"/>
  <c r="G74" i="10"/>
  <c r="H73" i="10"/>
  <c r="G73" i="10"/>
  <c r="H72" i="10"/>
  <c r="G72" i="10"/>
  <c r="H71" i="10"/>
  <c r="G71" i="10"/>
  <c r="H70" i="10"/>
  <c r="G70" i="10"/>
  <c r="H69" i="10"/>
  <c r="G69" i="10"/>
  <c r="H68" i="10"/>
  <c r="G68" i="10"/>
  <c r="H67" i="10"/>
  <c r="G67" i="10"/>
  <c r="H66" i="10"/>
  <c r="G66" i="10"/>
  <c r="H65" i="10"/>
  <c r="G65" i="10"/>
  <c r="H64" i="10"/>
  <c r="G64" i="10"/>
  <c r="H63" i="10"/>
  <c r="G63" i="10"/>
  <c r="H62" i="10"/>
  <c r="G62" i="10"/>
  <c r="H61" i="10"/>
  <c r="G61" i="10"/>
  <c r="H60" i="10"/>
  <c r="G60" i="10"/>
  <c r="H59" i="10"/>
  <c r="G59" i="10"/>
  <c r="H58" i="10"/>
  <c r="G58" i="10"/>
  <c r="H57" i="10"/>
  <c r="G57" i="10"/>
  <c r="H56" i="10"/>
  <c r="G56" i="10"/>
  <c r="H55" i="10"/>
  <c r="G55" i="10"/>
  <c r="H54" i="10"/>
  <c r="G54" i="10"/>
  <c r="H53" i="10"/>
  <c r="G53" i="10"/>
  <c r="H52" i="10"/>
  <c r="G52" i="10"/>
  <c r="H51" i="10"/>
  <c r="G51" i="10"/>
  <c r="H50" i="10"/>
  <c r="G50" i="10"/>
  <c r="H49" i="10"/>
  <c r="G49" i="10"/>
  <c r="H48" i="10"/>
  <c r="G48" i="10"/>
  <c r="H47" i="10"/>
  <c r="G47" i="10"/>
  <c r="H46" i="10"/>
  <c r="G46" i="10"/>
  <c r="H45" i="10"/>
  <c r="G45" i="10"/>
  <c r="H44" i="10"/>
  <c r="G44" i="10"/>
  <c r="H43" i="10"/>
  <c r="G43" i="10"/>
  <c r="H42" i="10"/>
  <c r="G42" i="10"/>
  <c r="H41" i="10"/>
  <c r="G41" i="10"/>
  <c r="H40" i="10"/>
  <c r="G40" i="10"/>
  <c r="H39" i="10"/>
  <c r="G39" i="10"/>
  <c r="H38" i="10"/>
  <c r="G38" i="10"/>
  <c r="H37" i="10"/>
  <c r="G37" i="10"/>
  <c r="H36" i="10"/>
  <c r="G36" i="10"/>
  <c r="H35" i="10"/>
  <c r="G35" i="10"/>
  <c r="H34" i="10"/>
  <c r="G34" i="10"/>
  <c r="H33" i="10"/>
  <c r="G33" i="10"/>
  <c r="H32" i="10"/>
  <c r="G32" i="10"/>
  <c r="H31" i="10"/>
  <c r="G31" i="10"/>
  <c r="H30" i="10"/>
  <c r="G30" i="10"/>
  <c r="H29" i="10"/>
  <c r="G29" i="10"/>
  <c r="H28" i="10"/>
  <c r="G28" i="10"/>
  <c r="H27" i="10"/>
  <c r="G27" i="10"/>
  <c r="H26" i="10"/>
  <c r="G26" i="10"/>
  <c r="H25" i="10"/>
  <c r="G25" i="10"/>
  <c r="H24" i="10"/>
  <c r="G24" i="10"/>
  <c r="H23" i="10"/>
  <c r="G23" i="10"/>
  <c r="H22" i="10"/>
  <c r="G22" i="10"/>
  <c r="H21" i="10"/>
  <c r="G21" i="10"/>
  <c r="H20" i="10"/>
  <c r="G20" i="10"/>
  <c r="H19" i="10"/>
  <c r="G19" i="10"/>
  <c r="H18" i="10"/>
  <c r="G18" i="10"/>
  <c r="H17" i="10"/>
  <c r="G17" i="10"/>
  <c r="H16" i="10"/>
  <c r="G16" i="10"/>
  <c r="H15" i="10"/>
  <c r="G15" i="10"/>
  <c r="H14" i="10"/>
  <c r="G14" i="10"/>
  <c r="H13" i="10"/>
  <c r="G13" i="10"/>
  <c r="H12" i="10"/>
  <c r="G12" i="10"/>
  <c r="H11" i="10"/>
  <c r="G11" i="10"/>
  <c r="H10" i="10"/>
  <c r="G10" i="10"/>
  <c r="H9" i="10"/>
  <c r="G9" i="10"/>
  <c r="F96" i="5"/>
  <c r="F107" i="5" s="1"/>
  <c r="F73" i="1" s="1"/>
  <c r="E96" i="5"/>
  <c r="E107" i="5" s="1"/>
  <c r="E73" i="1" s="1"/>
  <c r="D96" i="5"/>
  <c r="D107" i="5" s="1"/>
  <c r="D73" i="1" s="1"/>
  <c r="H73" i="1" s="1"/>
  <c r="C96" i="5"/>
  <c r="C107" i="5" s="1"/>
  <c r="C73" i="1" s="1"/>
  <c r="H95" i="5"/>
  <c r="G95" i="5"/>
  <c r="H94" i="5"/>
  <c r="G94" i="5"/>
  <c r="H93" i="5"/>
  <c r="G93" i="5"/>
  <c r="H92" i="5"/>
  <c r="G92" i="5"/>
  <c r="H91" i="5"/>
  <c r="G91" i="5"/>
  <c r="H90" i="5"/>
  <c r="G90" i="5"/>
  <c r="H89" i="5"/>
  <c r="G89" i="5"/>
  <c r="H88" i="5"/>
  <c r="G88" i="5"/>
  <c r="H87" i="5"/>
  <c r="G87" i="5"/>
  <c r="H86" i="5"/>
  <c r="G86" i="5"/>
  <c r="H85" i="5"/>
  <c r="G85" i="5"/>
  <c r="H84" i="5"/>
  <c r="G84" i="5"/>
  <c r="H83" i="5"/>
  <c r="G83" i="5"/>
  <c r="H82" i="5"/>
  <c r="G82" i="5"/>
  <c r="H81" i="5"/>
  <c r="G81" i="5"/>
  <c r="H80" i="5"/>
  <c r="G80" i="5"/>
  <c r="H79" i="5"/>
  <c r="G79" i="5"/>
  <c r="H78" i="5"/>
  <c r="G78" i="5"/>
  <c r="H77" i="5"/>
  <c r="G77" i="5"/>
  <c r="H76" i="5"/>
  <c r="G76" i="5"/>
  <c r="H75" i="5"/>
  <c r="G75" i="5"/>
  <c r="H74" i="5"/>
  <c r="G74" i="5"/>
  <c r="H73" i="5"/>
  <c r="G73" i="5"/>
  <c r="H72" i="5"/>
  <c r="G72" i="5"/>
  <c r="H71" i="5"/>
  <c r="G71" i="5"/>
  <c r="H70" i="5"/>
  <c r="G70" i="5"/>
  <c r="H69" i="5"/>
  <c r="G69" i="5"/>
  <c r="H68" i="5"/>
  <c r="G68" i="5"/>
  <c r="H67" i="5"/>
  <c r="G67" i="5"/>
  <c r="H66" i="5"/>
  <c r="G66" i="5"/>
  <c r="H65" i="5"/>
  <c r="G65" i="5"/>
  <c r="H64" i="5"/>
  <c r="G64" i="5"/>
  <c r="H63" i="5"/>
  <c r="G63" i="5"/>
  <c r="H62" i="5"/>
  <c r="G62" i="5"/>
  <c r="H61" i="5"/>
  <c r="G61" i="5"/>
  <c r="H60" i="5"/>
  <c r="G60" i="5"/>
  <c r="H59" i="5"/>
  <c r="G59" i="5"/>
  <c r="H58" i="5"/>
  <c r="G58" i="5"/>
  <c r="H57" i="5"/>
  <c r="G57" i="5"/>
  <c r="H56" i="5"/>
  <c r="G56" i="5"/>
  <c r="H55" i="5"/>
  <c r="G55" i="5"/>
  <c r="H54" i="5"/>
  <c r="G54" i="5"/>
  <c r="H53" i="5"/>
  <c r="G53" i="5"/>
  <c r="H52" i="5"/>
  <c r="G52" i="5"/>
  <c r="H51" i="5"/>
  <c r="G51" i="5"/>
  <c r="H50" i="5"/>
  <c r="G50" i="5"/>
  <c r="H49" i="5"/>
  <c r="G49" i="5"/>
  <c r="H48" i="5"/>
  <c r="G48" i="5"/>
  <c r="H47" i="5"/>
  <c r="G47" i="5"/>
  <c r="H46" i="5"/>
  <c r="G46" i="5"/>
  <c r="H45" i="5"/>
  <c r="G45" i="5"/>
  <c r="H44" i="5"/>
  <c r="G44" i="5"/>
  <c r="H43" i="5"/>
  <c r="G43" i="5"/>
  <c r="H42" i="5"/>
  <c r="G42" i="5"/>
  <c r="H41" i="5"/>
  <c r="G41" i="5"/>
  <c r="H40" i="5"/>
  <c r="G40" i="5"/>
  <c r="H39" i="5"/>
  <c r="G39" i="5"/>
  <c r="H38" i="5"/>
  <c r="G38" i="5"/>
  <c r="H37" i="5"/>
  <c r="G37" i="5"/>
  <c r="H36" i="5"/>
  <c r="G36" i="5"/>
  <c r="H35" i="5"/>
  <c r="G35" i="5"/>
  <c r="H34" i="5"/>
  <c r="G34" i="5"/>
  <c r="H33" i="5"/>
  <c r="G33" i="5"/>
  <c r="H32" i="5"/>
  <c r="G32" i="5"/>
  <c r="H31" i="5"/>
  <c r="G31" i="5"/>
  <c r="H30" i="5"/>
  <c r="G30" i="5"/>
  <c r="H29" i="5"/>
  <c r="G29" i="5"/>
  <c r="H28" i="5"/>
  <c r="G28" i="5"/>
  <c r="H27" i="5"/>
  <c r="G27" i="5"/>
  <c r="H26" i="5"/>
  <c r="G26" i="5"/>
  <c r="H25" i="5"/>
  <c r="G25" i="5"/>
  <c r="H24" i="5"/>
  <c r="G24" i="5"/>
  <c r="H23" i="5"/>
  <c r="G23" i="5"/>
  <c r="H22" i="5"/>
  <c r="G22" i="5"/>
  <c r="H21" i="5"/>
  <c r="G21" i="5"/>
  <c r="H20" i="5"/>
  <c r="G20" i="5"/>
  <c r="H19" i="5"/>
  <c r="G19" i="5"/>
  <c r="H18" i="5"/>
  <c r="G18" i="5"/>
  <c r="H17" i="5"/>
  <c r="G17" i="5"/>
  <c r="H16" i="5"/>
  <c r="G16" i="5"/>
  <c r="H15" i="5"/>
  <c r="G15" i="5"/>
  <c r="H14" i="5"/>
  <c r="G14" i="5"/>
  <c r="H13" i="5"/>
  <c r="G13" i="5"/>
  <c r="H12" i="5"/>
  <c r="G12" i="5"/>
  <c r="H11" i="5"/>
  <c r="G11" i="5"/>
  <c r="H10" i="5"/>
  <c r="G10" i="5"/>
  <c r="H9" i="5"/>
  <c r="H96" i="5" s="1"/>
  <c r="G9" i="5"/>
  <c r="F174" i="27"/>
  <c r="F185" i="27" s="1"/>
  <c r="F72" i="1" s="1"/>
  <c r="E174" i="27"/>
  <c r="E185" i="27" s="1"/>
  <c r="E72" i="1" s="1"/>
  <c r="D174" i="27"/>
  <c r="D185" i="27" s="1"/>
  <c r="D72" i="1" s="1"/>
  <c r="H72" i="1" s="1"/>
  <c r="C174" i="27"/>
  <c r="C185" i="27" s="1"/>
  <c r="C72" i="1" s="1"/>
  <c r="G72" i="1" s="1"/>
  <c r="H173" i="27"/>
  <c r="G173" i="27"/>
  <c r="H172" i="27"/>
  <c r="G172" i="27"/>
  <c r="H171" i="27"/>
  <c r="G171" i="27"/>
  <c r="H170" i="27"/>
  <c r="G170" i="27"/>
  <c r="H169" i="27"/>
  <c r="G169" i="27"/>
  <c r="H168" i="27"/>
  <c r="G168" i="27"/>
  <c r="H167" i="27"/>
  <c r="G167" i="27"/>
  <c r="H166" i="27"/>
  <c r="G166" i="27"/>
  <c r="H165" i="27"/>
  <c r="G165" i="27"/>
  <c r="H164" i="27"/>
  <c r="G164" i="27"/>
  <c r="H163" i="27"/>
  <c r="G163" i="27"/>
  <c r="H162" i="27"/>
  <c r="G162" i="27"/>
  <c r="H161" i="27"/>
  <c r="G161" i="27"/>
  <c r="H160" i="27"/>
  <c r="G160" i="27"/>
  <c r="H159" i="27"/>
  <c r="G159" i="27"/>
  <c r="H158" i="27"/>
  <c r="G158" i="27"/>
  <c r="H157" i="27"/>
  <c r="G157" i="27"/>
  <c r="H156" i="27"/>
  <c r="G156" i="27"/>
  <c r="H155" i="27"/>
  <c r="G155" i="27"/>
  <c r="H154" i="27"/>
  <c r="G154" i="27"/>
  <c r="H153" i="27"/>
  <c r="G153" i="27"/>
  <c r="H152" i="27"/>
  <c r="G152" i="27"/>
  <c r="H151" i="27"/>
  <c r="G151" i="27"/>
  <c r="H150" i="27"/>
  <c r="G150" i="27"/>
  <c r="H149" i="27"/>
  <c r="G149" i="27"/>
  <c r="H148" i="27"/>
  <c r="G148" i="27"/>
  <c r="H147" i="27"/>
  <c r="G147" i="27"/>
  <c r="H146" i="27"/>
  <c r="G146" i="27"/>
  <c r="H145" i="27"/>
  <c r="G145" i="27"/>
  <c r="H144" i="27"/>
  <c r="G144" i="27"/>
  <c r="H143" i="27"/>
  <c r="G143" i="27"/>
  <c r="H142" i="27"/>
  <c r="G142" i="27"/>
  <c r="H141" i="27"/>
  <c r="G141" i="27"/>
  <c r="H140" i="27"/>
  <c r="G140" i="27"/>
  <c r="H139" i="27"/>
  <c r="G139" i="27"/>
  <c r="H138" i="27"/>
  <c r="G138" i="27"/>
  <c r="H137" i="27"/>
  <c r="G137" i="27"/>
  <c r="H136" i="27"/>
  <c r="G136" i="27"/>
  <c r="H135" i="27"/>
  <c r="G135" i="27"/>
  <c r="H134" i="27"/>
  <c r="G134" i="27"/>
  <c r="H133" i="27"/>
  <c r="G133" i="27"/>
  <c r="H132" i="27"/>
  <c r="G132" i="27"/>
  <c r="H131" i="27"/>
  <c r="G131" i="27"/>
  <c r="H130" i="27"/>
  <c r="G130" i="27"/>
  <c r="H129" i="27"/>
  <c r="G129" i="27"/>
  <c r="H128" i="27"/>
  <c r="G128" i="27"/>
  <c r="H127" i="27"/>
  <c r="G127" i="27"/>
  <c r="H126" i="27"/>
  <c r="G126" i="27"/>
  <c r="H125" i="27"/>
  <c r="G125" i="27"/>
  <c r="H124" i="27"/>
  <c r="G124" i="27"/>
  <c r="H123" i="27"/>
  <c r="G123" i="27"/>
  <c r="H122" i="27"/>
  <c r="G122" i="27"/>
  <c r="H121" i="27"/>
  <c r="G121" i="27"/>
  <c r="H120" i="27"/>
  <c r="G120" i="27"/>
  <c r="H119" i="27"/>
  <c r="G119" i="27"/>
  <c r="H118" i="27"/>
  <c r="G118" i="27"/>
  <c r="H117" i="27"/>
  <c r="G117" i="27"/>
  <c r="H116" i="27"/>
  <c r="G116" i="27"/>
  <c r="H115" i="27"/>
  <c r="G115" i="27"/>
  <c r="H114" i="27"/>
  <c r="G114" i="27"/>
  <c r="H113" i="27"/>
  <c r="G113" i="27"/>
  <c r="H112" i="27"/>
  <c r="G112" i="27"/>
  <c r="H111" i="27"/>
  <c r="G111" i="27"/>
  <c r="H110" i="27"/>
  <c r="G110" i="27"/>
  <c r="H109" i="27"/>
  <c r="G109" i="27"/>
  <c r="H108" i="27"/>
  <c r="G108" i="27"/>
  <c r="H107" i="27"/>
  <c r="G107" i="27"/>
  <c r="H106" i="27"/>
  <c r="G106" i="27"/>
  <c r="H105" i="27"/>
  <c r="G105" i="27"/>
  <c r="H104" i="27"/>
  <c r="G104" i="27"/>
  <c r="H103" i="27"/>
  <c r="G103" i="27"/>
  <c r="H102" i="27"/>
  <c r="G102" i="27"/>
  <c r="H101" i="27"/>
  <c r="G101" i="27"/>
  <c r="H100" i="27"/>
  <c r="G100" i="27"/>
  <c r="H99" i="27"/>
  <c r="G99" i="27"/>
  <c r="H98" i="27"/>
  <c r="G98" i="27"/>
  <c r="H97" i="27"/>
  <c r="G97" i="27"/>
  <c r="H96" i="27"/>
  <c r="G96" i="27"/>
  <c r="H95" i="27"/>
  <c r="G95" i="27"/>
  <c r="H94" i="27"/>
  <c r="G94" i="27"/>
  <c r="H93" i="27"/>
  <c r="G93" i="27"/>
  <c r="H92" i="27"/>
  <c r="G92" i="27"/>
  <c r="H91" i="27"/>
  <c r="G91" i="27"/>
  <c r="H90" i="27"/>
  <c r="G90" i="27"/>
  <c r="H89" i="27"/>
  <c r="G89" i="27"/>
  <c r="H88" i="27"/>
  <c r="G88" i="27"/>
  <c r="H87" i="27"/>
  <c r="G87" i="27"/>
  <c r="H86" i="27"/>
  <c r="G86" i="27"/>
  <c r="H85" i="27"/>
  <c r="G85" i="27"/>
  <c r="H84" i="27"/>
  <c r="G84" i="27"/>
  <c r="H83" i="27"/>
  <c r="G83" i="27"/>
  <c r="H82" i="27"/>
  <c r="G82" i="27"/>
  <c r="H81" i="27"/>
  <c r="G81" i="27"/>
  <c r="H80" i="27"/>
  <c r="G80" i="27"/>
  <c r="H79" i="27"/>
  <c r="G79" i="27"/>
  <c r="H78" i="27"/>
  <c r="G78" i="27"/>
  <c r="H77" i="27"/>
  <c r="G77" i="27"/>
  <c r="H76" i="27"/>
  <c r="G76" i="27"/>
  <c r="H75" i="27"/>
  <c r="G75" i="27"/>
  <c r="H74" i="27"/>
  <c r="G74" i="27"/>
  <c r="H73" i="27"/>
  <c r="G73" i="27"/>
  <c r="H72" i="27"/>
  <c r="G72" i="27"/>
  <c r="H71" i="27"/>
  <c r="G71" i="27"/>
  <c r="H70" i="27"/>
  <c r="G70" i="27"/>
  <c r="H69" i="27"/>
  <c r="G69" i="27"/>
  <c r="H68" i="27"/>
  <c r="G68" i="27"/>
  <c r="H67" i="27"/>
  <c r="G67" i="27"/>
  <c r="H66" i="27"/>
  <c r="G66" i="27"/>
  <c r="H65" i="27"/>
  <c r="G65" i="27"/>
  <c r="H64" i="27"/>
  <c r="G64" i="27"/>
  <c r="H63" i="27"/>
  <c r="G63" i="27"/>
  <c r="H62" i="27"/>
  <c r="G62" i="27"/>
  <c r="H61" i="27"/>
  <c r="G61" i="27"/>
  <c r="H60" i="27"/>
  <c r="G60" i="27"/>
  <c r="H59" i="27"/>
  <c r="G59" i="27"/>
  <c r="H58" i="27"/>
  <c r="G58" i="27"/>
  <c r="H57" i="27"/>
  <c r="G57" i="27"/>
  <c r="H56" i="27"/>
  <c r="G56" i="27"/>
  <c r="H55" i="27"/>
  <c r="G55" i="27"/>
  <c r="H54" i="27"/>
  <c r="G54" i="27"/>
  <c r="H53" i="27"/>
  <c r="G53" i="27"/>
  <c r="H52" i="27"/>
  <c r="G52" i="27"/>
  <c r="H51" i="27"/>
  <c r="G51" i="27"/>
  <c r="H50" i="27"/>
  <c r="G50" i="27"/>
  <c r="H49" i="27"/>
  <c r="G49" i="27"/>
  <c r="H48" i="27"/>
  <c r="G48" i="27"/>
  <c r="H47" i="27"/>
  <c r="G47" i="27"/>
  <c r="H46" i="27"/>
  <c r="G46" i="27"/>
  <c r="H45" i="27"/>
  <c r="G45" i="27"/>
  <c r="H44" i="27"/>
  <c r="G44" i="27"/>
  <c r="H43" i="27"/>
  <c r="G43" i="27"/>
  <c r="H42" i="27"/>
  <c r="G42" i="27"/>
  <c r="H41" i="27"/>
  <c r="G41" i="27"/>
  <c r="H40" i="27"/>
  <c r="G40" i="27"/>
  <c r="H39" i="27"/>
  <c r="G39" i="27"/>
  <c r="H38" i="27"/>
  <c r="G38" i="27"/>
  <c r="H37" i="27"/>
  <c r="G37" i="27"/>
  <c r="H36" i="27"/>
  <c r="G36" i="27"/>
  <c r="H35" i="27"/>
  <c r="G35" i="27"/>
  <c r="H34" i="27"/>
  <c r="G34" i="27"/>
  <c r="H33" i="27"/>
  <c r="G33" i="27"/>
  <c r="H32" i="27"/>
  <c r="G32" i="27"/>
  <c r="H31" i="27"/>
  <c r="G31" i="27"/>
  <c r="H30" i="27"/>
  <c r="G30" i="27"/>
  <c r="H29" i="27"/>
  <c r="G29" i="27"/>
  <c r="H28" i="27"/>
  <c r="G28" i="27"/>
  <c r="H27" i="27"/>
  <c r="G27" i="27"/>
  <c r="H26" i="27"/>
  <c r="G26" i="27"/>
  <c r="H25" i="27"/>
  <c r="G25" i="27"/>
  <c r="H24" i="27"/>
  <c r="G24" i="27"/>
  <c r="H23" i="27"/>
  <c r="G23" i="27"/>
  <c r="H22" i="27"/>
  <c r="G22" i="27"/>
  <c r="H21" i="27"/>
  <c r="G21" i="27"/>
  <c r="H20" i="27"/>
  <c r="G20" i="27"/>
  <c r="H19" i="27"/>
  <c r="G19" i="27"/>
  <c r="H18" i="27"/>
  <c r="G18" i="27"/>
  <c r="H17" i="27"/>
  <c r="G17" i="27"/>
  <c r="H16" i="27"/>
  <c r="G16" i="27"/>
  <c r="H15" i="27"/>
  <c r="G15" i="27"/>
  <c r="H14" i="27"/>
  <c r="G14" i="27"/>
  <c r="H13" i="27"/>
  <c r="G13" i="27"/>
  <c r="H12" i="27"/>
  <c r="G12" i="27"/>
  <c r="H11" i="27"/>
  <c r="G11" i="27"/>
  <c r="H10" i="27"/>
  <c r="G10" i="27"/>
  <c r="H9" i="27"/>
  <c r="H174" i="27" s="1"/>
  <c r="G9" i="27"/>
  <c r="F269" i="29"/>
  <c r="E269" i="29"/>
  <c r="E43" i="1" s="1"/>
  <c r="D269" i="29"/>
  <c r="D280" i="29" s="1"/>
  <c r="D71" i="1" s="1"/>
  <c r="C269" i="29"/>
  <c r="C280" i="29" s="1"/>
  <c r="C71" i="1" s="1"/>
  <c r="H268" i="29"/>
  <c r="G268" i="29"/>
  <c r="H267" i="29"/>
  <c r="G267" i="29"/>
  <c r="H266" i="29"/>
  <c r="G266" i="29"/>
  <c r="H265" i="29"/>
  <c r="G265" i="29"/>
  <c r="H264" i="29"/>
  <c r="G264" i="29"/>
  <c r="H263" i="29"/>
  <c r="G263" i="29"/>
  <c r="H262" i="29"/>
  <c r="G262" i="29"/>
  <c r="H261" i="29"/>
  <c r="G261" i="29"/>
  <c r="H260" i="29"/>
  <c r="G260" i="29"/>
  <c r="H259" i="29"/>
  <c r="G259" i="29"/>
  <c r="H258" i="29"/>
  <c r="G258" i="29"/>
  <c r="H257" i="29"/>
  <c r="G257" i="29"/>
  <c r="H256" i="29"/>
  <c r="G256" i="29"/>
  <c r="H255" i="29"/>
  <c r="G255" i="29"/>
  <c r="H254" i="29"/>
  <c r="G254" i="29"/>
  <c r="H253" i="29"/>
  <c r="G253" i="29"/>
  <c r="H252" i="29"/>
  <c r="G252" i="29"/>
  <c r="H251" i="29"/>
  <c r="G251" i="29"/>
  <c r="H250" i="29"/>
  <c r="G250" i="29"/>
  <c r="H249" i="29"/>
  <c r="G249" i="29"/>
  <c r="H248" i="29"/>
  <c r="G248" i="29"/>
  <c r="H247" i="29"/>
  <c r="G247" i="29"/>
  <c r="H246" i="29"/>
  <c r="G246" i="29"/>
  <c r="H245" i="29"/>
  <c r="G245" i="29"/>
  <c r="H244" i="29"/>
  <c r="G244" i="29"/>
  <c r="H243" i="29"/>
  <c r="G243" i="29"/>
  <c r="H242" i="29"/>
  <c r="G242" i="29"/>
  <c r="H241" i="29"/>
  <c r="G241" i="29"/>
  <c r="H240" i="29"/>
  <c r="G240" i="29"/>
  <c r="H239" i="29"/>
  <c r="G239" i="29"/>
  <c r="H238" i="29"/>
  <c r="G238" i="29"/>
  <c r="H237" i="29"/>
  <c r="G237" i="29"/>
  <c r="H236" i="29"/>
  <c r="G236" i="29"/>
  <c r="H235" i="29"/>
  <c r="G235" i="29"/>
  <c r="H234" i="29"/>
  <c r="G234" i="29"/>
  <c r="H233" i="29"/>
  <c r="G233" i="29"/>
  <c r="H232" i="29"/>
  <c r="G232" i="29"/>
  <c r="H231" i="29"/>
  <c r="G231" i="29"/>
  <c r="H230" i="29"/>
  <c r="G230" i="29"/>
  <c r="H229" i="29"/>
  <c r="G229" i="29"/>
  <c r="H228" i="29"/>
  <c r="G228" i="29"/>
  <c r="H227" i="29"/>
  <c r="G227" i="29"/>
  <c r="H226" i="29"/>
  <c r="G226" i="29"/>
  <c r="H225" i="29"/>
  <c r="G225" i="29"/>
  <c r="H224" i="29"/>
  <c r="G224" i="29"/>
  <c r="H223" i="29"/>
  <c r="G223" i="29"/>
  <c r="H222" i="29"/>
  <c r="G222" i="29"/>
  <c r="H221" i="29"/>
  <c r="G221" i="29"/>
  <c r="H220" i="29"/>
  <c r="G220" i="29"/>
  <c r="H219" i="29"/>
  <c r="G219" i="29"/>
  <c r="H218" i="29"/>
  <c r="G218" i="29"/>
  <c r="H217" i="29"/>
  <c r="G217" i="29"/>
  <c r="H216" i="29"/>
  <c r="G216" i="29"/>
  <c r="H215" i="29"/>
  <c r="G215" i="29"/>
  <c r="H214" i="29"/>
  <c r="G214" i="29"/>
  <c r="H213" i="29"/>
  <c r="G213" i="29"/>
  <c r="H212" i="29"/>
  <c r="G212" i="29"/>
  <c r="H211" i="29"/>
  <c r="G211" i="29"/>
  <c r="H210" i="29"/>
  <c r="G210" i="29"/>
  <c r="H209" i="29"/>
  <c r="G209" i="29"/>
  <c r="H208" i="29"/>
  <c r="G208" i="29"/>
  <c r="H207" i="29"/>
  <c r="G207" i="29"/>
  <c r="H206" i="29"/>
  <c r="G206" i="29"/>
  <c r="H205" i="29"/>
  <c r="G205" i="29"/>
  <c r="H204" i="29"/>
  <c r="G204" i="29"/>
  <c r="H203" i="29"/>
  <c r="G203" i="29"/>
  <c r="H202" i="29"/>
  <c r="G202" i="29"/>
  <c r="H201" i="29"/>
  <c r="G201" i="29"/>
  <c r="H200" i="29"/>
  <c r="G200" i="29"/>
  <c r="H199" i="29"/>
  <c r="G199" i="29"/>
  <c r="H198" i="29"/>
  <c r="G198" i="29"/>
  <c r="H197" i="29"/>
  <c r="G197" i="29"/>
  <c r="H196" i="29"/>
  <c r="G196" i="29"/>
  <c r="H195" i="29"/>
  <c r="G195" i="29"/>
  <c r="H194" i="29"/>
  <c r="G194" i="29"/>
  <c r="H193" i="29"/>
  <c r="G193" i="29"/>
  <c r="H192" i="29"/>
  <c r="G192" i="29"/>
  <c r="H191" i="29"/>
  <c r="G191" i="29"/>
  <c r="H190" i="29"/>
  <c r="G190" i="29"/>
  <c r="H189" i="29"/>
  <c r="G189" i="29"/>
  <c r="H188" i="29"/>
  <c r="G188" i="29"/>
  <c r="H187" i="29"/>
  <c r="G187" i="29"/>
  <c r="H186" i="29"/>
  <c r="G186" i="29"/>
  <c r="H185" i="29"/>
  <c r="G185" i="29"/>
  <c r="H184" i="29"/>
  <c r="G184" i="29"/>
  <c r="H183" i="29"/>
  <c r="G183" i="29"/>
  <c r="H182" i="29"/>
  <c r="G182" i="29"/>
  <c r="H181" i="29"/>
  <c r="G181" i="29"/>
  <c r="H180" i="29"/>
  <c r="G180" i="29"/>
  <c r="H179" i="29"/>
  <c r="G179" i="29"/>
  <c r="H178" i="29"/>
  <c r="G178" i="29"/>
  <c r="H177" i="29"/>
  <c r="G177" i="29"/>
  <c r="H176" i="29"/>
  <c r="G176" i="29"/>
  <c r="H175" i="29"/>
  <c r="G175" i="29"/>
  <c r="H174" i="29"/>
  <c r="G174" i="29"/>
  <c r="H173" i="29"/>
  <c r="G173" i="29"/>
  <c r="H172" i="29"/>
  <c r="G172" i="29"/>
  <c r="H171" i="29"/>
  <c r="G171" i="29"/>
  <c r="H170" i="29"/>
  <c r="G170" i="29"/>
  <c r="H169" i="29"/>
  <c r="G169" i="29"/>
  <c r="H168" i="29"/>
  <c r="G168" i="29"/>
  <c r="H167" i="29"/>
  <c r="G167" i="29"/>
  <c r="H166" i="29"/>
  <c r="G166" i="29"/>
  <c r="H165" i="29"/>
  <c r="G165" i="29"/>
  <c r="H164" i="29"/>
  <c r="G164" i="29"/>
  <c r="H163" i="29"/>
  <c r="G163" i="29"/>
  <c r="H162" i="29"/>
  <c r="G162" i="29"/>
  <c r="H161" i="29"/>
  <c r="G161" i="29"/>
  <c r="H160" i="29"/>
  <c r="G160" i="29"/>
  <c r="H159" i="29"/>
  <c r="G159" i="29"/>
  <c r="H158" i="29"/>
  <c r="G158" i="29"/>
  <c r="H157" i="29"/>
  <c r="G157" i="29"/>
  <c r="F154" i="29"/>
  <c r="E154" i="29"/>
  <c r="E29" i="1" s="1"/>
  <c r="H153" i="29"/>
  <c r="G153" i="29"/>
  <c r="H152" i="29"/>
  <c r="G152" i="29"/>
  <c r="H151" i="29"/>
  <c r="G151" i="29"/>
  <c r="H150" i="29"/>
  <c r="G150" i="29"/>
  <c r="H149" i="29"/>
  <c r="G149" i="29"/>
  <c r="H148" i="29"/>
  <c r="G148" i="29"/>
  <c r="H147" i="29"/>
  <c r="G147" i="29"/>
  <c r="H146" i="29"/>
  <c r="G146" i="29"/>
  <c r="H145" i="29"/>
  <c r="G145" i="29"/>
  <c r="H144" i="29"/>
  <c r="G144" i="29"/>
  <c r="H143" i="29"/>
  <c r="G143" i="29"/>
  <c r="H142" i="29"/>
  <c r="G142" i="29"/>
  <c r="H141" i="29"/>
  <c r="G141" i="29"/>
  <c r="H140" i="29"/>
  <c r="G140" i="29"/>
  <c r="H139" i="29"/>
  <c r="G139" i="29"/>
  <c r="H138" i="29"/>
  <c r="G138" i="29"/>
  <c r="H137" i="29"/>
  <c r="G137" i="29"/>
  <c r="H136" i="29"/>
  <c r="H154" i="29" s="1"/>
  <c r="G136" i="29"/>
  <c r="F134" i="29"/>
  <c r="E134" i="29"/>
  <c r="E15" i="1" s="1"/>
  <c r="H133" i="29"/>
  <c r="G133" i="29"/>
  <c r="H132" i="29"/>
  <c r="G132" i="29"/>
  <c r="H131" i="29"/>
  <c r="G131" i="29"/>
  <c r="H130" i="29"/>
  <c r="G130" i="29"/>
  <c r="H129" i="29"/>
  <c r="G129" i="29"/>
  <c r="H128" i="29"/>
  <c r="G128" i="29"/>
  <c r="H127" i="29"/>
  <c r="G127" i="29"/>
  <c r="H126" i="29"/>
  <c r="G126" i="29"/>
  <c r="H125" i="29"/>
  <c r="G125" i="29"/>
  <c r="H124" i="29"/>
  <c r="G124" i="29"/>
  <c r="H123" i="29"/>
  <c r="G123" i="29"/>
  <c r="H122" i="29"/>
  <c r="G122" i="29"/>
  <c r="H121" i="29"/>
  <c r="G121" i="29"/>
  <c r="H120" i="29"/>
  <c r="G120" i="29"/>
  <c r="H119" i="29"/>
  <c r="G119" i="29"/>
  <c r="H118" i="29"/>
  <c r="G118" i="29"/>
  <c r="H117" i="29"/>
  <c r="G117" i="29"/>
  <c r="H116" i="29"/>
  <c r="G116" i="29"/>
  <c r="H115" i="29"/>
  <c r="G115" i="29"/>
  <c r="H114" i="29"/>
  <c r="G114" i="29"/>
  <c r="H113" i="29"/>
  <c r="G113" i="29"/>
  <c r="H112" i="29"/>
  <c r="G112" i="29"/>
  <c r="H111" i="29"/>
  <c r="G111" i="29"/>
  <c r="H110" i="29"/>
  <c r="G110" i="29"/>
  <c r="H109" i="29"/>
  <c r="G109" i="29"/>
  <c r="H108" i="29"/>
  <c r="G108" i="29"/>
  <c r="H107" i="29"/>
  <c r="G107" i="29"/>
  <c r="H106" i="29"/>
  <c r="G106" i="29"/>
  <c r="H105" i="29"/>
  <c r="G105" i="29"/>
  <c r="H104" i="29"/>
  <c r="G104" i="29"/>
  <c r="H103" i="29"/>
  <c r="G103" i="29"/>
  <c r="H102" i="29"/>
  <c r="G102" i="29"/>
  <c r="H101" i="29"/>
  <c r="G101" i="29"/>
  <c r="H100" i="29"/>
  <c r="G100" i="29"/>
  <c r="H99" i="29"/>
  <c r="G99" i="29"/>
  <c r="H98" i="29"/>
  <c r="G98" i="29"/>
  <c r="H97" i="29"/>
  <c r="G97" i="29"/>
  <c r="H96" i="29"/>
  <c r="G96" i="29"/>
  <c r="H95" i="29"/>
  <c r="G95" i="29"/>
  <c r="H94" i="29"/>
  <c r="G94" i="29"/>
  <c r="H93" i="29"/>
  <c r="G93" i="29"/>
  <c r="H92" i="29"/>
  <c r="G92" i="29"/>
  <c r="H91" i="29"/>
  <c r="G91" i="29"/>
  <c r="H90" i="29"/>
  <c r="G90" i="29"/>
  <c r="H89" i="29"/>
  <c r="G89" i="29"/>
  <c r="H88" i="29"/>
  <c r="G88" i="29"/>
  <c r="H87" i="29"/>
  <c r="G87" i="29"/>
  <c r="H86" i="29"/>
  <c r="G86" i="29"/>
  <c r="H85" i="29"/>
  <c r="G85" i="29"/>
  <c r="H84" i="29"/>
  <c r="G84" i="29"/>
  <c r="H83" i="29"/>
  <c r="G83" i="29"/>
  <c r="H82" i="29"/>
  <c r="G82" i="29"/>
  <c r="H81" i="29"/>
  <c r="G81" i="29"/>
  <c r="H80" i="29"/>
  <c r="G80" i="29"/>
  <c r="H79" i="29"/>
  <c r="G79" i="29"/>
  <c r="H78" i="29"/>
  <c r="G78" i="29"/>
  <c r="H77" i="29"/>
  <c r="G77" i="29"/>
  <c r="H76" i="29"/>
  <c r="G76" i="29"/>
  <c r="H75" i="29"/>
  <c r="G75" i="29"/>
  <c r="H74" i="29"/>
  <c r="G74" i="29"/>
  <c r="H73" i="29"/>
  <c r="G73" i="29"/>
  <c r="H72" i="29"/>
  <c r="G72" i="29"/>
  <c r="H71" i="29"/>
  <c r="G71" i="29"/>
  <c r="H70" i="29"/>
  <c r="G70" i="29"/>
  <c r="H69" i="29"/>
  <c r="G69" i="29"/>
  <c r="H68" i="29"/>
  <c r="G68" i="29"/>
  <c r="H67" i="29"/>
  <c r="G67" i="29"/>
  <c r="H66" i="29"/>
  <c r="G66" i="29"/>
  <c r="H65" i="29"/>
  <c r="G65" i="29"/>
  <c r="H64" i="29"/>
  <c r="G64" i="29"/>
  <c r="H63" i="29"/>
  <c r="G63" i="29"/>
  <c r="H62" i="29"/>
  <c r="G62" i="29"/>
  <c r="H61" i="29"/>
  <c r="G61" i="29"/>
  <c r="H60" i="29"/>
  <c r="G60" i="29"/>
  <c r="H59" i="29"/>
  <c r="G59" i="29"/>
  <c r="H58" i="29"/>
  <c r="G58" i="29"/>
  <c r="H57" i="29"/>
  <c r="G57" i="29"/>
  <c r="H56" i="29"/>
  <c r="G56" i="29"/>
  <c r="H55" i="29"/>
  <c r="G55" i="29"/>
  <c r="H54" i="29"/>
  <c r="G54" i="29"/>
  <c r="H53" i="29"/>
  <c r="G53" i="29"/>
  <c r="H52" i="29"/>
  <c r="G52" i="29"/>
  <c r="H51" i="29"/>
  <c r="G51" i="29"/>
  <c r="H50" i="29"/>
  <c r="G50" i="29"/>
  <c r="H49" i="29"/>
  <c r="G49" i="29"/>
  <c r="H48" i="29"/>
  <c r="G48" i="29"/>
  <c r="H47" i="29"/>
  <c r="G47" i="29"/>
  <c r="H46" i="29"/>
  <c r="G46" i="29"/>
  <c r="H45" i="29"/>
  <c r="G45" i="29"/>
  <c r="H44" i="29"/>
  <c r="G44" i="29"/>
  <c r="H43" i="29"/>
  <c r="G43" i="29"/>
  <c r="H42" i="29"/>
  <c r="G42" i="29"/>
  <c r="H41" i="29"/>
  <c r="G41" i="29"/>
  <c r="H40" i="29"/>
  <c r="G40" i="29"/>
  <c r="H39" i="29"/>
  <c r="G39" i="29"/>
  <c r="H38" i="29"/>
  <c r="G38" i="29"/>
  <c r="H37" i="29"/>
  <c r="G37" i="29"/>
  <c r="H36" i="29"/>
  <c r="G36" i="29"/>
  <c r="H35" i="29"/>
  <c r="G35" i="29"/>
  <c r="H34" i="29"/>
  <c r="G34" i="29"/>
  <c r="H33" i="29"/>
  <c r="G33" i="29"/>
  <c r="H32" i="29"/>
  <c r="G32" i="29"/>
  <c r="H31" i="29"/>
  <c r="G31" i="29"/>
  <c r="H30" i="29"/>
  <c r="G30" i="29"/>
  <c r="H29" i="29"/>
  <c r="G29" i="29"/>
  <c r="H28" i="29"/>
  <c r="G28" i="29"/>
  <c r="H27" i="29"/>
  <c r="G27" i="29"/>
  <c r="H26" i="29"/>
  <c r="G26" i="29"/>
  <c r="H25" i="29"/>
  <c r="G25" i="29"/>
  <c r="H24" i="29"/>
  <c r="G24" i="29"/>
  <c r="H23" i="29"/>
  <c r="G23" i="29"/>
  <c r="H22" i="29"/>
  <c r="G22" i="29"/>
  <c r="H21" i="29"/>
  <c r="G21" i="29"/>
  <c r="H20" i="29"/>
  <c r="G20" i="29"/>
  <c r="H19" i="29"/>
  <c r="G19" i="29"/>
  <c r="H18" i="29"/>
  <c r="G18" i="29"/>
  <c r="H17" i="29"/>
  <c r="G17" i="29"/>
  <c r="H16" i="29"/>
  <c r="G16" i="29"/>
  <c r="H15" i="29"/>
  <c r="G15" i="29"/>
  <c r="H14" i="29"/>
  <c r="G14" i="29"/>
  <c r="H13" i="29"/>
  <c r="G13" i="29"/>
  <c r="H12" i="29"/>
  <c r="G12" i="29"/>
  <c r="H11" i="29"/>
  <c r="G11" i="29"/>
  <c r="H10" i="29"/>
  <c r="G10" i="29"/>
  <c r="H9" i="29"/>
  <c r="H134" i="29" s="1"/>
  <c r="G9" i="29"/>
  <c r="F580" i="31"/>
  <c r="E580" i="31"/>
  <c r="D580" i="31"/>
  <c r="D591" i="31" s="1"/>
  <c r="D70" i="1" s="1"/>
  <c r="C580" i="31"/>
  <c r="C591" i="31" s="1"/>
  <c r="C70" i="1" s="1"/>
  <c r="H579" i="31"/>
  <c r="G579" i="31"/>
  <c r="H578" i="31"/>
  <c r="G578" i="31"/>
  <c r="H577" i="31"/>
  <c r="G577" i="31"/>
  <c r="H576" i="31"/>
  <c r="G576" i="31"/>
  <c r="H575" i="31"/>
  <c r="G575" i="31"/>
  <c r="H574" i="31"/>
  <c r="G574" i="31"/>
  <c r="H573" i="31"/>
  <c r="G573" i="31"/>
  <c r="H572" i="31"/>
  <c r="G572" i="31"/>
  <c r="H571" i="31"/>
  <c r="G571" i="31"/>
  <c r="H570" i="31"/>
  <c r="G570" i="31"/>
  <c r="H569" i="31"/>
  <c r="G569" i="31"/>
  <c r="H568" i="31"/>
  <c r="G568" i="31"/>
  <c r="H567" i="31"/>
  <c r="G567" i="31"/>
  <c r="H566" i="31"/>
  <c r="G566" i="31"/>
  <c r="H565" i="31"/>
  <c r="G565" i="31"/>
  <c r="H564" i="31"/>
  <c r="G564" i="31"/>
  <c r="H563" i="31"/>
  <c r="G563" i="31"/>
  <c r="H562" i="31"/>
  <c r="G562" i="31"/>
  <c r="H561" i="31"/>
  <c r="G561" i="31"/>
  <c r="H560" i="31"/>
  <c r="G560" i="31"/>
  <c r="H559" i="31"/>
  <c r="G559" i="31"/>
  <c r="H558" i="31"/>
  <c r="G558" i="31"/>
  <c r="H557" i="31"/>
  <c r="G557" i="31"/>
  <c r="H556" i="31"/>
  <c r="G556" i="31"/>
  <c r="H555" i="31"/>
  <c r="G555" i="31"/>
  <c r="H554" i="31"/>
  <c r="G554" i="31"/>
  <c r="H553" i="31"/>
  <c r="G553" i="31"/>
  <c r="H552" i="31"/>
  <c r="G552" i="31"/>
  <c r="H551" i="31"/>
  <c r="G551" i="31"/>
  <c r="H550" i="31"/>
  <c r="G550" i="31"/>
  <c r="H549" i="31"/>
  <c r="G549" i="31"/>
  <c r="H548" i="31"/>
  <c r="G548" i="31"/>
  <c r="H547" i="31"/>
  <c r="G547" i="31"/>
  <c r="H546" i="31"/>
  <c r="G546" i="31"/>
  <c r="H545" i="31"/>
  <c r="G545" i="31"/>
  <c r="H544" i="31"/>
  <c r="G544" i="31"/>
  <c r="H543" i="31"/>
  <c r="G543" i="31"/>
  <c r="H542" i="31"/>
  <c r="G542" i="31"/>
  <c r="H541" i="31"/>
  <c r="G541" i="31"/>
  <c r="H540" i="31"/>
  <c r="G540" i="31"/>
  <c r="H539" i="31"/>
  <c r="G539" i="31"/>
  <c r="H538" i="31"/>
  <c r="G538" i="31"/>
  <c r="H537" i="31"/>
  <c r="G537" i="31"/>
  <c r="H536" i="31"/>
  <c r="G536" i="31"/>
  <c r="H535" i="31"/>
  <c r="G535" i="31"/>
  <c r="H534" i="31"/>
  <c r="G534" i="31"/>
  <c r="H533" i="31"/>
  <c r="G533" i="31"/>
  <c r="H532" i="31"/>
  <c r="G532" i="31"/>
  <c r="H531" i="31"/>
  <c r="G531" i="31"/>
  <c r="H530" i="31"/>
  <c r="G530" i="31"/>
  <c r="H529" i="31"/>
  <c r="G529" i="31"/>
  <c r="H528" i="31"/>
  <c r="G528" i="31"/>
  <c r="H527" i="31"/>
  <c r="G527" i="31"/>
  <c r="H526" i="31"/>
  <c r="G526" i="31"/>
  <c r="H525" i="31"/>
  <c r="G525" i="31"/>
  <c r="H524" i="31"/>
  <c r="G524" i="31"/>
  <c r="H523" i="31"/>
  <c r="G523" i="31"/>
  <c r="H522" i="31"/>
  <c r="G522" i="31"/>
  <c r="H521" i="31"/>
  <c r="G521" i="31"/>
  <c r="H520" i="31"/>
  <c r="G520" i="31"/>
  <c r="H519" i="31"/>
  <c r="G519" i="31"/>
  <c r="H518" i="31"/>
  <c r="G518" i="31"/>
  <c r="H517" i="31"/>
  <c r="G517" i="31"/>
  <c r="H516" i="31"/>
  <c r="G516" i="31"/>
  <c r="H515" i="31"/>
  <c r="G515" i="31"/>
  <c r="H514" i="31"/>
  <c r="G514" i="31"/>
  <c r="H513" i="31"/>
  <c r="G513" i="31"/>
  <c r="H512" i="31"/>
  <c r="G512" i="31"/>
  <c r="H511" i="31"/>
  <c r="G511" i="31"/>
  <c r="H510" i="31"/>
  <c r="G510" i="31"/>
  <c r="H509" i="31"/>
  <c r="G509" i="31"/>
  <c r="H508" i="31"/>
  <c r="G508" i="31"/>
  <c r="H507" i="31"/>
  <c r="G507" i="31"/>
  <c r="H506" i="31"/>
  <c r="G506" i="31"/>
  <c r="H505" i="31"/>
  <c r="G505" i="31"/>
  <c r="H504" i="31"/>
  <c r="G504" i="31"/>
  <c r="H503" i="31"/>
  <c r="G503" i="31"/>
  <c r="H502" i="31"/>
  <c r="G502" i="31"/>
  <c r="H501" i="31"/>
  <c r="G501" i="31"/>
  <c r="H500" i="31"/>
  <c r="G500" i="31"/>
  <c r="H499" i="31"/>
  <c r="G499" i="31"/>
  <c r="H498" i="31"/>
  <c r="G498" i="31"/>
  <c r="H497" i="31"/>
  <c r="G497" i="31"/>
  <c r="H496" i="31"/>
  <c r="G496" i="31"/>
  <c r="H495" i="31"/>
  <c r="G495" i="31"/>
  <c r="H494" i="31"/>
  <c r="G494" i="31"/>
  <c r="H493" i="31"/>
  <c r="G493" i="31"/>
  <c r="H492" i="31"/>
  <c r="G492" i="31"/>
  <c r="H491" i="31"/>
  <c r="G491" i="31"/>
  <c r="H490" i="31"/>
  <c r="G490" i="31"/>
  <c r="H489" i="31"/>
  <c r="G489" i="31"/>
  <c r="H488" i="31"/>
  <c r="G488" i="31"/>
  <c r="H487" i="31"/>
  <c r="G487" i="31"/>
  <c r="H486" i="31"/>
  <c r="G486" i="31"/>
  <c r="H485" i="31"/>
  <c r="G485" i="31"/>
  <c r="H484" i="31"/>
  <c r="G484" i="31"/>
  <c r="H483" i="31"/>
  <c r="G483" i="31"/>
  <c r="H482" i="31"/>
  <c r="G482" i="31"/>
  <c r="H481" i="31"/>
  <c r="G481" i="31"/>
  <c r="H480" i="31"/>
  <c r="G480" i="31"/>
  <c r="H479" i="31"/>
  <c r="G479" i="31"/>
  <c r="H478" i="31"/>
  <c r="G478" i="31"/>
  <c r="H477" i="31"/>
  <c r="G477" i="31"/>
  <c r="H476" i="31"/>
  <c r="G476" i="31"/>
  <c r="H475" i="31"/>
  <c r="G475" i="31"/>
  <c r="H474" i="31"/>
  <c r="G474" i="31"/>
  <c r="H473" i="31"/>
  <c r="G473" i="31"/>
  <c r="H472" i="31"/>
  <c r="G472" i="31"/>
  <c r="H471" i="31"/>
  <c r="G471" i="31"/>
  <c r="H470" i="31"/>
  <c r="G470" i="31"/>
  <c r="H469" i="31"/>
  <c r="G469" i="31"/>
  <c r="H468" i="31"/>
  <c r="G468" i="31"/>
  <c r="H467" i="31"/>
  <c r="G467" i="31"/>
  <c r="H466" i="31"/>
  <c r="G466" i="31"/>
  <c r="H465" i="31"/>
  <c r="G465" i="31"/>
  <c r="H464" i="31"/>
  <c r="G464" i="31"/>
  <c r="H463" i="31"/>
  <c r="G463" i="31"/>
  <c r="H462" i="31"/>
  <c r="G462" i="31"/>
  <c r="H461" i="31"/>
  <c r="G461" i="31"/>
  <c r="H460" i="31"/>
  <c r="G460" i="31"/>
  <c r="H459" i="31"/>
  <c r="G459" i="31"/>
  <c r="H458" i="31"/>
  <c r="G458" i="31"/>
  <c r="H457" i="31"/>
  <c r="G457" i="31"/>
  <c r="H456" i="31"/>
  <c r="G456" i="31"/>
  <c r="H455" i="31"/>
  <c r="G455" i="31"/>
  <c r="H454" i="31"/>
  <c r="G454" i="31"/>
  <c r="H453" i="31"/>
  <c r="G453" i="31"/>
  <c r="H452" i="31"/>
  <c r="G452" i="31"/>
  <c r="H451" i="31"/>
  <c r="G451" i="31"/>
  <c r="H450" i="31"/>
  <c r="G450" i="31"/>
  <c r="H449" i="31"/>
  <c r="G449" i="31"/>
  <c r="H448" i="31"/>
  <c r="G448" i="31"/>
  <c r="H447" i="31"/>
  <c r="G447" i="31"/>
  <c r="H446" i="31"/>
  <c r="G446" i="31"/>
  <c r="H445" i="31"/>
  <c r="G445" i="31"/>
  <c r="H444" i="31"/>
  <c r="G444" i="31"/>
  <c r="H443" i="31"/>
  <c r="G443" i="31"/>
  <c r="H442" i="31"/>
  <c r="G442" i="31"/>
  <c r="H441" i="31"/>
  <c r="G441" i="31"/>
  <c r="H440" i="31"/>
  <c r="G440" i="31"/>
  <c r="H439" i="31"/>
  <c r="G439" i="31"/>
  <c r="H438" i="31"/>
  <c r="G438" i="31"/>
  <c r="H437" i="31"/>
  <c r="G437" i="31"/>
  <c r="H436" i="31"/>
  <c r="G436" i="31"/>
  <c r="H435" i="31"/>
  <c r="G435" i="31"/>
  <c r="H434" i="31"/>
  <c r="G434" i="31"/>
  <c r="H433" i="31"/>
  <c r="G433" i="31"/>
  <c r="H432" i="31"/>
  <c r="G432" i="31"/>
  <c r="H431" i="31"/>
  <c r="G431" i="31"/>
  <c r="H430" i="31"/>
  <c r="G430" i="31"/>
  <c r="H429" i="31"/>
  <c r="G429" i="31"/>
  <c r="H428" i="31"/>
  <c r="G428" i="31"/>
  <c r="H427" i="31"/>
  <c r="G427" i="31"/>
  <c r="H426" i="31"/>
  <c r="G426" i="31"/>
  <c r="H425" i="31"/>
  <c r="G425" i="31"/>
  <c r="H424" i="31"/>
  <c r="G424" i="31"/>
  <c r="H423" i="31"/>
  <c r="G423" i="31"/>
  <c r="H422" i="31"/>
  <c r="G422" i="31"/>
  <c r="H421" i="31"/>
  <c r="G421" i="31"/>
  <c r="H420" i="31"/>
  <c r="G420" i="31"/>
  <c r="H419" i="31"/>
  <c r="G419" i="31"/>
  <c r="H418" i="31"/>
  <c r="G418" i="31"/>
  <c r="H417" i="31"/>
  <c r="G417" i="31"/>
  <c r="H416" i="31"/>
  <c r="G416" i="31"/>
  <c r="H415" i="31"/>
  <c r="G415" i="31"/>
  <c r="H414" i="31"/>
  <c r="G414" i="31"/>
  <c r="H413" i="31"/>
  <c r="G413" i="31"/>
  <c r="H412" i="31"/>
  <c r="G412" i="31"/>
  <c r="H411" i="31"/>
  <c r="G411" i="31"/>
  <c r="H410" i="31"/>
  <c r="G410" i="31"/>
  <c r="H409" i="31"/>
  <c r="G409" i="31"/>
  <c r="H408" i="31"/>
  <c r="G408" i="31"/>
  <c r="H407" i="31"/>
  <c r="G407" i="31"/>
  <c r="H406" i="31"/>
  <c r="G406" i="31"/>
  <c r="H405" i="31"/>
  <c r="G405" i="31"/>
  <c r="H404" i="31"/>
  <c r="G404" i="31"/>
  <c r="H403" i="31"/>
  <c r="G403" i="31"/>
  <c r="H402" i="31"/>
  <c r="G402" i="31"/>
  <c r="H401" i="31"/>
  <c r="G401" i="31"/>
  <c r="H400" i="31"/>
  <c r="G400" i="31"/>
  <c r="H399" i="31"/>
  <c r="G399" i="31"/>
  <c r="H398" i="31"/>
  <c r="G398" i="31"/>
  <c r="H397" i="31"/>
  <c r="G397" i="31"/>
  <c r="H396" i="31"/>
  <c r="G396" i="31"/>
  <c r="H395" i="31"/>
  <c r="G395" i="31"/>
  <c r="H394" i="31"/>
  <c r="G394" i="31"/>
  <c r="H393" i="31"/>
  <c r="G393" i="31"/>
  <c r="H392" i="31"/>
  <c r="G392" i="31"/>
  <c r="H391" i="31"/>
  <c r="G391" i="31"/>
  <c r="H390" i="31"/>
  <c r="G390" i="31"/>
  <c r="H389" i="31"/>
  <c r="G389" i="31"/>
  <c r="H388" i="31"/>
  <c r="G388" i="31"/>
  <c r="H387" i="31"/>
  <c r="G387" i="31"/>
  <c r="H386" i="31"/>
  <c r="G386" i="31"/>
  <c r="H385" i="31"/>
  <c r="G385" i="31"/>
  <c r="H384" i="31"/>
  <c r="G384" i="31"/>
  <c r="H383" i="31"/>
  <c r="G383" i="31"/>
  <c r="H382" i="31"/>
  <c r="G382" i="31"/>
  <c r="H381" i="31"/>
  <c r="G381" i="31"/>
  <c r="H380" i="31"/>
  <c r="G380" i="31"/>
  <c r="H379" i="31"/>
  <c r="G379" i="31"/>
  <c r="H378" i="31"/>
  <c r="G378" i="31"/>
  <c r="H377" i="31"/>
  <c r="G377" i="31"/>
  <c r="H376" i="31"/>
  <c r="G376" i="31"/>
  <c r="H375" i="31"/>
  <c r="G375" i="31"/>
  <c r="H374" i="31"/>
  <c r="H580" i="31" s="1"/>
  <c r="G374" i="31"/>
  <c r="F371" i="31"/>
  <c r="E371" i="31"/>
  <c r="E28" i="1" s="1"/>
  <c r="H370" i="31"/>
  <c r="G370" i="31"/>
  <c r="H369" i="31"/>
  <c r="G369" i="31"/>
  <c r="H368" i="31"/>
  <c r="G368" i="31"/>
  <c r="H367" i="31"/>
  <c r="G367" i="31"/>
  <c r="H366" i="31"/>
  <c r="G366" i="31"/>
  <c r="H365" i="31"/>
  <c r="G365" i="31"/>
  <c r="H364" i="31"/>
  <c r="G364" i="31"/>
  <c r="H363" i="31"/>
  <c r="G363" i="31"/>
  <c r="H362" i="31"/>
  <c r="G362" i="31"/>
  <c r="H361" i="31"/>
  <c r="G361" i="31"/>
  <c r="H360" i="31"/>
  <c r="G360" i="31"/>
  <c r="H359" i="31"/>
  <c r="G359" i="31"/>
  <c r="H358" i="31"/>
  <c r="G358" i="31"/>
  <c r="H357" i="31"/>
  <c r="G357" i="31"/>
  <c r="H356" i="31"/>
  <c r="G356" i="31"/>
  <c r="H355" i="31"/>
  <c r="G355" i="31"/>
  <c r="H354" i="31"/>
  <c r="G354" i="31"/>
  <c r="H353" i="31"/>
  <c r="G353" i="31"/>
  <c r="H352" i="31"/>
  <c r="G352" i="31"/>
  <c r="H351" i="31"/>
  <c r="G351" i="31"/>
  <c r="H350" i="31"/>
  <c r="G350" i="31"/>
  <c r="H349" i="31"/>
  <c r="G349" i="31"/>
  <c r="H348" i="31"/>
  <c r="G348" i="31"/>
  <c r="H347" i="31"/>
  <c r="G347" i="31"/>
  <c r="F345" i="31"/>
  <c r="F372" i="31" s="1"/>
  <c r="E345" i="31"/>
  <c r="E14" i="1" s="1"/>
  <c r="H344" i="31"/>
  <c r="G344" i="31"/>
  <c r="H343" i="31"/>
  <c r="G343" i="31"/>
  <c r="H342" i="31"/>
  <c r="G342" i="31"/>
  <c r="H341" i="31"/>
  <c r="G341" i="31"/>
  <c r="H340" i="31"/>
  <c r="G340" i="31"/>
  <c r="H339" i="31"/>
  <c r="G339" i="31"/>
  <c r="H338" i="31"/>
  <c r="G338" i="31"/>
  <c r="H337" i="31"/>
  <c r="G337" i="31"/>
  <c r="H336" i="31"/>
  <c r="G336" i="31"/>
  <c r="H335" i="31"/>
  <c r="G335" i="31"/>
  <c r="H334" i="31"/>
  <c r="G334" i="31"/>
  <c r="H333" i="31"/>
  <c r="G333" i="31"/>
  <c r="H332" i="31"/>
  <c r="G332" i="31"/>
  <c r="H331" i="31"/>
  <c r="G331" i="31"/>
  <c r="H330" i="31"/>
  <c r="G330" i="31"/>
  <c r="H329" i="31"/>
  <c r="G329" i="31"/>
  <c r="H328" i="31"/>
  <c r="G328" i="31"/>
  <c r="H327" i="31"/>
  <c r="G327" i="31"/>
  <c r="H326" i="31"/>
  <c r="G326" i="31"/>
  <c r="H325" i="31"/>
  <c r="G325" i="31"/>
  <c r="H324" i="31"/>
  <c r="G324" i="31"/>
  <c r="H323" i="31"/>
  <c r="G323" i="31"/>
  <c r="H322" i="31"/>
  <c r="G322" i="31"/>
  <c r="H321" i="31"/>
  <c r="G321" i="31"/>
  <c r="H320" i="31"/>
  <c r="G320" i="31"/>
  <c r="H319" i="31"/>
  <c r="G319" i="31"/>
  <c r="H318" i="31"/>
  <c r="G318" i="31"/>
  <c r="H317" i="31"/>
  <c r="G317" i="31"/>
  <c r="H316" i="31"/>
  <c r="G316" i="31"/>
  <c r="H315" i="31"/>
  <c r="G315" i="31"/>
  <c r="H314" i="31"/>
  <c r="G314" i="31"/>
  <c r="H313" i="31"/>
  <c r="G313" i="31"/>
  <c r="H312" i="31"/>
  <c r="G312" i="31"/>
  <c r="H311" i="31"/>
  <c r="G311" i="31"/>
  <c r="H310" i="31"/>
  <c r="G310" i="31"/>
  <c r="H309" i="31"/>
  <c r="G309" i="31"/>
  <c r="H308" i="31"/>
  <c r="G308" i="31"/>
  <c r="H307" i="31"/>
  <c r="G307" i="31"/>
  <c r="H306" i="31"/>
  <c r="G306" i="31"/>
  <c r="H305" i="31"/>
  <c r="G305" i="31"/>
  <c r="H304" i="31"/>
  <c r="G304" i="31"/>
  <c r="H303" i="31"/>
  <c r="G303" i="31"/>
  <c r="H302" i="31"/>
  <c r="G302" i="31"/>
  <c r="H301" i="31"/>
  <c r="G301" i="31"/>
  <c r="H300" i="31"/>
  <c r="G300" i="31"/>
  <c r="H299" i="31"/>
  <c r="G299" i="31"/>
  <c r="H298" i="31"/>
  <c r="G298" i="31"/>
  <c r="H297" i="31"/>
  <c r="G297" i="31"/>
  <c r="H296" i="31"/>
  <c r="G296" i="31"/>
  <c r="H295" i="31"/>
  <c r="G295" i="31"/>
  <c r="H294" i="31"/>
  <c r="G294" i="31"/>
  <c r="H293" i="31"/>
  <c r="G293" i="31"/>
  <c r="H292" i="31"/>
  <c r="G292" i="31"/>
  <c r="H291" i="31"/>
  <c r="G291" i="31"/>
  <c r="H290" i="31"/>
  <c r="G290" i="31"/>
  <c r="H289" i="31"/>
  <c r="G289" i="31"/>
  <c r="H288" i="31"/>
  <c r="G288" i="31"/>
  <c r="H287" i="31"/>
  <c r="G287" i="31"/>
  <c r="H286" i="31"/>
  <c r="G286" i="31"/>
  <c r="H285" i="31"/>
  <c r="G285" i="31"/>
  <c r="H284" i="31"/>
  <c r="G284" i="31"/>
  <c r="H283" i="31"/>
  <c r="G283" i="31"/>
  <c r="H282" i="31"/>
  <c r="G282" i="31"/>
  <c r="H281" i="31"/>
  <c r="G281" i="31"/>
  <c r="H280" i="31"/>
  <c r="G280" i="31"/>
  <c r="H279" i="31"/>
  <c r="G279" i="31"/>
  <c r="H278" i="31"/>
  <c r="G278" i="31"/>
  <c r="H277" i="31"/>
  <c r="G277" i="31"/>
  <c r="H276" i="31"/>
  <c r="G276" i="31"/>
  <c r="H275" i="31"/>
  <c r="G275" i="31"/>
  <c r="H274" i="31"/>
  <c r="G274" i="31"/>
  <c r="H273" i="31"/>
  <c r="G273" i="31"/>
  <c r="H272" i="31"/>
  <c r="G272" i="31"/>
  <c r="H271" i="31"/>
  <c r="G271" i="31"/>
  <c r="H270" i="31"/>
  <c r="G270" i="31"/>
  <c r="H269" i="31"/>
  <c r="G269" i="31"/>
  <c r="H268" i="31"/>
  <c r="G268" i="31"/>
  <c r="H267" i="31"/>
  <c r="G267" i="31"/>
  <c r="H266" i="31"/>
  <c r="G266" i="31"/>
  <c r="H265" i="31"/>
  <c r="G265" i="31"/>
  <c r="H264" i="31"/>
  <c r="G264" i="31"/>
  <c r="H263" i="31"/>
  <c r="G263" i="31"/>
  <c r="H262" i="31"/>
  <c r="G262" i="31"/>
  <c r="H261" i="31"/>
  <c r="G261" i="31"/>
  <c r="H260" i="31"/>
  <c r="G260" i="31"/>
  <c r="H259" i="31"/>
  <c r="G259" i="31"/>
  <c r="H258" i="31"/>
  <c r="G258" i="31"/>
  <c r="H257" i="31"/>
  <c r="G257" i="31"/>
  <c r="H256" i="31"/>
  <c r="G256" i="31"/>
  <c r="H255" i="31"/>
  <c r="G255" i="31"/>
  <c r="H254" i="31"/>
  <c r="G254" i="31"/>
  <c r="H253" i="31"/>
  <c r="G253" i="31"/>
  <c r="H252" i="31"/>
  <c r="G252" i="31"/>
  <c r="H251" i="31"/>
  <c r="G251" i="31"/>
  <c r="H250" i="31"/>
  <c r="G250" i="31"/>
  <c r="H249" i="31"/>
  <c r="G249" i="31"/>
  <c r="H248" i="31"/>
  <c r="G248" i="31"/>
  <c r="H247" i="31"/>
  <c r="G247" i="31"/>
  <c r="H246" i="31"/>
  <c r="G246" i="31"/>
  <c r="H245" i="31"/>
  <c r="G245" i="31"/>
  <c r="H244" i="31"/>
  <c r="G244" i="31"/>
  <c r="H243" i="31"/>
  <c r="G243" i="31"/>
  <c r="H242" i="31"/>
  <c r="G242" i="31"/>
  <c r="H241" i="31"/>
  <c r="G241" i="31"/>
  <c r="H240" i="31"/>
  <c r="G240" i="31"/>
  <c r="H239" i="31"/>
  <c r="G239" i="31"/>
  <c r="H238" i="31"/>
  <c r="G238" i="31"/>
  <c r="H237" i="31"/>
  <c r="G237" i="31"/>
  <c r="H236" i="31"/>
  <c r="G236" i="31"/>
  <c r="H235" i="31"/>
  <c r="G235" i="31"/>
  <c r="H234" i="31"/>
  <c r="G234" i="31"/>
  <c r="H233" i="31"/>
  <c r="G233" i="31"/>
  <c r="H232" i="31"/>
  <c r="G232" i="31"/>
  <c r="H231" i="31"/>
  <c r="G231" i="31"/>
  <c r="H230" i="31"/>
  <c r="G230" i="31"/>
  <c r="H229" i="31"/>
  <c r="G229" i="31"/>
  <c r="H228" i="31"/>
  <c r="G228" i="31"/>
  <c r="H227" i="31"/>
  <c r="G227" i="31"/>
  <c r="H226" i="31"/>
  <c r="G226" i="31"/>
  <c r="H225" i="31"/>
  <c r="G225" i="31"/>
  <c r="H224" i="31"/>
  <c r="G224" i="31"/>
  <c r="H223" i="31"/>
  <c r="G223" i="31"/>
  <c r="H222" i="31"/>
  <c r="G222" i="31"/>
  <c r="H221" i="31"/>
  <c r="G221" i="31"/>
  <c r="H220" i="31"/>
  <c r="G220" i="31"/>
  <c r="H219" i="31"/>
  <c r="G219" i="31"/>
  <c r="H218" i="31"/>
  <c r="G218" i="31"/>
  <c r="H217" i="31"/>
  <c r="G217" i="31"/>
  <c r="H216" i="31"/>
  <c r="G216" i="31"/>
  <c r="H215" i="31"/>
  <c r="G215" i="31"/>
  <c r="H214" i="31"/>
  <c r="G214" i="31"/>
  <c r="H213" i="31"/>
  <c r="G213" i="31"/>
  <c r="H212" i="31"/>
  <c r="G212" i="31"/>
  <c r="H211" i="31"/>
  <c r="G211" i="31"/>
  <c r="H210" i="31"/>
  <c r="G210" i="31"/>
  <c r="H209" i="31"/>
  <c r="G209" i="31"/>
  <c r="H208" i="31"/>
  <c r="G208" i="31"/>
  <c r="H207" i="31"/>
  <c r="G207" i="31"/>
  <c r="H206" i="31"/>
  <c r="G206" i="31"/>
  <c r="H205" i="31"/>
  <c r="G205" i="31"/>
  <c r="H204" i="31"/>
  <c r="G204" i="31"/>
  <c r="H203" i="31"/>
  <c r="G203" i="31"/>
  <c r="H202" i="31"/>
  <c r="G202" i="31"/>
  <c r="H201" i="31"/>
  <c r="G201" i="31"/>
  <c r="H200" i="31"/>
  <c r="G200" i="31"/>
  <c r="H199" i="31"/>
  <c r="G199" i="31"/>
  <c r="H198" i="31"/>
  <c r="G198" i="31"/>
  <c r="H197" i="31"/>
  <c r="G197" i="31"/>
  <c r="H196" i="31"/>
  <c r="G196" i="31"/>
  <c r="H195" i="31"/>
  <c r="G195" i="31"/>
  <c r="H194" i="31"/>
  <c r="G194" i="31"/>
  <c r="H193" i="31"/>
  <c r="G193" i="31"/>
  <c r="H192" i="31"/>
  <c r="G192" i="31"/>
  <c r="H191" i="31"/>
  <c r="G191" i="31"/>
  <c r="H190" i="31"/>
  <c r="G190" i="31"/>
  <c r="H189" i="31"/>
  <c r="G189" i="31"/>
  <c r="H188" i="31"/>
  <c r="G188" i="31"/>
  <c r="H187" i="31"/>
  <c r="G187" i="31"/>
  <c r="H186" i="31"/>
  <c r="G186" i="31"/>
  <c r="H185" i="31"/>
  <c r="G185" i="31"/>
  <c r="H184" i="31"/>
  <c r="G184" i="31"/>
  <c r="H183" i="31"/>
  <c r="G183" i="31"/>
  <c r="H182" i="31"/>
  <c r="G182" i="31"/>
  <c r="H181" i="31"/>
  <c r="G181" i="31"/>
  <c r="H180" i="31"/>
  <c r="G180" i="31"/>
  <c r="H179" i="31"/>
  <c r="G179" i="31"/>
  <c r="H178" i="31"/>
  <c r="G178" i="31"/>
  <c r="H177" i="31"/>
  <c r="G177" i="31"/>
  <c r="H176" i="31"/>
  <c r="G176" i="31"/>
  <c r="H175" i="31"/>
  <c r="G175" i="31"/>
  <c r="H174" i="31"/>
  <c r="G174" i="31"/>
  <c r="H173" i="31"/>
  <c r="G173" i="31"/>
  <c r="H172" i="31"/>
  <c r="G172" i="31"/>
  <c r="H171" i="31"/>
  <c r="G171" i="31"/>
  <c r="H170" i="31"/>
  <c r="G170" i="31"/>
  <c r="H169" i="31"/>
  <c r="G169" i="31"/>
  <c r="H168" i="31"/>
  <c r="G168" i="31"/>
  <c r="H167" i="31"/>
  <c r="G167" i="31"/>
  <c r="H166" i="31"/>
  <c r="G166" i="31"/>
  <c r="H165" i="31"/>
  <c r="G165" i="31"/>
  <c r="H164" i="31"/>
  <c r="G164" i="31"/>
  <c r="H163" i="31"/>
  <c r="G163" i="31"/>
  <c r="H162" i="31"/>
  <c r="G162" i="31"/>
  <c r="H161" i="31"/>
  <c r="G161" i="31"/>
  <c r="H160" i="31"/>
  <c r="G160" i="31"/>
  <c r="H159" i="31"/>
  <c r="G159" i="31"/>
  <c r="H158" i="31"/>
  <c r="G158" i="31"/>
  <c r="H157" i="31"/>
  <c r="G157" i="31"/>
  <c r="H156" i="31"/>
  <c r="G156" i="31"/>
  <c r="H155" i="31"/>
  <c r="G155" i="31"/>
  <c r="H154" i="31"/>
  <c r="G154" i="31"/>
  <c r="H153" i="31"/>
  <c r="G153" i="31"/>
  <c r="H152" i="31"/>
  <c r="G152" i="31"/>
  <c r="H151" i="31"/>
  <c r="G151" i="31"/>
  <c r="H150" i="31"/>
  <c r="G150" i="31"/>
  <c r="H149" i="31"/>
  <c r="G149" i="31"/>
  <c r="H148" i="31"/>
  <c r="G148" i="31"/>
  <c r="H147" i="31"/>
  <c r="G147" i="31"/>
  <c r="H146" i="31"/>
  <c r="G146" i="31"/>
  <c r="H145" i="31"/>
  <c r="G145" i="31"/>
  <c r="H144" i="31"/>
  <c r="G144" i="31"/>
  <c r="H143" i="31"/>
  <c r="G143" i="31"/>
  <c r="H142" i="31"/>
  <c r="G142" i="31"/>
  <c r="H141" i="31"/>
  <c r="G141" i="31"/>
  <c r="H140" i="31"/>
  <c r="G140" i="31"/>
  <c r="H139" i="31"/>
  <c r="G139" i="31"/>
  <c r="H138" i="31"/>
  <c r="G138" i="31"/>
  <c r="H137" i="31"/>
  <c r="G137" i="31"/>
  <c r="H136" i="31"/>
  <c r="G136" i="31"/>
  <c r="H135" i="31"/>
  <c r="G135" i="31"/>
  <c r="H134" i="31"/>
  <c r="G134" i="31"/>
  <c r="H133" i="31"/>
  <c r="G133" i="31"/>
  <c r="H132" i="31"/>
  <c r="G132" i="31"/>
  <c r="H131" i="31"/>
  <c r="G131" i="31"/>
  <c r="H130" i="31"/>
  <c r="G130" i="31"/>
  <c r="H129" i="31"/>
  <c r="G129" i="31"/>
  <c r="H128" i="31"/>
  <c r="G128" i="31"/>
  <c r="H127" i="31"/>
  <c r="G127" i="31"/>
  <c r="H126" i="31"/>
  <c r="G126" i="31"/>
  <c r="H125" i="31"/>
  <c r="G125" i="31"/>
  <c r="H124" i="31"/>
  <c r="G124" i="31"/>
  <c r="H123" i="31"/>
  <c r="G123" i="31"/>
  <c r="H122" i="31"/>
  <c r="G122" i="31"/>
  <c r="H121" i="31"/>
  <c r="G121" i="31"/>
  <c r="H120" i="31"/>
  <c r="G120" i="31"/>
  <c r="H119" i="31"/>
  <c r="G119" i="31"/>
  <c r="H118" i="31"/>
  <c r="G118" i="31"/>
  <c r="H117" i="31"/>
  <c r="G117" i="31"/>
  <c r="H116" i="31"/>
  <c r="G116" i="31"/>
  <c r="H115" i="31"/>
  <c r="G115" i="31"/>
  <c r="H114" i="31"/>
  <c r="G114" i="31"/>
  <c r="H113" i="31"/>
  <c r="G113" i="31"/>
  <c r="H112" i="31"/>
  <c r="G112" i="31"/>
  <c r="H111" i="31"/>
  <c r="G111" i="31"/>
  <c r="H110" i="31"/>
  <c r="G110" i="31"/>
  <c r="H109" i="31"/>
  <c r="G109" i="31"/>
  <c r="H108" i="31"/>
  <c r="G108" i="31"/>
  <c r="H107" i="31"/>
  <c r="G107" i="31"/>
  <c r="H106" i="31"/>
  <c r="G106" i="31"/>
  <c r="H105" i="31"/>
  <c r="G105" i="31"/>
  <c r="H104" i="31"/>
  <c r="G104" i="31"/>
  <c r="H103" i="31"/>
  <c r="G103" i="31"/>
  <c r="H102" i="31"/>
  <c r="G102" i="31"/>
  <c r="H101" i="31"/>
  <c r="G101" i="31"/>
  <c r="H100" i="31"/>
  <c r="G100" i="31"/>
  <c r="H99" i="31"/>
  <c r="G99" i="31"/>
  <c r="H98" i="31"/>
  <c r="G98" i="31"/>
  <c r="H97" i="31"/>
  <c r="G97" i="31"/>
  <c r="H96" i="31"/>
  <c r="G96" i="31"/>
  <c r="H95" i="31"/>
  <c r="G95" i="31"/>
  <c r="H94" i="31"/>
  <c r="G94" i="31"/>
  <c r="H93" i="31"/>
  <c r="G93" i="31"/>
  <c r="H92" i="31"/>
  <c r="G92" i="31"/>
  <c r="H91" i="31"/>
  <c r="G91" i="31"/>
  <c r="H90" i="31"/>
  <c r="G90" i="31"/>
  <c r="H89" i="31"/>
  <c r="G89" i="31"/>
  <c r="H88" i="31"/>
  <c r="G88" i="31"/>
  <c r="H87" i="31"/>
  <c r="G87" i="31"/>
  <c r="H86" i="31"/>
  <c r="G86" i="31"/>
  <c r="H85" i="31"/>
  <c r="G85" i="31"/>
  <c r="H84" i="31"/>
  <c r="G84" i="31"/>
  <c r="H83" i="31"/>
  <c r="G83" i="31"/>
  <c r="H82" i="31"/>
  <c r="G82" i="31"/>
  <c r="H81" i="31"/>
  <c r="G81" i="31"/>
  <c r="H80" i="31"/>
  <c r="G80" i="31"/>
  <c r="H79" i="31"/>
  <c r="G79" i="31"/>
  <c r="H78" i="31"/>
  <c r="G78" i="31"/>
  <c r="H77" i="31"/>
  <c r="G77" i="31"/>
  <c r="H76" i="31"/>
  <c r="G76" i="31"/>
  <c r="H75" i="31"/>
  <c r="G75" i="31"/>
  <c r="H74" i="31"/>
  <c r="G74" i="31"/>
  <c r="H73" i="31"/>
  <c r="G73" i="31"/>
  <c r="H72" i="31"/>
  <c r="G72" i="31"/>
  <c r="H71" i="31"/>
  <c r="G71" i="31"/>
  <c r="H70" i="31"/>
  <c r="G70" i="31"/>
  <c r="H69" i="31"/>
  <c r="G69" i="31"/>
  <c r="H68" i="31"/>
  <c r="G68" i="31"/>
  <c r="H67" i="31"/>
  <c r="G67" i="31"/>
  <c r="H66" i="31"/>
  <c r="G66" i="31"/>
  <c r="H65" i="31"/>
  <c r="G65" i="31"/>
  <c r="H64" i="31"/>
  <c r="G64" i="31"/>
  <c r="H63" i="31"/>
  <c r="G63" i="31"/>
  <c r="H62" i="31"/>
  <c r="G62" i="31"/>
  <c r="H61" i="31"/>
  <c r="G61" i="31"/>
  <c r="H60" i="31"/>
  <c r="G60" i="31"/>
  <c r="H59" i="31"/>
  <c r="G59" i="31"/>
  <c r="H58" i="31"/>
  <c r="G58" i="31"/>
  <c r="H57" i="31"/>
  <c r="G57" i="31"/>
  <c r="H56" i="31"/>
  <c r="G56" i="31"/>
  <c r="H55" i="31"/>
  <c r="G55" i="31"/>
  <c r="H54" i="31"/>
  <c r="G54" i="31"/>
  <c r="H53" i="31"/>
  <c r="G53" i="31"/>
  <c r="H52" i="31"/>
  <c r="G52" i="31"/>
  <c r="H51" i="31"/>
  <c r="G51" i="31"/>
  <c r="H50" i="31"/>
  <c r="G50" i="31"/>
  <c r="H49" i="31"/>
  <c r="G49" i="31"/>
  <c r="H48" i="31"/>
  <c r="G48" i="31"/>
  <c r="H47" i="31"/>
  <c r="G47" i="31"/>
  <c r="H46" i="31"/>
  <c r="G46" i="31"/>
  <c r="H45" i="31"/>
  <c r="G45" i="31"/>
  <c r="H44" i="31"/>
  <c r="G44" i="31"/>
  <c r="H43" i="31"/>
  <c r="G43" i="31"/>
  <c r="H42" i="31"/>
  <c r="G42" i="31"/>
  <c r="H41" i="31"/>
  <c r="G41" i="31"/>
  <c r="H40" i="31"/>
  <c r="G40" i="31"/>
  <c r="H39" i="31"/>
  <c r="G39" i="31"/>
  <c r="H38" i="31"/>
  <c r="G38" i="31"/>
  <c r="H37" i="31"/>
  <c r="G37" i="31"/>
  <c r="H36" i="31"/>
  <c r="G36" i="31"/>
  <c r="H35" i="31"/>
  <c r="G35" i="31"/>
  <c r="H34" i="31"/>
  <c r="G34" i="31"/>
  <c r="H33" i="31"/>
  <c r="G33" i="31"/>
  <c r="H32" i="31"/>
  <c r="G32" i="31"/>
  <c r="H31" i="31"/>
  <c r="G31" i="31"/>
  <c r="H30" i="31"/>
  <c r="G30" i="31"/>
  <c r="H29" i="31"/>
  <c r="G29" i="31"/>
  <c r="H28" i="31"/>
  <c r="G28" i="31"/>
  <c r="H27" i="31"/>
  <c r="G27" i="31"/>
  <c r="H26" i="31"/>
  <c r="G26" i="31"/>
  <c r="H25" i="31"/>
  <c r="G25" i="31"/>
  <c r="H24" i="31"/>
  <c r="G24" i="31"/>
  <c r="H23" i="31"/>
  <c r="G23" i="31"/>
  <c r="H22" i="31"/>
  <c r="G22" i="31"/>
  <c r="H21" i="31"/>
  <c r="G21" i="31"/>
  <c r="H20" i="31"/>
  <c r="G20" i="31"/>
  <c r="H19" i="31"/>
  <c r="G19" i="31"/>
  <c r="H18" i="31"/>
  <c r="G18" i="31"/>
  <c r="H17" i="31"/>
  <c r="G17" i="31"/>
  <c r="H16" i="31"/>
  <c r="G16" i="31"/>
  <c r="H15" i="31"/>
  <c r="G15" i="31"/>
  <c r="H14" i="31"/>
  <c r="G14" i="31"/>
  <c r="H13" i="31"/>
  <c r="G13" i="31"/>
  <c r="H12" i="31"/>
  <c r="G12" i="31"/>
  <c r="H11" i="31"/>
  <c r="G11" i="31"/>
  <c r="H10" i="31"/>
  <c r="G10" i="31"/>
  <c r="H9" i="31"/>
  <c r="H345" i="31" s="1"/>
  <c r="G9" i="31"/>
  <c r="F493" i="63"/>
  <c r="E493" i="63"/>
  <c r="E41" i="1" s="1"/>
  <c r="D493" i="63"/>
  <c r="D504" i="63" s="1"/>
  <c r="D69" i="1" s="1"/>
  <c r="C493" i="63"/>
  <c r="C504" i="63" s="1"/>
  <c r="H492" i="63"/>
  <c r="G492" i="63"/>
  <c r="H491" i="63"/>
  <c r="G491" i="63"/>
  <c r="H490" i="63"/>
  <c r="G490" i="63"/>
  <c r="H489" i="63"/>
  <c r="G489" i="63"/>
  <c r="H488" i="63"/>
  <c r="G488" i="63"/>
  <c r="H487" i="63"/>
  <c r="G487" i="63"/>
  <c r="H486" i="63"/>
  <c r="G486" i="63"/>
  <c r="H485" i="63"/>
  <c r="G485" i="63"/>
  <c r="H484" i="63"/>
  <c r="G484" i="63"/>
  <c r="H483" i="63"/>
  <c r="G483" i="63"/>
  <c r="H482" i="63"/>
  <c r="G482" i="63"/>
  <c r="H481" i="63"/>
  <c r="G481" i="63"/>
  <c r="H480" i="63"/>
  <c r="G480" i="63"/>
  <c r="H479" i="63"/>
  <c r="G479" i="63"/>
  <c r="H478" i="63"/>
  <c r="G478" i="63"/>
  <c r="H477" i="63"/>
  <c r="G477" i="63"/>
  <c r="H476" i="63"/>
  <c r="G476" i="63"/>
  <c r="H475" i="63"/>
  <c r="G475" i="63"/>
  <c r="H474" i="63"/>
  <c r="G474" i="63"/>
  <c r="H473" i="63"/>
  <c r="G473" i="63"/>
  <c r="H472" i="63"/>
  <c r="G472" i="63"/>
  <c r="H471" i="63"/>
  <c r="G471" i="63"/>
  <c r="H470" i="63"/>
  <c r="G470" i="63"/>
  <c r="H469" i="63"/>
  <c r="G469" i="63"/>
  <c r="H468" i="63"/>
  <c r="G468" i="63"/>
  <c r="H467" i="63"/>
  <c r="G467" i="63"/>
  <c r="H466" i="63"/>
  <c r="G466" i="63"/>
  <c r="H465" i="63"/>
  <c r="G465" i="63"/>
  <c r="H464" i="63"/>
  <c r="G464" i="63"/>
  <c r="H463" i="63"/>
  <c r="G463" i="63"/>
  <c r="H462" i="63"/>
  <c r="G462" i="63"/>
  <c r="H461" i="63"/>
  <c r="G461" i="63"/>
  <c r="H460" i="63"/>
  <c r="G460" i="63"/>
  <c r="H459" i="63"/>
  <c r="G459" i="63"/>
  <c r="H458" i="63"/>
  <c r="G458" i="63"/>
  <c r="H457" i="63"/>
  <c r="G457" i="63"/>
  <c r="H456" i="63"/>
  <c r="G456" i="63"/>
  <c r="H455" i="63"/>
  <c r="G455" i="63"/>
  <c r="H454" i="63"/>
  <c r="G454" i="63"/>
  <c r="H453" i="63"/>
  <c r="G453" i="63"/>
  <c r="H452" i="63"/>
  <c r="G452" i="63"/>
  <c r="H451" i="63"/>
  <c r="G451" i="63"/>
  <c r="H450" i="63"/>
  <c r="G450" i="63"/>
  <c r="H449" i="63"/>
  <c r="G449" i="63"/>
  <c r="H448" i="63"/>
  <c r="G448" i="63"/>
  <c r="H447" i="63"/>
  <c r="G447" i="63"/>
  <c r="H446" i="63"/>
  <c r="G446" i="63"/>
  <c r="H445" i="63"/>
  <c r="G445" i="63"/>
  <c r="H444" i="63"/>
  <c r="G444" i="63"/>
  <c r="H443" i="63"/>
  <c r="G443" i="63"/>
  <c r="H442" i="63"/>
  <c r="G442" i="63"/>
  <c r="H441" i="63"/>
  <c r="G441" i="63"/>
  <c r="H440" i="63"/>
  <c r="G440" i="63"/>
  <c r="H439" i="63"/>
  <c r="G439" i="63"/>
  <c r="H438" i="63"/>
  <c r="G438" i="63"/>
  <c r="H437" i="63"/>
  <c r="G437" i="63"/>
  <c r="H436" i="63"/>
  <c r="G436" i="63"/>
  <c r="H435" i="63"/>
  <c r="G435" i="63"/>
  <c r="H434" i="63"/>
  <c r="G434" i="63"/>
  <c r="H433" i="63"/>
  <c r="G433" i="63"/>
  <c r="H432" i="63"/>
  <c r="G432" i="63"/>
  <c r="H431" i="63"/>
  <c r="G431" i="63"/>
  <c r="H430" i="63"/>
  <c r="G430" i="63"/>
  <c r="H429" i="63"/>
  <c r="G429" i="63"/>
  <c r="H428" i="63"/>
  <c r="G428" i="63"/>
  <c r="H427" i="63"/>
  <c r="G427" i="63"/>
  <c r="H426" i="63"/>
  <c r="G426" i="63"/>
  <c r="H425" i="63"/>
  <c r="G425" i="63"/>
  <c r="H424" i="63"/>
  <c r="G424" i="63"/>
  <c r="H423" i="63"/>
  <c r="G423" i="63"/>
  <c r="H422" i="63"/>
  <c r="G422" i="63"/>
  <c r="H421" i="63"/>
  <c r="G421" i="63"/>
  <c r="H420" i="63"/>
  <c r="G420" i="63"/>
  <c r="H419" i="63"/>
  <c r="G419" i="63"/>
  <c r="H418" i="63"/>
  <c r="G418" i="63"/>
  <c r="H417" i="63"/>
  <c r="G417" i="63"/>
  <c r="H416" i="63"/>
  <c r="G416" i="63"/>
  <c r="H415" i="63"/>
  <c r="G415" i="63"/>
  <c r="H414" i="63"/>
  <c r="G414" i="63"/>
  <c r="H413" i="63"/>
  <c r="G413" i="63"/>
  <c r="H412" i="63"/>
  <c r="G412" i="63"/>
  <c r="H411" i="63"/>
  <c r="G411" i="63"/>
  <c r="H410" i="63"/>
  <c r="G410" i="63"/>
  <c r="H409" i="63"/>
  <c r="G409" i="63"/>
  <c r="H408" i="63"/>
  <c r="G408" i="63"/>
  <c r="H407" i="63"/>
  <c r="G407" i="63"/>
  <c r="H406" i="63"/>
  <c r="G406" i="63"/>
  <c r="H405" i="63"/>
  <c r="G405" i="63"/>
  <c r="H404" i="63"/>
  <c r="G404" i="63"/>
  <c r="H403" i="63"/>
  <c r="G403" i="63"/>
  <c r="H402" i="63"/>
  <c r="G402" i="63"/>
  <c r="H401" i="63"/>
  <c r="G401" i="63"/>
  <c r="H400" i="63"/>
  <c r="G400" i="63"/>
  <c r="H399" i="63"/>
  <c r="G399" i="63"/>
  <c r="H398" i="63"/>
  <c r="G398" i="63"/>
  <c r="H397" i="63"/>
  <c r="G397" i="63"/>
  <c r="H396" i="63"/>
  <c r="G396" i="63"/>
  <c r="H395" i="63"/>
  <c r="G395" i="63"/>
  <c r="H394" i="63"/>
  <c r="G394" i="63"/>
  <c r="H393" i="63"/>
  <c r="G393" i="63"/>
  <c r="H392" i="63"/>
  <c r="G392" i="63"/>
  <c r="F389" i="63"/>
  <c r="E389" i="63"/>
  <c r="E27" i="1" s="1"/>
  <c r="H388" i="63"/>
  <c r="G388" i="63"/>
  <c r="H387" i="63"/>
  <c r="G387" i="63"/>
  <c r="H386" i="63"/>
  <c r="G386" i="63"/>
  <c r="H385" i="63"/>
  <c r="G385" i="63"/>
  <c r="H384" i="63"/>
  <c r="G384" i="63"/>
  <c r="H383" i="63"/>
  <c r="G383" i="63"/>
  <c r="H382" i="63"/>
  <c r="G382" i="63"/>
  <c r="H381" i="63"/>
  <c r="G381" i="63"/>
  <c r="H380" i="63"/>
  <c r="G380" i="63"/>
  <c r="H379" i="63"/>
  <c r="G379" i="63"/>
  <c r="H378" i="63"/>
  <c r="G378" i="63"/>
  <c r="H377" i="63"/>
  <c r="G377" i="63"/>
  <c r="H376" i="63"/>
  <c r="G376" i="63"/>
  <c r="H375" i="63"/>
  <c r="G375" i="63"/>
  <c r="H374" i="63"/>
  <c r="G374" i="63"/>
  <c r="H373" i="63"/>
  <c r="G373" i="63"/>
  <c r="H372" i="63"/>
  <c r="G372" i="63"/>
  <c r="H371" i="63"/>
  <c r="G371" i="63"/>
  <c r="H370" i="63"/>
  <c r="G370" i="63"/>
  <c r="H369" i="63"/>
  <c r="G369" i="63"/>
  <c r="H368" i="63"/>
  <c r="G368" i="63"/>
  <c r="H367" i="63"/>
  <c r="G367" i="63"/>
  <c r="H366" i="63"/>
  <c r="G366" i="63"/>
  <c r="H365" i="63"/>
  <c r="G365" i="63"/>
  <c r="H364" i="63"/>
  <c r="G364" i="63"/>
  <c r="H363" i="63"/>
  <c r="G363" i="63"/>
  <c r="H362" i="63"/>
  <c r="G362" i="63"/>
  <c r="H361" i="63"/>
  <c r="G361" i="63"/>
  <c r="H360" i="63"/>
  <c r="G360" i="63"/>
  <c r="H359" i="63"/>
  <c r="G359" i="63"/>
  <c r="H358" i="63"/>
  <c r="G358" i="63"/>
  <c r="H357" i="63"/>
  <c r="G357" i="63"/>
  <c r="H356" i="63"/>
  <c r="G356" i="63"/>
  <c r="H355" i="63"/>
  <c r="G355" i="63"/>
  <c r="H354" i="63"/>
  <c r="G354" i="63"/>
  <c r="H353" i="63"/>
  <c r="G353" i="63"/>
  <c r="H352" i="63"/>
  <c r="G352" i="63"/>
  <c r="H351" i="63"/>
  <c r="G351" i="63"/>
  <c r="H350" i="63"/>
  <c r="G350" i="63"/>
  <c r="H349" i="63"/>
  <c r="G349" i="63"/>
  <c r="H348" i="63"/>
  <c r="G348" i="63"/>
  <c r="H347" i="63"/>
  <c r="G347" i="63"/>
  <c r="H346" i="63"/>
  <c r="G346" i="63"/>
  <c r="H345" i="63"/>
  <c r="G345" i="63"/>
  <c r="H344" i="63"/>
  <c r="G344" i="63"/>
  <c r="H343" i="63"/>
  <c r="G343" i="63"/>
  <c r="H342" i="63"/>
  <c r="G342" i="63"/>
  <c r="H341" i="63"/>
  <c r="G341" i="63"/>
  <c r="H340" i="63"/>
  <c r="G340" i="63"/>
  <c r="H339" i="63"/>
  <c r="G339" i="63"/>
  <c r="H338" i="63"/>
  <c r="G338" i="63"/>
  <c r="H337" i="63"/>
  <c r="G337" i="63"/>
  <c r="H336" i="63"/>
  <c r="G336" i="63"/>
  <c r="H335" i="63"/>
  <c r="G335" i="63"/>
  <c r="H334" i="63"/>
  <c r="G334" i="63"/>
  <c r="H333" i="63"/>
  <c r="G333" i="63"/>
  <c r="H332" i="63"/>
  <c r="G332" i="63"/>
  <c r="H331" i="63"/>
  <c r="G331" i="63"/>
  <c r="H330" i="63"/>
  <c r="G330" i="63"/>
  <c r="H329" i="63"/>
  <c r="G329" i="63"/>
  <c r="H328" i="63"/>
  <c r="G328" i="63"/>
  <c r="H327" i="63"/>
  <c r="G327" i="63"/>
  <c r="H326" i="63"/>
  <c r="G326" i="63"/>
  <c r="H325" i="63"/>
  <c r="G325" i="63"/>
  <c r="H324" i="63"/>
  <c r="G324" i="63"/>
  <c r="H323" i="63"/>
  <c r="G323" i="63"/>
  <c r="H322" i="63"/>
  <c r="G322" i="63"/>
  <c r="H321" i="63"/>
  <c r="G321" i="63"/>
  <c r="H320" i="63"/>
  <c r="G320" i="63"/>
  <c r="H319" i="63"/>
  <c r="G319" i="63"/>
  <c r="H318" i="63"/>
  <c r="G318" i="63"/>
  <c r="H317" i="63"/>
  <c r="G317" i="63"/>
  <c r="H316" i="63"/>
  <c r="G316" i="63"/>
  <c r="H315" i="63"/>
  <c r="G315" i="63"/>
  <c r="H314" i="63"/>
  <c r="G314" i="63"/>
  <c r="H313" i="63"/>
  <c r="G313" i="63"/>
  <c r="H312" i="63"/>
  <c r="G312" i="63"/>
  <c r="H311" i="63"/>
  <c r="G311" i="63"/>
  <c r="H310" i="63"/>
  <c r="G310" i="63"/>
  <c r="H309" i="63"/>
  <c r="G309" i="63"/>
  <c r="H308" i="63"/>
  <c r="G308" i="63"/>
  <c r="H307" i="63"/>
  <c r="G307" i="63"/>
  <c r="H306" i="63"/>
  <c r="G306" i="63"/>
  <c r="H305" i="63"/>
  <c r="G305" i="63"/>
  <c r="H304" i="63"/>
  <c r="G304" i="63"/>
  <c r="H303" i="63"/>
  <c r="G303" i="63"/>
  <c r="H302" i="63"/>
  <c r="G302" i="63"/>
  <c r="H301" i="63"/>
  <c r="G301" i="63"/>
  <c r="H300" i="63"/>
  <c r="G300" i="63"/>
  <c r="H299" i="63"/>
  <c r="G299" i="63"/>
  <c r="H298" i="63"/>
  <c r="G298" i="63"/>
  <c r="H297" i="63"/>
  <c r="G297" i="63"/>
  <c r="H296" i="63"/>
  <c r="G296" i="63"/>
  <c r="H295" i="63"/>
  <c r="G295" i="63"/>
  <c r="H294" i="63"/>
  <c r="G294" i="63"/>
  <c r="H293" i="63"/>
  <c r="G293" i="63"/>
  <c r="H292" i="63"/>
  <c r="G292" i="63"/>
  <c r="F290" i="63"/>
  <c r="F390" i="63" s="1"/>
  <c r="F504" i="63" s="1"/>
  <c r="F69" i="1" s="1"/>
  <c r="E290" i="63"/>
  <c r="E390" i="63" s="1"/>
  <c r="H289" i="63"/>
  <c r="G289" i="63"/>
  <c r="H288" i="63"/>
  <c r="G288" i="63"/>
  <c r="H287" i="63"/>
  <c r="G287" i="63"/>
  <c r="H286" i="63"/>
  <c r="G286" i="63"/>
  <c r="H285" i="63"/>
  <c r="G285" i="63"/>
  <c r="H284" i="63"/>
  <c r="G284" i="63"/>
  <c r="H283" i="63"/>
  <c r="G283" i="63"/>
  <c r="H282" i="63"/>
  <c r="G282" i="63"/>
  <c r="H281" i="63"/>
  <c r="G281" i="63"/>
  <c r="H280" i="63"/>
  <c r="G280" i="63"/>
  <c r="H279" i="63"/>
  <c r="G279" i="63"/>
  <c r="H278" i="63"/>
  <c r="G278" i="63"/>
  <c r="H277" i="63"/>
  <c r="G277" i="63"/>
  <c r="H276" i="63"/>
  <c r="G276" i="63"/>
  <c r="H275" i="63"/>
  <c r="G275" i="63"/>
  <c r="H274" i="63"/>
  <c r="G274" i="63"/>
  <c r="H273" i="63"/>
  <c r="G273" i="63"/>
  <c r="H272" i="63"/>
  <c r="G272" i="63"/>
  <c r="H271" i="63"/>
  <c r="G271" i="63"/>
  <c r="H270" i="63"/>
  <c r="G270" i="63"/>
  <c r="H269" i="63"/>
  <c r="G269" i="63"/>
  <c r="H268" i="63"/>
  <c r="G268" i="63"/>
  <c r="H267" i="63"/>
  <c r="G267" i="63"/>
  <c r="H266" i="63"/>
  <c r="G266" i="63"/>
  <c r="H265" i="63"/>
  <c r="G265" i="63"/>
  <c r="H264" i="63"/>
  <c r="G264" i="63"/>
  <c r="H263" i="63"/>
  <c r="G263" i="63"/>
  <c r="H262" i="63"/>
  <c r="G262" i="63"/>
  <c r="H261" i="63"/>
  <c r="G261" i="63"/>
  <c r="H260" i="63"/>
  <c r="G260" i="63"/>
  <c r="H259" i="63"/>
  <c r="G259" i="63"/>
  <c r="H258" i="63"/>
  <c r="G258" i="63"/>
  <c r="H257" i="63"/>
  <c r="G257" i="63"/>
  <c r="H256" i="63"/>
  <c r="G256" i="63"/>
  <c r="H255" i="63"/>
  <c r="G255" i="63"/>
  <c r="H254" i="63"/>
  <c r="G254" i="63"/>
  <c r="H253" i="63"/>
  <c r="G253" i="63"/>
  <c r="H252" i="63"/>
  <c r="G252" i="63"/>
  <c r="H251" i="63"/>
  <c r="G251" i="63"/>
  <c r="H250" i="63"/>
  <c r="G250" i="63"/>
  <c r="H249" i="63"/>
  <c r="G249" i="63"/>
  <c r="H248" i="63"/>
  <c r="G248" i="63"/>
  <c r="H247" i="63"/>
  <c r="G247" i="63"/>
  <c r="H246" i="63"/>
  <c r="G246" i="63"/>
  <c r="H245" i="63"/>
  <c r="G245" i="63"/>
  <c r="H244" i="63"/>
  <c r="G244" i="63"/>
  <c r="H243" i="63"/>
  <c r="G243" i="63"/>
  <c r="H242" i="63"/>
  <c r="G242" i="63"/>
  <c r="H241" i="63"/>
  <c r="G241" i="63"/>
  <c r="H240" i="63"/>
  <c r="G240" i="63"/>
  <c r="H239" i="63"/>
  <c r="G239" i="63"/>
  <c r="H238" i="63"/>
  <c r="G238" i="63"/>
  <c r="H237" i="63"/>
  <c r="G237" i="63"/>
  <c r="H236" i="63"/>
  <c r="G236" i="63"/>
  <c r="H235" i="63"/>
  <c r="G235" i="63"/>
  <c r="H234" i="63"/>
  <c r="G234" i="63"/>
  <c r="H233" i="63"/>
  <c r="G233" i="63"/>
  <c r="H232" i="63"/>
  <c r="G232" i="63"/>
  <c r="H231" i="63"/>
  <c r="G231" i="63"/>
  <c r="H230" i="63"/>
  <c r="G230" i="63"/>
  <c r="H229" i="63"/>
  <c r="G229" i="63"/>
  <c r="H228" i="63"/>
  <c r="G228" i="63"/>
  <c r="H227" i="63"/>
  <c r="G227" i="63"/>
  <c r="H226" i="63"/>
  <c r="G226" i="63"/>
  <c r="H225" i="63"/>
  <c r="G225" i="63"/>
  <c r="H224" i="63"/>
  <c r="G224" i="63"/>
  <c r="H223" i="63"/>
  <c r="G223" i="63"/>
  <c r="H222" i="63"/>
  <c r="G222" i="63"/>
  <c r="H221" i="63"/>
  <c r="G221" i="63"/>
  <c r="H220" i="63"/>
  <c r="G220" i="63"/>
  <c r="H219" i="63"/>
  <c r="G219" i="63"/>
  <c r="H218" i="63"/>
  <c r="G218" i="63"/>
  <c r="H217" i="63"/>
  <c r="G217" i="63"/>
  <c r="H216" i="63"/>
  <c r="G216" i="63"/>
  <c r="H215" i="63"/>
  <c r="G215" i="63"/>
  <c r="H214" i="63"/>
  <c r="G214" i="63"/>
  <c r="H213" i="63"/>
  <c r="G213" i="63"/>
  <c r="H212" i="63"/>
  <c r="G212" i="63"/>
  <c r="H211" i="63"/>
  <c r="G211" i="63"/>
  <c r="H210" i="63"/>
  <c r="G210" i="63"/>
  <c r="H209" i="63"/>
  <c r="G209" i="63"/>
  <c r="H208" i="63"/>
  <c r="G208" i="63"/>
  <c r="H207" i="63"/>
  <c r="G207" i="63"/>
  <c r="H206" i="63"/>
  <c r="G206" i="63"/>
  <c r="H205" i="63"/>
  <c r="G205" i="63"/>
  <c r="H204" i="63"/>
  <c r="G204" i="63"/>
  <c r="H203" i="63"/>
  <c r="G203" i="63"/>
  <c r="H202" i="63"/>
  <c r="G202" i="63"/>
  <c r="H201" i="63"/>
  <c r="G201" i="63"/>
  <c r="H200" i="63"/>
  <c r="G200" i="63"/>
  <c r="H199" i="63"/>
  <c r="G199" i="63"/>
  <c r="H198" i="63"/>
  <c r="G198" i="63"/>
  <c r="H197" i="63"/>
  <c r="G197" i="63"/>
  <c r="H196" i="63"/>
  <c r="G196" i="63"/>
  <c r="H195" i="63"/>
  <c r="G195" i="63"/>
  <c r="H194" i="63"/>
  <c r="G194" i="63"/>
  <c r="H193" i="63"/>
  <c r="G193" i="63"/>
  <c r="H192" i="63"/>
  <c r="G192" i="63"/>
  <c r="H191" i="63"/>
  <c r="G191" i="63"/>
  <c r="H190" i="63"/>
  <c r="G190" i="63"/>
  <c r="H189" i="63"/>
  <c r="G189" i="63"/>
  <c r="H188" i="63"/>
  <c r="G188" i="63"/>
  <c r="H187" i="63"/>
  <c r="G187" i="63"/>
  <c r="H186" i="63"/>
  <c r="G186" i="63"/>
  <c r="H185" i="63"/>
  <c r="G185" i="63"/>
  <c r="H184" i="63"/>
  <c r="G184" i="63"/>
  <c r="H183" i="63"/>
  <c r="G183" i="63"/>
  <c r="H182" i="63"/>
  <c r="G182" i="63"/>
  <c r="H181" i="63"/>
  <c r="G181" i="63"/>
  <c r="H180" i="63"/>
  <c r="G180" i="63"/>
  <c r="H179" i="63"/>
  <c r="G179" i="63"/>
  <c r="H178" i="63"/>
  <c r="G178" i="63"/>
  <c r="H177" i="63"/>
  <c r="G177" i="63"/>
  <c r="H176" i="63"/>
  <c r="G176" i="63"/>
  <c r="H175" i="63"/>
  <c r="G175" i="63"/>
  <c r="H174" i="63"/>
  <c r="G174" i="63"/>
  <c r="H173" i="63"/>
  <c r="G173" i="63"/>
  <c r="H172" i="63"/>
  <c r="G172" i="63"/>
  <c r="H171" i="63"/>
  <c r="G171" i="63"/>
  <c r="H170" i="63"/>
  <c r="G170" i="63"/>
  <c r="H169" i="63"/>
  <c r="G169" i="63"/>
  <c r="H168" i="63"/>
  <c r="G168" i="63"/>
  <c r="H167" i="63"/>
  <c r="G167" i="63"/>
  <c r="H166" i="63"/>
  <c r="G166" i="63"/>
  <c r="H165" i="63"/>
  <c r="G165" i="63"/>
  <c r="H164" i="63"/>
  <c r="G164" i="63"/>
  <c r="H163" i="63"/>
  <c r="G163" i="63"/>
  <c r="H162" i="63"/>
  <c r="G162" i="63"/>
  <c r="H161" i="63"/>
  <c r="G161" i="63"/>
  <c r="H160" i="63"/>
  <c r="G160" i="63"/>
  <c r="H159" i="63"/>
  <c r="G159" i="63"/>
  <c r="H158" i="63"/>
  <c r="G158" i="63"/>
  <c r="H157" i="63"/>
  <c r="G157" i="63"/>
  <c r="H156" i="63"/>
  <c r="G156" i="63"/>
  <c r="H155" i="63"/>
  <c r="G155" i="63"/>
  <c r="H154" i="63"/>
  <c r="G154" i="63"/>
  <c r="H153" i="63"/>
  <c r="G153" i="63"/>
  <c r="H152" i="63"/>
  <c r="G152" i="63"/>
  <c r="H151" i="63"/>
  <c r="G151" i="63"/>
  <c r="H150" i="63"/>
  <c r="G150" i="63"/>
  <c r="H149" i="63"/>
  <c r="G149" i="63"/>
  <c r="H148" i="63"/>
  <c r="G148" i="63"/>
  <c r="H147" i="63"/>
  <c r="G147" i="63"/>
  <c r="H146" i="63"/>
  <c r="G146" i="63"/>
  <c r="H145" i="63"/>
  <c r="G145" i="63"/>
  <c r="H144" i="63"/>
  <c r="G144" i="63"/>
  <c r="H143" i="63"/>
  <c r="G143" i="63"/>
  <c r="H142" i="63"/>
  <c r="G142" i="63"/>
  <c r="H141" i="63"/>
  <c r="G141" i="63"/>
  <c r="H140" i="63"/>
  <c r="G140" i="63"/>
  <c r="H139" i="63"/>
  <c r="G139" i="63"/>
  <c r="H138" i="63"/>
  <c r="G138" i="63"/>
  <c r="H137" i="63"/>
  <c r="G137" i="63"/>
  <c r="H136" i="63"/>
  <c r="G136" i="63"/>
  <c r="H135" i="63"/>
  <c r="G135" i="63"/>
  <c r="H134" i="63"/>
  <c r="G134" i="63"/>
  <c r="H133" i="63"/>
  <c r="G133" i="63"/>
  <c r="H132" i="63"/>
  <c r="G132" i="63"/>
  <c r="H131" i="63"/>
  <c r="G131" i="63"/>
  <c r="H130" i="63"/>
  <c r="G130" i="63"/>
  <c r="H129" i="63"/>
  <c r="G129" i="63"/>
  <c r="H128" i="63"/>
  <c r="G128" i="63"/>
  <c r="H127" i="63"/>
  <c r="G127" i="63"/>
  <c r="H126" i="63"/>
  <c r="G126" i="63"/>
  <c r="H125" i="63"/>
  <c r="G125" i="63"/>
  <c r="H124" i="63"/>
  <c r="G124" i="63"/>
  <c r="H123" i="63"/>
  <c r="G123" i="63"/>
  <c r="H122" i="63"/>
  <c r="G122" i="63"/>
  <c r="H121" i="63"/>
  <c r="G121" i="63"/>
  <c r="H120" i="63"/>
  <c r="G120" i="63"/>
  <c r="H119" i="63"/>
  <c r="G119" i="63"/>
  <c r="H118" i="63"/>
  <c r="G118" i="63"/>
  <c r="H117" i="63"/>
  <c r="G117" i="63"/>
  <c r="H116" i="63"/>
  <c r="G116" i="63"/>
  <c r="H115" i="63"/>
  <c r="G115" i="63"/>
  <c r="H114" i="63"/>
  <c r="G114" i="63"/>
  <c r="H113" i="63"/>
  <c r="G113" i="63"/>
  <c r="H112" i="63"/>
  <c r="G112" i="63"/>
  <c r="H111" i="63"/>
  <c r="G111" i="63"/>
  <c r="H110" i="63"/>
  <c r="G110" i="63"/>
  <c r="H109" i="63"/>
  <c r="G109" i="63"/>
  <c r="H108" i="63"/>
  <c r="G108" i="63"/>
  <c r="H107" i="63"/>
  <c r="G107" i="63"/>
  <c r="H106" i="63"/>
  <c r="G106" i="63"/>
  <c r="H105" i="63"/>
  <c r="G105" i="63"/>
  <c r="H104" i="63"/>
  <c r="G104" i="63"/>
  <c r="H103" i="63"/>
  <c r="G103" i="63"/>
  <c r="H102" i="63"/>
  <c r="G102" i="63"/>
  <c r="H101" i="63"/>
  <c r="G101" i="63"/>
  <c r="H100" i="63"/>
  <c r="G100" i="63"/>
  <c r="H99" i="63"/>
  <c r="G99" i="63"/>
  <c r="H98" i="63"/>
  <c r="G98" i="63"/>
  <c r="H97" i="63"/>
  <c r="G97" i="63"/>
  <c r="H96" i="63"/>
  <c r="G96" i="63"/>
  <c r="H95" i="63"/>
  <c r="G95" i="63"/>
  <c r="H94" i="63"/>
  <c r="G94" i="63"/>
  <c r="H93" i="63"/>
  <c r="G93" i="63"/>
  <c r="H92" i="63"/>
  <c r="G92" i="63"/>
  <c r="H91" i="63"/>
  <c r="G91" i="63"/>
  <c r="H90" i="63"/>
  <c r="G90" i="63"/>
  <c r="H89" i="63"/>
  <c r="G89" i="63"/>
  <c r="H88" i="63"/>
  <c r="G88" i="63"/>
  <c r="H87" i="63"/>
  <c r="G87" i="63"/>
  <c r="H86" i="63"/>
  <c r="G86" i="63"/>
  <c r="H85" i="63"/>
  <c r="G85" i="63"/>
  <c r="H84" i="63"/>
  <c r="G84" i="63"/>
  <c r="H83" i="63"/>
  <c r="G83" i="63"/>
  <c r="H82" i="63"/>
  <c r="G82" i="63"/>
  <c r="H81" i="63"/>
  <c r="G81" i="63"/>
  <c r="H80" i="63"/>
  <c r="G80" i="63"/>
  <c r="H79" i="63"/>
  <c r="G79" i="63"/>
  <c r="H78" i="63"/>
  <c r="G78" i="63"/>
  <c r="H77" i="63"/>
  <c r="G77" i="63"/>
  <c r="H76" i="63"/>
  <c r="G76" i="63"/>
  <c r="H75" i="63"/>
  <c r="G75" i="63"/>
  <c r="H74" i="63"/>
  <c r="G74" i="63"/>
  <c r="H73" i="63"/>
  <c r="G73" i="63"/>
  <c r="H72" i="63"/>
  <c r="G72" i="63"/>
  <c r="H71" i="63"/>
  <c r="G71" i="63"/>
  <c r="H70" i="63"/>
  <c r="G70" i="63"/>
  <c r="H69" i="63"/>
  <c r="G69" i="63"/>
  <c r="H68" i="63"/>
  <c r="G68" i="63"/>
  <c r="H67" i="63"/>
  <c r="G67" i="63"/>
  <c r="H66" i="63"/>
  <c r="G66" i="63"/>
  <c r="H65" i="63"/>
  <c r="G65" i="63"/>
  <c r="H64" i="63"/>
  <c r="G64" i="63"/>
  <c r="H63" i="63"/>
  <c r="G63" i="63"/>
  <c r="H62" i="63"/>
  <c r="G62" i="63"/>
  <c r="H61" i="63"/>
  <c r="G61" i="63"/>
  <c r="H60" i="63"/>
  <c r="G60" i="63"/>
  <c r="H59" i="63"/>
  <c r="G59" i="63"/>
  <c r="H58" i="63"/>
  <c r="G58" i="63"/>
  <c r="H57" i="63"/>
  <c r="G57" i="63"/>
  <c r="H56" i="63"/>
  <c r="G56" i="63"/>
  <c r="H55" i="63"/>
  <c r="G55" i="63"/>
  <c r="H54" i="63"/>
  <c r="G54" i="63"/>
  <c r="H53" i="63"/>
  <c r="G53" i="63"/>
  <c r="H52" i="63"/>
  <c r="G52" i="63"/>
  <c r="H51" i="63"/>
  <c r="G51" i="63"/>
  <c r="H50" i="63"/>
  <c r="G50" i="63"/>
  <c r="H49" i="63"/>
  <c r="G49" i="63"/>
  <c r="H48" i="63"/>
  <c r="G48" i="63"/>
  <c r="H47" i="63"/>
  <c r="G47" i="63"/>
  <c r="H46" i="63"/>
  <c r="G46" i="63"/>
  <c r="H45" i="63"/>
  <c r="G45" i="63"/>
  <c r="H44" i="63"/>
  <c r="G44" i="63"/>
  <c r="H43" i="63"/>
  <c r="G43" i="63"/>
  <c r="H42" i="63"/>
  <c r="G42" i="63"/>
  <c r="H41" i="63"/>
  <c r="G41" i="63"/>
  <c r="H40" i="63"/>
  <c r="G40" i="63"/>
  <c r="H39" i="63"/>
  <c r="G39" i="63"/>
  <c r="H38" i="63"/>
  <c r="G38" i="63"/>
  <c r="H37" i="63"/>
  <c r="G37" i="63"/>
  <c r="H36" i="63"/>
  <c r="G36" i="63"/>
  <c r="H35" i="63"/>
  <c r="G35" i="63"/>
  <c r="H34" i="63"/>
  <c r="G34" i="63"/>
  <c r="H33" i="63"/>
  <c r="G33" i="63"/>
  <c r="H32" i="63"/>
  <c r="G32" i="63"/>
  <c r="H31" i="63"/>
  <c r="G31" i="63"/>
  <c r="H30" i="63"/>
  <c r="G30" i="63"/>
  <c r="H29" i="63"/>
  <c r="G29" i="63"/>
  <c r="H28" i="63"/>
  <c r="G28" i="63"/>
  <c r="H27" i="63"/>
  <c r="G27" i="63"/>
  <c r="H26" i="63"/>
  <c r="G26" i="63"/>
  <c r="H25" i="63"/>
  <c r="G25" i="63"/>
  <c r="H24" i="63"/>
  <c r="G24" i="63"/>
  <c r="H23" i="63"/>
  <c r="G23" i="63"/>
  <c r="H22" i="63"/>
  <c r="G22" i="63"/>
  <c r="H21" i="63"/>
  <c r="G21" i="63"/>
  <c r="H20" i="63"/>
  <c r="G20" i="63"/>
  <c r="H19" i="63"/>
  <c r="G19" i="63"/>
  <c r="H18" i="63"/>
  <c r="G18" i="63"/>
  <c r="H17" i="63"/>
  <c r="G17" i="63"/>
  <c r="H16" i="63"/>
  <c r="G16" i="63"/>
  <c r="H15" i="63"/>
  <c r="G15" i="63"/>
  <c r="H14" i="63"/>
  <c r="G14" i="63"/>
  <c r="H13" i="63"/>
  <c r="G13" i="63"/>
  <c r="H12" i="63"/>
  <c r="G12" i="63"/>
  <c r="H11" i="63"/>
  <c r="G11" i="63"/>
  <c r="H10" i="63"/>
  <c r="G10" i="63"/>
  <c r="H9" i="63"/>
  <c r="G9" i="63"/>
  <c r="F405" i="36"/>
  <c r="E405" i="36"/>
  <c r="E40" i="1" s="1"/>
  <c r="D405" i="36"/>
  <c r="D416" i="36" s="1"/>
  <c r="D68" i="1" s="1"/>
  <c r="C405" i="36"/>
  <c r="C416" i="36" s="1"/>
  <c r="C68" i="1" s="1"/>
  <c r="H404" i="36"/>
  <c r="G404" i="36"/>
  <c r="H403" i="36"/>
  <c r="G403" i="36"/>
  <c r="H402" i="36"/>
  <c r="G402" i="36"/>
  <c r="H401" i="36"/>
  <c r="G401" i="36"/>
  <c r="H400" i="36"/>
  <c r="G400" i="36"/>
  <c r="H399" i="36"/>
  <c r="G399" i="36"/>
  <c r="H398" i="36"/>
  <c r="G398" i="36"/>
  <c r="H397" i="36"/>
  <c r="G397" i="36"/>
  <c r="H396" i="36"/>
  <c r="G396" i="36"/>
  <c r="H395" i="36"/>
  <c r="G395" i="36"/>
  <c r="H394" i="36"/>
  <c r="G394" i="36"/>
  <c r="H393" i="36"/>
  <c r="G393" i="36"/>
  <c r="H392" i="36"/>
  <c r="G392" i="36"/>
  <c r="H391" i="36"/>
  <c r="G391" i="36"/>
  <c r="H390" i="36"/>
  <c r="G390" i="36"/>
  <c r="H389" i="36"/>
  <c r="G389" i="36"/>
  <c r="H388" i="36"/>
  <c r="G388" i="36"/>
  <c r="H387" i="36"/>
  <c r="G387" i="36"/>
  <c r="H386" i="36"/>
  <c r="G386" i="36"/>
  <c r="H385" i="36"/>
  <c r="G385" i="36"/>
  <c r="H384" i="36"/>
  <c r="G384" i="36"/>
  <c r="H383" i="36"/>
  <c r="G383" i="36"/>
  <c r="H382" i="36"/>
  <c r="G382" i="36"/>
  <c r="H381" i="36"/>
  <c r="G381" i="36"/>
  <c r="H380" i="36"/>
  <c r="G380" i="36"/>
  <c r="H379" i="36"/>
  <c r="G379" i="36"/>
  <c r="H378" i="36"/>
  <c r="G378" i="36"/>
  <c r="H377" i="36"/>
  <c r="G377" i="36"/>
  <c r="H376" i="36"/>
  <c r="G376" i="36"/>
  <c r="H375" i="36"/>
  <c r="G375" i="36"/>
  <c r="H374" i="36"/>
  <c r="G374" i="36"/>
  <c r="H373" i="36"/>
  <c r="G373" i="36"/>
  <c r="H372" i="36"/>
  <c r="G372" i="36"/>
  <c r="H371" i="36"/>
  <c r="G371" i="36"/>
  <c r="H370" i="36"/>
  <c r="G370" i="36"/>
  <c r="H369" i="36"/>
  <c r="G369" i="36"/>
  <c r="H368" i="36"/>
  <c r="G368" i="36"/>
  <c r="H367" i="36"/>
  <c r="G367" i="36"/>
  <c r="H366" i="36"/>
  <c r="G366" i="36"/>
  <c r="H365" i="36"/>
  <c r="G365" i="36"/>
  <c r="H364" i="36"/>
  <c r="G364" i="36"/>
  <c r="H363" i="36"/>
  <c r="G363" i="36"/>
  <c r="H362" i="36"/>
  <c r="G362" i="36"/>
  <c r="H361" i="36"/>
  <c r="G361" i="36"/>
  <c r="H360" i="36"/>
  <c r="G360" i="36"/>
  <c r="H359" i="36"/>
  <c r="G359" i="36"/>
  <c r="H358" i="36"/>
  <c r="G358" i="36"/>
  <c r="H357" i="36"/>
  <c r="G357" i="36"/>
  <c r="H356" i="36"/>
  <c r="G356" i="36"/>
  <c r="H355" i="36"/>
  <c r="G355" i="36"/>
  <c r="H354" i="36"/>
  <c r="G354" i="36"/>
  <c r="H353" i="36"/>
  <c r="G353" i="36"/>
  <c r="H352" i="36"/>
  <c r="G352" i="36"/>
  <c r="H351" i="36"/>
  <c r="G351" i="36"/>
  <c r="H350" i="36"/>
  <c r="G350" i="36"/>
  <c r="H349" i="36"/>
  <c r="G349" i="36"/>
  <c r="H348" i="36"/>
  <c r="G348" i="36"/>
  <c r="H347" i="36"/>
  <c r="G347" i="36"/>
  <c r="H346" i="36"/>
  <c r="G346" i="36"/>
  <c r="H345" i="36"/>
  <c r="G345" i="36"/>
  <c r="H344" i="36"/>
  <c r="G344" i="36"/>
  <c r="H343" i="36"/>
  <c r="G343" i="36"/>
  <c r="H342" i="36"/>
  <c r="G342" i="36"/>
  <c r="H341" i="36"/>
  <c r="G341" i="36"/>
  <c r="H340" i="36"/>
  <c r="G340" i="36"/>
  <c r="H339" i="36"/>
  <c r="G339" i="36"/>
  <c r="H338" i="36"/>
  <c r="G338" i="36"/>
  <c r="H337" i="36"/>
  <c r="G337" i="36"/>
  <c r="H336" i="36"/>
  <c r="G336" i="36"/>
  <c r="H335" i="36"/>
  <c r="G335" i="36"/>
  <c r="H334" i="36"/>
  <c r="G334" i="36"/>
  <c r="H333" i="36"/>
  <c r="G333" i="36"/>
  <c r="H332" i="36"/>
  <c r="G332" i="36"/>
  <c r="H331" i="36"/>
  <c r="G331" i="36"/>
  <c r="H330" i="36"/>
  <c r="G330" i="36"/>
  <c r="H329" i="36"/>
  <c r="G329" i="36"/>
  <c r="H328" i="36"/>
  <c r="G328" i="36"/>
  <c r="H327" i="36"/>
  <c r="G327" i="36"/>
  <c r="H326" i="36"/>
  <c r="G326" i="36"/>
  <c r="H325" i="36"/>
  <c r="G325" i="36"/>
  <c r="H324" i="36"/>
  <c r="G324" i="36"/>
  <c r="H323" i="36"/>
  <c r="G323" i="36"/>
  <c r="H322" i="36"/>
  <c r="G322" i="36"/>
  <c r="H321" i="36"/>
  <c r="G321" i="36"/>
  <c r="H320" i="36"/>
  <c r="G320" i="36"/>
  <c r="H319" i="36"/>
  <c r="G319" i="36"/>
  <c r="H318" i="36"/>
  <c r="G318" i="36"/>
  <c r="H317" i="36"/>
  <c r="G317" i="36"/>
  <c r="H316" i="36"/>
  <c r="G316" i="36"/>
  <c r="H315" i="36"/>
  <c r="G315" i="36"/>
  <c r="H314" i="36"/>
  <c r="G314" i="36"/>
  <c r="H313" i="36"/>
  <c r="G313" i="36"/>
  <c r="H312" i="36"/>
  <c r="G312" i="36"/>
  <c r="H311" i="36"/>
  <c r="G311" i="36"/>
  <c r="H310" i="36"/>
  <c r="G310" i="36"/>
  <c r="H309" i="36"/>
  <c r="G309" i="36"/>
  <c r="H308" i="36"/>
  <c r="G308" i="36"/>
  <c r="H307" i="36"/>
  <c r="G307" i="36"/>
  <c r="H306" i="36"/>
  <c r="G306" i="36"/>
  <c r="H305" i="36"/>
  <c r="G305" i="36"/>
  <c r="H304" i="36"/>
  <c r="G304" i="36"/>
  <c r="H303" i="36"/>
  <c r="G303" i="36"/>
  <c r="H302" i="36"/>
  <c r="G302" i="36"/>
  <c r="H301" i="36"/>
  <c r="G301" i="36"/>
  <c r="H300" i="36"/>
  <c r="G300" i="36"/>
  <c r="H299" i="36"/>
  <c r="G299" i="36"/>
  <c r="H298" i="36"/>
  <c r="G298" i="36"/>
  <c r="H297" i="36"/>
  <c r="G297" i="36"/>
  <c r="H296" i="36"/>
  <c r="G296" i="36"/>
  <c r="H295" i="36"/>
  <c r="G295" i="36"/>
  <c r="H294" i="36"/>
  <c r="G294" i="36"/>
  <c r="H293" i="36"/>
  <c r="G293" i="36"/>
  <c r="H292" i="36"/>
  <c r="G292" i="36"/>
  <c r="H291" i="36"/>
  <c r="G291" i="36"/>
  <c r="H290" i="36"/>
  <c r="G290" i="36"/>
  <c r="H289" i="36"/>
  <c r="G289" i="36"/>
  <c r="H288" i="36"/>
  <c r="G288" i="36"/>
  <c r="H287" i="36"/>
  <c r="G287" i="36"/>
  <c r="H286" i="36"/>
  <c r="G286" i="36"/>
  <c r="H285" i="36"/>
  <c r="G285" i="36"/>
  <c r="H284" i="36"/>
  <c r="G284" i="36"/>
  <c r="H283" i="36"/>
  <c r="G283" i="36"/>
  <c r="H282" i="36"/>
  <c r="G282" i="36"/>
  <c r="H281" i="36"/>
  <c r="G281" i="36"/>
  <c r="H280" i="36"/>
  <c r="G280" i="36"/>
  <c r="H279" i="36"/>
  <c r="G279" i="36"/>
  <c r="H278" i="36"/>
  <c r="G278" i="36"/>
  <c r="H277" i="36"/>
  <c r="G277" i="36"/>
  <c r="H276" i="36"/>
  <c r="G276" i="36"/>
  <c r="H275" i="36"/>
  <c r="G275" i="36"/>
  <c r="H274" i="36"/>
  <c r="G274" i="36"/>
  <c r="H273" i="36"/>
  <c r="G273" i="36"/>
  <c r="H272" i="36"/>
  <c r="G272" i="36"/>
  <c r="H271" i="36"/>
  <c r="G271" i="36"/>
  <c r="H270" i="36"/>
  <c r="G270" i="36"/>
  <c r="H269" i="36"/>
  <c r="G269" i="36"/>
  <c r="H268" i="36"/>
  <c r="G268" i="36"/>
  <c r="H267" i="36"/>
  <c r="G267" i="36"/>
  <c r="H266" i="36"/>
  <c r="G266" i="36"/>
  <c r="H265" i="36"/>
  <c r="G265" i="36"/>
  <c r="H264" i="36"/>
  <c r="G264" i="36"/>
  <c r="H263" i="36"/>
  <c r="G263" i="36"/>
  <c r="H262" i="36"/>
  <c r="G262" i="36"/>
  <c r="H261" i="36"/>
  <c r="G261" i="36"/>
  <c r="H260" i="36"/>
  <c r="G260" i="36"/>
  <c r="H259" i="36"/>
  <c r="G259" i="36"/>
  <c r="H258" i="36"/>
  <c r="G258" i="36"/>
  <c r="H257" i="36"/>
  <c r="G257" i="36"/>
  <c r="H256" i="36"/>
  <c r="G256" i="36"/>
  <c r="H255" i="36"/>
  <c r="G255" i="36"/>
  <c r="H254" i="36"/>
  <c r="G254" i="36"/>
  <c r="H253" i="36"/>
  <c r="G253" i="36"/>
  <c r="H252" i="36"/>
  <c r="G252" i="36"/>
  <c r="H251" i="36"/>
  <c r="G251" i="36"/>
  <c r="H250" i="36"/>
  <c r="G250" i="36"/>
  <c r="H249" i="36"/>
  <c r="G249" i="36"/>
  <c r="H248" i="36"/>
  <c r="G248" i="36"/>
  <c r="H247" i="36"/>
  <c r="G247" i="36"/>
  <c r="H246" i="36"/>
  <c r="G246" i="36"/>
  <c r="H245" i="36"/>
  <c r="G245" i="36"/>
  <c r="H244" i="36"/>
  <c r="G244" i="36"/>
  <c r="H243" i="36"/>
  <c r="G243" i="36"/>
  <c r="H242" i="36"/>
  <c r="G242" i="36"/>
  <c r="H241" i="36"/>
  <c r="G241" i="36"/>
  <c r="H240" i="36"/>
  <c r="G240" i="36"/>
  <c r="H239" i="36"/>
  <c r="G239" i="36"/>
  <c r="H238" i="36"/>
  <c r="G238" i="36"/>
  <c r="H237" i="36"/>
  <c r="G237" i="36"/>
  <c r="H236" i="36"/>
  <c r="G236" i="36"/>
  <c r="H235" i="36"/>
  <c r="G235" i="36"/>
  <c r="H234" i="36"/>
  <c r="G234" i="36"/>
  <c r="H233" i="36"/>
  <c r="G233" i="36"/>
  <c r="H232" i="36"/>
  <c r="G232" i="36"/>
  <c r="H231" i="36"/>
  <c r="G231" i="36"/>
  <c r="H230" i="36"/>
  <c r="G230" i="36"/>
  <c r="H229" i="36"/>
  <c r="G229" i="36"/>
  <c r="H228" i="36"/>
  <c r="G228" i="36"/>
  <c r="H227" i="36"/>
  <c r="G227" i="36"/>
  <c r="H226" i="36"/>
  <c r="G226" i="36"/>
  <c r="H225" i="36"/>
  <c r="G225" i="36"/>
  <c r="H224" i="36"/>
  <c r="G224" i="36"/>
  <c r="H223" i="36"/>
  <c r="G223" i="36"/>
  <c r="H222" i="36"/>
  <c r="G222" i="36"/>
  <c r="H221" i="36"/>
  <c r="G221" i="36"/>
  <c r="H220" i="36"/>
  <c r="G220" i="36"/>
  <c r="H219" i="36"/>
  <c r="G219" i="36"/>
  <c r="H218" i="36"/>
  <c r="G218" i="36"/>
  <c r="H217" i="36"/>
  <c r="G217" i="36"/>
  <c r="H216" i="36"/>
  <c r="G216" i="36"/>
  <c r="H215" i="36"/>
  <c r="G215" i="36"/>
  <c r="H214" i="36"/>
  <c r="G214" i="36"/>
  <c r="H213" i="36"/>
  <c r="G213" i="36"/>
  <c r="H212" i="36"/>
  <c r="G212" i="36"/>
  <c r="H211" i="36"/>
  <c r="G211" i="36"/>
  <c r="H210" i="36"/>
  <c r="G210" i="36"/>
  <c r="H209" i="36"/>
  <c r="G209" i="36"/>
  <c r="H208" i="36"/>
  <c r="G208" i="36"/>
  <c r="H207" i="36"/>
  <c r="G207" i="36"/>
  <c r="F204" i="36"/>
  <c r="E204" i="36"/>
  <c r="E26" i="1" s="1"/>
  <c r="H203" i="36"/>
  <c r="G203" i="36"/>
  <c r="H202" i="36"/>
  <c r="G202" i="36"/>
  <c r="H201" i="36"/>
  <c r="G201" i="36"/>
  <c r="H200" i="36"/>
  <c r="G200" i="36"/>
  <c r="H199" i="36"/>
  <c r="G199" i="36"/>
  <c r="H198" i="36"/>
  <c r="G198" i="36"/>
  <c r="H197" i="36"/>
  <c r="G197" i="36"/>
  <c r="H196" i="36"/>
  <c r="G196" i="36"/>
  <c r="H195" i="36"/>
  <c r="G195" i="36"/>
  <c r="H194" i="36"/>
  <c r="G194" i="36"/>
  <c r="H193" i="36"/>
  <c r="G193" i="36"/>
  <c r="H192" i="36"/>
  <c r="G192" i="36"/>
  <c r="H191" i="36"/>
  <c r="G191" i="36"/>
  <c r="H190" i="36"/>
  <c r="G190" i="36"/>
  <c r="H189" i="36"/>
  <c r="G189" i="36"/>
  <c r="H188" i="36"/>
  <c r="G188" i="36"/>
  <c r="H187" i="36"/>
  <c r="G187" i="36"/>
  <c r="H186" i="36"/>
  <c r="G186" i="36"/>
  <c r="H185" i="36"/>
  <c r="G185" i="36"/>
  <c r="H184" i="36"/>
  <c r="G184" i="36"/>
  <c r="H183" i="36"/>
  <c r="G183" i="36"/>
  <c r="H182" i="36"/>
  <c r="G182" i="36"/>
  <c r="H181" i="36"/>
  <c r="G181" i="36"/>
  <c r="H180" i="36"/>
  <c r="G180" i="36"/>
  <c r="H179" i="36"/>
  <c r="G179" i="36"/>
  <c r="H178" i="36"/>
  <c r="G178" i="36"/>
  <c r="H177" i="36"/>
  <c r="G177" i="36"/>
  <c r="H176" i="36"/>
  <c r="G176" i="36"/>
  <c r="H175" i="36"/>
  <c r="G175" i="36"/>
  <c r="H174" i="36"/>
  <c r="G174" i="36"/>
  <c r="H173" i="36"/>
  <c r="G173" i="36"/>
  <c r="H172" i="36"/>
  <c r="G172" i="36"/>
  <c r="H171" i="36"/>
  <c r="G171" i="36"/>
  <c r="H170" i="36"/>
  <c r="G170" i="36"/>
  <c r="H169" i="36"/>
  <c r="G169" i="36"/>
  <c r="H168" i="36"/>
  <c r="G168" i="36"/>
  <c r="H167" i="36"/>
  <c r="G167" i="36"/>
  <c r="H166" i="36"/>
  <c r="G166" i="36"/>
  <c r="H165" i="36"/>
  <c r="G165" i="36"/>
  <c r="H164" i="36"/>
  <c r="G164" i="36"/>
  <c r="H163" i="36"/>
  <c r="G163" i="36"/>
  <c r="H162" i="36"/>
  <c r="G162" i="36"/>
  <c r="H161" i="36"/>
  <c r="G161" i="36"/>
  <c r="H160" i="36"/>
  <c r="G160" i="36"/>
  <c r="H159" i="36"/>
  <c r="G159" i="36"/>
  <c r="H158" i="36"/>
  <c r="G158" i="36"/>
  <c r="H157" i="36"/>
  <c r="G157" i="36"/>
  <c r="H156" i="36"/>
  <c r="G156" i="36"/>
  <c r="H155" i="36"/>
  <c r="G155" i="36"/>
  <c r="H154" i="36"/>
  <c r="G154" i="36"/>
  <c r="H153" i="36"/>
  <c r="G153" i="36"/>
  <c r="H152" i="36"/>
  <c r="G152" i="36"/>
  <c r="H151" i="36"/>
  <c r="G151" i="36"/>
  <c r="H150" i="36"/>
  <c r="G150" i="36"/>
  <c r="H149" i="36"/>
  <c r="G149" i="36"/>
  <c r="H148" i="36"/>
  <c r="G148" i="36"/>
  <c r="H147" i="36"/>
  <c r="G147" i="36"/>
  <c r="H146" i="36"/>
  <c r="G146" i="36"/>
  <c r="H145" i="36"/>
  <c r="G145" i="36"/>
  <c r="H144" i="36"/>
  <c r="G144" i="36"/>
  <c r="H143" i="36"/>
  <c r="G143" i="36"/>
  <c r="H142" i="36"/>
  <c r="G142" i="36"/>
  <c r="H141" i="36"/>
  <c r="G141" i="36"/>
  <c r="H140" i="36"/>
  <c r="G140" i="36"/>
  <c r="H139" i="36"/>
  <c r="G139" i="36"/>
  <c r="H138" i="36"/>
  <c r="G138" i="36"/>
  <c r="H137" i="36"/>
  <c r="G137" i="36"/>
  <c r="H136" i="36"/>
  <c r="G136" i="36"/>
  <c r="H135" i="36"/>
  <c r="G135" i="36"/>
  <c r="H134" i="36"/>
  <c r="G134" i="36"/>
  <c r="H133" i="36"/>
  <c r="G133" i="36"/>
  <c r="H132" i="36"/>
  <c r="G132" i="36"/>
  <c r="H131" i="36"/>
  <c r="G131" i="36"/>
  <c r="H130" i="36"/>
  <c r="G130" i="36"/>
  <c r="H129" i="36"/>
  <c r="G129" i="36"/>
  <c r="H128" i="36"/>
  <c r="G128" i="36"/>
  <c r="H127" i="36"/>
  <c r="G127" i="36"/>
  <c r="H126" i="36"/>
  <c r="G126" i="36"/>
  <c r="H125" i="36"/>
  <c r="G125" i="36"/>
  <c r="H124" i="36"/>
  <c r="G124" i="36"/>
  <c r="H123" i="36"/>
  <c r="G123" i="36"/>
  <c r="H122" i="36"/>
  <c r="G122" i="36"/>
  <c r="H121" i="36"/>
  <c r="G121" i="36"/>
  <c r="F119" i="36"/>
  <c r="F205" i="36" s="1"/>
  <c r="F416" i="36" s="1"/>
  <c r="F68" i="1" s="1"/>
  <c r="E119" i="36"/>
  <c r="E205" i="36" s="1"/>
  <c r="E416" i="36" s="1"/>
  <c r="E68" i="1" s="1"/>
  <c r="H118" i="36"/>
  <c r="G118" i="36"/>
  <c r="H117" i="36"/>
  <c r="G117" i="36"/>
  <c r="H116" i="36"/>
  <c r="G116" i="36"/>
  <c r="H115" i="36"/>
  <c r="G115" i="36"/>
  <c r="H114" i="36"/>
  <c r="G114" i="36"/>
  <c r="H113" i="36"/>
  <c r="G113" i="36"/>
  <c r="H112" i="36"/>
  <c r="G112" i="36"/>
  <c r="H111" i="36"/>
  <c r="G111" i="36"/>
  <c r="H110" i="36"/>
  <c r="G110" i="36"/>
  <c r="H109" i="36"/>
  <c r="G109" i="36"/>
  <c r="H108" i="36"/>
  <c r="G108" i="36"/>
  <c r="H107" i="36"/>
  <c r="G107" i="36"/>
  <c r="H106" i="36"/>
  <c r="G106" i="36"/>
  <c r="H105" i="36"/>
  <c r="G105" i="36"/>
  <c r="H104" i="36"/>
  <c r="G104" i="36"/>
  <c r="H103" i="36"/>
  <c r="G103" i="36"/>
  <c r="H102" i="36"/>
  <c r="G102" i="36"/>
  <c r="H101" i="36"/>
  <c r="G101" i="36"/>
  <c r="H100" i="36"/>
  <c r="G100" i="36"/>
  <c r="H99" i="36"/>
  <c r="G99" i="36"/>
  <c r="H98" i="36"/>
  <c r="G98" i="36"/>
  <c r="H97" i="36"/>
  <c r="G97" i="36"/>
  <c r="H96" i="36"/>
  <c r="G96" i="36"/>
  <c r="H95" i="36"/>
  <c r="G95" i="36"/>
  <c r="H94" i="36"/>
  <c r="G94" i="36"/>
  <c r="H93" i="36"/>
  <c r="G93" i="36"/>
  <c r="H92" i="36"/>
  <c r="G92" i="36"/>
  <c r="H91" i="36"/>
  <c r="G91" i="36"/>
  <c r="H90" i="36"/>
  <c r="G90" i="36"/>
  <c r="H89" i="36"/>
  <c r="G89" i="36"/>
  <c r="H88" i="36"/>
  <c r="G88" i="36"/>
  <c r="H87" i="36"/>
  <c r="G87" i="36"/>
  <c r="H86" i="36"/>
  <c r="G86" i="36"/>
  <c r="H85" i="36"/>
  <c r="G85" i="36"/>
  <c r="H84" i="36"/>
  <c r="G84" i="36"/>
  <c r="H83" i="36"/>
  <c r="G83" i="36"/>
  <c r="H82" i="36"/>
  <c r="G82" i="36"/>
  <c r="H81" i="36"/>
  <c r="G81" i="36"/>
  <c r="H80" i="36"/>
  <c r="G80" i="36"/>
  <c r="H79" i="36"/>
  <c r="G79" i="36"/>
  <c r="H78" i="36"/>
  <c r="G78" i="36"/>
  <c r="H77" i="36"/>
  <c r="G77" i="36"/>
  <c r="H76" i="36"/>
  <c r="G76" i="36"/>
  <c r="H75" i="36"/>
  <c r="G75" i="36"/>
  <c r="H74" i="36"/>
  <c r="G74" i="36"/>
  <c r="H73" i="36"/>
  <c r="G73" i="36"/>
  <c r="H72" i="36"/>
  <c r="G72" i="36"/>
  <c r="H71" i="36"/>
  <c r="G71" i="36"/>
  <c r="H70" i="36"/>
  <c r="G70" i="36"/>
  <c r="H69" i="36"/>
  <c r="G69" i="36"/>
  <c r="H68" i="36"/>
  <c r="G68" i="36"/>
  <c r="H67" i="36"/>
  <c r="G67" i="36"/>
  <c r="H66" i="36"/>
  <c r="G66" i="36"/>
  <c r="H65" i="36"/>
  <c r="G65" i="36"/>
  <c r="H64" i="36"/>
  <c r="G64" i="36"/>
  <c r="H63" i="36"/>
  <c r="G63" i="36"/>
  <c r="H62" i="36"/>
  <c r="G62" i="36"/>
  <c r="H61" i="36"/>
  <c r="G61" i="36"/>
  <c r="H60" i="36"/>
  <c r="G60" i="36"/>
  <c r="H59" i="36"/>
  <c r="G59" i="36"/>
  <c r="H58" i="36"/>
  <c r="G58" i="36"/>
  <c r="H57" i="36"/>
  <c r="G57" i="36"/>
  <c r="H56" i="36"/>
  <c r="G56" i="36"/>
  <c r="H55" i="36"/>
  <c r="G55" i="36"/>
  <c r="H54" i="36"/>
  <c r="G54" i="36"/>
  <c r="H53" i="36"/>
  <c r="G53" i="36"/>
  <c r="H52" i="36"/>
  <c r="G52" i="36"/>
  <c r="H51" i="36"/>
  <c r="G51" i="36"/>
  <c r="H50" i="36"/>
  <c r="G50" i="36"/>
  <c r="H49" i="36"/>
  <c r="G49" i="36"/>
  <c r="H48" i="36"/>
  <c r="G48" i="36"/>
  <c r="H47" i="36"/>
  <c r="G47" i="36"/>
  <c r="H46" i="36"/>
  <c r="G46" i="36"/>
  <c r="H45" i="36"/>
  <c r="G45" i="36"/>
  <c r="H44" i="36"/>
  <c r="G44" i="36"/>
  <c r="H43" i="36"/>
  <c r="G43" i="36"/>
  <c r="H42" i="36"/>
  <c r="G42" i="36"/>
  <c r="H41" i="36"/>
  <c r="G41" i="36"/>
  <c r="H40" i="36"/>
  <c r="G40" i="36"/>
  <c r="H39" i="36"/>
  <c r="G39" i="36"/>
  <c r="H38" i="36"/>
  <c r="G38" i="36"/>
  <c r="H37" i="36"/>
  <c r="G37" i="36"/>
  <c r="H36" i="36"/>
  <c r="G36" i="36"/>
  <c r="H35" i="36"/>
  <c r="G35" i="36"/>
  <c r="H34" i="36"/>
  <c r="G34" i="36"/>
  <c r="H33" i="36"/>
  <c r="G33" i="36"/>
  <c r="H32" i="36"/>
  <c r="G32" i="36"/>
  <c r="H31" i="36"/>
  <c r="G31" i="36"/>
  <c r="H30" i="36"/>
  <c r="G30" i="36"/>
  <c r="H29" i="36"/>
  <c r="G29" i="36"/>
  <c r="H28" i="36"/>
  <c r="G28" i="36"/>
  <c r="H27" i="36"/>
  <c r="G27" i="36"/>
  <c r="H26" i="36"/>
  <c r="G26" i="36"/>
  <c r="H25" i="36"/>
  <c r="G25" i="36"/>
  <c r="H24" i="36"/>
  <c r="G24" i="36"/>
  <c r="H23" i="36"/>
  <c r="G23" i="36"/>
  <c r="H22" i="36"/>
  <c r="G22" i="36"/>
  <c r="H21" i="36"/>
  <c r="G21" i="36"/>
  <c r="H20" i="36"/>
  <c r="G20" i="36"/>
  <c r="H19" i="36"/>
  <c r="G19" i="36"/>
  <c r="H18" i="36"/>
  <c r="G18" i="36"/>
  <c r="H17" i="36"/>
  <c r="G17" i="36"/>
  <c r="H16" i="36"/>
  <c r="G16" i="36"/>
  <c r="H15" i="36"/>
  <c r="G15" i="36"/>
  <c r="H14" i="36"/>
  <c r="G14" i="36"/>
  <c r="H13" i="36"/>
  <c r="G13" i="36"/>
  <c r="H12" i="36"/>
  <c r="G12" i="36"/>
  <c r="H11" i="36"/>
  <c r="G11" i="36"/>
  <c r="H10" i="36"/>
  <c r="G10" i="36"/>
  <c r="H9" i="36"/>
  <c r="H119" i="36" s="1"/>
  <c r="G9" i="36"/>
  <c r="F243" i="39"/>
  <c r="E243" i="39"/>
  <c r="E39" i="1" s="1"/>
  <c r="D243" i="39"/>
  <c r="D254" i="39" s="1"/>
  <c r="D67" i="1" s="1"/>
  <c r="C243" i="39"/>
  <c r="C254" i="39" s="1"/>
  <c r="C67" i="1" s="1"/>
  <c r="H242" i="39"/>
  <c r="G242" i="39"/>
  <c r="H241" i="39"/>
  <c r="G241" i="39"/>
  <c r="H240" i="39"/>
  <c r="G240" i="39"/>
  <c r="H239" i="39"/>
  <c r="G239" i="39"/>
  <c r="H238" i="39"/>
  <c r="G238" i="39"/>
  <c r="H237" i="39"/>
  <c r="G237" i="39"/>
  <c r="H236" i="39"/>
  <c r="G236" i="39"/>
  <c r="H235" i="39"/>
  <c r="G235" i="39"/>
  <c r="H234" i="39"/>
  <c r="G234" i="39"/>
  <c r="H233" i="39"/>
  <c r="G233" i="39"/>
  <c r="H232" i="39"/>
  <c r="G232" i="39"/>
  <c r="H231" i="39"/>
  <c r="G231" i="39"/>
  <c r="H230" i="39"/>
  <c r="G230" i="39"/>
  <c r="H229" i="39"/>
  <c r="G229" i="39"/>
  <c r="H228" i="39"/>
  <c r="G228" i="39"/>
  <c r="H227" i="39"/>
  <c r="G227" i="39"/>
  <c r="H226" i="39"/>
  <c r="G226" i="39"/>
  <c r="H225" i="39"/>
  <c r="G225" i="39"/>
  <c r="H224" i="39"/>
  <c r="G224" i="39"/>
  <c r="H223" i="39"/>
  <c r="G223" i="39"/>
  <c r="H222" i="39"/>
  <c r="G222" i="39"/>
  <c r="H221" i="39"/>
  <c r="G221" i="39"/>
  <c r="H220" i="39"/>
  <c r="G220" i="39"/>
  <c r="H219" i="39"/>
  <c r="G219" i="39"/>
  <c r="H218" i="39"/>
  <c r="G218" i="39"/>
  <c r="H217" i="39"/>
  <c r="G217" i="39"/>
  <c r="H216" i="39"/>
  <c r="G216" i="39"/>
  <c r="H215" i="39"/>
  <c r="G215" i="39"/>
  <c r="H214" i="39"/>
  <c r="G214" i="39"/>
  <c r="H213" i="39"/>
  <c r="G213" i="39"/>
  <c r="H212" i="39"/>
  <c r="G212" i="39"/>
  <c r="H211" i="39"/>
  <c r="G211" i="39"/>
  <c r="H210" i="39"/>
  <c r="G210" i="39"/>
  <c r="H209" i="39"/>
  <c r="G209" i="39"/>
  <c r="H208" i="39"/>
  <c r="G208" i="39"/>
  <c r="H207" i="39"/>
  <c r="G207" i="39"/>
  <c r="H206" i="39"/>
  <c r="G206" i="39"/>
  <c r="H205" i="39"/>
  <c r="G205" i="39"/>
  <c r="H204" i="39"/>
  <c r="G204" i="39"/>
  <c r="H203" i="39"/>
  <c r="G203" i="39"/>
  <c r="H202" i="39"/>
  <c r="G202" i="39"/>
  <c r="H201" i="39"/>
  <c r="G201" i="39"/>
  <c r="H200" i="39"/>
  <c r="G200" i="39"/>
  <c r="H199" i="39"/>
  <c r="G199" i="39"/>
  <c r="H198" i="39"/>
  <c r="G198" i="39"/>
  <c r="H197" i="39"/>
  <c r="G197" i="39"/>
  <c r="H196" i="39"/>
  <c r="G196" i="39"/>
  <c r="H195" i="39"/>
  <c r="G195" i="39"/>
  <c r="H194" i="39"/>
  <c r="G194" i="39"/>
  <c r="H193" i="39"/>
  <c r="G193" i="39"/>
  <c r="H192" i="39"/>
  <c r="G192" i="39"/>
  <c r="H191" i="39"/>
  <c r="G191" i="39"/>
  <c r="H190" i="39"/>
  <c r="G190" i="39"/>
  <c r="H189" i="39"/>
  <c r="G189" i="39"/>
  <c r="H188" i="39"/>
  <c r="G188" i="39"/>
  <c r="H187" i="39"/>
  <c r="G187" i="39"/>
  <c r="H186" i="39"/>
  <c r="G186" i="39"/>
  <c r="H185" i="39"/>
  <c r="G185" i="39"/>
  <c r="H184" i="39"/>
  <c r="G184" i="39"/>
  <c r="H183" i="39"/>
  <c r="G183" i="39"/>
  <c r="H182" i="39"/>
  <c r="G182" i="39"/>
  <c r="H181" i="39"/>
  <c r="G181" i="39"/>
  <c r="H180" i="39"/>
  <c r="G180" i="39"/>
  <c r="H179" i="39"/>
  <c r="G179" i="39"/>
  <c r="H178" i="39"/>
  <c r="G178" i="39"/>
  <c r="H177" i="39"/>
  <c r="G177" i="39"/>
  <c r="H176" i="39"/>
  <c r="G176" i="39"/>
  <c r="H175" i="39"/>
  <c r="G175" i="39"/>
  <c r="H174" i="39"/>
  <c r="G174" i="39"/>
  <c r="H173" i="39"/>
  <c r="G173" i="39"/>
  <c r="H172" i="39"/>
  <c r="G172" i="39"/>
  <c r="H171" i="39"/>
  <c r="G171" i="39"/>
  <c r="H170" i="39"/>
  <c r="G170" i="39"/>
  <c r="H169" i="39"/>
  <c r="G169" i="39"/>
  <c r="H168" i="39"/>
  <c r="G168" i="39"/>
  <c r="H167" i="39"/>
  <c r="G167" i="39"/>
  <c r="H166" i="39"/>
  <c r="G166" i="39"/>
  <c r="H165" i="39"/>
  <c r="G165" i="39"/>
  <c r="H164" i="39"/>
  <c r="G164" i="39"/>
  <c r="H163" i="39"/>
  <c r="G163" i="39"/>
  <c r="H162" i="39"/>
  <c r="G162" i="39"/>
  <c r="H161" i="39"/>
  <c r="G161" i="39"/>
  <c r="H160" i="39"/>
  <c r="G160" i="39"/>
  <c r="H159" i="39"/>
  <c r="G159" i="39"/>
  <c r="H158" i="39"/>
  <c r="G158" i="39"/>
  <c r="H157" i="39"/>
  <c r="G157" i="39"/>
  <c r="H156" i="39"/>
  <c r="G156" i="39"/>
  <c r="H155" i="39"/>
  <c r="G155" i="39"/>
  <c r="H154" i="39"/>
  <c r="G154" i="39"/>
  <c r="H153" i="39"/>
  <c r="G153" i="39"/>
  <c r="H152" i="39"/>
  <c r="G152" i="39"/>
  <c r="H151" i="39"/>
  <c r="G151" i="39"/>
  <c r="H150" i="39"/>
  <c r="G150" i="39"/>
  <c r="H149" i="39"/>
  <c r="G149" i="39"/>
  <c r="H148" i="39"/>
  <c r="G148" i="39"/>
  <c r="H147" i="39"/>
  <c r="G147" i="39"/>
  <c r="H146" i="39"/>
  <c r="G146" i="39"/>
  <c r="H145" i="39"/>
  <c r="H243" i="39" s="1"/>
  <c r="G145" i="39"/>
  <c r="G144" i="39"/>
  <c r="F141" i="39"/>
  <c r="F25" i="1" s="1"/>
  <c r="E141" i="39"/>
  <c r="H140" i="39"/>
  <c r="G140" i="39"/>
  <c r="H139" i="39"/>
  <c r="G139" i="39"/>
  <c r="H138" i="39"/>
  <c r="G138" i="39"/>
  <c r="F136" i="39"/>
  <c r="F142" i="39" s="1"/>
  <c r="E136" i="39"/>
  <c r="E142" i="39" s="1"/>
  <c r="H135" i="39"/>
  <c r="G135" i="39"/>
  <c r="H134" i="39"/>
  <c r="G134" i="39"/>
  <c r="H133" i="39"/>
  <c r="G133" i="39"/>
  <c r="H132" i="39"/>
  <c r="G132" i="39"/>
  <c r="H131" i="39"/>
  <c r="G131" i="39"/>
  <c r="H130" i="39"/>
  <c r="G130" i="39"/>
  <c r="H129" i="39"/>
  <c r="G129" i="39"/>
  <c r="H128" i="39"/>
  <c r="G128" i="39"/>
  <c r="H127" i="39"/>
  <c r="G127" i="39"/>
  <c r="H126" i="39"/>
  <c r="G126" i="39"/>
  <c r="H125" i="39"/>
  <c r="G125" i="39"/>
  <c r="H124" i="39"/>
  <c r="G124" i="39"/>
  <c r="H123" i="39"/>
  <c r="G123" i="39"/>
  <c r="H122" i="39"/>
  <c r="G122" i="39"/>
  <c r="H121" i="39"/>
  <c r="G121" i="39"/>
  <c r="H120" i="39"/>
  <c r="G120" i="39"/>
  <c r="H119" i="39"/>
  <c r="G119" i="39"/>
  <c r="H118" i="39"/>
  <c r="G118" i="39"/>
  <c r="H117" i="39"/>
  <c r="G117" i="39"/>
  <c r="H116" i="39"/>
  <c r="G116" i="39"/>
  <c r="H115" i="39"/>
  <c r="G115" i="39"/>
  <c r="H114" i="39"/>
  <c r="G114" i="39"/>
  <c r="H113" i="39"/>
  <c r="G113" i="39"/>
  <c r="H112" i="39"/>
  <c r="G112" i="39"/>
  <c r="H111" i="39"/>
  <c r="G111" i="39"/>
  <c r="H110" i="39"/>
  <c r="G110" i="39"/>
  <c r="H109" i="39"/>
  <c r="G109" i="39"/>
  <c r="H108" i="39"/>
  <c r="G108" i="39"/>
  <c r="H107" i="39"/>
  <c r="G107" i="39"/>
  <c r="H106" i="39"/>
  <c r="G106" i="39"/>
  <c r="H105" i="39"/>
  <c r="G105" i="39"/>
  <c r="H104" i="39"/>
  <c r="G104" i="39"/>
  <c r="H103" i="39"/>
  <c r="G103" i="39"/>
  <c r="H102" i="39"/>
  <c r="G102" i="39"/>
  <c r="H101" i="39"/>
  <c r="G101" i="39"/>
  <c r="H100" i="39"/>
  <c r="G100" i="39"/>
  <c r="H99" i="39"/>
  <c r="G99" i="39"/>
  <c r="H98" i="39"/>
  <c r="G98" i="39"/>
  <c r="H97" i="39"/>
  <c r="G97" i="39"/>
  <c r="H96" i="39"/>
  <c r="G96" i="39"/>
  <c r="H95" i="39"/>
  <c r="G95" i="39"/>
  <c r="H94" i="39"/>
  <c r="G94" i="39"/>
  <c r="H93" i="39"/>
  <c r="G93" i="39"/>
  <c r="H92" i="39"/>
  <c r="G92" i="39"/>
  <c r="H91" i="39"/>
  <c r="G91" i="39"/>
  <c r="H90" i="39"/>
  <c r="G90" i="39"/>
  <c r="H89" i="39"/>
  <c r="G89" i="39"/>
  <c r="H88" i="39"/>
  <c r="G88" i="39"/>
  <c r="H87" i="39"/>
  <c r="G87" i="39"/>
  <c r="H86" i="39"/>
  <c r="G86" i="39"/>
  <c r="H85" i="39"/>
  <c r="G85" i="39"/>
  <c r="H84" i="39"/>
  <c r="G84" i="39"/>
  <c r="H83" i="39"/>
  <c r="G83" i="39"/>
  <c r="H82" i="39"/>
  <c r="G82" i="39"/>
  <c r="H81" i="39"/>
  <c r="G81" i="39"/>
  <c r="H80" i="39"/>
  <c r="G80" i="39"/>
  <c r="H79" i="39"/>
  <c r="G79" i="39"/>
  <c r="H78" i="39"/>
  <c r="G78" i="39"/>
  <c r="H77" i="39"/>
  <c r="G77" i="39"/>
  <c r="H76" i="39"/>
  <c r="G76" i="39"/>
  <c r="H75" i="39"/>
  <c r="G75" i="39"/>
  <c r="H74" i="39"/>
  <c r="G74" i="39"/>
  <c r="H73" i="39"/>
  <c r="G73" i="39"/>
  <c r="H72" i="39"/>
  <c r="G72" i="39"/>
  <c r="H71" i="39"/>
  <c r="G71" i="39"/>
  <c r="H70" i="39"/>
  <c r="G70" i="39"/>
  <c r="H69" i="39"/>
  <c r="G69" i="39"/>
  <c r="H68" i="39"/>
  <c r="G68" i="39"/>
  <c r="H67" i="39"/>
  <c r="G67" i="39"/>
  <c r="H66" i="39"/>
  <c r="G66" i="39"/>
  <c r="H65" i="39"/>
  <c r="G65" i="39"/>
  <c r="H64" i="39"/>
  <c r="G64" i="39"/>
  <c r="H63" i="39"/>
  <c r="G63" i="39"/>
  <c r="H62" i="39"/>
  <c r="G62" i="39"/>
  <c r="H61" i="39"/>
  <c r="G61" i="39"/>
  <c r="H60" i="39"/>
  <c r="G60" i="39"/>
  <c r="H59" i="39"/>
  <c r="G59" i="39"/>
  <c r="H58" i="39"/>
  <c r="G58" i="39"/>
  <c r="H57" i="39"/>
  <c r="G57" i="39"/>
  <c r="H56" i="39"/>
  <c r="G56" i="39"/>
  <c r="H55" i="39"/>
  <c r="G55" i="39"/>
  <c r="H54" i="39"/>
  <c r="G54" i="39"/>
  <c r="H53" i="39"/>
  <c r="G53" i="39"/>
  <c r="H52" i="39"/>
  <c r="G52" i="39"/>
  <c r="H51" i="39"/>
  <c r="G51" i="39"/>
  <c r="H50" i="39"/>
  <c r="G50" i="39"/>
  <c r="H49" i="39"/>
  <c r="G49" i="39"/>
  <c r="H48" i="39"/>
  <c r="G48" i="39"/>
  <c r="H47" i="39"/>
  <c r="G47" i="39"/>
  <c r="H46" i="39"/>
  <c r="G46" i="39"/>
  <c r="H45" i="39"/>
  <c r="G45" i="39"/>
  <c r="H44" i="39"/>
  <c r="G44" i="39"/>
  <c r="H43" i="39"/>
  <c r="G43" i="39"/>
  <c r="H42" i="39"/>
  <c r="G42" i="39"/>
  <c r="H41" i="39"/>
  <c r="G41" i="39"/>
  <c r="H40" i="39"/>
  <c r="G40" i="39"/>
  <c r="H39" i="39"/>
  <c r="G39" i="39"/>
  <c r="H38" i="39"/>
  <c r="G38" i="39"/>
  <c r="H37" i="39"/>
  <c r="G37" i="39"/>
  <c r="H36" i="39"/>
  <c r="G36" i="39"/>
  <c r="H35" i="39"/>
  <c r="G35" i="39"/>
  <c r="H34" i="39"/>
  <c r="G34" i="39"/>
  <c r="H33" i="39"/>
  <c r="G33" i="39"/>
  <c r="H32" i="39"/>
  <c r="G32" i="39"/>
  <c r="H31" i="39"/>
  <c r="G31" i="39"/>
  <c r="H30" i="39"/>
  <c r="G30" i="39"/>
  <c r="H29" i="39"/>
  <c r="G29" i="39"/>
  <c r="H28" i="39"/>
  <c r="G28" i="39"/>
  <c r="H27" i="39"/>
  <c r="G27" i="39"/>
  <c r="H26" i="39"/>
  <c r="G26" i="39"/>
  <c r="H25" i="39"/>
  <c r="G25" i="39"/>
  <c r="H24" i="39"/>
  <c r="G24" i="39"/>
  <c r="H23" i="39"/>
  <c r="G23" i="39"/>
  <c r="H22" i="39"/>
  <c r="G22" i="39"/>
  <c r="H21" i="39"/>
  <c r="G21" i="39"/>
  <c r="H20" i="39"/>
  <c r="G20" i="39"/>
  <c r="H19" i="39"/>
  <c r="G19" i="39"/>
  <c r="H18" i="39"/>
  <c r="G18" i="39"/>
  <c r="H17" i="39"/>
  <c r="G17" i="39"/>
  <c r="H16" i="39"/>
  <c r="G16" i="39"/>
  <c r="H15" i="39"/>
  <c r="G15" i="39"/>
  <c r="H14" i="39"/>
  <c r="G14" i="39"/>
  <c r="H13" i="39"/>
  <c r="G13" i="39"/>
  <c r="H12" i="39"/>
  <c r="G12" i="39"/>
  <c r="H11" i="39"/>
  <c r="G11" i="39"/>
  <c r="H10" i="39"/>
  <c r="G10" i="39"/>
  <c r="H9" i="39"/>
  <c r="G9" i="39"/>
  <c r="F484" i="41"/>
  <c r="F38" i="1" s="1"/>
  <c r="E484" i="41"/>
  <c r="D484" i="41"/>
  <c r="D495" i="41" s="1"/>
  <c r="D66" i="1" s="1"/>
  <c r="C484" i="41"/>
  <c r="C495" i="41" s="1"/>
  <c r="H483" i="41"/>
  <c r="G483" i="41"/>
  <c r="H482" i="41"/>
  <c r="G482" i="41"/>
  <c r="H481" i="41"/>
  <c r="G481" i="41"/>
  <c r="H480" i="41"/>
  <c r="G480" i="41"/>
  <c r="H479" i="41"/>
  <c r="G479" i="41"/>
  <c r="H478" i="41"/>
  <c r="G478" i="41"/>
  <c r="H477" i="41"/>
  <c r="G477" i="41"/>
  <c r="H476" i="41"/>
  <c r="G476" i="41"/>
  <c r="H475" i="41"/>
  <c r="G475" i="41"/>
  <c r="H474" i="41"/>
  <c r="G474" i="41"/>
  <c r="H473" i="41"/>
  <c r="G473" i="41"/>
  <c r="H472" i="41"/>
  <c r="G472" i="41"/>
  <c r="H471" i="41"/>
  <c r="G471" i="41"/>
  <c r="H470" i="41"/>
  <c r="G470" i="41"/>
  <c r="H469" i="41"/>
  <c r="G469" i="41"/>
  <c r="H468" i="41"/>
  <c r="G468" i="41"/>
  <c r="H467" i="41"/>
  <c r="G467" i="41"/>
  <c r="H466" i="41"/>
  <c r="G466" i="41"/>
  <c r="H465" i="41"/>
  <c r="G465" i="41"/>
  <c r="H464" i="41"/>
  <c r="G464" i="41"/>
  <c r="H463" i="41"/>
  <c r="G463" i="41"/>
  <c r="H462" i="41"/>
  <c r="G462" i="41"/>
  <c r="H461" i="41"/>
  <c r="G461" i="41"/>
  <c r="H460" i="41"/>
  <c r="G460" i="41"/>
  <c r="H459" i="41"/>
  <c r="G459" i="41"/>
  <c r="H458" i="41"/>
  <c r="G458" i="41"/>
  <c r="H457" i="41"/>
  <c r="G457" i="41"/>
  <c r="H456" i="41"/>
  <c r="G456" i="41"/>
  <c r="H455" i="41"/>
  <c r="G455" i="41"/>
  <c r="H454" i="41"/>
  <c r="G454" i="41"/>
  <c r="H453" i="41"/>
  <c r="G453" i="41"/>
  <c r="H452" i="41"/>
  <c r="G452" i="41"/>
  <c r="H451" i="41"/>
  <c r="G451" i="41"/>
  <c r="H450" i="41"/>
  <c r="G450" i="41"/>
  <c r="H449" i="41"/>
  <c r="G449" i="41"/>
  <c r="H448" i="41"/>
  <c r="G448" i="41"/>
  <c r="H447" i="41"/>
  <c r="G447" i="41"/>
  <c r="H446" i="41"/>
  <c r="G446" i="41"/>
  <c r="H445" i="41"/>
  <c r="G445" i="41"/>
  <c r="H444" i="41"/>
  <c r="G444" i="41"/>
  <c r="H443" i="41"/>
  <c r="G443" i="41"/>
  <c r="H442" i="41"/>
  <c r="G442" i="41"/>
  <c r="H441" i="41"/>
  <c r="G441" i="41"/>
  <c r="H440" i="41"/>
  <c r="G440" i="41"/>
  <c r="H439" i="41"/>
  <c r="G439" i="41"/>
  <c r="H438" i="41"/>
  <c r="G438" i="41"/>
  <c r="H437" i="41"/>
  <c r="G437" i="41"/>
  <c r="H436" i="41"/>
  <c r="G436" i="41"/>
  <c r="H435" i="41"/>
  <c r="G435" i="41"/>
  <c r="H434" i="41"/>
  <c r="G434" i="41"/>
  <c r="H433" i="41"/>
  <c r="G433" i="41"/>
  <c r="H432" i="41"/>
  <c r="G432" i="41"/>
  <c r="H431" i="41"/>
  <c r="G431" i="41"/>
  <c r="H430" i="41"/>
  <c r="G430" i="41"/>
  <c r="H429" i="41"/>
  <c r="G429" i="41"/>
  <c r="H428" i="41"/>
  <c r="G428" i="41"/>
  <c r="H427" i="41"/>
  <c r="G427" i="41"/>
  <c r="H426" i="41"/>
  <c r="G426" i="41"/>
  <c r="H425" i="41"/>
  <c r="G425" i="41"/>
  <c r="H424" i="41"/>
  <c r="G424" i="41"/>
  <c r="H423" i="41"/>
  <c r="G423" i="41"/>
  <c r="H422" i="41"/>
  <c r="G422" i="41"/>
  <c r="H421" i="41"/>
  <c r="G421" i="41"/>
  <c r="H420" i="41"/>
  <c r="G420" i="41"/>
  <c r="H419" i="41"/>
  <c r="G419" i="41"/>
  <c r="H418" i="41"/>
  <c r="G418" i="41"/>
  <c r="H417" i="41"/>
  <c r="G417" i="41"/>
  <c r="H416" i="41"/>
  <c r="G416" i="41"/>
  <c r="H415" i="41"/>
  <c r="G415" i="41"/>
  <c r="H414" i="41"/>
  <c r="G414" i="41"/>
  <c r="H413" i="41"/>
  <c r="G413" i="41"/>
  <c r="H412" i="41"/>
  <c r="G412" i="41"/>
  <c r="H411" i="41"/>
  <c r="G411" i="41"/>
  <c r="H410" i="41"/>
  <c r="G410" i="41"/>
  <c r="H409" i="41"/>
  <c r="G409" i="41"/>
  <c r="H408" i="41"/>
  <c r="G408" i="41"/>
  <c r="H407" i="41"/>
  <c r="G407" i="41"/>
  <c r="H406" i="41"/>
  <c r="G406" i="41"/>
  <c r="H405" i="41"/>
  <c r="G405" i="41"/>
  <c r="H404" i="41"/>
  <c r="G404" i="41"/>
  <c r="H403" i="41"/>
  <c r="G403" i="41"/>
  <c r="H402" i="41"/>
  <c r="G402" i="41"/>
  <c r="H401" i="41"/>
  <c r="G401" i="41"/>
  <c r="H400" i="41"/>
  <c r="G400" i="41"/>
  <c r="H399" i="41"/>
  <c r="G399" i="41"/>
  <c r="H398" i="41"/>
  <c r="G398" i="41"/>
  <c r="H397" i="41"/>
  <c r="G397" i="41"/>
  <c r="H396" i="41"/>
  <c r="G396" i="41"/>
  <c r="H395" i="41"/>
  <c r="G395" i="41"/>
  <c r="H394" i="41"/>
  <c r="G394" i="41"/>
  <c r="H393" i="41"/>
  <c r="G393" i="41"/>
  <c r="H392" i="41"/>
  <c r="G392" i="41"/>
  <c r="H391" i="41"/>
  <c r="G391" i="41"/>
  <c r="H390" i="41"/>
  <c r="G390" i="41"/>
  <c r="H389" i="41"/>
  <c r="G389" i="41"/>
  <c r="H388" i="41"/>
  <c r="G388" i="41"/>
  <c r="H387" i="41"/>
  <c r="G387" i="41"/>
  <c r="H386" i="41"/>
  <c r="G386" i="41"/>
  <c r="H385" i="41"/>
  <c r="G385" i="41"/>
  <c r="H384" i="41"/>
  <c r="G384" i="41"/>
  <c r="H383" i="41"/>
  <c r="G383" i="41"/>
  <c r="H382" i="41"/>
  <c r="G382" i="41"/>
  <c r="H381" i="41"/>
  <c r="G381" i="41"/>
  <c r="H380" i="41"/>
  <c r="G380" i="41"/>
  <c r="H379" i="41"/>
  <c r="G379" i="41"/>
  <c r="H378" i="41"/>
  <c r="G378" i="41"/>
  <c r="H377" i="41"/>
  <c r="G377" i="41"/>
  <c r="H376" i="41"/>
  <c r="G376" i="41"/>
  <c r="H375" i="41"/>
  <c r="G375" i="41"/>
  <c r="H374" i="41"/>
  <c r="G374" i="41"/>
  <c r="H373" i="41"/>
  <c r="G373" i="41"/>
  <c r="H372" i="41"/>
  <c r="G372" i="41"/>
  <c r="H371" i="41"/>
  <c r="G371" i="41"/>
  <c r="H370" i="41"/>
  <c r="G370" i="41"/>
  <c r="H369" i="41"/>
  <c r="G369" i="41"/>
  <c r="H368" i="41"/>
  <c r="G368" i="41"/>
  <c r="H367" i="41"/>
  <c r="G367" i="41"/>
  <c r="H366" i="41"/>
  <c r="G366" i="41"/>
  <c r="H365" i="41"/>
  <c r="G365" i="41"/>
  <c r="H364" i="41"/>
  <c r="G364" i="41"/>
  <c r="H363" i="41"/>
  <c r="G363" i="41"/>
  <c r="H362" i="41"/>
  <c r="G362" i="41"/>
  <c r="H361" i="41"/>
  <c r="G361" i="41"/>
  <c r="H360" i="41"/>
  <c r="G360" i="41"/>
  <c r="H359" i="41"/>
  <c r="G359" i="41"/>
  <c r="H358" i="41"/>
  <c r="G358" i="41"/>
  <c r="H357" i="41"/>
  <c r="G357" i="41"/>
  <c r="H356" i="41"/>
  <c r="G356" i="41"/>
  <c r="H355" i="41"/>
  <c r="G355" i="41"/>
  <c r="H354" i="41"/>
  <c r="G354" i="41"/>
  <c r="H353" i="41"/>
  <c r="G353" i="41"/>
  <c r="H352" i="41"/>
  <c r="G352" i="41"/>
  <c r="H351" i="41"/>
  <c r="G351" i="41"/>
  <c r="H350" i="41"/>
  <c r="G350" i="41"/>
  <c r="H349" i="41"/>
  <c r="G349" i="41"/>
  <c r="H348" i="41"/>
  <c r="G348" i="41"/>
  <c r="H347" i="41"/>
  <c r="G347" i="41"/>
  <c r="H346" i="41"/>
  <c r="G346" i="41"/>
  <c r="H345" i="41"/>
  <c r="G345" i="41"/>
  <c r="H344" i="41"/>
  <c r="G344" i="41"/>
  <c r="H343" i="41"/>
  <c r="G343" i="41"/>
  <c r="H342" i="41"/>
  <c r="G342" i="41"/>
  <c r="H341" i="41"/>
  <c r="G341" i="41"/>
  <c r="H340" i="41"/>
  <c r="G340" i="41"/>
  <c r="H339" i="41"/>
  <c r="G339" i="41"/>
  <c r="H338" i="41"/>
  <c r="G338" i="41"/>
  <c r="H337" i="41"/>
  <c r="G337" i="41"/>
  <c r="H336" i="41"/>
  <c r="G336" i="41"/>
  <c r="H335" i="41"/>
  <c r="G335" i="41"/>
  <c r="H334" i="41"/>
  <c r="G334" i="41"/>
  <c r="H333" i="41"/>
  <c r="G333" i="41"/>
  <c r="H332" i="41"/>
  <c r="G332" i="41"/>
  <c r="H331" i="41"/>
  <c r="G331" i="41"/>
  <c r="H330" i="41"/>
  <c r="G330" i="41"/>
  <c r="H329" i="41"/>
  <c r="G329" i="41"/>
  <c r="H328" i="41"/>
  <c r="G328" i="41"/>
  <c r="H327" i="41"/>
  <c r="G327" i="41"/>
  <c r="H326" i="41"/>
  <c r="G326" i="41"/>
  <c r="H325" i="41"/>
  <c r="G325" i="41"/>
  <c r="H324" i="41"/>
  <c r="G324" i="41"/>
  <c r="H323" i="41"/>
  <c r="G323" i="41"/>
  <c r="H322" i="41"/>
  <c r="G322" i="41"/>
  <c r="H321" i="41"/>
  <c r="G321" i="41"/>
  <c r="H320" i="41"/>
  <c r="G320" i="41"/>
  <c r="H319" i="41"/>
  <c r="G319" i="41"/>
  <c r="H318" i="41"/>
  <c r="G318" i="41"/>
  <c r="H317" i="41"/>
  <c r="G317" i="41"/>
  <c r="H316" i="41"/>
  <c r="G316" i="41"/>
  <c r="H315" i="41"/>
  <c r="G315" i="41"/>
  <c r="H314" i="41"/>
  <c r="G314" i="41"/>
  <c r="H313" i="41"/>
  <c r="G313" i="41"/>
  <c r="H312" i="41"/>
  <c r="G312" i="41"/>
  <c r="H311" i="41"/>
  <c r="G311" i="41"/>
  <c r="H310" i="41"/>
  <c r="G310" i="41"/>
  <c r="H309" i="41"/>
  <c r="G309" i="41"/>
  <c r="H308" i="41"/>
  <c r="G308" i="41"/>
  <c r="H307" i="41"/>
  <c r="G307" i="41"/>
  <c r="H306" i="41"/>
  <c r="G306" i="41"/>
  <c r="H305" i="41"/>
  <c r="G305" i="41"/>
  <c r="H304" i="41"/>
  <c r="G304" i="41"/>
  <c r="H303" i="41"/>
  <c r="G303" i="41"/>
  <c r="G484" i="41" s="1"/>
  <c r="F300" i="41"/>
  <c r="F24" i="1" s="1"/>
  <c r="E300" i="41"/>
  <c r="H299" i="41"/>
  <c r="G299" i="41"/>
  <c r="H298" i="41"/>
  <c r="G298" i="41"/>
  <c r="H297" i="41"/>
  <c r="G297" i="41"/>
  <c r="H296" i="41"/>
  <c r="G296" i="41"/>
  <c r="H295" i="41"/>
  <c r="G295" i="41"/>
  <c r="H294" i="41"/>
  <c r="G294" i="41"/>
  <c r="H293" i="41"/>
  <c r="G293" i="41"/>
  <c r="H292" i="41"/>
  <c r="G292" i="41"/>
  <c r="G291" i="41"/>
  <c r="H290" i="41"/>
  <c r="G290" i="41"/>
  <c r="H289" i="41"/>
  <c r="G289" i="41"/>
  <c r="H288" i="41"/>
  <c r="G288" i="41"/>
  <c r="H287" i="41"/>
  <c r="G287" i="41"/>
  <c r="H286" i="41"/>
  <c r="G286" i="41"/>
  <c r="H285" i="41"/>
  <c r="G285" i="41"/>
  <c r="H284" i="41"/>
  <c r="G284" i="41"/>
  <c r="H283" i="41"/>
  <c r="G283" i="41"/>
  <c r="H282" i="41"/>
  <c r="G282" i="41"/>
  <c r="H281" i="41"/>
  <c r="G281" i="41"/>
  <c r="H280" i="41"/>
  <c r="G280" i="41"/>
  <c r="H279" i="41"/>
  <c r="G279" i="41"/>
  <c r="H278" i="41"/>
  <c r="G278" i="41"/>
  <c r="H277" i="41"/>
  <c r="G277" i="41"/>
  <c r="H276" i="41"/>
  <c r="G276" i="41"/>
  <c r="H275" i="41"/>
  <c r="G275" i="41"/>
  <c r="H274" i="41"/>
  <c r="G274" i="41"/>
  <c r="H273" i="41"/>
  <c r="G273" i="41"/>
  <c r="H272" i="41"/>
  <c r="G272" i="41"/>
  <c r="H271" i="41"/>
  <c r="G271" i="41"/>
  <c r="H270" i="41"/>
  <c r="G270" i="41"/>
  <c r="H269" i="41"/>
  <c r="G269" i="41"/>
  <c r="H268" i="41"/>
  <c r="G268" i="41"/>
  <c r="H267" i="41"/>
  <c r="G267" i="41"/>
  <c r="H266" i="41"/>
  <c r="G266" i="41"/>
  <c r="H265" i="41"/>
  <c r="G265" i="41"/>
  <c r="H264" i="41"/>
  <c r="G264" i="41"/>
  <c r="H263" i="41"/>
  <c r="G263" i="41"/>
  <c r="H262" i="41"/>
  <c r="G262" i="41"/>
  <c r="H261" i="41"/>
  <c r="G261" i="41"/>
  <c r="H260" i="41"/>
  <c r="G260" i="41"/>
  <c r="H259" i="41"/>
  <c r="G259" i="41"/>
  <c r="H258" i="41"/>
  <c r="G258" i="41"/>
  <c r="H257" i="41"/>
  <c r="G257" i="41"/>
  <c r="H256" i="41"/>
  <c r="G256" i="41"/>
  <c r="H255" i="41"/>
  <c r="G255" i="41"/>
  <c r="H254" i="41"/>
  <c r="G254" i="41"/>
  <c r="H253" i="41"/>
  <c r="G253" i="41"/>
  <c r="H252" i="41"/>
  <c r="G252" i="41"/>
  <c r="H251" i="41"/>
  <c r="G251" i="41"/>
  <c r="H250" i="41"/>
  <c r="G250" i="41"/>
  <c r="H249" i="41"/>
  <c r="G249" i="41"/>
  <c r="H248" i="41"/>
  <c r="G248" i="41"/>
  <c r="H247" i="41"/>
  <c r="G247" i="41"/>
  <c r="H246" i="41"/>
  <c r="G246" i="41"/>
  <c r="H245" i="41"/>
  <c r="G245" i="41"/>
  <c r="H244" i="41"/>
  <c r="G244" i="41"/>
  <c r="H243" i="41"/>
  <c r="G243" i="41"/>
  <c r="H242" i="41"/>
  <c r="G242" i="41"/>
  <c r="H241" i="41"/>
  <c r="G241" i="41"/>
  <c r="H240" i="41"/>
  <c r="G240" i="41"/>
  <c r="H239" i="41"/>
  <c r="G239" i="41"/>
  <c r="H238" i="41"/>
  <c r="G238" i="41"/>
  <c r="H237" i="41"/>
  <c r="G237" i="41"/>
  <c r="H236" i="41"/>
  <c r="G236" i="41"/>
  <c r="H235" i="41"/>
  <c r="G235" i="41"/>
  <c r="H234" i="41"/>
  <c r="G234" i="41"/>
  <c r="H233" i="41"/>
  <c r="G233" i="41"/>
  <c r="H232" i="41"/>
  <c r="G232" i="41"/>
  <c r="F230" i="41"/>
  <c r="E230" i="41"/>
  <c r="E10" i="1" s="1"/>
  <c r="H229" i="41"/>
  <c r="G229" i="41"/>
  <c r="H228" i="41"/>
  <c r="G228" i="41"/>
  <c r="H227" i="41"/>
  <c r="G227" i="41"/>
  <c r="H226" i="41"/>
  <c r="G226" i="41"/>
  <c r="H225" i="41"/>
  <c r="G225" i="41"/>
  <c r="H224" i="41"/>
  <c r="G224" i="41"/>
  <c r="H223" i="41"/>
  <c r="G223" i="41"/>
  <c r="H222" i="41"/>
  <c r="G222" i="41"/>
  <c r="H221" i="41"/>
  <c r="G221" i="41"/>
  <c r="H220" i="41"/>
  <c r="G220" i="41"/>
  <c r="H219" i="41"/>
  <c r="G219" i="41"/>
  <c r="H218" i="41"/>
  <c r="G218" i="41"/>
  <c r="H217" i="41"/>
  <c r="G217" i="41"/>
  <c r="H216" i="41"/>
  <c r="G216" i="41"/>
  <c r="H215" i="41"/>
  <c r="G215" i="41"/>
  <c r="H214" i="41"/>
  <c r="G214" i="41"/>
  <c r="H213" i="41"/>
  <c r="G213" i="41"/>
  <c r="H212" i="41"/>
  <c r="G212" i="41"/>
  <c r="H211" i="41"/>
  <c r="G211" i="41"/>
  <c r="H210" i="41"/>
  <c r="G210" i="41"/>
  <c r="H209" i="41"/>
  <c r="G209" i="41"/>
  <c r="H208" i="41"/>
  <c r="G208" i="41"/>
  <c r="H207" i="41"/>
  <c r="G207" i="41"/>
  <c r="H206" i="41"/>
  <c r="G206" i="41"/>
  <c r="H205" i="41"/>
  <c r="G205" i="41"/>
  <c r="H204" i="41"/>
  <c r="G204" i="41"/>
  <c r="H203" i="41"/>
  <c r="G203" i="41"/>
  <c r="H202" i="41"/>
  <c r="G202" i="41"/>
  <c r="H201" i="41"/>
  <c r="G201" i="41"/>
  <c r="H200" i="41"/>
  <c r="G200" i="41"/>
  <c r="H199" i="41"/>
  <c r="G199" i="41"/>
  <c r="H198" i="41"/>
  <c r="G198" i="41"/>
  <c r="H197" i="41"/>
  <c r="G197" i="41"/>
  <c r="H196" i="41"/>
  <c r="G196" i="41"/>
  <c r="H195" i="41"/>
  <c r="G195" i="41"/>
  <c r="H194" i="41"/>
  <c r="G194" i="41"/>
  <c r="H193" i="41"/>
  <c r="G193" i="41"/>
  <c r="H192" i="41"/>
  <c r="G192" i="41"/>
  <c r="H191" i="41"/>
  <c r="G191" i="41"/>
  <c r="H190" i="41"/>
  <c r="G190" i="41"/>
  <c r="H189" i="41"/>
  <c r="G189" i="41"/>
  <c r="H188" i="41"/>
  <c r="G188" i="41"/>
  <c r="H187" i="41"/>
  <c r="G187" i="41"/>
  <c r="H186" i="41"/>
  <c r="G186" i="41"/>
  <c r="H185" i="41"/>
  <c r="G185" i="41"/>
  <c r="H184" i="41"/>
  <c r="G184" i="41"/>
  <c r="H183" i="41"/>
  <c r="G183" i="41"/>
  <c r="H182" i="41"/>
  <c r="G182" i="41"/>
  <c r="H181" i="41"/>
  <c r="G181" i="41"/>
  <c r="H180" i="41"/>
  <c r="G180" i="41"/>
  <c r="H179" i="41"/>
  <c r="G179" i="41"/>
  <c r="H178" i="41"/>
  <c r="G178" i="41"/>
  <c r="H177" i="41"/>
  <c r="G177" i="41"/>
  <c r="H176" i="41"/>
  <c r="G176" i="41"/>
  <c r="H175" i="41"/>
  <c r="G175" i="41"/>
  <c r="H174" i="41"/>
  <c r="G174" i="41"/>
  <c r="H173" i="41"/>
  <c r="G173" i="41"/>
  <c r="H172" i="41"/>
  <c r="G172" i="41"/>
  <c r="H171" i="41"/>
  <c r="G171" i="41"/>
  <c r="H170" i="41"/>
  <c r="G170" i="41"/>
  <c r="H169" i="41"/>
  <c r="G169" i="41"/>
  <c r="H168" i="41"/>
  <c r="G168" i="41"/>
  <c r="H167" i="41"/>
  <c r="G167" i="41"/>
  <c r="H166" i="41"/>
  <c r="G166" i="41"/>
  <c r="H165" i="41"/>
  <c r="G165" i="41"/>
  <c r="H164" i="41"/>
  <c r="G164" i="41"/>
  <c r="H163" i="41"/>
  <c r="G163" i="41"/>
  <c r="H162" i="41"/>
  <c r="G162" i="41"/>
  <c r="H161" i="41"/>
  <c r="G161" i="41"/>
  <c r="H160" i="41"/>
  <c r="G160" i="41"/>
  <c r="H159" i="41"/>
  <c r="G159" i="41"/>
  <c r="H158" i="41"/>
  <c r="G158" i="41"/>
  <c r="H157" i="41"/>
  <c r="G157" i="41"/>
  <c r="H156" i="41"/>
  <c r="G156" i="41"/>
  <c r="H155" i="41"/>
  <c r="G155" i="41"/>
  <c r="H154" i="41"/>
  <c r="G154" i="41"/>
  <c r="H153" i="41"/>
  <c r="G153" i="41"/>
  <c r="H152" i="41"/>
  <c r="G152" i="41"/>
  <c r="H151" i="41"/>
  <c r="G151" i="41"/>
  <c r="H150" i="41"/>
  <c r="G150" i="41"/>
  <c r="H149" i="41"/>
  <c r="G149" i="41"/>
  <c r="H148" i="41"/>
  <c r="G148" i="41"/>
  <c r="H147" i="41"/>
  <c r="G147" i="41"/>
  <c r="H146" i="41"/>
  <c r="G146" i="41"/>
  <c r="H145" i="41"/>
  <c r="G145" i="41"/>
  <c r="H144" i="41"/>
  <c r="G144" i="41"/>
  <c r="H143" i="41"/>
  <c r="G143" i="41"/>
  <c r="H142" i="41"/>
  <c r="G142" i="41"/>
  <c r="H141" i="41"/>
  <c r="G141" i="41"/>
  <c r="H140" i="41"/>
  <c r="G140" i="41"/>
  <c r="H139" i="41"/>
  <c r="G139" i="41"/>
  <c r="H138" i="41"/>
  <c r="G138" i="41"/>
  <c r="H137" i="41"/>
  <c r="G137" i="41"/>
  <c r="H136" i="41"/>
  <c r="G136" i="41"/>
  <c r="H135" i="41"/>
  <c r="G135" i="41"/>
  <c r="H134" i="41"/>
  <c r="G134" i="41"/>
  <c r="H133" i="41"/>
  <c r="G133" i="41"/>
  <c r="H132" i="41"/>
  <c r="G132" i="41"/>
  <c r="H131" i="41"/>
  <c r="G131" i="41"/>
  <c r="H130" i="41"/>
  <c r="G130" i="41"/>
  <c r="H129" i="41"/>
  <c r="G129" i="41"/>
  <c r="H128" i="41"/>
  <c r="G128" i="41"/>
  <c r="H127" i="41"/>
  <c r="G127" i="41"/>
  <c r="H126" i="41"/>
  <c r="G126" i="41"/>
  <c r="H125" i="41"/>
  <c r="G125" i="41"/>
  <c r="H124" i="41"/>
  <c r="G124" i="41"/>
  <c r="H123" i="41"/>
  <c r="G123" i="41"/>
  <c r="H122" i="41"/>
  <c r="G122" i="41"/>
  <c r="H121" i="41"/>
  <c r="G121" i="41"/>
  <c r="H120" i="41"/>
  <c r="G120" i="41"/>
  <c r="H119" i="41"/>
  <c r="G119" i="41"/>
  <c r="H118" i="41"/>
  <c r="G118" i="41"/>
  <c r="H117" i="41"/>
  <c r="G117" i="41"/>
  <c r="H116" i="41"/>
  <c r="G116" i="41"/>
  <c r="H115" i="41"/>
  <c r="G115" i="41"/>
  <c r="H114" i="41"/>
  <c r="G114" i="41"/>
  <c r="H113" i="41"/>
  <c r="G113" i="41"/>
  <c r="H112" i="41"/>
  <c r="G112" i="41"/>
  <c r="H111" i="41"/>
  <c r="G111" i="41"/>
  <c r="H110" i="41"/>
  <c r="G110" i="41"/>
  <c r="H109" i="41"/>
  <c r="G109" i="41"/>
  <c r="H108" i="41"/>
  <c r="G108" i="41"/>
  <c r="H107" i="41"/>
  <c r="G107" i="41"/>
  <c r="H106" i="41"/>
  <c r="G106" i="41"/>
  <c r="H105" i="41"/>
  <c r="G105" i="41"/>
  <c r="H104" i="41"/>
  <c r="G104" i="41"/>
  <c r="H103" i="41"/>
  <c r="G103" i="41"/>
  <c r="H102" i="41"/>
  <c r="G102" i="41"/>
  <c r="H101" i="41"/>
  <c r="G101" i="41"/>
  <c r="H100" i="41"/>
  <c r="G100" i="41"/>
  <c r="H99" i="41"/>
  <c r="G99" i="41"/>
  <c r="H98" i="41"/>
  <c r="G98" i="41"/>
  <c r="H97" i="41"/>
  <c r="G97" i="41"/>
  <c r="H96" i="41"/>
  <c r="G96" i="41"/>
  <c r="H95" i="41"/>
  <c r="G95" i="41"/>
  <c r="H94" i="41"/>
  <c r="G94" i="41"/>
  <c r="H93" i="41"/>
  <c r="G93" i="41"/>
  <c r="H92" i="41"/>
  <c r="G92" i="41"/>
  <c r="H91" i="41"/>
  <c r="G91" i="41"/>
  <c r="H90" i="41"/>
  <c r="G90" i="41"/>
  <c r="H89" i="41"/>
  <c r="G89" i="41"/>
  <c r="H88" i="41"/>
  <c r="G88" i="41"/>
  <c r="H87" i="41"/>
  <c r="G87" i="41"/>
  <c r="H86" i="41"/>
  <c r="G86" i="41"/>
  <c r="H85" i="41"/>
  <c r="G85" i="41"/>
  <c r="H84" i="41"/>
  <c r="G84" i="41"/>
  <c r="H83" i="41"/>
  <c r="G83" i="41"/>
  <c r="H82" i="41"/>
  <c r="G82" i="41"/>
  <c r="H81" i="41"/>
  <c r="G81" i="41"/>
  <c r="H80" i="41"/>
  <c r="G80" i="41"/>
  <c r="H79" i="41"/>
  <c r="G79" i="41"/>
  <c r="H78" i="41"/>
  <c r="G78" i="41"/>
  <c r="H77" i="41"/>
  <c r="G77" i="41"/>
  <c r="H76" i="41"/>
  <c r="G76" i="41"/>
  <c r="H75" i="41"/>
  <c r="G75" i="41"/>
  <c r="H74" i="41"/>
  <c r="G74" i="41"/>
  <c r="H73" i="41"/>
  <c r="G73" i="41"/>
  <c r="H72" i="41"/>
  <c r="G72" i="41"/>
  <c r="H71" i="41"/>
  <c r="G71" i="41"/>
  <c r="H70" i="41"/>
  <c r="G70" i="41"/>
  <c r="H69" i="41"/>
  <c r="G69" i="41"/>
  <c r="H68" i="41"/>
  <c r="G68" i="41"/>
  <c r="H67" i="41"/>
  <c r="G67" i="41"/>
  <c r="H66" i="41"/>
  <c r="G66" i="41"/>
  <c r="H65" i="41"/>
  <c r="G65" i="41"/>
  <c r="H64" i="41"/>
  <c r="G64" i="41"/>
  <c r="H63" i="41"/>
  <c r="G63" i="41"/>
  <c r="H62" i="41"/>
  <c r="G62" i="41"/>
  <c r="H61" i="41"/>
  <c r="G61" i="41"/>
  <c r="H60" i="41"/>
  <c r="G60" i="41"/>
  <c r="H59" i="41"/>
  <c r="G59" i="41"/>
  <c r="H58" i="41"/>
  <c r="G58" i="41"/>
  <c r="H57" i="41"/>
  <c r="G57" i="41"/>
  <c r="H56" i="41"/>
  <c r="G56" i="41"/>
  <c r="H55" i="41"/>
  <c r="G55" i="41"/>
  <c r="H54" i="41"/>
  <c r="G54" i="41"/>
  <c r="H53" i="41"/>
  <c r="G53" i="41"/>
  <c r="H52" i="41"/>
  <c r="G52" i="41"/>
  <c r="H51" i="41"/>
  <c r="G51" i="41"/>
  <c r="H50" i="41"/>
  <c r="G50" i="41"/>
  <c r="H49" i="41"/>
  <c r="G49" i="41"/>
  <c r="H48" i="41"/>
  <c r="G48" i="41"/>
  <c r="H47" i="41"/>
  <c r="G47" i="41"/>
  <c r="H46" i="41"/>
  <c r="G46" i="41"/>
  <c r="H45" i="41"/>
  <c r="G45" i="41"/>
  <c r="H44" i="41"/>
  <c r="G44" i="41"/>
  <c r="H43" i="41"/>
  <c r="G43" i="41"/>
  <c r="H42" i="41"/>
  <c r="G42" i="41"/>
  <c r="H41" i="41"/>
  <c r="G41" i="41"/>
  <c r="H40" i="41"/>
  <c r="G40" i="41"/>
  <c r="H39" i="41"/>
  <c r="G39" i="41"/>
  <c r="H38" i="41"/>
  <c r="G38" i="41"/>
  <c r="H37" i="41"/>
  <c r="G37" i="41"/>
  <c r="H36" i="41"/>
  <c r="G36" i="41"/>
  <c r="H35" i="41"/>
  <c r="G35" i="41"/>
  <c r="H34" i="41"/>
  <c r="G34" i="41"/>
  <c r="H33" i="41"/>
  <c r="G33" i="41"/>
  <c r="H32" i="41"/>
  <c r="G32" i="41"/>
  <c r="H31" i="41"/>
  <c r="G31" i="41"/>
  <c r="H30" i="41"/>
  <c r="G30" i="41"/>
  <c r="H29" i="41"/>
  <c r="G29" i="41"/>
  <c r="H28" i="41"/>
  <c r="G28" i="41"/>
  <c r="H27" i="41"/>
  <c r="G27" i="41"/>
  <c r="H26" i="41"/>
  <c r="G26" i="41"/>
  <c r="H25" i="41"/>
  <c r="G25" i="41"/>
  <c r="H24" i="41"/>
  <c r="G24" i="41"/>
  <c r="H23" i="41"/>
  <c r="G23" i="41"/>
  <c r="H22" i="41"/>
  <c r="G22" i="41"/>
  <c r="H21" i="41"/>
  <c r="G21" i="41"/>
  <c r="H20" i="41"/>
  <c r="G20" i="41"/>
  <c r="H19" i="41"/>
  <c r="G19" i="41"/>
  <c r="H18" i="41"/>
  <c r="G18" i="41"/>
  <c r="H17" i="41"/>
  <c r="G17" i="41"/>
  <c r="H16" i="41"/>
  <c r="G16" i="41"/>
  <c r="H15" i="41"/>
  <c r="G15" i="41"/>
  <c r="H14" i="41"/>
  <c r="G14" i="41"/>
  <c r="H13" i="41"/>
  <c r="G13" i="41"/>
  <c r="H12" i="41"/>
  <c r="G12" i="41"/>
  <c r="H11" i="41"/>
  <c r="G11" i="41"/>
  <c r="H10" i="41"/>
  <c r="G10" i="41"/>
  <c r="H9" i="41"/>
  <c r="G9" i="41"/>
  <c r="F223" i="43"/>
  <c r="F37" i="1" s="1"/>
  <c r="E223" i="43"/>
  <c r="E234" i="43" s="1"/>
  <c r="E65" i="1" s="1"/>
  <c r="D223" i="43"/>
  <c r="D37" i="1" s="1"/>
  <c r="H37" i="1" s="1"/>
  <c r="C223" i="43"/>
  <c r="C234" i="43" s="1"/>
  <c r="C65" i="1" s="1"/>
  <c r="G65" i="1" s="1"/>
  <c r="H222" i="43"/>
  <c r="G222" i="43"/>
  <c r="H221" i="43"/>
  <c r="G221" i="43"/>
  <c r="H220" i="43"/>
  <c r="G220" i="43"/>
  <c r="H219" i="43"/>
  <c r="G219" i="43"/>
  <c r="H218" i="43"/>
  <c r="G218" i="43"/>
  <c r="H217" i="43"/>
  <c r="G217" i="43"/>
  <c r="H216" i="43"/>
  <c r="G216" i="43"/>
  <c r="H215" i="43"/>
  <c r="G215" i="43"/>
  <c r="H214" i="43"/>
  <c r="G214" i="43"/>
  <c r="H213" i="43"/>
  <c r="G213" i="43"/>
  <c r="H212" i="43"/>
  <c r="G212" i="43"/>
  <c r="H211" i="43"/>
  <c r="G211" i="43"/>
  <c r="H210" i="43"/>
  <c r="G210" i="43"/>
  <c r="H209" i="43"/>
  <c r="G209" i="43"/>
  <c r="H208" i="43"/>
  <c r="G208" i="43"/>
  <c r="H207" i="43"/>
  <c r="G207" i="43"/>
  <c r="H206" i="43"/>
  <c r="G206" i="43"/>
  <c r="H205" i="43"/>
  <c r="G205" i="43"/>
  <c r="H204" i="43"/>
  <c r="G204" i="43"/>
  <c r="H203" i="43"/>
  <c r="G203" i="43"/>
  <c r="H202" i="43"/>
  <c r="G202" i="43"/>
  <c r="H201" i="43"/>
  <c r="G201" i="43"/>
  <c r="H200" i="43"/>
  <c r="G200" i="43"/>
  <c r="H199" i="43"/>
  <c r="G199" i="43"/>
  <c r="H198" i="43"/>
  <c r="G198" i="43"/>
  <c r="H197" i="43"/>
  <c r="G197" i="43"/>
  <c r="H196" i="43"/>
  <c r="G196" i="43"/>
  <c r="H195" i="43"/>
  <c r="G195" i="43"/>
  <c r="H194" i="43"/>
  <c r="G194" i="43"/>
  <c r="H193" i="43"/>
  <c r="G193" i="43"/>
  <c r="H192" i="43"/>
  <c r="G192" i="43"/>
  <c r="H191" i="43"/>
  <c r="G191" i="43"/>
  <c r="H190" i="43"/>
  <c r="G190" i="43"/>
  <c r="H189" i="43"/>
  <c r="G189" i="43"/>
  <c r="H188" i="43"/>
  <c r="G188" i="43"/>
  <c r="H187" i="43"/>
  <c r="G187" i="43"/>
  <c r="H186" i="43"/>
  <c r="G186" i="43"/>
  <c r="H185" i="43"/>
  <c r="G185" i="43"/>
  <c r="H184" i="43"/>
  <c r="G184" i="43"/>
  <c r="H183" i="43"/>
  <c r="G183" i="43"/>
  <c r="H182" i="43"/>
  <c r="G182" i="43"/>
  <c r="H181" i="43"/>
  <c r="G181" i="43"/>
  <c r="H180" i="43"/>
  <c r="G180" i="43"/>
  <c r="H179" i="43"/>
  <c r="G179" i="43"/>
  <c r="H178" i="43"/>
  <c r="G178" i="43"/>
  <c r="H177" i="43"/>
  <c r="G177" i="43"/>
  <c r="H176" i="43"/>
  <c r="G176" i="43"/>
  <c r="H175" i="43"/>
  <c r="G175" i="43"/>
  <c r="H174" i="43"/>
  <c r="G174" i="43"/>
  <c r="H173" i="43"/>
  <c r="G173" i="43"/>
  <c r="H172" i="43"/>
  <c r="G172" i="43"/>
  <c r="H171" i="43"/>
  <c r="G171" i="43"/>
  <c r="H170" i="43"/>
  <c r="G170" i="43"/>
  <c r="H169" i="43"/>
  <c r="G169" i="43"/>
  <c r="H168" i="43"/>
  <c r="G168" i="43"/>
  <c r="H167" i="43"/>
  <c r="G167" i="43"/>
  <c r="H166" i="43"/>
  <c r="G166" i="43"/>
  <c r="H165" i="43"/>
  <c r="G165" i="43"/>
  <c r="H164" i="43"/>
  <c r="G164" i="43"/>
  <c r="H163" i="43"/>
  <c r="G163" i="43"/>
  <c r="H162" i="43"/>
  <c r="G162" i="43"/>
  <c r="H161" i="43"/>
  <c r="G161" i="43"/>
  <c r="H160" i="43"/>
  <c r="G160" i="43"/>
  <c r="H159" i="43"/>
  <c r="G159" i="43"/>
  <c r="H158" i="43"/>
  <c r="G158" i="43"/>
  <c r="H157" i="43"/>
  <c r="G157" i="43"/>
  <c r="H156" i="43"/>
  <c r="G156" i="43"/>
  <c r="H155" i="43"/>
  <c r="G155" i="43"/>
  <c r="H154" i="43"/>
  <c r="G154" i="43"/>
  <c r="H153" i="43"/>
  <c r="G153" i="43"/>
  <c r="H152" i="43"/>
  <c r="G152" i="43"/>
  <c r="H151" i="43"/>
  <c r="G151" i="43"/>
  <c r="H150" i="43"/>
  <c r="G150" i="43"/>
  <c r="H149" i="43"/>
  <c r="G149" i="43"/>
  <c r="H148" i="43"/>
  <c r="G148" i="43"/>
  <c r="H147" i="43"/>
  <c r="G147" i="43"/>
  <c r="H146" i="43"/>
  <c r="G146" i="43"/>
  <c r="H145" i="43"/>
  <c r="G145" i="43"/>
  <c r="H144" i="43"/>
  <c r="G144" i="43"/>
  <c r="H143" i="43"/>
  <c r="G143" i="43"/>
  <c r="H142" i="43"/>
  <c r="G142" i="43"/>
  <c r="H141" i="43"/>
  <c r="G141" i="43"/>
  <c r="H140" i="43"/>
  <c r="G140" i="43"/>
  <c r="H139" i="43"/>
  <c r="G139" i="43"/>
  <c r="H138" i="43"/>
  <c r="G138" i="43"/>
  <c r="H137" i="43"/>
  <c r="G137" i="43"/>
  <c r="H136" i="43"/>
  <c r="G136" i="43"/>
  <c r="H135" i="43"/>
  <c r="G135" i="43"/>
  <c r="H134" i="43"/>
  <c r="G134" i="43"/>
  <c r="H133" i="43"/>
  <c r="G133" i="43"/>
  <c r="H132" i="43"/>
  <c r="G132" i="43"/>
  <c r="H131" i="43"/>
  <c r="G131" i="43"/>
  <c r="H130" i="43"/>
  <c r="G130" i="43"/>
  <c r="H129" i="43"/>
  <c r="G129" i="43"/>
  <c r="H128" i="43"/>
  <c r="G128" i="43"/>
  <c r="H127" i="43"/>
  <c r="G127" i="43"/>
  <c r="H126" i="43"/>
  <c r="G126" i="43"/>
  <c r="H125" i="43"/>
  <c r="G125" i="43"/>
  <c r="H124" i="43"/>
  <c r="G124" i="43"/>
  <c r="H123" i="43"/>
  <c r="G123" i="43"/>
  <c r="H122" i="43"/>
  <c r="G122" i="43"/>
  <c r="H121" i="43"/>
  <c r="G121" i="43"/>
  <c r="H120" i="43"/>
  <c r="G120" i="43"/>
  <c r="H119" i="43"/>
  <c r="G119" i="43"/>
  <c r="H118" i="43"/>
  <c r="G118" i="43"/>
  <c r="H117" i="43"/>
  <c r="G117" i="43"/>
  <c r="H116" i="43"/>
  <c r="G116" i="43"/>
  <c r="H115" i="43"/>
  <c r="G115" i="43"/>
  <c r="H114" i="43"/>
  <c r="G114" i="43"/>
  <c r="H113" i="43"/>
  <c r="G113" i="43"/>
  <c r="H112" i="43"/>
  <c r="G112" i="43"/>
  <c r="H111" i="43"/>
  <c r="G111" i="43"/>
  <c r="H110" i="43"/>
  <c r="G110" i="43"/>
  <c r="H109" i="43"/>
  <c r="G109" i="43"/>
  <c r="H108" i="43"/>
  <c r="G108" i="43"/>
  <c r="H107" i="43"/>
  <c r="G107" i="43"/>
  <c r="H106" i="43"/>
  <c r="G106" i="43"/>
  <c r="H105" i="43"/>
  <c r="G105" i="43"/>
  <c r="H104" i="43"/>
  <c r="G104" i="43"/>
  <c r="H103" i="43"/>
  <c r="G103" i="43"/>
  <c r="H102" i="43"/>
  <c r="G102" i="43"/>
  <c r="H101" i="43"/>
  <c r="G101" i="43"/>
  <c r="H100" i="43"/>
  <c r="G100" i="43"/>
  <c r="H99" i="43"/>
  <c r="G99" i="43"/>
  <c r="H98" i="43"/>
  <c r="G98" i="43"/>
  <c r="H97" i="43"/>
  <c r="G97" i="43"/>
  <c r="H96" i="43"/>
  <c r="G96" i="43"/>
  <c r="H95" i="43"/>
  <c r="G95" i="43"/>
  <c r="H94" i="43"/>
  <c r="G94" i="43"/>
  <c r="H93" i="43"/>
  <c r="G93" i="43"/>
  <c r="H92" i="43"/>
  <c r="G92" i="43"/>
  <c r="H91" i="43"/>
  <c r="G91" i="43"/>
  <c r="H90" i="43"/>
  <c r="G90" i="43"/>
  <c r="H89" i="43"/>
  <c r="G89" i="43"/>
  <c r="H88" i="43"/>
  <c r="G88" i="43"/>
  <c r="H87" i="43"/>
  <c r="G87" i="43"/>
  <c r="H86" i="43"/>
  <c r="G86" i="43"/>
  <c r="H85" i="43"/>
  <c r="G85" i="43"/>
  <c r="H84" i="43"/>
  <c r="G84" i="43"/>
  <c r="H83" i="43"/>
  <c r="G83" i="43"/>
  <c r="H82" i="43"/>
  <c r="G82" i="43"/>
  <c r="H81" i="43"/>
  <c r="G81" i="43"/>
  <c r="H80" i="43"/>
  <c r="G80" i="43"/>
  <c r="H79" i="43"/>
  <c r="G79" i="43"/>
  <c r="H78" i="43"/>
  <c r="G78" i="43"/>
  <c r="H77" i="43"/>
  <c r="G77" i="43"/>
  <c r="H76" i="43"/>
  <c r="G76" i="43"/>
  <c r="H75" i="43"/>
  <c r="G75" i="43"/>
  <c r="H74" i="43"/>
  <c r="G74" i="43"/>
  <c r="H73" i="43"/>
  <c r="G73" i="43"/>
  <c r="H72" i="43"/>
  <c r="G72" i="43"/>
  <c r="H71" i="43"/>
  <c r="G71" i="43"/>
  <c r="H70" i="43"/>
  <c r="G70" i="43"/>
  <c r="H69" i="43"/>
  <c r="G69" i="43"/>
  <c r="H68" i="43"/>
  <c r="G68" i="43"/>
  <c r="H67" i="43"/>
  <c r="G67" i="43"/>
  <c r="H66" i="43"/>
  <c r="G66" i="43"/>
  <c r="H65" i="43"/>
  <c r="G65" i="43"/>
  <c r="H64" i="43"/>
  <c r="G64" i="43"/>
  <c r="H63" i="43"/>
  <c r="G63" i="43"/>
  <c r="H62" i="43"/>
  <c r="G62" i="43"/>
  <c r="H61" i="43"/>
  <c r="G61" i="43"/>
  <c r="H60" i="43"/>
  <c r="G60" i="43"/>
  <c r="H59" i="43"/>
  <c r="G59" i="43"/>
  <c r="H58" i="43"/>
  <c r="G58" i="43"/>
  <c r="H57" i="43"/>
  <c r="G57" i="43"/>
  <c r="H56" i="43"/>
  <c r="G56" i="43"/>
  <c r="H55" i="43"/>
  <c r="G55" i="43"/>
  <c r="H54" i="43"/>
  <c r="G54" i="43"/>
  <c r="H53" i="43"/>
  <c r="G53" i="43"/>
  <c r="H52" i="43"/>
  <c r="G52" i="43"/>
  <c r="H51" i="43"/>
  <c r="G51" i="43"/>
  <c r="H50" i="43"/>
  <c r="G50" i="43"/>
  <c r="H49" i="43"/>
  <c r="G49" i="43"/>
  <c r="H48" i="43"/>
  <c r="G48" i="43"/>
  <c r="H47" i="43"/>
  <c r="G47" i="43"/>
  <c r="H46" i="43"/>
  <c r="G46" i="43"/>
  <c r="H45" i="43"/>
  <c r="G45" i="43"/>
  <c r="H44" i="43"/>
  <c r="G44" i="43"/>
  <c r="H43" i="43"/>
  <c r="G43" i="43"/>
  <c r="H42" i="43"/>
  <c r="G42" i="43"/>
  <c r="H41" i="43"/>
  <c r="G41" i="43"/>
  <c r="H40" i="43"/>
  <c r="G40" i="43"/>
  <c r="H39" i="43"/>
  <c r="G39" i="43"/>
  <c r="H38" i="43"/>
  <c r="G38" i="43"/>
  <c r="H37" i="43"/>
  <c r="G37" i="43"/>
  <c r="H36" i="43"/>
  <c r="G36" i="43"/>
  <c r="H35" i="43"/>
  <c r="G35" i="43"/>
  <c r="H34" i="43"/>
  <c r="G34" i="43"/>
  <c r="H33" i="43"/>
  <c r="G33" i="43"/>
  <c r="H32" i="43"/>
  <c r="G32" i="43"/>
  <c r="H31" i="43"/>
  <c r="G31" i="43"/>
  <c r="H30" i="43"/>
  <c r="G30" i="43"/>
  <c r="H29" i="43"/>
  <c r="G29" i="43"/>
  <c r="H28" i="43"/>
  <c r="G28" i="43"/>
  <c r="H27" i="43"/>
  <c r="G27" i="43"/>
  <c r="H26" i="43"/>
  <c r="G26" i="43"/>
  <c r="H25" i="43"/>
  <c r="G25" i="43"/>
  <c r="H24" i="43"/>
  <c r="G24" i="43"/>
  <c r="H23" i="43"/>
  <c r="G23" i="43"/>
  <c r="H22" i="43"/>
  <c r="G22" i="43"/>
  <c r="H21" i="43"/>
  <c r="G21" i="43"/>
  <c r="H20" i="43"/>
  <c r="G20" i="43"/>
  <c r="H19" i="43"/>
  <c r="G19" i="43"/>
  <c r="H18" i="43"/>
  <c r="G18" i="43"/>
  <c r="H17" i="43"/>
  <c r="G17" i="43"/>
  <c r="H16" i="43"/>
  <c r="G16" i="43"/>
  <c r="H15" i="43"/>
  <c r="G15" i="43"/>
  <c r="H14" i="43"/>
  <c r="G14" i="43"/>
  <c r="H13" i="43"/>
  <c r="G13" i="43"/>
  <c r="H12" i="43"/>
  <c r="G12" i="43"/>
  <c r="H11" i="43"/>
  <c r="G11" i="43"/>
  <c r="H10" i="43"/>
  <c r="G10" i="43"/>
  <c r="H9" i="43"/>
  <c r="H223" i="43" s="1"/>
  <c r="F251" i="62"/>
  <c r="F36" i="1" s="1"/>
  <c r="E251" i="62"/>
  <c r="D251" i="62"/>
  <c r="D262" i="62" s="1"/>
  <c r="D64" i="1" s="1"/>
  <c r="C251" i="62"/>
  <c r="C262" i="62" s="1"/>
  <c r="C64" i="1" s="1"/>
  <c r="H250" i="62"/>
  <c r="G250" i="62"/>
  <c r="H249" i="62"/>
  <c r="G249" i="62"/>
  <c r="H248" i="62"/>
  <c r="G248" i="62"/>
  <c r="H247" i="62"/>
  <c r="G247" i="62"/>
  <c r="H246" i="62"/>
  <c r="G246" i="62"/>
  <c r="H245" i="62"/>
  <c r="G245" i="62"/>
  <c r="H244" i="62"/>
  <c r="G244" i="62"/>
  <c r="H243" i="62"/>
  <c r="G243" i="62"/>
  <c r="H242" i="62"/>
  <c r="G242" i="62"/>
  <c r="H241" i="62"/>
  <c r="G241" i="62"/>
  <c r="H240" i="62"/>
  <c r="G240" i="62"/>
  <c r="H239" i="62"/>
  <c r="G239" i="62"/>
  <c r="H238" i="62"/>
  <c r="G238" i="62"/>
  <c r="H237" i="62"/>
  <c r="G237" i="62"/>
  <c r="H236" i="62"/>
  <c r="G236" i="62"/>
  <c r="H235" i="62"/>
  <c r="G235" i="62"/>
  <c r="H234" i="62"/>
  <c r="G234" i="62"/>
  <c r="H233" i="62"/>
  <c r="G233" i="62"/>
  <c r="H232" i="62"/>
  <c r="G232" i="62"/>
  <c r="H231" i="62"/>
  <c r="G231" i="62"/>
  <c r="H230" i="62"/>
  <c r="G230" i="62"/>
  <c r="H229" i="62"/>
  <c r="G229" i="62"/>
  <c r="H228" i="62"/>
  <c r="G228" i="62"/>
  <c r="H227" i="62"/>
  <c r="G227" i="62"/>
  <c r="H226" i="62"/>
  <c r="G226" i="62"/>
  <c r="H225" i="62"/>
  <c r="G225" i="62"/>
  <c r="H224" i="62"/>
  <c r="G224" i="62"/>
  <c r="H223" i="62"/>
  <c r="G223" i="62"/>
  <c r="H222" i="62"/>
  <c r="G222" i="62"/>
  <c r="H221" i="62"/>
  <c r="G221" i="62"/>
  <c r="H220" i="62"/>
  <c r="G220" i="62"/>
  <c r="H219" i="62"/>
  <c r="G219" i="62"/>
  <c r="H218" i="62"/>
  <c r="G218" i="62"/>
  <c r="H217" i="62"/>
  <c r="G217" i="62"/>
  <c r="H216" i="62"/>
  <c r="G216" i="62"/>
  <c r="H215" i="62"/>
  <c r="G215" i="62"/>
  <c r="H214" i="62"/>
  <c r="G214" i="62"/>
  <c r="H213" i="62"/>
  <c r="G213" i="62"/>
  <c r="H212" i="62"/>
  <c r="G212" i="62"/>
  <c r="H211" i="62"/>
  <c r="G211" i="62"/>
  <c r="H210" i="62"/>
  <c r="G210" i="62"/>
  <c r="H209" i="62"/>
  <c r="G209" i="62"/>
  <c r="H208" i="62"/>
  <c r="G208" i="62"/>
  <c r="H207" i="62"/>
  <c r="G207" i="62"/>
  <c r="H206" i="62"/>
  <c r="G206" i="62"/>
  <c r="H205" i="62"/>
  <c r="G205" i="62"/>
  <c r="H204" i="62"/>
  <c r="G204" i="62"/>
  <c r="H203" i="62"/>
  <c r="G203" i="62"/>
  <c r="H202" i="62"/>
  <c r="G202" i="62"/>
  <c r="H201" i="62"/>
  <c r="G201" i="62"/>
  <c r="H200" i="62"/>
  <c r="G200" i="62"/>
  <c r="H199" i="62"/>
  <c r="G199" i="62"/>
  <c r="H198" i="62"/>
  <c r="G198" i="62"/>
  <c r="H197" i="62"/>
  <c r="G197" i="62"/>
  <c r="H196" i="62"/>
  <c r="G196" i="62"/>
  <c r="H195" i="62"/>
  <c r="G195" i="62"/>
  <c r="H194" i="62"/>
  <c r="G194" i="62"/>
  <c r="H193" i="62"/>
  <c r="G193" i="62"/>
  <c r="H192" i="62"/>
  <c r="G192" i="62"/>
  <c r="H191" i="62"/>
  <c r="G191" i="62"/>
  <c r="H190" i="62"/>
  <c r="G190" i="62"/>
  <c r="H189" i="62"/>
  <c r="G189" i="62"/>
  <c r="H188" i="62"/>
  <c r="G188" i="62"/>
  <c r="H187" i="62"/>
  <c r="G187" i="62"/>
  <c r="H186" i="62"/>
  <c r="G186" i="62"/>
  <c r="H185" i="62"/>
  <c r="G185" i="62"/>
  <c r="H184" i="62"/>
  <c r="G184" i="62"/>
  <c r="H183" i="62"/>
  <c r="G183" i="62"/>
  <c r="H182" i="62"/>
  <c r="G182" i="62"/>
  <c r="H181" i="62"/>
  <c r="G181" i="62"/>
  <c r="H180" i="62"/>
  <c r="G180" i="62"/>
  <c r="H179" i="62"/>
  <c r="G179" i="62"/>
  <c r="G251" i="62" s="1"/>
  <c r="F176" i="62"/>
  <c r="F23" i="1" s="1"/>
  <c r="E176" i="62"/>
  <c r="E23" i="1" s="1"/>
  <c r="H175" i="62"/>
  <c r="G175" i="62"/>
  <c r="H174" i="62"/>
  <c r="G174" i="62"/>
  <c r="H173" i="62"/>
  <c r="G173" i="62"/>
  <c r="H172" i="62"/>
  <c r="G172" i="62"/>
  <c r="H171" i="62"/>
  <c r="G171" i="62"/>
  <c r="H170" i="62"/>
  <c r="G170" i="62"/>
  <c r="H169" i="62"/>
  <c r="G169" i="62"/>
  <c r="H168" i="62"/>
  <c r="G168" i="62"/>
  <c r="H167" i="62"/>
  <c r="G167" i="62"/>
  <c r="H166" i="62"/>
  <c r="G166" i="62"/>
  <c r="H165" i="62"/>
  <c r="G165" i="62"/>
  <c r="H164" i="62"/>
  <c r="G164" i="62"/>
  <c r="H163" i="62"/>
  <c r="G163" i="62"/>
  <c r="H162" i="62"/>
  <c r="G162" i="62"/>
  <c r="H161" i="62"/>
  <c r="G161" i="62"/>
  <c r="H160" i="62"/>
  <c r="G160" i="62"/>
  <c r="H159" i="62"/>
  <c r="G159" i="62"/>
  <c r="H158" i="62"/>
  <c r="G158" i="62"/>
  <c r="H157" i="62"/>
  <c r="G157" i="62"/>
  <c r="H156" i="62"/>
  <c r="G156" i="62"/>
  <c r="H155" i="62"/>
  <c r="G155" i="62"/>
  <c r="H154" i="62"/>
  <c r="G154" i="62"/>
  <c r="F152" i="62"/>
  <c r="F9" i="1" s="1"/>
  <c r="E152" i="62"/>
  <c r="E177" i="62" s="1"/>
  <c r="H151" i="62"/>
  <c r="G151" i="62"/>
  <c r="H150" i="62"/>
  <c r="G150" i="62"/>
  <c r="H149" i="62"/>
  <c r="G149" i="62"/>
  <c r="H148" i="62"/>
  <c r="G148" i="62"/>
  <c r="H147" i="62"/>
  <c r="G147" i="62"/>
  <c r="H146" i="62"/>
  <c r="G146" i="62"/>
  <c r="H145" i="62"/>
  <c r="G145" i="62"/>
  <c r="H144" i="62"/>
  <c r="G144" i="62"/>
  <c r="H143" i="62"/>
  <c r="G143" i="62"/>
  <c r="H142" i="62"/>
  <c r="G142" i="62"/>
  <c r="H141" i="62"/>
  <c r="G141" i="62"/>
  <c r="H140" i="62"/>
  <c r="G140" i="62"/>
  <c r="H139" i="62"/>
  <c r="G139" i="62"/>
  <c r="H138" i="62"/>
  <c r="G138" i="62"/>
  <c r="H137" i="62"/>
  <c r="G137" i="62"/>
  <c r="H136" i="62"/>
  <c r="G136" i="62"/>
  <c r="H135" i="62"/>
  <c r="G135" i="62"/>
  <c r="H134" i="62"/>
  <c r="G134" i="62"/>
  <c r="H133" i="62"/>
  <c r="G133" i="62"/>
  <c r="H132" i="62"/>
  <c r="G132" i="62"/>
  <c r="H131" i="62"/>
  <c r="G131" i="62"/>
  <c r="H130" i="62"/>
  <c r="G130" i="62"/>
  <c r="H129" i="62"/>
  <c r="G129" i="62"/>
  <c r="H128" i="62"/>
  <c r="G128" i="62"/>
  <c r="H127" i="62"/>
  <c r="G127" i="62"/>
  <c r="H126" i="62"/>
  <c r="G126" i="62"/>
  <c r="H125" i="62"/>
  <c r="G125" i="62"/>
  <c r="H124" i="62"/>
  <c r="G124" i="62"/>
  <c r="H123" i="62"/>
  <c r="G123" i="62"/>
  <c r="H122" i="62"/>
  <c r="G122" i="62"/>
  <c r="H121" i="62"/>
  <c r="G121" i="62"/>
  <c r="H120" i="62"/>
  <c r="G120" i="62"/>
  <c r="H119" i="62"/>
  <c r="G119" i="62"/>
  <c r="H118" i="62"/>
  <c r="G118" i="62"/>
  <c r="H117" i="62"/>
  <c r="G117" i="62"/>
  <c r="H116" i="62"/>
  <c r="G116" i="62"/>
  <c r="H115" i="62"/>
  <c r="G115" i="62"/>
  <c r="H114" i="62"/>
  <c r="G114" i="62"/>
  <c r="H113" i="62"/>
  <c r="G113" i="62"/>
  <c r="H112" i="62"/>
  <c r="G112" i="62"/>
  <c r="H111" i="62"/>
  <c r="G111" i="62"/>
  <c r="H110" i="62"/>
  <c r="G110" i="62"/>
  <c r="H109" i="62"/>
  <c r="G109" i="62"/>
  <c r="H108" i="62"/>
  <c r="G108" i="62"/>
  <c r="H107" i="62"/>
  <c r="G107" i="62"/>
  <c r="H106" i="62"/>
  <c r="G106" i="62"/>
  <c r="H105" i="62"/>
  <c r="G105" i="62"/>
  <c r="H104" i="62"/>
  <c r="G104" i="62"/>
  <c r="H103" i="62"/>
  <c r="G103" i="62"/>
  <c r="H102" i="62"/>
  <c r="G102" i="62"/>
  <c r="H101" i="62"/>
  <c r="G101" i="62"/>
  <c r="H100" i="62"/>
  <c r="G100" i="62"/>
  <c r="H99" i="62"/>
  <c r="G99" i="62"/>
  <c r="H98" i="62"/>
  <c r="G98" i="62"/>
  <c r="H97" i="62"/>
  <c r="G97" i="62"/>
  <c r="H96" i="62"/>
  <c r="G96" i="62"/>
  <c r="H95" i="62"/>
  <c r="G95" i="62"/>
  <c r="H94" i="62"/>
  <c r="G94" i="62"/>
  <c r="H93" i="62"/>
  <c r="G93" i="62"/>
  <c r="H92" i="62"/>
  <c r="G92" i="62"/>
  <c r="H91" i="62"/>
  <c r="G91" i="62"/>
  <c r="H90" i="62"/>
  <c r="G90" i="62"/>
  <c r="H89" i="62"/>
  <c r="G89" i="62"/>
  <c r="H88" i="62"/>
  <c r="G88" i="62"/>
  <c r="H87" i="62"/>
  <c r="G87" i="62"/>
  <c r="H86" i="62"/>
  <c r="G86" i="62"/>
  <c r="H85" i="62"/>
  <c r="G85" i="62"/>
  <c r="H84" i="62"/>
  <c r="G84" i="62"/>
  <c r="H83" i="62"/>
  <c r="G83" i="62"/>
  <c r="H82" i="62"/>
  <c r="G82" i="62"/>
  <c r="H81" i="62"/>
  <c r="G81" i="62"/>
  <c r="H80" i="62"/>
  <c r="G80" i="62"/>
  <c r="H79" i="62"/>
  <c r="G79" i="62"/>
  <c r="H78" i="62"/>
  <c r="G78" i="62"/>
  <c r="H77" i="62"/>
  <c r="G77" i="62"/>
  <c r="H76" i="62"/>
  <c r="G76" i="62"/>
  <c r="H75" i="62"/>
  <c r="G75" i="62"/>
  <c r="H74" i="62"/>
  <c r="G74" i="62"/>
  <c r="H73" i="62"/>
  <c r="G73" i="62"/>
  <c r="H72" i="62"/>
  <c r="G72" i="62"/>
  <c r="H71" i="62"/>
  <c r="G71" i="62"/>
  <c r="H70" i="62"/>
  <c r="G70" i="62"/>
  <c r="H69" i="62"/>
  <c r="G69" i="62"/>
  <c r="H68" i="62"/>
  <c r="G68" i="62"/>
  <c r="H67" i="62"/>
  <c r="G67" i="62"/>
  <c r="H66" i="62"/>
  <c r="G66" i="62"/>
  <c r="H65" i="62"/>
  <c r="G65" i="62"/>
  <c r="H64" i="62"/>
  <c r="G64" i="62"/>
  <c r="H63" i="62"/>
  <c r="G63" i="62"/>
  <c r="H62" i="62"/>
  <c r="G62" i="62"/>
  <c r="H61" i="62"/>
  <c r="G61" i="62"/>
  <c r="H60" i="62"/>
  <c r="G60" i="62"/>
  <c r="H59" i="62"/>
  <c r="G59" i="62"/>
  <c r="H58" i="62"/>
  <c r="G58" i="62"/>
  <c r="H57" i="62"/>
  <c r="G57" i="62"/>
  <c r="H56" i="62"/>
  <c r="G56" i="62"/>
  <c r="H55" i="62"/>
  <c r="G55" i="62"/>
  <c r="H54" i="62"/>
  <c r="G54" i="62"/>
  <c r="H53" i="62"/>
  <c r="G53" i="62"/>
  <c r="H52" i="62"/>
  <c r="G52" i="62"/>
  <c r="H51" i="62"/>
  <c r="G51" i="62"/>
  <c r="H50" i="62"/>
  <c r="G50" i="62"/>
  <c r="H49" i="62"/>
  <c r="G49" i="62"/>
  <c r="H48" i="62"/>
  <c r="G48" i="62"/>
  <c r="H47" i="62"/>
  <c r="G47" i="62"/>
  <c r="H46" i="62"/>
  <c r="G46" i="62"/>
  <c r="H45" i="62"/>
  <c r="G45" i="62"/>
  <c r="H44" i="62"/>
  <c r="G44" i="62"/>
  <c r="H43" i="62"/>
  <c r="G43" i="62"/>
  <c r="H42" i="62"/>
  <c r="G42" i="62"/>
  <c r="H41" i="62"/>
  <c r="G41" i="62"/>
  <c r="H40" i="62"/>
  <c r="G40" i="62"/>
  <c r="H39" i="62"/>
  <c r="G39" i="62"/>
  <c r="H38" i="62"/>
  <c r="G38" i="62"/>
  <c r="H37" i="62"/>
  <c r="G37" i="62"/>
  <c r="H36" i="62"/>
  <c r="G36" i="62"/>
  <c r="H35" i="62"/>
  <c r="G35" i="62"/>
  <c r="H34" i="62"/>
  <c r="G34" i="62"/>
  <c r="H33" i="62"/>
  <c r="G33" i="62"/>
  <c r="H32" i="62"/>
  <c r="G32" i="62"/>
  <c r="H31" i="62"/>
  <c r="G31" i="62"/>
  <c r="H30" i="62"/>
  <c r="G30" i="62"/>
  <c r="H29" i="62"/>
  <c r="G29" i="62"/>
  <c r="H28" i="62"/>
  <c r="G28" i="62"/>
  <c r="H27" i="62"/>
  <c r="G27" i="62"/>
  <c r="H26" i="62"/>
  <c r="G26" i="62"/>
  <c r="H25" i="62"/>
  <c r="G25" i="62"/>
  <c r="H24" i="62"/>
  <c r="G24" i="62"/>
  <c r="H23" i="62"/>
  <c r="G23" i="62"/>
  <c r="H22" i="62"/>
  <c r="G22" i="62"/>
  <c r="H21" i="62"/>
  <c r="G21" i="62"/>
  <c r="H20" i="62"/>
  <c r="G20" i="62"/>
  <c r="H19" i="62"/>
  <c r="G19" i="62"/>
  <c r="H18" i="62"/>
  <c r="G18" i="62"/>
  <c r="H17" i="62"/>
  <c r="G17" i="62"/>
  <c r="H16" i="62"/>
  <c r="G16" i="62"/>
  <c r="H15" i="62"/>
  <c r="G15" i="62"/>
  <c r="H14" i="62"/>
  <c r="G14" i="62"/>
  <c r="H13" i="62"/>
  <c r="G13" i="62"/>
  <c r="H12" i="62"/>
  <c r="G12" i="62"/>
  <c r="H11" i="62"/>
  <c r="G11" i="62"/>
  <c r="H10" i="62"/>
  <c r="G10" i="62"/>
  <c r="H9" i="62"/>
  <c r="G9" i="62"/>
  <c r="C89" i="1"/>
  <c r="C88" i="1"/>
  <c r="E87" i="1"/>
  <c r="C87" i="1"/>
  <c r="E86" i="1"/>
  <c r="C86" i="1"/>
  <c r="E85" i="1"/>
  <c r="C85" i="1"/>
  <c r="E84" i="1"/>
  <c r="C84" i="1"/>
  <c r="E83" i="1"/>
  <c r="C83" i="1"/>
  <c r="E82" i="1"/>
  <c r="C82" i="1"/>
  <c r="C81" i="1"/>
  <c r="C80" i="1"/>
  <c r="C79" i="1"/>
  <c r="E78" i="1"/>
  <c r="C78" i="1"/>
  <c r="E77" i="1"/>
  <c r="E76" i="1"/>
  <c r="C75" i="1"/>
  <c r="C69" i="1"/>
  <c r="C66" i="1"/>
  <c r="F61" i="1"/>
  <c r="E61" i="1"/>
  <c r="D61" i="1"/>
  <c r="C61" i="1"/>
  <c r="G61" i="1" s="1"/>
  <c r="F60" i="1"/>
  <c r="E60" i="1"/>
  <c r="D60" i="1"/>
  <c r="C60" i="1"/>
  <c r="G60" i="1" s="1"/>
  <c r="F59" i="1"/>
  <c r="E59" i="1"/>
  <c r="C59" i="1"/>
  <c r="G59" i="1" s="1"/>
  <c r="F58" i="1"/>
  <c r="E58" i="1"/>
  <c r="C58" i="1"/>
  <c r="E57" i="1"/>
  <c r="D57" i="1"/>
  <c r="C57" i="1"/>
  <c r="F56" i="1"/>
  <c r="E56" i="1"/>
  <c r="C56" i="1"/>
  <c r="F55" i="1"/>
  <c r="E55" i="1"/>
  <c r="D55" i="1"/>
  <c r="H55" i="1" s="1"/>
  <c r="C55" i="1"/>
  <c r="E54" i="1"/>
  <c r="D54" i="1"/>
  <c r="C54" i="1"/>
  <c r="G54" i="1" s="1"/>
  <c r="E53" i="1"/>
  <c r="D53" i="1"/>
  <c r="C53" i="1"/>
  <c r="G53" i="1" s="1"/>
  <c r="F52" i="1"/>
  <c r="D52" i="1"/>
  <c r="C52" i="1"/>
  <c r="F51" i="1"/>
  <c r="D51" i="1"/>
  <c r="C51" i="1"/>
  <c r="F50" i="1"/>
  <c r="E50" i="1"/>
  <c r="D50" i="1"/>
  <c r="F49" i="1"/>
  <c r="E49" i="1"/>
  <c r="D49" i="1"/>
  <c r="H49" i="1" s="1"/>
  <c r="F48" i="1"/>
  <c r="E48" i="1"/>
  <c r="D48" i="1"/>
  <c r="H48" i="1" s="1"/>
  <c r="C48" i="1"/>
  <c r="G48" i="1" s="1"/>
  <c r="F47" i="1"/>
  <c r="D47" i="1"/>
  <c r="C47" i="1"/>
  <c r="F45" i="1"/>
  <c r="D45" i="1"/>
  <c r="F44" i="1"/>
  <c r="D44" i="1"/>
  <c r="H44" i="1" s="1"/>
  <c r="F43" i="1"/>
  <c r="D43" i="1"/>
  <c r="H43" i="1" s="1"/>
  <c r="F42" i="1"/>
  <c r="E42" i="1"/>
  <c r="D42" i="1"/>
  <c r="H42" i="1" s="1"/>
  <c r="C42" i="1"/>
  <c r="G42" i="1" s="1"/>
  <c r="F41" i="1"/>
  <c r="D41" i="1"/>
  <c r="H41" i="1" s="1"/>
  <c r="F40" i="1"/>
  <c r="D40" i="1"/>
  <c r="C40" i="1"/>
  <c r="F39" i="1"/>
  <c r="D39" i="1"/>
  <c r="E38" i="1"/>
  <c r="C38" i="1"/>
  <c r="G38" i="1" s="1"/>
  <c r="F32" i="1"/>
  <c r="E32" i="1"/>
  <c r="D32" i="1"/>
  <c r="H32" i="1" s="1"/>
  <c r="C32" i="1"/>
  <c r="F31" i="1"/>
  <c r="D31" i="1"/>
  <c r="C31" i="1"/>
  <c r="G31" i="1" s="1"/>
  <c r="F30" i="1"/>
  <c r="E30" i="1"/>
  <c r="D30" i="1"/>
  <c r="H30" i="1" s="1"/>
  <c r="C30" i="1"/>
  <c r="G30" i="1" s="1"/>
  <c r="F29" i="1"/>
  <c r="D29" i="1"/>
  <c r="H29" i="1" s="1"/>
  <c r="C29" i="1"/>
  <c r="F28" i="1"/>
  <c r="D28" i="1"/>
  <c r="H28" i="1" s="1"/>
  <c r="C28" i="1"/>
  <c r="G28" i="1" s="1"/>
  <c r="F27" i="1"/>
  <c r="D27" i="1"/>
  <c r="C27" i="1"/>
  <c r="F26" i="1"/>
  <c r="D26" i="1"/>
  <c r="C26" i="1"/>
  <c r="E25" i="1"/>
  <c r="D25" i="1"/>
  <c r="H25" i="1" s="1"/>
  <c r="C25" i="1"/>
  <c r="E24" i="1"/>
  <c r="D24" i="1"/>
  <c r="C24" i="1"/>
  <c r="G24" i="1" s="1"/>
  <c r="D23" i="1"/>
  <c r="C23" i="1"/>
  <c r="F20" i="1"/>
  <c r="E20" i="1"/>
  <c r="D20" i="1"/>
  <c r="C20" i="1"/>
  <c r="E19" i="1"/>
  <c r="D19" i="1"/>
  <c r="C19" i="1"/>
  <c r="F18" i="1"/>
  <c r="E18" i="1"/>
  <c r="D18" i="1"/>
  <c r="C18" i="1"/>
  <c r="F17" i="1"/>
  <c r="D17" i="1"/>
  <c r="C17" i="1"/>
  <c r="F16" i="1"/>
  <c r="E16" i="1"/>
  <c r="D16" i="1"/>
  <c r="H16" i="1" s="1"/>
  <c r="C16" i="1"/>
  <c r="F15" i="1"/>
  <c r="D15" i="1"/>
  <c r="C15" i="1"/>
  <c r="G15" i="1" s="1"/>
  <c r="F14" i="1"/>
  <c r="D14" i="1"/>
  <c r="H14" i="1" s="1"/>
  <c r="C14" i="1"/>
  <c r="F13" i="1"/>
  <c r="D13" i="1"/>
  <c r="H13" i="1" s="1"/>
  <c r="C13" i="1"/>
  <c r="F12" i="1"/>
  <c r="D12" i="1"/>
  <c r="H12" i="1" s="1"/>
  <c r="C12" i="1"/>
  <c r="E11" i="1"/>
  <c r="D11" i="1"/>
  <c r="C11" i="1"/>
  <c r="G11" i="1" s="1"/>
  <c r="D10" i="1"/>
  <c r="C10" i="1"/>
  <c r="D9" i="1"/>
  <c r="H9" i="1" s="1"/>
  <c r="C9" i="1"/>
  <c r="D730" i="73"/>
  <c r="C730" i="73"/>
  <c r="D726" i="73"/>
  <c r="C726" i="73"/>
  <c r="D712" i="73"/>
  <c r="C712" i="73"/>
  <c r="D703" i="73"/>
  <c r="C703" i="73"/>
  <c r="D673" i="73"/>
  <c r="C673" i="73"/>
  <c r="D666" i="73"/>
  <c r="C666" i="73"/>
  <c r="D654" i="73"/>
  <c r="C654" i="73"/>
  <c r="D635" i="73"/>
  <c r="C635" i="73"/>
  <c r="D616" i="73"/>
  <c r="C616" i="73"/>
  <c r="D606" i="73"/>
  <c r="C606" i="73"/>
  <c r="D580" i="73"/>
  <c r="C580" i="73"/>
  <c r="D565" i="73"/>
  <c r="C565" i="73"/>
  <c r="D546" i="73"/>
  <c r="C546" i="73"/>
  <c r="D529" i="73"/>
  <c r="C529" i="73"/>
  <c r="D491" i="73"/>
  <c r="C491" i="73"/>
  <c r="D462" i="73"/>
  <c r="C462" i="73"/>
  <c r="D427" i="73"/>
  <c r="C427" i="73"/>
  <c r="D342" i="73"/>
  <c r="C342" i="73"/>
  <c r="D313" i="73"/>
  <c r="C313" i="73"/>
  <c r="D266" i="73"/>
  <c r="C266" i="73"/>
  <c r="D185" i="73"/>
  <c r="C185" i="73"/>
  <c r="D137" i="73"/>
  <c r="C137" i="73"/>
  <c r="D108" i="73"/>
  <c r="C108" i="73"/>
  <c r="D88" i="73"/>
  <c r="C88" i="73"/>
  <c r="D26" i="73"/>
  <c r="D7" i="73" s="1"/>
  <c r="C26" i="73"/>
  <c r="D8" i="73"/>
  <c r="C8" i="73"/>
  <c r="F13" i="60"/>
  <c r="E13" i="60"/>
  <c r="C13" i="60"/>
  <c r="H12" i="60"/>
  <c r="G12" i="60"/>
  <c r="H11" i="60"/>
  <c r="G11" i="60"/>
  <c r="H10" i="60"/>
  <c r="G10" i="60"/>
  <c r="H9" i="60"/>
  <c r="G9" i="60"/>
  <c r="H8" i="60"/>
  <c r="G8" i="60"/>
  <c r="G13" i="60" s="1"/>
  <c r="G20" i="60" s="1"/>
  <c r="F17" i="58"/>
  <c r="E17" i="58"/>
  <c r="D17" i="58"/>
  <c r="C17" i="58"/>
  <c r="H16" i="58"/>
  <c r="G16" i="58"/>
  <c r="H15" i="58"/>
  <c r="G15" i="58"/>
  <c r="H14" i="58"/>
  <c r="G14" i="58"/>
  <c r="H13" i="58"/>
  <c r="G13" i="58"/>
  <c r="H12" i="58"/>
  <c r="G12" i="58"/>
  <c r="H11" i="58"/>
  <c r="G11" i="58"/>
  <c r="H10" i="58"/>
  <c r="G10" i="58"/>
  <c r="H9" i="58"/>
  <c r="G9" i="58"/>
  <c r="H8" i="58"/>
  <c r="G8" i="58"/>
  <c r="G17" i="58" s="1"/>
  <c r="G24" i="58" s="1"/>
  <c r="F24" i="56"/>
  <c r="E24" i="56"/>
  <c r="D24" i="56"/>
  <c r="C24" i="56"/>
  <c r="H23" i="56"/>
  <c r="G23" i="56"/>
  <c r="H22" i="56"/>
  <c r="G22" i="56"/>
  <c r="H21" i="56"/>
  <c r="G21" i="56"/>
  <c r="H20" i="56"/>
  <c r="G20" i="56"/>
  <c r="H19" i="56"/>
  <c r="G19" i="56"/>
  <c r="F17" i="56"/>
  <c r="E17" i="56"/>
  <c r="D17" i="56"/>
  <c r="H17" i="56" s="1"/>
  <c r="C17" i="56"/>
  <c r="H16" i="56"/>
  <c r="G16" i="56"/>
  <c r="H15" i="56"/>
  <c r="G15" i="56"/>
  <c r="H14" i="56"/>
  <c r="G14" i="56"/>
  <c r="H13" i="56"/>
  <c r="G13" i="56"/>
  <c r="H12" i="56"/>
  <c r="G12" i="56"/>
  <c r="H11" i="56"/>
  <c r="G11" i="56"/>
  <c r="H10" i="56"/>
  <c r="G10" i="56"/>
  <c r="H9" i="56"/>
  <c r="G9" i="56"/>
  <c r="H8" i="56"/>
  <c r="G8" i="56"/>
  <c r="G17" i="56" s="1"/>
  <c r="F17" i="53"/>
  <c r="F24" i="53" s="1"/>
  <c r="E17" i="53"/>
  <c r="E24" i="53" s="1"/>
  <c r="D17" i="53"/>
  <c r="D24" i="53" s="1"/>
  <c r="C17" i="53"/>
  <c r="C24" i="53" s="1"/>
  <c r="H16" i="53"/>
  <c r="G16" i="53"/>
  <c r="H15" i="53"/>
  <c r="G15" i="53"/>
  <c r="H14" i="53"/>
  <c r="G14" i="53"/>
  <c r="H13" i="53"/>
  <c r="G13" i="53"/>
  <c r="H12" i="53"/>
  <c r="G12" i="53"/>
  <c r="H11" i="53"/>
  <c r="G11" i="53"/>
  <c r="H10" i="53"/>
  <c r="G10" i="53"/>
  <c r="H9" i="53"/>
  <c r="G9" i="53"/>
  <c r="H8" i="53"/>
  <c r="H17" i="53" s="1"/>
  <c r="G8" i="53"/>
  <c r="G17" i="53" s="1"/>
  <c r="G24" i="53" s="1"/>
  <c r="F26" i="50"/>
  <c r="F33" i="50" s="1"/>
  <c r="E26" i="50"/>
  <c r="D26" i="50"/>
  <c r="D33" i="50" s="1"/>
  <c r="C26" i="50"/>
  <c r="H25" i="50"/>
  <c r="G25" i="50"/>
  <c r="H24" i="50"/>
  <c r="G24" i="50"/>
  <c r="H23" i="50"/>
  <c r="G23" i="50"/>
  <c r="H22" i="50"/>
  <c r="G22" i="50"/>
  <c r="H21" i="50"/>
  <c r="G21" i="50"/>
  <c r="H20" i="50"/>
  <c r="G20" i="50"/>
  <c r="H19" i="50"/>
  <c r="G19" i="50"/>
  <c r="H18" i="50"/>
  <c r="G18" i="50"/>
  <c r="H17" i="50"/>
  <c r="G17" i="50"/>
  <c r="H16" i="50"/>
  <c r="G16" i="50"/>
  <c r="H15" i="50"/>
  <c r="G15" i="50"/>
  <c r="H14" i="50"/>
  <c r="G14" i="50"/>
  <c r="H13" i="50"/>
  <c r="G13" i="50"/>
  <c r="H12" i="50"/>
  <c r="G12" i="50"/>
  <c r="H11" i="50"/>
  <c r="G11" i="50"/>
  <c r="H10" i="50"/>
  <c r="G10" i="50"/>
  <c r="H9" i="50"/>
  <c r="G9" i="50"/>
  <c r="H8" i="50"/>
  <c r="H26" i="50" s="1"/>
  <c r="H33" i="50" s="1"/>
  <c r="G8" i="50"/>
  <c r="G26" i="50" s="1"/>
  <c r="G33" i="50" s="1"/>
  <c r="F18" i="49"/>
  <c r="E18" i="49"/>
  <c r="D18" i="49"/>
  <c r="D25" i="49" s="1"/>
  <c r="C18" i="49"/>
  <c r="H17" i="49"/>
  <c r="G17" i="49"/>
  <c r="H16" i="49"/>
  <c r="G16" i="49"/>
  <c r="H15" i="49"/>
  <c r="G15" i="49"/>
  <c r="H14" i="49"/>
  <c r="G14" i="49"/>
  <c r="H13" i="49"/>
  <c r="G13" i="49"/>
  <c r="H12" i="49"/>
  <c r="G12" i="49"/>
  <c r="H11" i="49"/>
  <c r="G11" i="49"/>
  <c r="H10" i="49"/>
  <c r="G10" i="49"/>
  <c r="H9" i="49"/>
  <c r="G9" i="49"/>
  <c r="H8" i="49"/>
  <c r="G8" i="49"/>
  <c r="G18" i="49" s="1"/>
  <c r="G25" i="49" s="1"/>
  <c r="E19" i="46"/>
  <c r="C19" i="46"/>
  <c r="C26" i="46" s="1"/>
  <c r="H18" i="46"/>
  <c r="G18" i="46"/>
  <c r="H17" i="46"/>
  <c r="G17" i="46"/>
  <c r="H16" i="46"/>
  <c r="G16" i="46"/>
  <c r="H15" i="46"/>
  <c r="G15" i="46"/>
  <c r="H14" i="46"/>
  <c r="G14" i="46"/>
  <c r="H13" i="46"/>
  <c r="G13" i="46"/>
  <c r="H12" i="46"/>
  <c r="G12" i="46"/>
  <c r="H11" i="46"/>
  <c r="G11" i="46"/>
  <c r="H10" i="46"/>
  <c r="G10" i="46"/>
  <c r="H9" i="46"/>
  <c r="G9" i="46"/>
  <c r="H8" i="46"/>
  <c r="G8" i="46"/>
  <c r="F17" i="24"/>
  <c r="E17" i="24"/>
  <c r="D17" i="24"/>
  <c r="C17" i="24"/>
  <c r="H16" i="24"/>
  <c r="G16" i="24"/>
  <c r="H15" i="24"/>
  <c r="G15" i="24"/>
  <c r="H14" i="24"/>
  <c r="G14" i="24"/>
  <c r="H13" i="24"/>
  <c r="G13" i="24"/>
  <c r="H12" i="24"/>
  <c r="G12" i="24"/>
  <c r="H11" i="24"/>
  <c r="G11" i="24"/>
  <c r="H10" i="24"/>
  <c r="G10" i="24"/>
  <c r="H9" i="24"/>
  <c r="G9" i="24"/>
  <c r="H8" i="24"/>
  <c r="G8" i="24"/>
  <c r="F17" i="22"/>
  <c r="E17" i="22"/>
  <c r="D17" i="22"/>
  <c r="C17" i="22"/>
  <c r="C24" i="22" s="1"/>
  <c r="H16" i="22"/>
  <c r="G16" i="22"/>
  <c r="H15" i="22"/>
  <c r="G15" i="22"/>
  <c r="H14" i="22"/>
  <c r="G14" i="22"/>
  <c r="H13" i="22"/>
  <c r="G13" i="22"/>
  <c r="H12" i="22"/>
  <c r="G12" i="22"/>
  <c r="H11" i="22"/>
  <c r="G11" i="22"/>
  <c r="H10" i="22"/>
  <c r="G10" i="22"/>
  <c r="H9" i="22"/>
  <c r="G9" i="22"/>
  <c r="H8" i="22"/>
  <c r="H17" i="22" s="1"/>
  <c r="H24" i="22" s="1"/>
  <c r="G8" i="22"/>
  <c r="F17" i="19"/>
  <c r="E17" i="19"/>
  <c r="D17" i="19"/>
  <c r="C17" i="19"/>
  <c r="H16" i="19"/>
  <c r="G16" i="19"/>
  <c r="H15" i="19"/>
  <c r="G15" i="19"/>
  <c r="H14" i="19"/>
  <c r="G14" i="19"/>
  <c r="H13" i="19"/>
  <c r="G13" i="19"/>
  <c r="H12" i="19"/>
  <c r="G12" i="19"/>
  <c r="H11" i="19"/>
  <c r="G11" i="19"/>
  <c r="H10" i="19"/>
  <c r="G10" i="19"/>
  <c r="H9" i="19"/>
  <c r="G9" i="19"/>
  <c r="H8" i="19"/>
  <c r="G8" i="19"/>
  <c r="F17" i="17"/>
  <c r="E17" i="17"/>
  <c r="D17" i="17"/>
  <c r="C17" i="17"/>
  <c r="C24" i="17" s="1"/>
  <c r="H16" i="17"/>
  <c r="G16" i="17"/>
  <c r="H15" i="17"/>
  <c r="G15" i="17"/>
  <c r="H14" i="17"/>
  <c r="G14" i="17"/>
  <c r="H13" i="17"/>
  <c r="G13" i="17"/>
  <c r="H12" i="17"/>
  <c r="G12" i="17"/>
  <c r="H11" i="17"/>
  <c r="G11" i="17"/>
  <c r="H10" i="17"/>
  <c r="G10" i="17"/>
  <c r="H9" i="17"/>
  <c r="G9" i="17"/>
  <c r="H8" i="17"/>
  <c r="H17" i="17" s="1"/>
  <c r="H24" i="17" s="1"/>
  <c r="G8" i="17"/>
  <c r="G17" i="17" s="1"/>
  <c r="G24" i="17" s="1"/>
  <c r="F17" i="15"/>
  <c r="E17" i="15"/>
  <c r="D17" i="15"/>
  <c r="C17" i="15"/>
  <c r="H16" i="15"/>
  <c r="G16" i="15"/>
  <c r="H15" i="15"/>
  <c r="G15" i="15"/>
  <c r="H14" i="15"/>
  <c r="G14" i="15"/>
  <c r="H13" i="15"/>
  <c r="G13" i="15"/>
  <c r="H12" i="15"/>
  <c r="G12" i="15"/>
  <c r="H11" i="15"/>
  <c r="G11" i="15"/>
  <c r="H10" i="15"/>
  <c r="G10" i="15"/>
  <c r="H9" i="15"/>
  <c r="G9" i="15"/>
  <c r="H8" i="15"/>
  <c r="G8" i="15"/>
  <c r="F17" i="13"/>
  <c r="E17" i="13"/>
  <c r="D17" i="13"/>
  <c r="C17" i="13"/>
  <c r="C24" i="13" s="1"/>
  <c r="H16" i="13"/>
  <c r="G16" i="13"/>
  <c r="H15" i="13"/>
  <c r="G15" i="13"/>
  <c r="H14" i="13"/>
  <c r="G14" i="13"/>
  <c r="H13" i="13"/>
  <c r="G13" i="13"/>
  <c r="H12" i="13"/>
  <c r="G12" i="13"/>
  <c r="H11" i="13"/>
  <c r="G11" i="13"/>
  <c r="H10" i="13"/>
  <c r="G10" i="13"/>
  <c r="H9" i="13"/>
  <c r="G9" i="13"/>
  <c r="H8" i="13"/>
  <c r="H17" i="13" s="1"/>
  <c r="H24" i="13" s="1"/>
  <c r="G8" i="13"/>
  <c r="F17" i="9"/>
  <c r="E17" i="9"/>
  <c r="D17" i="9"/>
  <c r="C17" i="9"/>
  <c r="H16" i="9"/>
  <c r="G16" i="9"/>
  <c r="H15" i="9"/>
  <c r="G15" i="9"/>
  <c r="H14" i="9"/>
  <c r="G14" i="9"/>
  <c r="H13" i="9"/>
  <c r="G13" i="9"/>
  <c r="H12" i="9"/>
  <c r="G12" i="9"/>
  <c r="H11" i="9"/>
  <c r="G11" i="9"/>
  <c r="H10" i="9"/>
  <c r="G10" i="9"/>
  <c r="H9" i="9"/>
  <c r="G9" i="9"/>
  <c r="H8" i="9"/>
  <c r="G8" i="9"/>
  <c r="F18" i="7"/>
  <c r="E18" i="7"/>
  <c r="D18" i="7"/>
  <c r="C18" i="7"/>
  <c r="C25" i="7" s="1"/>
  <c r="H17" i="7"/>
  <c r="G17" i="7"/>
  <c r="H16" i="7"/>
  <c r="G16" i="7"/>
  <c r="H15" i="7"/>
  <c r="G15" i="7"/>
  <c r="H14" i="7"/>
  <c r="G14" i="7"/>
  <c r="H13" i="7"/>
  <c r="G13" i="7"/>
  <c r="H12" i="7"/>
  <c r="G12" i="7"/>
  <c r="H11" i="7"/>
  <c r="G11" i="7"/>
  <c r="H10" i="7"/>
  <c r="G10" i="7"/>
  <c r="H9" i="7"/>
  <c r="H18" i="7" s="1"/>
  <c r="H25" i="7" s="1"/>
  <c r="G9" i="7"/>
  <c r="F18" i="6"/>
  <c r="E18" i="6"/>
  <c r="D18" i="6"/>
  <c r="C18" i="6"/>
  <c r="H17" i="6"/>
  <c r="G17" i="6"/>
  <c r="H16" i="6"/>
  <c r="G16" i="6"/>
  <c r="H15" i="6"/>
  <c r="G15" i="6"/>
  <c r="H14" i="6"/>
  <c r="G14" i="6"/>
  <c r="H13" i="6"/>
  <c r="G13" i="6"/>
  <c r="H12" i="6"/>
  <c r="G12" i="6"/>
  <c r="H11" i="6"/>
  <c r="G11" i="6"/>
  <c r="H10" i="6"/>
  <c r="G10" i="6"/>
  <c r="H9" i="6"/>
  <c r="G9" i="6"/>
  <c r="F19" i="26"/>
  <c r="E19" i="26"/>
  <c r="D19" i="26"/>
  <c r="C19" i="26"/>
  <c r="C26" i="26" s="1"/>
  <c r="H18" i="26"/>
  <c r="G18" i="26"/>
  <c r="H17" i="26"/>
  <c r="G17" i="26"/>
  <c r="H16" i="26"/>
  <c r="G16" i="26"/>
  <c r="H15" i="26"/>
  <c r="G15" i="26"/>
  <c r="H14" i="26"/>
  <c r="G14" i="26"/>
  <c r="H13" i="26"/>
  <c r="G13" i="26"/>
  <c r="H12" i="26"/>
  <c r="G12" i="26"/>
  <c r="H11" i="26"/>
  <c r="G11" i="26"/>
  <c r="H10" i="26"/>
  <c r="G10" i="26"/>
  <c r="H9" i="26"/>
  <c r="G9" i="26"/>
  <c r="H8" i="26"/>
  <c r="H19" i="26" s="1"/>
  <c r="H26" i="26" s="1"/>
  <c r="G8" i="26"/>
  <c r="F17" i="28"/>
  <c r="E17" i="28"/>
  <c r="D17" i="28"/>
  <c r="C17" i="28"/>
  <c r="H16" i="28"/>
  <c r="G16" i="28"/>
  <c r="H15" i="28"/>
  <c r="G15" i="28"/>
  <c r="H14" i="28"/>
  <c r="G14" i="28"/>
  <c r="H13" i="28"/>
  <c r="G13" i="28"/>
  <c r="H12" i="28"/>
  <c r="G12" i="28"/>
  <c r="H11" i="28"/>
  <c r="G11" i="28"/>
  <c r="H10" i="28"/>
  <c r="G10" i="28"/>
  <c r="H9" i="28"/>
  <c r="G9" i="28"/>
  <c r="H8" i="28"/>
  <c r="G8" i="28"/>
  <c r="F17" i="30"/>
  <c r="E17" i="30"/>
  <c r="D17" i="30"/>
  <c r="C17" i="30"/>
  <c r="C24" i="30" s="1"/>
  <c r="H16" i="30"/>
  <c r="G16" i="30"/>
  <c r="H15" i="30"/>
  <c r="G15" i="30"/>
  <c r="H14" i="30"/>
  <c r="G14" i="30"/>
  <c r="H13" i="30"/>
  <c r="G13" i="30"/>
  <c r="H12" i="30"/>
  <c r="G12" i="30"/>
  <c r="H11" i="30"/>
  <c r="G11" i="30"/>
  <c r="H10" i="30"/>
  <c r="G10" i="30"/>
  <c r="H9" i="30"/>
  <c r="G9" i="30"/>
  <c r="H8" i="30"/>
  <c r="H17" i="30" s="1"/>
  <c r="H24" i="30" s="1"/>
  <c r="G8" i="30"/>
  <c r="F17" i="32"/>
  <c r="E17" i="32"/>
  <c r="D17" i="32"/>
  <c r="C17" i="32"/>
  <c r="H16" i="32"/>
  <c r="G16" i="32"/>
  <c r="H15" i="32"/>
  <c r="G15" i="32"/>
  <c r="H14" i="32"/>
  <c r="G14" i="32"/>
  <c r="H13" i="32"/>
  <c r="G13" i="32"/>
  <c r="H12" i="32"/>
  <c r="G12" i="32"/>
  <c r="H11" i="32"/>
  <c r="G11" i="32"/>
  <c r="H10" i="32"/>
  <c r="G10" i="32"/>
  <c r="H9" i="32"/>
  <c r="G9" i="32"/>
  <c r="H8" i="32"/>
  <c r="G8" i="32"/>
  <c r="F19" i="37"/>
  <c r="E19" i="37"/>
  <c r="D19" i="37"/>
  <c r="C19" i="37"/>
  <c r="C26" i="37" s="1"/>
  <c r="H18" i="37"/>
  <c r="G18" i="37"/>
  <c r="H17" i="37"/>
  <c r="G17" i="37"/>
  <c r="H16" i="37"/>
  <c r="G16" i="37"/>
  <c r="H15" i="37"/>
  <c r="G15" i="37"/>
  <c r="H14" i="37"/>
  <c r="G14" i="37"/>
  <c r="H13" i="37"/>
  <c r="G13" i="37"/>
  <c r="H12" i="37"/>
  <c r="G12" i="37"/>
  <c r="H11" i="37"/>
  <c r="G11" i="37"/>
  <c r="H10" i="37"/>
  <c r="G10" i="37"/>
  <c r="H9" i="37"/>
  <c r="G9" i="37"/>
  <c r="H8" i="37"/>
  <c r="H19" i="37" s="1"/>
  <c r="H26" i="37" s="1"/>
  <c r="G8" i="37"/>
  <c r="F18" i="38"/>
  <c r="E18" i="38"/>
  <c r="D18" i="38"/>
  <c r="C18" i="38"/>
  <c r="H17" i="38"/>
  <c r="G17" i="38"/>
  <c r="H16" i="38"/>
  <c r="G16" i="38"/>
  <c r="H15" i="38"/>
  <c r="G15" i="38"/>
  <c r="H14" i="38"/>
  <c r="G14" i="38"/>
  <c r="H13" i="38"/>
  <c r="G13" i="38"/>
  <c r="H12" i="38"/>
  <c r="G12" i="38"/>
  <c r="H11" i="38"/>
  <c r="G11" i="38"/>
  <c r="H10" i="38"/>
  <c r="G10" i="38"/>
  <c r="H9" i="38"/>
  <c r="G9" i="38"/>
  <c r="H8" i="38"/>
  <c r="H18" i="38" s="1"/>
  <c r="H25" i="38" s="1"/>
  <c r="G8" i="38"/>
  <c r="F15" i="40"/>
  <c r="E15" i="40"/>
  <c r="E22" i="40" s="1"/>
  <c r="D15" i="40"/>
  <c r="C15" i="40"/>
  <c r="H14" i="40"/>
  <c r="G14" i="40"/>
  <c r="H13" i="40"/>
  <c r="G13" i="40"/>
  <c r="H12" i="40"/>
  <c r="G12" i="40"/>
  <c r="H11" i="40"/>
  <c r="G11" i="40"/>
  <c r="H10" i="40"/>
  <c r="G10" i="40"/>
  <c r="H9" i="40"/>
  <c r="G9" i="40"/>
  <c r="H8" i="40"/>
  <c r="G8" i="40"/>
  <c r="F17" i="42"/>
  <c r="E17" i="42"/>
  <c r="D17" i="42"/>
  <c r="C17" i="42"/>
  <c r="C24" i="42" s="1"/>
  <c r="H16" i="42"/>
  <c r="G16" i="42"/>
  <c r="H15" i="42"/>
  <c r="G15" i="42"/>
  <c r="H14" i="42"/>
  <c r="G14" i="42"/>
  <c r="H13" i="42"/>
  <c r="G13" i="42"/>
  <c r="H12" i="42"/>
  <c r="G12" i="42"/>
  <c r="H11" i="42"/>
  <c r="G11" i="42"/>
  <c r="H10" i="42"/>
  <c r="G10" i="42"/>
  <c r="H9" i="42"/>
  <c r="G9" i="42"/>
  <c r="H8" i="42"/>
  <c r="H17" i="42" s="1"/>
  <c r="H24" i="42" s="1"/>
  <c r="G8" i="42"/>
  <c r="F17" i="44"/>
  <c r="F24" i="44" s="1"/>
  <c r="E17" i="44"/>
  <c r="D17" i="44"/>
  <c r="D24" i="44" s="1"/>
  <c r="C17" i="44"/>
  <c r="C24" i="44" s="1"/>
  <c r="H16" i="44"/>
  <c r="G16" i="44"/>
  <c r="H15" i="44"/>
  <c r="G15" i="44"/>
  <c r="H14" i="44"/>
  <c r="G14" i="44"/>
  <c r="H13" i="44"/>
  <c r="G13" i="44"/>
  <c r="H12" i="44"/>
  <c r="G12" i="44"/>
  <c r="H11" i="44"/>
  <c r="G11" i="44"/>
  <c r="H10" i="44"/>
  <c r="G10" i="44"/>
  <c r="H9" i="44"/>
  <c r="G9" i="44"/>
  <c r="H8" i="44"/>
  <c r="G8" i="44"/>
  <c r="D31" i="2"/>
  <c r="F25" i="2"/>
  <c r="D25" i="2"/>
  <c r="C25" i="2"/>
  <c r="C23" i="2"/>
  <c r="C21" i="2"/>
  <c r="C19" i="2"/>
  <c r="C13" i="2"/>
  <c r="C11" i="2"/>
  <c r="H159" i="51" l="1"/>
  <c r="G29" i="1"/>
  <c r="H24" i="1"/>
  <c r="G27" i="1"/>
  <c r="G40" i="1"/>
  <c r="C41" i="1"/>
  <c r="G41" i="1" s="1"/>
  <c r="G52" i="1"/>
  <c r="H53" i="1"/>
  <c r="F57" i="1"/>
  <c r="G35" i="61"/>
  <c r="G14" i="1"/>
  <c r="C8" i="2"/>
  <c r="C15" i="2"/>
  <c r="D27" i="2"/>
  <c r="H17" i="44"/>
  <c r="H24" i="44" s="1"/>
  <c r="H15" i="40"/>
  <c r="H22" i="40" s="1"/>
  <c r="H17" i="32"/>
  <c r="H24" i="32" s="1"/>
  <c r="H17" i="28"/>
  <c r="H24" i="28" s="1"/>
  <c r="H18" i="6"/>
  <c r="H25" i="6" s="1"/>
  <c r="H17" i="9"/>
  <c r="H24" i="9" s="1"/>
  <c r="H17" i="15"/>
  <c r="H24" i="15" s="1"/>
  <c r="H17" i="19"/>
  <c r="H24" i="19" s="1"/>
  <c r="H17" i="24"/>
  <c r="H24" i="24" s="1"/>
  <c r="H17" i="58"/>
  <c r="H24" i="58" s="1"/>
  <c r="E12" i="1"/>
  <c r="G12" i="1" s="1"/>
  <c r="E13" i="1"/>
  <c r="G13" i="1" s="1"/>
  <c r="G18" i="1"/>
  <c r="G19" i="1"/>
  <c r="G20" i="1"/>
  <c r="G26" i="1"/>
  <c r="H27" i="1"/>
  <c r="C39" i="1"/>
  <c r="G39" i="1" s="1"/>
  <c r="H40" i="1"/>
  <c r="H45" i="1"/>
  <c r="G51" i="1"/>
  <c r="G57" i="1"/>
  <c r="D59" i="1"/>
  <c r="H59" i="1" s="1"/>
  <c r="H60" i="1"/>
  <c r="H61" i="1"/>
  <c r="H251" i="62"/>
  <c r="G223" i="43"/>
  <c r="G234" i="43" s="1"/>
  <c r="H484" i="41"/>
  <c r="G204" i="36"/>
  <c r="G405" i="36"/>
  <c r="G290" i="63"/>
  <c r="G389" i="63"/>
  <c r="G493" i="63"/>
  <c r="G371" i="31"/>
  <c r="G174" i="27"/>
  <c r="G185" i="27" s="1"/>
  <c r="H82" i="1"/>
  <c r="H85" i="1"/>
  <c r="E9" i="2"/>
  <c r="C17" i="2"/>
  <c r="D29" i="2"/>
  <c r="G17" i="42"/>
  <c r="G24" i="42" s="1"/>
  <c r="G18" i="38"/>
  <c r="G25" i="38" s="1"/>
  <c r="G19" i="37"/>
  <c r="G26" i="37" s="1"/>
  <c r="G17" i="30"/>
  <c r="G24" i="30" s="1"/>
  <c r="G19" i="26"/>
  <c r="G26" i="26" s="1"/>
  <c r="G18" i="7"/>
  <c r="G25" i="7" s="1"/>
  <c r="G17" i="13"/>
  <c r="G24" i="13" s="1"/>
  <c r="G17" i="22"/>
  <c r="G24" i="22" s="1"/>
  <c r="G19" i="46"/>
  <c r="G26" i="46" s="1"/>
  <c r="G10" i="1"/>
  <c r="G16" i="1"/>
  <c r="H18" i="1"/>
  <c r="H19" i="1"/>
  <c r="H20" i="1"/>
  <c r="H23" i="1"/>
  <c r="G25" i="1"/>
  <c r="G32" i="1"/>
  <c r="D36" i="1"/>
  <c r="H36" i="1" s="1"/>
  <c r="C44" i="1"/>
  <c r="E45" i="1"/>
  <c r="H50" i="1"/>
  <c r="G55" i="1"/>
  <c r="H57" i="1"/>
  <c r="G80" i="1"/>
  <c r="G176" i="62"/>
  <c r="G141" i="39"/>
  <c r="H204" i="36"/>
  <c r="H405" i="36"/>
  <c r="H371" i="31"/>
  <c r="H269" i="29"/>
  <c r="H121" i="10"/>
  <c r="H72" i="14"/>
  <c r="H64" i="23"/>
  <c r="H95" i="23"/>
  <c r="H254" i="23"/>
  <c r="H151" i="25"/>
  <c r="G89" i="57"/>
  <c r="H47" i="1"/>
  <c r="H52" i="1"/>
  <c r="G58" i="1"/>
  <c r="G82" i="1"/>
  <c r="G83" i="1"/>
  <c r="G84" i="1"/>
  <c r="G85" i="1"/>
  <c r="G86" i="1"/>
  <c r="H15" i="1"/>
  <c r="D8" i="2"/>
  <c r="D24" i="42"/>
  <c r="F8" i="2"/>
  <c r="F24" i="42"/>
  <c r="D9" i="2"/>
  <c r="D22" i="40"/>
  <c r="F9" i="2"/>
  <c r="F22" i="40"/>
  <c r="D10" i="2"/>
  <c r="D25" i="38"/>
  <c r="F10" i="2"/>
  <c r="F25" i="38"/>
  <c r="D11" i="2"/>
  <c r="D26" i="37"/>
  <c r="F11" i="2"/>
  <c r="F26" i="37"/>
  <c r="D12" i="2"/>
  <c r="D24" i="32"/>
  <c r="F12" i="2"/>
  <c r="F24" i="32"/>
  <c r="D13" i="2"/>
  <c r="D24" i="30"/>
  <c r="F13" i="2"/>
  <c r="F24" i="30"/>
  <c r="D14" i="2"/>
  <c r="D24" i="28"/>
  <c r="F14" i="2"/>
  <c r="F24" i="28"/>
  <c r="D15" i="2"/>
  <c r="D26" i="26"/>
  <c r="F15" i="2"/>
  <c r="F26" i="26"/>
  <c r="D16" i="2"/>
  <c r="D25" i="6"/>
  <c r="F16" i="2"/>
  <c r="F25" i="6"/>
  <c r="D17" i="2"/>
  <c r="D25" i="7"/>
  <c r="F17" i="2"/>
  <c r="F25" i="7"/>
  <c r="D18" i="2"/>
  <c r="D24" i="9"/>
  <c r="F18" i="2"/>
  <c r="F24" i="9"/>
  <c r="D19" i="2"/>
  <c r="D24" i="13"/>
  <c r="F19" i="2"/>
  <c r="F24" i="13"/>
  <c r="D20" i="2"/>
  <c r="D24" i="15"/>
  <c r="F20" i="2"/>
  <c r="F24" i="15"/>
  <c r="D21" i="2"/>
  <c r="D24" i="17"/>
  <c r="F21" i="2"/>
  <c r="F24" i="17"/>
  <c r="D22" i="2"/>
  <c r="D24" i="19"/>
  <c r="F22" i="2"/>
  <c r="F24" i="19"/>
  <c r="D23" i="2"/>
  <c r="D24" i="22"/>
  <c r="F23" i="2"/>
  <c r="F24" i="22"/>
  <c r="D24" i="2"/>
  <c r="D24" i="24"/>
  <c r="F24" i="2"/>
  <c r="F24" i="24"/>
  <c r="E25" i="2"/>
  <c r="G25" i="2" s="1"/>
  <c r="E26" i="46"/>
  <c r="F26" i="2"/>
  <c r="F25" i="49"/>
  <c r="D28" i="2"/>
  <c r="D24" i="58"/>
  <c r="F28" i="2"/>
  <c r="F24" i="58"/>
  <c r="E31" i="2"/>
  <c r="E20" i="60"/>
  <c r="D26" i="2"/>
  <c r="F27" i="2"/>
  <c r="F29" i="2"/>
  <c r="H29" i="2" s="1"/>
  <c r="E7" i="2"/>
  <c r="E24" i="44"/>
  <c r="E8" i="2"/>
  <c r="G8" i="2" s="1"/>
  <c r="E24" i="42"/>
  <c r="C9" i="2"/>
  <c r="G9" i="2" s="1"/>
  <c r="C22" i="40"/>
  <c r="C10" i="2"/>
  <c r="C25" i="38"/>
  <c r="E10" i="2"/>
  <c r="E25" i="38"/>
  <c r="E11" i="2"/>
  <c r="G11" i="2" s="1"/>
  <c r="E26" i="37"/>
  <c r="C12" i="2"/>
  <c r="C24" i="32"/>
  <c r="E12" i="2"/>
  <c r="E24" i="32"/>
  <c r="E13" i="2"/>
  <c r="G13" i="2" s="1"/>
  <c r="E24" i="30"/>
  <c r="C14" i="2"/>
  <c r="C24" i="28"/>
  <c r="E14" i="2"/>
  <c r="E24" i="28"/>
  <c r="E15" i="2"/>
  <c r="G15" i="2" s="1"/>
  <c r="E26" i="26"/>
  <c r="C16" i="2"/>
  <c r="C25" i="6"/>
  <c r="E16" i="2"/>
  <c r="E25" i="6"/>
  <c r="E17" i="2"/>
  <c r="G17" i="2" s="1"/>
  <c r="E25" i="7"/>
  <c r="C18" i="2"/>
  <c r="C24" i="9"/>
  <c r="E18" i="2"/>
  <c r="E24" i="9"/>
  <c r="E19" i="2"/>
  <c r="G19" i="2" s="1"/>
  <c r="E24" i="13"/>
  <c r="C20" i="2"/>
  <c r="C24" i="15"/>
  <c r="E20" i="2"/>
  <c r="E24" i="15"/>
  <c r="E21" i="2"/>
  <c r="G21" i="2" s="1"/>
  <c r="E24" i="17"/>
  <c r="C22" i="2"/>
  <c r="C24" i="19"/>
  <c r="E22" i="2"/>
  <c r="E24" i="19"/>
  <c r="E23" i="2"/>
  <c r="G23" i="2" s="1"/>
  <c r="E24" i="22"/>
  <c r="C24" i="2"/>
  <c r="C24" i="24"/>
  <c r="E24" i="2"/>
  <c r="E24" i="24"/>
  <c r="C26" i="2"/>
  <c r="C25" i="49"/>
  <c r="E26" i="2"/>
  <c r="E25" i="49"/>
  <c r="C27" i="2"/>
  <c r="C33" i="50"/>
  <c r="E27" i="2"/>
  <c r="E33" i="50"/>
  <c r="C28" i="2"/>
  <c r="C24" i="58"/>
  <c r="E28" i="2"/>
  <c r="E24" i="58"/>
  <c r="C31" i="2"/>
  <c r="G31" i="2" s="1"/>
  <c r="C20" i="60"/>
  <c r="F31" i="2"/>
  <c r="H31" i="2" s="1"/>
  <c r="F20" i="60"/>
  <c r="E9" i="1"/>
  <c r="G9" i="1" s="1"/>
  <c r="H17" i="1"/>
  <c r="G23" i="1"/>
  <c r="H31" i="1"/>
  <c r="G56" i="1"/>
  <c r="C7" i="2"/>
  <c r="D7" i="2"/>
  <c r="F7" i="2"/>
  <c r="G87" i="1"/>
  <c r="H68" i="1"/>
  <c r="H69" i="1"/>
  <c r="H80" i="1"/>
  <c r="H26" i="1"/>
  <c r="H39" i="1"/>
  <c r="H51" i="1"/>
  <c r="G75" i="1"/>
  <c r="G78" i="1"/>
  <c r="G68" i="1"/>
  <c r="G73" i="1"/>
  <c r="G76" i="1"/>
  <c r="G77" i="1"/>
  <c r="H25" i="2"/>
  <c r="F254" i="39"/>
  <c r="F67" i="1" s="1"/>
  <c r="H67" i="1" s="1"/>
  <c r="F33" i="1"/>
  <c r="H33" i="1" s="1"/>
  <c r="C7" i="73"/>
  <c r="C29" i="2"/>
  <c r="C37" i="1"/>
  <c r="D38" i="1"/>
  <c r="H38" i="1" s="1"/>
  <c r="H24" i="53"/>
  <c r="G269" i="29"/>
  <c r="G119" i="16"/>
  <c r="H18" i="49"/>
  <c r="H25" i="49" s="1"/>
  <c r="D25" i="56"/>
  <c r="D30" i="2" s="1"/>
  <c r="C45" i="1"/>
  <c r="E47" i="1"/>
  <c r="G47" i="1" s="1"/>
  <c r="C49" i="1"/>
  <c r="G49" i="1" s="1"/>
  <c r="F54" i="1"/>
  <c r="F62" i="1" s="1"/>
  <c r="D56" i="1"/>
  <c r="H56" i="1" s="1"/>
  <c r="G152" i="62"/>
  <c r="G136" i="39"/>
  <c r="H290" i="63"/>
  <c r="H389" i="63"/>
  <c r="H493" i="63"/>
  <c r="H119" i="16"/>
  <c r="H130" i="16" s="1"/>
  <c r="H127" i="18"/>
  <c r="H254" i="21"/>
  <c r="H295" i="21"/>
  <c r="H617" i="21"/>
  <c r="H170" i="25"/>
  <c r="G171" i="47"/>
  <c r="G216" i="48"/>
  <c r="G50" i="55"/>
  <c r="F46" i="76"/>
  <c r="G17" i="44"/>
  <c r="G24" i="44" s="1"/>
  <c r="G15" i="40"/>
  <c r="G22" i="40" s="1"/>
  <c r="G17" i="32"/>
  <c r="G24" i="32" s="1"/>
  <c r="G17" i="28"/>
  <c r="G24" i="28" s="1"/>
  <c r="G18" i="6"/>
  <c r="G25" i="6" s="1"/>
  <c r="G17" i="9"/>
  <c r="G24" i="9" s="1"/>
  <c r="G17" i="15"/>
  <c r="G24" i="15" s="1"/>
  <c r="G17" i="19"/>
  <c r="G24" i="19" s="1"/>
  <c r="G17" i="24"/>
  <c r="G24" i="24" s="1"/>
  <c r="G24" i="56"/>
  <c r="F11" i="1"/>
  <c r="H11" i="1" s="1"/>
  <c r="E44" i="1"/>
  <c r="G44" i="1" s="1"/>
  <c r="C50" i="1"/>
  <c r="G50" i="1" s="1"/>
  <c r="H152" i="62"/>
  <c r="H176" i="62"/>
  <c r="G230" i="41"/>
  <c r="H136" i="39"/>
  <c r="H141" i="39"/>
  <c r="G119" i="36"/>
  <c r="E504" i="63"/>
  <c r="E69" i="1" s="1"/>
  <c r="G69" i="1" s="1"/>
  <c r="G345" i="31"/>
  <c r="E372" i="31"/>
  <c r="G580" i="31"/>
  <c r="G134" i="29"/>
  <c r="G154" i="29"/>
  <c r="G96" i="5"/>
  <c r="G121" i="10"/>
  <c r="G72" i="14"/>
  <c r="G64" i="23"/>
  <c r="G95" i="23"/>
  <c r="G254" i="23"/>
  <c r="G151" i="25"/>
  <c r="H171" i="47"/>
  <c r="H182" i="47" s="1"/>
  <c r="H216" i="48"/>
  <c r="H227" i="48" s="1"/>
  <c r="H50" i="55"/>
  <c r="H1317" i="59"/>
  <c r="H1328" i="59" s="1"/>
  <c r="H35" i="61"/>
  <c r="H17" i="76"/>
  <c r="E29" i="2"/>
  <c r="F25" i="56"/>
  <c r="F30" i="2" s="1"/>
  <c r="H13" i="60"/>
  <c r="H20" i="60" s="1"/>
  <c r="E17" i="1"/>
  <c r="G17" i="1" s="1"/>
  <c r="C43" i="1"/>
  <c r="G43" i="1" s="1"/>
  <c r="D58" i="1"/>
  <c r="H58" i="1" s="1"/>
  <c r="H230" i="41"/>
  <c r="F171" i="25"/>
  <c r="F480" i="25" s="1"/>
  <c r="F81" i="1" s="1"/>
  <c r="H81" i="1" s="1"/>
  <c r="G469" i="25"/>
  <c r="G99" i="57"/>
  <c r="G100" i="57" s="1"/>
  <c r="G699" i="59"/>
  <c r="E46" i="61"/>
  <c r="E89" i="1" s="1"/>
  <c r="G89" i="1" s="1"/>
  <c r="F17" i="76"/>
  <c r="F17" i="77"/>
  <c r="F46" i="77"/>
  <c r="C201" i="80"/>
  <c r="F177" i="62"/>
  <c r="F262" i="62" s="1"/>
  <c r="F64" i="1" s="1"/>
  <c r="H64" i="1" s="1"/>
  <c r="E155" i="29"/>
  <c r="E280" i="29" s="1"/>
  <c r="E71" i="1" s="1"/>
  <c r="G71" i="1" s="1"/>
  <c r="E296" i="21"/>
  <c r="E628" i="21" s="1"/>
  <c r="E79" i="1" s="1"/>
  <c r="G79" i="1" s="1"/>
  <c r="E1328" i="59"/>
  <c r="E88" i="1" s="1"/>
  <c r="G88" i="1" s="1"/>
  <c r="F46" i="61"/>
  <c r="F89" i="1" s="1"/>
  <c r="H89" i="1" s="1"/>
  <c r="H46" i="77"/>
  <c r="H76" i="77" s="1"/>
  <c r="G631" i="87"/>
  <c r="C25" i="56"/>
  <c r="C30" i="2" s="1"/>
  <c r="E25" i="56"/>
  <c r="E30" i="2" s="1"/>
  <c r="E33" i="1"/>
  <c r="E37" i="1"/>
  <c r="C90" i="1"/>
  <c r="F301" i="41"/>
  <c r="F495" i="41" s="1"/>
  <c r="F66" i="1" s="1"/>
  <c r="H66" i="1" s="1"/>
  <c r="H300" i="41"/>
  <c r="H301" i="41" s="1"/>
  <c r="H495" i="41" s="1"/>
  <c r="G300" i="41"/>
  <c r="E301" i="41"/>
  <c r="E495" i="41" s="1"/>
  <c r="E66" i="1" s="1"/>
  <c r="G66" i="1" s="1"/>
  <c r="E254" i="39"/>
  <c r="E67" i="1" s="1"/>
  <c r="G67" i="1" s="1"/>
  <c r="G243" i="39"/>
  <c r="F155" i="29"/>
  <c r="F280" i="29" s="1"/>
  <c r="F71" i="1" s="1"/>
  <c r="H71" i="1" s="1"/>
  <c r="F296" i="21"/>
  <c r="F628" i="21" s="1"/>
  <c r="F79" i="1" s="1"/>
  <c r="H79" i="1" s="1"/>
  <c r="E171" i="25"/>
  <c r="E480" i="25" s="1"/>
  <c r="E81" i="1" s="1"/>
  <c r="G81" i="1" s="1"/>
  <c r="F1328" i="59"/>
  <c r="F88" i="1" s="1"/>
  <c r="H88" i="1" s="1"/>
  <c r="G177" i="62"/>
  <c r="G262" i="62" s="1"/>
  <c r="E262" i="62"/>
  <c r="E64" i="1" s="1"/>
  <c r="G64" i="1" s="1"/>
  <c r="H234" i="43"/>
  <c r="G25" i="56"/>
  <c r="H24" i="56"/>
  <c r="H25" i="56" s="1"/>
  <c r="C36" i="1"/>
  <c r="E36" i="1"/>
  <c r="F234" i="43"/>
  <c r="F65" i="1" s="1"/>
  <c r="E591" i="31"/>
  <c r="E70" i="1" s="1"/>
  <c r="G70" i="1" s="1"/>
  <c r="G296" i="21"/>
  <c r="G628" i="21" s="1"/>
  <c r="G46" i="61"/>
  <c r="D234" i="43"/>
  <c r="D65" i="1" s="1"/>
  <c r="H65" i="1" s="1"/>
  <c r="H205" i="36"/>
  <c r="H416" i="36" s="1"/>
  <c r="H372" i="31"/>
  <c r="H591" i="31" s="1"/>
  <c r="F591" i="31"/>
  <c r="F70" i="1" s="1"/>
  <c r="H70" i="1" s="1"/>
  <c r="H155" i="29"/>
  <c r="H280" i="29" s="1"/>
  <c r="H185" i="27"/>
  <c r="H107" i="5"/>
  <c r="H132" i="10"/>
  <c r="H83" i="14"/>
  <c r="H138" i="18"/>
  <c r="H96" i="23"/>
  <c r="H265" i="23" s="1"/>
  <c r="H171" i="25"/>
  <c r="H480" i="25" s="1"/>
  <c r="H170" i="51"/>
  <c r="H21" i="52"/>
  <c r="H61" i="55"/>
  <c r="D64" i="55"/>
  <c r="D86" i="1"/>
  <c r="F64" i="55"/>
  <c r="F86" i="1"/>
  <c r="H100" i="57"/>
  <c r="F10" i="1"/>
  <c r="F21" i="1" s="1"/>
  <c r="H75" i="76"/>
  <c r="G390" i="63" l="1"/>
  <c r="G504" i="63" s="1"/>
  <c r="G45" i="1"/>
  <c r="H27" i="2"/>
  <c r="E21" i="1"/>
  <c r="G7" i="2"/>
  <c r="H26" i="2"/>
  <c r="F32" i="2"/>
  <c r="G28" i="2"/>
  <c r="G27" i="2"/>
  <c r="G26" i="2"/>
  <c r="G24" i="2"/>
  <c r="G22" i="2"/>
  <c r="G20" i="2"/>
  <c r="G18" i="2"/>
  <c r="G16" i="2"/>
  <c r="G14" i="2"/>
  <c r="G12" i="2"/>
  <c r="G10" i="2"/>
  <c r="H28" i="2"/>
  <c r="H24" i="2"/>
  <c r="H23" i="2"/>
  <c r="H22" i="2"/>
  <c r="H21" i="2"/>
  <c r="H20" i="2"/>
  <c r="H19" i="2"/>
  <c r="H18" i="2"/>
  <c r="H17" i="2"/>
  <c r="H16" i="2"/>
  <c r="H15" i="2"/>
  <c r="H14" i="2"/>
  <c r="H13" i="2"/>
  <c r="H12" i="2"/>
  <c r="H11" i="2"/>
  <c r="H10" i="2"/>
  <c r="H9" i="2"/>
  <c r="H8" i="2"/>
  <c r="H7" i="2"/>
  <c r="H86" i="1"/>
  <c r="G36" i="1"/>
  <c r="G37" i="1"/>
  <c r="H54" i="1"/>
  <c r="H10" i="1"/>
  <c r="C32" i="2"/>
  <c r="G30" i="2"/>
  <c r="D32" i="2"/>
  <c r="H30" i="2"/>
  <c r="G29" i="2"/>
  <c r="F75" i="76"/>
  <c r="H142" i="39"/>
  <c r="H254" i="39" s="1"/>
  <c r="D62" i="1"/>
  <c r="G372" i="31"/>
  <c r="G591" i="31" s="1"/>
  <c r="G83" i="14"/>
  <c r="G130" i="16"/>
  <c r="G96" i="23"/>
  <c r="G265" i="23" s="1"/>
  <c r="G182" i="47"/>
  <c r="H46" i="61"/>
  <c r="G155" i="29"/>
  <c r="G280" i="29" s="1"/>
  <c r="E62" i="1"/>
  <c r="E34" i="1"/>
  <c r="H390" i="63"/>
  <c r="H504" i="63" s="1"/>
  <c r="C62" i="1"/>
  <c r="E32" i="2"/>
  <c r="F76" i="77"/>
  <c r="G132" i="10"/>
  <c r="G205" i="36"/>
  <c r="G416" i="36" s="1"/>
  <c r="G61" i="55"/>
  <c r="G142" i="39"/>
  <c r="G254" i="39" s="1"/>
  <c r="H177" i="62"/>
  <c r="H262" i="62" s="1"/>
  <c r="G33" i="1"/>
  <c r="H296" i="21"/>
  <c r="H628" i="21" s="1"/>
  <c r="G1328" i="59"/>
  <c r="G171" i="25"/>
  <c r="G480" i="25" s="1"/>
  <c r="G107" i="5"/>
  <c r="G227" i="48"/>
  <c r="D90" i="1"/>
  <c r="F90" i="1"/>
  <c r="E90" i="1"/>
  <c r="G301" i="41"/>
  <c r="G495" i="41" s="1"/>
  <c r="H62" i="1"/>
  <c r="F34" i="1"/>
  <c r="H34" i="1" s="1"/>
  <c r="H21" i="1"/>
  <c r="G32" i="2" l="1"/>
  <c r="H32" i="2"/>
  <c r="G62" i="1"/>
  <c r="H90" i="1"/>
  <c r="G90" i="1"/>
  <c r="G21" i="1"/>
  <c r="G3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237" authorId="0" shapeId="0" xr:uid="{00000000-0006-0000-2700-000001000000}">
      <text>
        <r>
          <rPr>
            <b/>
            <sz val="9"/>
            <rFont val="Tahoma"/>
            <family val="2"/>
          </rPr>
          <t>User:</t>
        </r>
        <r>
          <rPr>
            <sz val="9"/>
            <rFont val="Tahoma"/>
            <family val="2"/>
          </rPr>
          <t xml:space="preserve">
PROVERITI ŠIFRU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97" authorId="0" shapeId="0" xr:uid="{00000000-0006-0000-4600-000001000000}">
      <text>
        <r>
          <rPr>
            <b/>
            <sz val="9"/>
            <color indexed="81"/>
            <rFont val="Tahoma"/>
            <family val="2"/>
            <charset val="238"/>
          </rPr>
          <t>User:</t>
        </r>
        <r>
          <rPr>
            <sz val="9"/>
            <color indexed="81"/>
            <rFont val="Tahoma"/>
            <family val="2"/>
            <charset val="238"/>
          </rPr>
          <t xml:space="preserve">
ДОДАТО
</t>
        </r>
      </text>
    </comment>
  </commentList>
</comments>
</file>

<file path=xl/sharedStrings.xml><?xml version="1.0" encoding="utf-8"?>
<sst xmlns="http://schemas.openxmlformats.org/spreadsheetml/2006/main" count="32340" uniqueCount="12420">
  <si>
    <t>Назив здравствене установе</t>
  </si>
  <si>
    <t>Клинички центар Војводине</t>
  </si>
  <si>
    <t>Матични број здравствене установе</t>
  </si>
  <si>
    <t>Датум</t>
  </si>
  <si>
    <t xml:space="preserve">Табела 1. </t>
  </si>
  <si>
    <t>Здравствени радници и сарадници на одељењима</t>
  </si>
  <si>
    <t>Делатност - служба  (у складу са Статутом)</t>
  </si>
  <si>
    <t xml:space="preserve">Број исписаних болесника 01.01-31.12.2022. </t>
  </si>
  <si>
    <t xml:space="preserve">Број бо  дана  01.01-31.12.2022. </t>
  </si>
  <si>
    <t>Постељни фонд (у складу са Уредбом)</t>
  </si>
  <si>
    <t>Број запослених на неодређено време који се финансирају из средстава обавезног здравственог осигурања</t>
  </si>
  <si>
    <t>Број запослених на неодређено време који се финансирају из других средстава</t>
  </si>
  <si>
    <t>стандардна нега</t>
  </si>
  <si>
    <t>Инт.ниво 2</t>
  </si>
  <si>
    <t>Инт. ниво 3</t>
  </si>
  <si>
    <t>УКУПНО</t>
  </si>
  <si>
    <t>Укупан број доктора медицине</t>
  </si>
  <si>
    <t>од тога на специјализацији</t>
  </si>
  <si>
    <t>од тога специјалисти</t>
  </si>
  <si>
    <t xml:space="preserve">Број лекара према нормативу </t>
  </si>
  <si>
    <t>Разлика - број лекара</t>
  </si>
  <si>
    <t>Укупан број медицинских сестара</t>
  </si>
  <si>
    <t>Број сестара према нормативу</t>
  </si>
  <si>
    <t>Разлика - број медицинских сестара</t>
  </si>
  <si>
    <t>Број здравствених сарадника</t>
  </si>
  <si>
    <t>Број здравствених сарадника према нормативу</t>
  </si>
  <si>
    <t>Увећано за примар</t>
  </si>
  <si>
    <t>Разлика - број здравствених сарадника</t>
  </si>
  <si>
    <t>Укупно норматив за докторе медицине</t>
  </si>
  <si>
    <t>Стандардна нега</t>
  </si>
  <si>
    <t>Инт. ниво3</t>
  </si>
  <si>
    <t xml:space="preserve"> амбуланте, кабинети, сале</t>
  </si>
  <si>
    <t>Увечано за примар</t>
  </si>
  <si>
    <t>Укупно норматив за сестре</t>
  </si>
  <si>
    <t>Доктори медицине</t>
  </si>
  <si>
    <t>медицинске сестре-техничари</t>
  </si>
  <si>
    <t>здравствени сарадници</t>
  </si>
  <si>
    <t>Управа Клиничког центра Војводине</t>
  </si>
  <si>
    <t>Клиника за абдоминалну и ендокрину хирургију</t>
  </si>
  <si>
    <t>Клиника за васкуларну и ендоваскуларну хирургију</t>
  </si>
  <si>
    <t>Клиника за ортопедску хирургију и трауматологију</t>
  </si>
  <si>
    <t>Клиника за урологију</t>
  </si>
  <si>
    <t>Кабинет (цитоскопија)</t>
  </si>
  <si>
    <t>Клиника за пластичну и реконструктивну хирургију</t>
  </si>
  <si>
    <t>Клиника за неурохирургију</t>
  </si>
  <si>
    <t>Клиника за максилофацијалну и оралну хирургију;</t>
  </si>
  <si>
    <t>Клиника за анестезију, интензивну терапију и терапију бола*</t>
  </si>
  <si>
    <t>Амбуланта за терапију бола</t>
  </si>
  <si>
    <t>Клиника за нефрологију и клиничку имунологију</t>
  </si>
  <si>
    <t>Клиника за ендокринологију, дијабетес и болести метаболизма;</t>
  </si>
  <si>
    <t>Клиника за гастроентерологију и хепатологију</t>
  </si>
  <si>
    <t>Кабинет (ендоскопија)</t>
  </si>
  <si>
    <t>Клиника за хематологију</t>
  </si>
  <si>
    <t>Клиника за неурологију</t>
  </si>
  <si>
    <t>Кабинети (ЕЕГ, ЕМГ, доплер)</t>
  </si>
  <si>
    <t>Клиника за психијатрију</t>
  </si>
  <si>
    <t>Клиника за инфективне болести</t>
  </si>
  <si>
    <t>Клиника за кожно – венеричне болести</t>
  </si>
  <si>
    <t>Клиника за оториноларингологију и хирургију главе и врата</t>
  </si>
  <si>
    <t>Клиника за очне болести</t>
  </si>
  <si>
    <t>Клиника за гинекологију и акушерство</t>
  </si>
  <si>
    <t>Кабинет за УЗ</t>
  </si>
  <si>
    <t>Клиника за медицинску рехабилитацију**</t>
  </si>
  <si>
    <t>Кабинет (дензитометрија, ЕМНГ)</t>
  </si>
  <si>
    <t>Центар за интензивну терапију и токсикологију;</t>
  </si>
  <si>
    <t>Ургентни центар</t>
  </si>
  <si>
    <t>Центар за експерименталну хирургију</t>
  </si>
  <si>
    <t>Служба операционих сала</t>
  </si>
  <si>
    <t>Поликлиника</t>
  </si>
  <si>
    <t>Служба за правне и опште послове</t>
  </si>
  <si>
    <t>Служба за економско – финансијске послове</t>
  </si>
  <si>
    <t>Служба за техничко услужне послове</t>
  </si>
  <si>
    <t>Одсек за интерну ревизију</t>
  </si>
  <si>
    <t>Центар за трансплантацију органа, ћелија и ткива</t>
  </si>
  <si>
    <t>Ковид Болница</t>
  </si>
  <si>
    <t xml:space="preserve">Табела 2. </t>
  </si>
  <si>
    <t>Здравствени радници и сарадници у дневној болници и дијализи</t>
  </si>
  <si>
    <t>Организациона јединица</t>
  </si>
  <si>
    <t>Број постеља/места*</t>
  </si>
  <si>
    <t>Број смена</t>
  </si>
  <si>
    <t>Број дијализа годишње</t>
  </si>
  <si>
    <t>Број доктора медицине</t>
  </si>
  <si>
    <t>норматив доктора медицине</t>
  </si>
  <si>
    <t>разлика доктора медицине</t>
  </si>
  <si>
    <t>Број медицинских сестара</t>
  </si>
  <si>
    <t>норматив медицинских сестара</t>
  </si>
  <si>
    <t>разлика медицинских сестара</t>
  </si>
  <si>
    <t>норматив  здравствених сарадника</t>
  </si>
  <si>
    <t>разлика здравствених сарадника</t>
  </si>
  <si>
    <t>доктори медицине</t>
  </si>
  <si>
    <t>мед. техничари</t>
  </si>
  <si>
    <t>здр. сарадници</t>
  </si>
  <si>
    <t>Дијализе</t>
  </si>
  <si>
    <t>КЛИНИКА ЗА АБДОМИНАЛНУ И ЕНДОКРИНУ ХИРУРГИЈУ</t>
  </si>
  <si>
    <t>КЛИНИКА ЗА ВАСКУЛАРНУ И ЕНДОВАСКУЛАРНУ ХИРУРГИЈУ</t>
  </si>
  <si>
    <t>КЛИНИКА ЗА ОРТОПЕДСКУ ХИРУРГИЈУ И ТРАУМАТОЛОГИЈУ</t>
  </si>
  <si>
    <t>КЛИНИКА ЗА УРОЛОГИЈУ</t>
  </si>
  <si>
    <t>КЛИНИКА ЗА ПЛАСТИЧНУ И РЕКОНСТРУКТИВНУ ХИРУРГИЈУ</t>
  </si>
  <si>
    <t>КЛИНИКА ЗА НЕУРОХИРУРГИЈУ</t>
  </si>
  <si>
    <t>КЛИНИКА ЗА МАКСИЛОФАЦИЈАЛНУ И ОРАЛНУ ХИРУРГИЈУ</t>
  </si>
  <si>
    <t>КЛИНИКА ЗА НЕФРОЛОГИЈУ И КЛИНИЧКУ ИМУНОЛОГИЈУ - ОДЕЉЕЊЕ ЗА ДИЈАЛИЗУ</t>
  </si>
  <si>
    <t>КЛИНИКА ЗА НЕФРОЛОГИЈУ И КЛИНИЧКУ ИМУНОЛОГИЈУ - ОДЕЉЕЊЕ ДНЕВНЕ БОЛНИЦЕ И ПОЛИКЛИНИЧКЕ СЛУЖБЕ</t>
  </si>
  <si>
    <t>КЛИНИКА ЗА ЕНДОКРИНОЛОГИЈУ, ДИЈАБЕТЕС И БОЛЕСТИ МЕТАБОЛИЗМА</t>
  </si>
  <si>
    <t>КЛИНИКА ЗА ГАСТРОЕНТЕРОЛОГИЈУ И ХЕПАТОЛОГИЈУ</t>
  </si>
  <si>
    <t>КЛИНИКА ЗА ХЕМАТОЛОГИЈУ</t>
  </si>
  <si>
    <t>КЛИНИКА  ЗА НЕУРОЛОГИЈУ</t>
  </si>
  <si>
    <t>КЛИНИКА  ЗА ПСИХИЈАТРИЈУ</t>
  </si>
  <si>
    <t>КЛИНИКА ЗА КОЖНО-ВЕНЕРИЧНЕ БОЛЕСТИ</t>
  </si>
  <si>
    <t>КЛИНИКА ЗА ОТОРИНОЛАРИНГОЛОГИЈУ И ХИРУРГИЈУ ГЛАВЕ И ВРАТА</t>
  </si>
  <si>
    <t>КЛИНИКА ЗА ОЧНЕ БОЛЕСТИ</t>
  </si>
  <si>
    <t>КЛИНИКА ЗА ГИНЕКОЛОГИЈУ И АКУШЕРСТВО</t>
  </si>
  <si>
    <t>КЛИНИКА ЗА МЕДИЦИНСКУ РЕХАБИЛИТАЦИЈУ</t>
  </si>
  <si>
    <t>*За дијализе се попуњавају дијализна места</t>
  </si>
  <si>
    <t xml:space="preserve">Табела 3. </t>
  </si>
  <si>
    <t>Здравствени радници и сарадници у заједничким медицинским делатностима</t>
  </si>
  <si>
    <t>Заједничке медицинске делатности</t>
  </si>
  <si>
    <t>Број постеља на који се примењује норматив</t>
  </si>
  <si>
    <t>Број апарата, број операционих сала</t>
  </si>
  <si>
    <t>Број фармацеута</t>
  </si>
  <si>
    <t>основни норматив</t>
  </si>
  <si>
    <t>Укупан норматив</t>
  </si>
  <si>
    <t>Разлика</t>
  </si>
  <si>
    <t>Број мед. сестара</t>
  </si>
  <si>
    <t>Број здр. сарадника</t>
  </si>
  <si>
    <t>норматив</t>
  </si>
  <si>
    <t>разлика</t>
  </si>
  <si>
    <t>фармацеути</t>
  </si>
  <si>
    <t>мед.техничари</t>
  </si>
  <si>
    <t>Основна радиолошка дијагностика</t>
  </si>
  <si>
    <t>ЦТ</t>
  </si>
  <si>
    <t>3+2</t>
  </si>
  <si>
    <t>МР</t>
  </si>
  <si>
    <t>1+1</t>
  </si>
  <si>
    <t>Клиничко - биохемијска и хематолошка дијагностика</t>
  </si>
  <si>
    <t>Микробиолошка дијагностика</t>
  </si>
  <si>
    <t>Патологија, патохистологија и цитологија</t>
  </si>
  <si>
    <t>Анестезиологија са реанимацијом</t>
  </si>
  <si>
    <t>Трансфузиологија</t>
  </si>
  <si>
    <t>Нуклеарна медицина</t>
  </si>
  <si>
    <t>Физикална медицина и рехабилитација</t>
  </si>
  <si>
    <t>Фармацеутска здравствена делатност (болничка апотека)</t>
  </si>
  <si>
    <t>Клиничка фармакологија</t>
  </si>
  <si>
    <t>Социјална медицина, информатика и статистика</t>
  </si>
  <si>
    <t>Послови припреме дијета за пацијенте и контрола намирница</t>
  </si>
  <si>
    <t>Укупно</t>
  </si>
  <si>
    <t>Напомена: попуњавају се подаци само за делатности које постоје у здравственој установи</t>
  </si>
  <si>
    <t xml:space="preserve">Табела 4. </t>
  </si>
  <si>
    <t>Немедицински радници</t>
  </si>
  <si>
    <t>краткотрајна хоспитализација</t>
  </si>
  <si>
    <t>дуготрајна хоспитализација</t>
  </si>
  <si>
    <t>Назив организационе једицине</t>
  </si>
  <si>
    <t>Административни радници</t>
  </si>
  <si>
    <t>Норматив</t>
  </si>
  <si>
    <t>Технички радници</t>
  </si>
  <si>
    <t>Административни</t>
  </si>
  <si>
    <t>Технички</t>
  </si>
  <si>
    <t>ДИЈАЛИЗА</t>
  </si>
  <si>
    <t>Возачи санитетског превоза</t>
  </si>
  <si>
    <t>Немедицински радници-остали</t>
  </si>
  <si>
    <t>У микробиолошкој дијагностици</t>
  </si>
  <si>
    <t>У патологији, патохистологији и цитологији</t>
  </si>
  <si>
    <t>У клиничко-биохемијској и хематолошкој дијагностици</t>
  </si>
  <si>
    <t>У фармацеутској делатности преко болничке апотеке</t>
  </si>
  <si>
    <t xml:space="preserve">Табела 5. </t>
  </si>
  <si>
    <t>Укупан кадар у здравственој установи</t>
  </si>
  <si>
    <t>Број запослених на неодређено време који се финансирају из средстава РФЗО</t>
  </si>
  <si>
    <t>Укупно запослених на неодређено време</t>
  </si>
  <si>
    <t>Број запослених на одређено време због замене одсутних запослених</t>
  </si>
  <si>
    <t>Број запослених на одређено време због повећаног обима посла</t>
  </si>
  <si>
    <t>Укупан број запослених на одређено време који се финансирају из средстава РФЗО</t>
  </si>
  <si>
    <t>Укупан број запослених (на одређено и неодређено време) који се финансирају из средстава РФЗО</t>
  </si>
  <si>
    <t>ДОКТОРИ МЕДИЦИНЕ</t>
  </si>
  <si>
    <t>8</t>
  </si>
  <si>
    <t>ФАРМАЦЕУТИ</t>
  </si>
  <si>
    <t>МЕДИЦИНСКЕ СЕСТРЕ/ТЕХНИЧАРИ</t>
  </si>
  <si>
    <t>ЗДРАВСТВЕНИ САРАДНИЦИ</t>
  </si>
  <si>
    <t>НЕМЕДИЦИНСКИ АДМИНИСТРАТИВНИ РАДНИЦИ</t>
  </si>
  <si>
    <t>НЕМЕДИЦИНСКИ ТЕХНИЧКИ/ПОМОЋНИ РАДНИЦИ</t>
  </si>
  <si>
    <t>КЛИНИЧКИ ЦЕНТАР ВОЈВОДНЕ</t>
  </si>
  <si>
    <t>08664161</t>
  </si>
  <si>
    <t>Табела 6.</t>
  </si>
  <si>
    <t>Капацитети и коришћење болничких постеља</t>
  </si>
  <si>
    <t>Шифра орг.јед.</t>
  </si>
  <si>
    <t>Болничке постеље</t>
  </si>
  <si>
    <t>Број хоспитализованих лица</t>
  </si>
  <si>
    <t>Број дана хоспитализације</t>
  </si>
  <si>
    <t>Просечна дужина лечења (дани)</t>
  </si>
  <si>
    <t>Просечна заузетост постеља (%)</t>
  </si>
  <si>
    <t>ВРСТА</t>
  </si>
  <si>
    <t>БРОЈ</t>
  </si>
  <si>
    <t>Извршено у 2022.</t>
  </si>
  <si>
    <t>План рада за 2023.</t>
  </si>
  <si>
    <t>51</t>
  </si>
  <si>
    <t>инт.нега</t>
  </si>
  <si>
    <t>полу инт.</t>
  </si>
  <si>
    <t>станд. н.</t>
  </si>
  <si>
    <t>52</t>
  </si>
  <si>
    <t>КЛИНИКА ЗА АНЕСТЕЗИЈУ, ИНТЕНЗИВНУ ТЕРАПИЈУ И ТЕРАПИЈУ БОЛА</t>
  </si>
  <si>
    <t>53</t>
  </si>
  <si>
    <t>54</t>
  </si>
  <si>
    <t>55</t>
  </si>
  <si>
    <t>56</t>
  </si>
  <si>
    <t>58</t>
  </si>
  <si>
    <t>59</t>
  </si>
  <si>
    <t>60</t>
  </si>
  <si>
    <t>КОВИД БОЛНИЦА НОВИ САД</t>
  </si>
  <si>
    <t>71</t>
  </si>
  <si>
    <t>72</t>
  </si>
  <si>
    <t>73</t>
  </si>
  <si>
    <t>КЛИНИКА ЗА НЕФРОЛОГИЈУ И КЛИНИЧКУ ИМУНОЛОГИЈУ</t>
  </si>
  <si>
    <t>74</t>
  </si>
  <si>
    <t>75</t>
  </si>
  <si>
    <t>КЛИНИКА ЗА ИНФЕКТИВНЕ БОЛЕСТИ</t>
  </si>
  <si>
    <t>76</t>
  </si>
  <si>
    <t>77</t>
  </si>
  <si>
    <t>78</t>
  </si>
  <si>
    <t>79</t>
  </si>
  <si>
    <t>80</t>
  </si>
  <si>
    <t>81</t>
  </si>
  <si>
    <t>82</t>
  </si>
  <si>
    <t>87</t>
  </si>
  <si>
    <t xml:space="preserve"> УРГЕНТНИ ЦЕНТАР</t>
  </si>
  <si>
    <t>89</t>
  </si>
  <si>
    <t>ЦЕНТАР ЗА ТРАНСПЛАНТАЦИЈУ ОРГАНА,ЋЕЛИЈА И ТКИВА</t>
  </si>
  <si>
    <t>У К У П Н О</t>
  </si>
  <si>
    <t>KЛИНИЧКИ ЦЕНТАР ВОЈВОДИНЕ</t>
  </si>
  <si>
    <t>Табела 7.</t>
  </si>
  <si>
    <t>Пратиоци лечених лица</t>
  </si>
  <si>
    <t>Шифра OJ</t>
  </si>
  <si>
    <t>Број постеља</t>
  </si>
  <si>
    <t>Број пратилаца</t>
  </si>
  <si>
    <t>Број дана боравка</t>
  </si>
  <si>
    <t xml:space="preserve">КЛИНИКА ЗА ПЛАСТИЧНУ И РЕКОНСТРУКТИВНУ ХИРУРГИЈУ </t>
  </si>
  <si>
    <t>КЛИНИКА ЗА HEMATOLOGIJU</t>
  </si>
  <si>
    <t>КЛИНИКА ЗА БОЛЕСТИ УХА, ГРЛА И НОСА</t>
  </si>
  <si>
    <t>Табела 8.</t>
  </si>
  <si>
    <t>Капацитети и коришћење дневних болница</t>
  </si>
  <si>
    <t>Број 
постеља
/места</t>
  </si>
  <si>
    <t>Број лечених лица</t>
  </si>
  <si>
    <t>Број дана лечења</t>
  </si>
  <si>
    <t xml:space="preserve">КОВИД БОЛНИЦА </t>
  </si>
  <si>
    <t>Табела 9.</t>
  </si>
  <si>
    <t>Неонатологија</t>
  </si>
  <si>
    <t>Постеље</t>
  </si>
  <si>
    <t>Број новорођене деце</t>
  </si>
  <si>
    <t>Врста неге</t>
  </si>
  <si>
    <t>Број</t>
  </si>
  <si>
    <t>Интезивна нега</t>
  </si>
  <si>
    <t>Полуинтезивна нега</t>
  </si>
  <si>
    <t xml:space="preserve">Општа нега </t>
  </si>
  <si>
    <t>Специјална нега</t>
  </si>
  <si>
    <t xml:space="preserve">Клинички центар Војводине </t>
  </si>
  <si>
    <t>Табела 10</t>
  </si>
  <si>
    <t>Специјалистички прегледи</t>
  </si>
  <si>
    <t>НАЗИВ OРГАНИЗАЦИОНЕ ЈЕДИНИЦЕ</t>
  </si>
  <si>
    <t>Амбулантни</t>
  </si>
  <si>
    <t>Стационарни</t>
  </si>
  <si>
    <t>План за 2023.</t>
  </si>
  <si>
    <t>Клиника за анестезију,интезивну терапију и терапију бола</t>
  </si>
  <si>
    <t>Клиника за максилофацијалну и оралну хирургију</t>
  </si>
  <si>
    <t>Клиника за пластичну и реконструтивну хирургију</t>
  </si>
  <si>
    <t>Ковид болница Нови Сад</t>
  </si>
  <si>
    <t>Клиника за ендокринологију, дијабетес и болести метаболизма</t>
  </si>
  <si>
    <t xml:space="preserve">Клиника за инфективне болести </t>
  </si>
  <si>
    <t xml:space="preserve">Клинка за кожно венеричне болести </t>
  </si>
  <si>
    <t>Клинка за очне болести</t>
  </si>
  <si>
    <t>Клинка за гинекологију и акушерство</t>
  </si>
  <si>
    <t>Клиника за медицинску рехабилитацију</t>
  </si>
  <si>
    <t>Клинка за неурологију</t>
  </si>
  <si>
    <t>85</t>
  </si>
  <si>
    <t>Центар за лабораторијску медицину</t>
  </si>
  <si>
    <t>86</t>
  </si>
  <si>
    <t>Центар за радиологију</t>
  </si>
  <si>
    <t>Центар за трансплатацију органа,ћелија и ткива</t>
  </si>
  <si>
    <t>УКУПНО СПЕЦИЈАЛИСТИЧКИ  ПРЕГЛЕДИ У КЦВ</t>
  </si>
  <si>
    <t xml:space="preserve">Табела 10 </t>
  </si>
  <si>
    <t>Шифра услуге</t>
  </si>
  <si>
    <t>Назив</t>
  </si>
  <si>
    <t>000001</t>
  </si>
  <si>
    <t>Специјалистички преглед први</t>
  </si>
  <si>
    <t>000002</t>
  </si>
  <si>
    <t>Специјалистички преглед контролни</t>
  </si>
  <si>
    <t>000003</t>
  </si>
  <si>
    <t>Специјалистички преглед први - професор</t>
  </si>
  <si>
    <t>000004</t>
  </si>
  <si>
    <t>Специјалистички преглед контролни - професор</t>
  </si>
  <si>
    <t>000005</t>
  </si>
  <si>
    <t>Специјалистички преглед први - доцента и примаријуса</t>
  </si>
  <si>
    <t>000006</t>
  </si>
  <si>
    <t>Специјалистички преглед контролни - доцента и примаријуса</t>
  </si>
  <si>
    <t>000008</t>
  </si>
  <si>
    <t>Конзилијарни преглед болесника - 5 учесника</t>
  </si>
  <si>
    <t>Телеконсулатација изабраног лекара са доктором медицине одговарајуће специјалности – Размена информација изабраног лекара са доктором медицине одговарајуће специјалности на секундарном и терцијарном нивоу здравствене заштите, путем доступних информационих и комуникационих технологија, унос података у медицинску документацију</t>
  </si>
  <si>
    <t>Телеконсулатација пацијента са доктором медицине одговарајуће специјалности – Размена информација пацијента са доктором медицине одговарајуће специјалности на секундарном и терцијарном нивоу здравствене заштите, давање савета на основу праћења лабораторијских и других параметара путем доступних информационих и комуникационих технологија, упућивање на друге специјалистичке прегледе, унос података у медицинску документацију</t>
  </si>
  <si>
    <t xml:space="preserve"> Организациона јединица</t>
  </si>
  <si>
    <t>08664162</t>
  </si>
  <si>
    <t xml:space="preserve">      Организациона јединица</t>
  </si>
  <si>
    <t xml:space="preserve">        Организациона јединица</t>
  </si>
  <si>
    <t>039334</t>
  </si>
  <si>
    <t>Преглед неурохирурга</t>
  </si>
  <si>
    <t>Клиника за ортопедску хирургију и  трауматологију</t>
  </si>
  <si>
    <t>600001</t>
  </si>
  <si>
    <t>Специјалистички преглед физијатра</t>
  </si>
  <si>
    <t>600002</t>
  </si>
  <si>
    <t>Специјалистички преглед физијатра-контролни</t>
  </si>
  <si>
    <t xml:space="preserve">     Организациона јединица</t>
  </si>
  <si>
    <t>Шифра</t>
  </si>
  <si>
    <t>Specijalistički pregled fizijatra-prvi</t>
  </si>
  <si>
    <t>Specijalistički pregled fizijatra-kontrolni</t>
  </si>
  <si>
    <t xml:space="preserve">Клиника за ендокринологију, дијабетес и </t>
  </si>
  <si>
    <t>болести метаболизма</t>
  </si>
  <si>
    <t xml:space="preserve">    Организациона јединица</t>
  </si>
  <si>
    <t xml:space="preserve">       Организациона јединица</t>
  </si>
  <si>
    <t>Специјалистички преглед контролни- доцента и примаријуса</t>
  </si>
  <si>
    <t>Клиника за кожно-венеричне болести</t>
  </si>
  <si>
    <t xml:space="preserve">   Организациона јединица</t>
  </si>
  <si>
    <t>090061</t>
  </si>
  <si>
    <t>Специјалистички психијатријски преглед</t>
  </si>
  <si>
    <t>090030</t>
  </si>
  <si>
    <t>Комисијски неуропсихијатријски преглед испитаника од стране 3 вештака</t>
  </si>
  <si>
    <t>090032</t>
  </si>
  <si>
    <t>Комисијски неуропсихијатријски преглед испитаника уз консултацију наставника (професора, доцента) са приказом испитаника</t>
  </si>
  <si>
    <t>090062</t>
  </si>
  <si>
    <t>Специјалистицки психијатријски преглед професора</t>
  </si>
  <si>
    <t>090063</t>
  </si>
  <si>
    <t>Специјалистички психијатријски преглед доцента и примаријуса</t>
  </si>
  <si>
    <t>090064</t>
  </si>
  <si>
    <t>Консултативни специјалистички психијатријски преглед у другој установи</t>
  </si>
  <si>
    <t>090067</t>
  </si>
  <si>
    <t>Специјалистички психијатријски преглед поновни професора</t>
  </si>
  <si>
    <t>090084</t>
  </si>
  <si>
    <t>Специјалистички психијатријски преглед поновни</t>
  </si>
  <si>
    <t>090086</t>
  </si>
  <si>
    <t>Специјалистички психијатријски преглед поновни доцента и примаријуса</t>
  </si>
  <si>
    <t>Прегледи у оквиру организованог скрининга рака*</t>
  </si>
  <si>
    <t>Прво читање радиографског снимка дојке у оквиру организованог скрининга</t>
  </si>
  <si>
    <t>Друго читање радиографског снимка дојке у оквиру организованог скрининга</t>
  </si>
  <si>
    <t>Треће или супервизијско читање радиографског снимка дојке у оквиру организованог скрининга</t>
  </si>
  <si>
    <t>Супервизијско тумачење ПАП налаза у организованом скринингу карцинома грлића материце</t>
  </si>
  <si>
    <t>Сви прегледи укупно</t>
  </si>
  <si>
    <t>000001D</t>
  </si>
  <si>
    <t>000002D</t>
  </si>
  <si>
    <t xml:space="preserve">Ургентни центар </t>
  </si>
  <si>
    <t>Организациона једицина</t>
  </si>
  <si>
    <t>Специјалистички преглед контролни-професор</t>
  </si>
  <si>
    <t>Табела 11</t>
  </si>
  <si>
    <t>Операције</t>
  </si>
  <si>
    <t>Р.бр.</t>
  </si>
  <si>
    <t>Број операционих сала</t>
  </si>
  <si>
    <t>Број оперисаних у дневној болници</t>
  </si>
  <si>
    <t>Број операција у дневној болници</t>
  </si>
  <si>
    <t>Број оперисаних (хоспитализовани)</t>
  </si>
  <si>
    <t>Број операција (хоспитализовани)</t>
  </si>
  <si>
    <t xml:space="preserve">Укупан број оперисаних </t>
  </si>
  <si>
    <t>Укупан број операција</t>
  </si>
  <si>
    <t>Клиника за васкуларну и  трансплантациону хирургију</t>
  </si>
  <si>
    <t xml:space="preserve">   Назив здравствене установе</t>
  </si>
  <si>
    <t xml:space="preserve">   Универзитетски клинички центар Војводине</t>
  </si>
  <si>
    <t xml:space="preserve">   Матични број здравствене установе</t>
  </si>
  <si>
    <t xml:space="preserve">   08664162</t>
  </si>
  <si>
    <t>Табела 12.</t>
  </si>
  <si>
    <t>Дијагностички сродне групе (ДСГ)</t>
  </si>
  <si>
    <t>ДСГ шифра</t>
  </si>
  <si>
    <t>Назив дијагностички сродне групе</t>
  </si>
  <si>
    <t>УКУПНО ДСГ Група</t>
  </si>
  <si>
    <t>Некласификоване главне дијагностичке категорије</t>
  </si>
  <si>
    <t>A01Z</t>
  </si>
  <si>
    <t>Трансплантација јетре</t>
  </si>
  <si>
    <t>A03Z</t>
  </si>
  <si>
    <t>Трансплантација плућа или срца</t>
  </si>
  <si>
    <t>A05Z</t>
  </si>
  <si>
    <t>Транспалнтација срца</t>
  </si>
  <si>
    <t>A06A</t>
  </si>
  <si>
    <t>Трахеостомија са вентилаторном подршком &gt;95 сати, са врло тешким КК</t>
  </si>
  <si>
    <t>A06B</t>
  </si>
  <si>
    <t>Трахеостомија са вентилаторном подршком &gt;95 сати, без врло тешких КК или Трахеостомија/вентилација &gt;95 сати са врло тешким КК</t>
  </si>
  <si>
    <t>A06C</t>
  </si>
  <si>
    <t>Вентилаторна подршка &gt;95 сати без врло тешких КК</t>
  </si>
  <si>
    <t>A06D</t>
  </si>
  <si>
    <t>Трахеостомија, без врло тешких КК</t>
  </si>
  <si>
    <t>A07Z</t>
  </si>
  <si>
    <t>Алогена трансплантација коштане сржи</t>
  </si>
  <si>
    <t>A08A</t>
  </si>
  <si>
    <t>Аутогена трансплантација коштане сржи, са врло тешким КК</t>
  </si>
  <si>
    <t>A08B</t>
  </si>
  <si>
    <t>Аутогена трансплантација коштане сржи, без врло тешких КК</t>
  </si>
  <si>
    <t>A09A</t>
  </si>
  <si>
    <t>Трансплантација бубрега и панкреаса, са врло тешким КК</t>
  </si>
  <si>
    <t>A09B</t>
  </si>
  <si>
    <t>Трансплантација бубрега, искључујући трансплантацију панкреаса, без врло тешких КК</t>
  </si>
  <si>
    <t>A10Z</t>
  </si>
  <si>
    <t>Уградња вештачке потпоре у комору</t>
  </si>
  <si>
    <t>A11A</t>
  </si>
  <si>
    <t>Уградња спиналног апарата за инфузију, са врло тешким КК</t>
  </si>
  <si>
    <t>A11B</t>
  </si>
  <si>
    <t>Уградња спиналног апарата за инфузију, без врло тешких КК</t>
  </si>
  <si>
    <t>А12Z</t>
  </si>
  <si>
    <t>Уградња уређаја за неуростимулацију</t>
  </si>
  <si>
    <t>A40Z</t>
  </si>
  <si>
    <t>Екстракорпорална мембранска оксигенација (EKMO) без операције срца</t>
  </si>
  <si>
    <t>Болести и поремећаји нервног система</t>
  </si>
  <si>
    <t>B01A</t>
  </si>
  <si>
    <t>Ревизија вентрикуларног шанта, са врло тешким или тешким КК</t>
  </si>
  <si>
    <t>B01B</t>
  </si>
  <si>
    <t>Ревизија вентрикуларног шанта, без врло тешких и тешких КК</t>
  </si>
  <si>
    <t>B02A</t>
  </si>
  <si>
    <t>Краниотомија, са врло тешким КК</t>
  </si>
  <si>
    <t>B02B</t>
  </si>
  <si>
    <t>Краниотомија, са умерено тешким КК</t>
  </si>
  <si>
    <t>B02C</t>
  </si>
  <si>
    <t>Краниотомија без КК</t>
  </si>
  <si>
    <t>B03A</t>
  </si>
  <si>
    <t>Процедуре на кичменом стубу (спиналне процедуре), са врло тешким и тешким КК</t>
  </si>
  <si>
    <t>B03B</t>
  </si>
  <si>
    <t>Процедуре на кичменом стубу (спиналне процедуре), без врло тешких или тешких КК</t>
  </si>
  <si>
    <t>B04A</t>
  </si>
  <si>
    <t>Екстракранијалне процедуре на крвним судовима, са врло тешким или тешким КК</t>
  </si>
  <si>
    <t>B04B</t>
  </si>
  <si>
    <t>Екстракранијалне процедуре на крвним судовима, без врло тешких или тешких КК</t>
  </si>
  <si>
    <t>B05Z</t>
  </si>
  <si>
    <r>
      <rPr>
        <sz val="8"/>
        <color theme="1"/>
        <rFont val="Arial"/>
        <family val="2"/>
      </rPr>
      <t>Хируршки захват на карпалном тунелу (декомпресија</t>
    </r>
    <r>
      <rPr>
        <i/>
        <sz val="8"/>
        <color theme="1"/>
        <rFont val="Arial"/>
        <family val="2"/>
      </rPr>
      <t xml:space="preserve"> n.medianus-a</t>
    </r>
    <r>
      <rPr>
        <sz val="8"/>
        <color theme="1"/>
        <rFont val="Arial"/>
        <family val="2"/>
      </rPr>
      <t>)</t>
    </r>
  </si>
  <si>
    <t>B06A</t>
  </si>
  <si>
    <t>Процедуре код церебралне парализе, мишићне дистрофије, неуропатије, са врло тешким или тешким КК</t>
  </si>
  <si>
    <t>B06B</t>
  </si>
  <si>
    <t>Процедуре код церебралне парализе, мишићне дистрофије, неуропатије, без врло тешких или тешких КК</t>
  </si>
  <si>
    <t>B07A</t>
  </si>
  <si>
    <t>Процедуре на периферним и кранијалним нервима као и друге процедуре на нервом систему са КК</t>
  </si>
  <si>
    <t>B07B</t>
  </si>
  <si>
    <t>Процедуре на периферним и кранијалним нервима као и друге процедуре на нервом систему без КК</t>
  </si>
  <si>
    <t>B40Z</t>
  </si>
  <si>
    <t>Плазмафереза и неуролошке болести</t>
  </si>
  <si>
    <t>B41Z</t>
  </si>
  <si>
    <t>Телеметријски ЕЕГ мониторинг</t>
  </si>
  <si>
    <t>B42A</t>
  </si>
  <si>
    <t>Дијагностички поступак на нервном систему са вентилаторном подршком, са врло тешким КК</t>
  </si>
  <si>
    <t>B42B</t>
  </si>
  <si>
    <t>Дијагностички поступак на нервном систему са вентилаторном подршком, без врло тешких КК</t>
  </si>
  <si>
    <t>B60A</t>
  </si>
  <si>
    <t>Установљена параплегија,квадриплегија са или без оперативног поступка са врло тешким КК</t>
  </si>
  <si>
    <t>B60B</t>
  </si>
  <si>
    <t>Установљена параплегија,квадриплегија са или без оперативног поступка без врло тешких КК</t>
  </si>
  <si>
    <t>B61A</t>
  </si>
  <si>
    <t>Стања кичмене мождине са или без оперативног поступка са врло тешким и тешким КК</t>
  </si>
  <si>
    <t>B61B</t>
  </si>
  <si>
    <t>Стања кичмене мождине са или без оперативног поступка без врло тешких и тешких КК</t>
  </si>
  <si>
    <t>B62Z</t>
  </si>
  <si>
    <t>Пријем због аферезе</t>
  </si>
  <si>
    <t>B63Z</t>
  </si>
  <si>
    <t>Деменција и остале хроничне сметње мождане функције</t>
  </si>
  <si>
    <t>B64A</t>
  </si>
  <si>
    <t>Делиријум са врло тешким КК</t>
  </si>
  <si>
    <t>B64B</t>
  </si>
  <si>
    <t>Делиријум безврло тешких КК</t>
  </si>
  <si>
    <t>B65Z</t>
  </si>
  <si>
    <t>Церебрална парализа</t>
  </si>
  <si>
    <t>B66A</t>
  </si>
  <si>
    <t>Неоплазма нервог система са врло тешким или тешким КК</t>
  </si>
  <si>
    <t>B66B</t>
  </si>
  <si>
    <t>Неоплазма нервог система без врло тешких или тешких КК</t>
  </si>
  <si>
    <t>B67A</t>
  </si>
  <si>
    <t>Дегенеративни поремећаји нервног система, са врло тешким или тешким КК</t>
  </si>
  <si>
    <t>B67B</t>
  </si>
  <si>
    <t>Дегенеративни поремећаји нервног система без КК, старост  &gt; 59 година, без врло тешких или тешких КК</t>
  </si>
  <si>
    <t>B67C</t>
  </si>
  <si>
    <t>Дегенеративни поремећаји нервног система без КК, старост  &lt; 60 година, без врло тешких или тешких КК</t>
  </si>
  <si>
    <t>B68A</t>
  </si>
  <si>
    <t>Мултипла склероза и церебрална атаксија, са КК</t>
  </si>
  <si>
    <t>B68B</t>
  </si>
  <si>
    <t>Мултипла склероза и церебрална атаксија, без КК</t>
  </si>
  <si>
    <t>B69A</t>
  </si>
  <si>
    <t>ТИА и прецеребрална оклузија, са врло тешким или тешким КК</t>
  </si>
  <si>
    <t>B69B</t>
  </si>
  <si>
    <t>ТИА и прецеребрална оклузија, без врло тешких или тешких КК</t>
  </si>
  <si>
    <t>B70A</t>
  </si>
  <si>
    <t>Мождани удар (шлог), са врло тешким КК</t>
  </si>
  <si>
    <t>B70B</t>
  </si>
  <si>
    <t>Мождани удар (шлог), са тешким КК</t>
  </si>
  <si>
    <t>B70C</t>
  </si>
  <si>
    <t>Мождани удар (шлог), без врло тешких или тешких КК</t>
  </si>
  <si>
    <t>B70D</t>
  </si>
  <si>
    <t>Мождани удар, смртни исход или трансфер (премештај у другу болницу), &lt; 5 дана</t>
  </si>
  <si>
    <t>B71A</t>
  </si>
  <si>
    <t>Поремећај кранијалних и периферних нерава са КК</t>
  </si>
  <si>
    <t>B71B</t>
  </si>
  <si>
    <t>B72A</t>
  </si>
  <si>
    <t>Инфекције нервног система које искључују вирусни менингитис, са врло тешким или тешким КК</t>
  </si>
  <si>
    <t>B72B</t>
  </si>
  <si>
    <t>Инфекције нервног система које искључују вирусни менингитис, без врло тешких или тешких КК</t>
  </si>
  <si>
    <t>B73Z</t>
  </si>
  <si>
    <t>Вирусни менингитис</t>
  </si>
  <si>
    <t>B74A</t>
  </si>
  <si>
    <t>Нетрауматски ступор и кома, са врло тешким КК</t>
  </si>
  <si>
    <t>B74B</t>
  </si>
  <si>
    <t>Нетрауматски ступор и кома, без врло тешких КК</t>
  </si>
  <si>
    <t>B75Z</t>
  </si>
  <si>
    <t>Фебрилне конвулзије</t>
  </si>
  <si>
    <t>B76A</t>
  </si>
  <si>
    <t>Напад (неуролошки), са врло тешким или тешким КК</t>
  </si>
  <si>
    <t>B76B</t>
  </si>
  <si>
    <t>Напад (неуролошки), без врло тешких или тешких КК</t>
  </si>
  <si>
    <t>B77Z</t>
  </si>
  <si>
    <t>Главобоља</t>
  </si>
  <si>
    <t>B78A</t>
  </si>
  <si>
    <t>Интракранијална повреда, са врло тешким или тешким КК</t>
  </si>
  <si>
    <t>B78B</t>
  </si>
  <si>
    <t>Интракранијална повреда, без врло тешких или тешких КК</t>
  </si>
  <si>
    <t>B79A</t>
  </si>
  <si>
    <t>Прелом лобање, са врло тешким или тешким КК</t>
  </si>
  <si>
    <t>B79B</t>
  </si>
  <si>
    <t>Прелом лобање, без врло тешких или тешких КК</t>
  </si>
  <si>
    <t>B80Z</t>
  </si>
  <si>
    <t>Остале повреде главе</t>
  </si>
  <si>
    <t>B81A</t>
  </si>
  <si>
    <t>Остали поремећаји нервног система, са врло тешким или тешким КК</t>
  </si>
  <si>
    <t>B81B</t>
  </si>
  <si>
    <t>Остали поремећаји нервног система, без врло тешких или тешких КК</t>
  </si>
  <si>
    <t>B82A</t>
  </si>
  <si>
    <t>Хронична и неспецифична параплегија/квадриплегија са или без оперативног поступка, са врло тешким КК</t>
  </si>
  <si>
    <t>B82B</t>
  </si>
  <si>
    <t>Хронична и неспецифична параплегија/квадриплегија са или без оперативног поступка, са тешким КК</t>
  </si>
  <si>
    <t>B82C</t>
  </si>
  <si>
    <t>Хронична и неспецифична параплегија/квадриплегија са или без оперативног поступка, без врло тешких/тешких КК</t>
  </si>
  <si>
    <t>Болести и поремећаји ока</t>
  </si>
  <si>
    <t>C01Z</t>
  </si>
  <si>
    <t>Процедуре код пенетрантне повреде ока</t>
  </si>
  <si>
    <t>C02Z</t>
  </si>
  <si>
    <t>Енуклеација и процедуре на орбити</t>
  </si>
  <si>
    <t>C03Z</t>
  </si>
  <si>
    <t>Процедуре на ретини (мрежњачи)</t>
  </si>
  <si>
    <t>C04Z</t>
  </si>
  <si>
    <t>Велике процедуре на корнеи (рожњачи), склери (беоњачи) и конјуктиви (вежњачи)</t>
  </si>
  <si>
    <t>C05Z</t>
  </si>
  <si>
    <t>Дакриоцисториностомија</t>
  </si>
  <si>
    <t>C10Z</t>
  </si>
  <si>
    <t>Процедуре код страбизма</t>
  </si>
  <si>
    <t>C11Z</t>
  </si>
  <si>
    <t>Процедуре на очном капку</t>
  </si>
  <si>
    <t>C12Z</t>
  </si>
  <si>
    <t>Остале процедуре на а корнеи (рожњачи), склери (беоњачи) и конјуктиви (вежњачи)</t>
  </si>
  <si>
    <t>C13Z</t>
  </si>
  <si>
    <t>Процедуре на сузном апарату</t>
  </si>
  <si>
    <t>C14Z</t>
  </si>
  <si>
    <t>Остале процедуре на оку</t>
  </si>
  <si>
    <t>C15A</t>
  </si>
  <si>
    <t>Глауком или сложене процедуре код катаракте</t>
  </si>
  <si>
    <t>C15B</t>
  </si>
  <si>
    <t>Глауком или сложене процедуре код катаракте, истог дана</t>
  </si>
  <si>
    <t>C16Z</t>
  </si>
  <si>
    <t>Процедуре на сочиву</t>
  </si>
  <si>
    <t>C60A</t>
  </si>
  <si>
    <t>Акутне и велике инфекције ока, са врло тешким или тешким КК</t>
  </si>
  <si>
    <t>C60B</t>
  </si>
  <si>
    <t>Акутне и велике инфекције ока, без врло тешких или тешких КК</t>
  </si>
  <si>
    <t>C61A</t>
  </si>
  <si>
    <t>Неуролошки и васкуларни поремећаји ока, са врло тешким КК</t>
  </si>
  <si>
    <t>C61B</t>
  </si>
  <si>
    <t>Неуролошки и васкуларни поремећаји ока, без врло тешких КК</t>
  </si>
  <si>
    <t>C62Z</t>
  </si>
  <si>
    <t>Хифема и медицински обрађена траума ока</t>
  </si>
  <si>
    <t>C63Z</t>
  </si>
  <si>
    <t>Остали поремећаји ока</t>
  </si>
  <si>
    <t>Болести и поремећају ува, носа, уста и грла</t>
  </si>
  <si>
    <t>D01Z</t>
  </si>
  <si>
    <t xml:space="preserve">Кохлеарни имплант </t>
  </si>
  <si>
    <t>D02A</t>
  </si>
  <si>
    <t>Процедуре на глави и врату, са врло тешким или тешким КК</t>
  </si>
  <si>
    <t>D02B</t>
  </si>
  <si>
    <t>Процедуре на глави и врату, са малигнитетом или умереним КК</t>
  </si>
  <si>
    <t>D02C</t>
  </si>
  <si>
    <t>Процедуре на глави и врату, без малигнитета или КК</t>
  </si>
  <si>
    <t>D03Z</t>
  </si>
  <si>
    <t>Хируршка репарација расцепа усне или непца</t>
  </si>
  <si>
    <t>D04A</t>
  </si>
  <si>
    <t>Операција максиле, са КК</t>
  </si>
  <si>
    <t>D04B</t>
  </si>
  <si>
    <t>Операција максиле, без КК</t>
  </si>
  <si>
    <t>D05Z</t>
  </si>
  <si>
    <t>Процедуре на паротидној жлезди</t>
  </si>
  <si>
    <t>D06Z</t>
  </si>
  <si>
    <t>Процедуре на параназалним синусима и мастоидном наставку и сложене процедуре на средњем уху</t>
  </si>
  <si>
    <t>D09Z</t>
  </si>
  <si>
    <t>Разне процедуре на уху, грлу, носу и усној дупљи</t>
  </si>
  <si>
    <t>D10Z</t>
  </si>
  <si>
    <t>Процедуре на носу</t>
  </si>
  <si>
    <t>D11Z</t>
  </si>
  <si>
    <t>Тонзилектомија, Аденоидектомија</t>
  </si>
  <si>
    <t>D12Z</t>
  </si>
  <si>
    <t>Остале процедуре на уху, грлу, носу и усној дупљи</t>
  </si>
  <si>
    <t>D13Z</t>
  </si>
  <si>
    <t xml:space="preserve">Миринготомија и инсерција тубуса </t>
  </si>
  <si>
    <t>D14Z</t>
  </si>
  <si>
    <t>Процедуре у усној дупљи и пљувачним жлездама</t>
  </si>
  <si>
    <t>D15Z</t>
  </si>
  <si>
    <t>Процедуре на мастоидном наставку</t>
  </si>
  <si>
    <t>D40Z</t>
  </si>
  <si>
    <t xml:space="preserve">Вађење и поправка зуба </t>
  </si>
  <si>
    <t>D60A</t>
  </si>
  <si>
    <t>Малигнитет уха, грла, носа и усне дупље, са врло тешким или тешким КК</t>
  </si>
  <si>
    <t>D60B</t>
  </si>
  <si>
    <t>Малигнитет уха, грла, носа и усне дупље, без врло тешких или тешких КК</t>
  </si>
  <si>
    <t>D61Z</t>
  </si>
  <si>
    <t>Губитак равнотеже</t>
  </si>
  <si>
    <t>D62Z</t>
  </si>
  <si>
    <t xml:space="preserve">Крварење из носа (епистакса) </t>
  </si>
  <si>
    <t>D63Z</t>
  </si>
  <si>
    <t>Запаљење средњег ува и инфекција горњег респираторног тракта</t>
  </si>
  <si>
    <t>D64Z</t>
  </si>
  <si>
    <t>Ларинготрахеитис и епиглотитис</t>
  </si>
  <si>
    <t>D65Z</t>
  </si>
  <si>
    <t>Траума и деформитети носа</t>
  </si>
  <si>
    <t>D66A</t>
  </si>
  <si>
    <t>Остале дијагнозе код уха, грла, носа и усне дупље, са КК</t>
  </si>
  <si>
    <t>D66B</t>
  </si>
  <si>
    <t>Остале дијагнозе код уха, грла, носа и усне дупље, без КК</t>
  </si>
  <si>
    <t>D67A</t>
  </si>
  <si>
    <t xml:space="preserve">Болести уста и зуба, које искључују вађење и поправку зуба </t>
  </si>
  <si>
    <t>D67B</t>
  </si>
  <si>
    <t>Болести уста и зуба, које искључују вађење зуба  и поправку зуба, истог дана</t>
  </si>
  <si>
    <t>Болести и поремећаји респираторног система</t>
  </si>
  <si>
    <t>E01A</t>
  </si>
  <si>
    <t>Велике процедуре на грудном кошу, са врло тешким КК</t>
  </si>
  <si>
    <t>E01B</t>
  </si>
  <si>
    <t>Велике процедуре на грудном кошу, без врло тешких КК</t>
  </si>
  <si>
    <t>E02A</t>
  </si>
  <si>
    <t>Остали оперативни поступци на респираторном систему, са врло тешким КК</t>
  </si>
  <si>
    <t>E02B</t>
  </si>
  <si>
    <t>Остали оперативни поступци на респираторном систему, са тешким КК</t>
  </si>
  <si>
    <t>E02C</t>
  </si>
  <si>
    <t>Остали оперативни поступци на респираторном систему, без врло тешких или тешких КК</t>
  </si>
  <si>
    <t>E40A</t>
  </si>
  <si>
    <t>Болести респираторног система и механичка вентилација, са врло тешким КК</t>
  </si>
  <si>
    <t>E40B</t>
  </si>
  <si>
    <t>Болести респираторног система и механичка вентилација, без врло тешких КК</t>
  </si>
  <si>
    <t>E41Z</t>
  </si>
  <si>
    <t>Болести респираторног система и неинвазивна механичка вентилација</t>
  </si>
  <si>
    <t>E42A</t>
  </si>
  <si>
    <t>Бронхоскопија, са врло тешким КК</t>
  </si>
  <si>
    <t>E42B</t>
  </si>
  <si>
    <t>Бронхоскопија, без врло тешких КК</t>
  </si>
  <si>
    <t>E42C</t>
  </si>
  <si>
    <t>Бронхоскопија, дневна болница</t>
  </si>
  <si>
    <t>E60A</t>
  </si>
  <si>
    <t>Цистична фиброза, са врло тешким или тешким КК</t>
  </si>
  <si>
    <t>E60B</t>
  </si>
  <si>
    <t>Цистична фиброза, без врло тешких или тешких КК</t>
  </si>
  <si>
    <t>E61A</t>
  </si>
  <si>
    <t>Плућна емболија, са врло тешким или тешким КК</t>
  </si>
  <si>
    <t>E61B</t>
  </si>
  <si>
    <t>Плућна емболија, без врло тешких или тешких КК</t>
  </si>
  <si>
    <t>E62A</t>
  </si>
  <si>
    <t>Инфекције или запаљења респираторног система, са врло тешким КК</t>
  </si>
  <si>
    <t>E62B</t>
  </si>
  <si>
    <t>Инфекције или запаљења респираторног система, са тешким и умерено тешким КК</t>
  </si>
  <si>
    <t>E62C</t>
  </si>
  <si>
    <t>Инфекције или запаљења респираторног система, без КК</t>
  </si>
  <si>
    <t>E63Z</t>
  </si>
  <si>
    <t>Апнеја у сну</t>
  </si>
  <si>
    <t>E64A</t>
  </si>
  <si>
    <t>Едем плућа и респираторна инсуфицијенција, са врло тешким КК</t>
  </si>
  <si>
    <t>E64B</t>
  </si>
  <si>
    <t>Едем плућа и респираторна инсуфицијенција, без врло тешких КК</t>
  </si>
  <si>
    <t>E65A</t>
  </si>
  <si>
    <t>ХОБП, са врло тешким или тешким КК</t>
  </si>
  <si>
    <t>E65B</t>
  </si>
  <si>
    <t>ХОБП, без врло тешких или тешких КК</t>
  </si>
  <si>
    <t>E66A</t>
  </si>
  <si>
    <t>Велика траума грудног коша, са врло тешким КК</t>
  </si>
  <si>
    <t>E66B</t>
  </si>
  <si>
    <t>Велика траума грудног коша, са тешким или умереним KK</t>
  </si>
  <si>
    <t>E66C</t>
  </si>
  <si>
    <t>Велика траума грудног коша, без КК</t>
  </si>
  <si>
    <t>E67A</t>
  </si>
  <si>
    <t>Симптоми и знаци на респираторном систему, са врло тешким или тешким КК</t>
  </si>
  <si>
    <t>E67B</t>
  </si>
  <si>
    <t>Симптоми и знаци на респираторном систему, без врло тешких или тешких КК</t>
  </si>
  <si>
    <t>E68A</t>
  </si>
  <si>
    <t>Пнеумоторакс, са врло тешким КК</t>
  </si>
  <si>
    <t>E68B</t>
  </si>
  <si>
    <t>Пнеумоторакс, без врло тешких КК</t>
  </si>
  <si>
    <t>E69A</t>
  </si>
  <si>
    <t>Бронхитис и астма, са врло тешким КК</t>
  </si>
  <si>
    <t>E69B</t>
  </si>
  <si>
    <t>Бронхитис и астма, без врло тешких КК</t>
  </si>
  <si>
    <t>E70A</t>
  </si>
  <si>
    <t>Пертусис (велики кашаљ), са КК</t>
  </si>
  <si>
    <t>E70B</t>
  </si>
  <si>
    <t>Пертусис (велики кашаљ), без КК</t>
  </si>
  <si>
    <t>E71A</t>
  </si>
  <si>
    <t>Неоплазма респираторног система, са врло тешким КК</t>
  </si>
  <si>
    <t>E71B</t>
  </si>
  <si>
    <t>Неоплазма респираторног система, без КК</t>
  </si>
  <si>
    <t>E72Z</t>
  </si>
  <si>
    <t>Проблеми са дисањем који потичу из неонаталног периода</t>
  </si>
  <si>
    <t>E73A</t>
  </si>
  <si>
    <t>Плеурални излив, са врло тешким КК</t>
  </si>
  <si>
    <t>E73B</t>
  </si>
  <si>
    <t>Плеурални излив, са тешким КК</t>
  </si>
  <si>
    <t>E73C</t>
  </si>
  <si>
    <t>Плеурални излив, без врло тешких или тешких КК</t>
  </si>
  <si>
    <t>E74A</t>
  </si>
  <si>
    <t>Болести интерстицијума плућа, са врло тешким КК</t>
  </si>
  <si>
    <t>E74B</t>
  </si>
  <si>
    <t>Болести интерстицијума плућа, са тешким КК</t>
  </si>
  <si>
    <t>E74C</t>
  </si>
  <si>
    <t>Болести интерстицијума плућа, без врло тешких или тешких КК</t>
  </si>
  <si>
    <t>E75A</t>
  </si>
  <si>
    <t>Остале болести респираторног система, са врло тешким KK</t>
  </si>
  <si>
    <t>E75B</t>
  </si>
  <si>
    <t>Остале болести респираторног система, са тешким или умереним KK</t>
  </si>
  <si>
    <t>E75C</t>
  </si>
  <si>
    <t>Остале болести респираторног система, без KK</t>
  </si>
  <si>
    <t>E76Z</t>
  </si>
  <si>
    <t>Плућна туберкулоза</t>
  </si>
  <si>
    <t>Болести и поремећаји циркулаторног система</t>
  </si>
  <si>
    <t>F01A</t>
  </si>
  <si>
    <t>Имплантација или замена аутоматског кардиовертер дефибрилатора, потпуни систем, са врло тешким или тешким КК</t>
  </si>
  <si>
    <t>F01B</t>
  </si>
  <si>
    <t>Имплантација или замена аутоматског кардиовертер дефибрилатора, потпуни систем, без врло тешких или тешких КК</t>
  </si>
  <si>
    <t>F02Z</t>
  </si>
  <si>
    <t>Имплантација или замена дела аутоматског кардиовертер дефибрилатора</t>
  </si>
  <si>
    <t>F03A</t>
  </si>
  <si>
    <t>Процедуре на срчаном залиску са применом пумпе за кардиопулмонални бајпас, са инвазивном дијагностиком на срцу, са врло тешким КК</t>
  </si>
  <si>
    <t>F03B</t>
  </si>
  <si>
    <t>Процедуре на срчаном залиску са применом пумпе за кардиопулмонални бајпас, са инвазивном дијагностиком на срцу, без брло тешких КК</t>
  </si>
  <si>
    <t>F04A</t>
  </si>
  <si>
    <t>F04B</t>
  </si>
  <si>
    <t>Процедуре на срчаном залиску са применом пумпе за кардиопулмонални бајпас, са инвазивном дијагностиком на срцу, без врло тешких КК</t>
  </si>
  <si>
    <t>F05A</t>
  </si>
  <si>
    <t>Коронарни бајпас са инвазивном дијагностиком на срцу, са врло тешким КК</t>
  </si>
  <si>
    <t>F05B</t>
  </si>
  <si>
    <t>Коронарни бајпас са инвазивном дијагностиком на срцу, без врло тешких КК</t>
  </si>
  <si>
    <t>F06A</t>
  </si>
  <si>
    <t>Коронарни бајпас са инвазивном дијагностиком на срцу, са врло тешким или тешким КК</t>
  </si>
  <si>
    <t>F06B</t>
  </si>
  <si>
    <t>Коронарни бајпас са инвазивном дијагностиком на срцу, без врло тешких или тешких КК</t>
  </si>
  <si>
    <t>F07A</t>
  </si>
  <si>
    <t>Остале кардиоторакалне или васкуларне процедуре са применом пумпе (за екстракорпоралну циркулацију) за кардиопулмонални бајпас, са врло тешким КК</t>
  </si>
  <si>
    <t>F07B</t>
  </si>
  <si>
    <t>Остале кардиоторакалне или васкуларне процедуре са применом пумпе  (за екстракорпоралну циркулацију) за кардиопулмонални бајпас, са тешким или умереним КК</t>
  </si>
  <si>
    <t>F07C</t>
  </si>
  <si>
    <t>Остале кардиоторакалне или васкуларне процедуре са применом пумпе (за екстракорпоралну циркулацију) за кардиопулмонални бајпас, без КК</t>
  </si>
  <si>
    <t>F08A</t>
  </si>
  <si>
    <t>Велике реконструкцијске процедуре на васкуларном систему без примене пумпе, са врло тешким КК</t>
  </si>
  <si>
    <t>F08B</t>
  </si>
  <si>
    <t>Велике реконструкцијске процедуре на васкуларном систему без примене пумпе, без врло тешких КК</t>
  </si>
  <si>
    <t>F09A</t>
  </si>
  <si>
    <t>Остале кариоторакалне процедуре без примене пумпе ѕа кардиопулмонални бајпас, са врло тешким КК</t>
  </si>
  <si>
    <t>F09B</t>
  </si>
  <si>
    <t>Остале кариоторакалне процедуре без примене пумпе ѕа кардиопулмонални бајпас, са тешким или умереним КК</t>
  </si>
  <si>
    <t>F09C</t>
  </si>
  <si>
    <t>Остале кариоторакалне процедуре без примене пумпе ѕа кардиопулмонални бајпас, без КК</t>
  </si>
  <si>
    <t>F10A</t>
  </si>
  <si>
    <t>Интервенције на коронарним крвним судовима код акутног инфаркта миокарда, са врло тешким КК</t>
  </si>
  <si>
    <t>F10B</t>
  </si>
  <si>
    <t>Интервенције на коронарним крвним судовима код акутног инфаркта миокарда, без КК</t>
  </si>
  <si>
    <t>F11A</t>
  </si>
  <si>
    <t xml:space="preserve">Ампутација због поремећаја циркулаторног система, осим горњих екстремитета и прста на нози, са врло тешким КК </t>
  </si>
  <si>
    <t>F11B</t>
  </si>
  <si>
    <t xml:space="preserve">Ампутација због поремећаја циркулаторног система, осим горњих екстремитета и прста на нози, без врло тешких КК </t>
  </si>
  <si>
    <t>F12A</t>
  </si>
  <si>
    <t>Уградња или замена пејсмејкера, потпуни систем, са врло тешким КК</t>
  </si>
  <si>
    <t>F12B</t>
  </si>
  <si>
    <t>Уградња или замена пејсмејкера, потпуни систем, без врло тешких КК</t>
  </si>
  <si>
    <t>F13A</t>
  </si>
  <si>
    <t>Ампутација горњег екстремитета и прста на нози због поремећаја циркулаторног система, са врло тешким КК</t>
  </si>
  <si>
    <t>F13B</t>
  </si>
  <si>
    <t>Ампутација горњег екстремитета и прста на нози због поремећаја циркулаторног система, без врло тешких КК</t>
  </si>
  <si>
    <t>F14A</t>
  </si>
  <si>
    <t>Васкуларне процедуре, осим велике реконструкције, без примене пумпе за кардиопулмонарни бајпас, са врло тешким КК</t>
  </si>
  <si>
    <t>F14B</t>
  </si>
  <si>
    <t>Васкуларне процедуре, осим велике реконструкције, без примене пумпе за кардиопулмонарни бајпас, са тешким КК</t>
  </si>
  <si>
    <t>F14C</t>
  </si>
  <si>
    <t>Васкуларне процедуре, осим велике реконструкције, без примене пумпе за кардиопулмонарни бајпас, без врло тешким или тешких КК</t>
  </si>
  <si>
    <t>F15A</t>
  </si>
  <si>
    <t>Интервентна коронарна процедура, без акутног инфаркта миокарда, са инсерцијом стента, са врло тешким или тешким КК</t>
  </si>
  <si>
    <t>F15B</t>
  </si>
  <si>
    <t>Интервентна коронарна процедура, без акутног инфаркта миокарда, са инсерцијом стента, без врло тешких или тешких КК</t>
  </si>
  <si>
    <t>F16A</t>
  </si>
  <si>
    <t>Интервентна коронарна процедура, без акутног инфаркта миокарда, без инсерције, са врло тешким КК</t>
  </si>
  <si>
    <t>F16B</t>
  </si>
  <si>
    <t>Интервентна коронарна процедура, без акутног инфаркта миокарда, без инсерције, без врло тешких КК</t>
  </si>
  <si>
    <t>F17A</t>
  </si>
  <si>
    <t>Имплантација или замена генератора пејсмејкера, са врло тешким или тешким КК</t>
  </si>
  <si>
    <t>F17B</t>
  </si>
  <si>
    <t>F18A</t>
  </si>
  <si>
    <t>Остале процедуре у вези са пејсмејкером, са КК</t>
  </si>
  <si>
    <t>F18B</t>
  </si>
  <si>
    <t>Остале процедуре у вези са пејсмејкером, без КК</t>
  </si>
  <si>
    <t>F19Z</t>
  </si>
  <si>
    <t>Остале васкуларе перкутане интервенције на срцу</t>
  </si>
  <si>
    <t>F20Z</t>
  </si>
  <si>
    <t>Постављање лигатуре на вену и њено уклањање</t>
  </si>
  <si>
    <t>F21A</t>
  </si>
  <si>
    <t>Остали оперативни поступци на циркулаторном систему, са врло тешким КК</t>
  </si>
  <si>
    <t>F21B</t>
  </si>
  <si>
    <t>Остали оперативни поступци на циркулаторном систему, без врло тешких КК</t>
  </si>
  <si>
    <t>F40A</t>
  </si>
  <si>
    <t>Болести (дијагнозе) циркулаторног система са механичком вентилацијом, са врло тешким КК</t>
  </si>
  <si>
    <t>F40B</t>
  </si>
  <si>
    <t>Болести (дијагнозе) циркулаторног система са механичком вентилацијом, без врло тешких КК</t>
  </si>
  <si>
    <t>F41A</t>
  </si>
  <si>
    <t>Поремећаји циркулаторног система, АИМ, инвазивна дијагностика на срцу, са врло тешким или тешким KK</t>
  </si>
  <si>
    <t>F41B</t>
  </si>
  <si>
    <t>Поремећаји циркулаторног система, АИМ, инвазивна дијагностика на срцу, без врло тешких или тешких KK</t>
  </si>
  <si>
    <t>F42A</t>
  </si>
  <si>
    <t>Поремећаји циркулације, без АИМ, са инвазивном дијагностиком на срцу, са сложеним дијагнозама или процедурама</t>
  </si>
  <si>
    <t>F42B</t>
  </si>
  <si>
    <t>Поремећаји циркулације, без АИМ, са инвазивном дијагностиком на срцу, без сложених дијагноза или процедура</t>
  </si>
  <si>
    <t>F42C</t>
  </si>
  <si>
    <t>Поремећаји циркулације, без АИМ, са инвазивном дијагностиком на срцу, дневна болница</t>
  </si>
  <si>
    <t>F43Z</t>
  </si>
  <si>
    <t>Болести (дијагнозе) циркулаторног система, са неинвазивном вентилацијом</t>
  </si>
  <si>
    <t>F60A</t>
  </si>
  <si>
    <t>Поремећаји циркулације, са АИМ, без инвазивне дијагностике на срцу, са сложенимх дијагнозама или процедурама</t>
  </si>
  <si>
    <t>F60B</t>
  </si>
  <si>
    <t>Поремећаји циркулације, се АИМ, без инвазивне дијагностике на срцу, без сложених дијагноза или процедура</t>
  </si>
  <si>
    <t>F61A</t>
  </si>
  <si>
    <t>Инфективни ендокардитис са врло тешким компликацијама</t>
  </si>
  <si>
    <t>F61B</t>
  </si>
  <si>
    <t>Инфективни ендокардитис без врло тешких компликација</t>
  </si>
  <si>
    <t>F62A</t>
  </si>
  <si>
    <t>Срчана инсуфицијенција и шок, са врло тешким КК</t>
  </si>
  <si>
    <t>F62B</t>
  </si>
  <si>
    <t>Срчана инсуфицијенција и шок, без врло тешких КК</t>
  </si>
  <si>
    <t>F63A</t>
  </si>
  <si>
    <t>Венска тромбоза са врло тешким или тешким КК</t>
  </si>
  <si>
    <t>F63B</t>
  </si>
  <si>
    <t>Венска тромбоза без врло тешких или тешких КК</t>
  </si>
  <si>
    <t>F64A</t>
  </si>
  <si>
    <t>Улцерација коже због поремећаја циркулације, са врло тешким или тешким КК</t>
  </si>
  <si>
    <t>F64B</t>
  </si>
  <si>
    <t>Улцерација коже због поремећаја циркулације, без врло тешких или тешких КК</t>
  </si>
  <si>
    <t>F65A</t>
  </si>
  <si>
    <t>Поремећај периферних крвних судова, са врло тешким или тешким КК</t>
  </si>
  <si>
    <t>F65B</t>
  </si>
  <si>
    <t>Поремећај периферних крвних судова, без врло тешких или тешких КК</t>
  </si>
  <si>
    <t>F66A</t>
  </si>
  <si>
    <t>Атеросклероза коронарних крвних судова, са КК</t>
  </si>
  <si>
    <t>F66B</t>
  </si>
  <si>
    <t>Атеросклероза коронарних крвних судова, без КК</t>
  </si>
  <si>
    <t>F67A</t>
  </si>
  <si>
    <t>Хипертензија, са КК</t>
  </si>
  <si>
    <t>F67B</t>
  </si>
  <si>
    <t>Хипертензија, без КК</t>
  </si>
  <si>
    <t>F68A</t>
  </si>
  <si>
    <t>Конгенитална болест срца, са КК</t>
  </si>
  <si>
    <t>F68B</t>
  </si>
  <si>
    <t>Конгенитална болест срца, без КК</t>
  </si>
  <si>
    <t>F69A</t>
  </si>
  <si>
    <t>Поремећаји срчаних залистака, са врло тешким или тешким КК</t>
  </si>
  <si>
    <t>F69B</t>
  </si>
  <si>
    <t>Поремећаји срчаних залистака, без врло тешких или тешких КК</t>
  </si>
  <si>
    <t>F72A</t>
  </si>
  <si>
    <r>
      <rPr>
        <sz val="8"/>
        <color theme="1"/>
        <rFont val="Arial"/>
        <family val="2"/>
      </rPr>
      <t xml:space="preserve">Нестабилна </t>
    </r>
    <r>
      <rPr>
        <i/>
        <sz val="8"/>
        <color theme="1"/>
        <rFont val="Arial"/>
        <family val="2"/>
      </rPr>
      <t>angina pectoris</t>
    </r>
    <r>
      <rPr>
        <sz val="8"/>
        <color theme="1"/>
        <rFont val="Arial"/>
        <family val="2"/>
      </rPr>
      <t xml:space="preserve"> са врло тешким или тешким KK</t>
    </r>
  </si>
  <si>
    <t>F72B</t>
  </si>
  <si>
    <r>
      <rPr>
        <sz val="8"/>
        <color theme="1"/>
        <rFont val="Arial"/>
        <family val="2"/>
      </rPr>
      <t xml:space="preserve">Нестабилна </t>
    </r>
    <r>
      <rPr>
        <i/>
        <sz val="8"/>
        <color theme="1"/>
        <rFont val="Arial"/>
        <family val="2"/>
      </rPr>
      <t>angina pectoris</t>
    </r>
    <r>
      <rPr>
        <sz val="8"/>
        <color theme="1"/>
        <rFont val="Arial"/>
        <family val="2"/>
      </rPr>
      <t xml:space="preserve"> без врло тешких или тешких KK</t>
    </r>
  </si>
  <si>
    <t>F73A</t>
  </si>
  <si>
    <t>Синкопа и колапс, са врло тешким или тешким KK</t>
  </si>
  <si>
    <t>F73B</t>
  </si>
  <si>
    <t>Синкопа и колапс, без врло тешких или тешких KK</t>
  </si>
  <si>
    <t>F74Z</t>
  </si>
  <si>
    <t>Бол у грудима</t>
  </si>
  <si>
    <t>F75A</t>
  </si>
  <si>
    <t>Остали поремећаји циркулаторног система, са врло тешким КК</t>
  </si>
  <si>
    <t>F75B</t>
  </si>
  <si>
    <t>Остали поремећаји циркулаторног система, без врло тешких КК</t>
  </si>
  <si>
    <t>F75C</t>
  </si>
  <si>
    <t>Остали поремећаји циркулаторног система, без врло тешких или тешких КК</t>
  </si>
  <si>
    <t>F76A</t>
  </si>
  <si>
    <t>Аритмија, срчани застој и поремећаји проводљивости, са врло тешким или тешким КК</t>
  </si>
  <si>
    <t>F76B</t>
  </si>
  <si>
    <t>Аритмија, срчани застој и поремећаји проводљивости, без врло тешких или тешких КК</t>
  </si>
  <si>
    <t>Болести и поремећаји дигестивног система</t>
  </si>
  <si>
    <t>G01A</t>
  </si>
  <si>
    <t>Ресекција ректума, са врло тешким КК</t>
  </si>
  <si>
    <t>G01B</t>
  </si>
  <si>
    <t>Ресекција ректума, без врло тешких КК</t>
  </si>
  <si>
    <t>G02A</t>
  </si>
  <si>
    <t>Велике процедуре на танком и дебелом цреву, са врло тешким КК</t>
  </si>
  <si>
    <t>G02B</t>
  </si>
  <si>
    <t>Велике процедуре на танком и дебелом цреву, без врло тешких КК</t>
  </si>
  <si>
    <t>G03A</t>
  </si>
  <si>
    <t>Процедуре на желуцу, једњаку и дванаестопалачном цреву и малигнитет</t>
  </si>
  <si>
    <t>G03B</t>
  </si>
  <si>
    <t>Процедуре на желуцу, једњаку и дванаестопалачном цреву и малигнитет, са врло тешким и тешким компликацијама</t>
  </si>
  <si>
    <t>G03C</t>
  </si>
  <si>
    <t>Процедуре на желуцу, једњаку и дванаестопалачном цреву и малигнитет, без врло тешких и тешких компликација</t>
  </si>
  <si>
    <t>G04A</t>
  </si>
  <si>
    <t>Адхезиолиза перитонеума, са врло тешким КК</t>
  </si>
  <si>
    <t>G04B</t>
  </si>
  <si>
    <t>Адхезиолиза перитонеума, са тешким или умереним КК</t>
  </si>
  <si>
    <t>G04C</t>
  </si>
  <si>
    <t>Адхезиолиза перитонеума, без КК</t>
  </si>
  <si>
    <t>G05A</t>
  </si>
  <si>
    <t>Мање процедуре на танком и дебелом цреву, са врло тешким КК</t>
  </si>
  <si>
    <t>G05B</t>
  </si>
  <si>
    <t>Мање процедуре на танком и дебелом цреву, са тешким или умереним КК</t>
  </si>
  <si>
    <t>G05C</t>
  </si>
  <si>
    <t>Мање процедуре на танком и дебелом цреву, без КК</t>
  </si>
  <si>
    <t>G06Z</t>
  </si>
  <si>
    <t>Процедура пилоромиотомије</t>
  </si>
  <si>
    <t>G07A</t>
  </si>
  <si>
    <t>Апендектомија са врло тешким или тешким КК</t>
  </si>
  <si>
    <t>G07B</t>
  </si>
  <si>
    <t>Апендектомија без врло тешких или тешких КК</t>
  </si>
  <si>
    <t>G10A</t>
  </si>
  <si>
    <t>Процедуре код херније, са КК</t>
  </si>
  <si>
    <t>G10B</t>
  </si>
  <si>
    <t>Процедуре код херније, без КК</t>
  </si>
  <si>
    <t>G11Z</t>
  </si>
  <si>
    <t>Процедуре на анусу и стоме</t>
  </si>
  <si>
    <t>G12A</t>
  </si>
  <si>
    <t>Остали оперативни поступци са врло тешким КК</t>
  </si>
  <si>
    <t>G12B</t>
  </si>
  <si>
    <t>Остали оперативни поступци, са тешким или умереним КК</t>
  </si>
  <si>
    <t>G12C</t>
  </si>
  <si>
    <t>Остали оперативни поступци, без КК</t>
  </si>
  <si>
    <t>G46A</t>
  </si>
  <si>
    <t>Сложена гастроскопија, са врло тешким или тешким КК</t>
  </si>
  <si>
    <t>G46B</t>
  </si>
  <si>
    <t>Сложена гастроскопија, без врло тешких или тешких КК</t>
  </si>
  <si>
    <t>G46C</t>
  </si>
  <si>
    <t>Сложена гастроскопија, истог дана</t>
  </si>
  <si>
    <t>G47A</t>
  </si>
  <si>
    <t>Остале процедуре гастроскопије, са врло тешким КК</t>
  </si>
  <si>
    <t>G47B</t>
  </si>
  <si>
    <t>Остале процедуре гастроскопије, без врло тешким КК</t>
  </si>
  <si>
    <t>G47C</t>
  </si>
  <si>
    <t>Остале процедуре гастроскопије, дневна болница</t>
  </si>
  <si>
    <t>G48A</t>
  </si>
  <si>
    <t>Колоноскопија, са врло тешким или тешким КК</t>
  </si>
  <si>
    <t>G48B</t>
  </si>
  <si>
    <t>Колоноскопија, без врло тешких или тешких КК</t>
  </si>
  <si>
    <t>G48C</t>
  </si>
  <si>
    <t>Колоноскопија, дневна болница</t>
  </si>
  <si>
    <t>G60A</t>
  </si>
  <si>
    <t>Малигнитет дигестивног система, са врло тешким или тешким КК</t>
  </si>
  <si>
    <t>G60B</t>
  </si>
  <si>
    <t>Малигнитет дигестивног система, без врло тешких или тешких КК</t>
  </si>
  <si>
    <t>G61A</t>
  </si>
  <si>
    <t>Гастроинестинална хеморагија, са врло тешким или тешким КК</t>
  </si>
  <si>
    <t>G61B</t>
  </si>
  <si>
    <t>Гастроинестинална хеморагија, без врло тешких или тешких КК</t>
  </si>
  <si>
    <t>G62Z</t>
  </si>
  <si>
    <t>Компликовани пептички улкус</t>
  </si>
  <si>
    <t>G63Z</t>
  </si>
  <si>
    <t>Некомпликовани пептички улкус</t>
  </si>
  <si>
    <t>G64A</t>
  </si>
  <si>
    <t>Инфламаторна болест црева, са КК</t>
  </si>
  <si>
    <t>G64B</t>
  </si>
  <si>
    <t>Инфламаторна болест црева, без КК</t>
  </si>
  <si>
    <t>G65A</t>
  </si>
  <si>
    <t>Опструкција гастроинтестиналног система са KK</t>
  </si>
  <si>
    <t>G65B</t>
  </si>
  <si>
    <t>Опструкција гастроинтестиналног система без KK</t>
  </si>
  <si>
    <t>G66Z</t>
  </si>
  <si>
    <t>Абдоминални бол или мезентеријски аденитис</t>
  </si>
  <si>
    <t>G67A</t>
  </si>
  <si>
    <t>Езофагитис, гастроентеритис и разни поремећаји дигестивног система, са врло тешким или тешким КК</t>
  </si>
  <si>
    <t>G67B</t>
  </si>
  <si>
    <t>Езофагитис, гастроентеритис и разни поремећаји дигестивног система, без врло тешких или тешких КК</t>
  </si>
  <si>
    <t>G70A</t>
  </si>
  <si>
    <t>Остале дијагнозе дигестивног система са KK</t>
  </si>
  <si>
    <t>G70B</t>
  </si>
  <si>
    <t>Остале дијагнозе дигестивног система без KK</t>
  </si>
  <si>
    <t>Болести и поремећаји хепатобилијарног система и панкреаса</t>
  </si>
  <si>
    <t>H01A</t>
  </si>
  <si>
    <t>Процедуре на пакнреасу, јетри и шантовима са врло тешким КК</t>
  </si>
  <si>
    <t>H01B</t>
  </si>
  <si>
    <t>Процедуре на пакнреасу, јетри и шантовима без врло тешких КК</t>
  </si>
  <si>
    <t>H02A</t>
  </si>
  <si>
    <t>Велике процедуре на билијарном тракту, малигнитет или са врло тешким КК</t>
  </si>
  <si>
    <t>H02B</t>
  </si>
  <si>
    <t>Велике процедуре на билијарном тракту, малигнитет или са умерено тешким КК</t>
  </si>
  <si>
    <t>H02C</t>
  </si>
  <si>
    <t>Велике процедуре на билијарном тракту, без малигнитет и без КК</t>
  </si>
  <si>
    <t>H05A</t>
  </si>
  <si>
    <t>Дијагностичке процедуре на хепатобилијарном систему са врло тешким или тешким КК</t>
  </si>
  <si>
    <t>H05B</t>
  </si>
  <si>
    <t>Дијагностичке процедуре на хепатобилијарном систему без врло тешких или тешких КК</t>
  </si>
  <si>
    <t>H06A</t>
  </si>
  <si>
    <t>Остали оперативни поступци на хепатобилијарном систему и панкреасу, са врло тешким КК</t>
  </si>
  <si>
    <t>H06B</t>
  </si>
  <si>
    <t>Остали оперативни поступци на хепатобилијарном систему и панкреасу, без врло тешких КК</t>
  </si>
  <si>
    <t>H07A</t>
  </si>
  <si>
    <r>
      <rPr>
        <sz val="8"/>
        <color theme="1"/>
        <rFont val="Arial"/>
        <family val="2"/>
      </rPr>
      <t xml:space="preserve">Отворена холецистектомија са затвореним испитивањем проходности </t>
    </r>
    <r>
      <rPr>
        <i/>
        <sz val="8"/>
        <color theme="1"/>
        <rFont val="Arial"/>
        <family val="2"/>
      </rPr>
      <t>ductus choledocus-а</t>
    </r>
    <r>
      <rPr>
        <sz val="8"/>
        <color theme="1"/>
        <rFont val="Arial"/>
        <family val="2"/>
      </rPr>
      <t xml:space="preserve"> или са врло тешким КК</t>
    </r>
  </si>
  <si>
    <t>H07B</t>
  </si>
  <si>
    <r>
      <rPr>
        <sz val="8"/>
        <color theme="1"/>
        <rFont val="Arial"/>
        <family val="2"/>
      </rPr>
      <t xml:space="preserve">Отворена холецистектомија без затворених испитивања проходности </t>
    </r>
    <r>
      <rPr>
        <i/>
        <sz val="8"/>
        <color theme="1"/>
        <rFont val="Arial"/>
        <family val="2"/>
      </rPr>
      <t>ductus choledocus-а</t>
    </r>
    <r>
      <rPr>
        <sz val="8"/>
        <color theme="1"/>
        <rFont val="Arial"/>
        <family val="2"/>
      </rPr>
      <t xml:space="preserve"> или без врло тешких КК</t>
    </r>
  </si>
  <si>
    <t>H08A</t>
  </si>
  <si>
    <t>Лапароскопска холецистектомија са затвореним испитивањем проходности ductus choledocus-a или са врло тешким и тешким компликацијама</t>
  </si>
  <si>
    <t>H08B</t>
  </si>
  <si>
    <t>Лапароскопска холецистектомија без затворених испитивања проходности ductus choledocus-a или без врло тешких и тешких компликација</t>
  </si>
  <si>
    <t>H40A</t>
  </si>
  <si>
    <t>Ендоскопске процедуре код крварећих варикозитета једњака, са врло тешким КК</t>
  </si>
  <si>
    <t>H40B</t>
  </si>
  <si>
    <t>Ендоскопске процедуре код крварећих варикозитета једњака, без врло тешких КК</t>
  </si>
  <si>
    <t>H43A</t>
  </si>
  <si>
    <t>Ендоскопска ретроградна холангиопанкреатографија, са врло тешким или тешким КК</t>
  </si>
  <si>
    <t>H43B</t>
  </si>
  <si>
    <t>Ендоскопска ретроградна холангиопанкреатографија, без врло тешких или тешких КК</t>
  </si>
  <si>
    <t>H60A</t>
  </si>
  <si>
    <t>Цироза и алкохолни хепатитис са врло тешким КК</t>
  </si>
  <si>
    <t>H60B</t>
  </si>
  <si>
    <t>Цироза и алкохолни хепатитис са тешким КК</t>
  </si>
  <si>
    <t>H60C</t>
  </si>
  <si>
    <t>Цироза и алкохолни хепатитис без врло тешких или тешких КК</t>
  </si>
  <si>
    <t>H61A</t>
  </si>
  <si>
    <t>Малигнитет хепатобилијарног система и панкреаса, (старост &gt; 69 година са врло тешким KK) или са врло тешким KK</t>
  </si>
  <si>
    <t>H61B</t>
  </si>
  <si>
    <t>Малигнитет хепатобилијарног система и панкреаса, (старост &gt; 69 година без врло тешких KK) или са врло тешким KK</t>
  </si>
  <si>
    <t>H62A</t>
  </si>
  <si>
    <t>Поремећаји панкреаса, без малигнитета, са врло тешким или тешким KK</t>
  </si>
  <si>
    <t>H62B</t>
  </si>
  <si>
    <t>Поремећаји панкреаса, без малигнитета, без врло тешких или тешких KK</t>
  </si>
  <si>
    <t>H63A</t>
  </si>
  <si>
    <t>Поремећаји јетре, без малигнитета, цирозе и алкохолног хепатитиса са врло тешким или тешким KK</t>
  </si>
  <si>
    <t>H63B</t>
  </si>
  <si>
    <t>Поремећаји јетре, без малигнитета, цирозе и алкохолног хепатитиса без врло тешких или тешких KK</t>
  </si>
  <si>
    <t>H64A</t>
  </si>
  <si>
    <t>Поремећаји билијарног тракта, са КК</t>
  </si>
  <si>
    <t>H64B</t>
  </si>
  <si>
    <t>Поремећаји билијарног тракта, без КК</t>
  </si>
  <si>
    <t>Болести и поремећаји мускулоскелетног система и везивног ткива</t>
  </si>
  <si>
    <t>I01A</t>
  </si>
  <si>
    <t>Обостране или вишеструке велике процедуре на зглобовима доњих екстремитета, са ревизијом или са врло тешким КК</t>
  </si>
  <si>
    <t>I01B</t>
  </si>
  <si>
    <t>Обостране или вишеструке велике процедуре на зглобовима доњих екстремитета, са ревизијом или без врло тешких КК</t>
  </si>
  <si>
    <t>I02A</t>
  </si>
  <si>
    <t>Микроваскуларна ткива или режањ коже, без шаке, са врло тешким или тешким КК</t>
  </si>
  <si>
    <t>I02B</t>
  </si>
  <si>
    <t>Режањ коже, искључујући шаку, са врло тешким или тешким КК</t>
  </si>
  <si>
    <t>I03A</t>
  </si>
  <si>
    <t>Замена кука, са врло тешким или тешким KK</t>
  </si>
  <si>
    <t>I03B</t>
  </si>
  <si>
    <t>Замена кука, без врло тешких или тешких KK</t>
  </si>
  <si>
    <t>I04A</t>
  </si>
  <si>
    <t>Замена колена, са врло тешким или тешким КК</t>
  </si>
  <si>
    <t>I04B</t>
  </si>
  <si>
    <t>Замена колена, без врло тешких или тешких КК</t>
  </si>
  <si>
    <t>I04Z</t>
  </si>
  <si>
    <t>Замена и поновно повезивање колена</t>
  </si>
  <si>
    <t>I05A</t>
  </si>
  <si>
    <t>Остале замене зглобова, са врло тешким или тешким КК</t>
  </si>
  <si>
    <t>I05B</t>
  </si>
  <si>
    <t>Остале замене зглобова, без врло тешких или тешких КК</t>
  </si>
  <si>
    <t>I06Z</t>
  </si>
  <si>
    <t>Спинална фузија и деформитет</t>
  </si>
  <si>
    <t>I07Z</t>
  </si>
  <si>
    <t>Ампутација</t>
  </si>
  <si>
    <t>I08A</t>
  </si>
  <si>
    <t>Остале процедуре на куку и фемуру, са врло тешким или тешким KK</t>
  </si>
  <si>
    <t>I08B</t>
  </si>
  <si>
    <t>Остале процедуре на куку и фемуру, без врло тешких или тешких KK</t>
  </si>
  <si>
    <t>I09A</t>
  </si>
  <si>
    <t>Спинална фузија, са врло тешким или тешким KK</t>
  </si>
  <si>
    <t>I09B</t>
  </si>
  <si>
    <t>I10A</t>
  </si>
  <si>
    <t>Остале процедуре на леђима и врату, са врло тешким или тешким КК</t>
  </si>
  <si>
    <t>I10B</t>
  </si>
  <si>
    <t>Остале процедуре на леђима и врату, без врло тешких или тешких КК</t>
  </si>
  <si>
    <t>I11Z</t>
  </si>
  <si>
    <t>Процедуре продужавања екстремитета</t>
  </si>
  <si>
    <t>I12A</t>
  </si>
  <si>
    <t>Инфекција или запаљење костију или зглобова, разне процедуре на мишићном систему и везивном ткиву са врло тешким КК</t>
  </si>
  <si>
    <t>I12B</t>
  </si>
  <si>
    <t>Инфекција или запаљење костију или зглобова, разне процедуре на мишићном систему и везивном ткиву са тешким КК</t>
  </si>
  <si>
    <t>I12C</t>
  </si>
  <si>
    <t>Инфекција или запаљење костију или зглобова, разне процедуре на мишићном систему и везивном ткиву без врло тешких или тешких КК</t>
  </si>
  <si>
    <t>I13A</t>
  </si>
  <si>
    <t>Процедуре на хумерусу, тибији, фибули, чланку (ножном), са врло тешким или тешким КК</t>
  </si>
  <si>
    <t>I13B</t>
  </si>
  <si>
    <t>Процедуре на хумерусу, тибији, фибули, чланку (ножном), без врло тешких или тешких КК</t>
  </si>
  <si>
    <t>I15Z</t>
  </si>
  <si>
    <t>Операције кранио - фацијалне регије</t>
  </si>
  <si>
    <t>I16Z</t>
  </si>
  <si>
    <t>Остале процедуре на рамену</t>
  </si>
  <si>
    <t>I17A</t>
  </si>
  <si>
    <t>Максило - фацијална хирургија, са КК</t>
  </si>
  <si>
    <t>I17B</t>
  </si>
  <si>
    <t>Максило - фацијална хирургија, без КК</t>
  </si>
  <si>
    <t>I18Z</t>
  </si>
  <si>
    <t>Остале процедуре на колену</t>
  </si>
  <si>
    <t>I19A</t>
  </si>
  <si>
    <t>Остале процедуре на лакту и подлактици, са КК</t>
  </si>
  <si>
    <t>I19B</t>
  </si>
  <si>
    <t>Остале процедуре на лакту и подлактици, без КК</t>
  </si>
  <si>
    <t>I20Z</t>
  </si>
  <si>
    <t>Остале процедуре на стопалу</t>
  </si>
  <si>
    <t>I21Z</t>
  </si>
  <si>
    <t>Локална ексцизија и одстрањење унутрашњег фиксатора кука и фемура (бутне кости)</t>
  </si>
  <si>
    <t>I23Z</t>
  </si>
  <si>
    <t>Локална ексцизија и одстрањење унутрашњег фиксатора, искључује кук и фемур (бутну кост)</t>
  </si>
  <si>
    <t>I24Z</t>
  </si>
  <si>
    <t xml:space="preserve">Артроскопија </t>
  </si>
  <si>
    <t>I25A</t>
  </si>
  <si>
    <t>Дијагностичке процедуре (укључујући и биопсију) на костима и зглобовима, са КК</t>
  </si>
  <si>
    <t>I25B</t>
  </si>
  <si>
    <t>Дијагностичке процедуре (укључујући и биопсију) на костима и зглобовима, без КК</t>
  </si>
  <si>
    <t>I27A</t>
  </si>
  <si>
    <t>Процедуре на меким ткивима, са врло тешким или тешким КК</t>
  </si>
  <si>
    <t>I27B</t>
  </si>
  <si>
    <t>Процедуре на меким ткивима, без врло тешких или тешких КК</t>
  </si>
  <si>
    <t>I28A</t>
  </si>
  <si>
    <t>Остале процедуре на везивном ткиву са КК</t>
  </si>
  <si>
    <t>I28B</t>
  </si>
  <si>
    <t>Остале процедуре на везивном ткиву без КК</t>
  </si>
  <si>
    <t>I29Z</t>
  </si>
  <si>
    <t>Реконструкција или ревизија колена</t>
  </si>
  <si>
    <t>I30Z</t>
  </si>
  <si>
    <t>Процедуре на шаци</t>
  </si>
  <si>
    <t>I31A</t>
  </si>
  <si>
    <t xml:space="preserve">Процедура ревизије на куку, са врло тешким КК </t>
  </si>
  <si>
    <t>I31B</t>
  </si>
  <si>
    <t xml:space="preserve">Процедура ревизије на куку, без врло тешких КК </t>
  </si>
  <si>
    <t>I32A</t>
  </si>
  <si>
    <t>Процедура ревизије на колену, са врло тешким КК</t>
  </si>
  <si>
    <t>I32B</t>
  </si>
  <si>
    <t>Процедура ревизије на колену, са тешким КК</t>
  </si>
  <si>
    <t>I32C</t>
  </si>
  <si>
    <t>Процедура ревизије на колену, без тешких или врло тешких КК</t>
  </si>
  <si>
    <t>I60Z</t>
  </si>
  <si>
    <t>Прелом тела фемура</t>
  </si>
  <si>
    <t>I61A</t>
  </si>
  <si>
    <t>Прелом дисталног дела фемура, са КК</t>
  </si>
  <si>
    <t>I61B</t>
  </si>
  <si>
    <t>Прелом дисталног дела фемура, без КК</t>
  </si>
  <si>
    <t>I63A</t>
  </si>
  <si>
    <t>Растргнућа, истегнућа, ишчашења у регији кука, карлице и бедара, са КК</t>
  </si>
  <si>
    <t>I63B</t>
  </si>
  <si>
    <t>Растргнућа, истегнућа, ишчашења у регији кука, карлице и бедара, без КК</t>
  </si>
  <si>
    <t>I64A</t>
  </si>
  <si>
    <t>Остеомијелитис са KK</t>
  </si>
  <si>
    <t>I64B</t>
  </si>
  <si>
    <t>Остеомијелитис без KK</t>
  </si>
  <si>
    <t>I65A</t>
  </si>
  <si>
    <t>Малигнитет везивног ткива укључујући и патолошки прелом, са врло тешким или тешким КК</t>
  </si>
  <si>
    <t>I65B</t>
  </si>
  <si>
    <t>Малигнитет везивног ткива укључујући и патолошки прелом, без врло тешких или тешких КК</t>
  </si>
  <si>
    <t>I66A</t>
  </si>
  <si>
    <t>Инфламаторни мускулоскелетни поремећаји, са врло тешким или тешким КК</t>
  </si>
  <si>
    <t>I66B</t>
  </si>
  <si>
    <t>Инфламаторни мускулоскелетни поремећаји, без врло тешких или тешких КК</t>
  </si>
  <si>
    <t>I67A</t>
  </si>
  <si>
    <t>Септички артритис, са врло тешким или тешким КК</t>
  </si>
  <si>
    <t>I67B</t>
  </si>
  <si>
    <t>Септички артритис, без врло тешких или тешких КК</t>
  </si>
  <si>
    <t>I68A</t>
  </si>
  <si>
    <t>Нехируршки спинални поремећаји, са КК</t>
  </si>
  <si>
    <t>I68B</t>
  </si>
  <si>
    <t>Нехируршки спинални поремећаји, без КК</t>
  </si>
  <si>
    <t>I68C</t>
  </si>
  <si>
    <t>Нехируршки спинални поремећаји, истог дана</t>
  </si>
  <si>
    <t>I69A</t>
  </si>
  <si>
    <t>Болести костију и специфичне артропатије, са врло тешким или тешким КК</t>
  </si>
  <si>
    <t>I69B</t>
  </si>
  <si>
    <t>Болести костију и специфичне артропатије, без врло тешких или тешких КК</t>
  </si>
  <si>
    <t>I71A</t>
  </si>
  <si>
    <t>Остали мишићно-тетивни поремећаји, са врло тешким или тешким КК</t>
  </si>
  <si>
    <t>I71B</t>
  </si>
  <si>
    <t>Остали мишићно-тетивни поремећаји, без врло тешких или тешких КК</t>
  </si>
  <si>
    <t>I72A</t>
  </si>
  <si>
    <t>Одређени мишићно-тетивни поремећаји, са врло тешким или тешким КК</t>
  </si>
  <si>
    <t>I72B</t>
  </si>
  <si>
    <t>Одређени мишићно-тетивни поремећаји, без врло тешких или тешких КК</t>
  </si>
  <si>
    <t>I73A</t>
  </si>
  <si>
    <t>Додатна нега због мускулоскелетних импланата/протеза, са врло тешким или тешким КК</t>
  </si>
  <si>
    <t>I73B</t>
  </si>
  <si>
    <t>Додатна нега због мускулоскелетних импланата/протеза, без врло тешких или тешких КК</t>
  </si>
  <si>
    <t>I74Z</t>
  </si>
  <si>
    <t>Повреда подлактице, ручног зглоба, шаке или стопала</t>
  </si>
  <si>
    <t>I75A</t>
  </si>
  <si>
    <t>Повреда рамена, надлактице, лакта, колена, ноге, са врло тешким КК</t>
  </si>
  <si>
    <t>I75B</t>
  </si>
  <si>
    <t>Повреда рамена, надлактице, лакта, колена, ноге, без врло тешких КК</t>
  </si>
  <si>
    <t>I76A</t>
  </si>
  <si>
    <t>Остали мускулоскелетни поремећаји, са врло тешким КК</t>
  </si>
  <si>
    <t>I76B</t>
  </si>
  <si>
    <t>Остали мускулоскелетни поремећаји, без врло тешких КК</t>
  </si>
  <si>
    <t>I77A</t>
  </si>
  <si>
    <t>Прелом карлице, са врло тешким или тешким КК</t>
  </si>
  <si>
    <t>I77B</t>
  </si>
  <si>
    <t>Прелом карлице, без врло тешких или тешких КК</t>
  </si>
  <si>
    <t>I78A</t>
  </si>
  <si>
    <t>Прелом врата бутне кости, са врло тешким или тешким КК</t>
  </si>
  <si>
    <t>I78B</t>
  </si>
  <si>
    <t>Прелом врата бутне кости, без врло тешких или тешких КК</t>
  </si>
  <si>
    <t>I79A</t>
  </si>
  <si>
    <t>Патолошка фрактура, са врло тешким КК</t>
  </si>
  <si>
    <t>I79B</t>
  </si>
  <si>
    <t>Патолошка фрактура, без врло тешким КК</t>
  </si>
  <si>
    <t>Болести и поремећаји коже, поткожног ткива и дојке</t>
  </si>
  <si>
    <t>J01A</t>
  </si>
  <si>
    <t>Микроваскуларни пренос ткива, код болести коже или дојке, са врло тешким или тешким КК</t>
  </si>
  <si>
    <t>J01B</t>
  </si>
  <si>
    <t>Микроваскуларни пренос ткива, код болести коже или дојке, без врло тешких или тешких КК</t>
  </si>
  <si>
    <t>J06Z</t>
  </si>
  <si>
    <t>Велике процедуре код болести дојке</t>
  </si>
  <si>
    <t>J07Z</t>
  </si>
  <si>
    <t>Мање процедуре код болести дојке</t>
  </si>
  <si>
    <t>J08A</t>
  </si>
  <si>
    <t>Остали трансплантати коже и/или поступци дебридмана, са врло тешким КК</t>
  </si>
  <si>
    <t>J08B</t>
  </si>
  <si>
    <t>Остали трансплантати коже и/или поступци дебридмана, без врло тешких КК</t>
  </si>
  <si>
    <t>J09Z</t>
  </si>
  <si>
    <t>Перианалне и пилонидалне процедуре</t>
  </si>
  <si>
    <t>J10Z</t>
  </si>
  <si>
    <t>Процедуре пластичне хирургије на кожи, поткожном ткиву и дојци</t>
  </si>
  <si>
    <t>J11Z</t>
  </si>
  <si>
    <t>Остале процедуре на кожи, поткожном ткиву и дојци</t>
  </si>
  <si>
    <t>J12A</t>
  </si>
  <si>
    <t>Процедуре на доњим екстремитетима, улцерација/целулитис, са врло тешким КК</t>
  </si>
  <si>
    <t>J12B</t>
  </si>
  <si>
    <t>Процедуре на доњим екстремитетима, улцерација/целулитис, без врло тешких КК и графт (пресађивање помоћу режња коже)</t>
  </si>
  <si>
    <t>J12C</t>
  </si>
  <si>
    <t>Процедуре на доњим екстремитетима, улцерација/целулитис, без врло тешких КК, без графта</t>
  </si>
  <si>
    <t>J13A</t>
  </si>
  <si>
    <t>Процедуре на доњим екстремитетима, без улцерација/целулитиса, са графтом и са врло тешким или тешким КК</t>
  </si>
  <si>
    <t>J13B</t>
  </si>
  <si>
    <t>Процедуре на доњим екстремитетима, без улцерација/целилитиса, без графта (пресађивања коже) и без врло тешких или тешких КК</t>
  </si>
  <si>
    <t>J14Z</t>
  </si>
  <si>
    <t>Већа реконструкција дојки</t>
  </si>
  <si>
    <t>J60A</t>
  </si>
  <si>
    <t>Улцерације на кожи, са врло тешким КК</t>
  </si>
  <si>
    <t>J60B</t>
  </si>
  <si>
    <t>Улцерације на кожи, без врло тешких КК</t>
  </si>
  <si>
    <t>J60C</t>
  </si>
  <si>
    <t>Улцерације на кожи, дневна болница</t>
  </si>
  <si>
    <t>J62A</t>
  </si>
  <si>
    <t>Малигна болест дојке, са врло тешким КК</t>
  </si>
  <si>
    <t>J62B</t>
  </si>
  <si>
    <t>Малигна болест дојке, без врло тешких КК</t>
  </si>
  <si>
    <t>J63A</t>
  </si>
  <si>
    <t>Немалигна болест дојке, са врло тешким КК</t>
  </si>
  <si>
    <t>J63B</t>
  </si>
  <si>
    <t>Немалигна болест дојке, без врло тешких КК</t>
  </si>
  <si>
    <t>J64A</t>
  </si>
  <si>
    <t>Целулитис, са врло тешким или тешким КК</t>
  </si>
  <si>
    <t>J64B</t>
  </si>
  <si>
    <t>Целулитис, без врло тешких или тешких КК</t>
  </si>
  <si>
    <t>J65A</t>
  </si>
  <si>
    <t>Траума коже, поткожног ткива и дојке, са врло тешким или тешким КК</t>
  </si>
  <si>
    <t>J65B</t>
  </si>
  <si>
    <t>Траума коже, поткожног ткива и дојке, без врло тешких или тешких КК</t>
  </si>
  <si>
    <t>J67A</t>
  </si>
  <si>
    <t>Мањи поремећаји коже</t>
  </si>
  <si>
    <t>J67B</t>
  </si>
  <si>
    <t>Мањи поремећаји коже, дневна болница</t>
  </si>
  <si>
    <t>J68A</t>
  </si>
  <si>
    <t>Велики поремећаји коже, са врло тешким КК</t>
  </si>
  <si>
    <t>J68B</t>
  </si>
  <si>
    <t>Велики поремећаји коже, без врло тешких КК</t>
  </si>
  <si>
    <t>J68C</t>
  </si>
  <si>
    <t>Велики поремећаји коже, дневна болница</t>
  </si>
  <si>
    <t>J69A</t>
  </si>
  <si>
    <t>Малигнитет коже, са врло тешким КК</t>
  </si>
  <si>
    <t>J69B</t>
  </si>
  <si>
    <t>Малигнитет коже, без врло тешких КК</t>
  </si>
  <si>
    <t>J69C</t>
  </si>
  <si>
    <t>Малигнитет коже, дневна болница</t>
  </si>
  <si>
    <t>Болести и поремећаји ендокриног система, поремећаји исхране и метаболизма</t>
  </si>
  <si>
    <t>K01A</t>
  </si>
  <si>
    <t>Оперативне процедуре за компликације дијабетичног стопала, са врло тешким КК</t>
  </si>
  <si>
    <t>K01B</t>
  </si>
  <si>
    <t>Оперативне процедуре за компликације дијабетичног стопала, без врло тешких КК</t>
  </si>
  <si>
    <t>K02A</t>
  </si>
  <si>
    <t>Процедуре на хипофизи, са врло тешким КК</t>
  </si>
  <si>
    <t>K02B</t>
  </si>
  <si>
    <t>Процедуре на хипофизи, без врло тешких КК</t>
  </si>
  <si>
    <t>K03Z</t>
  </si>
  <si>
    <t>Процедуре на надбубрежним жлездама</t>
  </si>
  <si>
    <t>K04A</t>
  </si>
  <si>
    <t>Веће процедуре због прекомерне гојазности, са врло тешким КК</t>
  </si>
  <si>
    <t>K04B</t>
  </si>
  <si>
    <t>Веће процедуре због прекомерне гојазности, без врло тешких КК</t>
  </si>
  <si>
    <t>K05A</t>
  </si>
  <si>
    <t>Процедуре на паратироидним жлездама, са врло тешким или тешким КК</t>
  </si>
  <si>
    <t>K05B</t>
  </si>
  <si>
    <t>Процедуре на паратироидним жлездама, без врло тешких или тешких КК</t>
  </si>
  <si>
    <t>K06A</t>
  </si>
  <si>
    <t>Процедуре на штитној жлезди, са врло тешким или тешким КК</t>
  </si>
  <si>
    <t>K06B</t>
  </si>
  <si>
    <t>Процедуре на штитној жлезди, без врло тешких или тешких КК</t>
  </si>
  <si>
    <t>K07Z</t>
  </si>
  <si>
    <t>Остале процедуре због прекомерне гојазности</t>
  </si>
  <si>
    <t>K08Z</t>
  </si>
  <si>
    <t>Процедуре на тироглосусу</t>
  </si>
  <si>
    <t>K09A</t>
  </si>
  <si>
    <t>Остале оперативне процедуре због ендокриних, нутритивних или метаболичких узрока, са врло тешким КК</t>
  </si>
  <si>
    <t>K09B</t>
  </si>
  <si>
    <t>Остале оперативне процедуре због ендокриних, нутритивних или метаболичких узрока, са тешким или умереним КК</t>
  </si>
  <si>
    <t>K09C</t>
  </si>
  <si>
    <t>Остале оперативне процедуре због ендокриних, нутритивних или метаболичких узрока, без КК</t>
  </si>
  <si>
    <t>K40A</t>
  </si>
  <si>
    <t>Ендоскопске или дијагностичке порцедуре због метаболичких поремећаја, са врло тешким КК</t>
  </si>
  <si>
    <t>K40B</t>
  </si>
  <si>
    <t>Ендоскопске или дијагностичке порцедуре због метаболичких поремећаја, без врло тешких КК</t>
  </si>
  <si>
    <t>K40C</t>
  </si>
  <si>
    <t>Ендоскопске или дијагностичке порцедуре због метаболичких поремећаја, дневна болница</t>
  </si>
  <si>
    <t>K60A</t>
  </si>
  <si>
    <t>Дијабетес, са врло тешким или тешким КК</t>
  </si>
  <si>
    <t>K60B</t>
  </si>
  <si>
    <t>Дијабетес, без врло тешких или тешких КК</t>
  </si>
  <si>
    <t>K61Z</t>
  </si>
  <si>
    <t>Тежак поремећај исхране</t>
  </si>
  <si>
    <t>K62A</t>
  </si>
  <si>
    <t>Разни метаболички поремећаји, са врло тешким или тешким КК</t>
  </si>
  <si>
    <t>K62B</t>
  </si>
  <si>
    <t>Разни метаболички поремећаји, без врло тешких или тешких КК</t>
  </si>
  <si>
    <t>K63A</t>
  </si>
  <si>
    <t>Урођени поремећаји метаболизма, са КК</t>
  </si>
  <si>
    <t>K63B</t>
  </si>
  <si>
    <t>Урођени поремећаји метаболизма, без КК</t>
  </si>
  <si>
    <t>K64A</t>
  </si>
  <si>
    <t>Ендокринолошки поремећаји, са врло тешким или тешким КК</t>
  </si>
  <si>
    <t>K64B</t>
  </si>
  <si>
    <t>Ендокринолошки поремећаји, без врло тешких или тешких КК</t>
  </si>
  <si>
    <t>Болести и поремећаји бубрега и уринарног тракта</t>
  </si>
  <si>
    <t>L02A</t>
  </si>
  <si>
    <t>Оперативна инсерција перитонеумског катетера због дијализе, са врло тешким или тешким КК</t>
  </si>
  <si>
    <t>L02B</t>
  </si>
  <si>
    <t>Оперативна инсерција перитонеумског катетера због дијализе, без врло тешких или тешких КК</t>
  </si>
  <si>
    <t>L03A</t>
  </si>
  <si>
    <t>Велике процедуре због неоплазме бубрега, уретера и мокраћне бешике, са врло тешким КК</t>
  </si>
  <si>
    <t>L03B</t>
  </si>
  <si>
    <t>Велике процедуре због неоплазме бубрега, уретера и мокраћне бешике, са тешким КК</t>
  </si>
  <si>
    <t>L03C</t>
  </si>
  <si>
    <t>Велике процедуре због неоплазме бубрега, уретера и мокраћне бешике, без врло тешких или тешких КК</t>
  </si>
  <si>
    <t>L04A</t>
  </si>
  <si>
    <t>Велике процедуре на бубрегу, уретерима и мокраћној бешици, осим због неоплазми, са врло тешким КК</t>
  </si>
  <si>
    <t>L04B</t>
  </si>
  <si>
    <t>Велике процедуре на бубрегу, уретерима и мокраћној бешици, осим због неоплазми, са тешким или умереним КК</t>
  </si>
  <si>
    <t>L04C</t>
  </si>
  <si>
    <t>Велике процедуре на бубрегу, уретерима и мокраћној бешици, осим због неоплазми, без КК</t>
  </si>
  <si>
    <t>L05A</t>
  </si>
  <si>
    <t>Трансуретрална простатектомија, са врло тешким или тешким КК</t>
  </si>
  <si>
    <t>L05B</t>
  </si>
  <si>
    <t>Трансуретрална простатектомија, без врло тешких или тешких КК</t>
  </si>
  <si>
    <t>L06A</t>
  </si>
  <si>
    <t>Мање процедуре на мокраћној бешици, са врло тешким или тешким КК</t>
  </si>
  <si>
    <t>L06B</t>
  </si>
  <si>
    <t xml:space="preserve">Мање процедуре на мокраћној бешици, без врло тешких или тешких КК </t>
  </si>
  <si>
    <t>L07A</t>
  </si>
  <si>
    <t>Трансуретералне процедуре, осим простатектомије, са врло тешким или тешким КК</t>
  </si>
  <si>
    <t>L07B</t>
  </si>
  <si>
    <t>Трансуретералне процедуре, осим простатектомије, без врло тешких или тешких КК</t>
  </si>
  <si>
    <t>L08A</t>
  </si>
  <si>
    <t>Процедуре на уретри са КК</t>
  </si>
  <si>
    <t>L08B</t>
  </si>
  <si>
    <t>Процедуре на уретри без КК</t>
  </si>
  <si>
    <t>L09A</t>
  </si>
  <si>
    <t>Остале процедуре на бубрегу и уринарном тракту, са врло тешким КК</t>
  </si>
  <si>
    <t>L09B</t>
  </si>
  <si>
    <t>Остале процедуре на бубрегу и уринарном тракту, са тешким КК</t>
  </si>
  <si>
    <t>L09C</t>
  </si>
  <si>
    <t>Остале процедуре на бубрегу и уринарном тракту, без врло тешких или тешких КК</t>
  </si>
  <si>
    <t>L40Z</t>
  </si>
  <si>
    <t>Уретероскопија</t>
  </si>
  <si>
    <t>L41Z</t>
  </si>
  <si>
    <t>Цистоуретероскопија, истог дана</t>
  </si>
  <si>
    <t>L42Z</t>
  </si>
  <si>
    <t>Eкстракорпорална литотрипсија (ЕSWL) мокраћних каменаца</t>
  </si>
  <si>
    <t>L60A</t>
  </si>
  <si>
    <t>Бубрежна инсуфицијенција, са врло тешким КК</t>
  </si>
  <si>
    <t>L60B</t>
  </si>
  <si>
    <t>Бубрежна инсуфицијенција, са тешким КК</t>
  </si>
  <si>
    <t>L60C</t>
  </si>
  <si>
    <t>Бубрежна инсуфицијенција бубрега, без врло тешких или тешких КК</t>
  </si>
  <si>
    <t>L61Z</t>
  </si>
  <si>
    <t>Пријем због дијализе</t>
  </si>
  <si>
    <t>L62A</t>
  </si>
  <si>
    <t>Неоплазме бубрега и уринарног система, са врло тешким или тешким КК</t>
  </si>
  <si>
    <t>L62B</t>
  </si>
  <si>
    <t>Неоплазме бубрега и уринарног система, без врло тешких или тешких КК</t>
  </si>
  <si>
    <t>L63A</t>
  </si>
  <si>
    <t>Инфекција бубрега и уринарног тракта, са врло тешким или тешким КК</t>
  </si>
  <si>
    <t>L63B</t>
  </si>
  <si>
    <t>Инфекција бубрега и уринарног тракта, без врло тешких или тешких КК</t>
  </si>
  <si>
    <t>L64Z</t>
  </si>
  <si>
    <t>Мокраћни каменци и опструкција</t>
  </si>
  <si>
    <t>L65A</t>
  </si>
  <si>
    <t>Знаци и симптоми повезани са бубрегом и уринарним трактом, са врло тешким или тешким КК</t>
  </si>
  <si>
    <t>L65B</t>
  </si>
  <si>
    <t>Знаци и симптоми повезани са бубрегом и уринарним трактом без врло тешких или тешких КК</t>
  </si>
  <si>
    <t>L66Z</t>
  </si>
  <si>
    <t>Стриктура уретре</t>
  </si>
  <si>
    <t>L67A</t>
  </si>
  <si>
    <t>Остали поремећаји бубрега и уринарног тракта, са врло тешким или тешким КК</t>
  </si>
  <si>
    <t>L67B</t>
  </si>
  <si>
    <t>Остали поремећаји бубрега и уринарног тракта, без врло тешких или тешких КК</t>
  </si>
  <si>
    <t>L68Z</t>
  </si>
  <si>
    <t>Перитонеална дијализа</t>
  </si>
  <si>
    <t>Болести и поремећеји мушког репродуктивног система</t>
  </si>
  <si>
    <t>M01A</t>
  </si>
  <si>
    <t>Велике процедуре на мушкој карлици, са врло тешким или тешким КК</t>
  </si>
  <si>
    <t>M01B</t>
  </si>
  <si>
    <t>Велике процедуре на мушкој карлици, без врло тешких или тешких КК</t>
  </si>
  <si>
    <t>M02A</t>
  </si>
  <si>
    <t>Трансуретрална простатектомија са врло тешким или тешким КК</t>
  </si>
  <si>
    <t>M02B</t>
  </si>
  <si>
    <t>Трансуретрална простатектомија без врло тешких или тешких КК</t>
  </si>
  <si>
    <t>M03Z</t>
  </si>
  <si>
    <t>Процедуре на пенису</t>
  </si>
  <si>
    <t>M04Z</t>
  </si>
  <si>
    <t>Процедуре на тестисима</t>
  </si>
  <si>
    <t>M05Z</t>
  </si>
  <si>
    <t>Обрезивање (циркумсцизија)</t>
  </si>
  <si>
    <t>M06A</t>
  </si>
  <si>
    <t>Остале оперативне процедуре на мушком гениталном систему и малигнитет</t>
  </si>
  <si>
    <t>M06B</t>
  </si>
  <si>
    <t>Остале оперативне процедуре на мушком гениталном систему , без малигнитета</t>
  </si>
  <si>
    <t>M40Z</t>
  </si>
  <si>
    <t>Цистоуретероскопија, без КК</t>
  </si>
  <si>
    <t>M60A</t>
  </si>
  <si>
    <t>Малигна болест мушког гениталног система, са врло тешким или тешким КК</t>
  </si>
  <si>
    <t>M60B</t>
  </si>
  <si>
    <t>Малигна болест мушког гениталног система, без врло тешких или тешких КК</t>
  </si>
  <si>
    <t>M61Z</t>
  </si>
  <si>
    <t>Бенигна хипертрофија простате</t>
  </si>
  <si>
    <t>M62Z</t>
  </si>
  <si>
    <t>Упала мушког гениталног система</t>
  </si>
  <si>
    <t>M63Z</t>
  </si>
  <si>
    <t>Стерилизација мушкарца</t>
  </si>
  <si>
    <t>M64Z</t>
  </si>
  <si>
    <t>Остале болести (дијагнозе) мушког гениталног система</t>
  </si>
  <si>
    <t>Болести и поремећаји женског репродуктивног система</t>
  </si>
  <si>
    <t>N01Z</t>
  </si>
  <si>
    <t>Евисцерација органа мале карлице и радикална вулвектомија</t>
  </si>
  <si>
    <t>N04A</t>
  </si>
  <si>
    <t>Хистеректомија због немалигних узрока, са врло тешким или тешким КК</t>
  </si>
  <si>
    <t>N04B</t>
  </si>
  <si>
    <t>Хистеректомија због немалигних узрока, без врло тешких или тешких КК</t>
  </si>
  <si>
    <t>N05A</t>
  </si>
  <si>
    <t>Овариектомија и сложене процедуре на јајоводу због немалигних узрока, са врло тешким или тешким КК</t>
  </si>
  <si>
    <t>N05B</t>
  </si>
  <si>
    <t>Овариектомија и сложене процедуре на јајоводу због немалигних узрока, без врло тешких или тешких КК</t>
  </si>
  <si>
    <t>N06A</t>
  </si>
  <si>
    <t>Процедуре реконструкције на женском репродуктивном систему, са врло тешким или тешким КК</t>
  </si>
  <si>
    <t>N06B</t>
  </si>
  <si>
    <t>Процедуре реконструкције на женском репродуктивном систему, без врло тешких или тешких КК</t>
  </si>
  <si>
    <t>N07Z</t>
  </si>
  <si>
    <t>Остале процедуре на материци и аднексама због немалигних узрока</t>
  </si>
  <si>
    <t>N08Z</t>
  </si>
  <si>
    <t>Ендоскопске и лапароскопске процедуре на женском репродуктивном систему</t>
  </si>
  <si>
    <t>N09Z</t>
  </si>
  <si>
    <t>Конизација, поступци на вагини, цервиксу (грлићу материце) и вулви (стидници)</t>
  </si>
  <si>
    <t>N10Z</t>
  </si>
  <si>
    <t>Дијагностичка киретажа или дијагностичка хистероскопија</t>
  </si>
  <si>
    <t>N11Z</t>
  </si>
  <si>
    <t>Остале оперативне процедуре на женском репродуктивном систему</t>
  </si>
  <si>
    <t>N12A</t>
  </si>
  <si>
    <t>Процедуре на материци и аднексама, са врло тешким или тешким КК</t>
  </si>
  <si>
    <t>N12B</t>
  </si>
  <si>
    <t>Процедуре на материци и аднексама, без врло тешких или тешких КК</t>
  </si>
  <si>
    <t>N60A</t>
  </si>
  <si>
    <t>Малигне болести женског репродуктивног система, са врло тешким КК</t>
  </si>
  <si>
    <t>N60B</t>
  </si>
  <si>
    <t>Малигне болести женског репродуктивног система, без врло тешких КК</t>
  </si>
  <si>
    <t>N61Z</t>
  </si>
  <si>
    <t>Инфекције женског репродуктивног система</t>
  </si>
  <si>
    <t>N62Z</t>
  </si>
  <si>
    <t>Менструални и други поремећаји женског репродуктивног система</t>
  </si>
  <si>
    <t>Трудноћа, порођај и пуерперијум</t>
  </si>
  <si>
    <t>O01A</t>
  </si>
  <si>
    <t>Порођај царским резом, са врло тешким или тешким КК</t>
  </si>
  <si>
    <t>O01B</t>
  </si>
  <si>
    <t>Порођај царским резом, без врло тешких или тешких КК</t>
  </si>
  <si>
    <t>O02A</t>
  </si>
  <si>
    <t>Вагинални порођај са оперативним процедурама, са врло тешким или тешким КК</t>
  </si>
  <si>
    <t>O02B</t>
  </si>
  <si>
    <t>Вагинални порођај са оперативним процедурама, без врло тешких или тешких КК</t>
  </si>
  <si>
    <t>O03A</t>
  </si>
  <si>
    <t>Ектопична трудноћа, са врло тешким КК</t>
  </si>
  <si>
    <t>O03B</t>
  </si>
  <si>
    <t>Ектопична трудноћа, без врло тешких КК</t>
  </si>
  <si>
    <t>O04A</t>
  </si>
  <si>
    <t>Оперативни поступак у постпарталном периоду или после побачаја, са врло тешким или тешким КК</t>
  </si>
  <si>
    <t>O04B</t>
  </si>
  <si>
    <t>Оперативни поступак у постпарталном периоду или после побачаја, без врло тешких или тешких КК</t>
  </si>
  <si>
    <t>O05Z</t>
  </si>
  <si>
    <t>Побачај и оперативне процедуре</t>
  </si>
  <si>
    <t>O60Z</t>
  </si>
  <si>
    <t>Вагинални порођај</t>
  </si>
  <si>
    <t>O61Z</t>
  </si>
  <si>
    <t>Постпартални период и период после побачаја без оперативних поступака</t>
  </si>
  <si>
    <t>O63Z</t>
  </si>
  <si>
    <t>Побачај без оперативних процедура</t>
  </si>
  <si>
    <t>O64Z</t>
  </si>
  <si>
    <t>Лажни трудови</t>
  </si>
  <si>
    <t>O66Z</t>
  </si>
  <si>
    <t>Пренатални или други акушерски пријем</t>
  </si>
  <si>
    <t>Новорођенчад</t>
  </si>
  <si>
    <t>P01Z</t>
  </si>
  <si>
    <t>Новорођенче, смртни исход или премештај у другу болницу, &lt; 5 дана и значајни оперативни поступци</t>
  </si>
  <si>
    <t>P02Z</t>
  </si>
  <si>
    <t>Кардиоторакални или васкуларни поремећај новорођенчета</t>
  </si>
  <si>
    <t>P03Z</t>
  </si>
  <si>
    <t>Новорођенче, тежина на пријему 1000 - 1499 грама, са значајним оперативним поступком</t>
  </si>
  <si>
    <t>P04Z</t>
  </si>
  <si>
    <t>Новорођенче, тежина на пријему  1500 -1999 грама, са значајним оперативним поступком</t>
  </si>
  <si>
    <t>P05Z</t>
  </si>
  <si>
    <t>Новорођенче, тежина на пријему  2000 -2499 грама, са значајним оперативним поступком</t>
  </si>
  <si>
    <t>P06A</t>
  </si>
  <si>
    <t>Новорођенче, тежина на пријему  &gt; 2499 грама, са значајним оперативним поступком, са вишеструким великим тешкоћама</t>
  </si>
  <si>
    <t>P06B</t>
  </si>
  <si>
    <t>Новорођенче, тежина на пријему &gt; 2499 грама, са значајним оперативним поступком, без вишеструких великих тешкоћа</t>
  </si>
  <si>
    <t>P60A</t>
  </si>
  <si>
    <t>Новорођенче, смртни исход или премештај у другу болницу за акутно болничко лечењ,е &lt; 5 дана од порођаја без значајних оперативних поступака</t>
  </si>
  <si>
    <t>P60B</t>
  </si>
  <si>
    <t>Новорођенче, смртни исход или премештај у другу болницу, &lt; 5 дана од поновног пријема без значајних оперативних поступака</t>
  </si>
  <si>
    <t>P61Z</t>
  </si>
  <si>
    <t>Новорођенче, тежина на пријему &lt; 750 грама</t>
  </si>
  <si>
    <t>P62Z</t>
  </si>
  <si>
    <t>Новорођенче, тежина на пријему 750 - 999 грама</t>
  </si>
  <si>
    <t>P63Z</t>
  </si>
  <si>
    <t>Новорођенче, тежина на пријему 1000-1249 грама, без значајних оперативних поступака</t>
  </si>
  <si>
    <t>P64Z</t>
  </si>
  <si>
    <t>Новорођенче, тежина на пријему 1250-1499 грама, без значајних оперативних поступака</t>
  </si>
  <si>
    <t>P65A</t>
  </si>
  <si>
    <t>Новорођенче, тежина на пријему 1500 -1999 грама, без значајних оперативних поступака, са вишеструким великим тешкоћама</t>
  </si>
  <si>
    <t>P65B</t>
  </si>
  <si>
    <t>Новорођенче, тежина на пријему 1500 -1999 грама, без значајних оперативних поступака са великим тешкоћама</t>
  </si>
  <si>
    <t>P65C</t>
  </si>
  <si>
    <t>Новорођенче, тежина на пријему 1500 -1999 грама, без значајних оперативних поступака са осталим тешкоћама</t>
  </si>
  <si>
    <t>P65D</t>
  </si>
  <si>
    <t>Новорођенче, тежина на пријему 1500 -1999 грама, без значајних оперативних поступака без тешкоћа</t>
  </si>
  <si>
    <t>P66A</t>
  </si>
  <si>
    <t>Новорођенче, тежина на пријему 2000 -2499 грама, без значајних оперативних поступака са вишеструким великим тешкоћама</t>
  </si>
  <si>
    <t>P66B</t>
  </si>
  <si>
    <t>Новорођенче, тежина на пријему 2000 -2499 грама, без значајних оперативних поступака са великим тешкоћама</t>
  </si>
  <si>
    <t>P66C</t>
  </si>
  <si>
    <t>Новорођенче, тежина на пријему 2000 -2499 грама, без значајних оперативних поступака са осталим тешкоћама</t>
  </si>
  <si>
    <t>P66D</t>
  </si>
  <si>
    <t>Новорођенче, тежина на пријему 2000 -2499 грама, без значајних оперативних поступака без тешкоћа</t>
  </si>
  <si>
    <t>P67A</t>
  </si>
  <si>
    <t>Новорођенче, тежина на пријему &gt; 2499 грама, без значајних оперативних поступака са вишеструким великим тешкоћама</t>
  </si>
  <si>
    <t>P67B</t>
  </si>
  <si>
    <t>Новорођенче, тежина на пријему &gt; 2499 грама, без значајних оперативних поступака са великим тешкоћама</t>
  </si>
  <si>
    <t>P67C</t>
  </si>
  <si>
    <t>Новорођенче, тежина на пријему &gt; 2499 грама, без значајних оперативних поступака са осталим тешкоћама</t>
  </si>
  <si>
    <t>P67D</t>
  </si>
  <si>
    <t>Новорођенче, тежина на пријему &gt; 2499 грама, без значајних оперативних поступака без тешкоћа</t>
  </si>
  <si>
    <t>Болести и поремећаји крви и крвотворних органа и имунолошки поремећаји</t>
  </si>
  <si>
    <t>Q01Z</t>
  </si>
  <si>
    <t>Спленектомија</t>
  </si>
  <si>
    <t>Q02A</t>
  </si>
  <si>
    <t>Остале оперативне процедуре због болести крви и крвотворних органа, са врло тешким или тешким КК</t>
  </si>
  <si>
    <t>Q02B</t>
  </si>
  <si>
    <t>Остале оперативне процедуре због болести крви и крвотворних органа, без врло тешких или тешких КК</t>
  </si>
  <si>
    <t>Q60A</t>
  </si>
  <si>
    <t>Поремећаји имунитета и ретикулоендотелног система, са врло тешким или тешким КК</t>
  </si>
  <si>
    <t>Q60B</t>
  </si>
  <si>
    <t>Поремећаји имунитета и ретикулоендотелног система, без врло тешких или тешких КК и малигнитет</t>
  </si>
  <si>
    <t>Q60C</t>
  </si>
  <si>
    <t>Поремећаји имунитета и ретикулоендотелног система, без врло тешких или тешких КК без малигнитета</t>
  </si>
  <si>
    <t>Q61A</t>
  </si>
  <si>
    <t>Поремећаји еритроцита, са врло тешким или тешким КК</t>
  </si>
  <si>
    <t>Q61B</t>
  </si>
  <si>
    <t>Поремећаји еритроцита, без врло тешких или тешких КК</t>
  </si>
  <si>
    <t>Q62Z</t>
  </si>
  <si>
    <t>Поремећаји коагулације крви</t>
  </si>
  <si>
    <t>Неопластични поремећаји (хематолошки и солидни тумори)</t>
  </si>
  <si>
    <t>R01A</t>
  </si>
  <si>
    <t>Лимфом и леукемија са великим оперативним поступцима и са врло тешким или тешким КК</t>
  </si>
  <si>
    <t>R01B</t>
  </si>
  <si>
    <t>Лимфом и леукемија са великим оперативним поступцима, без врло тешких или тешких КК</t>
  </si>
  <si>
    <t>R02A</t>
  </si>
  <si>
    <t>Остали неопластични поремећаји са великим оперативним процедурама, са врло тешким КК</t>
  </si>
  <si>
    <t>R02B</t>
  </si>
  <si>
    <t xml:space="preserve">Остали неопластични поремећаји са великим оперативним процедурама, са тешким или умереним КК </t>
  </si>
  <si>
    <t>R02C</t>
  </si>
  <si>
    <t>Остали неопластични поремећаји са великим оперативним процедурама, без КК</t>
  </si>
  <si>
    <t>R03A</t>
  </si>
  <si>
    <t>Лимфом и леукемија са осталим оперативним процедурама, са врло тешким или тешким КК</t>
  </si>
  <si>
    <t>R03B</t>
  </si>
  <si>
    <t>Лимфом и леукемија са осталим оперативним процедурама, без врло тешких или тешких КК</t>
  </si>
  <si>
    <t>R04A</t>
  </si>
  <si>
    <t>Остали неопластични поремећаји са осталим оперативним процедурама са врло тешким или тешким КК</t>
  </si>
  <si>
    <t>R04B</t>
  </si>
  <si>
    <t>Остали неопластични поремећаји са осталим оперативним процедурама без врло тешких или тешких КК</t>
  </si>
  <si>
    <t>R60A</t>
  </si>
  <si>
    <t>Акутна леукемија, са врло тешким КК</t>
  </si>
  <si>
    <t>R60B</t>
  </si>
  <si>
    <t>Акутна леукемија, без врло тешких КК</t>
  </si>
  <si>
    <t>R61A</t>
  </si>
  <si>
    <t>Лимфом и неакутна леукемија, са врло тешким КК</t>
  </si>
  <si>
    <t>R61B</t>
  </si>
  <si>
    <t>Лимфом и неакутна леукемија, без врло тешких КК</t>
  </si>
  <si>
    <t>R61C</t>
  </si>
  <si>
    <t>Лимфом или неакутна леукемија, дневна болница</t>
  </si>
  <si>
    <t>R62A</t>
  </si>
  <si>
    <t>Остали неопластични поремећаји са КК</t>
  </si>
  <si>
    <t>R62B</t>
  </si>
  <si>
    <t>Остали неопластични поремећаји без КК</t>
  </si>
  <si>
    <t>R63Z</t>
  </si>
  <si>
    <t>Хемотерапија</t>
  </si>
  <si>
    <t>R64Z</t>
  </si>
  <si>
    <t>Радиотерапија</t>
  </si>
  <si>
    <t>Инфективне и паразитске болести</t>
  </si>
  <si>
    <t>S60Z</t>
  </si>
  <si>
    <t>ХИВ, дневна болница</t>
  </si>
  <si>
    <t>S65A</t>
  </si>
  <si>
    <t>Болести повезане са ХИВ-ом, са врло тешким КК</t>
  </si>
  <si>
    <t>S65B</t>
  </si>
  <si>
    <t>Болести повезане са ХИВ-ом, са тешким КК</t>
  </si>
  <si>
    <t>S65C</t>
  </si>
  <si>
    <t>Болести повезане са ХИВ-ом, без врло тешких или тешких КК</t>
  </si>
  <si>
    <t>T01A</t>
  </si>
  <si>
    <t>Оперативни поступци због инфективних и паразитарних болести, са врло тешким КК</t>
  </si>
  <si>
    <t>T01B</t>
  </si>
  <si>
    <t>Оперативни поступци због инфективних и паразитарних болести, са тешким или умереним КК</t>
  </si>
  <si>
    <t>T01C</t>
  </si>
  <si>
    <t>Оперативни поступци због инфективних и паразитарних болести, без КК</t>
  </si>
  <si>
    <t>T40Z</t>
  </si>
  <si>
    <t>Инфективне или паразитске болести са вентилаторном подршком</t>
  </si>
  <si>
    <t>T60A</t>
  </si>
  <si>
    <t>Септикемија, са врло тешким или тешким КК</t>
  </si>
  <si>
    <t>T60B</t>
  </si>
  <si>
    <t>Септикемија без врло тешких или тешких КК</t>
  </si>
  <si>
    <t>T61A</t>
  </si>
  <si>
    <t>Постоперативне и посттрауматске инфекције, старост &gt; 54 године или са врло тешким или тешким КК</t>
  </si>
  <si>
    <t>T61B</t>
  </si>
  <si>
    <t>Постоперативне и посттрауматске инфекције, старост &lt; 55година или без врло тешких или тешких КК</t>
  </si>
  <si>
    <t>T62A</t>
  </si>
  <si>
    <t>Повишена температура непознатог порекла са КК</t>
  </si>
  <si>
    <t>T62B</t>
  </si>
  <si>
    <t>Повишена температура непознатог порекла без КК</t>
  </si>
  <si>
    <t>T63Z</t>
  </si>
  <si>
    <t>Вирусна инфекција</t>
  </si>
  <si>
    <t>T64A</t>
  </si>
  <si>
    <t>Остале инфективне и паразитарне болести, са врло тешким КК</t>
  </si>
  <si>
    <t>T64B</t>
  </si>
  <si>
    <t>Остале инфективне и паразитарне болести, са тешким или умереним КК</t>
  </si>
  <si>
    <t>T64C</t>
  </si>
  <si>
    <t>Остале инфективне и паразитарне болестии, без КК</t>
  </si>
  <si>
    <t>Менталне болести и поремећаји</t>
  </si>
  <si>
    <t>U40Z</t>
  </si>
  <si>
    <t>Лечење менталног здравља, истог дана и примена електроконвулзивне терапије</t>
  </si>
  <si>
    <t>U60Z</t>
  </si>
  <si>
    <t>Лечење менталног здравља, истог дана, без примене електроконвулзивне терапије</t>
  </si>
  <si>
    <t>U61Z</t>
  </si>
  <si>
    <t>Схизофрени поремећаји</t>
  </si>
  <si>
    <t>U62A</t>
  </si>
  <si>
    <t>Параноја и акутни психотични поремећаји, са врло тешким или тешким КК или присилно лечење</t>
  </si>
  <si>
    <t>U62B</t>
  </si>
  <si>
    <t>Параноја и акутни психотични поремећаји, без врло тешких или тешких КК, без присилног лечења</t>
  </si>
  <si>
    <t>U63Z</t>
  </si>
  <si>
    <t>Велики афективни поремећаји</t>
  </si>
  <si>
    <t>U64Z</t>
  </si>
  <si>
    <t>Остали афективни и соматоформни поремећаји</t>
  </si>
  <si>
    <t>U65Z</t>
  </si>
  <si>
    <t>Анксиозни поремећаји</t>
  </si>
  <si>
    <t>U66Z</t>
  </si>
  <si>
    <t>Поремећаји исхране и опсесивно-компулзивни поремећаји</t>
  </si>
  <si>
    <t>U67Z</t>
  </si>
  <si>
    <t>Поремећаји личности и акутне реакције</t>
  </si>
  <si>
    <t>U68Z</t>
  </si>
  <si>
    <t>Ментални поремећаји у дечијем добу</t>
  </si>
  <si>
    <t>Коришћење алкохола/дроге и органски ментални поремећаји узроковани коришћењем алкохола/дроге</t>
  </si>
  <si>
    <t>V60Z</t>
  </si>
  <si>
    <t>Интоксикација алкохолом и апстиненцијални синдром</t>
  </si>
  <si>
    <t>V61Z</t>
  </si>
  <si>
    <t>Интоксикација дрогама и апстиненцијални синдром</t>
  </si>
  <si>
    <t>V62A</t>
  </si>
  <si>
    <t xml:space="preserve">Поремећаји узроковани злоупотребом алкохола и зависност од алкохола </t>
  </si>
  <si>
    <t>V62B</t>
  </si>
  <si>
    <t>Поремећаји узроковани злоупотребом алкохола и зависност од алкохола, истог дана</t>
  </si>
  <si>
    <t>V63Z</t>
  </si>
  <si>
    <t>Поремећаји узроковани злоупотребом опијата и зависност од опијата</t>
  </si>
  <si>
    <t>V64Z</t>
  </si>
  <si>
    <t>Поремећаји узроковани злоупотребом осталих дрога (лекова) и зависност од истих</t>
  </si>
  <si>
    <t>Повреде, тровања и токсични ефекти лекова</t>
  </si>
  <si>
    <t>W01Z</t>
  </si>
  <si>
    <t>Процедуре вентилације и краниотомије због вишеструке значајне трауме</t>
  </si>
  <si>
    <t>W02A</t>
  </si>
  <si>
    <t>Процедуре на куку, бутној кости и екстремитетима због значајне вишеструке трауме, са имплантацијом, са врло тешким или тешким КК</t>
  </si>
  <si>
    <t>W02B</t>
  </si>
  <si>
    <t>Процедуре на куку, бутној кости и екстремитетима због значајне вишеструке трауме, са имплантацијом, без врло тешких или тешких КК</t>
  </si>
  <si>
    <t>W03Z</t>
  </si>
  <si>
    <t>Абдоминалне процедуре због вишеструке значајне трауме</t>
  </si>
  <si>
    <t>W04A</t>
  </si>
  <si>
    <t>Остале процедуре због вишеструке значајне трауме, са врло тешким или тешким КК</t>
  </si>
  <si>
    <t>W04B</t>
  </si>
  <si>
    <t>Остале процедуре због вишеструке значајне трауме, без врло тешких или тешких КК</t>
  </si>
  <si>
    <t>W60Z</t>
  </si>
  <si>
    <t>Вишеструка траума, смртни исход или премештај у другу болницу, &lt; 5 дана</t>
  </si>
  <si>
    <t>W61A</t>
  </si>
  <si>
    <t>Вишеструка траума, без значајних процедура, са врло тешким или тешким КК</t>
  </si>
  <si>
    <t>W61B</t>
  </si>
  <si>
    <t>Вишеструка траума, без значајних процедура, без врло тешких или тешких КК</t>
  </si>
  <si>
    <t>X02A</t>
  </si>
  <si>
    <t>Микроваскуларни пренос ткива или режња коже због повреде шаке, са врло тешким или тешким КК</t>
  </si>
  <si>
    <t>X02B</t>
  </si>
  <si>
    <t>Режањ коже због повреде шаке, без врло тешких или тешких КК</t>
  </si>
  <si>
    <t>X04A</t>
  </si>
  <si>
    <t>Остале процедуре због повреде доњих екстрмитета, са врло тешким или тешким КК</t>
  </si>
  <si>
    <t>X04B</t>
  </si>
  <si>
    <t>Остале процедуре због повреде доњих екстрмитета, без врло тешких или тешких КК</t>
  </si>
  <si>
    <t>X05A</t>
  </si>
  <si>
    <t>Остале процедуре због повреда на шаци, са КК</t>
  </si>
  <si>
    <t>X05B</t>
  </si>
  <si>
    <t>Остале процедуре због повреда на шаци, без КК</t>
  </si>
  <si>
    <t>X06A</t>
  </si>
  <si>
    <t>Остале процедуре због других повреда, са врло тешким или тешким КК</t>
  </si>
  <si>
    <t>X06B</t>
  </si>
  <si>
    <t>Остале процедуре због других повреда, без врло тешких или тешких КК</t>
  </si>
  <si>
    <t>X07A</t>
  </si>
  <si>
    <t>Режањ коже код повреда шаке, са микроваскуларним преносом ткива или са врло тешким или тешким КК</t>
  </si>
  <si>
    <t>X07B</t>
  </si>
  <si>
    <t>Режањ коже код повреда шаке, без микроваскуларног преноса ткива, без врло тешких или тешких КК</t>
  </si>
  <si>
    <t>X40Z</t>
  </si>
  <si>
    <t>Повреде, тровања и токсични ефекти лекова са вентилаторном подршком</t>
  </si>
  <si>
    <t>X60A</t>
  </si>
  <si>
    <t>Повреде, са врло тешким или тешким КК</t>
  </si>
  <si>
    <t>X60B</t>
  </si>
  <si>
    <t>Повреде, без врло тешких или тешких КК</t>
  </si>
  <si>
    <t>X61Z</t>
  </si>
  <si>
    <t>Алергијске реакције</t>
  </si>
  <si>
    <t>X62A</t>
  </si>
  <si>
    <t>Тровање/токсични ефекат лекова, са врло тешким или тешким КК</t>
  </si>
  <si>
    <t>X62B</t>
  </si>
  <si>
    <t>Тровање/токсични ефекат лекова, без врло тешких или тешких КК</t>
  </si>
  <si>
    <t>X63A</t>
  </si>
  <si>
    <t>Последице лечења, са врло тешким или тешким КК</t>
  </si>
  <si>
    <t>X63B</t>
  </si>
  <si>
    <t>Последице лечења, без врло тешких или тешких КК</t>
  </si>
  <si>
    <t>X64A</t>
  </si>
  <si>
    <t>Остале повреде, тровања и токсични ефекти, са врло тешким или тешким КК</t>
  </si>
  <si>
    <t>X64B</t>
  </si>
  <si>
    <t>Остале повреде, тровања и токсични ефекти, без врло тешких или тешких КК</t>
  </si>
  <si>
    <t>Опекотине</t>
  </si>
  <si>
    <t>Y01Z</t>
  </si>
  <si>
    <t>Тешке опекотине високог степена</t>
  </si>
  <si>
    <t>Y02A</t>
  </si>
  <si>
    <t>Остале опекотине и употреба режња коже, са КК</t>
  </si>
  <si>
    <t>Y02B</t>
  </si>
  <si>
    <t>Остале опекотине и употреба режња коже, без КК</t>
  </si>
  <si>
    <t>Y03Z</t>
  </si>
  <si>
    <t>Остале оперативне процедуре због других опекотина</t>
  </si>
  <si>
    <t>Y60Z</t>
  </si>
  <si>
    <t>Опекотине, премештај у другу установу за акутно болничко лечење, &lt; 5 дана</t>
  </si>
  <si>
    <t>Y61Z</t>
  </si>
  <si>
    <t>Тешке опекотине</t>
  </si>
  <si>
    <t>Y62A</t>
  </si>
  <si>
    <t>Остале опекотине, са КК</t>
  </si>
  <si>
    <t>Y62B</t>
  </si>
  <si>
    <t>Остале опекотине, без КК</t>
  </si>
  <si>
    <t>Фактори који утичу на здравствено стање и остали контакти са здравственом службом</t>
  </si>
  <si>
    <t>Z01A</t>
  </si>
  <si>
    <t>Оперативни поступци и дијагнозе које се доводе у везу са осталим контактима са здравственом службом, са врло тешким или тешким КК</t>
  </si>
  <si>
    <t>Z01B</t>
  </si>
  <si>
    <t>Оперативни поступци и дијагнозе које се доводе у везу са осталим контактима са здравственом службом без врло тешких или тешких КК</t>
  </si>
  <si>
    <t>Z40Z</t>
  </si>
  <si>
    <t>Контролни преглед са ендоскопијом, дневна болница</t>
  </si>
  <si>
    <t>Z60A</t>
  </si>
  <si>
    <t>Рехабилитација, са врло тешким или тешким КК</t>
  </si>
  <si>
    <t>Z60B</t>
  </si>
  <si>
    <t>Рехабилитација, без врло тешких или тешких КК</t>
  </si>
  <si>
    <t>Z60C</t>
  </si>
  <si>
    <t>Рехабилитација, истог дана</t>
  </si>
  <si>
    <t>Z61A</t>
  </si>
  <si>
    <t xml:space="preserve">Знаци и симптоми </t>
  </si>
  <si>
    <t>Z61B</t>
  </si>
  <si>
    <t>Знаци и симптоми, дневна болница</t>
  </si>
  <si>
    <t>Z63A</t>
  </si>
  <si>
    <t>Остала накнадна нега, са врло тешким или тешким КК</t>
  </si>
  <si>
    <t>Z63B</t>
  </si>
  <si>
    <t>Остала накнадна нега, без врло тешких или тешких КК</t>
  </si>
  <si>
    <t>Z64A</t>
  </si>
  <si>
    <t>Остали фактори који утичу на здравствено стање</t>
  </si>
  <si>
    <t>Z64B</t>
  </si>
  <si>
    <t>Остали фактори који утичу на здравствено стање, истог дана</t>
  </si>
  <si>
    <t>Z65Z</t>
  </si>
  <si>
    <t>Вишеструке, остале и неспецифичне конгениталне аномалије</t>
  </si>
  <si>
    <t>Неповезане оперативне процедуре</t>
  </si>
  <si>
    <t>801A</t>
  </si>
  <si>
    <t>Оперативне процедуре неповезане са основним узроком хоспитализације, са врло тешким КК</t>
  </si>
  <si>
    <t>801B</t>
  </si>
  <si>
    <t>Оперативне процедуре неповезане са основним узроком хоспитализације, са тешким или умереним КК</t>
  </si>
  <si>
    <t>801C</t>
  </si>
  <si>
    <t>Оперативне процедуре неповезане са основним узроком хоспитализације, без КК</t>
  </si>
  <si>
    <t>Погрешни ДСГ</t>
  </si>
  <si>
    <t>960Z</t>
  </si>
  <si>
    <t>Не може се груписати</t>
  </si>
  <si>
    <t>961Z</t>
  </si>
  <si>
    <t>Неприхватљива главна дијагноза</t>
  </si>
  <si>
    <t>963Z</t>
  </si>
  <si>
    <t>Неонатална дијагноза која није у складу са старошћу и тежином</t>
  </si>
  <si>
    <t>Табела 13.</t>
  </si>
  <si>
    <t>Здравствене услуге</t>
  </si>
  <si>
    <t>Шифра клинике</t>
  </si>
  <si>
    <t>УКУПНО ОПЕРАЦИЈЕ</t>
  </si>
  <si>
    <t>Операције у дневној болници</t>
  </si>
  <si>
    <t>УКУПНО ОПЕРАЦИЈЕ У ДНЕВНОЈ БОЛНИЦИ</t>
  </si>
  <si>
    <t>СВЕ УКУПНО ОПЕРАЦИЈЕ</t>
  </si>
  <si>
    <t>Остале услуге</t>
  </si>
  <si>
    <t>Центар за патологију и хистологију</t>
  </si>
  <si>
    <t>УКУПНО ОСТАЛЕ УСЛУГЕ</t>
  </si>
  <si>
    <t>СВЕ УКУПНО УСЛУГЕ</t>
  </si>
  <si>
    <t>Назив услуге</t>
  </si>
  <si>
    <t>ОПЕРАЦИЈЕ</t>
  </si>
  <si>
    <t>30075-00</t>
  </si>
  <si>
    <t>Biopsija limfnog čvora</t>
  </si>
  <si>
    <t>30075-16</t>
  </si>
  <si>
    <t>Biopsija pankreasa</t>
  </si>
  <si>
    <t>30075-34</t>
  </si>
  <si>
    <t>Biopsija anusa</t>
  </si>
  <si>
    <t>30075-37</t>
  </si>
  <si>
    <t>Biopsija peritoneuma</t>
  </si>
  <si>
    <t>30165-00</t>
  </si>
  <si>
    <t>Lipektomija prednjeg trbušnog zida</t>
  </si>
  <si>
    <t>30174-00</t>
  </si>
  <si>
    <t>Lipektomija prednjeg trbušnog zida, subumbilikalna</t>
  </si>
  <si>
    <t>30223-00</t>
  </si>
  <si>
    <t>Incizija i drenaža hematoma kože i potkožnog tkiva</t>
  </si>
  <si>
    <t>30296-01</t>
  </si>
  <si>
    <t>Totalna tiroidektomija</t>
  </si>
  <si>
    <t>30297-02</t>
  </si>
  <si>
    <t>Tiroidektomija, nakon prethodno izvršenog hirurškog zahvata na tiroidnoj žlezdi</t>
  </si>
  <si>
    <t>30306-01</t>
  </si>
  <si>
    <t>Totalna tiroidna lobektomija, jednostrana</t>
  </si>
  <si>
    <t>30310-00</t>
  </si>
  <si>
    <t>Subtotalna tiroidektomija, jednostrana</t>
  </si>
  <si>
    <t>30315-00</t>
  </si>
  <si>
    <t>Subtotalna paratiroidektomija</t>
  </si>
  <si>
    <t>30315-01</t>
  </si>
  <si>
    <t>Totalna paratiroidektomija</t>
  </si>
  <si>
    <t>30321-00</t>
  </si>
  <si>
    <t>Ekscizija retroperitonealne neuroendokrine lezije</t>
  </si>
  <si>
    <t>30373-00</t>
  </si>
  <si>
    <t>Eksplorativna laparotomija</t>
  </si>
  <si>
    <t>30375-03</t>
  </si>
  <si>
    <t>Enterotomija tankog creva</t>
  </si>
  <si>
    <t>30375-04</t>
  </si>
  <si>
    <t>Druga kolostoma</t>
  </si>
  <si>
    <t>30375-07</t>
  </si>
  <si>
    <t>Gastrostomija</t>
  </si>
  <si>
    <t>30375-10</t>
  </si>
  <si>
    <t>Šav perforiranog ulkusa</t>
  </si>
  <si>
    <t>30375-14</t>
  </si>
  <si>
    <t>Incizija i drenaža pankreasa</t>
  </si>
  <si>
    <t>30375-24</t>
  </si>
  <si>
    <t>Šav tankog creva</t>
  </si>
  <si>
    <t>30375-28</t>
  </si>
  <si>
    <t>Privremena kolostoma</t>
  </si>
  <si>
    <t>30375-29</t>
  </si>
  <si>
    <t>Privremena ileostoma</t>
  </si>
  <si>
    <t>30378-00</t>
  </si>
  <si>
    <t>Odvajanje abdominalnih priraslica</t>
  </si>
  <si>
    <t>30385-00</t>
  </si>
  <si>
    <t>Postoperativna relaparotomija</t>
  </si>
  <si>
    <t>30390-00</t>
  </si>
  <si>
    <t>Laparoskopija</t>
  </si>
  <si>
    <t>30393-00</t>
  </si>
  <si>
    <t>Laparoskopsko odvajanje abdominalnih priraslica</t>
  </si>
  <si>
    <t>30394-00</t>
  </si>
  <si>
    <t>Drenaža intra-abdominalnog apscesa, hematoma ili ciste</t>
  </si>
  <si>
    <t>30402-00</t>
  </si>
  <si>
    <t>Drenaža retroperitonealnog apscesa</t>
  </si>
  <si>
    <t>30403-00</t>
  </si>
  <si>
    <t>Reparacija incizione kile</t>
  </si>
  <si>
    <t>30403-03</t>
  </si>
  <si>
    <t>Ponovno zatvaranje postoperativne disrupcije trbušnog zida</t>
  </si>
  <si>
    <t>30405-01</t>
  </si>
  <si>
    <t>Reparacija incizione kile sa protskim materijalom</t>
  </si>
  <si>
    <t>30405-02</t>
  </si>
  <si>
    <t>Reparacija incizione kile sa resekcijom strangulisanih vijuga creva</t>
  </si>
  <si>
    <t>30405-04</t>
  </si>
  <si>
    <t>Reparacija ostalih kila trbušnog zida sa protezom</t>
  </si>
  <si>
    <t>30406-00</t>
  </si>
  <si>
    <t>Abdominalna paracenteza</t>
  </si>
  <si>
    <t>30411-00</t>
  </si>
  <si>
    <t>Intraoperativna biopsija jetre</t>
  </si>
  <si>
    <t>30414-00</t>
  </si>
  <si>
    <t>Ekscizija promene jetre</t>
  </si>
  <si>
    <t>30415-00</t>
  </si>
  <si>
    <t>Segmentna resekcija jetre</t>
  </si>
  <si>
    <t>30418-00</t>
  </si>
  <si>
    <t>Lobektomija jetre</t>
  </si>
  <si>
    <t>30421-00</t>
  </si>
  <si>
    <t>Trisegmentalna resekcija jetre</t>
  </si>
  <si>
    <t>30431-00</t>
  </si>
  <si>
    <t>Abdominalna drenaža apscesa jetre</t>
  </si>
  <si>
    <t>30438-00</t>
  </si>
  <si>
    <t>Ekscizija hidatidne ciste jetre sa drenažom i ekscizijom tkiva jetre</t>
  </si>
  <si>
    <t>30439-00</t>
  </si>
  <si>
    <t>Intraoperativna holangiografija</t>
  </si>
  <si>
    <t>30443-00</t>
  </si>
  <si>
    <t>Holecistektomija</t>
  </si>
  <si>
    <t>30445-00</t>
  </si>
  <si>
    <t>Laparoskopska holecistektomija</t>
  </si>
  <si>
    <t>30452-02</t>
  </si>
  <si>
    <t>Holedohoskopija sa odstranjenjem kalkulusa</t>
  </si>
  <si>
    <t>30454-00</t>
  </si>
  <si>
    <t>Holedohotomija</t>
  </si>
  <si>
    <t>30454-01</t>
  </si>
  <si>
    <t>Holecistektomija sa holedohotomijom</t>
  </si>
  <si>
    <t>30455-00</t>
  </si>
  <si>
    <t>Holecistektomija sa holedohotomijom i bilio-digestivnom anastomozom</t>
  </si>
  <si>
    <t>30460-01</t>
  </si>
  <si>
    <t>Holecistoenterostomija</t>
  </si>
  <si>
    <t>30460-03</t>
  </si>
  <si>
    <t>Holedohoduodenostomija</t>
  </si>
  <si>
    <t>30460-04</t>
  </si>
  <si>
    <t>Holedohojejunostomija</t>
  </si>
  <si>
    <t>30460-07</t>
  </si>
  <si>
    <t>Hepatikoenterostomija</t>
  </si>
  <si>
    <t>30515-00</t>
  </si>
  <si>
    <t>Gastro-enterostomija</t>
  </si>
  <si>
    <t>30515-02</t>
  </si>
  <si>
    <t>Enteroenterostomija</t>
  </si>
  <si>
    <t>30518-01</t>
  </si>
  <si>
    <t>Parcijalna distalna gastrektomija sa  gastrojejunalnom anastomozom</t>
  </si>
  <si>
    <t>30520-00</t>
  </si>
  <si>
    <t>Lokalna ekscizija lezije želuca</t>
  </si>
  <si>
    <t>30521-00</t>
  </si>
  <si>
    <t>Totalna gastrektomija</t>
  </si>
  <si>
    <t>30523-00</t>
  </si>
  <si>
    <t>Subtotalna gastrektomija</t>
  </si>
  <si>
    <t>30527-00</t>
  </si>
  <si>
    <t>Fundoplastika laparoskopskim pristupom</t>
  </si>
  <si>
    <t>30527-01</t>
  </si>
  <si>
    <t>Fundoplastika, laparoskopskim pristupom, sa zatvaranjem dijafragmalnog hijatusa</t>
  </si>
  <si>
    <t>30527-02</t>
  </si>
  <si>
    <t>Fundoplastika, abdominalnim pristupom</t>
  </si>
  <si>
    <t>30527-03</t>
  </si>
  <si>
    <t>Fundoplastika, abdominalnim pristupom, sa zatvaranjem dijafragmalnog hijatusa</t>
  </si>
  <si>
    <t>30532-00</t>
  </si>
  <si>
    <t>Ezofagogastrična miotomija, laparoskopskim pristupom</t>
  </si>
  <si>
    <t>30562-01</t>
  </si>
  <si>
    <t>Zatvaranje ileostome sa uspostavljanjem kontinuiteta creva, bez resekcije</t>
  </si>
  <si>
    <t>30562-02</t>
  </si>
  <si>
    <t>Zatvaranje „loop“ (bipolarne) kolostome</t>
  </si>
  <si>
    <t>30562-03</t>
  </si>
  <si>
    <t>Zatvaranje kolostome sa uspostavljanjem kontinuiteta creva</t>
  </si>
  <si>
    <t>30562-04</t>
  </si>
  <si>
    <t>Zatvaranje ostalih stoma tankog creva</t>
  </si>
  <si>
    <t>30563-02</t>
  </si>
  <si>
    <t>Reparacija parastomalne kile</t>
  </si>
  <si>
    <t>30563-03</t>
  </si>
  <si>
    <t>Reparacija parastomalne kile sa premeštanjem stome</t>
  </si>
  <si>
    <t>30565-00</t>
  </si>
  <si>
    <t>Resekcija tankog creva sa formiranjem stome</t>
  </si>
  <si>
    <t>30566-00</t>
  </si>
  <si>
    <t>Resekcija tankog creva sa anastomozom</t>
  </si>
  <si>
    <t>30571-00</t>
  </si>
  <si>
    <t>Apendektomija</t>
  </si>
  <si>
    <t>30572-00</t>
  </si>
  <si>
    <t>Laparoskopska apendektomija</t>
  </si>
  <si>
    <t>30580-00</t>
  </si>
  <si>
    <t>Ekscizija lezije duodenuma</t>
  </si>
  <si>
    <t>30583-00</t>
  </si>
  <si>
    <t>Distalna pankreatektomija</t>
  </si>
  <si>
    <t>30586-00</t>
  </si>
  <si>
    <t>Anastomoza pankreasa sa duodenumom</t>
  </si>
  <si>
    <t>30587-00</t>
  </si>
  <si>
    <t>Anastomoza pankreasa sa Roux-en-Y vijugom jejunuma</t>
  </si>
  <si>
    <t>30589-00</t>
  </si>
  <si>
    <t>Pankreatikojejunostomija</t>
  </si>
  <si>
    <t>30593-00</t>
  </si>
  <si>
    <t>Pankreatektomija</t>
  </si>
  <si>
    <t>30593-01</t>
  </si>
  <si>
    <t>Pankreatektomija sa splenektomijom</t>
  </si>
  <si>
    <t>30597-00</t>
  </si>
  <si>
    <t>Splenektomija</t>
  </si>
  <si>
    <t>30609-03</t>
  </si>
  <si>
    <t>Laparoskopska reparacija ingvinalne hernije, obostrano</t>
  </si>
  <si>
    <t>30614-00</t>
  </si>
  <si>
    <t>Reparacija femoralne hernije, jednostrano</t>
  </si>
  <si>
    <t>30614-02</t>
  </si>
  <si>
    <t>Reparacija ingvinalne hernije, jednostrano</t>
  </si>
  <si>
    <t>30614-03</t>
  </si>
  <si>
    <t>Reparacija ingvinalne hernije, obostrano</t>
  </si>
  <si>
    <t>30615-00</t>
  </si>
  <si>
    <t>Reparacija inkarcerirane, strangulisane i obstruktivne hernije</t>
  </si>
  <si>
    <t>30617-00</t>
  </si>
  <si>
    <t>Reparacija umbilikalne hernije</t>
  </si>
  <si>
    <t>30617-01</t>
  </si>
  <si>
    <t>Reparacija epigastrične hernije</t>
  </si>
  <si>
    <t>30617-02</t>
  </si>
  <si>
    <t>Reparacija hernije bele linije</t>
  </si>
  <si>
    <t>30631-00</t>
  </si>
  <si>
    <t>Ekscizija hidrocele</t>
  </si>
  <si>
    <t>30676-01</t>
  </si>
  <si>
    <t>Ekscizija pilonidalnog sinusa ili ciste</t>
  </si>
  <si>
    <t>31205-00</t>
  </si>
  <si>
    <t>Ekscizija lezije(a) na koži i potkožnom tkivu ostalih oblasti</t>
  </si>
  <si>
    <t>31350-00</t>
  </si>
  <si>
    <t>Ekscizija lezije mekog tkiva, neklasifikovana na drugom mestu</t>
  </si>
  <si>
    <t>31462-00</t>
  </si>
  <si>
    <t>Ugradnja katetera za „ feeding“ jejunostomiju</t>
  </si>
  <si>
    <t>32000-00</t>
  </si>
  <si>
    <t>Ograničena resekcija debelog creva sa formiranjem stome</t>
  </si>
  <si>
    <t>32000-01</t>
  </si>
  <si>
    <t>Desna hemikolektomija sa formiranjem stome</t>
  </si>
  <si>
    <t>32003-00</t>
  </si>
  <si>
    <t>Ograničena resekcija debelog creva sa anastomozom</t>
  </si>
  <si>
    <t>32003-01</t>
  </si>
  <si>
    <t>Desna hemikolektomija sa anastomozom</t>
  </si>
  <si>
    <t>32005-00</t>
  </si>
  <si>
    <t>Subtotalna kolektomija sa anastomozom</t>
  </si>
  <si>
    <t>32005-01</t>
  </si>
  <si>
    <t>Proširena desna hemikolektomija sa anastomozom</t>
  </si>
  <si>
    <t>32006-00</t>
  </si>
  <si>
    <t>Leva hemikolektomija sa anastomozom</t>
  </si>
  <si>
    <t>32009-00</t>
  </si>
  <si>
    <t>Totalna kolektomija sa ileostomom</t>
  </si>
  <si>
    <t>32012-00</t>
  </si>
  <si>
    <t>Totalna kolektomija sa ileorektalnom anastomozom</t>
  </si>
  <si>
    <t>32024-00</t>
  </si>
  <si>
    <t>Visoka prednja resekcija rektuma</t>
  </si>
  <si>
    <t>32025-00</t>
  </si>
  <si>
    <t>Niska prednja resekcija rektuma</t>
  </si>
  <si>
    <t>32026-00</t>
  </si>
  <si>
    <t>Ultra niska prednja resekcija rektuma</t>
  </si>
  <si>
    <t>32030-00</t>
  </si>
  <si>
    <t>Rektosigmoidektomija sa formiranjem stome</t>
  </si>
  <si>
    <t>32033-00</t>
  </si>
  <si>
    <t>Uspostavljanje kontinuiteta creva nakon Hartmanove (Hartmann) operacije</t>
  </si>
  <si>
    <t>32039-00</t>
  </si>
  <si>
    <t>Abdominoperinealna proktektomija</t>
  </si>
  <si>
    <t>32105-00</t>
  </si>
  <si>
    <t>Perianalna ekscizija pune debljine anorektalne lezije ili tkiva</t>
  </si>
  <si>
    <t>32117-00</t>
  </si>
  <si>
    <t>Abdominalna rektopeksija</t>
  </si>
  <si>
    <t>32138-00</t>
  </si>
  <si>
    <t>Hemoroidektomija</t>
  </si>
  <si>
    <t>32142-01</t>
  </si>
  <si>
    <t>Ekscizija analnog polipa</t>
  </si>
  <si>
    <t>32159-01</t>
  </si>
  <si>
    <t>Ugradnja setona za  analnu fistulu koji zahvata donju polovinu analnog sfinktera</t>
  </si>
  <si>
    <t>32159-02</t>
  </si>
  <si>
    <t>Ugradnja setona i ekscizija analne fistule koji zahvataju donju polovinu analnog sfinktera</t>
  </si>
  <si>
    <t>32166-00</t>
  </si>
  <si>
    <t>Ugradnja analnog setona</t>
  </si>
  <si>
    <t>32174-01</t>
  </si>
  <si>
    <t>Drenaža perianalnog apscesa</t>
  </si>
  <si>
    <t>35653-04</t>
  </si>
  <si>
    <t>Klasična histerektomija sa adneksektomijom</t>
  </si>
  <si>
    <t>35713-07</t>
  </si>
  <si>
    <t>Ovariektomija, jednostrana</t>
  </si>
  <si>
    <t>36500-01</t>
  </si>
  <si>
    <t>Totalna adrenalektomija, jednostrana</t>
  </si>
  <si>
    <t>36516-01</t>
  </si>
  <si>
    <t>Nefrektomija jednostrana</t>
  </si>
  <si>
    <t>37000-01</t>
  </si>
  <si>
    <t>Parcijalna ekscizija mokraćne bešike</t>
  </si>
  <si>
    <t>37420-00</t>
  </si>
  <si>
    <t>Podvezivanje vene radi zaustavljanja rapidne penilne drenaže</t>
  </si>
  <si>
    <t>38418-00</t>
  </si>
  <si>
    <t>Eksplorativna torakotomija</t>
  </si>
  <si>
    <t>58936-00</t>
  </si>
  <si>
    <t>Holangiografija sa infuzijom kontrastnog sredstva</t>
  </si>
  <si>
    <t>90282-00</t>
  </si>
  <si>
    <t>Ekscizija limfnog čvora na drugom mestu</t>
  </si>
  <si>
    <t>90340-01</t>
  </si>
  <si>
    <t>Zatvaranje fistula debelog creva</t>
  </si>
  <si>
    <t>90346-00</t>
  </si>
  <si>
    <t>Totalna hepatektomija</t>
  </si>
  <si>
    <t>90575-00</t>
  </si>
  <si>
    <t>Ekscizija mekog tkiva, neklasifikovana na drugom mestu</t>
  </si>
  <si>
    <t>92208-00</t>
  </si>
  <si>
    <t>Prednja resekcija rektuma, sa nedefinisanim nivoom</t>
  </si>
  <si>
    <t>96189-00</t>
  </si>
  <si>
    <t>Omentektomija</t>
  </si>
  <si>
    <t>30075-14</t>
  </si>
  <si>
    <t>Biopsija debelog creva</t>
  </si>
  <si>
    <t>30075-17</t>
  </si>
  <si>
    <t>Biopsija trbušnog zida ili pupka</t>
  </si>
  <si>
    <t>30396-00</t>
  </si>
  <si>
    <t>Debridman i lavaža peritonealne šupljine</t>
  </si>
  <si>
    <t>30403-01</t>
  </si>
  <si>
    <t>Reparacija ostalih kila trbušnog zida</t>
  </si>
  <si>
    <t>30460-08</t>
  </si>
  <si>
    <t>Bilio-digestivni bajpas pomoću Roux-en-Y vijuge; Holecistojejunostomija</t>
  </si>
  <si>
    <t>30472-01</t>
  </si>
  <si>
    <t>Reparacija zajedničkog žučnog voda</t>
  </si>
  <si>
    <t>30562-00</t>
  </si>
  <si>
    <t>Zatvaranje bipolarne ileostomije</t>
  </si>
  <si>
    <t>32142-00</t>
  </si>
  <si>
    <t>Ekscizija analnog kožnog nabora</t>
  </si>
  <si>
    <t>32174-00</t>
  </si>
  <si>
    <t>Drenaža intraanalnog apscesa</t>
  </si>
  <si>
    <t>90952-00</t>
  </si>
  <si>
    <t>Incizija trbušnog zida</t>
  </si>
  <si>
    <t>32138-01</t>
  </si>
  <si>
    <t>HEMOROIDEKTOMIJA LASEROM</t>
  </si>
  <si>
    <t>ОПЕРАЦИЈЕ У ДНЕВНОЈ БОЛНИЦИ</t>
  </si>
  <si>
    <t>30099-00</t>
  </si>
  <si>
    <t>Ekscizija sinusa na koži i potkožom tkivu</t>
  </si>
  <si>
    <t>30614-01</t>
  </si>
  <si>
    <t>Reparacija femoralne hernije, obostrano</t>
  </si>
  <si>
    <t>30676-00</t>
  </si>
  <si>
    <t>Incizija pilonidalnog sinusa ili ciste</t>
  </si>
  <si>
    <t>31205-01</t>
  </si>
  <si>
    <t>Ekscizija čira na koži i potkožom tkivu</t>
  </si>
  <si>
    <t>32159-00</t>
  </si>
  <si>
    <t>Ekscizija analne fistule koja zahvata donju polovinu analnog sfinktera</t>
  </si>
  <si>
    <t>30023-00</t>
  </si>
  <si>
    <t>Ekscizijski debridman mekog tkiva</t>
  </si>
  <si>
    <t>31235-00</t>
  </si>
  <si>
    <t>Ekscizija lezije(a) na koži i potkožnom tkivu ostalih oblasti na glavi</t>
  </si>
  <si>
    <t>31235-03</t>
  </si>
  <si>
    <t>Ekscizija lezije(a) na koži i potkožnom tkivu noge</t>
  </si>
  <si>
    <t>90661-00</t>
  </si>
  <si>
    <t>Ostale incizije kože i potkožnog tkiva</t>
  </si>
  <si>
    <t>СВЕУКУПНО ОПЕРАЦИЈЕ</t>
  </si>
  <si>
    <t>ОСТАЛЕ УСЛУГЕ</t>
  </si>
  <si>
    <t>009161</t>
  </si>
  <si>
    <t>Zaustavljanje krvarenja hirurškim putem</t>
  </si>
  <si>
    <t>009177</t>
  </si>
  <si>
    <t>Biopsija</t>
  </si>
  <si>
    <t>11600-00</t>
  </si>
  <si>
    <t>Praćenje krvnog pritiska u srčanim šupljinama</t>
  </si>
  <si>
    <t>11600-02</t>
  </si>
  <si>
    <t>Praćenje centralnog venskog pritiska</t>
  </si>
  <si>
    <t>11600-03</t>
  </si>
  <si>
    <t>Praćenje sistemskog arterijskog pritiska</t>
  </si>
  <si>
    <t>11700-00</t>
  </si>
  <si>
    <t>Ostale elektrokardiografije (EKG)</t>
  </si>
  <si>
    <t>11713-00</t>
  </si>
  <si>
    <t>Snimanje prosečnog signala EKG-a</t>
  </si>
  <si>
    <t>11900-00</t>
  </si>
  <si>
    <t>Merenje protoka urina</t>
  </si>
  <si>
    <t>11912-00</t>
  </si>
  <si>
    <t>Cistometrografija sa merenjem pritiska u rektumu</t>
  </si>
  <si>
    <t>13100-03</t>
  </si>
  <si>
    <t>Intermitentna hemodiafiltracija</t>
  </si>
  <si>
    <t>13706-02</t>
  </si>
  <si>
    <t>Transfuzija eritrocita</t>
  </si>
  <si>
    <t>13706-03</t>
  </si>
  <si>
    <t>Transfuzija trombocita</t>
  </si>
  <si>
    <t>13839-00</t>
  </si>
  <si>
    <t>Vađenje krvi u dijagnostičke svrhe</t>
  </si>
  <si>
    <t>13842-00</t>
  </si>
  <si>
    <t>Intraarterijska kanilacija za gasnu analizu krvi</t>
  </si>
  <si>
    <t>30055-00</t>
  </si>
  <si>
    <t>Previjanje rane</t>
  </si>
  <si>
    <t>30075-01</t>
  </si>
  <si>
    <t>Biopsija mekog tkiva</t>
  </si>
  <si>
    <t>30075-12</t>
  </si>
  <si>
    <t>Biopsija želuca</t>
  </si>
  <si>
    <t>30075-13</t>
  </si>
  <si>
    <t>Biopsija tankog creva</t>
  </si>
  <si>
    <t>30584-00</t>
  </si>
  <si>
    <t>Duodenopankreatektomija sa formiranjem stome</t>
  </si>
  <si>
    <t>32075-00</t>
  </si>
  <si>
    <t>Rigidna rektosigmoidoskopija</t>
  </si>
  <si>
    <t>32075-01</t>
  </si>
  <si>
    <t>Rigidna sigmoidoskopija sa biopsijom</t>
  </si>
  <si>
    <t>32135-00</t>
  </si>
  <si>
    <t>Podvezivanje hemoroida gumicom</t>
  </si>
  <si>
    <t>32147-00</t>
  </si>
  <si>
    <t>Incizija perianalnog tromba</t>
  </si>
  <si>
    <t>32166-02</t>
  </si>
  <si>
    <t>Uklanjanje analnog setona</t>
  </si>
  <si>
    <t>32171-00</t>
  </si>
  <si>
    <t>Anorektalni pregled</t>
  </si>
  <si>
    <t>36800-00</t>
  </si>
  <si>
    <t>Kateterizacija mokraćne bešike</t>
  </si>
  <si>
    <t>38806-00</t>
  </si>
  <si>
    <t>Plasiranje drena kroz međurebarni prostor</t>
  </si>
  <si>
    <t>90220-00</t>
  </si>
  <si>
    <t>Kateterizacija/kanilacija ostalih vena</t>
  </si>
  <si>
    <t>92036-00</t>
  </si>
  <si>
    <t>Plasiranje nazogastrične sonde</t>
  </si>
  <si>
    <t>92043-00</t>
  </si>
  <si>
    <t>Primena leka za respiratorni sistem pomoću nebulizatora</t>
  </si>
  <si>
    <t>92044-00</t>
  </si>
  <si>
    <t>Ostale terapije obogaćivanja kiseonika/om</t>
  </si>
  <si>
    <t>92046-00</t>
  </si>
  <si>
    <t>Zamena kanile za traheostomiju</t>
  </si>
  <si>
    <t>92061-00</t>
  </si>
  <si>
    <t>Transfuzija faktora koagulacije</t>
  </si>
  <si>
    <t>92062-00</t>
  </si>
  <si>
    <t>Transfuzija krvnih komponenti i derivata</t>
  </si>
  <si>
    <t>92064-00</t>
  </si>
  <si>
    <t>Transfuzija ostalih krvnih derivata</t>
  </si>
  <si>
    <t>92077-00</t>
  </si>
  <si>
    <t>Ostala ispiranja rektuma</t>
  </si>
  <si>
    <t>92200-00</t>
  </si>
  <si>
    <t>Uklanjanje šavova, neklasifikovanih na drugom mestu</t>
  </si>
  <si>
    <t>96066-00</t>
  </si>
  <si>
    <t>Preventivno savetovanje ili podučavanje</t>
  </si>
  <si>
    <t>96075-00</t>
  </si>
  <si>
    <t>Savetovanje ili podučavanje o brizi o samom sebi</t>
  </si>
  <si>
    <t>96097-00</t>
  </si>
  <si>
    <t>Enteralna nutritivna podrška</t>
  </si>
  <si>
    <t>96098-00</t>
  </si>
  <si>
    <t>Parenteralna nutritivna podrška</t>
  </si>
  <si>
    <t>96157-00</t>
  </si>
  <si>
    <t>Drenaža respiratornog sistema, bez incizije</t>
  </si>
  <si>
    <t>96197-02</t>
  </si>
  <si>
    <t>Intramuskularno davanje farmakološkog sredstva, anti-infektivno sredstvo</t>
  </si>
  <si>
    <t>96197-09</t>
  </si>
  <si>
    <t>Intramuskularno davanje farmakološkog sredstva, drugo i nenaznačeno farmakološko sredstvo</t>
  </si>
  <si>
    <t>96199-02</t>
  </si>
  <si>
    <t>Intravensko davanje farmakološkog sredstva, anti-infektivno sredstvo</t>
  </si>
  <si>
    <t>96199-03</t>
  </si>
  <si>
    <t>Intravensko davanje farmakološkog sredstva, steroid</t>
  </si>
  <si>
    <t>96199-07</t>
  </si>
  <si>
    <t>Intravensko davanje farmakološkog sredstva, hranljiva supstanca</t>
  </si>
  <si>
    <t>96199-08</t>
  </si>
  <si>
    <t>Intravensko davanje farmakološkog sredstva, elektrolit</t>
  </si>
  <si>
    <t>96199-09</t>
  </si>
  <si>
    <t>Intravensko davanje farmakološkog sredstva, drugo i neklasifikovano farmakološko sredstvo</t>
  </si>
  <si>
    <t>96200-01</t>
  </si>
  <si>
    <t>Subkutano davanje farmakološkog sredstva, trombolitičko sredstvo</t>
  </si>
  <si>
    <t>96200-02</t>
  </si>
  <si>
    <t>Subkutano davanje farmakološkog sredstva, anti-infektivno sredstvo</t>
  </si>
  <si>
    <t>96200-09</t>
  </si>
  <si>
    <t>Subkutano davanje farmakološkog sredstva, drugo i neklasifikovano farmakkološko sredstvo</t>
  </si>
  <si>
    <t>96203-02</t>
  </si>
  <si>
    <t>Oralno davanje farmakološkog sredstva, anti-infektivno sredstvo</t>
  </si>
  <si>
    <t>96203-07</t>
  </si>
  <si>
    <t>Oralno davanje farmakološkog sredstva, hranljiva supstanca</t>
  </si>
  <si>
    <t>96203-09</t>
  </si>
  <si>
    <t>Oralno davanje farmakološkog sredstva, drugo i neklasifikovano farmakološko sredstvo</t>
  </si>
  <si>
    <t>030102</t>
  </si>
  <si>
    <t>Izrada profila glikemija u 4 tačke</t>
  </si>
  <si>
    <t>30071-00</t>
  </si>
  <si>
    <t>Biopsija kože i potkožnog tkiva</t>
  </si>
  <si>
    <t>30223-01</t>
  </si>
  <si>
    <t>Incizija i drenaža apscesa kože i potkožnog tkiva</t>
  </si>
  <si>
    <t>30223-03</t>
  </si>
  <si>
    <t>Incizija i drenaža apscesa mekog tkiva</t>
  </si>
  <si>
    <t>32006-01</t>
  </si>
  <si>
    <t>Leva hemikolektomija sa formiranjem stome</t>
  </si>
  <si>
    <t>42824-01</t>
  </si>
  <si>
    <t>Subkonjunktivna primena leka</t>
  </si>
  <si>
    <t>90582-02</t>
  </si>
  <si>
    <t>Ušivanje mišića ili fascije,neklasifikovano na drugom mestu</t>
  </si>
  <si>
    <t>96067-00</t>
  </si>
  <si>
    <t>Savetovanje ili podučavanje o ishrani/dnevnom unosu hrane</t>
  </si>
  <si>
    <t>96197-01</t>
  </si>
  <si>
    <t>Intramuskularno davanje farmakološkog sredstva, trombolitičko sredstvo</t>
  </si>
  <si>
    <t>96199-01</t>
  </si>
  <si>
    <t>Intravensko davanje farmakološkog sredstva, trombolitičko sredstvo</t>
  </si>
  <si>
    <t>96199-04</t>
  </si>
  <si>
    <t>Intravensko davanje farmakološkog sredstva, antidot</t>
  </si>
  <si>
    <t>96200-03</t>
  </si>
  <si>
    <t>Subkutano davanje farmakološkog sredstva, steroid</t>
  </si>
  <si>
    <t>96203-01</t>
  </si>
  <si>
    <t>Oralno davanje farmakološkog sredstva, trombolitičko sredstvo</t>
  </si>
  <si>
    <t>U8185810</t>
  </si>
  <si>
    <t>Klomifenski test</t>
  </si>
  <si>
    <t>Услуге пружене у оквиру организованог скрининга рака**</t>
  </si>
  <si>
    <t>31533-00</t>
  </si>
  <si>
    <t>CORE biopsija dojke</t>
  </si>
  <si>
    <t>31548-00</t>
  </si>
  <si>
    <t>SVAB biopsija dojke</t>
  </si>
  <si>
    <t>31500-01</t>
  </si>
  <si>
    <t>Otvorena biopsija dojke</t>
  </si>
  <si>
    <t>35608-02</t>
  </si>
  <si>
    <t>Ciljana biopsija dojke  ili endocervikalna kiretaža</t>
  </si>
  <si>
    <t>35618-01</t>
  </si>
  <si>
    <t>Konusna biopsija laserom</t>
  </si>
  <si>
    <t>32090-00</t>
  </si>
  <si>
    <t>Fiberoptička kolonoskopija do cekuma; duga kolonoskopija</t>
  </si>
  <si>
    <t>32093-00</t>
  </si>
  <si>
    <t xml:space="preserve">Fiberoptička kolonoskopija do cekuma sa polipektomijom; kolonoskopija do cekuma sa višestrukim polipektomijama; duga kolonoskopija sa polipektomijom </t>
  </si>
  <si>
    <t>32084-01</t>
  </si>
  <si>
    <t>Fiberoptička kolonoskopija do hepatičke fleksure sa biopsijom; kolonoskopija do hepatičke fleksure sa višestrukim biopsijama; fleksibilna sigmoidoskopija sa biopsijom; kratka kolonoskopija sa biopsijom</t>
  </si>
  <si>
    <t>Услуге пружене у оквиру организованог скрининга рака укупно</t>
  </si>
  <si>
    <t>Све услуге укупно</t>
  </si>
  <si>
    <t>Клиника за анестезију, интезивну терапију и терапију бола</t>
  </si>
  <si>
    <t>030120</t>
  </si>
  <si>
    <t>Skidanje podataka sa aparata za samokontrolu glikemija preko elektronskog čitača</t>
  </si>
  <si>
    <t>130207</t>
  </si>
  <si>
    <t>Uzimanje materijala sa kože i vidljivih sluzokoža za mikološki, bakteriološki i citološki pregled</t>
  </si>
  <si>
    <t>250103</t>
  </si>
  <si>
    <t>Otvaranje medicinske dokumentacije ili upisivanje u zdravstvenu dokumentaciju</t>
  </si>
  <si>
    <t>250107</t>
  </si>
  <si>
    <t>Izrada individualnih izveštaja (izveštaji o hospitalizaciji, prijava porođaja, prijava pobačaja, potvrda o smrti, prijava zarazne bolesti, prijava malignog oboljenja i drugo)</t>
  </si>
  <si>
    <t>260076</t>
  </si>
  <si>
    <t>Uzorkovanje i slanje materijala za laboratorijsko ispitivanje</t>
  </si>
  <si>
    <t>600103</t>
  </si>
  <si>
    <t>Pozicioniranje</t>
  </si>
  <si>
    <t>600112</t>
  </si>
  <si>
    <t>Aktivne vežbe sa pomagalima</t>
  </si>
  <si>
    <t>600120</t>
  </si>
  <si>
    <t>Aktivne segmentne vežbe sa otporom</t>
  </si>
  <si>
    <t>600349</t>
  </si>
  <si>
    <t>Prevencija dekubitusa u rehabilitaciji</t>
  </si>
  <si>
    <t>11503-10</t>
  </si>
  <si>
    <t>Merenje razmene gasova</t>
  </si>
  <si>
    <t>11503-16</t>
  </si>
  <si>
    <t>Kontinuirano posmatranje plućne funkcije tokom 6 i više sati</t>
  </si>
  <si>
    <t>11600-01</t>
  </si>
  <si>
    <t>Praćenje plućnog arterijskog pritiska</t>
  </si>
  <si>
    <t>11614-00</t>
  </si>
  <si>
    <t>Pregled i snimanje (sonografija) intrakranijalne arterijske cirkulacije korišćenjem transkranijalnog doplera</t>
  </si>
  <si>
    <t>11615-00</t>
  </si>
  <si>
    <t>Merenje periferne temperature (na prstu)</t>
  </si>
  <si>
    <t>13400-00</t>
  </si>
  <si>
    <t>Kardioverzija</t>
  </si>
  <si>
    <t>13706-01</t>
  </si>
  <si>
    <t>Transfuzija pune krvi</t>
  </si>
  <si>
    <t>13706-05</t>
  </si>
  <si>
    <t>Transfuzija gama globulina</t>
  </si>
  <si>
    <t>13815-00</t>
  </si>
  <si>
    <t>Centralna venska kateterizacija</t>
  </si>
  <si>
    <t>13815-01</t>
  </si>
  <si>
    <t>Perkutana centralna venska kateterizacija</t>
  </si>
  <si>
    <t>13882-00</t>
  </si>
  <si>
    <t>Postupak održavanja kontinuirane ventilatorne podrške, ≤ 24 sata</t>
  </si>
  <si>
    <t>13882-01</t>
  </si>
  <si>
    <t>Postupak održavanja kontinuirane ventilatorne podrške, &gt; 24 sati i &lt; 96 sati</t>
  </si>
  <si>
    <t>13882-02</t>
  </si>
  <si>
    <t>Postupak održavanja kontinuirane ventilatorne podrške, ≥ 96 sati</t>
  </si>
  <si>
    <t>13942-02</t>
  </si>
  <si>
    <t>Održavanje uređaja za davanje leka</t>
  </si>
  <si>
    <t>14200-00</t>
  </si>
  <si>
    <t>Gastrična lavaža</t>
  </si>
  <si>
    <t>18216-00</t>
  </si>
  <si>
    <t>Epiduralna infuzija lokalnog anestetika</t>
  </si>
  <si>
    <t>18216-03</t>
  </si>
  <si>
    <t>Epiduralna infuzija opioida</t>
  </si>
  <si>
    <t>18216-27</t>
  </si>
  <si>
    <t>Epiduralna injekcija lokalnog anestetika</t>
  </si>
  <si>
    <t>18216-31</t>
  </si>
  <si>
    <t>Spinalna injekcija lokalnog anestetika</t>
  </si>
  <si>
    <t>22007-00</t>
  </si>
  <si>
    <t>Endotrahealna intubacija, jednolumenski tubus</t>
  </si>
  <si>
    <t>22007-01</t>
  </si>
  <si>
    <t>Održavanje endotrahealne intubacije, jednolumenski tubus</t>
  </si>
  <si>
    <t>30014-00</t>
  </si>
  <si>
    <t>Previjanje opekotine, 10% i više posto površine tela je previjeno</t>
  </si>
  <si>
    <t>34524-00</t>
  </si>
  <si>
    <t>Kateterizacija/kanilacija ostalih arterija</t>
  </si>
  <si>
    <t>34530-04</t>
  </si>
  <si>
    <t>Uklanjanje venskog katetera</t>
  </si>
  <si>
    <t>35312-01</t>
  </si>
  <si>
    <t>Otvorena periferna arterijska aterektomija</t>
  </si>
  <si>
    <t>41880-00</t>
  </si>
  <si>
    <t>Perkutana traheostomija</t>
  </si>
  <si>
    <t>41881-00</t>
  </si>
  <si>
    <t>Otvorena traheostomija, privremena</t>
  </si>
  <si>
    <t>41889-00</t>
  </si>
  <si>
    <t>Bronhoskopija</t>
  </si>
  <si>
    <t>47975-00</t>
  </si>
  <si>
    <t>Infiltracija lokalnog anestetika, ASA 19</t>
  </si>
  <si>
    <t>47978-00</t>
  </si>
  <si>
    <t>Infiltracija lokalnog anestetika, ASA 99</t>
  </si>
  <si>
    <t>90022-00</t>
  </si>
  <si>
    <t>Davanje anestetičkog sredstva oko drugih perifernih nerava</t>
  </si>
  <si>
    <t>90030-00</t>
  </si>
  <si>
    <t>Subkutana post-proceduralna infuzija analgetika</t>
  </si>
  <si>
    <t>90179-05</t>
  </si>
  <si>
    <t>Postupak održavanja nazofaringealne intubacije</t>
  </si>
  <si>
    <t>90179-06</t>
  </si>
  <si>
    <t>Postupak održavanja traheostome</t>
  </si>
  <si>
    <t>90213-02</t>
  </si>
  <si>
    <t>Reparacija aorte interpozicijom grafta</t>
  </si>
  <si>
    <t>90686-01</t>
  </si>
  <si>
    <t>Obrada kože i potkožnog tkiva bez ekscizije</t>
  </si>
  <si>
    <t>92027-00</t>
  </si>
  <si>
    <t>Tamponada spoljašnjeg slušnog kanala</t>
  </si>
  <si>
    <t>92037-00</t>
  </si>
  <si>
    <t>Ispiranje nazogastrične sonde</t>
  </si>
  <si>
    <t>92042-00</t>
  </si>
  <si>
    <t>Nemehanička metoda reanimacije/oživljavanja</t>
  </si>
  <si>
    <t>92045-00</t>
  </si>
  <si>
    <t>Ostale terapije sa kontrolom atmosferskog pritiska i sastava vazduha klimatizacija bez antigena</t>
  </si>
  <si>
    <t>92047-00</t>
  </si>
  <si>
    <t>Uklanjanje kanile za treheostomiju</t>
  </si>
  <si>
    <t>92049-00</t>
  </si>
  <si>
    <t>Uklanjanje cevčice nakon torakotomije ili drena pleuralne šupljine</t>
  </si>
  <si>
    <t>92052-00</t>
  </si>
  <si>
    <t>Kardiopulmonalna reanimacija</t>
  </si>
  <si>
    <t>92053-00</t>
  </si>
  <si>
    <t>Zatvorena masaža srca</t>
  </si>
  <si>
    <t>92058-01</t>
  </si>
  <si>
    <t>Održavanje katetera, plasiranog radi administracije leka</t>
  </si>
  <si>
    <t>92060-00</t>
  </si>
  <si>
    <t>Transfuzija autologne krvi</t>
  </si>
  <si>
    <t>92063-00</t>
  </si>
  <si>
    <t>Transfuzija plazma ekspandera</t>
  </si>
  <si>
    <t>92066-00</t>
  </si>
  <si>
    <t>Plasiranje cevi u rektum</t>
  </si>
  <si>
    <t>92078-00</t>
  </si>
  <si>
    <t>Zamena (nazo-)gastrične sonde ili cevi ezofagostome</t>
  </si>
  <si>
    <t>92100-00</t>
  </si>
  <si>
    <t>Ispiranje ureterostome ili ureteralnog katetera</t>
  </si>
  <si>
    <t>92102-00</t>
  </si>
  <si>
    <t>Ispiranje cistostome</t>
  </si>
  <si>
    <t>92141-00</t>
  </si>
  <si>
    <t>Uklanjanje drena iz trbuha</t>
  </si>
  <si>
    <t>92162-00</t>
  </si>
  <si>
    <t>Primena tetanusnog antitoksina</t>
  </si>
  <si>
    <t>92178-00</t>
  </si>
  <si>
    <t>Terapija toplotom</t>
  </si>
  <si>
    <t>92195-00</t>
  </si>
  <si>
    <t>Ispiranje katetera, neklasifikovano na drugom mestu</t>
  </si>
  <si>
    <t>92209-00</t>
  </si>
  <si>
    <t>Postupak održavanja neinvazivne ventilatorne podrške, ? 24 sata</t>
  </si>
  <si>
    <t>92209-01</t>
  </si>
  <si>
    <t>Postupak održavanja neinvazivne ventilatorne podrške, &gt; 24 sati i &lt; 96 sati</t>
  </si>
  <si>
    <t>92209-02</t>
  </si>
  <si>
    <t>Postupak održavanja neinvazivne ventilatorne podrške, ? 96 sati</t>
  </si>
  <si>
    <t>92500-00</t>
  </si>
  <si>
    <t>Rutinska preoperativna anesteziološka procena</t>
  </si>
  <si>
    <t>92500-01</t>
  </si>
  <si>
    <t>Produžena preoperativna anesteziološka procena</t>
  </si>
  <si>
    <t>92500-02</t>
  </si>
  <si>
    <t>Hitna preoperativna anesteziološka procena</t>
  </si>
  <si>
    <t>92506-20</t>
  </si>
  <si>
    <t>Neuroaksijalna blokada tokom trudova, ASA 20</t>
  </si>
  <si>
    <t>92506-29</t>
  </si>
  <si>
    <t>Neuroaksijalna blokada tokom trudova, ASA 29</t>
  </si>
  <si>
    <t>92506-39</t>
  </si>
  <si>
    <t>Neuroaksijalna blokada tokom trudova, ASA 39</t>
  </si>
  <si>
    <t>92507-20</t>
  </si>
  <si>
    <t>Neuroaksijalna blokada tokom trudova i porođaja, ASA 20</t>
  </si>
  <si>
    <t>92507-29</t>
  </si>
  <si>
    <t>Neuroaksijalna blokada tokom trudova i porođaja, ASA 29</t>
  </si>
  <si>
    <t>92507-39</t>
  </si>
  <si>
    <t>Neuroaksijalna blokada tokom trudova i porođaja, ASA 39</t>
  </si>
  <si>
    <t>92508-10</t>
  </si>
  <si>
    <t>Neuraksijalna blokada, ASA 10</t>
  </si>
  <si>
    <t>92508-19</t>
  </si>
  <si>
    <t>Neuraksijalna blokada, ASA 19</t>
  </si>
  <si>
    <t>92508-20</t>
  </si>
  <si>
    <t>Neuraksijalna blokada, ASA 20</t>
  </si>
  <si>
    <t>92508-29</t>
  </si>
  <si>
    <t>Neuraksijalna blokada, ASA 29</t>
  </si>
  <si>
    <t>92508-30</t>
  </si>
  <si>
    <t>Neuraksijalna blokada, ASA 30</t>
  </si>
  <si>
    <t>92508-39</t>
  </si>
  <si>
    <t>Neuraksijalna blokada, ASA 39</t>
  </si>
  <si>
    <t>92508-40</t>
  </si>
  <si>
    <t>Neuraksijalna blokada, ASA 40</t>
  </si>
  <si>
    <t>92508-49</t>
  </si>
  <si>
    <t>Neuraksijalna blokada, ASA 49</t>
  </si>
  <si>
    <t>92509-19</t>
  </si>
  <si>
    <t>Regionalna blokada, nerva glave ili vrata, ASA 19</t>
  </si>
  <si>
    <t>92509-20</t>
  </si>
  <si>
    <t>Regionalna blokada, nerva glave ili vrata, ASA 20</t>
  </si>
  <si>
    <t>92509-29</t>
  </si>
  <si>
    <t>Regionalna blokada, nerva glave ili vrata, ASA 29</t>
  </si>
  <si>
    <t>92509-30</t>
  </si>
  <si>
    <t>Regionalna blokada, nerva glave ili vrata, ASA 30</t>
  </si>
  <si>
    <t>92509-39</t>
  </si>
  <si>
    <t>Regionalna blokada, nerva glave ili vrata, ASA 39</t>
  </si>
  <si>
    <t>92509-49</t>
  </si>
  <si>
    <t>Regionalna blokada, nerva glave ili vrata, ASA 49</t>
  </si>
  <si>
    <t>92510-20</t>
  </si>
  <si>
    <t>Regionalna blokada, nerva stabla, ASA 20</t>
  </si>
  <si>
    <t>92510-29</t>
  </si>
  <si>
    <t>Regionalna blokada, nerva stabla, ASA 29</t>
  </si>
  <si>
    <t>92510-30</t>
  </si>
  <si>
    <t>Regionalna blokada, nerva stabla, ASA 30</t>
  </si>
  <si>
    <t>92510-39</t>
  </si>
  <si>
    <t>Regionalna blokada, nerva stabla, ASA 39</t>
  </si>
  <si>
    <t>92510-40</t>
  </si>
  <si>
    <t>Regionalna blokada, nerva stabla, ASA 40</t>
  </si>
  <si>
    <t>92511-10</t>
  </si>
  <si>
    <t>Regionalna blokada, nerva gornjeg ekstremiteta, ASA 10</t>
  </si>
  <si>
    <t>92511-19</t>
  </si>
  <si>
    <t>Regionalna blokada, nerva gornjeg ekstremiteta, ASA 19</t>
  </si>
  <si>
    <t>92511-20</t>
  </si>
  <si>
    <t>Regionalna blokada, nerva gornjeg ekstremiteta, ASA 20</t>
  </si>
  <si>
    <t>92511-29</t>
  </si>
  <si>
    <t>Regionalna blokada, nerva gornjeg ekstremiteta, ASA 29</t>
  </si>
  <si>
    <t>92511-30</t>
  </si>
  <si>
    <t>Regionalna blokada, nerva gornjeg ekstremiteta, ASA 30</t>
  </si>
  <si>
    <t>92511-39</t>
  </si>
  <si>
    <t>Regionalna blokada, nerva gornjeg ekstremiteta, ASA 39</t>
  </si>
  <si>
    <t>92511-40</t>
  </si>
  <si>
    <t>Regionalna blokada, nerva gornjeg ekstremiteta, ASA 40</t>
  </si>
  <si>
    <t>92511-49</t>
  </si>
  <si>
    <t>Regionalna blokada, nerva gornjeg ekstremiteta, ASA 49</t>
  </si>
  <si>
    <t>92511-99</t>
  </si>
  <si>
    <t>Regionalna blokada, nerva gornjeg ekstremiteta, ASA 99</t>
  </si>
  <si>
    <t>92512-10</t>
  </si>
  <si>
    <t>Regionalna blokada, nerva donjeg ekstremiteta, ASA 10</t>
  </si>
  <si>
    <t>92512-19</t>
  </si>
  <si>
    <t>Regionalna blokada, nerva donjeg ekstremiteta, ASA 19</t>
  </si>
  <si>
    <t>92512-20</t>
  </si>
  <si>
    <t>Regionalna blokada, nerva donjeg ekstremiteta, ASA 20</t>
  </si>
  <si>
    <t>92512-29</t>
  </si>
  <si>
    <t>Regionalna blokada, nerva donjeg ekstremiteta, ASA 29</t>
  </si>
  <si>
    <t>92512-30</t>
  </si>
  <si>
    <t>Regionalna blokada, nerva donjeg ekstremiteta, ASA 30</t>
  </si>
  <si>
    <t>92512-39</t>
  </si>
  <si>
    <t>Regionalna blokada, nerva donjeg ekstremiteta, ASA 39</t>
  </si>
  <si>
    <t>92512-40</t>
  </si>
  <si>
    <t>Regionalna blokada, nerva donjeg ekstremiteta, ASA 40</t>
  </si>
  <si>
    <t>92512-49</t>
  </si>
  <si>
    <t>Regionalna blokada, nerva donjeg ekstremiteta, ASA 49</t>
  </si>
  <si>
    <t>92513-10</t>
  </si>
  <si>
    <t>Infiltracija lokalnog anestetika, ASA 10</t>
  </si>
  <si>
    <t>92513-19</t>
  </si>
  <si>
    <t>92513-20</t>
  </si>
  <si>
    <t>Infiltracija lokalnog anestetika, ASA 20</t>
  </si>
  <si>
    <t>92513-29</t>
  </si>
  <si>
    <t>Infiltracija lokalnog anestetika, ASA 29</t>
  </si>
  <si>
    <t>92513-39</t>
  </si>
  <si>
    <t>Infiltracija lokalnog anestetika, ASA 39</t>
  </si>
  <si>
    <t>92513-40</t>
  </si>
  <si>
    <t>Infiltracija lokalnog anestetika, ASA 40</t>
  </si>
  <si>
    <t>92513-49</t>
  </si>
  <si>
    <t>Infiltracija lokalnog anestetika, ASA 49</t>
  </si>
  <si>
    <t>92513-99</t>
  </si>
  <si>
    <t>92514-10</t>
  </si>
  <si>
    <t>Opšta anestezija, ASA 10</t>
  </si>
  <si>
    <t>92514-19</t>
  </si>
  <si>
    <t>Opšta anestezija, ASA 19</t>
  </si>
  <si>
    <t>92514-20</t>
  </si>
  <si>
    <t>Opšta anestezija, ASA 20</t>
  </si>
  <si>
    <t>92514-29</t>
  </si>
  <si>
    <t>Opšta anestezija, ASA 29</t>
  </si>
  <si>
    <t>92514-30</t>
  </si>
  <si>
    <t>Opšta anestezija, ASA 30</t>
  </si>
  <si>
    <t>92514-39</t>
  </si>
  <si>
    <t>Opšta anestezija, ASA 39</t>
  </si>
  <si>
    <t>92514-40</t>
  </si>
  <si>
    <t>Opšta anestezija, ASA 40</t>
  </si>
  <si>
    <t>92514-49</t>
  </si>
  <si>
    <t>Opšta anestezija, ASA 49</t>
  </si>
  <si>
    <t>92514-50</t>
  </si>
  <si>
    <t>Opšta anestezija, ASA 50</t>
  </si>
  <si>
    <t>92514-59</t>
  </si>
  <si>
    <t>Opšta anestezija, ASA 59</t>
  </si>
  <si>
    <t>92515-10</t>
  </si>
  <si>
    <t>Sedacija, ASA 10</t>
  </si>
  <si>
    <t>92515-19</t>
  </si>
  <si>
    <t>Sedacija, ASA 19</t>
  </si>
  <si>
    <t>92515-20</t>
  </si>
  <si>
    <t>Sedacija, ASA 20</t>
  </si>
  <si>
    <t>92515-29</t>
  </si>
  <si>
    <t>Sedacija, ASA 29</t>
  </si>
  <si>
    <t>92515-30</t>
  </si>
  <si>
    <t>Sedacija, ASA 30</t>
  </si>
  <si>
    <t>92515-39</t>
  </si>
  <si>
    <t>Sedacija, ASA 39</t>
  </si>
  <si>
    <t>92515-40</t>
  </si>
  <si>
    <t>Sedacija, ASA 40</t>
  </si>
  <si>
    <t>92515-49</t>
  </si>
  <si>
    <t>Sedacija, ASA 49</t>
  </si>
  <si>
    <t>92518-00</t>
  </si>
  <si>
    <t>Intravenska post-proceduralna infuzija, analgezija kontrolisana od strane pacijenta</t>
  </si>
  <si>
    <t>92518-01</t>
  </si>
  <si>
    <t>Intravenska post-proceduralna infuzija analgetika</t>
  </si>
  <si>
    <t>92519-19</t>
  </si>
  <si>
    <t>Intravenska regionalna anestezija, ASA 19</t>
  </si>
  <si>
    <t>92519-29</t>
  </si>
  <si>
    <t>Intravenska regionalna anestezija, ASA 29</t>
  </si>
  <si>
    <t>92519-30</t>
  </si>
  <si>
    <t>Intravenska regionalna anestezija, ASA 30</t>
  </si>
  <si>
    <t>92519-39</t>
  </si>
  <si>
    <t>Intravenska regionalna anestezija, ASA 39</t>
  </si>
  <si>
    <t>92519-40</t>
  </si>
  <si>
    <t>Intravenska regionalna anestezija, ASA 40</t>
  </si>
  <si>
    <t>93173-00</t>
  </si>
  <si>
    <t>Akupunktura</t>
  </si>
  <si>
    <t>95550-00</t>
  </si>
  <si>
    <t>Udružene zdravstvene procedure, dijetetika</t>
  </si>
  <si>
    <t>96026-00</t>
  </si>
  <si>
    <t>Procena ishrane/dnevnog unosa hrane</t>
  </si>
  <si>
    <t>96096-00</t>
  </si>
  <si>
    <t>Oralna nutritivna podrška</t>
  </si>
  <si>
    <t>96138-00</t>
  </si>
  <si>
    <t>Vežbe disanja u lečenju bolesti respiratornog sistema</t>
  </si>
  <si>
    <t>96159-00</t>
  </si>
  <si>
    <t>Testiranje opsega pokreta/mišića specijalizovanom opremom</t>
  </si>
  <si>
    <t>96171-00</t>
  </si>
  <si>
    <t>Pratnja ili prevoz klijenta</t>
  </si>
  <si>
    <t>96197-04</t>
  </si>
  <si>
    <t>Intramuskularno davanje farmakološkog sredstva, antidot</t>
  </si>
  <si>
    <t>96197-08</t>
  </si>
  <si>
    <t>Intramuskularno davanje farmakološkog sredstva, elektrolit</t>
  </si>
  <si>
    <t>96199-06</t>
  </si>
  <si>
    <t>Intravensko davanje farmakološkog sredstva, insulin</t>
  </si>
  <si>
    <t>96200-06</t>
  </si>
  <si>
    <t>Subkutano davanje farmakološkog sredstva, insulin</t>
  </si>
  <si>
    <t>96202-02</t>
  </si>
  <si>
    <t>Enteralno davanje farmakološkog sredstva, anti-infektivno sredstvo</t>
  </si>
  <si>
    <t>96202-07</t>
  </si>
  <si>
    <t>Enteralno davanje farmakološkog sredstva, hranljiva supstanca</t>
  </si>
  <si>
    <t>96202-08</t>
  </si>
  <si>
    <t>Enteralno davanje farmakološkog sredstva, elektrolit</t>
  </si>
  <si>
    <t>96202-09</t>
  </si>
  <si>
    <t>Enteralno davanje farmakološkog sredstva, drugo i neklasifikovano farmakološko sredstvo</t>
  </si>
  <si>
    <t>96203-03</t>
  </si>
  <si>
    <t>Oralno davanje farmakološkog sredstva, steroid</t>
  </si>
  <si>
    <t>96205-08</t>
  </si>
  <si>
    <t>Neki drugi način davanja farmakološkog sredstva, elektrolit</t>
  </si>
  <si>
    <t>96205-09</t>
  </si>
  <si>
    <t>Neki drugi način davanja farmakološkog sredstva, drugo i neklasifikovano farmakološko sredstvo</t>
  </si>
  <si>
    <t>96209-07</t>
  </si>
  <si>
    <t>Punjenje uređaja za davanje leka, hranljiva supstanca</t>
  </si>
  <si>
    <t>96209-08</t>
  </si>
  <si>
    <t>Punjenje uređaja za davanje leka, elektrolit</t>
  </si>
  <si>
    <t>96209-09</t>
  </si>
  <si>
    <t>Punjenje uređaja za davanje leka, drugo i neklasifikovano farmakološko sredstvo</t>
  </si>
  <si>
    <t>U8184901</t>
  </si>
  <si>
    <t>Oksimetrija</t>
  </si>
  <si>
    <t>U8185900</t>
  </si>
  <si>
    <t>Merenje intraabdominalnog pritiska</t>
  </si>
  <si>
    <t>13109-00</t>
  </si>
  <si>
    <t>Ugradnja i fiksacija prebivajućeg peritonealnog katetera radi dugoročne peritonealne dijalize</t>
  </si>
  <si>
    <t>18236-00</t>
  </si>
  <si>
    <t>Davanje anestetičkog sredstva oko periferne grane trigeminalnog nerva</t>
  </si>
  <si>
    <t>22065-00</t>
  </si>
  <si>
    <t>Terapija hladnoćom</t>
  </si>
  <si>
    <t>34530-01</t>
  </si>
  <si>
    <t>Uklanjanje arterijskog katetera</t>
  </si>
  <si>
    <t>41898-00</t>
  </si>
  <si>
    <t>Fiberoptička bronhoskopija</t>
  </si>
  <si>
    <t>92035-00</t>
  </si>
  <si>
    <t>Druge intubacije respiratornog trakta</t>
  </si>
  <si>
    <t>96202-00</t>
  </si>
  <si>
    <t>Enteralno davanje farmakološkog sredstva, antineoplastično sredstvo</t>
  </si>
  <si>
    <t>30023-01</t>
  </si>
  <si>
    <t>Ekscizijski debridman mekog tkiva koji zahvata kost ili hrskavicu</t>
  </si>
  <si>
    <t>30032-00</t>
  </si>
  <si>
    <t>Reparacija rane na koži i potkožnom tkivu lica ili vrata, površinska</t>
  </si>
  <si>
    <t>30035-00</t>
  </si>
  <si>
    <t>Reparacija rane na koži i potkožnom tkivu lica ili vrata, koja uključuje meko tkivo</t>
  </si>
  <si>
    <t>30052-02</t>
  </si>
  <si>
    <t>Reparacija rane na usni</t>
  </si>
  <si>
    <t>30052-03</t>
  </si>
  <si>
    <t>Reparacija rane nosa</t>
  </si>
  <si>
    <t>30052-04</t>
  </si>
  <si>
    <t>Zatvaranje fistule u usnoj šupljini</t>
  </si>
  <si>
    <t>30064-00</t>
  </si>
  <si>
    <t>Uklanjanje stranog tela iz kože i potkožnog tkiva incizijom</t>
  </si>
  <si>
    <t>30216-00</t>
  </si>
  <si>
    <t>Aspiracija hematoma iz kože i potkožnog tkiva</t>
  </si>
  <si>
    <t>30216-01</t>
  </si>
  <si>
    <t>Aspiracija apscesa iz kože i potkožnog tkiva</t>
  </si>
  <si>
    <t>30223-02</t>
  </si>
  <si>
    <t>Ostale incizije i drenaže kože i potkožnog tkiva</t>
  </si>
  <si>
    <t>30229-00</t>
  </si>
  <si>
    <t>Ekscizija mišića, neklasifikovana na drugom mestu</t>
  </si>
  <si>
    <t>30241-00</t>
  </si>
  <si>
    <t>Ekscizija lezije kosti, neklasifikovana na drugom mestu</t>
  </si>
  <si>
    <t>30244-00</t>
  </si>
  <si>
    <t>Uklanjanje stiloidnog nastavka slepoočne kosti</t>
  </si>
  <si>
    <t>30247-00</t>
  </si>
  <si>
    <t>Totalna ekscizija parotidne žlezde</t>
  </si>
  <si>
    <t>30250-00</t>
  </si>
  <si>
    <t>Totalna ekscizija parotidne žlezde sa očuvanjem facijalnog nerva</t>
  </si>
  <si>
    <t>30253-00</t>
  </si>
  <si>
    <t>Pracijalna ekscizija parotidne žlezde</t>
  </si>
  <si>
    <t>30255-00</t>
  </si>
  <si>
    <t>Uklanjanje submandibularnih kanala</t>
  </si>
  <si>
    <t>30256-00</t>
  </si>
  <si>
    <t>Ekscizija submandibularne žlezde</t>
  </si>
  <si>
    <t>30259-00</t>
  </si>
  <si>
    <t>Ekscizija sublingvalne žlezde</t>
  </si>
  <si>
    <t>30266-00</t>
  </si>
  <si>
    <t>Incizija pljuvačnih žlezda ili kanala</t>
  </si>
  <si>
    <t>30272-00</t>
  </si>
  <si>
    <t>Parcijalna ekscizija jezika</t>
  </si>
  <si>
    <t>30275-00</t>
  </si>
  <si>
    <t>Radikalna ekscizija intraoralne lezije</t>
  </si>
  <si>
    <t>30283-00</t>
  </si>
  <si>
    <t>Ekscizija ciste u ustima</t>
  </si>
  <si>
    <t>30286-00</t>
  </si>
  <si>
    <t>Ekscizija branhijalne ciste</t>
  </si>
  <si>
    <t>30289-00</t>
  </si>
  <si>
    <t>Ekscizija branhijalne fistule</t>
  </si>
  <si>
    <t>30313-00</t>
  </si>
  <si>
    <t>Ekscizija tireoglosalne ciste</t>
  </si>
  <si>
    <t>30314-00</t>
  </si>
  <si>
    <t>Radikalna ekscizija tireoglosalne ciste ili fistule</t>
  </si>
  <si>
    <t>30317-00</t>
  </si>
  <si>
    <t>Ponovna eksploracija limfnog čvora na vratu</t>
  </si>
  <si>
    <t>31230-00</t>
  </si>
  <si>
    <t>Ekscizija lezije(a) na koži i potkožnom tkivu očnog kapka</t>
  </si>
  <si>
    <t>31230-01</t>
  </si>
  <si>
    <t>Ekscizija lezije(a) na koži i potkožnom tkivu nosa</t>
  </si>
  <si>
    <t>31230-02</t>
  </si>
  <si>
    <t>Ekscizija lezije(a) na koži i potkožnom tkivu uva</t>
  </si>
  <si>
    <t>31230-03</t>
  </si>
  <si>
    <t>Ekscizija lezije(a) na koži i potkožnom tkivu usne</t>
  </si>
  <si>
    <t>31235-01</t>
  </si>
  <si>
    <t>Ekscizija lezije(a) na koži i potkožnom tkivu vrata</t>
  </si>
  <si>
    <t>31409-00</t>
  </si>
  <si>
    <t>Ekscizija parafaringealne lezije cervikalnim pristupom</t>
  </si>
  <si>
    <t>31423-00</t>
  </si>
  <si>
    <t>Ekscizija limfnog čvora vrata</t>
  </si>
  <si>
    <t>31423-01</t>
  </si>
  <si>
    <t>Regionalna ekscizija limfnih čvorova na vratu</t>
  </si>
  <si>
    <t>31435-00</t>
  </si>
  <si>
    <t>Radikalna ekscizija limfnih čvorova vrata</t>
  </si>
  <si>
    <t>34100-01</t>
  </si>
  <si>
    <t>Eksploracija jugularne vene</t>
  </si>
  <si>
    <t>34106-09</t>
  </si>
  <si>
    <t>Eksploracija ostalih vena</t>
  </si>
  <si>
    <t>39321-00</t>
  </si>
  <si>
    <t>Transpozicija nerva</t>
  </si>
  <si>
    <t>39324-00</t>
  </si>
  <si>
    <t>Neurektomija površinskog perifernog nerva</t>
  </si>
  <si>
    <t>39327-01</t>
  </si>
  <si>
    <t>Otvorena neurotomija duboko smeštenog perifernog nerva</t>
  </si>
  <si>
    <t>39327-02</t>
  </si>
  <si>
    <t>Odstranjenje lezije dubokog perifernog nerva</t>
  </si>
  <si>
    <t>41677-00</t>
  </si>
  <si>
    <t>Zaustavljanje krvarenja iz prednjeg dela nosa tamponadom i/ili kauterizacijom</t>
  </si>
  <si>
    <t>41689-00</t>
  </si>
  <si>
    <t>Parcijalna turbinektomija, jednostrana</t>
  </si>
  <si>
    <t>41710-00</t>
  </si>
  <si>
    <t>Radikalna maksilarna antrostomija, jednostrana</t>
  </si>
  <si>
    <t>41710-01</t>
  </si>
  <si>
    <t>Radikalna maksilarna antrostomija, obostrana</t>
  </si>
  <si>
    <t>41716-05</t>
  </si>
  <si>
    <t>Biopsija iz maksilarnog sinusa</t>
  </si>
  <si>
    <t>41716-06</t>
  </si>
  <si>
    <t>Ekscizija lezije maksilarnog sinusa</t>
  </si>
  <si>
    <t>41722-00</t>
  </si>
  <si>
    <t>Zatvaranje oroantralne fistule</t>
  </si>
  <si>
    <t>41737-02</t>
  </si>
  <si>
    <t>Etmoidektomija, jednostrana</t>
  </si>
  <si>
    <t>41737-09</t>
  </si>
  <si>
    <t>Frontalna sinusektomija</t>
  </si>
  <si>
    <t>41743-00</t>
  </si>
  <si>
    <t>Trepanacija frontalnog sinusa</t>
  </si>
  <si>
    <t>41746-00</t>
  </si>
  <si>
    <t>Radikalna obliteracija frontalnog sinusa</t>
  </si>
  <si>
    <t>41779-00</t>
  </si>
  <si>
    <t>Faringotomija</t>
  </si>
  <si>
    <t>41785-00</t>
  </si>
  <si>
    <t>Parcijalna faringektomija sa parcijalnom glosektomijom</t>
  </si>
  <si>
    <t>41789-00</t>
  </si>
  <si>
    <t>Tonzilektomija bez adenoidektomije</t>
  </si>
  <si>
    <t>41881-01</t>
  </si>
  <si>
    <t>Otvorena traheostomija, stalna</t>
  </si>
  <si>
    <t>41881-02</t>
  </si>
  <si>
    <t>Revizija traheostome</t>
  </si>
  <si>
    <t>42536-00</t>
  </si>
  <si>
    <t>Egzenteracija orbite</t>
  </si>
  <si>
    <t>42536-03</t>
  </si>
  <si>
    <t>Egzenteracija orbite sa transplantatom kože i transplantatom mišića slepoočnice</t>
  </si>
  <si>
    <t>42536-05</t>
  </si>
  <si>
    <t>Egzenteracija orbite sa terapeutskim uklanjanjem orbitalne kosti</t>
  </si>
  <si>
    <t>42584-00</t>
  </si>
  <si>
    <t>Tarzorafija</t>
  </si>
  <si>
    <t>42626-00</t>
  </si>
  <si>
    <t>Ponovna operacija dakriocistorinostomije, druga ili svaka sledeća procedura</t>
  </si>
  <si>
    <t>42683-00</t>
  </si>
  <si>
    <t>Ekscizija lezija ili tkiva konjunktive</t>
  </si>
  <si>
    <t>45003-01</t>
  </si>
  <si>
    <t>Lokalni miokutani režanj</t>
  </si>
  <si>
    <t>45033-02</t>
  </si>
  <si>
    <t>Ekscizija vaskularne anomalije na dnu usne duplje</t>
  </si>
  <si>
    <t>45033-03</t>
  </si>
  <si>
    <t>Ekscizija vaskularne anomalije na jeziku</t>
  </si>
  <si>
    <t>45206-00</t>
  </si>
  <si>
    <t>Lokalni režanj kože očnog kapka</t>
  </si>
  <si>
    <t>45206-01</t>
  </si>
  <si>
    <t>Lokalni režanj kože nosa</t>
  </si>
  <si>
    <t>45206-02</t>
  </si>
  <si>
    <t>Lokalni režanj kože usne</t>
  </si>
  <si>
    <t>45206-03</t>
  </si>
  <si>
    <t>Lokalni režanj kože uva</t>
  </si>
  <si>
    <t>45206-04</t>
  </si>
  <si>
    <t>Lokalni režanj kože vrata</t>
  </si>
  <si>
    <t>45206-09</t>
  </si>
  <si>
    <t>Lokalni režanj kože ostalih oblasti lica</t>
  </si>
  <si>
    <t>45400-00</t>
  </si>
  <si>
    <t>Transplantat parcijalne debljine kože za malu granulirajuću oblast - površinu</t>
  </si>
  <si>
    <t>45403-00</t>
  </si>
  <si>
    <t>Transplantat parcijalne debljine kože za ekstenzivnu granulirajuću oblast</t>
  </si>
  <si>
    <t>45442-00</t>
  </si>
  <si>
    <t>Ekstenzivni transplantat parcijalne debljine kože za bilo koju oblast</t>
  </si>
  <si>
    <t>45448-00</t>
  </si>
  <si>
    <t>Mali transplantat parcijalne debljine kože za očni kapak</t>
  </si>
  <si>
    <t>45448-01</t>
  </si>
  <si>
    <t>Mali transplantat parcijalne debljine kože za nos</t>
  </si>
  <si>
    <t>45448-04</t>
  </si>
  <si>
    <t>Mali transplantat parcijalne debljine kože za vrat</t>
  </si>
  <si>
    <t>45448-09</t>
  </si>
  <si>
    <t>Mali transplantat parcijalne debljine kože za ostale oblasti lica</t>
  </si>
  <si>
    <t>45451-00</t>
  </si>
  <si>
    <t>Transplantat kože pune debljine na očnom kapku</t>
  </si>
  <si>
    <t>45451-01</t>
  </si>
  <si>
    <t>Transplantat kože pune debljine na nosu</t>
  </si>
  <si>
    <t>45451-02</t>
  </si>
  <si>
    <t>Transplantat kože pune debljine na usni</t>
  </si>
  <si>
    <t>45451-03</t>
  </si>
  <si>
    <t>Transplantat kože pune debljine na uvu</t>
  </si>
  <si>
    <t>45451-04</t>
  </si>
  <si>
    <t>Transplantat kože pune debljine na vratu</t>
  </si>
  <si>
    <t>45451-24</t>
  </si>
  <si>
    <t>Transplantat kože pune debljine na ostalim oblastima</t>
  </si>
  <si>
    <t>45451-25</t>
  </si>
  <si>
    <t>Transplantat kože pune debljine na celom licu</t>
  </si>
  <si>
    <t>45512-00</t>
  </si>
  <si>
    <t>Revizija ožiljka na licu dužine više od 3 cm</t>
  </si>
  <si>
    <t>45512-01</t>
  </si>
  <si>
    <t>Revizija ožiljka na vratu dužine više od 3 cm</t>
  </si>
  <si>
    <t>45515-00</t>
  </si>
  <si>
    <t>Revizija ožiljka na ostalim oblastima dužine 7 cm i manje</t>
  </si>
  <si>
    <t>45518-00</t>
  </si>
  <si>
    <t>Revizija ožiljka na ostalim oblastima dužine više od 7 cm</t>
  </si>
  <si>
    <t>45581-00</t>
  </si>
  <si>
    <t>Ekscizija tkiva kod paralize facijalnog nerva</t>
  </si>
  <si>
    <t>45581-01</t>
  </si>
  <si>
    <t>Ekscizija tkiva kod paralize facijalnog nerva sa suspenzijom</t>
  </si>
  <si>
    <t>45590-00</t>
  </si>
  <si>
    <t>Rekonstrukcija orbitalne šupljine</t>
  </si>
  <si>
    <t>45590-01</t>
  </si>
  <si>
    <t>Rekonstrukcija orbitalne šupljine sa implantatom</t>
  </si>
  <si>
    <t>45596-00</t>
  </si>
  <si>
    <t>Totalna resekcija jedne maksile</t>
  </si>
  <si>
    <t>45602-00</t>
  </si>
  <si>
    <t>Subtotalna resekcija mandibule</t>
  </si>
  <si>
    <t>45602-01</t>
  </si>
  <si>
    <t>Subtotalna resekcija maksile</t>
  </si>
  <si>
    <t>45605-00</t>
  </si>
  <si>
    <t>Parcijalna resekcija mandibule</t>
  </si>
  <si>
    <t>45605-01</t>
  </si>
  <si>
    <t>Parcijalna resekcija maksile</t>
  </si>
  <si>
    <t>45608-01</t>
  </si>
  <si>
    <t>Parcijalna rekonstrukcija mandibule</t>
  </si>
  <si>
    <t>45614-00</t>
  </si>
  <si>
    <t>Rekonstrukcija očnog kapka</t>
  </si>
  <si>
    <t>45632-00</t>
  </si>
  <si>
    <t>Rinoplastika sa korekcijom hrskavice</t>
  </si>
  <si>
    <t>45635-00</t>
  </si>
  <si>
    <t>Rinoplastika sa korekcijom koštanog luka</t>
  </si>
  <si>
    <t>45638-00</t>
  </si>
  <si>
    <t>Totalna rinoplastika</t>
  </si>
  <si>
    <t>45641-00</t>
  </si>
  <si>
    <t>Rinoplastika sa transplantatom nazalne i septalne hrskavice</t>
  </si>
  <si>
    <t>45644-00</t>
  </si>
  <si>
    <t>Rinoplastika sa transplantatom hrskavice sa udaljene donatorske oblasti</t>
  </si>
  <si>
    <t>45650-00</t>
  </si>
  <si>
    <t>Revizija rinoplastike</t>
  </si>
  <si>
    <t>45665-00</t>
  </si>
  <si>
    <t>Klinasta ekscizija usne pune debljine</t>
  </si>
  <si>
    <t>45671-00</t>
  </si>
  <si>
    <t>Rekonstrukcija usne sa režnjem, jedini ili prvi stadijum</t>
  </si>
  <si>
    <t>45676-00</t>
  </si>
  <si>
    <t>Ostale reparacije u usnoj šupljini</t>
  </si>
  <si>
    <t>45720-00</t>
  </si>
  <si>
    <t>Osteotomija mandibule, jednostrana</t>
  </si>
  <si>
    <t>45720-01</t>
  </si>
  <si>
    <t>Osteotomija maksile, jednostrana</t>
  </si>
  <si>
    <t>45720-03</t>
  </si>
  <si>
    <t>Ostektomija maksile, jednostrana</t>
  </si>
  <si>
    <t>45723-01</t>
  </si>
  <si>
    <t>Osteotomija maksile unutrašnjom fiksacijom, jednostrana</t>
  </si>
  <si>
    <t>45726-00</t>
  </si>
  <si>
    <t>Osteotomija mandibule, obostrana</t>
  </si>
  <si>
    <t>45726-01</t>
  </si>
  <si>
    <t>Osteotomija maksile, obostrana</t>
  </si>
  <si>
    <t>45726-03</t>
  </si>
  <si>
    <t>Ostektomija maksile, obostrana</t>
  </si>
  <si>
    <t>45761-00</t>
  </si>
  <si>
    <t>Redukciona korekcija brade</t>
  </si>
  <si>
    <t>45825-01</t>
  </si>
  <si>
    <t>Ekscizija egzostoze maksile ili mandibule</t>
  </si>
  <si>
    <t>45829-00</t>
  </si>
  <si>
    <t>Ekscizija tubera na maksili</t>
  </si>
  <si>
    <t>45855-00</t>
  </si>
  <si>
    <t>Artroskopija temporomandibularnog zgloba</t>
  </si>
  <si>
    <t>45857-00</t>
  </si>
  <si>
    <t>Artroskopija temporomandibularnog zgloba sa uklanjanjem slobodnog/labavog tela</t>
  </si>
  <si>
    <t>45857-01</t>
  </si>
  <si>
    <t>Artroskopski debridman temporomandibularnog zgloba</t>
  </si>
  <si>
    <t>45857-02</t>
  </si>
  <si>
    <t>Artroskopsko deljenje adhezija temporomandibularnog zgloba</t>
  </si>
  <si>
    <t>45861-00</t>
  </si>
  <si>
    <t>Eksploracija temporomandibularnog zgloba</t>
  </si>
  <si>
    <t>45863-00</t>
  </si>
  <si>
    <t>Eksploracija temporomandibularnog zgloba sa kondilektomijom ili kondilotomijom</t>
  </si>
  <si>
    <t>47000-00</t>
  </si>
  <si>
    <t>Zatvorena repozicija iščašenja temporomandibularnog zgloba</t>
  </si>
  <si>
    <t>47738-00</t>
  </si>
  <si>
    <t>Zatvorena repozicija preloma nosne kosti</t>
  </si>
  <si>
    <t>47741-00</t>
  </si>
  <si>
    <t>Otvorena repozicija preloma nosne kosti</t>
  </si>
  <si>
    <t>47753-00</t>
  </si>
  <si>
    <t>Zatvorena repozicija preloma maksile sa fiksacijom</t>
  </si>
  <si>
    <t>47756-00</t>
  </si>
  <si>
    <t>Zatvorena repozicija preloma mandibule sa spoljašnjom fiksacijom</t>
  </si>
  <si>
    <t>47762-00</t>
  </si>
  <si>
    <t>Otvorena repozicija preloma zigomatične kosti</t>
  </si>
  <si>
    <t>47762-01</t>
  </si>
  <si>
    <t>Zatvorena repozicija frakture zigomatične kosti sa fiksacijom</t>
  </si>
  <si>
    <t>47765-00</t>
  </si>
  <si>
    <t>Otvorena repozicija preloma zigomatične kosti sa spoljašnjom fiksacijom, 1 mesto</t>
  </si>
  <si>
    <t>47765-01</t>
  </si>
  <si>
    <t>Otvorena repozicija preloma zigomatične kosti sa unutrašnjom fiksacijom, 1 mesto</t>
  </si>
  <si>
    <t>47768-00</t>
  </si>
  <si>
    <t>Otvorena repozicija preloma zigomatične kosti sa spoljašnjom fiksacijom, 2 mesta</t>
  </si>
  <si>
    <t>47774-00</t>
  </si>
  <si>
    <t>Otvorena repozicija preloma maksile</t>
  </si>
  <si>
    <t>47786-00</t>
  </si>
  <si>
    <t>Otvorena repozicija preloma maksile sa unutrašnjom fiksacijom</t>
  </si>
  <si>
    <t>47789-00</t>
  </si>
  <si>
    <t>Otvorena repozicija preloma mandibule sa unutrašnjom fiksacijom</t>
  </si>
  <si>
    <t>50203-00</t>
  </si>
  <si>
    <t>Marginalna ekscizija lezija kosti</t>
  </si>
  <si>
    <t>52096-00</t>
  </si>
  <si>
    <t>Umetanje igle ili žice u maksilu, mandibulu ili zigomatičnu kost</t>
  </si>
  <si>
    <t>52102-00</t>
  </si>
  <si>
    <t>Odstranjenje igle, zavrtnja ili žice iz maksile, mandibule ili zigomatične kosti</t>
  </si>
  <si>
    <t>52120-00</t>
  </si>
  <si>
    <t>Parcijalna resekcija mandibule sa kondilektomijom</t>
  </si>
  <si>
    <t>52148-00</t>
  </si>
  <si>
    <t>Mikrohiruška reparacija parotidnog kanala</t>
  </si>
  <si>
    <t>52324-00</t>
  </si>
  <si>
    <t>Rekonstrukcija usta sa direktnim režnjem jezika, jedini ili prvi stadijum</t>
  </si>
  <si>
    <t>52420-00</t>
  </si>
  <si>
    <t>Spoljašnja fiksacija mandibule pomoću intermaksilarne fiksacije žicom nakon rekonstrukcije</t>
  </si>
  <si>
    <t>53400-00</t>
  </si>
  <si>
    <t>Imobilizacija preloma maksile bez postavljanja splinta</t>
  </si>
  <si>
    <t>53410-00</t>
  </si>
  <si>
    <t>Imobilizacija frakture zigomatične kosti;  Zatvorena repozicija frakture zigomatične kosti</t>
  </si>
  <si>
    <t>53425-00</t>
  </si>
  <si>
    <t>Otvorena repozicija komplikovanog preloma mandibule</t>
  </si>
  <si>
    <t>53429-00</t>
  </si>
  <si>
    <t>Otvorena repozicija komplikovanog preloma mandibule sa unutrašnjom fiksacijom</t>
  </si>
  <si>
    <t>90083-00</t>
  </si>
  <si>
    <t>Ostale procedure na orbiti</t>
  </si>
  <si>
    <t>90093-00</t>
  </si>
  <si>
    <t>Konjunktivoplastika</t>
  </si>
  <si>
    <t>90110-00</t>
  </si>
  <si>
    <t>Ostale reparacije spoljašnjeg uva</t>
  </si>
  <si>
    <t>90135-00</t>
  </si>
  <si>
    <t>Ekscizija lezija na jeziku</t>
  </si>
  <si>
    <t>90136-00</t>
  </si>
  <si>
    <t>Ostale reparacije jezika</t>
  </si>
  <si>
    <t>90137-00</t>
  </si>
  <si>
    <t>Ostale procedure na jeziku</t>
  </si>
  <si>
    <t>90138-00</t>
  </si>
  <si>
    <t>Ekscizija lezija na pljuvačnoj žlezdi</t>
  </si>
  <si>
    <t>90140-00</t>
  </si>
  <si>
    <t>Ostale procedure na pljuvačnoj žlezdi ili kanalu</t>
  </si>
  <si>
    <t>90141-00</t>
  </si>
  <si>
    <t>Lokalna ekscizija ili destrukcija lezija na tvrdom nepcu</t>
  </si>
  <si>
    <t>90141-01</t>
  </si>
  <si>
    <t>Ekscizija ostalih lezija u ustima</t>
  </si>
  <si>
    <t>90143-00</t>
  </si>
  <si>
    <t>Ostale procedure u ustima</t>
  </si>
  <si>
    <t>90143-01</t>
  </si>
  <si>
    <t>Ostale procedure na nepcu</t>
  </si>
  <si>
    <t>90282-02</t>
  </si>
  <si>
    <t>Radikalna ekscizija limfnih čvorova na drugom mestu</t>
  </si>
  <si>
    <t>90530-02</t>
  </si>
  <si>
    <t>Zatvorena repozicija preloma kostiju lica koja nije drugde klasifikovana</t>
  </si>
  <si>
    <t>90530-03</t>
  </si>
  <si>
    <t>Otvorena repozicija preloma kostiju lica koja nije drugde klasifikovana</t>
  </si>
  <si>
    <t>90665-00</t>
  </si>
  <si>
    <t>Obrada kože i potkožnog tkiva sa ekscizijom</t>
  </si>
  <si>
    <t>90678-00</t>
  </si>
  <si>
    <t>Parcijalna resekcija drugih kostiju lica, neklasifikovana na drugom mestu</t>
  </si>
  <si>
    <t>90678-01</t>
  </si>
  <si>
    <t>Subtotalna resekcija drugih kostiju lica, neklasifikovana na drugom mestu</t>
  </si>
  <si>
    <t>90681-00</t>
  </si>
  <si>
    <t>Ostale reparacije kostiju lica</t>
  </si>
  <si>
    <t>90684-00</t>
  </si>
  <si>
    <t>Ostale rekonstrukcije kostiju lica</t>
  </si>
  <si>
    <t>92030-00</t>
  </si>
  <si>
    <t>Retamponada nosa</t>
  </si>
  <si>
    <t>92031-00</t>
  </si>
  <si>
    <t>Detamponada nosa</t>
  </si>
  <si>
    <t>92205-00</t>
  </si>
  <si>
    <t>Neinvazivna terapeutska intervencija, neklasifikovana na drugom mestu</t>
  </si>
  <si>
    <t>96215-00</t>
  </si>
  <si>
    <t>Incizija i drenaža lezija u usnoj šupljini</t>
  </si>
  <si>
    <t>97311-08</t>
  </si>
  <si>
    <t>Uklanjanje neodređenog broja zuba ili njihovog dela ili delova</t>
  </si>
  <si>
    <t>97322-00</t>
  </si>
  <si>
    <t>Hirurško uklanjanje jednog zuba koje ne zahteva uklanjanje kosti ili razdvajanje zuba</t>
  </si>
  <si>
    <t>97322-02</t>
  </si>
  <si>
    <t>Hirurško uklanjanje dva zuba koje ne zahteva uklanjanje kosti ili razdvajanje zuba</t>
  </si>
  <si>
    <t>97323-01</t>
  </si>
  <si>
    <t>Hirurško uklanjanje jednog zuba koje zahteva uklanjanje kosti</t>
  </si>
  <si>
    <t>97324-08</t>
  </si>
  <si>
    <t>Hirurško uklanjanje neodređenog broja zuba koje zahteva uklanjanje kosti i razdvajanje zuba</t>
  </si>
  <si>
    <t>97379-00</t>
  </si>
  <si>
    <t>Marsupijalizacija ciste u usnoj šupljini</t>
  </si>
  <si>
    <t>30068-00</t>
  </si>
  <si>
    <t>Odstranjenje stranoga tela iz mekog tkiva, neklasifikovano na drugom mestu</t>
  </si>
  <si>
    <t>30195-00</t>
  </si>
  <si>
    <t>Kiretaža lezije na koži, pojedinačna lezija</t>
  </si>
  <si>
    <t>30216-02</t>
  </si>
  <si>
    <t>Ostale aspiracije iz kože i potkožnog tkiva</t>
  </si>
  <si>
    <t>34100-00</t>
  </si>
  <si>
    <t>Eksploracija karotidne arterije</t>
  </si>
  <si>
    <t>34100-02</t>
  </si>
  <si>
    <t>Prekid karotidne arterije</t>
  </si>
  <si>
    <t>34100-03</t>
  </si>
  <si>
    <t>Prekid jugularne vene</t>
  </si>
  <si>
    <t>39300-00</t>
  </si>
  <si>
    <t>Primarna reparacija nerva</t>
  </si>
  <si>
    <t>39615-01</t>
  </si>
  <si>
    <t>Rekonstrukcija tvrde moždanice kraniotomijom sa kranioplastikom</t>
  </si>
  <si>
    <t>39712-00</t>
  </si>
  <si>
    <t>Uklanjanje lezije moždanih ovojnica</t>
  </si>
  <si>
    <t>40018-00</t>
  </si>
  <si>
    <t>Insercija lumbalnog drena za cerebrospinalnu tečnost</t>
  </si>
  <si>
    <t>40600-00</t>
  </si>
  <si>
    <t>Kranioplastika sa insercijom lobanjske ploče</t>
  </si>
  <si>
    <t>40600-01</t>
  </si>
  <si>
    <t>Kranioplastika sa koštanim graftom</t>
  </si>
  <si>
    <t>41581-00</t>
  </si>
  <si>
    <t>Uklanjanje lezije koja uključuje infratemporalnu šupljinu</t>
  </si>
  <si>
    <t>41671-00</t>
  </si>
  <si>
    <t>Submukozna resekcija nosne pregrade</t>
  </si>
  <si>
    <t>41671-02</t>
  </si>
  <si>
    <t>Septoplastika</t>
  </si>
  <si>
    <t>41692-01</t>
  </si>
  <si>
    <t>Submukozna resekcija nosne školjke, obostrana</t>
  </si>
  <si>
    <t>41716-01</t>
  </si>
  <si>
    <t>Intranazalna maksilarna antrostomija, jednostrana</t>
  </si>
  <si>
    <t>41729-00</t>
  </si>
  <si>
    <t>Ekscizija dermoidne ciste nosa koja se proteže u nosnu šupljinu</t>
  </si>
  <si>
    <t>41782-00</t>
  </si>
  <si>
    <t>Parcijalna faringektomija</t>
  </si>
  <si>
    <t>45009-01</t>
  </si>
  <si>
    <t>Lokalni mišićni režanj</t>
  </si>
  <si>
    <t>45562-00</t>
  </si>
  <si>
    <t>Neinervisani slobodni režanj</t>
  </si>
  <si>
    <t>45653-00</t>
  </si>
  <si>
    <t>Operacija rinofime šejving (shaving) tehnikom</t>
  </si>
  <si>
    <t>45714-00</t>
  </si>
  <si>
    <t>Zatvaranje oronazalne fistule</t>
  </si>
  <si>
    <t>47933-02</t>
  </si>
  <si>
    <t>Ekscizija egzostoze male kosti, neklasifikovana na drugom mestu</t>
  </si>
  <si>
    <t>90568-00</t>
  </si>
  <si>
    <t>Incizija mišića, neklasifikovana na drugom mestu</t>
  </si>
  <si>
    <t>30075-24</t>
  </si>
  <si>
    <t>Biopsija mekog nepca</t>
  </si>
  <si>
    <t>45030-00</t>
  </si>
  <si>
    <t>Ekscizija vaskularne anomalije na koži i potkožnom tkivu ili mukoznoj površini, mali zahvat</t>
  </si>
  <si>
    <t>45200-00</t>
  </si>
  <si>
    <t>Lokalni režanj kože ostalih oblasti</t>
  </si>
  <si>
    <t>45206-07</t>
  </si>
  <si>
    <t>Lokalni režanj kože prsta šake</t>
  </si>
  <si>
    <t>45206-10</t>
  </si>
  <si>
    <t>Lokalni režanj kože stopala</t>
  </si>
  <si>
    <t>53427-00</t>
  </si>
  <si>
    <t>Otvorena repozicija komplikovanog preloma maksile sa unutrašnjom fiksacijom</t>
  </si>
  <si>
    <t>97324-01</t>
  </si>
  <si>
    <t>Hirurško uklanjanje jednog zuba koje zahteva uklanjanje kosti i razdvajanje zuba</t>
  </si>
  <si>
    <t>30329-00</t>
  </si>
  <si>
    <t>Ekscizija limfnog čvora prepone</t>
  </si>
  <si>
    <t>31230-05</t>
  </si>
  <si>
    <t>Ekscizija lezije(a) na koži i potkožnom tkivu genitalija</t>
  </si>
  <si>
    <t>31235-02</t>
  </si>
  <si>
    <t>Ekscizija lezije(a) na koži i potkožnom tkivu šake</t>
  </si>
  <si>
    <t>45206-08</t>
  </si>
  <si>
    <t>Lokalni režanj kože genitalija</t>
  </si>
  <si>
    <t>47927-00</t>
  </si>
  <si>
    <t>Odstranjenje klina, zavrtnja ili žice, neklasifikovano na drugom mestu</t>
  </si>
  <si>
    <t>47936-00</t>
  </si>
  <si>
    <t>Ekscizija egzostoze velike kosti</t>
  </si>
  <si>
    <t>УКУПНО ДНЕВНА БОЛНИЦА</t>
  </si>
  <si>
    <t>009134</t>
  </si>
  <si>
    <t>Uklanjanje mukoznih cista</t>
  </si>
  <si>
    <t>009135</t>
  </si>
  <si>
    <t>Uklanjanje manjih viličnih cista</t>
  </si>
  <si>
    <t>009136</t>
  </si>
  <si>
    <t>Uklanjanje većih viličnih cista</t>
  </si>
  <si>
    <t>009144</t>
  </si>
  <si>
    <t>Revizija sinusa - Caldwell - Luc</t>
  </si>
  <si>
    <t>009147</t>
  </si>
  <si>
    <t>Hirurško lečenje osteomijelitisa M.F. Regije</t>
  </si>
  <si>
    <t>009148</t>
  </si>
  <si>
    <t>Hirurško lečenje osteomijelitisa M.F. Regije - lokalnog</t>
  </si>
  <si>
    <t>009150</t>
  </si>
  <si>
    <t>Nekrektomija po seansi</t>
  </si>
  <si>
    <t>009153</t>
  </si>
  <si>
    <t>Odstranjenje kalkusa iz izvodnog kanala pljuvačne žlezde</t>
  </si>
  <si>
    <t>009159</t>
  </si>
  <si>
    <t>Intraoralna incizija apscesa</t>
  </si>
  <si>
    <t>009162</t>
  </si>
  <si>
    <t>Primarna plastika OAK</t>
  </si>
  <si>
    <t>009180</t>
  </si>
  <si>
    <t>Uklanjanje tumora sluzokože usne duplje</t>
  </si>
  <si>
    <t>009181</t>
  </si>
  <si>
    <t>Maligni tumori usne - "W" ekscizija</t>
  </si>
  <si>
    <t>009187</t>
  </si>
  <si>
    <t>Ekstraoralna incizija apscesa</t>
  </si>
  <si>
    <t>009307</t>
  </si>
  <si>
    <t>Uklanjanje benignih koštanih tumora lica i vilice</t>
  </si>
  <si>
    <t>11708-00</t>
  </si>
  <si>
    <t>Ambulatorno kontinuirano EKG snimanje</t>
  </si>
  <si>
    <t>30058-01</t>
  </si>
  <si>
    <t>Kontrola postoperativne hemoragije, neklasifikovana na drugom mestu</t>
  </si>
  <si>
    <t>30075-19</t>
  </si>
  <si>
    <t>Biopsija jezika</t>
  </si>
  <si>
    <t>30075-22</t>
  </si>
  <si>
    <t>Biopsija pljuvačne žlezde ili kanala</t>
  </si>
  <si>
    <t>30075-23</t>
  </si>
  <si>
    <t>Biopsija usne šupljine</t>
  </si>
  <si>
    <t>30224-00</t>
  </si>
  <si>
    <t>Perkutana drenaža apscesa mekog tkiva</t>
  </si>
  <si>
    <t>30266-02</t>
  </si>
  <si>
    <t>Uklanjanje kalkulusa iz pljuvačnih žlezda ili kanala</t>
  </si>
  <si>
    <t>30300-00</t>
  </si>
  <si>
    <t>Biopsija sentinel limfnog (limfni čvor stražar) čvora</t>
  </si>
  <si>
    <t>30473-00</t>
  </si>
  <si>
    <t>Panendoskopija do duodenuma</t>
  </si>
  <si>
    <t>32120-00</t>
  </si>
  <si>
    <t>Insercija analnog šava zbog anorektalnog prolapsa</t>
  </si>
  <si>
    <t>34509-01</t>
  </si>
  <si>
    <t>Arteriovenska anastomoza gornjih udova</t>
  </si>
  <si>
    <t>39327-04</t>
  </si>
  <si>
    <t>Neurektomija intrakranijalnog nerva</t>
  </si>
  <si>
    <t>41659-00</t>
  </si>
  <si>
    <t>Odstranjivanje stranog tela nosa</t>
  </si>
  <si>
    <t>41672-00</t>
  </si>
  <si>
    <t>Rekonstrukcija nosne pregrade</t>
  </si>
  <si>
    <t>41692-00</t>
  </si>
  <si>
    <t>Submukozna resekcija nosne školjke, jednostrana</t>
  </si>
  <si>
    <t>41786-00</t>
  </si>
  <si>
    <t>Uvulopalatofaringoplastika</t>
  </si>
  <si>
    <t>41910-00</t>
  </si>
  <si>
    <t>Transpozicija kanala glavne pljuvačne žlezde</t>
  </si>
  <si>
    <t>42590-00</t>
  </si>
  <si>
    <t>Lateralna kantoplastika</t>
  </si>
  <si>
    <t>45045-00</t>
  </si>
  <si>
    <t>Ekscizija arteriovenske malformacije očnog kapka</t>
  </si>
  <si>
    <t>45239-01</t>
  </si>
  <si>
    <t>Revizija direktnog udaljenog režnja kože</t>
  </si>
  <si>
    <t>45515-01</t>
  </si>
  <si>
    <t>Opuštanje kontrakture kože i potkožnog tkiva</t>
  </si>
  <si>
    <t>45626-01</t>
  </si>
  <si>
    <t>Korekcija ektropiona ili entropiona klinastom resekcijom</t>
  </si>
  <si>
    <t>45665-02</t>
  </si>
  <si>
    <t>Klinasta ekscizija uva pune debljine</t>
  </si>
  <si>
    <t>45668-00</t>
  </si>
  <si>
    <t>Vermilionektomija</t>
  </si>
  <si>
    <t>45671-01</t>
  </si>
  <si>
    <t>Rekonstrukcija očnog kapka sa režnjem, jedini ili prvi stadijum</t>
  </si>
  <si>
    <t>45720-02</t>
  </si>
  <si>
    <t>Ostektomija mandibule, jednostrana</t>
  </si>
  <si>
    <t>45723-00</t>
  </si>
  <si>
    <t>Osteotomija mandibule unutrašnjom fiksacijom, jednostrana</t>
  </si>
  <si>
    <t>45729-02</t>
  </si>
  <si>
    <t>Ostektomija mandibule unutrašnjom fiksacijom, obostrana</t>
  </si>
  <si>
    <t>45782-01</t>
  </si>
  <si>
    <t>Repozicija čeone kosti sa parcijalnom orbitalnom repozicijom, jednostrano</t>
  </si>
  <si>
    <t>45799-00</t>
  </si>
  <si>
    <t>Aspiraciona biopsija vilične ciste</t>
  </si>
  <si>
    <t>45831-00</t>
  </si>
  <si>
    <t>Ekscizija papilarne hiperplazije na nepcu</t>
  </si>
  <si>
    <t>47948-00</t>
  </si>
  <si>
    <t>Odstranjenje spoljašnjeg uređaja za fiksaciju</t>
  </si>
  <si>
    <t>50102-00</t>
  </si>
  <si>
    <t>Artroskopski postupci na zglobu, neklasifikovani na drugom mestu</t>
  </si>
  <si>
    <t>90084-00</t>
  </si>
  <si>
    <t>Incizija očnog kapka</t>
  </si>
  <si>
    <t>90132-00</t>
  </si>
  <si>
    <t>Ostale reparacije nosa</t>
  </si>
  <si>
    <t>90530-01</t>
  </si>
  <si>
    <t>Otvorena repozicija preloma mandibularnog ili maksilarnog alveolarnog grebena</t>
  </si>
  <si>
    <t>90580-00</t>
  </si>
  <si>
    <t>Debridman mesta otvorenog preloma</t>
  </si>
  <si>
    <t>90603-01</t>
  </si>
  <si>
    <t>Sekvestrektomija mandibule</t>
  </si>
  <si>
    <t>90605-01</t>
  </si>
  <si>
    <t>Osteosinteza, neklasifikovana na drugom mestu</t>
  </si>
  <si>
    <t>90683-00</t>
  </si>
  <si>
    <t>Rekonstrukcija zigomatičnog luka</t>
  </si>
  <si>
    <t>92001-00</t>
  </si>
  <si>
    <t>Ostale fiziološke procene</t>
  </si>
  <si>
    <t>95550-11</t>
  </si>
  <si>
    <t>Udružene zdravstvene procedure, drugo</t>
  </si>
  <si>
    <t>96076-00</t>
  </si>
  <si>
    <t>Savetovanje ili podučavanje o održavanju zdravlja i oporavku</t>
  </si>
  <si>
    <t>97011-00</t>
  </si>
  <si>
    <t>Sveobuhvatni oralni pregled</t>
  </si>
  <si>
    <t>97311-01</t>
  </si>
  <si>
    <t>Uklanjanje jednog zuba ili njegovog dela ili delova</t>
  </si>
  <si>
    <t>97311-05</t>
  </si>
  <si>
    <t>Uklanjanje od pet do devet zuba ili njihovog dela ili delova</t>
  </si>
  <si>
    <t>97322-01</t>
  </si>
  <si>
    <t>Uklanjanje svih zuba</t>
  </si>
  <si>
    <t>97322-04</t>
  </si>
  <si>
    <t>Hirurško uklanjanje četiri zuba koje ne zahteva uklanjanje kosti ili razdvajanje zuba</t>
  </si>
  <si>
    <t>97322-08</t>
  </si>
  <si>
    <t>Hirurško uklanjanje neodređenog broja zuba koje ne zahteva uklanjanje kosti ili razdvajanje zuba</t>
  </si>
  <si>
    <t>97323-08</t>
  </si>
  <si>
    <t>Hirurško uklanjanje neodređenog broja zuba koje zahteva uklanjanje kosti</t>
  </si>
  <si>
    <t>97324-06</t>
  </si>
  <si>
    <t>Hirurško uklanjanje od deset do četrnaest zuba koje zahteva uklanjanje kosti i razdvajanje zuba</t>
  </si>
  <si>
    <t>97399-00</t>
  </si>
  <si>
    <t>Kontrola postoperativne hemoragije nakon procedure u usnoj duplji</t>
  </si>
  <si>
    <t>45221-01</t>
  </si>
  <si>
    <t>Direktni udaljeni režanj kože, prvi stadijum</t>
  </si>
  <si>
    <t>45224-01</t>
  </si>
  <si>
    <t>Direktni udaljeni režanj kože, drugi stadijum</t>
  </si>
  <si>
    <t>45239-00</t>
  </si>
  <si>
    <t>Revizija lokalnog režnja kože</t>
  </si>
  <si>
    <t>45506-00</t>
  </si>
  <si>
    <t>Revizija ožiljka na licu dužine 3 cm i manje</t>
  </si>
  <si>
    <t>45506-01</t>
  </si>
  <si>
    <t>Revizija ožiljka na vratu dužine 3 cm i manje</t>
  </si>
  <si>
    <t>92087-00</t>
  </si>
  <si>
    <t>Uklanjanje stranog tela iz usta bez incizije</t>
  </si>
  <si>
    <t>31500-00</t>
  </si>
  <si>
    <t>Ekscizija lezija na dojkama</t>
  </si>
  <si>
    <t>45623-05</t>
  </si>
  <si>
    <t>Korekcija ptoze na očnom kapku ostalim tehnikama</t>
  </si>
  <si>
    <t>50200-00</t>
  </si>
  <si>
    <t>Biopsija kosti, neklasifikovana na drugom mestu</t>
  </si>
  <si>
    <t>Postupak održavanja neinvazivne ventilatorne podrške, ≤ 24 sata</t>
  </si>
  <si>
    <t>96199-00</t>
  </si>
  <si>
    <t>Intravensko davanje farmakološkog sredstva, antineoplastično sredstvo</t>
  </si>
  <si>
    <t>96203-00</t>
  </si>
  <si>
    <t>Oralno davanje farmakološkog sredstva, antineoplastično sredstvo</t>
  </si>
  <si>
    <t>45439-00</t>
  </si>
  <si>
    <t>Mali transplantat parcijalne debljine kože za ostale oblasti</t>
  </si>
  <si>
    <t>45451-09</t>
  </si>
  <si>
    <t>30075-06</t>
  </si>
  <si>
    <t>Biopsija pituitarne žlezde, transsfenoidalni pristup</t>
  </si>
  <si>
    <t>35412-00</t>
  </si>
  <si>
    <t>Endovaskularna okluzija cerebralne aneurizme ili arteriovenske  malformacije</t>
  </si>
  <si>
    <t>39006-00</t>
  </si>
  <si>
    <t>Ventrikularna punkcija, Ventrikularna punkcija kroz prethodno implantirani kateter</t>
  </si>
  <si>
    <t>39009-00</t>
  </si>
  <si>
    <t>Evakuacija subduralnog hematoma, Drenaža postavljena kroz fontanelu</t>
  </si>
  <si>
    <t>39013-00</t>
  </si>
  <si>
    <t>Primena sredstva u zigo-apofizealnom zglobu (ravni)</t>
  </si>
  <si>
    <t>39015-00</t>
  </si>
  <si>
    <t>Ugradnja spoljašnjeg ventrikularnog drena</t>
  </si>
  <si>
    <t>39015-02</t>
  </si>
  <si>
    <t>Insercija uređaja za merenje intrakranijalnog pritiska, sa monitoringom</t>
  </si>
  <si>
    <t>39112-00</t>
  </si>
  <si>
    <t>Intrakranijumska dekompresija ostalih kranijalnih nerava</t>
  </si>
  <si>
    <t>39130-00</t>
  </si>
  <si>
    <t>Perkutana insercija epiduralnih elektroda</t>
  </si>
  <si>
    <t>39134-01</t>
  </si>
  <si>
    <t>Insercija potkožno implantiranog neurostimulatora</t>
  </si>
  <si>
    <t>39303-00</t>
  </si>
  <si>
    <t>Sekundarna reparacija nerva</t>
  </si>
  <si>
    <t>39306-00</t>
  </si>
  <si>
    <t>Primarna reparacija stabla nerva</t>
  </si>
  <si>
    <t>39309-00</t>
  </si>
  <si>
    <t>Sekundarna reparacija stabla nerva</t>
  </si>
  <si>
    <t>39315-00</t>
  </si>
  <si>
    <t>Transplantat nervnog tkiva za nervno stablo</t>
  </si>
  <si>
    <t>39324-01</t>
  </si>
  <si>
    <t>Otvorena neurotomija površinski smeštenog perifernog nerva</t>
  </si>
  <si>
    <t>39324-02</t>
  </si>
  <si>
    <t>Odstranjenje lezije površinskog perifernog nerva</t>
  </si>
  <si>
    <t>39330-00</t>
  </si>
  <si>
    <t>Otvorena neuroliza perifernog nerva, nije navedena na drugom mestu</t>
  </si>
  <si>
    <t>39333-00</t>
  </si>
  <si>
    <t>Eksploracija brahijalnog pleksusa</t>
  </si>
  <si>
    <t>39600-00</t>
  </si>
  <si>
    <t>Drenaža intrakranijalne hemoragije</t>
  </si>
  <si>
    <t>39603-00</t>
  </si>
  <si>
    <t>Uklanjanje intrakranijalnog hematoma putem osteoplastične kraniotomije</t>
  </si>
  <si>
    <t>39603-01</t>
  </si>
  <si>
    <t>Uklanjanje intrakranijalnog hematoma kraniektomijom</t>
  </si>
  <si>
    <t>39609-00</t>
  </si>
  <si>
    <t>Debridman složene frakture lobanje</t>
  </si>
  <si>
    <t>39609-02</t>
  </si>
  <si>
    <t>Redukcija složene frakture lobanje</t>
  </si>
  <si>
    <t>39612-01</t>
  </si>
  <si>
    <t>Redukcija složene frakture lobanje sa reparacijom tvrde moždanice i mozga</t>
  </si>
  <si>
    <t>39615-00</t>
  </si>
  <si>
    <t>Rekonstrukcija defekta tvrde moždanice kraniotomijom</t>
  </si>
  <si>
    <t>39640-00</t>
  </si>
  <si>
    <t>Uklanjanje lezija koje zahvataju prednju lobanjsku jamu</t>
  </si>
  <si>
    <t>39642-00</t>
  </si>
  <si>
    <t>Uklanjanje lezija koje zahvataju prednju lobanjsku jamu sa čišćenjem produžetka paranazalnih sinusa</t>
  </si>
  <si>
    <t>39650-00</t>
  </si>
  <si>
    <t>Uklanjanje lezije koja uključuje srednje kranijalne i infratemporalne šupljine</t>
  </si>
  <si>
    <t>39653-00</t>
  </si>
  <si>
    <t>Uklanjanje lezije petroklivusa i klivusa</t>
  </si>
  <si>
    <t>39658-00</t>
  </si>
  <si>
    <t>Ekscizija lezije klivusa</t>
  </si>
  <si>
    <t>39660-02</t>
  </si>
  <si>
    <t>Ekscizija lezije kavernoznog sinusa</t>
  </si>
  <si>
    <t>39703-00</t>
  </si>
  <si>
    <t>Biopsija mozga kroz otvore nastale trepanacijom</t>
  </si>
  <si>
    <t>39703-01</t>
  </si>
  <si>
    <t>Drenaža intrakranijalne lezije ili ciste</t>
  </si>
  <si>
    <t>39703-02</t>
  </si>
  <si>
    <t>Biopsija moždanih ovojnica kroz otvore nastale trepanacijom</t>
  </si>
  <si>
    <t>39703-03</t>
  </si>
  <si>
    <t>Aspiracija ciste u mozgu</t>
  </si>
  <si>
    <t>39706-00</t>
  </si>
  <si>
    <t>Biopsija mozga putem osteoplastične kraniotomije</t>
  </si>
  <si>
    <t>39706-01</t>
  </si>
  <si>
    <t>Dekompresija intrakranijalnog tumora putem osteoplastične kraniotomije</t>
  </si>
  <si>
    <t>39706-02</t>
  </si>
  <si>
    <t>Biopsija moždanih ovojnica putem osteoplastične kraniotomije</t>
  </si>
  <si>
    <t>39709-00</t>
  </si>
  <si>
    <t>Uklanjanje lezije velikog mozga (cerebruma)</t>
  </si>
  <si>
    <t>39709-01</t>
  </si>
  <si>
    <t>Uklanjanje lezije moždanog stabla</t>
  </si>
  <si>
    <t>39709-02</t>
  </si>
  <si>
    <t>Uklanjanje lezije cerebeluma</t>
  </si>
  <si>
    <t>39712-02</t>
  </si>
  <si>
    <t>Uklanjanje kraniofaringioma</t>
  </si>
  <si>
    <t>39712-03</t>
  </si>
  <si>
    <t>Uklanjanje intraventrikularne lezije</t>
  </si>
  <si>
    <t>39712-04</t>
  </si>
  <si>
    <t>Uklanjanje ostalih intrakranijalnih lezija</t>
  </si>
  <si>
    <t>39715-00</t>
  </si>
  <si>
    <t>Parcijalna ekscizija pituitarne žlezde, transkranijalni pristup</t>
  </si>
  <si>
    <t>39715-01</t>
  </si>
  <si>
    <t>Parcijalna ekscizija pituitarne žlezde, transsfenoidalni pristup</t>
  </si>
  <si>
    <t>39715-02</t>
  </si>
  <si>
    <t>Totalna ekscizija pituitarne žlezde, transkranijalni pristup</t>
  </si>
  <si>
    <t>39715-03</t>
  </si>
  <si>
    <t>Totalna ekscizija pituitarne žlezde, transsfenoidalni pristup</t>
  </si>
  <si>
    <t>39721-00</t>
  </si>
  <si>
    <t>Postoperativno ponovno otvaranje mesta učinjene kraniotomije ili kraniektomije</t>
  </si>
  <si>
    <t>39800-00</t>
  </si>
  <si>
    <t>Kliping cerebralne aneurizme</t>
  </si>
  <si>
    <t>39803-00</t>
  </si>
  <si>
    <t>Ekscizija intrakranijalne arteriovenske malformacije</t>
  </si>
  <si>
    <t>39806-00</t>
  </si>
  <si>
    <t>Kliping intrakranijalne proksimalne arterije</t>
  </si>
  <si>
    <t>39815-00</t>
  </si>
  <si>
    <t>Obliteracija karotidne kavernozna fistule</t>
  </si>
  <si>
    <t>39900-00</t>
  </si>
  <si>
    <t>Drenaža intrakranijalne infekcije</t>
  </si>
  <si>
    <t>39906-00</t>
  </si>
  <si>
    <t>Kraniektomija u slučaju infekcije lobanje</t>
  </si>
  <si>
    <t>40003-00</t>
  </si>
  <si>
    <t>Insercija ventrikulo-atrijalnog šanta</t>
  </si>
  <si>
    <t>40003-01</t>
  </si>
  <si>
    <t>Insercija ventrikulopleuralnog šanta</t>
  </si>
  <si>
    <t>40003-02</t>
  </si>
  <si>
    <t>Insercija ventrikuloperitonealnog šanta</t>
  </si>
  <si>
    <t>40003-04</t>
  </si>
  <si>
    <t>Insercija cisternalnog šanta</t>
  </si>
  <si>
    <t>40009-03</t>
  </si>
  <si>
    <t>Uklanjanje ventrikularnog šanta</t>
  </si>
  <si>
    <t>40009-04</t>
  </si>
  <si>
    <t>Uklanjanje cisternalnog šanta</t>
  </si>
  <si>
    <t>40009-05</t>
  </si>
  <si>
    <t>Uklanjanje spinalnog šanta</t>
  </si>
  <si>
    <t>40012-00</t>
  </si>
  <si>
    <t>Endoskopska treća ventrikulostomija</t>
  </si>
  <si>
    <t>40012-01</t>
  </si>
  <si>
    <t>Treća ventrikulostomija</t>
  </si>
  <si>
    <t>40106-01</t>
  </si>
  <si>
    <t>Dekompresija zadnje lobanjske jame</t>
  </si>
  <si>
    <t>40300-00</t>
  </si>
  <si>
    <t>Diskektomija, jedan nivo</t>
  </si>
  <si>
    <t>40300-01</t>
  </si>
  <si>
    <t>Diskektomija, dva ili više nivoa</t>
  </si>
  <si>
    <t>40303-00</t>
  </si>
  <si>
    <t>Disektomija za rekurentne lezije na diskusima, jedan nivo</t>
  </si>
  <si>
    <t>40303-01</t>
  </si>
  <si>
    <t>Disektomija za rekurentne lezije na diskovima, dva ili više nivoa</t>
  </si>
  <si>
    <t>40309-00</t>
  </si>
  <si>
    <t>Uklanjanje ekstraduralnih spinalnih lezija</t>
  </si>
  <si>
    <t>40312-00</t>
  </si>
  <si>
    <t>Uklanjanje spinalnih intraduralnih lezija</t>
  </si>
  <si>
    <t>40318-00</t>
  </si>
  <si>
    <t>Ekscizija spinalnih arteriovenskih malformacija</t>
  </si>
  <si>
    <t>40318-01</t>
  </si>
  <si>
    <t>Uklanjanje spinalnih intramedularnih lezija</t>
  </si>
  <si>
    <t>40331-00</t>
  </si>
  <si>
    <t>Dekompresija kičmene moždine u vratnom delu, nivo 1</t>
  </si>
  <si>
    <t>40332-00</t>
  </si>
  <si>
    <t>Dekompresija kičmene moždine u vratnom delu sa anteriornom fuzijom, nivo 1</t>
  </si>
  <si>
    <t>40333-00</t>
  </si>
  <si>
    <t>Cervikalna diskektomija, jedan nivo</t>
  </si>
  <si>
    <t>40333-01</t>
  </si>
  <si>
    <t>Cervikalna diskektomija,  dva ili više nivoa</t>
  </si>
  <si>
    <t>40334-00</t>
  </si>
  <si>
    <t>Dekompresija kičmene moždine u vratnom delu, dva ili više nivoa</t>
  </si>
  <si>
    <t>40335-00</t>
  </si>
  <si>
    <t>Dekompresija kičmene moždine u vratnom delu sa anteriornom fuzijom, dva ili više nivoa</t>
  </si>
  <si>
    <t>40342-00</t>
  </si>
  <si>
    <t>Insercija šanta cerebrospinalne tečnosti sa laminektomijom</t>
  </si>
  <si>
    <t>40345-00</t>
  </si>
  <si>
    <t>Dekompresija kičmene moždine u torakalnom delu putem kostotransversektomije</t>
  </si>
  <si>
    <t>40348-00</t>
  </si>
  <si>
    <t>Dekompresija kičmene moždine u torakalnom delu putem torakotomije</t>
  </si>
  <si>
    <t>40351-00</t>
  </si>
  <si>
    <t>Prednja dekompresija kičmene moždine u torako-lumbalnom delu</t>
  </si>
  <si>
    <t>40600-02</t>
  </si>
  <si>
    <t>Kranioplastika sa lobanjskim koštanim poklopcem</t>
  </si>
  <si>
    <t>40600-03</t>
  </si>
  <si>
    <t>Druga kranioplastika</t>
  </si>
  <si>
    <t>40703-00</t>
  </si>
  <si>
    <t>Kortitektomija mozga</t>
  </si>
  <si>
    <t>40703-01</t>
  </si>
  <si>
    <t>Topektomija</t>
  </si>
  <si>
    <t>40703-02</t>
  </si>
  <si>
    <t>Parcijalna lobektomija mozga</t>
  </si>
  <si>
    <t>40709-00</t>
  </si>
  <si>
    <t>Umetanje intrakranijalnih elektroda kroz otvore napravljene trepanacijom</t>
  </si>
  <si>
    <t>40801-00</t>
  </si>
  <si>
    <t>Funkcionalna intrakranijalna stereotaksična procedura</t>
  </si>
  <si>
    <t>40803-00</t>
  </si>
  <si>
    <t>Stereotaksična lokalizacija intrakranijalne lezije</t>
  </si>
  <si>
    <t>40903-01</t>
  </si>
  <si>
    <t>Biopsija mozga putem neuroendoskopije</t>
  </si>
  <si>
    <t>41575-00</t>
  </si>
  <si>
    <t>Uklanjanje lezije cerebelopontinskog ugla</t>
  </si>
  <si>
    <t>48636-00</t>
  </si>
  <si>
    <t>Perkutana lumbalna discectomija</t>
  </si>
  <si>
    <t>48691-00</t>
  </si>
  <si>
    <t>Insercija proteze intervertebralnog diskusa, jedan nivo</t>
  </si>
  <si>
    <t>48691-01</t>
  </si>
  <si>
    <t>Insercija proteze intervertebralnog diskusa, dva ili više nivoa</t>
  </si>
  <si>
    <t>48691-02</t>
  </si>
  <si>
    <t>Revizija proteze intervertebralnog diskusa, jedan nivo</t>
  </si>
  <si>
    <t>48691-03</t>
  </si>
  <si>
    <t>Revizija proteze intervertebralnog diskusa, dva ili više nivoa</t>
  </si>
  <si>
    <t>48691-04</t>
  </si>
  <si>
    <t>Uklanjanje proteze intervertebralnog diskusa, jedan nivo</t>
  </si>
  <si>
    <t>48691-05</t>
  </si>
  <si>
    <t>Uklanjanje proteze intervertebralnog diskusa, dva ili više nivoa</t>
  </si>
  <si>
    <t>90001-00</t>
  </si>
  <si>
    <t>Uklanjanje spoljašnjeg ventrikularnog drena</t>
  </si>
  <si>
    <t>90001-02</t>
  </si>
  <si>
    <t>Uklanjanje uređaja za merenje intrakranijalnog pritiska [IKP]</t>
  </si>
  <si>
    <t>90009-00</t>
  </si>
  <si>
    <t>Postoperativno ponovno otvaranje mesta učinjene laminotomije ili laminektomije</t>
  </si>
  <si>
    <t>90024-00</t>
  </si>
  <si>
    <t>Dekompresija kičmenog kanala u lumbalnom delu, jedan nivo</t>
  </si>
  <si>
    <t>90024-01</t>
  </si>
  <si>
    <t>Dekompresija kičmenog kanala u lumbalnom delu, dva ili više nivoa</t>
  </si>
  <si>
    <t>90031-00</t>
  </si>
  <si>
    <t>Incizija i drenaža kičmenog kanala ili struktura kičmene moždine</t>
  </si>
  <si>
    <t>90032-00</t>
  </si>
  <si>
    <t>Uklanjanje lezije koja uključuje zadnju lobanjsku jamu</t>
  </si>
  <si>
    <t>39662-02</t>
  </si>
  <si>
    <t>Isecanje lezije foramena magnuma</t>
  </si>
  <si>
    <t>39127-00</t>
  </si>
  <si>
    <t>Umetanje spinalnog aparata za infuziju ili pumpe</t>
  </si>
  <si>
    <t>39139-00</t>
  </si>
  <si>
    <t>Umetanje epiduralnih elektroda laminektomijom</t>
  </si>
  <si>
    <t>40330-00</t>
  </si>
  <si>
    <t>Spinalna rizoliza</t>
  </si>
  <si>
    <t>39331-01</t>
  </si>
  <si>
    <t>Dekompresija karpalnog kanala</t>
  </si>
  <si>
    <t>39700-00</t>
  </si>
  <si>
    <t>Ekscizija lobanjske lezije</t>
  </si>
  <si>
    <t>90013-00</t>
  </si>
  <si>
    <t>Biopsija nerva</t>
  </si>
  <si>
    <t>Ispitivanje koncentracije pažnje (tenacitet)</t>
  </si>
  <si>
    <t>Nylinov (Nullin) stepenik</t>
  </si>
  <si>
    <t>Aparaturno asistirano iskašljavanje (Cough machine)</t>
  </si>
  <si>
    <t>11500-00</t>
  </si>
  <si>
    <t>Bronhospirometrija</t>
  </si>
  <si>
    <t>Postupak održavanja kontinuirane ventilatorne podrške, ? 96 sati</t>
  </si>
  <si>
    <t>13939-02</t>
  </si>
  <si>
    <t>Održavanje uređaja za vaskularni pristup</t>
  </si>
  <si>
    <t>18274-02</t>
  </si>
  <si>
    <t>Davanje anestetičkog sredstva oko paravertebralnog lumbalnog nerva</t>
  </si>
  <si>
    <t>30224-01</t>
  </si>
  <si>
    <t>Perkutana drenaža intra-abdominalnog apscesa, hematoma ili ciste</t>
  </si>
  <si>
    <t>36800-03</t>
  </si>
  <si>
    <t>Uklanjanje stalnog urinarnog katetera</t>
  </si>
  <si>
    <t>37300-00</t>
  </si>
  <si>
    <t>Plasiranje uretralne sonde</t>
  </si>
  <si>
    <t>39000-00</t>
  </si>
  <si>
    <t>Lumbalna punkcija</t>
  </si>
  <si>
    <t>39013-01</t>
  </si>
  <si>
    <t>Primena sredstva u kostotransverzalnom zglobu</t>
  </si>
  <si>
    <t>40006-00</t>
  </si>
  <si>
    <t>Insercija spinalnog šanta</t>
  </si>
  <si>
    <t>90008-00</t>
  </si>
  <si>
    <t>Uklanjanje lumbalnog drena za cerebrospinalnu tečnost</t>
  </si>
  <si>
    <t>90119-00</t>
  </si>
  <si>
    <t>Otoskopija</t>
  </si>
  <si>
    <t>92118-00</t>
  </si>
  <si>
    <t>Uklanjanje katetera ureterostome ili ureteralnog katetera</t>
  </si>
  <si>
    <t>92119-00</t>
  </si>
  <si>
    <t>Uklanjanje ostalih drenažnih sistema urinarnog sistema</t>
  </si>
  <si>
    <t>95550-03</t>
  </si>
  <si>
    <t>Udružene zdravstvene procedure, fizioterapija</t>
  </si>
  <si>
    <t>96008-00</t>
  </si>
  <si>
    <t>Neurološka procena</t>
  </si>
  <si>
    <t>96197-00</t>
  </si>
  <si>
    <t>Intramuskularno davanje farmakološkog sredstva, antineoplastično sredstvo</t>
  </si>
  <si>
    <t>96200-00</t>
  </si>
  <si>
    <t>Subkutano davanje farmakološkog sredstva, antineoplastično sredstvo</t>
  </si>
  <si>
    <t>96203-08</t>
  </si>
  <si>
    <t>Oralno davanje farmakološkog sredstva, elektrolit</t>
  </si>
  <si>
    <t>96205-02</t>
  </si>
  <si>
    <t>Neki drugi način davanja farmakološkog sredstva, anti-infektivno sredstvo</t>
  </si>
  <si>
    <t>11021-02</t>
  </si>
  <si>
    <t>Ponavljajući testovi neuromuskularne sprovodljivosti sa kvantitativnom kompjuterskom analizom elektromiografije</t>
  </si>
  <si>
    <t>11024-00</t>
  </si>
  <si>
    <t>Ispitivanje evociranih odgovora centralnog nervnog sistema, 1 ili 2 studije</t>
  </si>
  <si>
    <t>36800-01</t>
  </si>
  <si>
    <t>Zamena stalnog urinarnog katetera</t>
  </si>
  <si>
    <t xml:space="preserve"> Назив здравствене установе</t>
  </si>
  <si>
    <t>30029-00</t>
  </si>
  <si>
    <t>Reparacija rane na koži i potkožnom tkivu ostalih oblasti, koja uključuje meko tkivo</t>
  </si>
  <si>
    <t>30107-00</t>
  </si>
  <si>
    <t>Ekscizija gangliona, neklasifikovana na drugom mestu</t>
  </si>
  <si>
    <t>30107-01</t>
  </si>
  <si>
    <t>Ekscizija male burze</t>
  </si>
  <si>
    <t>30226-00</t>
  </si>
  <si>
    <t>Fasciotomija, neklasifikovana na drugom mestu</t>
  </si>
  <si>
    <t>30235-00</t>
  </si>
  <si>
    <t>Reparacija rupturiranog mišića, neklasifikovana na drugom mestu</t>
  </si>
  <si>
    <t>33818-11</t>
  </si>
  <si>
    <t>Reparacija femoralne vene direktnom anastomozom</t>
  </si>
  <si>
    <t>44338-00</t>
  </si>
  <si>
    <t>Amputacija prsta na nozi</t>
  </si>
  <si>
    <t>44367-02</t>
  </si>
  <si>
    <t>Amputacija ispod kolena</t>
  </si>
  <si>
    <t>44376-00</t>
  </si>
  <si>
    <t>Reamputacija amputacijskog patrljka</t>
  </si>
  <si>
    <t>46450-00</t>
  </si>
  <si>
    <t>Tenoliza tetive ekstenzora šake</t>
  </si>
  <si>
    <t>47027-01</t>
  </si>
  <si>
    <t>Otvorena repozicija preloma proksimalnog radio-ulnarnog zgloba sa unutrašnjom fiksacijom</t>
  </si>
  <si>
    <t>47051-00</t>
  </si>
  <si>
    <t>Otvorena repozicija iščašenja zgloba kuka</t>
  </si>
  <si>
    <t>47060-00</t>
  </si>
  <si>
    <t>Otvorena repozicija iščašenja patele</t>
  </si>
  <si>
    <t>47063-00</t>
  </si>
  <si>
    <t>Zatvorena repozicija iščašenja skočnog zgloba</t>
  </si>
  <si>
    <t>47366-02</t>
  </si>
  <si>
    <t>Otvorena repozicija preloma distalnog dela radijusa unutrašnjom  fiksacijom</t>
  </si>
  <si>
    <t>47393-01</t>
  </si>
  <si>
    <t>Otvorena repozicija preloma tela radijusa i ulne sa unutrašnjom fiksacijom</t>
  </si>
  <si>
    <t>47408-01</t>
  </si>
  <si>
    <t>Otvorena repozicija preloma glave ili vrata radijusa sa unutrašnjom fiksacijom</t>
  </si>
  <si>
    <t>47450-01</t>
  </si>
  <si>
    <t>Otvorena repozicija preloma tela humerusa sa unutrašnjom fiksacijom</t>
  </si>
  <si>
    <t>47501-00</t>
  </si>
  <si>
    <t>Otvorena repozicija preloma acetabuluma sa unutrašnjom fiksacijom</t>
  </si>
  <si>
    <t>47522-00</t>
  </si>
  <si>
    <t>Hemiartroplastika kuka</t>
  </si>
  <si>
    <t>47528-00</t>
  </si>
  <si>
    <t>Otvorena repozicija preloma femura</t>
  </si>
  <si>
    <t>47528-01</t>
  </si>
  <si>
    <t>Otvorena repozicija preloma femura sa unutrašnjom fiksacijom</t>
  </si>
  <si>
    <t>47549-01</t>
  </si>
  <si>
    <t>Otvorena repozicija preloma medijalnog ili lateralnog kondila tibije sa unutrašnjom fiksacijom</t>
  </si>
  <si>
    <t>47566-00</t>
  </si>
  <si>
    <t>Zatvorena repozicija preloma tela tibije sa unutrašnjom fiksacijom</t>
  </si>
  <si>
    <t>47585-00</t>
  </si>
  <si>
    <t>Unutrašnja fiksacija preloma patele</t>
  </si>
  <si>
    <t>47600-01</t>
  </si>
  <si>
    <t>Otvorena repozicija preloma skočnog zgloba sa unutrašnjom fiksacijom razmaknuća, fibule ili maleolusa</t>
  </si>
  <si>
    <t>47603-01</t>
  </si>
  <si>
    <t>Otvorena repozicija preloma skočnog zgloba sa unutrašnjom fiksacijom dve ili više razmaknuća, fibule ili maleolusa</t>
  </si>
  <si>
    <t>47699-02</t>
  </si>
  <si>
    <t>Otvorena repozicija preloma/iščašenja kičme sa segmentnom  unutrašnjom fiksacijom</t>
  </si>
  <si>
    <t>47918-00</t>
  </si>
  <si>
    <t>Radikalna ekscizija ležišta uraslog nokta na prstu stopala</t>
  </si>
  <si>
    <t>47930-00</t>
  </si>
  <si>
    <t>Odstranjenje ploče, šipke ili klina, neklasifikovano na drugom mestu</t>
  </si>
  <si>
    <t>47930-01</t>
  </si>
  <si>
    <t>Odstranjenje ploče, šipke ili klina iz femura</t>
  </si>
  <si>
    <t>47933-00</t>
  </si>
  <si>
    <t>Ekscizija egzostoze sa kosti šake</t>
  </si>
  <si>
    <t>47933-01</t>
  </si>
  <si>
    <t>Ablacija egzostoze kosti stopala</t>
  </si>
  <si>
    <t>47954-00</t>
  </si>
  <si>
    <t>Reparacija tetive, neklasifikovana na drugom mestu</t>
  </si>
  <si>
    <t>47982-00</t>
  </si>
  <si>
    <t>Fenestracija vrata i/ili glave femura</t>
  </si>
  <si>
    <t>48400-04</t>
  </si>
  <si>
    <t>Ostektomija kosti metatarzusa</t>
  </si>
  <si>
    <t>48906-00</t>
  </si>
  <si>
    <t>Reparacija rotatorne manžete</t>
  </si>
  <si>
    <t>48915-00</t>
  </si>
  <si>
    <t>Hemiartroplastika ramena</t>
  </si>
  <si>
    <t>48918-00</t>
  </si>
  <si>
    <t>Totalna artroplastika ramena</t>
  </si>
  <si>
    <t>48930-00</t>
  </si>
  <si>
    <t>Stabilizacija ramena</t>
  </si>
  <si>
    <t>48945-00</t>
  </si>
  <si>
    <t>Artroskopija ramena</t>
  </si>
  <si>
    <t>49100-02</t>
  </si>
  <si>
    <t>Oslobađanje kontrakture lakta</t>
  </si>
  <si>
    <t>49200-00</t>
  </si>
  <si>
    <t>Artrodeza radiokarpalnog zgloba</t>
  </si>
  <si>
    <t>49315-00</t>
  </si>
  <si>
    <t>Delimična artroplastika zgloba kuka</t>
  </si>
  <si>
    <t>49318-00</t>
  </si>
  <si>
    <t>Potpuna artroplastika zgloba kuka, jednostrana</t>
  </si>
  <si>
    <t>49324-00</t>
  </si>
  <si>
    <t>Revizija potpune artroplastike kuka</t>
  </si>
  <si>
    <t>49327-00</t>
  </si>
  <si>
    <t>Revizija potpune artroplastike zgloba kuka sa kalemom kosti za acetabulum</t>
  </si>
  <si>
    <t>49330-00</t>
  </si>
  <si>
    <t>Revizija potpune artroplastike zgloba kuka sa presađivanjem kosti za femur</t>
  </si>
  <si>
    <t>49346-00</t>
  </si>
  <si>
    <t>Revizija hemiartroplastike kuka</t>
  </si>
  <si>
    <t>49360-00</t>
  </si>
  <si>
    <t>Artroskopija kuka</t>
  </si>
  <si>
    <t>49500-04</t>
  </si>
  <si>
    <t>Opuštanje kapsule zgloba kolena</t>
  </si>
  <si>
    <t>49503-01</t>
  </si>
  <si>
    <t>Patelofemoralna stabilizacija</t>
  </si>
  <si>
    <t>49503-02</t>
  </si>
  <si>
    <t>Hondroplastika kolena</t>
  </si>
  <si>
    <t>49515-00</t>
  </si>
  <si>
    <t>Odstranjenje proteze zgloba kolena</t>
  </si>
  <si>
    <t>49517-00</t>
  </si>
  <si>
    <t>Hemiartroplastika kolena</t>
  </si>
  <si>
    <t>49518-00</t>
  </si>
  <si>
    <t>Potpuna artroplastika kolena, jednostrano</t>
  </si>
  <si>
    <t>49527-00</t>
  </si>
  <si>
    <t>Revizija potpune artroplastike kolena</t>
  </si>
  <si>
    <t>49533-00</t>
  </si>
  <si>
    <t>Revizija potpune artroplastike kolena sa graftom kosti za femur i tibiju</t>
  </si>
  <si>
    <t>49542-00</t>
  </si>
  <si>
    <t>Artroskopska rekonstrukcija ukrštenih ligamenata kolena sa reparacijom meniskusa</t>
  </si>
  <si>
    <t>49557-00</t>
  </si>
  <si>
    <t>Artroskopija kolena</t>
  </si>
  <si>
    <t>49560-01</t>
  </si>
  <si>
    <t>Artroskopska obrada ligamenta kolena</t>
  </si>
  <si>
    <t>49561-01</t>
  </si>
  <si>
    <t>Artroskopska meniscektomija kolena sa debridmanom, osteoplastikom ili hondroplastikom</t>
  </si>
  <si>
    <t>49563-00</t>
  </si>
  <si>
    <t>Artroskopska reparacija meniskusa kolena</t>
  </si>
  <si>
    <t>49569-00</t>
  </si>
  <si>
    <t>Kvadricepsplastika kolena</t>
  </si>
  <si>
    <t>49700-00</t>
  </si>
  <si>
    <t>Artroskopija skočnog zgloba</t>
  </si>
  <si>
    <t>49700-01</t>
  </si>
  <si>
    <t>Artroskopska biopsija skočnog zgloba</t>
  </si>
  <si>
    <t>49703-02</t>
  </si>
  <si>
    <t>Artroskopsko odstranjenje slobodnih/labavih tela iz skočnog zgloba</t>
  </si>
  <si>
    <t>49703-03</t>
  </si>
  <si>
    <t>Artroskopska reparacija osteohondralnog preloma skočnog zgloba</t>
  </si>
  <si>
    <t>49703-05</t>
  </si>
  <si>
    <t>Artroskopska hondroplastika skočnog zgloba</t>
  </si>
  <si>
    <t>49709-00</t>
  </si>
  <si>
    <t>Stabilizacija skočnog zgloba</t>
  </si>
  <si>
    <t>49712-00</t>
  </si>
  <si>
    <t>Artrodeza skočnog zgloba</t>
  </si>
  <si>
    <t>49715-00</t>
  </si>
  <si>
    <t>Totalna artroplastika skočnog zgloba</t>
  </si>
  <si>
    <t>49718-00</t>
  </si>
  <si>
    <t>Ostale reparacije tetiva u području skočnog zgloba</t>
  </si>
  <si>
    <t>49718-01</t>
  </si>
  <si>
    <t>Reparacija Ahilove tetive</t>
  </si>
  <si>
    <t>49724-00</t>
  </si>
  <si>
    <t>Sekundarna (odložena) reparacija Ahilove tetive</t>
  </si>
  <si>
    <t>49724-01</t>
  </si>
  <si>
    <t>Rekonstrukcija Ahilove tetive</t>
  </si>
  <si>
    <t>49812-00</t>
  </si>
  <si>
    <t>Prenošenje tetive ili ligamenta stopala</t>
  </si>
  <si>
    <t>49815-00</t>
  </si>
  <si>
    <t>Trostruka artrodeza stopala</t>
  </si>
  <si>
    <t>49827-00</t>
  </si>
  <si>
    <t>Ispravljanje halux valgus-a prenošenjem tetive mišića primicača palca (m.adductor hallucis), jednostrano</t>
  </si>
  <si>
    <t>49833-00</t>
  </si>
  <si>
    <t>Ispravljanje halux valgus-a osteotomijom prve metatarzalne kosti, jednostrano</t>
  </si>
  <si>
    <t>49837-00</t>
  </si>
  <si>
    <t>Ispravljanje halux valgus-a osteotomijom prve metatarzalne kosti i prenošenjem tetive mišića primicača palca (m.adductor hallucis), jednostrano</t>
  </si>
  <si>
    <t>49838-00</t>
  </si>
  <si>
    <t>Ispravljanje halux valgus-a osteotomijom prve metatarzalne kosti i prenošenjem tetive mišića primicača palca (m.adductor hallucis), obostrano</t>
  </si>
  <si>
    <t>49845-00</t>
  </si>
  <si>
    <t>Artrodeza prvog metatarzofalangealnog zgloba</t>
  </si>
  <si>
    <t>49848-00</t>
  </si>
  <si>
    <t>Ispravljanje čekićastog prsta na nozi</t>
  </si>
  <si>
    <t>49848-01</t>
  </si>
  <si>
    <t>Ispravljanje kandžastog prsta na nozi</t>
  </si>
  <si>
    <t>49866-00</t>
  </si>
  <si>
    <t>Neurektomija u području stopala</t>
  </si>
  <si>
    <t>50118-00</t>
  </si>
  <si>
    <t>Artrodeza subtalarnog zgloba</t>
  </si>
  <si>
    <t>90533-00</t>
  </si>
  <si>
    <t>Ostale reparacije ramena</t>
  </si>
  <si>
    <t>90552-00</t>
  </si>
  <si>
    <t>Ostale reparacije kuka</t>
  </si>
  <si>
    <t>90558-00</t>
  </si>
  <si>
    <t>Otvorena repozicija preloma skočnog zgloba</t>
  </si>
  <si>
    <t>90582-01</t>
  </si>
  <si>
    <t>Ušivanje tetive, neklasifikovano na drugom mestu</t>
  </si>
  <si>
    <t>90584-00</t>
  </si>
  <si>
    <t>Transpozicija tetive, neklasifikovana na drugom mestu</t>
  </si>
  <si>
    <t>90585-00</t>
  </si>
  <si>
    <t>Ponovno učvršćivanje mišića, neklasifikovana na drugom mestu</t>
  </si>
  <si>
    <t>90599-00</t>
  </si>
  <si>
    <t>Ostale reparacije skočnog zgloba</t>
  </si>
  <si>
    <t>90600-01</t>
  </si>
  <si>
    <t>Oslobađanje adhezija ili kontraktura ramena</t>
  </si>
  <si>
    <t>48424-02</t>
  </si>
  <si>
    <t>Osteotomija srednjeg dela femura</t>
  </si>
  <si>
    <t>90556-00</t>
  </si>
  <si>
    <t>Tenoliza Ahilove fleksorne ili ekstenzorne tetive stopala</t>
  </si>
  <si>
    <t>46300-00</t>
  </si>
  <si>
    <t>Artrodeza interfalangealnog zgloba šake</t>
  </si>
  <si>
    <t>46300-01</t>
  </si>
  <si>
    <t>Artrodeza metakarpofalangealnog zgloba</t>
  </si>
  <si>
    <t>46303-00</t>
  </si>
  <si>
    <t>Artrodeza karpometakarpalnog zgloba</t>
  </si>
  <si>
    <t>46324-00</t>
  </si>
  <si>
    <t>Artroplastika karpalne kosti</t>
  </si>
  <si>
    <t>46330-00</t>
  </si>
  <si>
    <t>Reparacija ligamenta ili kapsule interfalangealnog zgloba šake</t>
  </si>
  <si>
    <t>46330-01</t>
  </si>
  <si>
    <t>Reparacija ligamenta ili kapsule metakarpofalangealnog zgloba</t>
  </si>
  <si>
    <t>46411-00</t>
  </si>
  <si>
    <t>Rekonstrukcija fibrozne ovojnice tetiva fleksora (pulley) šake pomoću presađivanja tetive</t>
  </si>
  <si>
    <t>46420-00</t>
  </si>
  <si>
    <t>Primarna reparacija tetive ekstenzora šake</t>
  </si>
  <si>
    <t>46465-00</t>
  </si>
  <si>
    <t>Amputacija prsta</t>
  </si>
  <si>
    <t>46494-00</t>
  </si>
  <si>
    <t>Ekscizija gangliona šake</t>
  </si>
  <si>
    <t>46500-00</t>
  </si>
  <si>
    <t>Ekscizija gangliona dorzalne strane ručnog zgloba</t>
  </si>
  <si>
    <t>46501-00</t>
  </si>
  <si>
    <t>Ekscizija gangliona volarne strane ručnog zgloba</t>
  </si>
  <si>
    <t>46516-00</t>
  </si>
  <si>
    <t>Obrada nokta na prstu šake</t>
  </si>
  <si>
    <t>46525-00</t>
  </si>
  <si>
    <t>Incizija i drenaža kod paronihija šake</t>
  </si>
  <si>
    <t>47318-01</t>
  </si>
  <si>
    <t>Otvorena repozicija preloma srednjeg članka prsta na ruci sa unutrašnjom fiksacijom</t>
  </si>
  <si>
    <t>47330-00</t>
  </si>
  <si>
    <t>Otvorena repozicija preloma proksimalnog članka prsta na ruci</t>
  </si>
  <si>
    <t>47330-01</t>
  </si>
  <si>
    <t>Otvorena repozicija preloma proksimalnog članka prsta na ruci sa unutrašnjom fiksacijom</t>
  </si>
  <si>
    <t>47333-01</t>
  </si>
  <si>
    <t>Otvorena repozicija unutarzglobnog preloma proksimalnog članka prsta na ruci sa unutrašnjom fiksacijom</t>
  </si>
  <si>
    <t>47342-01</t>
  </si>
  <si>
    <t>Otvorena repozicija preloma metakarpusa sa unutrašnjom fiksacijom</t>
  </si>
  <si>
    <t>47357-01</t>
  </si>
  <si>
    <t>Otvorena repozicija preloma skafoidne kosti sa unutrašnjom fiksacijom</t>
  </si>
  <si>
    <t>47399-01</t>
  </si>
  <si>
    <t>Otvorena repozicija preloma olekranona sa unutrašnjom fiksacijom</t>
  </si>
  <si>
    <t>47566-05</t>
  </si>
  <si>
    <t>Otvorena repozicija frakture fibule sa unutrašnjom fiksacijom</t>
  </si>
  <si>
    <t>47639-01</t>
  </si>
  <si>
    <t>Otvorena repozicija preloma metatarzusa sa unutrašnjom fiksacijom</t>
  </si>
  <si>
    <t>47906-00</t>
  </si>
  <si>
    <t>Obrada nokta na prstu stopala</t>
  </si>
  <si>
    <t>47927-01</t>
  </si>
  <si>
    <t>Odstranjenje klina, zavrtnja ili žice iz femura</t>
  </si>
  <si>
    <t>48233-00</t>
  </si>
  <si>
    <t>Presađivanje kosti za skafoidnu kost sa unutrašnjom fiksacijom</t>
  </si>
  <si>
    <t>48948-01</t>
  </si>
  <si>
    <t>Artroskopsko odstranjenje slobodnih/labavih tela u ramenu</t>
  </si>
  <si>
    <t>48951-00</t>
  </si>
  <si>
    <t>Artroskopska dekompresija subakromijalnog prostora</t>
  </si>
  <si>
    <t>48957-00</t>
  </si>
  <si>
    <t>Artroskopska stabilizacija ramena</t>
  </si>
  <si>
    <t>49118-00</t>
  </si>
  <si>
    <t>Artroskopija lakta</t>
  </si>
  <si>
    <t>49121-01</t>
  </si>
  <si>
    <t>Artroskopsko odstranjenje slobodnih/labavih zglobnih tela lakta</t>
  </si>
  <si>
    <t>49121-04</t>
  </si>
  <si>
    <t>Artroskopsko oslobađanje kontrakture lakta</t>
  </si>
  <si>
    <t>49215-00</t>
  </si>
  <si>
    <t>Rekonstrukcija ručnog zgloba</t>
  </si>
  <si>
    <t>49218-00</t>
  </si>
  <si>
    <t>Artroskopija ručnog zgloba</t>
  </si>
  <si>
    <t>49221-01</t>
  </si>
  <si>
    <t>Artroskopsko odstranjenje slobodnog/labavog tela iz ručnog zgloba</t>
  </si>
  <si>
    <t>49560-00</t>
  </si>
  <si>
    <t>Artroskopsko odstranjenje slobodnih/labavih tela iz kolena</t>
  </si>
  <si>
    <t>49560-03</t>
  </si>
  <si>
    <t>Artroskopska meniscektomija zgloba kolena</t>
  </si>
  <si>
    <t>49821-00</t>
  </si>
  <si>
    <t>Ispravljanje halux valgus-a ili halux rigidus-a pomoću artroplastike, jednostrano</t>
  </si>
  <si>
    <t>49824-00</t>
  </si>
  <si>
    <t>Ispravljanje halux valgus-a ili halux rigidus-a pomoću artroplastike, obostrano</t>
  </si>
  <si>
    <t>49836-00</t>
  </si>
  <si>
    <t>Ispravljanje halux valgus-a osteotomijom prve metatarzalne kosti, obostrano</t>
  </si>
  <si>
    <t>49851-00</t>
  </si>
  <si>
    <t>Ispravljanje čekićastog prsta na nozi sa unutrašnjom fiksacijom</t>
  </si>
  <si>
    <t>49851-01</t>
  </si>
  <si>
    <t>Ispravljanje kandžastog prsta na nozi sa unutrašnjom fiksacijom</t>
  </si>
  <si>
    <t>50100-00</t>
  </si>
  <si>
    <t>Artroskopija zgloba, neklasifikovana na drugom mestu</t>
  </si>
  <si>
    <t>50106-00</t>
  </si>
  <si>
    <t>Stabilizacija zgloba, neklasifikovana na drugom mestu</t>
  </si>
  <si>
    <t>50109-00</t>
  </si>
  <si>
    <t>Artrodeza zgloba, neklasifikovana na drugom mestu</t>
  </si>
  <si>
    <t>46516-01</t>
  </si>
  <si>
    <t>Uklanjanje nokta na prstu šake</t>
  </si>
  <si>
    <t>47906-01</t>
  </si>
  <si>
    <t>Uklanjanje nokta na prstu stopala</t>
  </si>
  <si>
    <t>46363-00</t>
  </si>
  <si>
    <t>Opuštanje tetivne ovojnice šake</t>
  </si>
  <si>
    <t>31235-04</t>
  </si>
  <si>
    <t>Ekscizija lezije(a) na koži i potkožnom tkivu stopala</t>
  </si>
  <si>
    <t>49500-02</t>
  </si>
  <si>
    <t>Odstranjenje slobodnih zglobnih tela iz kolena</t>
  </si>
  <si>
    <t>600012</t>
  </si>
  <si>
    <t>Interferentne struje</t>
  </si>
  <si>
    <t>600016</t>
  </si>
  <si>
    <t>Dijadinamičke struje</t>
  </si>
  <si>
    <t>Subakvalni ultrazvuk</t>
  </si>
  <si>
    <t>600022</t>
  </si>
  <si>
    <t>Sonoforeza</t>
  </si>
  <si>
    <t>600023</t>
  </si>
  <si>
    <t>Elektromagnetno polje</t>
  </si>
  <si>
    <t>600111</t>
  </si>
  <si>
    <t>Vežbe hoda u razboju</t>
  </si>
  <si>
    <t>600115</t>
  </si>
  <si>
    <t>Obuka zaštitnim pokretima i položajima tela kod diskopatičara</t>
  </si>
  <si>
    <t>600122</t>
  </si>
  <si>
    <t>Pasivne segmentne vežbe</t>
  </si>
  <si>
    <t>600124</t>
  </si>
  <si>
    <t>Vežbe na spravama ili ergobiciklu</t>
  </si>
  <si>
    <t>600173</t>
  </si>
  <si>
    <t>Vežbe pacijenata sa paraplegijom ili hemiplegijom</t>
  </si>
  <si>
    <t>600312</t>
  </si>
  <si>
    <t>Hod po ravnom</t>
  </si>
  <si>
    <t>600313</t>
  </si>
  <si>
    <t>600331</t>
  </si>
  <si>
    <t>Laser po akupunkturnim tačkama</t>
  </si>
  <si>
    <t>600803</t>
  </si>
  <si>
    <t>Individualni rad sa gerijatrijskim ortopedskim bolesnicima</t>
  </si>
  <si>
    <t>12018-00</t>
  </si>
  <si>
    <t>Epikutani test flasterima sa ≤ 50 alergena</t>
  </si>
  <si>
    <t>30010-00</t>
  </si>
  <si>
    <t>Previjanje opekotine, manje od 10% površine tela je previjeno</t>
  </si>
  <si>
    <t>30114-00</t>
  </si>
  <si>
    <t>Ekscizija Bekerove (Baker) ciste</t>
  </si>
  <si>
    <t>36821-01</t>
  </si>
  <si>
    <t>Endoskopsko plasiranje ureteralnog stenta</t>
  </si>
  <si>
    <t>44328-00</t>
  </si>
  <si>
    <t>Amputacija kroz podlakticu</t>
  </si>
  <si>
    <t>46405-00</t>
  </si>
  <si>
    <t>Presađivanje  kosti za metakarpalnu kost sa unutrašnjom fiksacijom</t>
  </si>
  <si>
    <t>47006-00</t>
  </si>
  <si>
    <t>Otvorena repozicija iščašenja ključne kosti</t>
  </si>
  <si>
    <t>47009-00</t>
  </si>
  <si>
    <t>Zatvorena repozicija iščašenja ramena</t>
  </si>
  <si>
    <t>47012-01</t>
  </si>
  <si>
    <t>Otvorena repozicija iščašenja ramena sa unutrašnjom fiksacijom</t>
  </si>
  <si>
    <t>47027-02</t>
  </si>
  <si>
    <t>Otvorena repozicija iščašenja distalnog radio-ulnarnog zgloba</t>
  </si>
  <si>
    <t>47027-03</t>
  </si>
  <si>
    <t>Otvorena repozicija iščašenja distalnog radio-ulnarnog zgloba sa unutrašnjom fiksacijom</t>
  </si>
  <si>
    <t>47030-02</t>
  </si>
  <si>
    <t>Zatvorena repozicija iščašenja karpometakarpalnog zgloba</t>
  </si>
  <si>
    <t>47048-00</t>
  </si>
  <si>
    <t>Zatvorena repozicija iščašenja zgloba kuka</t>
  </si>
  <si>
    <t>47324-00</t>
  </si>
  <si>
    <t>Zatvorena repozicija preloma proksimalnog članka prsta na ruci</t>
  </si>
  <si>
    <t>47336-00</t>
  </si>
  <si>
    <t>Zatvorena repozicija preloma metakarpusa</t>
  </si>
  <si>
    <t>47345-00</t>
  </si>
  <si>
    <t>Otvorena repozicija unutarzglobnog preloma metakarpusa</t>
  </si>
  <si>
    <t>47363-00</t>
  </si>
  <si>
    <t>Zatvorena repozicija preloma distalnog dela radijusa</t>
  </si>
  <si>
    <t>47381-00</t>
  </si>
  <si>
    <t>Zatvorena repozicija preloma tela radijusa</t>
  </si>
  <si>
    <t>47408-00</t>
  </si>
  <si>
    <t>Otvorena repozicija preloma glave ili vrata radijusa</t>
  </si>
  <si>
    <t>47426-00</t>
  </si>
  <si>
    <t>Zatvorena repozicija preloma proksimalnog dela humerusa</t>
  </si>
  <si>
    <t>47429-01</t>
  </si>
  <si>
    <t>Otvorena repozicija preloma proksimalnog dela humerusa sa unutrašnjom fiksacijom</t>
  </si>
  <si>
    <t>47456-00</t>
  </si>
  <si>
    <t>Zatvorena repozicija preloma distalnog dela humerusa</t>
  </si>
  <si>
    <t>47459-01</t>
  </si>
  <si>
    <t>Otvorena repozicija preloma distalnog dela humerusa unutrašnjom fiksacijom</t>
  </si>
  <si>
    <t>47489-00</t>
  </si>
  <si>
    <t>Otvorena repozicija preloma karlice sa unutrašnjom fiksacijom zadnjeg segmenta</t>
  </si>
  <si>
    <t>47489-01</t>
  </si>
  <si>
    <t>Otvorena repozicija preloma karlice sa unutrašnjom fiksacijom prednjeg i zadnjeg segmenta</t>
  </si>
  <si>
    <t>47495-00</t>
  </si>
  <si>
    <t>Trakcija zbog preloma acetabuluma</t>
  </si>
  <si>
    <t>47516-00</t>
  </si>
  <si>
    <t>Trakcija zbog preloma femura</t>
  </si>
  <si>
    <t>47519-00</t>
  </si>
  <si>
    <t>Unutrašnja fiksacija preloma trohanternog ili subkapitalnog dela femura</t>
  </si>
  <si>
    <t>47531-00</t>
  </si>
  <si>
    <t>Zatvorena repozicija preloma femura sa unutrašnjom fiksacijom</t>
  </si>
  <si>
    <t>47534-00</t>
  </si>
  <si>
    <t>Unutrašnja fiksacija unutarzglobnog preloma kondila femura</t>
  </si>
  <si>
    <t>47537-00</t>
  </si>
  <si>
    <t>Unutrašnja fiksacija preloma kondila femura</t>
  </si>
  <si>
    <t>47540-01</t>
  </si>
  <si>
    <t>Primena zavoja ramena</t>
  </si>
  <si>
    <t>47546-00</t>
  </si>
  <si>
    <t>Zatvorena repozicija preloma medijalnog ili lateralnog kondila tibije</t>
  </si>
  <si>
    <t>47555-00</t>
  </si>
  <si>
    <t>Zatvorena repozicija preloma medijalnog i lateralnog kondila tibije</t>
  </si>
  <si>
    <t>47558-01</t>
  </si>
  <si>
    <t>Otvorena repozicija preloma medijalnog i lateralnog kondila tibije sa unutrašnjom fiksacijom</t>
  </si>
  <si>
    <t>47566-01</t>
  </si>
  <si>
    <t>Otvorena repozicija preloma tela tibije sa unutrašnjom fiksacijom</t>
  </si>
  <si>
    <t>47582-00</t>
  </si>
  <si>
    <t>Patelektomija sa ponovnim učvršćivanjem tetive</t>
  </si>
  <si>
    <t>47597-00</t>
  </si>
  <si>
    <t>Zatvorena repozicija preloma skočnog zgloba</t>
  </si>
  <si>
    <t>47600-00</t>
  </si>
  <si>
    <t>Zatvorena repozicija preloma skočnog zgloba sa unutrašnjom fiksacijom razmaknuća fibule ili maleolusa</t>
  </si>
  <si>
    <t>47615-07</t>
  </si>
  <si>
    <t>Otvorena repozicija iščašenja talusa sa unutrašnjom fiksacijom</t>
  </si>
  <si>
    <t>47618-05</t>
  </si>
  <si>
    <t>Otvorena repozicija preloma petne kosti sa iščašenjem i unutrašnjom fiksacijom</t>
  </si>
  <si>
    <t>47618-07</t>
  </si>
  <si>
    <t>Otvorena repozicija preloma talusa sa iščašenjem i unutrašnjom fiksacijom</t>
  </si>
  <si>
    <t>47636-00</t>
  </si>
  <si>
    <t>Zatvorena repozicija preloma metatarzusa</t>
  </si>
  <si>
    <t>47963-00</t>
  </si>
  <si>
    <t>Otvorena tenotomija, neklasifikovana na drugom mestu</t>
  </si>
  <si>
    <t>47978-01</t>
  </si>
  <si>
    <t>Dekompresijska fasciotomija lista zbog  hroničnog kompartman sindroma</t>
  </si>
  <si>
    <t>47981-01</t>
  </si>
  <si>
    <t>Dekompresijska fasciotomija lista</t>
  </si>
  <si>
    <t>48200-00</t>
  </si>
  <si>
    <t>Presađivanje kosti za femur</t>
  </si>
  <si>
    <t>48206-00</t>
  </si>
  <si>
    <t>Presađivanje kosti za tibiju</t>
  </si>
  <si>
    <t>48400-02</t>
  </si>
  <si>
    <t>Osteotomija kosti metatarzusa</t>
  </si>
  <si>
    <t>48406-02</t>
  </si>
  <si>
    <t>Osteotomija radijusa</t>
  </si>
  <si>
    <t>48900-00</t>
  </si>
  <si>
    <t>Ekscizija korako-akromijalnog ligamenta</t>
  </si>
  <si>
    <t>49300-00</t>
  </si>
  <si>
    <t>Artrodeza sakroilijačnog zgloba</t>
  </si>
  <si>
    <t>49503-00</t>
  </si>
  <si>
    <t>Meniscektomija zgloba kolena</t>
  </si>
  <si>
    <t>49539-00</t>
  </si>
  <si>
    <t>Artroskopska rekonstrukcija kolena</t>
  </si>
  <si>
    <t>49551-00</t>
  </si>
  <si>
    <t>Revizija rekonstruktivnog hirurškog zahvata na kolenu</t>
  </si>
  <si>
    <t>49558-00</t>
  </si>
  <si>
    <t>Artroskopska toaleta zgloba kolena</t>
  </si>
  <si>
    <t>49558-01</t>
  </si>
  <si>
    <t>Artroskopska hondroplastika kolena</t>
  </si>
  <si>
    <t>50124-00</t>
  </si>
  <si>
    <t>Aspiracija zgloba ili neke druge sinovijske šupljine, neklasifikovana na drugom mestu</t>
  </si>
  <si>
    <t>50124-01</t>
  </si>
  <si>
    <t>Primena sredstva u zglob ili neku drugu sinovijsku šupljinu, neklasifikovana na drugom mestu</t>
  </si>
  <si>
    <t>50130-00</t>
  </si>
  <si>
    <t>Primena spoljašnjeg fiksatora, neklasifikovana na drugom mestu</t>
  </si>
  <si>
    <t>90363-01</t>
  </si>
  <si>
    <t>Ostale procedure na mokraćnoj bešici</t>
  </si>
  <si>
    <t>90365-00</t>
  </si>
  <si>
    <t>Ostale procedure na uretri</t>
  </si>
  <si>
    <t>90367-00</t>
  </si>
  <si>
    <t>Zamena katetera ureterostomije</t>
  </si>
  <si>
    <t>90531-00</t>
  </si>
  <si>
    <t>Trakcija, neklasifikovana na drugom mestu</t>
  </si>
  <si>
    <t>90559-00</t>
  </si>
  <si>
    <t>Artrodeza prsta na nozi</t>
  </si>
  <si>
    <t>90562-00</t>
  </si>
  <si>
    <t>Remodelacija čašice</t>
  </si>
  <si>
    <t>90568-02</t>
  </si>
  <si>
    <t>Incizija mekog tkiva, neklasifikovana na drugom mestu</t>
  </si>
  <si>
    <t>96092-00</t>
  </si>
  <si>
    <t>Primena, nameštanje, prilagođavanje ili zamena pomagala ili uređaja za prilagođavanje</t>
  </si>
  <si>
    <t>96093-00</t>
  </si>
  <si>
    <t>Popravak pomagala ili uređaja za prilagođavanje</t>
  </si>
  <si>
    <t>96094-00</t>
  </si>
  <si>
    <t>Uklanjanje pomagala ili uređaja za prilagođavanje</t>
  </si>
  <si>
    <t>96120-00</t>
  </si>
  <si>
    <t>Terapija mišića leđa ili vrata vežbanjem</t>
  </si>
  <si>
    <t>96121-00</t>
  </si>
  <si>
    <t>Terapija mišića ruku vežbanjem</t>
  </si>
  <si>
    <t>96124-00</t>
  </si>
  <si>
    <t>Terapija zgloba kuka vežbanjem</t>
  </si>
  <si>
    <t>96125-00</t>
  </si>
  <si>
    <t>Terapija mišića karličnog dna vežbanjem</t>
  </si>
  <si>
    <t>96126-00</t>
  </si>
  <si>
    <t>Terapija mišića nogu vežbanjem</t>
  </si>
  <si>
    <t>96127-00</t>
  </si>
  <si>
    <t>Terapija zgloba kolena vežbanjem</t>
  </si>
  <si>
    <t>96128-00</t>
  </si>
  <si>
    <t>Terapija mišića stopala, nožnog zgloba ili zglobova prstiju vežbanjem</t>
  </si>
  <si>
    <t>96130-00</t>
  </si>
  <si>
    <t>Uvežbavanje veština u aktivnostima povezanim sa položajem tela/mobilnošću/pokretom</t>
  </si>
  <si>
    <t>96142-00</t>
  </si>
  <si>
    <t>Uvežbavanje veština korišćenja uređaja ili opreme za pomoć</t>
  </si>
  <si>
    <t>96196-09</t>
  </si>
  <si>
    <t>Intra-arterijsko davanje farmakološkog sredstva, drugo i neklasifikovano sredstvo</t>
  </si>
  <si>
    <t>96200-07</t>
  </si>
  <si>
    <t>Subkutano davanje farmakološkog sredstva, hranljiva supstanca</t>
  </si>
  <si>
    <t>96203-06</t>
  </si>
  <si>
    <t>Oralno davanje farmakološkog sredstva, insulin</t>
  </si>
  <si>
    <t xml:space="preserve">  Организациона јединица</t>
  </si>
  <si>
    <t>Клиника зa пластичну и реконструктивну хирургију</t>
  </si>
  <si>
    <t>30017-01</t>
  </si>
  <si>
    <t>Obrada opekotine sa ekscizijom, manje od 10% površine tela je obrađeno ili ekscidirano</t>
  </si>
  <si>
    <t>30020-00</t>
  </si>
  <si>
    <t>Obrada opekotine sa ekscizijom, 10% i više površine tela je obrađeno ili ekscidirano</t>
  </si>
  <si>
    <t>30168-00</t>
  </si>
  <si>
    <t>Lipektomija, jedna ekscizija</t>
  </si>
  <si>
    <t>30177-00</t>
  </si>
  <si>
    <t>Lipektomija prednjeg trbušnog zida, radikalna</t>
  </si>
  <si>
    <t>30180-00</t>
  </si>
  <si>
    <t>Parcijalna ekscizija aksilarnih znojnih žlezda</t>
  </si>
  <si>
    <t>30183-00</t>
  </si>
  <si>
    <t>Totalna ekscizija aksilarnih znojnih žlezda</t>
  </si>
  <si>
    <t>30329-01</t>
  </si>
  <si>
    <t>Regionalna ekscizija limfnih čvorova prepone</t>
  </si>
  <si>
    <t>30330-00</t>
  </si>
  <si>
    <t>Radikalna ekscizija limfnih čvorova prepone</t>
  </si>
  <si>
    <t>30332-00</t>
  </si>
  <si>
    <t>Ekscizija limfnog čvora aksile</t>
  </si>
  <si>
    <t>30335-00</t>
  </si>
  <si>
    <t>Regionalna ekscizija limfnih čvorova aksile</t>
  </si>
  <si>
    <t>30336-00</t>
  </si>
  <si>
    <t>Radikalna ekscizija limfnih čvorova  aksile</t>
  </si>
  <si>
    <t>31230-04</t>
  </si>
  <si>
    <t>Ekscizija lezije(a) na koži i potkožnom tkivu prsta šake</t>
  </si>
  <si>
    <t>31245-00</t>
  </si>
  <si>
    <t>Ekstenzivna ekscizija aksilarnih znojnih žlezda</t>
  </si>
  <si>
    <t>31245-01</t>
  </si>
  <si>
    <t>Ekstenzivna ekscizija interglutealnih znojnih žlezda</t>
  </si>
  <si>
    <t>31245-02</t>
  </si>
  <si>
    <t>Ekstenzivna ekscizija inguinalnih znojnih žlezda</t>
  </si>
  <si>
    <t>33815-03</t>
  </si>
  <si>
    <t>Direktno zatvaranje ulnarne arterije</t>
  </si>
  <si>
    <t>33818-03</t>
  </si>
  <si>
    <t>Reparacija ulnarne arterije direktnom anastomozom</t>
  </si>
  <si>
    <t>44358-00</t>
  </si>
  <si>
    <t>Amputacija prsta na nozi sa metatarzalnom kosti</t>
  </si>
  <si>
    <t>45206-05</t>
  </si>
  <si>
    <t>Lokalni režanj kože šake</t>
  </si>
  <si>
    <t>45206-06</t>
  </si>
  <si>
    <t>Lokalni režanj kože palca</t>
  </si>
  <si>
    <t>45206-11</t>
  </si>
  <si>
    <t>Lokalni režanj kože prsta stopala</t>
  </si>
  <si>
    <t>45230-00</t>
  </si>
  <si>
    <t>Odlaganje direktnog udaljenog režnja kože</t>
  </si>
  <si>
    <t>45400-01</t>
  </si>
  <si>
    <t>Transplantat parcijalne debljine kože za malu granulirajuću oblast opekotine, &lt; 3% površine tela pokriveno transplantatom</t>
  </si>
  <si>
    <t>45403-01</t>
  </si>
  <si>
    <t>Transplantat parcijalne debljine kože za ekstenzivnu granulirajuću oblast opekotine, ≥ 3% površine tela pokriveno transplantatom</t>
  </si>
  <si>
    <t>45406-00</t>
  </si>
  <si>
    <t>Transplantat parcijalne debljine kože za opekotinu na drugim oblastima kada se &lt; 3% površine tela pokriva transplantatom</t>
  </si>
  <si>
    <t>45409-00</t>
  </si>
  <si>
    <t>Transplantat parcijalne debljine kože za opekotinu na drugim oblastima kada se ≥ 3% i &lt; 6% površine tela pokriva transplantatom</t>
  </si>
  <si>
    <t>45412-00</t>
  </si>
  <si>
    <t>Transplantat parcijalne debljine kože za opekotinu na drugim oblastima kada se ≥ 6% i &lt; 9% površine tela pokriva transplantatom</t>
  </si>
  <si>
    <t>45415-00</t>
  </si>
  <si>
    <t>Transplantat parcijalne debljine kože za opekotinu na drugim oblastima kada se ≥ 9% i &lt; 12% površine tela pokriva transplantatom</t>
  </si>
  <si>
    <t>45418-00</t>
  </si>
  <si>
    <t>Transplantat parcijalne debljine kože za opekotinu na drugim oblastima kada se ≥ 12% i &lt; 15% površine tela pokriva transplantatom</t>
  </si>
  <si>
    <t>45448-02</t>
  </si>
  <si>
    <t>Mali transplantat parcijalne debljine kože za usnu</t>
  </si>
  <si>
    <t>45448-03</t>
  </si>
  <si>
    <t>Mali transplantat parcijalne debljine kože za uvo</t>
  </si>
  <si>
    <t>45448-05</t>
  </si>
  <si>
    <t>Mali transplantat parcijalne debljine kože za šaku</t>
  </si>
  <si>
    <t>45448-06</t>
  </si>
  <si>
    <t>Mali transplantat parcijalne debljine kože za palac</t>
  </si>
  <si>
    <t>45448-07</t>
  </si>
  <si>
    <t>Mali transplantat parcijalne debljine kože za prst šake</t>
  </si>
  <si>
    <t>45448-08</t>
  </si>
  <si>
    <t>Mali transplantat parcijalne debljine kože za genitalije</t>
  </si>
  <si>
    <t>45448-10</t>
  </si>
  <si>
    <t>Mali transplantat parcijalne debljine kože za stopalo</t>
  </si>
  <si>
    <t>45448-11</t>
  </si>
  <si>
    <t>Mali transplantat parcijalne debljine kože za prst stopala</t>
  </si>
  <si>
    <t>45451-05</t>
  </si>
  <si>
    <t>Transplantat kože pune debljine na šaci</t>
  </si>
  <si>
    <t>45451-06</t>
  </si>
  <si>
    <t>Transplantat kože pune debljine na palcu</t>
  </si>
  <si>
    <t>45451-07</t>
  </si>
  <si>
    <t>Transplantat kože pune debljine na prstu šake</t>
  </si>
  <si>
    <t>45451-08</t>
  </si>
  <si>
    <t>Transplantat kože pune debljine na genitalijama</t>
  </si>
  <si>
    <t>45451-10</t>
  </si>
  <si>
    <t>Transplantat kože pune debljine na ostalim oblastima lica</t>
  </si>
  <si>
    <t>45451-11</t>
  </si>
  <si>
    <t>Transplantat kože pune debljine za opekotinu na nosu</t>
  </si>
  <si>
    <t>45451-12</t>
  </si>
  <si>
    <t>Transplantat kože pune debljine za opekotinu na usni</t>
  </si>
  <si>
    <t>45451-13</t>
  </si>
  <si>
    <t>Transplantat kože pune debljine za opekotinu na uvu</t>
  </si>
  <si>
    <t>45451-14</t>
  </si>
  <si>
    <t>Transplantat kože pune debljine za opekotinu na vratu</t>
  </si>
  <si>
    <t>45451-15</t>
  </si>
  <si>
    <t>Transplantat kože pune debljine za opekotinu na šaci</t>
  </si>
  <si>
    <t>45451-16</t>
  </si>
  <si>
    <t>Transplantat kože pune debljine za opekotinu na palcu</t>
  </si>
  <si>
    <t>45451-17</t>
  </si>
  <si>
    <t>Transplantat kože pune debljine za opekotinu na prstu šake</t>
  </si>
  <si>
    <t>45451-18</t>
  </si>
  <si>
    <t>Transplantat kože pune debljine za opekotinu na genitalijama</t>
  </si>
  <si>
    <t>45451-19</t>
  </si>
  <si>
    <t>Transplantat kože pune debljine za opekotinu na ostalim oblastima</t>
  </si>
  <si>
    <t>45451-20</t>
  </si>
  <si>
    <t>Transplantat kože pune debljine za opekotinu na ostalim oblastima lica</t>
  </si>
  <si>
    <t>45451-21</t>
  </si>
  <si>
    <t>Transplantat kože pune debljine za opekotinu na celom licu</t>
  </si>
  <si>
    <t>45451-22</t>
  </si>
  <si>
    <t>Transplantat kože pune debljine za opekotinu na stopalu</t>
  </si>
  <si>
    <t>45451-23</t>
  </si>
  <si>
    <t>Transplantat kože pune debljine za opekotinu na prstu stopala</t>
  </si>
  <si>
    <t>45451-26</t>
  </si>
  <si>
    <t>Transplantat kože pune debljine na stopalu</t>
  </si>
  <si>
    <t>45451-27</t>
  </si>
  <si>
    <t>Transplantat kože pune debljine na prstu stopala</t>
  </si>
  <si>
    <t>45460-00</t>
  </si>
  <si>
    <t>Transplantat parcijalne debljine kože za opekotinu na drugim oblastima kada se ≥ 15% i &lt; 20% površine tela pokriva transplantatom</t>
  </si>
  <si>
    <t>45464-00</t>
  </si>
  <si>
    <t>Transplantat parcijalne debljine kože za opekotinu na drugim oblastima kada se ≥ 20% i &lt; 30% površine tela pokriva transplantatom</t>
  </si>
  <si>
    <t>45468-00</t>
  </si>
  <si>
    <t>Transplantat parcijalne debljine kože za opekotinu na drugim oblastima kada se ≥ 30% i &lt; 40% površine tela pokriva transplantatom</t>
  </si>
  <si>
    <t>45471-00</t>
  </si>
  <si>
    <t>Transplantat parcijalne debljine kože za opekotinu na drugim oblastima kada se ≥ 40% i &lt; 50% površine tela pokriva transplantatom</t>
  </si>
  <si>
    <t>45474-00</t>
  </si>
  <si>
    <t>Transplantat parcijalne debljine kože za opekotinu na drugim oblastima kada se ≥ 50% i &lt; 60% površine tela pokriva transplantatom</t>
  </si>
  <si>
    <t>45477-00</t>
  </si>
  <si>
    <t>Transplantat parcijalne debljine kože za opekotinu na drugim oblastima kada se ≥ 60% i &lt; 70% površine tela pokriva transplantatom</t>
  </si>
  <si>
    <t>45480-00</t>
  </si>
  <si>
    <t>Transplantat parcijalne debljine kože za opekotinu na drugim oblastima kada se ≥ 70% i &lt; 80% površine tela pokriva transplantatom</t>
  </si>
  <si>
    <t>45483-00</t>
  </si>
  <si>
    <t>Transplantat parcijalne debljine kože za opekotinu na drugim oblastima kada se ≥ 80% površine tela pokriva transplantatom</t>
  </si>
  <si>
    <t>45485-00</t>
  </si>
  <si>
    <t>Transplantat parcijalne debljine kože za opekotinu na očnom kapku</t>
  </si>
  <si>
    <t>45485-01</t>
  </si>
  <si>
    <t>Transplantat parcijalne debljine kože za opekotinu na nosu</t>
  </si>
  <si>
    <t>45485-02</t>
  </si>
  <si>
    <t>Transplantat parcijalne debljine kože za opekotinu na usni</t>
  </si>
  <si>
    <t>45485-03</t>
  </si>
  <si>
    <t>Transplantat parcijalne debljine kože za opekotinu na uvu</t>
  </si>
  <si>
    <t>45485-04</t>
  </si>
  <si>
    <t>Transplantat parcijalne debljine kože za opekotinu na šaci</t>
  </si>
  <si>
    <t>45486-00</t>
  </si>
  <si>
    <t>Transplantat parcijalne debljine kože za opekotinu na vratu</t>
  </si>
  <si>
    <t>45486-01</t>
  </si>
  <si>
    <t>Transplantat parcijalne debljine kože za opekotinu na genitalijama</t>
  </si>
  <si>
    <t>45486-02</t>
  </si>
  <si>
    <t>Transplantat parcijalne debljine kože za opekotinu na ostalim oblastima lica</t>
  </si>
  <si>
    <t>45486-03</t>
  </si>
  <si>
    <t>Transplantat parcijalne debljine kože za opekotinu na stopalu</t>
  </si>
  <si>
    <t>45487-00</t>
  </si>
  <si>
    <t>Transplantat parcijalne debljine kože za opekotinu na prstu stopala</t>
  </si>
  <si>
    <t>45488-00</t>
  </si>
  <si>
    <t>Transplantat parcijalne debljine kože za opekotinu na prstu šake</t>
  </si>
  <si>
    <t>45488-01</t>
  </si>
  <si>
    <t>Transplantat parcijalne debljine kože za opekotinu na palcu</t>
  </si>
  <si>
    <t>45494-00</t>
  </si>
  <si>
    <t>Transplantat parcijalne debljine kože za opekotinu na celom licu</t>
  </si>
  <si>
    <t>45502-00</t>
  </si>
  <si>
    <t>Mikrohiruška anastomoza arterije</t>
  </si>
  <si>
    <t>45502-01</t>
  </si>
  <si>
    <t>Mikrohiruška anastomoza vene</t>
  </si>
  <si>
    <t>45502-02</t>
  </si>
  <si>
    <t>Mikrohiruška anastomoza arterije i vene</t>
  </si>
  <si>
    <t>45519-00</t>
  </si>
  <si>
    <t>Revizija ožiljka ili kontrakture od opekotine</t>
  </si>
  <si>
    <t>45520-00</t>
  </si>
  <si>
    <t>Redukciona mamoplastika sa repozicioniranjem bradavice, jednostrana</t>
  </si>
  <si>
    <t>45520-01</t>
  </si>
  <si>
    <t>Redukciona mamoplastika sa repozicioniranjem bradavice, obostrana</t>
  </si>
  <si>
    <t>45520-02</t>
  </si>
  <si>
    <t>Redukciona mamoplastika sa rekonstrukcijom bradavice, obostrana</t>
  </si>
  <si>
    <t>45520-03</t>
  </si>
  <si>
    <t>45522-00</t>
  </si>
  <si>
    <t>Redukciona mamoplastika, jednostrana</t>
  </si>
  <si>
    <t>45522-01</t>
  </si>
  <si>
    <t>Redukciona mamoplastika, obostrana</t>
  </si>
  <si>
    <t>45524-00</t>
  </si>
  <si>
    <t>Augmentaciona mamoplastika, jednostrana</t>
  </si>
  <si>
    <t>45527-00</t>
  </si>
  <si>
    <t>Augmentaciona mamoplastika posle mastektomije, jednostrana</t>
  </si>
  <si>
    <t>45527-01</t>
  </si>
  <si>
    <t>Augmentaciona mamoplastika posle mastektomije, obostrana</t>
  </si>
  <si>
    <t>45528-00</t>
  </si>
  <si>
    <t>Augmentaciona mamoplastika, obostrana</t>
  </si>
  <si>
    <t>45530-02</t>
  </si>
  <si>
    <t>Rekonstrukcija dojke korišćenjem režnja</t>
  </si>
  <si>
    <t>45533-00</t>
  </si>
  <si>
    <t>Rekonstrukcija dojke tehnikom deljenja dojke, prvi stadijum</t>
  </si>
  <si>
    <t>45539-00</t>
  </si>
  <si>
    <t>Rekonstrukcija dojke sa insercijom tkivnog ekspandera</t>
  </si>
  <si>
    <t>45542-00</t>
  </si>
  <si>
    <t>Uklanjanje tkivnog ekspandera dojke i insercija permanentne proteze</t>
  </si>
  <si>
    <t>45545-00</t>
  </si>
  <si>
    <t>Rekonstrukcija bradavice</t>
  </si>
  <si>
    <t>45545-01</t>
  </si>
  <si>
    <t>Rekonstrukcija areole</t>
  </si>
  <si>
    <t>45545-02</t>
  </si>
  <si>
    <t>Rekonstrukcija bradavice i areole</t>
  </si>
  <si>
    <t>45548-00</t>
  </si>
  <si>
    <t>Uklanjanje proteze iz dojke</t>
  </si>
  <si>
    <t>45548-01</t>
  </si>
  <si>
    <t>45548-02</t>
  </si>
  <si>
    <t>Podešavanje tkivnog ekspandera dojke</t>
  </si>
  <si>
    <t>45551-00</t>
  </si>
  <si>
    <t>Uklanjanje proteze iz dojke sa ekscizijom fibrozne kapsule</t>
  </si>
  <si>
    <t>45552-00</t>
  </si>
  <si>
    <t>Uklanjanje proteze iz dojke sa ekscizijom fibrozne kapsule i zamenom proteze</t>
  </si>
  <si>
    <t>45554-00</t>
  </si>
  <si>
    <t>45555-00</t>
  </si>
  <si>
    <t>45556-00</t>
  </si>
  <si>
    <t>Mastopeksija</t>
  </si>
  <si>
    <t>45566-00</t>
  </si>
  <si>
    <t>Insercija tkivnog ekspandera</t>
  </si>
  <si>
    <t>45566-01</t>
  </si>
  <si>
    <t>Korekcija klempavog uva</t>
  </si>
  <si>
    <t>45566-03</t>
  </si>
  <si>
    <t>Podešavanje tkivnog ekspandera</t>
  </si>
  <si>
    <t>45568-00</t>
  </si>
  <si>
    <t>Uklanjanje tkivnog ekspandera</t>
  </si>
  <si>
    <t>45584-00</t>
  </si>
  <si>
    <t>Liposukcija</t>
  </si>
  <si>
    <t>45617-00</t>
  </si>
  <si>
    <t>Redukcija gornjeg očnog kapka</t>
  </si>
  <si>
    <t>45620-00</t>
  </si>
  <si>
    <t>Redukcija donjeg očnog kapka</t>
  </si>
  <si>
    <t>45623-01</t>
  </si>
  <si>
    <t>Korekcija ptoze na očnom kapku tehnikom frontalis mišića sa fascijalnim slingom</t>
  </si>
  <si>
    <t>45623-02</t>
  </si>
  <si>
    <t>Korekcija ptoze na očnom kapku resekcijom ili produženjem levator mišića</t>
  </si>
  <si>
    <t>45626-00</t>
  </si>
  <si>
    <t>Korekcija ektropiona ili entropiona tehnikom šavova</t>
  </si>
  <si>
    <t>45641-01</t>
  </si>
  <si>
    <t>Rinoplastika sa transplantatom nazalne kosti</t>
  </si>
  <si>
    <t>45641-02</t>
  </si>
  <si>
    <t>Rinoplastika sa transplantatom nazalne kosti i nazalne/septalne hrskavice</t>
  </si>
  <si>
    <t>45644-01</t>
  </si>
  <si>
    <t>Rinoplastika sa transplantatom kosti sa udaljene donatorske oblasti</t>
  </si>
  <si>
    <t>45644-02</t>
  </si>
  <si>
    <t>Rinoplastika sa transplantatom kosti i hrskavice sa udaljene donatorske oblasti</t>
  </si>
  <si>
    <t>45659-00</t>
  </si>
  <si>
    <t>45659-01</t>
  </si>
  <si>
    <t>Ostale korekcije deformiteta eksternog uva</t>
  </si>
  <si>
    <t>45665-01</t>
  </si>
  <si>
    <t>Klinasta ekscizija očnog kapka pune debljine</t>
  </si>
  <si>
    <t>Ekscizija gangliona tetivne ovojnice fleksora šake</t>
  </si>
  <si>
    <t>46333-00</t>
  </si>
  <si>
    <t>Ekscizija gangliona distalnog dela prsta šake</t>
  </si>
  <si>
    <t>46333-01</t>
  </si>
  <si>
    <t>Reparacija ligamenta ili kapsule metakarpofalangealnog zgloba sa slobodnim tkivom za presađivanje ili implantom</t>
  </si>
  <si>
    <t>46339-00</t>
  </si>
  <si>
    <t>Sinovijektomija ovojnice tetive fleksora ili ekstenzora šake</t>
  </si>
  <si>
    <t>46351-00</t>
  </si>
  <si>
    <t>Sinovijektomija ovojnice tetive fleksora, 2 prsta na ruci</t>
  </si>
  <si>
    <t>46357-00</t>
  </si>
  <si>
    <t>Sinovijektomija ovojnice tetive fleksora, 4 prsta na ruci</t>
  </si>
  <si>
    <t>46360-00</t>
  </si>
  <si>
    <t>Sinovijektomija ovojnice tetive fleksora, ≥ 5 prstiju</t>
  </si>
  <si>
    <t>46366-00</t>
  </si>
  <si>
    <t>Subkutana fasciotomija zbog Dipitrenove kontrakture</t>
  </si>
  <si>
    <t>46408-00</t>
  </si>
  <si>
    <t>Rekonstrukcija tetive šake pomoću presađivanja tetive</t>
  </si>
  <si>
    <t>46414-00</t>
  </si>
  <si>
    <t>Insercija veštačke proteze za tetivu šake</t>
  </si>
  <si>
    <t>46417-00</t>
  </si>
  <si>
    <t>Prenošenje tetive šake</t>
  </si>
  <si>
    <t>46423-00</t>
  </si>
  <si>
    <t>Sekundarna reparacija tetive ekstenzora šake</t>
  </si>
  <si>
    <t>46426-00</t>
  </si>
  <si>
    <t>Primarna reparacija tetive fleksora šake, proksimalno od fibrozne ovojnice tetiva fleksora prstiju (u nivou metakarpalnih glavica, A1 puli)</t>
  </si>
  <si>
    <t>46429-00</t>
  </si>
  <si>
    <t>Sekundarna reparacija tetive fleksora šake, proksimalno od fibrozne</t>
  </si>
  <si>
    <t>46432-00</t>
  </si>
  <si>
    <t>Primarna reparacija tetive fleksora šake, distalno od fibrozne ovojnice tetiva fleksora prstiju (u nivou metakarpalnih glavica, A1 puli)</t>
  </si>
  <si>
    <t>46435-00</t>
  </si>
  <si>
    <t>Sekundarna reparacija tetive fleksora šake, distalno od fibrozne ovojnice tetiva fleksora prstiju (u nivou metakarpalnih glavica, A1 puli)</t>
  </si>
  <si>
    <t>46453-00</t>
  </si>
  <si>
    <t>Tenoliza tetive fleksora šake</t>
  </si>
  <si>
    <t>46480-00</t>
  </si>
  <si>
    <t>Amputacija prsta koja uključuje metakarpalnu kost</t>
  </si>
  <si>
    <t>46483-00</t>
  </si>
  <si>
    <t>Revizija amputacionog patrljka na šaci ili prstu</t>
  </si>
  <si>
    <t>46492-00</t>
  </si>
  <si>
    <t>Ispravljanje kontrakture prsta šake</t>
  </si>
  <si>
    <t>46495-00</t>
  </si>
  <si>
    <t>Ekscizija mukozne ciste prsta šake</t>
  </si>
  <si>
    <t>46495-01</t>
  </si>
  <si>
    <t>46498-00</t>
  </si>
  <si>
    <t>46502-00</t>
  </si>
  <si>
    <t>Ekscizija rekurentnog gangliona dorzalne strane ručnog zgloba</t>
  </si>
  <si>
    <t>46503-00</t>
  </si>
  <si>
    <t>Ekscizija rekurentnog gangliona volarne strane ručnog zgloba</t>
  </si>
  <si>
    <t>47387-00</t>
  </si>
  <si>
    <t>Imobilizacija preloma tela radijusa i ulne</t>
  </si>
  <si>
    <t>47963-01</t>
  </si>
  <si>
    <t>Tenoplastika, neklasifikovana na drugom mestu</t>
  </si>
  <si>
    <t>47963-02</t>
  </si>
  <si>
    <t>Rekonstrukcija tetive šake, ako na drugom mestu nije klasifikovano</t>
  </si>
  <si>
    <t>47969-00</t>
  </si>
  <si>
    <t>Tenosinovijektomija, neklasifikovana na drugom mestu</t>
  </si>
  <si>
    <t>47981-00</t>
  </si>
  <si>
    <t>Dekompresiona fasciotomija podlaktice</t>
  </si>
  <si>
    <t>90366-00</t>
  </si>
  <si>
    <t>Ostale procedure na urinarnom sistemu</t>
  </si>
  <si>
    <t>90567-01</t>
  </si>
  <si>
    <t>Fasciotomija zbog ishemije donjeg ekstremiteta</t>
  </si>
  <si>
    <t>90571-00</t>
  </si>
  <si>
    <t>Razdvajanje adhezija mekog tkiva, neklasifikovano na drugom mestu</t>
  </si>
  <si>
    <t>90574-00</t>
  </si>
  <si>
    <t>Ekscizija lezije zgloba, neklasifikovana na drugom mestu</t>
  </si>
  <si>
    <t>90583-01</t>
  </si>
  <si>
    <t>Presađivanje mišića, neklasifikovano na drugom mestu</t>
  </si>
  <si>
    <t>90590-00</t>
  </si>
  <si>
    <t>Rekonstrukcija vezivne ovojnice tetive ili puleja, neklasifikovana na drugom mestu</t>
  </si>
  <si>
    <t>90603-14</t>
  </si>
  <si>
    <t>Sekvestrektomija kostiju karlice</t>
  </si>
  <si>
    <t>90669-00</t>
  </si>
  <si>
    <t>Ekscizija kože za transplantat</t>
  </si>
  <si>
    <t>90723-01</t>
  </si>
  <si>
    <t>Injekcija u dojku zbog povećanja, obostrano</t>
  </si>
  <si>
    <t>31551-00</t>
  </si>
  <si>
    <t>Incizija i drenaža dojke</t>
  </si>
  <si>
    <t>45588-01</t>
  </si>
  <si>
    <t>Lifting čela i obrva, obostrano</t>
  </si>
  <si>
    <t>Injekcija u tkivni ekspander</t>
  </si>
  <si>
    <t>90544-00</t>
  </si>
  <si>
    <t>Presecanje adhezija šake</t>
  </si>
  <si>
    <t>90560-00</t>
  </si>
  <si>
    <t>Primena drugog sredstva u meko tkivo, neklasifikovana na drugom mestu</t>
  </si>
  <si>
    <t>30195-07</t>
  </si>
  <si>
    <t>Elektroterapija lezija na koži, višestruke lezije</t>
  </si>
  <si>
    <t>13706-07</t>
  </si>
  <si>
    <t xml:space="preserve">Transplantacija autologne koštane srži ili matične ćelije </t>
  </si>
  <si>
    <t>13750-06</t>
  </si>
  <si>
    <t>Ostale terapijske hemafereze</t>
  </si>
  <si>
    <t>30052-00</t>
  </si>
  <si>
    <t>Rekonstrukcija rane spoljašnjeg uva</t>
  </si>
  <si>
    <t>45536-00</t>
  </si>
  <si>
    <t>Rekonstrukcija dojke tehnikom deljenja dojke, drugi stadijum</t>
  </si>
  <si>
    <t>45587-01</t>
  </si>
  <si>
    <t>Lifting čela i obrva, jednostrano</t>
  </si>
  <si>
    <t>45623-03</t>
  </si>
  <si>
    <t>Korekcija ptoze na očnom kapku ostalim tehnikama levator mišića</t>
  </si>
  <si>
    <t>46336-01</t>
  </si>
  <si>
    <t>Sinovijektomija metakarpalnog zgloba</t>
  </si>
  <si>
    <t>46348-00</t>
  </si>
  <si>
    <t>Sinovijektomija ovojnice tetive fleksora, 1 prst ruke</t>
  </si>
  <si>
    <t>46354-00</t>
  </si>
  <si>
    <t>Sinovijektomija ovojnice tetive fleksora, 3 prsta na ruci</t>
  </si>
  <si>
    <t>46369-00</t>
  </si>
  <si>
    <t>Palmarna fasciektomija zbog Dipitrenove kontrakture</t>
  </si>
  <si>
    <t>46372-00</t>
  </si>
  <si>
    <t>Palmarna fasciektomija zbog Dipitrenove kontrakture koja zahvata 1 prst</t>
  </si>
  <si>
    <t>46375-00</t>
  </si>
  <si>
    <t>Palmarna fasciektomija zbog Dipitrenove kontrakture koja zahvata 2 prsta</t>
  </si>
  <si>
    <t>46378-00</t>
  </si>
  <si>
    <t>Palmarna fasciektomija zbog Dipitrenove kontrakture koja zahvata ≥ 3 prsta</t>
  </si>
  <si>
    <t>46387-00</t>
  </si>
  <si>
    <t>Revizija palmarne fasciektomije zbog Dipitrenove kontrakture koja zahvata 1 prst</t>
  </si>
  <si>
    <t>46390-00</t>
  </si>
  <si>
    <t>Revizija palmarne fasciektomije zbog Dipitrenove kontrakture koja zahvata 2 prsta</t>
  </si>
  <si>
    <t>46444-00</t>
  </si>
  <si>
    <t>Rekonstrukcija deformiteta prsta po tipu „rupice za dugme“ (Boutonnière deformity)</t>
  </si>
  <si>
    <t>46447-00</t>
  </si>
  <si>
    <t>Rekonstrukcija deformiteta prsta po tipu „rupice za dugme“</t>
  </si>
  <si>
    <t>46507-00</t>
  </si>
  <si>
    <t>Transpozicija prsta šake na vaskularnoj peteljci</t>
  </si>
  <si>
    <t>57506-04</t>
  </si>
  <si>
    <t>Radiografsko snimanje šake</t>
  </si>
  <si>
    <t>61469-00</t>
  </si>
  <si>
    <t>Limfoscintigrafija</t>
  </si>
  <si>
    <t>90071-00</t>
  </si>
  <si>
    <t>Revizija operativne rane na prednjem segmentu – neklasifikovana na drugom mestu</t>
  </si>
  <si>
    <t>90162-00</t>
  </si>
  <si>
    <t>Ostale procedure na traheji</t>
  </si>
  <si>
    <t>90660-00</t>
  </si>
  <si>
    <t>Primena sredstava u koži i potkožnom tkivu</t>
  </si>
  <si>
    <t>90686-00</t>
  </si>
  <si>
    <t>Obrada opekotine bez ekscizije</t>
  </si>
  <si>
    <t>92159-00</t>
  </si>
  <si>
    <t>Profilaktička vakcinacija protiv gripa</t>
  </si>
  <si>
    <t>96197-06</t>
  </si>
  <si>
    <t>Intramuskularno davanje farmakološkog sredstva, insulin</t>
  </si>
  <si>
    <t>96197-07</t>
  </si>
  <si>
    <t>Intramuskularno davanje farmakološkog sredstva, hranljiva supstanca</t>
  </si>
  <si>
    <t>35653-01</t>
  </si>
  <si>
    <t>Totalna abdominalna histerektomija</t>
  </si>
  <si>
    <t>90765-00</t>
  </si>
  <si>
    <t>Izrada i podešavanje uređaja za imobilizaciju, jednostavna</t>
  </si>
  <si>
    <t>96020-00</t>
  </si>
  <si>
    <t>Procena integriteta kože</t>
  </si>
  <si>
    <t>Клиника зa урологију</t>
  </si>
  <si>
    <t>Biopsija mokraćne bešike</t>
  </si>
  <si>
    <t>30075-04</t>
  </si>
  <si>
    <t>Biopsija nadbubrežne žlezde</t>
  </si>
  <si>
    <t>30075-21</t>
  </si>
  <si>
    <t>Biopsija semenih kesica</t>
  </si>
  <si>
    <t>30075-31</t>
  </si>
  <si>
    <t>Biopsija uretre</t>
  </si>
  <si>
    <t>30075-32</t>
  </si>
  <si>
    <t>Biopsija perirenalnog ili perivezikalnog tkiva</t>
  </si>
  <si>
    <t>30075-33</t>
  </si>
  <si>
    <t>Biopsija uretera</t>
  </si>
  <si>
    <t>30094-06</t>
  </si>
  <si>
    <t>Perkutana biopsija intraabdominalne mase iglom</t>
  </si>
  <si>
    <t>30094-07</t>
  </si>
  <si>
    <t>Perkutana biopsija testisa (iglom)</t>
  </si>
  <si>
    <t>30224-02</t>
  </si>
  <si>
    <t>Perkutana drenaža retroperitonealnog apscesa</t>
  </si>
  <si>
    <t>30375-09</t>
  </si>
  <si>
    <t>Ekscizija Mekelovog divertikuluma</t>
  </si>
  <si>
    <t>30403-05</t>
  </si>
  <si>
    <t>Reparacija trbušnog zida nakon uzimanja mišićno-kožnog režnja</t>
  </si>
  <si>
    <t>30409-00</t>
  </si>
  <si>
    <t>Perkutana (zatvorena) biopsija jetre</t>
  </si>
  <si>
    <t>30635-00</t>
  </si>
  <si>
    <t>Operacija varikocele</t>
  </si>
  <si>
    <t>30641-00</t>
  </si>
  <si>
    <t>Orhidektomija, jednostrana</t>
  </si>
  <si>
    <t>30641-01</t>
  </si>
  <si>
    <t>Orhidektomija, obostrana</t>
  </si>
  <si>
    <t>30641-02</t>
  </si>
  <si>
    <t>Orhidektomija sa ugradnjom testikularne proteze, jednostrana</t>
  </si>
  <si>
    <t>30641-03</t>
  </si>
  <si>
    <t>Orhidektomija sa ugradnjom testikularne proteze, obostrana</t>
  </si>
  <si>
    <t>30644-00</t>
  </si>
  <si>
    <t>Epididimotomija</t>
  </si>
  <si>
    <t>30644-01</t>
  </si>
  <si>
    <t>Eksploracija spermatične vrpce</t>
  </si>
  <si>
    <t>30644-04</t>
  </si>
  <si>
    <t>Biopsija testisa, jednostrana</t>
  </si>
  <si>
    <t>30644-05</t>
  </si>
  <si>
    <t>Biopsija testisa, obostrana</t>
  </si>
  <si>
    <t>30644-06</t>
  </si>
  <si>
    <t>Biopsija semene vrpce, epididimisa ili semevoda (vas deferens)</t>
  </si>
  <si>
    <t>30644-07</t>
  </si>
  <si>
    <t>Ekscizija lezije testisa</t>
  </si>
  <si>
    <t>30644-08</t>
  </si>
  <si>
    <t>Ekscizija lezije semene vrpce ili epididimisa</t>
  </si>
  <si>
    <t>30644-09</t>
  </si>
  <si>
    <t>Ekscizija semene vrpce</t>
  </si>
  <si>
    <t>30644-11</t>
  </si>
  <si>
    <t>Ostale reparacije semene vrpce i epididimisa</t>
  </si>
  <si>
    <t>30644-12</t>
  </si>
  <si>
    <t>Ostale procedure na spermatičnoj vrpci, epididimisu ili semevodu</t>
  </si>
  <si>
    <t>30653-00</t>
  </si>
  <si>
    <t>Cirkumcizija (obrezivanje) muškarca</t>
  </si>
  <si>
    <t>32162-00</t>
  </si>
  <si>
    <t>Ekscizija analne fistule koja zahvata gornju polovinu analnog sfinktera</t>
  </si>
  <si>
    <t>33836-01</t>
  </si>
  <si>
    <t>Reparacija renalne arterije direktnom anastomozom</t>
  </si>
  <si>
    <t>33836-02</t>
  </si>
  <si>
    <t>Reparacija ilijačne arterije direktnom anastomozom</t>
  </si>
  <si>
    <t>33836-04</t>
  </si>
  <si>
    <t>Reparacija renalne vene direktnom anastomozom</t>
  </si>
  <si>
    <t>35321-03</t>
  </si>
  <si>
    <t>Transkateterska embolizacija krvnih sudova lica i vrata</t>
  </si>
  <si>
    <t>35523-00</t>
  </si>
  <si>
    <t>Ekscizija karunkula uretre</t>
  </si>
  <si>
    <t>35560-00</t>
  </si>
  <si>
    <t>Parcijalna vaginektomija</t>
  </si>
  <si>
    <t>35596-01</t>
  </si>
  <si>
    <t>Korekcija vezikovaginalne fistule vaginalnim putem</t>
  </si>
  <si>
    <t>35597-01</t>
  </si>
  <si>
    <t>Sakralna kolpopeksija</t>
  </si>
  <si>
    <t>35599-00</t>
  </si>
  <si>
    <t>Sling procedure kod stres inkontinencije kod žena</t>
  </si>
  <si>
    <t>35599-01</t>
  </si>
  <si>
    <t>Revizija sling procedure kod stres inkontinencije kod žena</t>
  </si>
  <si>
    <t>35638-00</t>
  </si>
  <si>
    <t>Laparoskopska klinasta resekcija jajnika</t>
  </si>
  <si>
    <t>36516-00</t>
  </si>
  <si>
    <t>Laparoskopska nefrektomija, jednostrana</t>
  </si>
  <si>
    <t>36516-02</t>
  </si>
  <si>
    <t>Laparoskopska nefrektomija, obostrana</t>
  </si>
  <si>
    <t>36516-03</t>
  </si>
  <si>
    <t>Nefrektomija obostrana</t>
  </si>
  <si>
    <t>36516-04</t>
  </si>
  <si>
    <t>Laparoskopska nefrektomija za transplantaciju, živi davalac</t>
  </si>
  <si>
    <t>36516-05</t>
  </si>
  <si>
    <t>Nefrektomija za transplantaciju, živi davalac</t>
  </si>
  <si>
    <t>36516-06</t>
  </si>
  <si>
    <t>Nefrektomija za  transplantaciju, kadaver</t>
  </si>
  <si>
    <t>36519-00</t>
  </si>
  <si>
    <t>Laparoskopska nefrektomija transplantiranog bubrega</t>
  </si>
  <si>
    <t>36519-01</t>
  </si>
  <si>
    <t>Nefrektomija transplantiranog bubrega</t>
  </si>
  <si>
    <t>36519-02</t>
  </si>
  <si>
    <t>Laparoskopska nefrektomija predhodno operisanog bubrega</t>
  </si>
  <si>
    <t>36519-03</t>
  </si>
  <si>
    <t>Nefrektomija predhodno operisanog bubrega</t>
  </si>
  <si>
    <t>36522-00</t>
  </si>
  <si>
    <t>Laparoskopska parcijalna nefrektomija</t>
  </si>
  <si>
    <t>36522-01</t>
  </si>
  <si>
    <t>Parcijalna nefrektomija</t>
  </si>
  <si>
    <t>36525-00</t>
  </si>
  <si>
    <t>Laparoskopska parcijalna nefrektomija na predhodno operisanom bubregu</t>
  </si>
  <si>
    <t>36525-01</t>
  </si>
  <si>
    <t>Parcijalna nefrektomija na predhodno operisanom bubregu</t>
  </si>
  <si>
    <t>36528-00</t>
  </si>
  <si>
    <t>Laparoskopska radikalna nefrektomija</t>
  </si>
  <si>
    <t>36528-01</t>
  </si>
  <si>
    <t>Radikalna nefrektomija</t>
  </si>
  <si>
    <t>36529-00</t>
  </si>
  <si>
    <t>Radikalna nefrektomija na predhodno operisanom bubregu</t>
  </si>
  <si>
    <t>36531-00</t>
  </si>
  <si>
    <t>Laparoskopska nefroureterektomija</t>
  </si>
  <si>
    <t>36531-01</t>
  </si>
  <si>
    <t>Nefroureterektomija</t>
  </si>
  <si>
    <t>36533-00</t>
  </si>
  <si>
    <t>Nefroureterektomija na predhodno operisanom bubregu</t>
  </si>
  <si>
    <t>36537-00</t>
  </si>
  <si>
    <t>Eksploracija perirenalnog prostora sa drenažom</t>
  </si>
  <si>
    <t>36540-00</t>
  </si>
  <si>
    <t>Nefrolitotomija sa odstranjenjem  ≤ 2 kalkulusa</t>
  </si>
  <si>
    <t>36543-00</t>
  </si>
  <si>
    <t>Nefrolitotomija sa odstranjenjem  ≥ 3 kalkulusa</t>
  </si>
  <si>
    <t>36546-00</t>
  </si>
  <si>
    <t>Vantelesna litotripsija šok-talasima  [ESWL]</t>
  </si>
  <si>
    <t>36549-00</t>
  </si>
  <si>
    <t>Ureterolitotomija</t>
  </si>
  <si>
    <t>36549-01</t>
  </si>
  <si>
    <t>Laparoskopska ureterolitotomija</t>
  </si>
  <si>
    <t>36552-00</t>
  </si>
  <si>
    <t>Nefrostomija</t>
  </si>
  <si>
    <t>36552-01</t>
  </si>
  <si>
    <t>Pijelostomija</t>
  </si>
  <si>
    <t>36558-00</t>
  </si>
  <si>
    <t>Laparoskopska ekscizija ciste bubrega</t>
  </si>
  <si>
    <t>36558-01</t>
  </si>
  <si>
    <t>Ekscizija ciste bubrega</t>
  </si>
  <si>
    <t>36558-02</t>
  </si>
  <si>
    <t>Ekscizija ostalih lezija bubrega</t>
  </si>
  <si>
    <t>36564-00</t>
  </si>
  <si>
    <t>Laparoskopska pijeloplastika</t>
  </si>
  <si>
    <t>36564-01</t>
  </si>
  <si>
    <t>Pijeloplastika</t>
  </si>
  <si>
    <t>36570-00</t>
  </si>
  <si>
    <t>Laparoskopska pijeloplastika na predhodno operisanom bubregu</t>
  </si>
  <si>
    <t>36570-01</t>
  </si>
  <si>
    <t>Pijeloplastika na predhodno operisanom bubregu</t>
  </si>
  <si>
    <t>36573-00</t>
  </si>
  <si>
    <t>Laparoskopska reparacija udvojenog uretera</t>
  </si>
  <si>
    <t>36573-01</t>
  </si>
  <si>
    <t>Reparacija udvojenog uretera</t>
  </si>
  <si>
    <t>36579-00</t>
  </si>
  <si>
    <t>Laparoskopska parcijalna ureterektomija</t>
  </si>
  <si>
    <t>36579-01</t>
  </si>
  <si>
    <t>Parcijalna ureterektomija</t>
  </si>
  <si>
    <t>36579-02</t>
  </si>
  <si>
    <t>Laparoskopska kompletna ureterektomija</t>
  </si>
  <si>
    <t>36579-03</t>
  </si>
  <si>
    <t>Kompletna ureterektomija</t>
  </si>
  <si>
    <t>36585-00</t>
  </si>
  <si>
    <t>Laparoskopsko formiranje kutane ureterostomije (jednostrano)</t>
  </si>
  <si>
    <t>36585-01</t>
  </si>
  <si>
    <t>Formiranje kutane ureterostomije (jednostrano)</t>
  </si>
  <si>
    <t>36585-02</t>
  </si>
  <si>
    <t>Laparoskopsko formiranje kutane ureterostomije (obostrano)</t>
  </si>
  <si>
    <t>36585-03</t>
  </si>
  <si>
    <t>Formiranje kutane ureterostomije (obostrano)</t>
  </si>
  <si>
    <t>36588-00</t>
  </si>
  <si>
    <t>Laparoskopska reimplantacija uretera u mokraćnu bešiku (jednostrana)</t>
  </si>
  <si>
    <t>36588-01</t>
  </si>
  <si>
    <t>Reimplantacija uretera u mokraćnu bešiku (jednostrana)</t>
  </si>
  <si>
    <t>36588-02</t>
  </si>
  <si>
    <t>Laparoskopska reimplantacija uretera u mokraćnu bešiku (obostrana)</t>
  </si>
  <si>
    <t>36588-03</t>
  </si>
  <si>
    <t>Reimplantacija uretera u mokraćnu bešiku (obostrana)</t>
  </si>
  <si>
    <t>36591-00</t>
  </si>
  <si>
    <t>Laparoskopska reimplantacija uretera u mokraćnu bešiku sa režnjem bešike (jednostrana)</t>
  </si>
  <si>
    <t>36591-01</t>
  </si>
  <si>
    <t>Reimplantacija uretera u mokraćnu bešiku sa režnjem bešike (jednostrana)</t>
  </si>
  <si>
    <t>36591-02</t>
  </si>
  <si>
    <t>Laparoskopska reimplantacija uretera u mokraćnu bešiku sa režnjem bešike (obostrana)</t>
  </si>
  <si>
    <t>36591-03</t>
  </si>
  <si>
    <t>Reimplantacija uretera u mokraćnu bešiku sa režnjem  bešike (obostrana)</t>
  </si>
  <si>
    <t>36591-04</t>
  </si>
  <si>
    <t>Reimplantacija uretera u mokraćnu bešiku psoas hitch (jednostrana)</t>
  </si>
  <si>
    <t>36591-05</t>
  </si>
  <si>
    <t>Reimplantacija uretera u mokraćnu bešiku psoas hitch (obostrana)</t>
  </si>
  <si>
    <t>36594-00</t>
  </si>
  <si>
    <t>Laparoskopska uretero-enterostomija ili ureterosigmoidostomija (jednostrana)</t>
  </si>
  <si>
    <t>36594-01</t>
  </si>
  <si>
    <t>Uretero-enterostomija ili ureterosigmoidostomija (jednostrana)</t>
  </si>
  <si>
    <t>36594-03</t>
  </si>
  <si>
    <t>Uretero-enterostomija ili ureterosigmoidostomija (obostrana)</t>
  </si>
  <si>
    <t>36597-00</t>
  </si>
  <si>
    <t>Laparoskopska transureterostomija ili uretero-ureterostomija</t>
  </si>
  <si>
    <t>36597-01</t>
  </si>
  <si>
    <t>Transureterostomija ili uretero-ureterostomija</t>
  </si>
  <si>
    <t>36600-02</t>
  </si>
  <si>
    <t>Formiranje nekontinentnog crevnourinarnog rezervoara – nekontinentna urostoma</t>
  </si>
  <si>
    <t>36606-00</t>
  </si>
  <si>
    <t>Formiranje kontinentnog crevnourinarnog rezervoara – kontinentna urostoma</t>
  </si>
  <si>
    <t>36606-03</t>
  </si>
  <si>
    <t>Formiranje kontinentnog crevnourinarnog rezervoara sa spajanjem rezervoara sa uretrom</t>
  </si>
  <si>
    <t>36607-00</t>
  </si>
  <si>
    <t>Plasiranje ureteralnog katetera kroz perkutanu nefrostomiju sa balon dilatacijom uretera</t>
  </si>
  <si>
    <t>36609-00</t>
  </si>
  <si>
    <t>Revizija urinarnog konduita</t>
  </si>
  <si>
    <t>36609-01</t>
  </si>
  <si>
    <t>Revizija urinarnog rezervoara</t>
  </si>
  <si>
    <t>36609-02</t>
  </si>
  <si>
    <t>Laparoskopska revizija ureterostomije</t>
  </si>
  <si>
    <t>36609-03</t>
  </si>
  <si>
    <t>Revizija ureterostomije</t>
  </si>
  <si>
    <t>36612-00</t>
  </si>
  <si>
    <t>Laparoskopska eksploracija uretera</t>
  </si>
  <si>
    <t>36612-01</t>
  </si>
  <si>
    <t>Eksploraciju uretera</t>
  </si>
  <si>
    <t>36615-00</t>
  </si>
  <si>
    <t>Laparoskopska ureteroliza</t>
  </si>
  <si>
    <t>36615-01</t>
  </si>
  <si>
    <t>Ureteroliza</t>
  </si>
  <si>
    <t>36615-02</t>
  </si>
  <si>
    <t>Laparoskopska ureteroliza sa repozicijom uretera</t>
  </si>
  <si>
    <t>36615-03</t>
  </si>
  <si>
    <t>Ureteroliza sa repozicijom uretera</t>
  </si>
  <si>
    <t>36618-00</t>
  </si>
  <si>
    <t>Laparoskopska redukcijska ureteroplastika</t>
  </si>
  <si>
    <t>36618-01</t>
  </si>
  <si>
    <t>Redukcijska ureteroplastika</t>
  </si>
  <si>
    <t>36621-00</t>
  </si>
  <si>
    <t>Zatvaranje kutane ureterostomije</t>
  </si>
  <si>
    <t>36650-00</t>
  </si>
  <si>
    <t>Uklanjanje katetera pijelostome ili nefrostome</t>
  </si>
  <si>
    <t>36656-00</t>
  </si>
  <si>
    <t>Retrogradna ureterorenoskopija sa fragmentacijom kamena u bubregu</t>
  </si>
  <si>
    <t>36803-00</t>
  </si>
  <si>
    <t>Ureteroskopija</t>
  </si>
  <si>
    <t>36803-01</t>
  </si>
  <si>
    <t>Endoskopska dilatacija uretera</t>
  </si>
  <si>
    <t>36803-02</t>
  </si>
  <si>
    <t>Endoskopska manipulacija kalkulusa u ureteru (ureterorenoskopski)</t>
  </si>
  <si>
    <t>36806-00</t>
  </si>
  <si>
    <t>Endoskopska biopsija uretera</t>
  </si>
  <si>
    <t>36806-02</t>
  </si>
  <si>
    <t>Endoskopska ekstrakcija kalkulusa iz uretera (ureterorenoskopski)</t>
  </si>
  <si>
    <t>36809-01</t>
  </si>
  <si>
    <t>Endoskopska destrukcija lezija uretera</t>
  </si>
  <si>
    <t>36811-00</t>
  </si>
  <si>
    <t>Endoskopsko ugrađivanje uretralne proteze</t>
  </si>
  <si>
    <t>36812-01</t>
  </si>
  <si>
    <t>Cistoskopija kroz arteficijalnu stomu</t>
  </si>
  <si>
    <t>36812-02</t>
  </si>
  <si>
    <t>Endoskopsko razdvajanje intraluminalnih adhezija u mokraćnoj bešici</t>
  </si>
  <si>
    <t>36815-00</t>
  </si>
  <si>
    <t>Endoskopsko uništavanje kondiloma penisa</t>
  </si>
  <si>
    <t>36815-01</t>
  </si>
  <si>
    <t>Endoskopska destrukcija kondiloma u uretri</t>
  </si>
  <si>
    <t>36821-02</t>
  </si>
  <si>
    <t>Endoskopska (brush) biopsija uretera</t>
  </si>
  <si>
    <t>36824-00</t>
  </si>
  <si>
    <t>Endoskopska kateterizacija  uretera, jednostrana</t>
  </si>
  <si>
    <t>36825-00</t>
  </si>
  <si>
    <t>Endoskopska incizija uretero-pelvičnog segmenta ili suženja uretera</t>
  </si>
  <si>
    <t>36827-00</t>
  </si>
  <si>
    <t>Endoskopski kontrolisana hidrodilatacija mokraćne bešike</t>
  </si>
  <si>
    <t>36830-00</t>
  </si>
  <si>
    <t>Endoskopska incizija orificijuma uretera</t>
  </si>
  <si>
    <t>36833-00</t>
  </si>
  <si>
    <t>Endoskopsko uklanjanje stranog tela iz mokraćne bešike</t>
  </si>
  <si>
    <t>36836-00</t>
  </si>
  <si>
    <t>Endoskopska biopsija mokraćne bešike</t>
  </si>
  <si>
    <t>36840-02</t>
  </si>
  <si>
    <t>Endoskopska resekcija pojedinačne lezije mokraćne bešike ≤ 2 cm ili tkiva mokraćne bešike</t>
  </si>
  <si>
    <t>36840-03</t>
  </si>
  <si>
    <t>Endoskopska destrukcija jedne promene mokraćne bešike ≤ 2 cm</t>
  </si>
  <si>
    <t>36842-00</t>
  </si>
  <si>
    <t>Endoskopsko ispiranje krvnih ugrušaka iz mokraćne bešike</t>
  </si>
  <si>
    <t>36845-04</t>
  </si>
  <si>
    <t>Endoskopska resekcija pojedinačne lezije  mokraćne bešike promera &gt;2 cm</t>
  </si>
  <si>
    <t>36845-05</t>
  </si>
  <si>
    <t>Endoskopska resekcija multiplih lezija mokraćne bešike</t>
  </si>
  <si>
    <t>36845-06</t>
  </si>
  <si>
    <t>Endoskopska destrukcija jedne promene mokraćne bešike &gt; 2 cm</t>
  </si>
  <si>
    <t>36845-07</t>
  </si>
  <si>
    <t>Endoskopska destrukcija multiplih promena mokraćne bešike</t>
  </si>
  <si>
    <t>36848-00</t>
  </si>
  <si>
    <t>Endoskopska resekcija ureterocele</t>
  </si>
  <si>
    <t>36854-00</t>
  </si>
  <si>
    <t>Endoskopska incizija vrata mokraćne bešike</t>
  </si>
  <si>
    <t>36854-02</t>
  </si>
  <si>
    <t>Endoskopska resekcija vrata mokraćne bešike</t>
  </si>
  <si>
    <t>36854-03</t>
  </si>
  <si>
    <t>Endoskopska resekcija spoljašnjeg sfinktera uretre</t>
  </si>
  <si>
    <t>36860-00</t>
  </si>
  <si>
    <t>Endoskopski pregled intestinalnog konduita</t>
  </si>
  <si>
    <t>36860-01</t>
  </si>
  <si>
    <t>Endoskopski pregled intestinalnog rezervoara</t>
  </si>
  <si>
    <t>36863-00</t>
  </si>
  <si>
    <t>Litolapaksija mokraćne bešike</t>
  </si>
  <si>
    <t>37000-00</t>
  </si>
  <si>
    <t>Laparoskopska parcijalna ekscizija mokraćne bešike</t>
  </si>
  <si>
    <t>37004-00</t>
  </si>
  <si>
    <t>Laparoskopska reparacija rupture mokraćne bešike</t>
  </si>
  <si>
    <t>37004-01</t>
  </si>
  <si>
    <t>Ostale laparoskopske reparativne operacije na mokraćnoj bešici</t>
  </si>
  <si>
    <t>37004-02</t>
  </si>
  <si>
    <t>Ostale reparativne operacije na mokraćnoj bešici</t>
  </si>
  <si>
    <t>37004-03</t>
  </si>
  <si>
    <t>Reparacija rupture mokraćne bešike</t>
  </si>
  <si>
    <t>37008-00</t>
  </si>
  <si>
    <t>Laparoskopska cistotomija [cistostomija]</t>
  </si>
  <si>
    <t>37008-01</t>
  </si>
  <si>
    <t>Cistotomija [cistostomija]</t>
  </si>
  <si>
    <t>37008-02</t>
  </si>
  <si>
    <t>Laparoskopska cistolitotomija</t>
  </si>
  <si>
    <t>37008-03</t>
  </si>
  <si>
    <t>Cistolitotomija</t>
  </si>
  <si>
    <t>37008-04</t>
  </si>
  <si>
    <t>Laparoskopsko uklanjanje stranog tela iz mokraćne bešike</t>
  </si>
  <si>
    <t>37008-05</t>
  </si>
  <si>
    <t>Uklanjanje stranog tela iz mokraćne bešike</t>
  </si>
  <si>
    <t>37008-06</t>
  </si>
  <si>
    <t>Razdvajanje intraluminalnih adhezija u mokraćnoj bešici</t>
  </si>
  <si>
    <t>37011-00</t>
  </si>
  <si>
    <t>Perkutana cistotomija [cistostomija]</t>
  </si>
  <si>
    <t>37014-00</t>
  </si>
  <si>
    <t>Totalna ekscizija mokraćne bešike</t>
  </si>
  <si>
    <t>37020-00</t>
  </si>
  <si>
    <t>Laparoskopska ekscizija divertikuluma mokraćne bešike</t>
  </si>
  <si>
    <t>37020-01</t>
  </si>
  <si>
    <t>Ekscizija divertikuluma mokraćne bešike</t>
  </si>
  <si>
    <t>37023-00</t>
  </si>
  <si>
    <t>Laparoskopsko zatvaranje veziko-kutane fistule</t>
  </si>
  <si>
    <t>37023-01</t>
  </si>
  <si>
    <t>Zatvaranje veziko-kutane fistule</t>
  </si>
  <si>
    <t>37029-00</t>
  </si>
  <si>
    <t>Laparoskopsko zatvaranje veziko- vaginalne fistule</t>
  </si>
  <si>
    <t>37029-01</t>
  </si>
  <si>
    <t>Zatvaranje veziko-vaginalne fistule abdominalnim pristupom</t>
  </si>
  <si>
    <t>37038-00</t>
  </si>
  <si>
    <t>Laparoskopsko zatvaranje veziko-intestinalne fistule</t>
  </si>
  <si>
    <t>37038-01</t>
  </si>
  <si>
    <t>Zatvaranje veziko-intestinalne fistule</t>
  </si>
  <si>
    <t>37043-00</t>
  </si>
  <si>
    <t>Transvaginalna iglena suspenzija kod stres inkontinencije kod žena</t>
  </si>
  <si>
    <t>37044-00</t>
  </si>
  <si>
    <t>Retropubična procedura kod stres-inkontinencije kod muškaraca</t>
  </si>
  <si>
    <t>37044-01</t>
  </si>
  <si>
    <t>Retropubične procedure kod stres inkontinencije kod žena</t>
  </si>
  <si>
    <t>37044-02</t>
  </si>
  <si>
    <t>Revizija retropubične procedure kod stres inkontinencije kod žena</t>
  </si>
  <si>
    <t>37044-03</t>
  </si>
  <si>
    <t>Revizija retropubične procedure kod stres inkontinencije kod muškaraca</t>
  </si>
  <si>
    <t>37045-00</t>
  </si>
  <si>
    <t>Formiranje kontinentne valvule</t>
  </si>
  <si>
    <t>37047-00</t>
  </si>
  <si>
    <t>Laparoskopska augmentacija mokraćne bešike</t>
  </si>
  <si>
    <t>37047-01</t>
  </si>
  <si>
    <t>Augmentacija mokraćne bešike</t>
  </si>
  <si>
    <t>37050-00</t>
  </si>
  <si>
    <t>Zatvaranje ekstrofije mokraćne bešike</t>
  </si>
  <si>
    <t>37053-00</t>
  </si>
  <si>
    <t>Laparoskopska transsekcija mokraćne bešike i reanastomoza na trigonum</t>
  </si>
  <si>
    <t>37053-01</t>
  </si>
  <si>
    <t>Transsekcija mokraćne bešike i reanastomoza na trigonum</t>
  </si>
  <si>
    <t>37200-03</t>
  </si>
  <si>
    <t>Suprapubična prostatektomija</t>
  </si>
  <si>
    <t>37200-04</t>
  </si>
  <si>
    <t>Retropubična prostatektomija</t>
  </si>
  <si>
    <t>37200-05</t>
  </si>
  <si>
    <t>Ostale otvorene prostatektomije</t>
  </si>
  <si>
    <t>37201-00</t>
  </si>
  <si>
    <t>Transuretralna ablacija prostate iglenom elektrodom [TUNA]</t>
  </si>
  <si>
    <t>37203-00</t>
  </si>
  <si>
    <t>Transuretralna resekcija prostate [TURP]</t>
  </si>
  <si>
    <t>37203-02</t>
  </si>
  <si>
    <t>Transuretralna električna vaporizacija prostate</t>
  </si>
  <si>
    <t>37203-03</t>
  </si>
  <si>
    <t>Krioablacija prostate</t>
  </si>
  <si>
    <t>37203-04</t>
  </si>
  <si>
    <t>Mikrotalasna termoterapija prostate</t>
  </si>
  <si>
    <t>37203-06</t>
  </si>
  <si>
    <t>Ostale vrste zatvorene prostatektomije</t>
  </si>
  <si>
    <t>37207-00</t>
  </si>
  <si>
    <t>Endoskopska laser ablacija prostate</t>
  </si>
  <si>
    <t>37207-01</t>
  </si>
  <si>
    <t>Endoskopska laser ekscizija prostate</t>
  </si>
  <si>
    <t>37209-00</t>
  </si>
  <si>
    <t>Radikalna prostatektomija</t>
  </si>
  <si>
    <t>37209-01</t>
  </si>
  <si>
    <t>Laparoskopska radikalna prostatektomija</t>
  </si>
  <si>
    <t>37210-00</t>
  </si>
  <si>
    <t>Radikalna prostatektomija sa rekonstrukcijom vrata mokraćne bešike</t>
  </si>
  <si>
    <t>37210-01</t>
  </si>
  <si>
    <t>Laparoskopska radikalna prostatektomija sa rekonstrukcijom vrata mokraćne bešike</t>
  </si>
  <si>
    <t>37211-00</t>
  </si>
  <si>
    <t>Radikalna prostatektomija sa rekonstrukcijom vrata mokraćne bešike i pelvičnom limfadenektomijom</t>
  </si>
  <si>
    <t>37211-01</t>
  </si>
  <si>
    <t>Laparoskopska radikalna prostatektomija sa rekonstrukcijom vrata mokraćne bešike i pelvičnom limfadenektomijom</t>
  </si>
  <si>
    <t>37212-02</t>
  </si>
  <si>
    <t>Incizija prostate</t>
  </si>
  <si>
    <t>37215-00</t>
  </si>
  <si>
    <t>Endoskopska biopsija prostate</t>
  </si>
  <si>
    <t>37224-00</t>
  </si>
  <si>
    <t>Endoskopska destrukcija lezije prostate</t>
  </si>
  <si>
    <t>37315-00</t>
  </si>
  <si>
    <t>Uretroskopija</t>
  </si>
  <si>
    <t>37318-01</t>
  </si>
  <si>
    <t>Endoskopska dijatermija uretre</t>
  </si>
  <si>
    <t>37318-02</t>
  </si>
  <si>
    <t>Endoskopska fragmentacija ili ekstrakcija kalkulusa u uretri</t>
  </si>
  <si>
    <t>37318-03</t>
  </si>
  <si>
    <t>Endoskopska fragmentacija ili ekstrakcija kalkulusa u uretri – laser</t>
  </si>
  <si>
    <t>37318-04</t>
  </si>
  <si>
    <t>Endoskopska biopsija uretre</t>
  </si>
  <si>
    <t>37321-00</t>
  </si>
  <si>
    <t>Meatotomija spoljašnjeg otvora uretre</t>
  </si>
  <si>
    <t>37324-00</t>
  </si>
  <si>
    <t>Eksterna uretrotomija</t>
  </si>
  <si>
    <t>37324-01</t>
  </si>
  <si>
    <t>Interna uretrotomija</t>
  </si>
  <si>
    <t>37324-02</t>
  </si>
  <si>
    <t>Perinealna uretrostomija</t>
  </si>
  <si>
    <t>37327-00</t>
  </si>
  <si>
    <t>Optička uretrotomija</t>
  </si>
  <si>
    <t>37330-00</t>
  </si>
  <si>
    <t>Parcijalna uretrektomija</t>
  </si>
  <si>
    <t>37330-01</t>
  </si>
  <si>
    <t>Kompletna uretrektomija</t>
  </si>
  <si>
    <t>37333-00</t>
  </si>
  <si>
    <t>Zatvaranje uretro-vaginalne fistule</t>
  </si>
  <si>
    <t>37336-00</t>
  </si>
  <si>
    <t>Zatvaranje uretro-rektalne fistule</t>
  </si>
  <si>
    <t>37339-00</t>
  </si>
  <si>
    <t>Injekcija bulking materijala kod stres inkontinencije kod žena</t>
  </si>
  <si>
    <t>37339-01</t>
  </si>
  <si>
    <t>Parauretralna injekcija bulking materijala zbog stres-inkontinencije kod muškaraca</t>
  </si>
  <si>
    <t>37340-00</t>
  </si>
  <si>
    <t>Uklanjanje uretralnog slinga nakon prethodnog postupka lečenja stres inkontinencije</t>
  </si>
  <si>
    <t>37342-00</t>
  </si>
  <si>
    <t>Plastika uretre – u jednom aktu</t>
  </si>
  <si>
    <t>37345-00</t>
  </si>
  <si>
    <t>Plastika uretre – prvi akt (u dva akta)</t>
  </si>
  <si>
    <t>37348-00</t>
  </si>
  <si>
    <t>Plastika uretre – drugi akt (u dva akta)</t>
  </si>
  <si>
    <t>37369-00</t>
  </si>
  <si>
    <t>Ekscizija prolapsa uretre</t>
  </si>
  <si>
    <t>37387-00</t>
  </si>
  <si>
    <t>Ugrađivanje artificijelnog mokraćnog sfinktera</t>
  </si>
  <si>
    <t>37393-00</t>
  </si>
  <si>
    <t>Dekompresija prijapizma – punkcija i lavaža kavernoznih tela</t>
  </si>
  <si>
    <t>37393-01</t>
  </si>
  <si>
    <t>Dekompresija prijapizma pomoću aspiracije</t>
  </si>
  <si>
    <t>37396-00</t>
  </si>
  <si>
    <t>Šant procedure kod lečenja prijapizma</t>
  </si>
  <si>
    <t>37402-00</t>
  </si>
  <si>
    <t>Parcijalna amputacija penisa</t>
  </si>
  <si>
    <t>37405-00</t>
  </si>
  <si>
    <t>Kompletna amputacija penisa</t>
  </si>
  <si>
    <t>37417-00</t>
  </si>
  <si>
    <t>Korekcija kurvature penisa</t>
  </si>
  <si>
    <t>37417-01</t>
  </si>
  <si>
    <t>Korekcija kurvature penisa sa umetanjem grafta</t>
  </si>
  <si>
    <t>37418-00</t>
  </si>
  <si>
    <t>Korekcija kurvature penisa sa mobilizacijom uretre</t>
  </si>
  <si>
    <t>37418-01</t>
  </si>
  <si>
    <t>Korekcija kurvature penisa sa umetanjem grafta i mobilizacijom uretre</t>
  </si>
  <si>
    <t>37423-00</t>
  </si>
  <si>
    <t>Operacija produženja penisa translokacijom corpora cavernosa</t>
  </si>
  <si>
    <t>37438-00</t>
  </si>
  <si>
    <t>Parcijalna ekscizija lezije na skrotumu</t>
  </si>
  <si>
    <t>37444-00</t>
  </si>
  <si>
    <t>Laparoskopska ureterolitotomija na predhodno operisanom ureteru</t>
  </si>
  <si>
    <t>37444-01</t>
  </si>
  <si>
    <t>Ureterolitotomija na predhodno operisanom ureteru</t>
  </si>
  <si>
    <t>37601-00</t>
  </si>
  <si>
    <t>Ekscizija spermatocele, jednostrana</t>
  </si>
  <si>
    <t>37601-01</t>
  </si>
  <si>
    <t>Ekscizija spermatocele, obostrana</t>
  </si>
  <si>
    <t>37601-02</t>
  </si>
  <si>
    <t>Ekscizija ciste epididimisa, jednostrana</t>
  </si>
  <si>
    <t>37601-03</t>
  </si>
  <si>
    <t>Ekscizija ciste epididimisa, obostrana</t>
  </si>
  <si>
    <t>37604-02</t>
  </si>
  <si>
    <t>Eksploracija skrotalnog sadržaja sa biopsijom, jednostrano</t>
  </si>
  <si>
    <t>37604-03</t>
  </si>
  <si>
    <t>Eksploracija skrotalnog sadržaja sa biopsijom, obostrano</t>
  </si>
  <si>
    <t>37604-04</t>
  </si>
  <si>
    <t>Eksploracija skrotalnog sadržaja sa fiksacijom testisa, jednostrano</t>
  </si>
  <si>
    <t>37604-05</t>
  </si>
  <si>
    <t>Eksploracija skrotalnog sadržaja sa fiksacijom testisa, obostrana</t>
  </si>
  <si>
    <t>37604-07</t>
  </si>
  <si>
    <t>Ponovna fiksacija testisa, jednostrana; Ponovna fiksacija torzije testisa, jednostrana</t>
  </si>
  <si>
    <t>37604-08</t>
  </si>
  <si>
    <t>Ponovna fiksacija testisa, obostrana</t>
  </si>
  <si>
    <t>37607-00</t>
  </si>
  <si>
    <t>Radikalna ekscizija retroperitonealnih limfnih čvorova</t>
  </si>
  <si>
    <t>37610-00</t>
  </si>
  <si>
    <t>Radikalna ekscizija retroperitonealnih  limfnih čvorova, redom</t>
  </si>
  <si>
    <t>37616-00</t>
  </si>
  <si>
    <t>Mikrohirurška vazo-vazostomija, jednostrana</t>
  </si>
  <si>
    <t>37616-01</t>
  </si>
  <si>
    <t>Mikrohirurška vazo-vazostomija, obostrana</t>
  </si>
  <si>
    <t>37616-02</t>
  </si>
  <si>
    <t>Mikrohirurška vazo-epididimostomija, jednostrana</t>
  </si>
  <si>
    <t>37616-03</t>
  </si>
  <si>
    <t>Mikrohirurška vaso-epididimostomija, obostrana</t>
  </si>
  <si>
    <t>37623-02</t>
  </si>
  <si>
    <t>Vazektomija, jednostrana</t>
  </si>
  <si>
    <t>37623-03</t>
  </si>
  <si>
    <t>Vazektomija, obostrana</t>
  </si>
  <si>
    <t>37800-00</t>
  </si>
  <si>
    <t>Ekscizija perzistentnog urahusa</t>
  </si>
  <si>
    <t>37803-00</t>
  </si>
  <si>
    <t>Orhidopeksija nespuštenog testisa, jednostrana</t>
  </si>
  <si>
    <t>37803-01</t>
  </si>
  <si>
    <t>Orhidopeksija nespuštenog testisa, obostrana</t>
  </si>
  <si>
    <t>37809-00</t>
  </si>
  <si>
    <t>Revizija orhidopeksije nespuštenog testisa, jednostrana</t>
  </si>
  <si>
    <t>37809-01</t>
  </si>
  <si>
    <t>Revizija orhidopeksije nespuštenog testisa, obostrana</t>
  </si>
  <si>
    <t>37812-00</t>
  </si>
  <si>
    <t>Eksploracija prepona u cilju detekcije nepalpabilnog testisa</t>
  </si>
  <si>
    <t>37818-00</t>
  </si>
  <si>
    <t>Plastika glansa penisa zbog hipospadije</t>
  </si>
  <si>
    <t>37836-00</t>
  </si>
  <si>
    <t>Epispadija, prva faza lečenja</t>
  </si>
  <si>
    <t>37839-00</t>
  </si>
  <si>
    <t>Epispadija, druga faza lečenja</t>
  </si>
  <si>
    <t>37842-02</t>
  </si>
  <si>
    <t>Sekundarna reparacija ekstrofije mokraćne bešike</t>
  </si>
  <si>
    <t>37842-03</t>
  </si>
  <si>
    <t>Sekundarna reparacija ekstrofije mokraćne bešike sa ponovnom ugradnjom uretera</t>
  </si>
  <si>
    <t>37854-00</t>
  </si>
  <si>
    <t>Endoskopsko lečenje valvule zadnje uretre</t>
  </si>
  <si>
    <t>90284-02</t>
  </si>
  <si>
    <t>Uklanjanje limfokele</t>
  </si>
  <si>
    <t>90350-00</t>
  </si>
  <si>
    <t>Ostale reparacije bubrega</t>
  </si>
  <si>
    <t>90357-00</t>
  </si>
  <si>
    <t>Ostale reparacije uretera</t>
  </si>
  <si>
    <t>90358-00</t>
  </si>
  <si>
    <t>Ostale procedure na ureteru</t>
  </si>
  <si>
    <t>90360-00</t>
  </si>
  <si>
    <t>Ekscizija ostalih lezija mokraćne bešike</t>
  </si>
  <si>
    <t>90363-00</t>
  </si>
  <si>
    <t>Ostale dijagnostičke procedure na mokraćnoj bešici</t>
  </si>
  <si>
    <t>90369-00</t>
  </si>
  <si>
    <t>Eksploracija perivezikalnog tkiva</t>
  </si>
  <si>
    <t>90391-00</t>
  </si>
  <si>
    <t>Incizija semenih kesica</t>
  </si>
  <si>
    <t>90393-00</t>
  </si>
  <si>
    <t>Ekscizija semenih kesica</t>
  </si>
  <si>
    <t>90399-00</t>
  </si>
  <si>
    <t>Redukcija torzije testisa ili semene vrpce</t>
  </si>
  <si>
    <t>90400-00</t>
  </si>
  <si>
    <t>Ostale procedure reparacije na testisima</t>
  </si>
  <si>
    <t>90401-00</t>
  </si>
  <si>
    <t>Ostale dijagnostičke procedure na testisu</t>
  </si>
  <si>
    <t>90402-02</t>
  </si>
  <si>
    <t>Dorzalna ili lateralna incizija prepucijuma</t>
  </si>
  <si>
    <t>90405-00</t>
  </si>
  <si>
    <t>Ostale operacije na penisu kod promene pola</t>
  </si>
  <si>
    <t>90406-00</t>
  </si>
  <si>
    <t>Ostale procedure na muškim polnim organima</t>
  </si>
  <si>
    <t>92126-00</t>
  </si>
  <si>
    <t>Uklanjanje stranog tela iz skrotuma ili penisa, bez incizije</t>
  </si>
  <si>
    <t>30026-00</t>
  </si>
  <si>
    <t>Reparacija rane na koži i potkožnom tkivu ostalih oblasti, površinska</t>
  </si>
  <si>
    <t>30094-00</t>
  </si>
  <si>
    <t>Perkutana biopsija mekih tkiva (iglom)</t>
  </si>
  <si>
    <t>32712-01</t>
  </si>
  <si>
    <t>Ilijačnofemoralni bajpas sintetičkim materijalom</t>
  </si>
  <si>
    <t>35568-00</t>
  </si>
  <si>
    <t>Sakrospinozna kolpopeksija</t>
  </si>
  <si>
    <t>30075-27</t>
  </si>
  <si>
    <t>Biopsija promene na penisu</t>
  </si>
  <si>
    <t>37435-00</t>
  </si>
  <si>
    <t>Plastika frenuluma</t>
  </si>
  <si>
    <t>13109-01</t>
  </si>
  <si>
    <t>Zamena prebivajućeg peritonealnog katetera radi peritonealne dijalize</t>
  </si>
  <si>
    <t>13110-00</t>
  </si>
  <si>
    <t>Uklanjanje prebivajućeg peritonealnog katetera radi peritonealne dijalize</t>
  </si>
  <si>
    <t>16512-00</t>
  </si>
  <si>
    <t>Skidanje konca serklaža</t>
  </si>
  <si>
    <t>30075-10</t>
  </si>
  <si>
    <t>30094-08</t>
  </si>
  <si>
    <t>Perkutana biosija semenih kesica iglom</t>
  </si>
  <si>
    <t>30392-00</t>
  </si>
  <si>
    <t>Otklanjanje najvećeg dela intraabdominalnih lezija (debulking)</t>
  </si>
  <si>
    <t>30628-00</t>
  </si>
  <si>
    <t>Perkutana aspiracija hidrocele</t>
  </si>
  <si>
    <t>30644-02</t>
  </si>
  <si>
    <t>Ligatura (podvezivanje) semevoda (vas deferens-a)</t>
  </si>
  <si>
    <t>30644-03</t>
  </si>
  <si>
    <t>Ligatura (podvezivanje) spermatične vrpce</t>
  </si>
  <si>
    <t>30663-00</t>
  </si>
  <si>
    <t>Kontrola krvarenja nakon cirkumcizije</t>
  </si>
  <si>
    <t>30666-00</t>
  </si>
  <si>
    <t>Redukcija parafimoze</t>
  </si>
  <si>
    <t>33811-00</t>
  </si>
  <si>
    <t>Otvorena trombektomija donje šuplje vene</t>
  </si>
  <si>
    <t>33812-04</t>
  </si>
  <si>
    <t>Trombektomija ostalih velikih vena</t>
  </si>
  <si>
    <t>35321-05</t>
  </si>
  <si>
    <t>Transkateterska embolizacija krvnih sudova abdomena</t>
  </si>
  <si>
    <t>35500-00</t>
  </si>
  <si>
    <t>Ginekološki pregled</t>
  </si>
  <si>
    <t>35527-00</t>
  </si>
  <si>
    <t>Elektrokauterizacija karunkula uretre</t>
  </si>
  <si>
    <t>35596-02</t>
  </si>
  <si>
    <t>Korekcija ureterovaginalne fistule</t>
  </si>
  <si>
    <t>35620-00</t>
  </si>
  <si>
    <t>Biopsija endometrija</t>
  </si>
  <si>
    <t>35638-04</t>
  </si>
  <si>
    <t>Laparoskopska ovarijalna cistektomija, jednostrana</t>
  </si>
  <si>
    <t>36537-01</t>
  </si>
  <si>
    <t>Eksploracija bubrega</t>
  </si>
  <si>
    <t>36561-00</t>
  </si>
  <si>
    <t>Zatvorena biopsija bubrega</t>
  </si>
  <si>
    <t>36604-00</t>
  </si>
  <si>
    <t>Antegradno plasiranje ureteralnog katetera kroz perkutanu nefrostomiju –  tehnika interventne radiologije</t>
  </si>
  <si>
    <t>36608-00</t>
  </si>
  <si>
    <t>Perkutana zamena ureteralnog stenta</t>
  </si>
  <si>
    <t>36624-00</t>
  </si>
  <si>
    <t>Perkutana nefrostomija</t>
  </si>
  <si>
    <t>36627-01</t>
  </si>
  <si>
    <t>Perkutana nefroskopija sa biopsijom</t>
  </si>
  <si>
    <t>36649-00</t>
  </si>
  <si>
    <t>Zamena nefrostomskog katetera</t>
  </si>
  <si>
    <t>36652-00</t>
  </si>
  <si>
    <t>Retrogradna ureterorenoskopija</t>
  </si>
  <si>
    <t>36654-00</t>
  </si>
  <si>
    <t>Retrogradna pijeloskopija sa biopsijom bubrega</t>
  </si>
  <si>
    <t>36654-02</t>
  </si>
  <si>
    <t>Retrogradna ureterorenoskopija sa ekstrakcijom kalkulusa iz bubrega</t>
  </si>
  <si>
    <t>36656-01</t>
  </si>
  <si>
    <t>Retrogradna ureterorenoskopija sa fragmentacijom i ekstrakcijom renalnog  kamena</t>
  </si>
  <si>
    <t>36800-02</t>
  </si>
  <si>
    <t>Zamena katetera cistostome</t>
  </si>
  <si>
    <t>36811-01</t>
  </si>
  <si>
    <t>Endoskopsko plasiranje stenta uretre</t>
  </si>
  <si>
    <t>36812-00</t>
  </si>
  <si>
    <t>Cistoskopija</t>
  </si>
  <si>
    <t>36818-00</t>
  </si>
  <si>
    <t>Endoskopska kateterizacija uretera sa retrogradnom ureteropijelografijom - jednostrana</t>
  </si>
  <si>
    <t>36818-01</t>
  </si>
  <si>
    <t>Endoskopska kateterizacija uretera sa retrogradnom ureteropijelografijom - obostrana</t>
  </si>
  <si>
    <t>36821-00</t>
  </si>
  <si>
    <t>Endoskopska biopsija pijelona (brush)</t>
  </si>
  <si>
    <t>36821-03</t>
  </si>
  <si>
    <t>Endoskopska zamena ureteralnog stenta</t>
  </si>
  <si>
    <t>36824-01</t>
  </si>
  <si>
    <t>Endoskopska kateterizacija  uretera, obostrana</t>
  </si>
  <si>
    <t>36833-01</t>
  </si>
  <si>
    <t>Endoskopsko uklanjanje ureteralnog stenta</t>
  </si>
  <si>
    <t>36851-00</t>
  </si>
  <si>
    <t>Endoskopsko davanje lekova u zid  mokraćne bešike</t>
  </si>
  <si>
    <t>36854-01</t>
  </si>
  <si>
    <t>Endoskopska incizija spoljašnjeg uretralnog sfinktera</t>
  </si>
  <si>
    <t>36857-00</t>
  </si>
  <si>
    <t>Endoskopska ekstrakcija kalkulusa iz uretera (bez ureteroskopije)</t>
  </si>
  <si>
    <t>37041-00</t>
  </si>
  <si>
    <t>Perkutana aspiracija mokraćne bešike iglom</t>
  </si>
  <si>
    <t>37203-05</t>
  </si>
  <si>
    <t>Transrektalni fokusirani ultrazvuk prostate visokim intenzitetom</t>
  </si>
  <si>
    <t>37212-00</t>
  </si>
  <si>
    <t>Biopsija prostate</t>
  </si>
  <si>
    <t>37212-01</t>
  </si>
  <si>
    <t>Drenaža apscesa prostate</t>
  </si>
  <si>
    <t>37218-00</t>
  </si>
  <si>
    <t>Perkutana biosija prostate iglom</t>
  </si>
  <si>
    <t>37219-00</t>
  </si>
  <si>
    <t>Transrektalna biopsija prostate iglom</t>
  </si>
  <si>
    <t>37221-00</t>
  </si>
  <si>
    <t>Endoskopska drenaža apscesa prostate</t>
  </si>
  <si>
    <t>37224-01</t>
  </si>
  <si>
    <t>Endoskopska resekcija lezije prostate</t>
  </si>
  <si>
    <t>37303-00</t>
  </si>
  <si>
    <t>Dilatacija stenoze uretre</t>
  </si>
  <si>
    <t>37306-00</t>
  </si>
  <si>
    <t>Reparacija laceracije ili rupture prednje uretre</t>
  </si>
  <si>
    <t>37309-00</t>
  </si>
  <si>
    <t>Reparacija laceracije ili rupture zadnje uretre</t>
  </si>
  <si>
    <t>37318-00</t>
  </si>
  <si>
    <t>Endoskopsko uklanjanje stranog tela iz uretre</t>
  </si>
  <si>
    <t>37372-00</t>
  </si>
  <si>
    <t>Ekscizija divertikuluma uretre</t>
  </si>
  <si>
    <t>37375-00</t>
  </si>
  <si>
    <t>Rekonstrukcija uretralnog sfinktera</t>
  </si>
  <si>
    <t>37408-00</t>
  </si>
  <si>
    <t>Reparacija laceracije kavernoznog tela penisa</t>
  </si>
  <si>
    <t>37408-01</t>
  </si>
  <si>
    <t>Sutura kavernoznih tela kod rupture/frakture penisa</t>
  </si>
  <si>
    <t>37411-00</t>
  </si>
  <si>
    <t>Reparacija avulzije penisa</t>
  </si>
  <si>
    <t>37415-00</t>
  </si>
  <si>
    <t>Injekcija sredstva u penis</t>
  </si>
  <si>
    <t>37604-00</t>
  </si>
  <si>
    <t>Eksploracija skrotalnog sadržaja, jednostrano</t>
  </si>
  <si>
    <t>37604-01</t>
  </si>
  <si>
    <t>Eksploracija skrotalnog sadržaja, obostrano</t>
  </si>
  <si>
    <t>37604-06</t>
  </si>
  <si>
    <t>Incizija testisa</t>
  </si>
  <si>
    <t>37605-01</t>
  </si>
  <si>
    <t>37613-00</t>
  </si>
  <si>
    <t>Epididimektomija, jednostrana</t>
  </si>
  <si>
    <t>37613-01</t>
  </si>
  <si>
    <t>Epididimektomija, obostrana</t>
  </si>
  <si>
    <t>37833-00</t>
  </si>
  <si>
    <t>Hipospadija, lečenje postoperativne uretralne fistule</t>
  </si>
  <si>
    <t>50221-00</t>
  </si>
  <si>
    <t>Resekcija u bloku kod tumora mekih tkiva koji zahvata karlicu</t>
  </si>
  <si>
    <t>90282-01</t>
  </si>
  <si>
    <t>Regionalna ekscizija limfnog čvora na drugom mestu</t>
  </si>
  <si>
    <t>90313-00</t>
  </si>
  <si>
    <t>Ostale procedure reparacija rektuma</t>
  </si>
  <si>
    <t>90329-02</t>
  </si>
  <si>
    <t>Ostale reparacije na omentumu</t>
  </si>
  <si>
    <t>90341-00</t>
  </si>
  <si>
    <t>Ekscizija ostalih lezija rektuma</t>
  </si>
  <si>
    <t>90354-00</t>
  </si>
  <si>
    <t>Ostale procedure na bubregu</t>
  </si>
  <si>
    <t>90356-00</t>
  </si>
  <si>
    <t>Perkutana biopsija uretera</t>
  </si>
  <si>
    <t>90364-00</t>
  </si>
  <si>
    <t>Ostale procedure reparacije na uretri</t>
  </si>
  <si>
    <t>90371-00</t>
  </si>
  <si>
    <t>Balon dilatacija stenoze uretre (interventna radiologija)</t>
  </si>
  <si>
    <t>90392-00</t>
  </si>
  <si>
    <t>Kontrola postoperativnog krvarenja iz prostate</t>
  </si>
  <si>
    <t>90394-00</t>
  </si>
  <si>
    <t>Transuretralna balon dilatacija prostatične uretre</t>
  </si>
  <si>
    <t>90396-00</t>
  </si>
  <si>
    <t>Ekscizija lezije tunike vaginalis</t>
  </si>
  <si>
    <t>90397-00</t>
  </si>
  <si>
    <t>Sutura laceracije skrotuma ili tunike vaginalis</t>
  </si>
  <si>
    <t>90398-01</t>
  </si>
  <si>
    <t>Ostale procedure na skrotumu ili tuniki vaginalis</t>
  </si>
  <si>
    <t>90401-01</t>
  </si>
  <si>
    <t>Ostale procedure na testisu</t>
  </si>
  <si>
    <t>90402-00</t>
  </si>
  <si>
    <t>Incizija penisa</t>
  </si>
  <si>
    <t>90402-01</t>
  </si>
  <si>
    <t>Uklanjanje adhezija prepucijuma i glansa penisa</t>
  </si>
  <si>
    <t>90403-00</t>
  </si>
  <si>
    <t>Lokalna ekscizija lezije na penisu</t>
  </si>
  <si>
    <t>90404-00</t>
  </si>
  <si>
    <t>Ostale procedure reparacije na penisu</t>
  </si>
  <si>
    <t>90407-00</t>
  </si>
  <si>
    <t>Ekscizija ostalih lezija prostate</t>
  </si>
  <si>
    <t>92099-00</t>
  </si>
  <si>
    <t>Ispiranje nefrostome ili pijelostome</t>
  </si>
  <si>
    <t>92101-00</t>
  </si>
  <si>
    <t>Ispiranje ostalih trajnih katetera mokraćne bešike</t>
  </si>
  <si>
    <t>92121-00</t>
  </si>
  <si>
    <t>Uklanjanje katetera cistostome</t>
  </si>
  <si>
    <t>Postupak održavanja neinvazivne ventilatorne podrške, ≥ 96 sati</t>
  </si>
  <si>
    <t>96196-00</t>
  </si>
  <si>
    <t>Intra-arterijsko davanje farmakološkog sredstva, antineoplastično sredstvo</t>
  </si>
  <si>
    <t>96196-07</t>
  </si>
  <si>
    <t>Intra-arterijsko davanje farmakološkog sredstva, hranljiva supstanca</t>
  </si>
  <si>
    <t>96198-07</t>
  </si>
  <si>
    <t>Intratekalno davanje farmakološkog sredstva, hranljiva supstanca</t>
  </si>
  <si>
    <t>96198-08</t>
  </si>
  <si>
    <t>Intratekalno davanje farmakološkog sredstva, elektrolit</t>
  </si>
  <si>
    <t>96203-04</t>
  </si>
  <si>
    <t>Oralno davanje farmakološkog sredstva, antidot</t>
  </si>
  <si>
    <t>96206-09</t>
  </si>
  <si>
    <t>Nenaznačen način davanja farmakološkog sredstva, drugo i neklasifikovano farmakološko sredstvo</t>
  </si>
  <si>
    <t>030138</t>
  </si>
  <si>
    <t>Procena volumena i kvaliteta testisa manuelnom metodom</t>
  </si>
  <si>
    <t>92199-00</t>
  </si>
  <si>
    <t>ESWL (šok talasi)</t>
  </si>
  <si>
    <t>08664163</t>
  </si>
  <si>
    <t>30605-00</t>
  </si>
  <si>
    <t>Formiranje splenorenalnog šanta</t>
  </si>
  <si>
    <t>32504-01</t>
  </si>
  <si>
    <t>Prekid višestrukih pritoka varikoznih vena</t>
  </si>
  <si>
    <t>32508-00</t>
  </si>
  <si>
    <t>Prekid safeno-femoralnog spoja varikoznih vena</t>
  </si>
  <si>
    <t>32508-01</t>
  </si>
  <si>
    <t>Prekid safeno-poplitealnog spoja varikoznih vena</t>
  </si>
  <si>
    <t>32511-00</t>
  </si>
  <si>
    <t>Prekid safeno-femoralnog i safeno-poplitealnog spoja varikoznih vena</t>
  </si>
  <si>
    <t>32514-00</t>
  </si>
  <si>
    <t>Ponovna operacija za varikozne vene</t>
  </si>
  <si>
    <t>32700-08</t>
  </si>
  <si>
    <t>Karotidno-subklavijalni bajpas sintetičkim materijalom</t>
  </si>
  <si>
    <t>32703-00</t>
  </si>
  <si>
    <t>Resekcija karotidne arterije sa reanastomozom</t>
  </si>
  <si>
    <t>32708-01</t>
  </si>
  <si>
    <t>Aortno-femoralno-femoralni bajpas sintetičkim materijalom</t>
  </si>
  <si>
    <t>32715-03</t>
  </si>
  <si>
    <t>Aksilarno-femoralno-femoralni bajpas sintetičkim materijalom</t>
  </si>
  <si>
    <t>32718-01</t>
  </si>
  <si>
    <t>Femoralno-femoralni krosover bajpas</t>
  </si>
  <si>
    <t>32739-00</t>
  </si>
  <si>
    <t>Femoralno-poplitealni bajpas pomoću vene, anastomoza iznad kolena</t>
  </si>
  <si>
    <t>32742-00</t>
  </si>
  <si>
    <t>Femoralno-poplitealni bajpas pomoću vene, anastomoza ispod kolena</t>
  </si>
  <si>
    <t>32751-00</t>
  </si>
  <si>
    <t>Femoralno-poplitealni bajpas sintetičkim materijalom, anastomoza iznad kolena</t>
  </si>
  <si>
    <t>32751-01</t>
  </si>
  <si>
    <t>Femoralno-poplitealni bajpas sintetičkim materijalom, anastomoza ispod kolena</t>
  </si>
  <si>
    <t>32751-02</t>
  </si>
  <si>
    <t>Bajpas femoralne do proksimalno tibijalne ili peronealne arterije sintetičkim materijalom</t>
  </si>
  <si>
    <t>32754-00</t>
  </si>
  <si>
    <t>Femoralno-poplitealni bajpas pomoću kompozitnog grafta, anastomoza iznad kolena</t>
  </si>
  <si>
    <t>32760-00</t>
  </si>
  <si>
    <t>Uzimanje i priprema  vene iz udova za bajspas ili zamenu grafta</t>
  </si>
  <si>
    <t>32763-00</t>
  </si>
  <si>
    <t>Bajpas ostalih arterija pomoću vene</t>
  </si>
  <si>
    <t>32763-08</t>
  </si>
  <si>
    <t>Poplitealno-tibijalni bajpas pomoću vene</t>
  </si>
  <si>
    <t>32763-17</t>
  </si>
  <si>
    <t>Aortno-femoralno-poplitealni bajpas sintetičkim materijalom</t>
  </si>
  <si>
    <t>32766-00</t>
  </si>
  <si>
    <t>Reparacija ostalih arterija direktnom anastomozom</t>
  </si>
  <si>
    <t>33050-00</t>
  </si>
  <si>
    <t>Zamena poplitealne aneurizme pomoću venskog grafta</t>
  </si>
  <si>
    <t>33055-00</t>
  </si>
  <si>
    <t>Zamena poplitealne aneurizme pomoću sintetičkog grafta</t>
  </si>
  <si>
    <t>33070-00</t>
  </si>
  <si>
    <t>Reparacija aneurizme u ekstremitetima</t>
  </si>
  <si>
    <t>33080-00</t>
  </si>
  <si>
    <t>Reparacija intra-abdominalne aneurizme</t>
  </si>
  <si>
    <t>33115-00</t>
  </si>
  <si>
    <t>Zamena infrarenalne aneurizme abdominalne aorte pomoću cevastog grafta</t>
  </si>
  <si>
    <t>33116-00</t>
  </si>
  <si>
    <t>Endovaskularna reparacija aneurizme</t>
  </si>
  <si>
    <t>33118-00</t>
  </si>
  <si>
    <t>Zamena infrarenalne aneurizme abdominalne aorte sa bifurkacionim graftom na ilijačnim arterijama</t>
  </si>
  <si>
    <t>33121-00</t>
  </si>
  <si>
    <t>Zamena infrarenalne aneurizme abdominalne aorte sa bifurkacionim graftom na femoralnim arterijama</t>
  </si>
  <si>
    <t>33124-00</t>
  </si>
  <si>
    <t>Zamena aneurizme ilijačne arterije graftom, jednostrano</t>
  </si>
  <si>
    <t>33142-00</t>
  </si>
  <si>
    <t>Reparacija lažne aneurizme femoralne arterije</t>
  </si>
  <si>
    <t>33154-00</t>
  </si>
  <si>
    <t>Zamena rupturirane infrarenalne aneurizme abdominalne aorte pomoću cevastog grafta</t>
  </si>
  <si>
    <t>33157-00</t>
  </si>
  <si>
    <t>Zamena rupturirane infrarenalne aneurizme abdominalne aorte sa bifurkacionim graftom na ilijačnim arterijama</t>
  </si>
  <si>
    <t>33160-00</t>
  </si>
  <si>
    <t>Zamena rupturirane infrarenalne aneurizme abdominalne aorte sa bifurkacionim graftom na femoralnim arterijama</t>
  </si>
  <si>
    <t>33172-00</t>
  </si>
  <si>
    <t>Zamena aneurizme ostalih glavnih arterija graftom</t>
  </si>
  <si>
    <t>33500-00</t>
  </si>
  <si>
    <t>Karotidna endarterektomija</t>
  </si>
  <si>
    <t>33509-00</t>
  </si>
  <si>
    <t>Endarterektomija aorte</t>
  </si>
  <si>
    <t>33515-00</t>
  </si>
  <si>
    <t>Aorto-femoralna endarterektomija</t>
  </si>
  <si>
    <t>33521-00</t>
  </si>
  <si>
    <t>Ilijačno-femoralna endarterektomija, jednostrana</t>
  </si>
  <si>
    <t>33539-00</t>
  </si>
  <si>
    <t>Endarterektomija ekstremiteta</t>
  </si>
  <si>
    <t>33542-00</t>
  </si>
  <si>
    <t>Proširena endarterektomija duboke femoralne arterije</t>
  </si>
  <si>
    <t>33548-00</t>
  </si>
  <si>
    <t>Peč (patch) Graft na arteriji korišćenjem autolognog materijala</t>
  </si>
  <si>
    <t>33548-01</t>
  </si>
  <si>
    <t>Peč (patch) Graft na arteriji korišćenjem sintetičkog materijala</t>
  </si>
  <si>
    <t>33554-00</t>
  </si>
  <si>
    <t>Endarterektomija udružena sa arterijskim bajpasom za pripremu oblasti za anastomozu</t>
  </si>
  <si>
    <t>33800-00</t>
  </si>
  <si>
    <t>Embolektomija ili trombektomija karotidne arterije</t>
  </si>
  <si>
    <t>33803-00</t>
  </si>
  <si>
    <t>Embolektomija ili trombektomija subklavijalne arterije</t>
  </si>
  <si>
    <t>33803-01</t>
  </si>
  <si>
    <t>Embolektomija ili trombektomija brahiocefaličnog stabla</t>
  </si>
  <si>
    <t>33803-02</t>
  </si>
  <si>
    <t>Embolektomija ili trombektomija grafta bajpasa arterije trupa</t>
  </si>
  <si>
    <t>33806-01</t>
  </si>
  <si>
    <t>Embolektomija ili trombektomija brahijalne arterije</t>
  </si>
  <si>
    <t>33806-08</t>
  </si>
  <si>
    <t>Embolektomija ili trombektomija ilijačne arterije</t>
  </si>
  <si>
    <t>33806-09</t>
  </si>
  <si>
    <t>Embolektomija ili trombektomija femoralne arterije</t>
  </si>
  <si>
    <t>33806-10</t>
  </si>
  <si>
    <t>Embolektomija ili trombektomija poplitealne arterije</t>
  </si>
  <si>
    <t>33806-11</t>
  </si>
  <si>
    <t>Embolektomija ili trombektomija tibijalne arterije</t>
  </si>
  <si>
    <t>33806-12</t>
  </si>
  <si>
    <t>Embolektomija ili trombektomija grafta bajpasa arterije ekstremiteta</t>
  </si>
  <si>
    <t>33815-04</t>
  </si>
  <si>
    <t>Direktno zatvaranje femoralne arterije</t>
  </si>
  <si>
    <t>33818-00</t>
  </si>
  <si>
    <t>Reparacija aksilarne arterije direktnom anastomozom</t>
  </si>
  <si>
    <t>33824-00</t>
  </si>
  <si>
    <t>Direktno zatvaranje karotidne arterije</t>
  </si>
  <si>
    <t>33833-03</t>
  </si>
  <si>
    <t>Direktno zatvaranje ilijačne arterije</t>
  </si>
  <si>
    <t>33839-00</t>
  </si>
  <si>
    <t>Reparacija celijačne arterije interpozicijom grafta</t>
  </si>
  <si>
    <t>33842-00</t>
  </si>
  <si>
    <t>Kontrola postoperativnog krvarenja ili tromboze posle hiruškog zahvata na karotidnoj ili vertebralnoj arteriji</t>
  </si>
  <si>
    <t>33845-00</t>
  </si>
  <si>
    <t>Kontrola postoperativnog krvarenja ili tromboze posle intra-abdominalne vaskularne procedure</t>
  </si>
  <si>
    <t>34103-03</t>
  </si>
  <si>
    <t>Eksploracija femoralne arterije</t>
  </si>
  <si>
    <t>34106-03</t>
  </si>
  <si>
    <t>Eksploracija tibijalne arterije</t>
  </si>
  <si>
    <t>34112-00</t>
  </si>
  <si>
    <t>Ekscizija ili ligatura jednostavne arteriovenske fistule na udovima</t>
  </si>
  <si>
    <t>34112-01</t>
  </si>
  <si>
    <t>Ekscizija ili ligatura kompleksne arteriovenske fistule na udovima</t>
  </si>
  <si>
    <t>34130-00</t>
  </si>
  <si>
    <t>Zatvaranje hirurški oblikovane arteriovenske fistule na udovima</t>
  </si>
  <si>
    <t>34163-00</t>
  </si>
  <si>
    <t>Reparacija aorto-enteralne fistule sa insercijom grafta aorte</t>
  </si>
  <si>
    <t>34175-00</t>
  </si>
  <si>
    <t>Ekscizija grafta bajpasa na udovima</t>
  </si>
  <si>
    <t>34500-00</t>
  </si>
  <si>
    <t>Insercija eksternog arteriovenskog šanta</t>
  </si>
  <si>
    <t>34512-00</t>
  </si>
  <si>
    <t>Konstrukcija arteriovenske fistule sa venskim graftom</t>
  </si>
  <si>
    <t>34512-01</t>
  </si>
  <si>
    <t>Konstrukcija arteriovenske fistule sa protezom</t>
  </si>
  <si>
    <t>34515-00</t>
  </si>
  <si>
    <t>Trombektomija arteriovenske fistule</t>
  </si>
  <si>
    <t>34518-00</t>
  </si>
  <si>
    <t>Korekcija stenoze arteriovenske fistule</t>
  </si>
  <si>
    <t>34528-02</t>
  </si>
  <si>
    <t>Insercija vaskularnog pristupnog uređaja</t>
  </si>
  <si>
    <t>34530-05</t>
  </si>
  <si>
    <t>Uklanjanje vaskularnog pristupnog uređaja</t>
  </si>
  <si>
    <t>35000-00</t>
  </si>
  <si>
    <t>Lumbalna hirurška simpatektomija</t>
  </si>
  <si>
    <t>35202-00</t>
  </si>
  <si>
    <t>Pristup zbog ponovne operacije arterija ili vena u vratu, abdomenu ili udovima</t>
  </si>
  <si>
    <t>35303-06</t>
  </si>
  <si>
    <t>Perkutana transluminalna angioplastika balonom</t>
  </si>
  <si>
    <t>35307-00</t>
  </si>
  <si>
    <t>Perkutana transluminalna angioplastika jedne karotidne arterije, jedan stent</t>
  </si>
  <si>
    <t>35309-06</t>
  </si>
  <si>
    <t>Perkutana transluminalna angioplastika balonom sa stentom, jedan stent</t>
  </si>
  <si>
    <t>35309-07</t>
  </si>
  <si>
    <t>Perkutana transluminalna angioplastika balonom sa stentom, više stentova</t>
  </si>
  <si>
    <t>35330-00</t>
  </si>
  <si>
    <t>Perkutana insercija filtera u donju šuplju venu</t>
  </si>
  <si>
    <t>44328-01</t>
  </si>
  <si>
    <t>Amputacija kroz nadlakticu</t>
  </si>
  <si>
    <t>44364-01</t>
  </si>
  <si>
    <t>Transmetatarzalna amputacija</t>
  </si>
  <si>
    <t>44367-00</t>
  </si>
  <si>
    <t>Amputacija iznad linije kolena</t>
  </si>
  <si>
    <t>44370-00</t>
  </si>
  <si>
    <t>Amputacija kuka</t>
  </si>
  <si>
    <t>Dekompresiona fasciotomija podlaktice zbog akutnog kompartman sindroma</t>
  </si>
  <si>
    <t>32763-19</t>
  </si>
  <si>
    <t>Poplitealno-tibijalni bajpas sintetičkim materijalom</t>
  </si>
  <si>
    <t>34121-00</t>
  </si>
  <si>
    <t>Reparacija jednostavne arteriovenske fistule na ekstremitetima sa ponovnim uspostavljanjem kontinuiteta</t>
  </si>
  <si>
    <t>32500-01</t>
  </si>
  <si>
    <t>Višestruke injekcije u varikozne vene</t>
  </si>
  <si>
    <t>49854-00</t>
  </si>
  <si>
    <t>Plantarna fasciotomija</t>
  </si>
  <si>
    <t>90603-18</t>
  </si>
  <si>
    <t>Sekvestrektomija tarzusa</t>
  </si>
  <si>
    <t>90603-19</t>
  </si>
  <si>
    <t>Sekvestrektomija metatarzusa</t>
  </si>
  <si>
    <t>90603-20</t>
  </si>
  <si>
    <t>Sekvestrektomija članka prsta na nozi</t>
  </si>
  <si>
    <t>30195-01</t>
  </si>
  <si>
    <t>Kiretaža lezije na koži, višestruke lezije</t>
  </si>
  <si>
    <t>Izdavanje medicinskog pomagala po vrsti</t>
  </si>
  <si>
    <t>32507-00</t>
  </si>
  <si>
    <t>Subfascijalni prekid jedne ili više perforatnih varikoznih vena</t>
  </si>
  <si>
    <t>32708-00</t>
  </si>
  <si>
    <t>Aortno-femoralni bajpas sintetičkim materijalom</t>
  </si>
  <si>
    <t>32745-00</t>
  </si>
  <si>
    <t>Bajpas femoralne do proksimalno tibijalne ili peronealne arterije pomoću vene</t>
  </si>
  <si>
    <t>32748-00</t>
  </si>
  <si>
    <t>Bajpas femoralne do distalno tibijalne ili peronealne arterije pomoću vene</t>
  </si>
  <si>
    <t>32763-16</t>
  </si>
  <si>
    <t>Aortno-celijačni bajpas sintetičkim materijalom</t>
  </si>
  <si>
    <t>33127-00</t>
  </si>
  <si>
    <t>Zamena aneurizme ilijačne arterije graftom, obostrano</t>
  </si>
  <si>
    <t>33163-00</t>
  </si>
  <si>
    <t>Zamena rupturirane aneurizme ilijačne arterije graftom</t>
  </si>
  <si>
    <t>33551-00</t>
  </si>
  <si>
    <t>Uzimanje i priprema  vene iz udova za graftnu zakrpu</t>
  </si>
  <si>
    <t>33806-00</t>
  </si>
  <si>
    <t>Embolektomija ili trombektomija aksilarne arterije</t>
  </si>
  <si>
    <t>33806-02</t>
  </si>
  <si>
    <t>Embolektomija ili trombektomija radijalne arterije</t>
  </si>
  <si>
    <t>33806-03</t>
  </si>
  <si>
    <t>Embolektomija ili trombektomija ulnarne arterije</t>
  </si>
  <si>
    <t>33806-06</t>
  </si>
  <si>
    <t>Embolektomija ili trombektomija renalne arterije</t>
  </si>
  <si>
    <t>34115-00</t>
  </si>
  <si>
    <t>Ekscizija ili ligatura jednostavne arteriovenske fistule na vratu</t>
  </si>
  <si>
    <t>34118-01</t>
  </si>
  <si>
    <t>Ekscizija ili ligatura kompleksne arteriovenske fistule na abdomenu</t>
  </si>
  <si>
    <t>34166-00</t>
  </si>
  <si>
    <t>Reparacija aorto-enteralne fistule sa prešivanjem abdominalne aorte i grafta aksilarno-femoralnog bajpasa</t>
  </si>
  <si>
    <t>47975-01</t>
  </si>
  <si>
    <t>Dekompresijska fasciotomija lista zbog akutnog kompartman sindroma</t>
  </si>
  <si>
    <t>90545-00</t>
  </si>
  <si>
    <t>Incizija mekih tkiva šake</t>
  </si>
  <si>
    <t>92016-00</t>
  </si>
  <si>
    <t>Tonometrija</t>
  </si>
  <si>
    <t>95550-14</t>
  </si>
  <si>
    <t>Udružene zdravstvene procedure, edukacija o dijabetesu</t>
  </si>
  <si>
    <t>96072-00</t>
  </si>
  <si>
    <t>Savetovanje ili podučavanje o propisanim/samoizabranim lekovima</t>
  </si>
  <si>
    <t>96079-00</t>
  </si>
  <si>
    <t>Situaciono/profesionalno savetovanje ili podučavanje</t>
  </si>
  <si>
    <t>96200-08</t>
  </si>
  <si>
    <t>Subkutano davanje farmakološkog sredstva, elektrolit</t>
  </si>
  <si>
    <t>600307</t>
  </si>
  <si>
    <t>Vežbe relaksacije</t>
  </si>
  <si>
    <t>12021-00</t>
  </si>
  <si>
    <t>Epikutani test flasterima sa ≥ 51 alergena</t>
  </si>
  <si>
    <t>13750-00</t>
  </si>
  <si>
    <t>Terapijska plazmafereza</t>
  </si>
  <si>
    <t>13839-02</t>
  </si>
  <si>
    <t>Uzimanje uzorka krvi adrenalne vene</t>
  </si>
  <si>
    <t>41647-01</t>
  </si>
  <si>
    <t>Toaleta uva, obostrano</t>
  </si>
  <si>
    <t>92025-00</t>
  </si>
  <si>
    <t>Ispiranje oka</t>
  </si>
  <si>
    <t>96119-00</t>
  </si>
  <si>
    <t>Terapija grudnih ili trbušnih mišića vežbanjem</t>
  </si>
  <si>
    <t>96129-00</t>
  </si>
  <si>
    <t>Terapija celog tela vežbanjem</t>
  </si>
  <si>
    <t>96139-00</t>
  </si>
  <si>
    <t>Terapija kardiorespiratornog/kardiovaskularnog sistema vežbanjem</t>
  </si>
  <si>
    <t>96155-00</t>
  </si>
  <si>
    <t>Terapija stimulacijom, neklasifikovana na drugom mestu</t>
  </si>
  <si>
    <t>96166-00</t>
  </si>
  <si>
    <t>Pomoć u aktivnostima vezanim za položaj tela/mobilnost/kretanje</t>
  </si>
  <si>
    <t>96197-03</t>
  </si>
  <si>
    <t>Intramuskularno davanje farmakološkog sredstva, steroid</t>
  </si>
  <si>
    <t>96198-03</t>
  </si>
  <si>
    <t>Intratekalno davanje farmakološkog sredstva, steroid</t>
  </si>
  <si>
    <t>96209-02</t>
  </si>
  <si>
    <t>Punjenje uređaja za davanje leka, anti-infektivno sredstvo</t>
  </si>
  <si>
    <t>96209-06</t>
  </si>
  <si>
    <t>Punjenje uređaja za davanje leka, insulin</t>
  </si>
  <si>
    <t>U8185814</t>
  </si>
  <si>
    <t>Test insulinom izazvane hipoglikemije (ITT)</t>
  </si>
  <si>
    <t>13100-07</t>
  </si>
  <si>
    <t>Intermitentna peritonealna dializa, dugoročna</t>
  </si>
  <si>
    <t>30440-01</t>
  </si>
  <si>
    <t>Perkutana bilijarna drenaža</t>
  </si>
  <si>
    <t>96141-00</t>
  </si>
  <si>
    <t>Obuka veština u aktivnostima vezanim za održavanje zdravlja</t>
  </si>
  <si>
    <t>УКУПНО УСЛУГЕ</t>
  </si>
  <si>
    <t>030094</t>
  </si>
  <si>
    <t>Deksametazonski test-skrining</t>
  </si>
  <si>
    <t>030096</t>
  </si>
  <si>
    <t>Test oralnog opterećenja glukozom (OGTT test) sa određivanjem glikemija</t>
  </si>
  <si>
    <t>030098</t>
  </si>
  <si>
    <t>Test oralnog opterećenja glukozom (OGTT test) sa određivanjem glikemija i insulina</t>
  </si>
  <si>
    <t>030100</t>
  </si>
  <si>
    <t>Glukagonski test sa određivanjem C-peptida</t>
  </si>
  <si>
    <t>030104</t>
  </si>
  <si>
    <t>Izrada profila glikemija u 9 tačaka</t>
  </si>
  <si>
    <t>030106</t>
  </si>
  <si>
    <t>Korekcija antihiperglikemijske terapije na osnovu profila glikemija u 4 tačke</t>
  </si>
  <si>
    <t>030108</t>
  </si>
  <si>
    <t>Korekcija antihiperglikemijske terapije na osnovu profila glikemija u 9 tačaka</t>
  </si>
  <si>
    <t>030110</t>
  </si>
  <si>
    <t>Korekcija antihiperglikemijske terapije u trudnice sa tipom 1 dijabetesa na osnovu profila glikemija u 9 tačaka</t>
  </si>
  <si>
    <t>030112</t>
  </si>
  <si>
    <t>Korekcija antihiperglikemijske terapije u trudnice sa tipom 2 dijabetesa na osnovu profila glikemija u 9 tačaka</t>
  </si>
  <si>
    <t>030114</t>
  </si>
  <si>
    <t>Korekcija antihiperglikemijske terapije u trudnice sa gestacijskim dijabetesom na osnovu profila glikemija u 9 tačaka</t>
  </si>
  <si>
    <t>030116</t>
  </si>
  <si>
    <t>Korekcija insulinske  terapije u pacijenata sa tipom 1 dijabetesa na insulinskoj pumpi na osnovu zapisa kontinuiranog glukoznog monitoringa</t>
  </si>
  <si>
    <t>030118</t>
  </si>
  <si>
    <t>Korekcija insulinske  terapije u trudnice sa tipom 1 dijabetesa na insulinskoj pumpi na osnovu zapisa kontinuiranog glukoznog monitoringa</t>
  </si>
  <si>
    <t>030122</t>
  </si>
  <si>
    <t>Analiza zapisa kontrole glikemija, ugljenohidratnih jedinica i doza insulina preko elektronske platforme</t>
  </si>
  <si>
    <t>030124</t>
  </si>
  <si>
    <t>DXA praćenje BMD u endokrinopatijama na L-S kičmi</t>
  </si>
  <si>
    <t>030126</t>
  </si>
  <si>
    <t>DXA praćenje BMD u endokrinopatijama na vratu femura</t>
  </si>
  <si>
    <t>030128</t>
  </si>
  <si>
    <t>DXA praćenje BMD u endokrinopatijama na podlaktici</t>
  </si>
  <si>
    <t>030130</t>
  </si>
  <si>
    <t>DXA praćenje telesnog sastava u endokrinopatijama</t>
  </si>
  <si>
    <t>030134</t>
  </si>
  <si>
    <t>Procena postojanja vanfiziološke laktacije</t>
  </si>
  <si>
    <t>030136</t>
  </si>
  <si>
    <t>Procena postojanja klitoromegalije</t>
  </si>
  <si>
    <t>241019</t>
  </si>
  <si>
    <t>Administrativna obrada bolničkog trebovanja po vrsti izdavanja</t>
  </si>
  <si>
    <t>30094-10</t>
  </si>
  <si>
    <t>Perkutana [pomoću igle] biopsija tiroidne žlezde</t>
  </si>
  <si>
    <t>30097-00</t>
  </si>
  <si>
    <t>Test stimulacije adrenokortikotropnim hormonom</t>
  </si>
  <si>
    <t>90047-00</t>
  </si>
  <si>
    <t>Aspiracija tiroidne žlezde</t>
  </si>
  <si>
    <t>U1375061</t>
  </si>
  <si>
    <t>LDL afereza</t>
  </si>
  <si>
    <t>U8185802</t>
  </si>
  <si>
    <t>Deksametazonski testovi</t>
  </si>
  <si>
    <t>U8185805</t>
  </si>
  <si>
    <t>Glukagonski test</t>
  </si>
  <si>
    <t>U8185806</t>
  </si>
  <si>
    <t>GNRH test</t>
  </si>
  <si>
    <t>U8185808</t>
  </si>
  <si>
    <t>Kalcijumski stimulacioni test</t>
  </si>
  <si>
    <t>U8185809</t>
  </si>
  <si>
    <t>Kaptoprilski test</t>
  </si>
  <si>
    <t>U8185812</t>
  </si>
  <si>
    <t>Metiraponski test</t>
  </si>
  <si>
    <t>U8185816</t>
  </si>
  <si>
    <t>Test žeđanja</t>
  </si>
  <si>
    <t>U8185817</t>
  </si>
  <si>
    <t>Test gladovanja</t>
  </si>
  <si>
    <t>U8185818</t>
  </si>
  <si>
    <t>TRH test</t>
  </si>
  <si>
    <t>U8185819</t>
  </si>
  <si>
    <t>Test oralnog opterećenja glukozom (OGTT test)</t>
  </si>
  <si>
    <t>U8185820</t>
  </si>
  <si>
    <t>Testovi za procenu insulinske sekrecije</t>
  </si>
  <si>
    <t>U8185821</t>
  </si>
  <si>
    <t>Testovi za procenu insulinske senzitivnosti</t>
  </si>
  <si>
    <t>U8185824</t>
  </si>
  <si>
    <t>Određivanje telesnog sastava metodom bioimpedance</t>
  </si>
  <si>
    <t>11800-00</t>
  </si>
  <si>
    <t xml:space="preserve">Test motiliteta jednjaka </t>
  </si>
  <si>
    <t>11820-00</t>
  </si>
  <si>
    <t xml:space="preserve"> Panendoskopija putem kapsule sa kamerom  </t>
  </si>
  <si>
    <t>13506-00</t>
  </si>
  <si>
    <t>Gastroezofagealna tamponada balonom</t>
  </si>
  <si>
    <t xml:space="preserve">Transfuzija pune krvi </t>
  </si>
  <si>
    <t xml:space="preserve">Transfuzija eritrocita </t>
  </si>
  <si>
    <t xml:space="preserve"> Transfuzija gama globulina </t>
  </si>
  <si>
    <t>30451-02</t>
  </si>
  <si>
    <t>Endoskopska zamena bilijarnog stenta</t>
  </si>
  <si>
    <t>30451-03</t>
  </si>
  <si>
    <t>Endoskopsko odstranjenje bilijarnog stenta</t>
  </si>
  <si>
    <t>30473-01</t>
  </si>
  <si>
    <t>Panendoskopija do duodenuma sa biopsijom</t>
  </si>
  <si>
    <t>30473-04</t>
  </si>
  <si>
    <t>Ezofagoskopija sa biopsijom</t>
  </si>
  <si>
    <t>30473-06</t>
  </si>
  <si>
    <t>Panendoskopija do ileuma sa biopsijom</t>
  </si>
  <si>
    <t>30476-00</t>
  </si>
  <si>
    <t xml:space="preserve">Endoskopska primena agensa u nekrvareću leziju jednjaka </t>
  </si>
  <si>
    <t>30476-01</t>
  </si>
  <si>
    <t xml:space="preserve">Endoskopska primena agensa u nekrvareću leziju ezofagogastričnog prelaza </t>
  </si>
  <si>
    <t>30476-02</t>
  </si>
  <si>
    <t>Endoskopsko podvezivanje varikoziteta jednjaka</t>
  </si>
  <si>
    <t>30478-00</t>
  </si>
  <si>
    <t xml:space="preserve">Panendoskopija do duodenuma sa odstranjenjem stranog tela  </t>
  </si>
  <si>
    <t>30478-04</t>
  </si>
  <si>
    <t>Panendoskopija do duodenuma sa ekscizijom lezija</t>
  </si>
  <si>
    <t>30478-06</t>
  </si>
  <si>
    <t xml:space="preserve">Endoskopska primena agensa u krvareću leziju jednjaka </t>
  </si>
  <si>
    <t>30478-07</t>
  </si>
  <si>
    <t xml:space="preserve">Endoskopska primena agensa u leziju želuca ili duodenuma </t>
  </si>
  <si>
    <t>30478-09</t>
  </si>
  <si>
    <t xml:space="preserve">Endoskopska primena agensa u krvareću leziju ezofagogastričnog prelaza </t>
  </si>
  <si>
    <t>30478-10</t>
  </si>
  <si>
    <t xml:space="preserve">Ezofagoskopija sa ekstrakcijom stranog tela    </t>
  </si>
  <si>
    <t>30478-13</t>
  </si>
  <si>
    <t xml:space="preserve"> Ezofagoskopija sa ekscizijom lezije </t>
  </si>
  <si>
    <t>30478-14</t>
  </si>
  <si>
    <t xml:space="preserve"> Panendoskopija do ileuma sa odstranjenjem stranog tela  </t>
  </si>
  <si>
    <t>30478-18</t>
  </si>
  <si>
    <t>Panendoskopija do ileuma sa ekscizijom lezija</t>
  </si>
  <si>
    <t>30478-20</t>
  </si>
  <si>
    <t>Panendoskopija do duodenuma sa ostalim koagulacijama</t>
  </si>
  <si>
    <t>30478-21</t>
  </si>
  <si>
    <t xml:space="preserve">Panendoskopija ileuma sa ostalim koagulacijama </t>
  </si>
  <si>
    <t>30481-00</t>
  </si>
  <si>
    <t>Inicijalna ugradnja katetera perkutane endoskopske gastrostome (PEG)</t>
  </si>
  <si>
    <t>30482-00</t>
  </si>
  <si>
    <t>Ponovna ugradnja katetera perkutane endoskopske gastrostome (PEG)</t>
  </si>
  <si>
    <t>30484-00</t>
  </si>
  <si>
    <t>Endoskopska retrogradna holangiopankreatografija (ERCP)</t>
  </si>
  <si>
    <t>30485-00</t>
  </si>
  <si>
    <t>Endoskopska sfinkterotomija</t>
  </si>
  <si>
    <t>30485-01</t>
  </si>
  <si>
    <t>Endoskopska sfinkterotomija sa ekstrakcijom kalkulusa iz zajedničkog žučnog kanala</t>
  </si>
  <si>
    <t>30487-00</t>
  </si>
  <si>
    <t>Insercija tubusa u tanko crevo</t>
  </si>
  <si>
    <t>30490-00</t>
  </si>
  <si>
    <t xml:space="preserve"> Endoskopska ugradnja proteze jednjaka </t>
  </si>
  <si>
    <t>30490-01</t>
  </si>
  <si>
    <t xml:space="preserve"> Endoskopska zamena proteze jednjaka </t>
  </si>
  <si>
    <t>30490-02</t>
  </si>
  <si>
    <t xml:space="preserve"> Endoskopsko uklanjanje proteze jednjaka </t>
  </si>
  <si>
    <t>30491-00</t>
  </si>
  <si>
    <t>Endoskopsko postavljanje stenta u druge delove bilijarnog trakta</t>
  </si>
  <si>
    <t>30668-00</t>
  </si>
  <si>
    <t xml:space="preserve">Endoskopski ultrazvuk </t>
  </si>
  <si>
    <t>Rigidna rektosigmoidoskopija sa biopsijom</t>
  </si>
  <si>
    <t>32084-00</t>
  </si>
  <si>
    <t>Fiberoptička kolonoskopija do hepatičke fleksure</t>
  </si>
  <si>
    <t>Fiberoptička kolonoskopija do hepatičke fleksure sa biopsijom</t>
  </si>
  <si>
    <t>32087-00</t>
  </si>
  <si>
    <t>Fiberoptička kolonoskopija do hepatičke fleksure sa polipektomijom</t>
  </si>
  <si>
    <t>Fiberoptička kolonoskopija do cekuma</t>
  </si>
  <si>
    <t>32090-01</t>
  </si>
  <si>
    <t>Fiberoptička kolonoskopija do cekuma sa biopsijom</t>
  </si>
  <si>
    <t>Fiberoptička kolonoskopija do cekuma sa polipektomijom</t>
  </si>
  <si>
    <t>32095-00</t>
  </si>
  <si>
    <t>Endoskopski pregled tankog creva kroz veštačku stomu</t>
  </si>
  <si>
    <t>32153-00</t>
  </si>
  <si>
    <t xml:space="preserve">Dilatacija anusa </t>
  </si>
  <si>
    <t>41832-00</t>
  </si>
  <si>
    <t>Endoskopska dilatacija jednjaka balonom</t>
  </si>
  <si>
    <t>90296-00</t>
  </si>
  <si>
    <t>Endoskopska kontrola peptičkog ulkusa ili krvarenja</t>
  </si>
  <si>
    <t>90297-02</t>
  </si>
  <si>
    <t>Endoskopska mukozna resekcija debelog creva</t>
  </si>
  <si>
    <t>90308-00</t>
  </si>
  <si>
    <t>Endoskopska destrukcija lezije debelog creva</t>
  </si>
  <si>
    <t xml:space="preserve"> Plasiranje nazogastrične sonde</t>
  </si>
  <si>
    <t>92067-00</t>
  </si>
  <si>
    <t xml:space="preserve">Dilatacija enterostome </t>
  </si>
  <si>
    <t>92068-00</t>
  </si>
  <si>
    <t>Endoskopska insercija proteze duodenuma</t>
  </si>
  <si>
    <t>92068-02</t>
  </si>
  <si>
    <t xml:space="preserve">Endoskopsko uklanjanje proteze duodenuma </t>
  </si>
  <si>
    <t>92076-00</t>
  </si>
  <si>
    <t xml:space="preserve"> Uklanjanje impaktiranog fecesa</t>
  </si>
  <si>
    <t>Neinvazivna terapeutska intervencija, neklasifikovan na drugom mestu</t>
  </si>
  <si>
    <t>Oralno davanje farmakološkog sredstva, antineoplastičko sredstvo</t>
  </si>
  <si>
    <t>U3047331</t>
  </si>
  <si>
    <t xml:space="preserve">Fleksibilna fiberoptička ezofagoskopija </t>
  </si>
  <si>
    <t>32094-00</t>
  </si>
  <si>
    <t>Endoskopska dilatacija kolorektalnih striktura</t>
  </si>
  <si>
    <t>savetovanje o ishrani i unosu hrane</t>
  </si>
  <si>
    <t>92068-01</t>
  </si>
  <si>
    <t>Endoskopska zamena proteze duodenuma</t>
  </si>
  <si>
    <t>90294-00</t>
  </si>
  <si>
    <t>Endoskopska ekscizija lezije bilijarnog trakta ili Odijevog sfinktera</t>
  </si>
  <si>
    <t>30478-08</t>
  </si>
  <si>
    <t>Uklanjanje cevi gastrostome</t>
  </si>
  <si>
    <t>11830-00</t>
  </si>
  <si>
    <t>Analna manometrija</t>
  </si>
  <si>
    <t>centralna venska kateterizacija</t>
  </si>
  <si>
    <t>Perkutana biopsija jetre</t>
  </si>
  <si>
    <t>30473-07</t>
  </si>
  <si>
    <t>Panendoskopija kroz veštačku stomu</t>
  </si>
  <si>
    <t>30475-01</t>
  </si>
  <si>
    <t>endoskopka dilatacija gastroduodenalne strikture</t>
  </si>
  <si>
    <t>32084-02</t>
  </si>
  <si>
    <t>fiberoptička kolonoskopija do hepatičke fleksure sa administracijom mastila za tetovažu</t>
  </si>
  <si>
    <t>32090-02</t>
  </si>
  <si>
    <t>fiberoptička kolonoskopija do cekuma sa administracijom mastila za tetovažu</t>
  </si>
  <si>
    <t>Uzimanje materijala sa kože i vidljivih sluzokoža za mikrološki, bakteriološki i citološki pregled</t>
  </si>
  <si>
    <t>13104-00</t>
  </si>
  <si>
    <t>Edukacija i obuka za kućnu dijalizu</t>
  </si>
  <si>
    <t xml:space="preserve">Transfuzija gama globulina </t>
  </si>
  <si>
    <t>13757-00</t>
  </si>
  <si>
    <t>Terapijska venesekcija</t>
  </si>
  <si>
    <t>90353-00</t>
  </si>
  <si>
    <t>Test adekvatnosti hemodijalize</t>
  </si>
  <si>
    <t>90353-01</t>
  </si>
  <si>
    <t>Test adekvatnosti peritonealne dijalize</t>
  </si>
  <si>
    <t>90376-02</t>
  </si>
  <si>
    <t xml:space="preserve">Uklanjanje peritonealnog pristupnog uređaja </t>
  </si>
  <si>
    <t>90910-00</t>
  </si>
  <si>
    <t>Nuklearnomedicinsko ispitivanje ostalih oblasti ili organa</t>
  </si>
  <si>
    <t>Održavanje katetera plasiranog radi administracije leka</t>
  </si>
  <si>
    <t>92204-00</t>
  </si>
  <si>
    <t>Neinvazivni dijagnostički testovi, merenja ili istraživanja, neklasifikovano na drugom mestu</t>
  </si>
  <si>
    <t>96209-01</t>
  </si>
  <si>
    <t>Punjenje uređaja za davanje leka, trombolitičko sredstvo</t>
  </si>
  <si>
    <t>58721-00</t>
  </si>
  <si>
    <t>Retrogradna mikciona cistouretrografija</t>
  </si>
  <si>
    <t>96206-02</t>
  </si>
  <si>
    <t>Nenaznačen način davanja farmakološkog sredstva, anti-infektivno sredstvo</t>
  </si>
  <si>
    <t>Табела 13</t>
  </si>
  <si>
    <t>13706-00</t>
  </si>
  <si>
    <t>Transplantacija alogene koštane srži ili matične ćelije, od srodnog podudarnog davaoca</t>
  </si>
  <si>
    <t>Transplantacija autologne koštane srži ili matične ćelije</t>
  </si>
  <si>
    <t>13706-09</t>
  </si>
  <si>
    <t>Transplantacija alogene koštane srži ili matične ćelije, od nesrodnog podudarnog davaoca</t>
  </si>
  <si>
    <t>13750-01</t>
  </si>
  <si>
    <t>Terapijska leukofereza</t>
  </si>
  <si>
    <t>13750-04</t>
  </si>
  <si>
    <t>Afereza matičnih (stem) ćelija</t>
  </si>
  <si>
    <t>30084-00</t>
  </si>
  <si>
    <t>Perkutana biopsija koštane srži, iglom</t>
  </si>
  <si>
    <t>30087-00</t>
  </si>
  <si>
    <t>Aspiraciona punkcija koštane srži</t>
  </si>
  <si>
    <t>transfuzija faktora koagulacije</t>
  </si>
  <si>
    <t>96034-00</t>
  </si>
  <si>
    <t>Procena uzimanja alkohola i ostalih droga (lekova)</t>
  </si>
  <si>
    <t>*</t>
  </si>
  <si>
    <t>96163-00</t>
  </si>
  <si>
    <t>Pomoć u aktivnostima vezanim za samonegu/samoodržanje</t>
  </si>
  <si>
    <t>96198-00</t>
  </si>
  <si>
    <t>Intratekalno davanje farmakološkog sredstva, antineoplastičko sredstvo</t>
  </si>
  <si>
    <t>Postupak održavanja kontinuirane ventilatorne podrške, 24 sati i 96 sati</t>
  </si>
  <si>
    <t>Postupak održavanja kontinuirane ventilatorne podrške, 96 sati</t>
  </si>
  <si>
    <t>41889-01</t>
  </si>
  <si>
    <t>Bronhoskopija kroz veštački otvor - arteficijalnu stomu</t>
  </si>
  <si>
    <t>90563-00</t>
  </si>
  <si>
    <t>Aspiracija mekog tkiva, neklasifikovana na drugom mestu</t>
  </si>
  <si>
    <t>Nemehanička metoda reanimacije / oživljavanja</t>
  </si>
  <si>
    <t>92157-00</t>
  </si>
  <si>
    <t>Vakcinacija protiv virusnih bolesti neklasifikovanih na drugom mestu</t>
  </si>
  <si>
    <t>Postupak održavanja neinvazivne ventilatorne podrške, 24 sata</t>
  </si>
  <si>
    <t>Postupak održavanja neinvazivne ventilatorne podrške, 24 sati i 96 sati</t>
  </si>
  <si>
    <t>Postupak održavanja neinvazivne ventilatorne podrške, 96 sati</t>
  </si>
  <si>
    <t>Pratnja ili transport klijenta</t>
  </si>
  <si>
    <t>Određivanje individualne osetljivosti na UV zrake (bio doza)</t>
  </si>
  <si>
    <t>Uzimanje materijala sa kožnih adneksa ( dlana, nokta) za mikrološki pregled</t>
  </si>
  <si>
    <t>Trihogram</t>
  </si>
  <si>
    <t>Prijavljivanje neželjene reakcije pacijenta na lek</t>
  </si>
  <si>
    <t>Prijava-odjava određenih oboljenja od većeg sociomedicinskog značaja</t>
  </si>
  <si>
    <t>Pojedinačna prijava zarazne bolesti</t>
  </si>
  <si>
    <t>Provokacioni test ledom</t>
  </si>
  <si>
    <t>Elektroforeza leka</t>
  </si>
  <si>
    <t>11610-00</t>
  </si>
  <si>
    <t xml:space="preserve">Obostrano merenje indeksa sistolnog arterijskog pritiska i sonografija krvnih sudova donjih ekstremiteta </t>
  </si>
  <si>
    <t>12000-00</t>
  </si>
  <si>
    <t>Test kožne osetljivosti sa 20 alergena</t>
  </si>
  <si>
    <t>12003-00</t>
  </si>
  <si>
    <t>Test kožne osetljivosti sa ≥  21 alergena</t>
  </si>
  <si>
    <t>12012-00</t>
  </si>
  <si>
    <t>Epikutani test flasterima sa manje od ukupnog broja alergena koji se nalaze u standatdnoj bateriji testova</t>
  </si>
  <si>
    <t>12015-00</t>
  </si>
  <si>
    <t xml:space="preserve">Epikutani test flasterima sa svim alergenima koji se nalaze u standardnoj bateriji </t>
  </si>
  <si>
    <t>14050-00</t>
  </si>
  <si>
    <t>Terapija ostalih oblasti ultraljubičastim A zracima</t>
  </si>
  <si>
    <t>14050-01</t>
  </si>
  <si>
    <t>Terapija ostalih oblasti ultraljubičastim B zracima</t>
  </si>
  <si>
    <t>15000-00</t>
  </si>
  <si>
    <t>Zračna terapija, frakcija, površinska terapija, jedno polje</t>
  </si>
  <si>
    <t>15003-00</t>
  </si>
  <si>
    <t>Zračna terapija, frakcija, površinska terapija, dva i više polja</t>
  </si>
  <si>
    <t>15550-00</t>
  </si>
  <si>
    <t>Određivanje zračnog polja za preciznu trodimenzionalnu konformalnu radioterapiju</t>
  </si>
  <si>
    <t xml:space="preserve">Reparacija rane na koži i potkožnom tkivu ostalih oblasti, površinska </t>
  </si>
  <si>
    <t xml:space="preserve">Uklanjanje stranog tela iz kože i potkožnog tkiva incizijom </t>
  </si>
  <si>
    <t xml:space="preserve">Odstranjenje stranoga tela iz mekog tkiva, neklasifikovano na drugom mestu </t>
  </si>
  <si>
    <t>30071-02</t>
  </si>
  <si>
    <t>Biopsija očnog kapka</t>
  </si>
  <si>
    <t xml:space="preserve">Ekscizija sinusa na koži i potkožom tkivu </t>
  </si>
  <si>
    <t xml:space="preserve">Parcijalna ekscizija aksilarnih znojnih žlezda </t>
  </si>
  <si>
    <t>30186-00</t>
  </si>
  <si>
    <t>Uklanjanje bradavice sa tabana</t>
  </si>
  <si>
    <t>30186-01</t>
  </si>
  <si>
    <t>Uklanjanje bradavice sa dlana</t>
  </si>
  <si>
    <t>30189-00</t>
  </si>
  <si>
    <t>Uklanjanje moluske (molluscum contagiosum)</t>
  </si>
  <si>
    <t>30189-01</t>
  </si>
  <si>
    <t>Uklanjanje ostalih bradavica</t>
  </si>
  <si>
    <t>30192-00</t>
  </si>
  <si>
    <t>Ostale destrukcije lezija na koži</t>
  </si>
  <si>
    <t>30195-04</t>
  </si>
  <si>
    <t>Krioterapija lezija na koži, pojedinačna lezija</t>
  </si>
  <si>
    <t>30195-05</t>
  </si>
  <si>
    <t>Krioterapija lezija na koži, višestruke lezije</t>
  </si>
  <si>
    <t>30195-06</t>
  </si>
  <si>
    <t>Elektroterapija lezija na koži, pojedinačna lezija</t>
  </si>
  <si>
    <t>30207-00</t>
  </si>
  <si>
    <t>Primena sredstva u lezijama na koži</t>
  </si>
  <si>
    <t xml:space="preserve">Incizija i drenaža hematoma kože i potkožnog tkiva </t>
  </si>
  <si>
    <t xml:space="preserve">Incizija i drenaža apscesa kože i potkožnog tkiva </t>
  </si>
  <si>
    <t xml:space="preserve">Incizija i drenaža apscesa mekog tkiva </t>
  </si>
  <si>
    <t xml:space="preserve"> Ekscizija lezije(a) na koži i potkožnom tkivu prsta šake</t>
  </si>
  <si>
    <t xml:space="preserve">Ekstenzivna ekscizija aksilarnih znojnih žlezda </t>
  </si>
  <si>
    <t xml:space="preserve">Ekstenzivna ekscizija interglutealnih znojnih žlezda </t>
  </si>
  <si>
    <t xml:space="preserve">Ekstenzivna ekscizija inguinalnih znojnih žlezda </t>
  </si>
  <si>
    <t>32177-00</t>
  </si>
  <si>
    <t>Odstranjenje analne bradavice</t>
  </si>
  <si>
    <t xml:space="preserve">Ekscizija vaskularne anomalije na koži i potkožnom tkivu ili mukoznoj površini, mali zahvat </t>
  </si>
  <si>
    <t xml:space="preserve">Lokalni režanj kože ostalih oblasti </t>
  </si>
  <si>
    <t xml:space="preserve">Lokalni režanj kože vrata </t>
  </si>
  <si>
    <t xml:space="preserve">Lokalni režanj kože ostalih oblasti lica </t>
  </si>
  <si>
    <t xml:space="preserve">Revizija lokalnog režnja kože </t>
  </si>
  <si>
    <t>Transplantat parcijalne debljine kože za malu granulirajuću oblast</t>
  </si>
  <si>
    <t xml:space="preserve">Mali transplantat parcijalne debljine kože za nos </t>
  </si>
  <si>
    <t xml:space="preserve">Mali transplantat parcijalne debljine kože za ostale oblasti lica </t>
  </si>
  <si>
    <t xml:space="preserve">Obrada nokta na prstu šake </t>
  </si>
  <si>
    <t xml:space="preserve">Uklanjanje nokta na prstu šake </t>
  </si>
  <si>
    <t>46528-00</t>
  </si>
  <si>
    <t xml:space="preserve">Klinasta resekcija uraslog nokta na prstu šake </t>
  </si>
  <si>
    <t>46531-00</t>
  </si>
  <si>
    <t xml:space="preserve">Parcijalna resekcija uraslog nokta na prstu šake </t>
  </si>
  <si>
    <t>81864-05</t>
  </si>
  <si>
    <t>Doznoprovokacioni testovi u in vivo (in vivo) uslovima sa lekovima na visok rizik</t>
  </si>
  <si>
    <t>Primena sredstva u koži i potkožnom tkivu</t>
  </si>
  <si>
    <t>92179-00</t>
  </si>
  <si>
    <t>Imunizacija zbog alergije</t>
  </si>
  <si>
    <t>92180-00</t>
  </si>
  <si>
    <t>Imunizacija zbog autoimune bolesti</t>
  </si>
  <si>
    <t xml:space="preserve">Infiltracija lokalnog anestetika, ASA 19 </t>
  </si>
  <si>
    <t xml:space="preserve">96020-00 </t>
  </si>
  <si>
    <t xml:space="preserve">Procena integriteta kože </t>
  </si>
  <si>
    <t xml:space="preserve"> Primena, nameštanje, prilagođavanje ili zamena pomagala ili uređaja za prilagođavanje</t>
  </si>
  <si>
    <t>96195-00</t>
  </si>
  <si>
    <t xml:space="preserve">Davanje ostalih alergena </t>
  </si>
  <si>
    <t>U8182000</t>
  </si>
  <si>
    <t>Dermoskopski pregled kože, jedna lezija</t>
  </si>
  <si>
    <t>U8182001</t>
  </si>
  <si>
    <t>Dermoskopski pregled kože, više lezija</t>
  </si>
  <si>
    <t>U8182002</t>
  </si>
  <si>
    <t>Dijagnostikovanje mikoloških oboljenja Vudovom (Wood) metodom</t>
  </si>
  <si>
    <t>U8185700</t>
  </si>
  <si>
    <t>Kapilaroskopija</t>
  </si>
  <si>
    <t>U8186404</t>
  </si>
  <si>
    <t>Testovi pozne preosetljivosti</t>
  </si>
  <si>
    <t>U9217901</t>
  </si>
  <si>
    <t>Desenzibilizacija na inhalacione alergene (subkutane injekcije)</t>
  </si>
  <si>
    <t>Клиника за oториноларингологију и хирургију главе и врата</t>
  </si>
  <si>
    <t>30061-01</t>
  </si>
  <si>
    <t>Uklanjanje stranog tela iz farinksa bez incizije</t>
  </si>
  <si>
    <t>30075-03</t>
  </si>
  <si>
    <t>Otvorena biopsija tiroidne žlezde</t>
  </si>
  <si>
    <t>30075-28</t>
  </si>
  <si>
    <t>Biopsija promena spoljašnjeg uva</t>
  </si>
  <si>
    <t>30278-02</t>
  </si>
  <si>
    <t>Lingvalna frenotomija</t>
  </si>
  <si>
    <t>30294-01</t>
  </si>
  <si>
    <t>Laringofaringektomija i plastična rekonstrukcija</t>
  </si>
  <si>
    <t>38453-00</t>
  </si>
  <si>
    <t>Resekcija endotrahealne lezije sa anastomozom</t>
  </si>
  <si>
    <t>38453-04</t>
  </si>
  <si>
    <t>Resekcija endotrahealnog suženja (stenoze) sa anastomozom</t>
  </si>
  <si>
    <t>38453-06</t>
  </si>
  <si>
    <t>Resekcija endotrahealnog suženja (stenoze)  sa graftom</t>
  </si>
  <si>
    <t>38456-04</t>
  </si>
  <si>
    <t>Ostale procedure u vezi sa bronhom, intratorakalni pristup</t>
  </si>
  <si>
    <t>41500-00</t>
  </si>
  <si>
    <t>Uklanjanje stranog tela iz spoljašnjeg slušnog kanala bez incizije</t>
  </si>
  <si>
    <t>41506-00</t>
  </si>
  <si>
    <t>Ekscizija polipa na spoljašnjem uvu</t>
  </si>
  <si>
    <t>41509-00</t>
  </si>
  <si>
    <t>Uklanjanje keratoze (keratosis obturans) iz spoljašnjeg slušnog kanala</t>
  </si>
  <si>
    <t>41512-00</t>
  </si>
  <si>
    <t>Rekonstrukcija spoljašnjeg slušnog kanala</t>
  </si>
  <si>
    <t>41518-00</t>
  </si>
  <si>
    <t>Uklanjanje egzostoze iz spoljašnjeg slušnog kanala</t>
  </si>
  <si>
    <t>41521-00</t>
  </si>
  <si>
    <t>Korekcija stenoze slušnog kanala</t>
  </si>
  <si>
    <t>41521-01</t>
  </si>
  <si>
    <t>Korekcija stenoze slušnog kanala kožnim graftom</t>
  </si>
  <si>
    <t>41527-00</t>
  </si>
  <si>
    <t>Miringoplastika, transkanalni pristup</t>
  </si>
  <si>
    <t>41530-00</t>
  </si>
  <si>
    <t>Miringoplastika, retroaurikularni ili endauralni pristup</t>
  </si>
  <si>
    <t>41533-00</t>
  </si>
  <si>
    <t>Atikotomija</t>
  </si>
  <si>
    <t>41533-01</t>
  </si>
  <si>
    <t>Miringoplastika sa atikotomijom</t>
  </si>
  <si>
    <t>41539-00</t>
  </si>
  <si>
    <t>Rekonstrukcija lanca slušnih koščica</t>
  </si>
  <si>
    <t>41542-00</t>
  </si>
  <si>
    <t>Miringoplastika sa rekonstrukcijom lanca slušnih koščica</t>
  </si>
  <si>
    <t>41545-00</t>
  </si>
  <si>
    <t>Mastoidektomija</t>
  </si>
  <si>
    <t>41551-00</t>
  </si>
  <si>
    <t>Mastoidektomija tehnikom intaktnog zida spoljašnjeg slušnog kanala sa miringoplastikom</t>
  </si>
  <si>
    <t>41554-00</t>
  </si>
  <si>
    <t>Mastoidektomija tehnikom intaktnog zida spoljašnjeg slušnog kanala sa miringoplastikom i rekonstrukcijom lanca slušnih koščica</t>
  </si>
  <si>
    <t>41557-00</t>
  </si>
  <si>
    <t>Modifkovana radikalna mastoidektomija</t>
  </si>
  <si>
    <t>41557-01</t>
  </si>
  <si>
    <t>Radikalna mastoidektomija</t>
  </si>
  <si>
    <t>41557-03</t>
  </si>
  <si>
    <t>Incizija mastoida</t>
  </si>
  <si>
    <t>41560-01</t>
  </si>
  <si>
    <t>Radikalna mastoidektomija sa miringoplastikom</t>
  </si>
  <si>
    <t>41563-00</t>
  </si>
  <si>
    <t>Modifkovana radikalna mastoidektomija sa miringoplastikom i rekonstrukcijom lanca slušnih koščica</t>
  </si>
  <si>
    <t>41563-01</t>
  </si>
  <si>
    <t>Radikalna mastoidektomija sa miringoplastikom i rekonstrukcijom lanca slušnih koščica</t>
  </si>
  <si>
    <t>41564-00</t>
  </si>
  <si>
    <t>Modifkovana radikalna mastoidektomija sa obliteracijom mastoidog kavuma i Eustahijeve tube i zatvaranjem spoljašnjeg slušnog kanala</t>
  </si>
  <si>
    <t>41564-01</t>
  </si>
  <si>
    <t>Radikalna mastoidektomija sa obliteracijom mastoidnog kavuma i Eustahijeve tube i zatvaranjem spoljašnjeg slušnog kanala</t>
  </si>
  <si>
    <t>41566-00</t>
  </si>
  <si>
    <t>Revizija mastoidektomije tehnikom intaktnog zida spoljašnjeg slušnog kanala</t>
  </si>
  <si>
    <t>41569-00</t>
  </si>
  <si>
    <t>Intrakranijumska dekompresija nerva lica (facijalisa)</t>
  </si>
  <si>
    <t>41584-00</t>
  </si>
  <si>
    <t>Parcijalna resekcija slepoočne kosti sa mastoidektomijom</t>
  </si>
  <si>
    <t>41599-00</t>
  </si>
  <si>
    <t>Eksploracija unutrašnjeg slušnog hodnika sa dekompresijom kranijalnog nerva</t>
  </si>
  <si>
    <t>41608-00</t>
  </si>
  <si>
    <t>Stapedektomija</t>
  </si>
  <si>
    <t>41608-01</t>
  </si>
  <si>
    <t>Stapedotomija</t>
  </si>
  <si>
    <t>41617-00</t>
  </si>
  <si>
    <t>Ugradnja kohlearnog implanta</t>
  </si>
  <si>
    <t>41626-00</t>
  </si>
  <si>
    <t>Miringotomija, jednostrana</t>
  </si>
  <si>
    <t>41626-01</t>
  </si>
  <si>
    <t>Miringotomija, obostrana</t>
  </si>
  <si>
    <t>41632-00</t>
  </si>
  <si>
    <t>Miringotomija sa insercijom tube, jednostrana</t>
  </si>
  <si>
    <t>41632-01</t>
  </si>
  <si>
    <t>Miringotomija sa insercijom tube, obostrana</t>
  </si>
  <si>
    <t>41635-00</t>
  </si>
  <si>
    <t>Ekscizija promena u srednjem uvu</t>
  </si>
  <si>
    <t>41635-01</t>
  </si>
  <si>
    <t>Ekscizija lezija u srednjem uvu sa miringoplastikom</t>
  </si>
  <si>
    <t>41641-00</t>
  </si>
  <si>
    <t>Kauterizacija perforirane bubne opne</t>
  </si>
  <si>
    <t>41644-00</t>
  </si>
  <si>
    <t>Ekscizija ivice perforirane bubne opne</t>
  </si>
  <si>
    <t>41656-00</t>
  </si>
  <si>
    <t>Zaustavljanje krvarenja iz zadnjeg dela nosa tamponadom i/ili kauterizacijom</t>
  </si>
  <si>
    <t>41668-00</t>
  </si>
  <si>
    <t>Uklanjanje nazalnih polipa</t>
  </si>
  <si>
    <t>41671-01</t>
  </si>
  <si>
    <t>Zatvaranje perforacije nosne pregrade</t>
  </si>
  <si>
    <t>41671-03</t>
  </si>
  <si>
    <t>Septoplastika sa submukoznom resekcijom nosne pregrade</t>
  </si>
  <si>
    <t>41674-00</t>
  </si>
  <si>
    <t>Kauterizacija ili dijatermija nosnih školjki</t>
  </si>
  <si>
    <t>41674-01</t>
  </si>
  <si>
    <t>Kauterizacija ili dijatermija nosne pregrade</t>
  </si>
  <si>
    <t>41674-02</t>
  </si>
  <si>
    <t>Kauterizacija ili dijatermija farinksa</t>
  </si>
  <si>
    <t>41680-00</t>
  </si>
  <si>
    <t>Zaustavljanje krvarenja iz nosa krioterapijom</t>
  </si>
  <si>
    <t>41683-00</t>
  </si>
  <si>
    <t>Razdvajanje adhezija u nosu</t>
  </si>
  <si>
    <t>41686-00</t>
  </si>
  <si>
    <t>Hirurški prelom nosne školjke, jednostrani</t>
  </si>
  <si>
    <t>41686-01</t>
  </si>
  <si>
    <t>Hirurški prelom nosne školjke, obostrani</t>
  </si>
  <si>
    <t>41689-01</t>
  </si>
  <si>
    <t>Parcijalna turbinektomija, obostrana</t>
  </si>
  <si>
    <t>41695-00</t>
  </si>
  <si>
    <t>Uklanjanje nosnih školjki krioterapijom</t>
  </si>
  <si>
    <t>41704-00</t>
  </si>
  <si>
    <t>Aspiracija i lavaža nazalnih sinusa kroz prirodna ušća</t>
  </si>
  <si>
    <t>41716-00</t>
  </si>
  <si>
    <t>Intranazalno uklanjanje stranog tela iz maksilarnog sinusa</t>
  </si>
  <si>
    <t>41716-02</t>
  </si>
  <si>
    <t>Intranazalna maksilarna antrostomija, obostrana</t>
  </si>
  <si>
    <t>41716-03</t>
  </si>
  <si>
    <t>Intranazalno uklanjanje polipa maksilarnog sinusa</t>
  </si>
  <si>
    <t>41716-04</t>
  </si>
  <si>
    <t>Ostale intranazalne procedure na maksilarnom sinusu</t>
  </si>
  <si>
    <t>41728-00</t>
  </si>
  <si>
    <t>Lateralna rinotomija sa uklanjanjem intranazalne lezije</t>
  </si>
  <si>
    <t>41731-00</t>
  </si>
  <si>
    <t>Etmoidektomija, frontonazalni pristup</t>
  </si>
  <si>
    <t>41737-00</t>
  </si>
  <si>
    <t>Ostale intranazalne procedure na frontalnom sinusu</t>
  </si>
  <si>
    <t>41737-01</t>
  </si>
  <si>
    <t>Ostale intranazalne procedure na etmoidalnom sinusu</t>
  </si>
  <si>
    <t>41737-03</t>
  </si>
  <si>
    <t>Etmoidektomija, obostrana</t>
  </si>
  <si>
    <t>41737-05</t>
  </si>
  <si>
    <t>Intranazalno uklanjanje polipa frontalnog sinusa</t>
  </si>
  <si>
    <t>41737-06</t>
  </si>
  <si>
    <t>Intranazalno uklanjanje polipa etmoidalnog sinusa</t>
  </si>
  <si>
    <t>41737-08</t>
  </si>
  <si>
    <t>Biopsija iz etmoidalnog sinusa</t>
  </si>
  <si>
    <t>41749-00</t>
  </si>
  <si>
    <t>Eksterne procedure na etmoidalnom sinusu</t>
  </si>
  <si>
    <t>41752-00</t>
  </si>
  <si>
    <t>Ostale intranazalne procedure na sfenoidnom sinusu</t>
  </si>
  <si>
    <t>41752-01</t>
  </si>
  <si>
    <t>Sfenoidektomija</t>
  </si>
  <si>
    <t>41752-02</t>
  </si>
  <si>
    <t>Sfenoidotomija</t>
  </si>
  <si>
    <t>41752-03</t>
  </si>
  <si>
    <t>Intranazalno uklanjanje polipa sfenoidnog sinusa</t>
  </si>
  <si>
    <t>41752-04</t>
  </si>
  <si>
    <t>Biopsija iz sfenoidnog sinusa</t>
  </si>
  <si>
    <t>41761-00</t>
  </si>
  <si>
    <t>Pregled nosne šupljine i/ili postnazalnog prostora sa biopsijom</t>
  </si>
  <si>
    <t>41764-00</t>
  </si>
  <si>
    <t>Endoskopija nosa</t>
  </si>
  <si>
    <t>41764-01</t>
  </si>
  <si>
    <t>Sinusoskopija</t>
  </si>
  <si>
    <t>41764-02</t>
  </si>
  <si>
    <t>Fiberoptički pregled farinksa</t>
  </si>
  <si>
    <t>41764-03</t>
  </si>
  <si>
    <t>Fiberoptička laringoskopija</t>
  </si>
  <si>
    <t>41767-00</t>
  </si>
  <si>
    <t>Uklanjanje lezije na nazofarinksu, transpalatalni pristup</t>
  </si>
  <si>
    <t>41786-01</t>
  </si>
  <si>
    <t>Uvulopalatofaringoplastika sa tonzilektomijom</t>
  </si>
  <si>
    <t>41787-00</t>
  </si>
  <si>
    <t>Uvulektomija sa parcijalnom palatektomijom</t>
  </si>
  <si>
    <t>41787-01</t>
  </si>
  <si>
    <t>Uvulektomija sa parcijalnom palatektomijom i tonzilektomijom</t>
  </si>
  <si>
    <t>41789-01</t>
  </si>
  <si>
    <t>Tonzilektomija sa adenoidektomijom</t>
  </si>
  <si>
    <t>41797-00</t>
  </si>
  <si>
    <t>Zaustavljanje hemoragije posle tonzilektomie i adenoidektomije</t>
  </si>
  <si>
    <t>41801-00</t>
  </si>
  <si>
    <t>Adenoidektomija bez tonzilektomije</t>
  </si>
  <si>
    <t>41804-00</t>
  </si>
  <si>
    <t>Uklanjanje lingvalnog krajnika</t>
  </si>
  <si>
    <t>41807-00</t>
  </si>
  <si>
    <t>Incizija i drenaža peritonzilarnog apscesa</t>
  </si>
  <si>
    <t>41810-01</t>
  </si>
  <si>
    <t>Uvulektomija</t>
  </si>
  <si>
    <t>41813-00</t>
  </si>
  <si>
    <t>Uklanjanje ciste valekule</t>
  </si>
  <si>
    <t>41816-00</t>
  </si>
  <si>
    <t>Rigidna ezofagoskopija</t>
  </si>
  <si>
    <t>41819-00</t>
  </si>
  <si>
    <t>Ostale endoskopske dilatacije jednjaka</t>
  </si>
  <si>
    <t>41822-00</t>
  </si>
  <si>
    <t>Rigidna ezofagoskopija sa biopsijom</t>
  </si>
  <si>
    <t>41825-00</t>
  </si>
  <si>
    <t>Rigidna ezofagoskopija sa ekstrakcijom stranog tela</t>
  </si>
  <si>
    <t>41834-00</t>
  </si>
  <si>
    <t>Totalna laringektomija</t>
  </si>
  <si>
    <t>41837-00</t>
  </si>
  <si>
    <t>Hemilaringektomija</t>
  </si>
  <si>
    <t>41840-00</t>
  </si>
  <si>
    <t>Supraglotisna laringektomija</t>
  </si>
  <si>
    <t>41864-00</t>
  </si>
  <si>
    <t>Mikrolaringoskopija sa uklanjanjem lezija</t>
  </si>
  <si>
    <t>41867-00</t>
  </si>
  <si>
    <t>Mikrolaringoskopija sa aritenoidektomijom</t>
  </si>
  <si>
    <t>41868-00</t>
  </si>
  <si>
    <t>Rekanalizacija laringealnog prostora laringomikroskopskim tehnikama</t>
  </si>
  <si>
    <t>41870-00</t>
  </si>
  <si>
    <t>Primena ostalih sredstava u glasnicu</t>
  </si>
  <si>
    <t>41873-00</t>
  </si>
  <si>
    <t>Reparacija frakture larinksa</t>
  </si>
  <si>
    <t>41876-01</t>
  </si>
  <si>
    <t>Laringofisura sa hordektomijom</t>
  </si>
  <si>
    <t>41876-02</t>
  </si>
  <si>
    <t>Laringoplastika</t>
  </si>
  <si>
    <t>41879-01</t>
  </si>
  <si>
    <t>Sutura laceracije traheje</t>
  </si>
  <si>
    <t>41885-00</t>
  </si>
  <si>
    <t>Traheo-ezofagealna fistulizacija</t>
  </si>
  <si>
    <t>41886-00</t>
  </si>
  <si>
    <t>Uklanjanje stranog tela iz traheje</t>
  </si>
  <si>
    <t>41886-02</t>
  </si>
  <si>
    <t>Uklanjanje trahealnog stenta</t>
  </si>
  <si>
    <t>41892-00</t>
  </si>
  <si>
    <t>Bronhoskopija sa biopsijom</t>
  </si>
  <si>
    <t>41895-00</t>
  </si>
  <si>
    <t>Bronhoskopija sa uklanjanjem stranog tela</t>
  </si>
  <si>
    <t>41905-02</t>
  </si>
  <si>
    <t>Insercija laringealnog stenta</t>
  </si>
  <si>
    <t>42572-00</t>
  </si>
  <si>
    <t>Drenaža orbitalnog apscesa</t>
  </si>
  <si>
    <t>45018-04</t>
  </si>
  <si>
    <t>Nabavka masnog tkiva za graft putem odvojene incizije</t>
  </si>
  <si>
    <t>45045-03</t>
  </si>
  <si>
    <t>Ekscizija arteriovenske malformacije uva</t>
  </si>
  <si>
    <t>45646-00</t>
  </si>
  <si>
    <t>Otvorena reparacija hoanalne atrezije</t>
  </si>
  <si>
    <t>90041-00</t>
  </si>
  <si>
    <t>Ostale procedure na tiroidnoj žlezdi</t>
  </si>
  <si>
    <t>90086-00</t>
  </si>
  <si>
    <t>Ostale procedure na očnom kapku</t>
  </si>
  <si>
    <t>90116-00</t>
  </si>
  <si>
    <t>Ostale procedure na mastoidnoj ili slepoočnoj kosti</t>
  </si>
  <si>
    <t>90118-00</t>
  </si>
  <si>
    <t>Ostale procedure na unutrašnjem uvu</t>
  </si>
  <si>
    <t>90164-00</t>
  </si>
  <si>
    <t>Incizija u larinksu</t>
  </si>
  <si>
    <t>43900-00</t>
  </si>
  <si>
    <t>Zatvaranje traheo-ezofagealne fistule</t>
  </si>
  <si>
    <t>41683-01</t>
  </si>
  <si>
    <t>Razdvajanje adhezija u nosu sa insercijom stenta</t>
  </si>
  <si>
    <t>41758-00</t>
  </si>
  <si>
    <t>Razdvajanje adhezija u farinksu</t>
  </si>
  <si>
    <t>90161-00</t>
  </si>
  <si>
    <t>Ekscizija ostalih lezija na larinksu</t>
  </si>
  <si>
    <t>009160</t>
  </si>
  <si>
    <t>Zaustavljanje krvarenja</t>
  </si>
  <si>
    <t>009242</t>
  </si>
  <si>
    <t>Uklanjanje krusta, pokrova bula ili nekrotičnih naslaga</t>
  </si>
  <si>
    <t>039382</t>
  </si>
  <si>
    <t>Auditivno evocirani potencijali moždanog stabla</t>
  </si>
  <si>
    <t>Imunoprofilaksa (besnilo, tetanus, hepatitis B)</t>
  </si>
  <si>
    <t>Ispitivanje podeljene pažnje</t>
  </si>
  <si>
    <t>Korektivne vežbe pred ogledalom</t>
  </si>
  <si>
    <t>11300-00</t>
  </si>
  <si>
    <t>Audiometrija, evocirani potencijali moždanog stabla</t>
  </si>
  <si>
    <t>11312-00</t>
  </si>
  <si>
    <t>Audiometrija, vazdušna i koštana sprovodljivost, standardna tehnika</t>
  </si>
  <si>
    <t>11315-01</t>
  </si>
  <si>
    <t>Govorna audiometrija: test diskriminacije reči</t>
  </si>
  <si>
    <t>11315-02</t>
  </si>
  <si>
    <t>Govorna audiometrija: test diskriminacije reči, sa pozadinskim šumom</t>
  </si>
  <si>
    <t>11321-00</t>
  </si>
  <si>
    <t>Merenje glicerolom izazvanih promena u funkciji kohlee</t>
  </si>
  <si>
    <t>11324-00</t>
  </si>
  <si>
    <t>Timpanometrija standardnim probnim tonom</t>
  </si>
  <si>
    <t>11332-00</t>
  </si>
  <si>
    <t>Ispitivanje otoakustičke emisije izazvane klikom</t>
  </si>
  <si>
    <t>11332-01</t>
  </si>
  <si>
    <t>Ispitivanje otoakustičke emisije kao produkta distorzije</t>
  </si>
  <si>
    <t>11336-00</t>
  </si>
  <si>
    <t>Simultani bitermalni kalorički test labirinta</t>
  </si>
  <si>
    <t>11612-00</t>
  </si>
  <si>
    <t>Obostrano merenje indeksa sistolnog arterijskog pritiska pri odmaranju i posle vežbanja na donjim ekstremitetima</t>
  </si>
  <si>
    <t>18360-00</t>
  </si>
  <si>
    <t>Injekcija botulinskog toksina u meko tkivo, neklasifikovana na drugom mestu</t>
  </si>
  <si>
    <t>30061-00</t>
  </si>
  <si>
    <t>Uklanjanje stranog tela iz kože i potkožnog tkiva bez incizije</t>
  </si>
  <si>
    <t>30075-26</t>
  </si>
  <si>
    <t>Biopsija u farinksu</t>
  </si>
  <si>
    <t>30075-29</t>
  </si>
  <si>
    <t>Biopsija srednjeg uva</t>
  </si>
  <si>
    <t>30075-30</t>
  </si>
  <si>
    <t>Biopsija unutrašnjeg uva</t>
  </si>
  <si>
    <t>Ezofagoskopija sa ekstrakcijom stranog tela</t>
  </si>
  <si>
    <t>Ezofagoskopija sa ekscizijom lezije</t>
  </si>
  <si>
    <t>41503-00</t>
  </si>
  <si>
    <t>Uklanjanje stranog tela iz spoljašnjeg slušnog kanala incizijom</t>
  </si>
  <si>
    <t>41629-00</t>
  </si>
  <si>
    <t>Eksploracija srednjeg uva</t>
  </si>
  <si>
    <t>41647-00</t>
  </si>
  <si>
    <t>Toaleta uva, jednostrano</t>
  </si>
  <si>
    <t>41650-01</t>
  </si>
  <si>
    <t>Inspekcija bubne opne, obostrano</t>
  </si>
  <si>
    <t>41653-00</t>
  </si>
  <si>
    <t>Pregled nosne šupljine i/ili postnazalnog prostora</t>
  </si>
  <si>
    <t>41701-00</t>
  </si>
  <si>
    <t>Aspiracija i lavaža nazalnog sinusa punkcijom</t>
  </si>
  <si>
    <t>41719-00</t>
  </si>
  <si>
    <t>Drenaža maksilarnog sinusa kroz alveolu zuba</t>
  </si>
  <si>
    <t>41849-00</t>
  </si>
  <si>
    <t>Laringoskopija</t>
  </si>
  <si>
    <t>41855-00</t>
  </si>
  <si>
    <t>Mikrolaringoskopija</t>
  </si>
  <si>
    <t>47708-00</t>
  </si>
  <si>
    <t>Primena gipsanog midera</t>
  </si>
  <si>
    <t>90019-00</t>
  </si>
  <si>
    <t>Kaudalna injekcija ostalih ili kombinovanih terapeutskih supstanci</t>
  </si>
  <si>
    <t>90130-00</t>
  </si>
  <si>
    <t>Lokalna destrukcija lezija u nosu</t>
  </si>
  <si>
    <t>90144-00</t>
  </si>
  <si>
    <t>Ekscizija lezija na tonzilama i adenoidima</t>
  </si>
  <si>
    <t>90147-00</t>
  </si>
  <si>
    <t>Ostaleprocedure na farinksu</t>
  </si>
  <si>
    <t>90676-00</t>
  </si>
  <si>
    <t>Ostale procedure na koži i potkožnom tkivu</t>
  </si>
  <si>
    <t>92029-00</t>
  </si>
  <si>
    <t>Lavaža nosnica</t>
  </si>
  <si>
    <t>92032-00</t>
  </si>
  <si>
    <t>Uklanjanje stranog tela iz grkljana, bez incizije</t>
  </si>
  <si>
    <t>92138-00</t>
  </si>
  <si>
    <t>Uklanjanje stranog tela sa glave ili vrata bez incizije</t>
  </si>
  <si>
    <t>95550-10</t>
  </si>
  <si>
    <t>Udružene zdravstvene procedure, psihologija</t>
  </si>
  <si>
    <t>96009-00</t>
  </si>
  <si>
    <t>Procena funkcije sluha</t>
  </si>
  <si>
    <t>96010-00</t>
  </si>
  <si>
    <t>Procena funkcije gutanja</t>
  </si>
  <si>
    <t>96011-00</t>
  </si>
  <si>
    <t>Procena glasa</t>
  </si>
  <si>
    <t>96012-00</t>
  </si>
  <si>
    <t>Procena govora</t>
  </si>
  <si>
    <t>96013-00</t>
  </si>
  <si>
    <t>Procena rečitosti</t>
  </si>
  <si>
    <t>96014-00</t>
  </si>
  <si>
    <t>Procena jezičkih sposobnosti</t>
  </si>
  <si>
    <t>96022-00</t>
  </si>
  <si>
    <t>Procena održavanja zdravlja ili oporavka</t>
  </si>
  <si>
    <t>96023-00</t>
  </si>
  <si>
    <t>Procena starenja</t>
  </si>
  <si>
    <t>96032-00</t>
  </si>
  <si>
    <t>Psihosocijalna procena</t>
  </si>
  <si>
    <t>96037-00</t>
  </si>
  <si>
    <t>Ostale procene, konsultacije ili evaluacije</t>
  </si>
  <si>
    <t>96045-00</t>
  </si>
  <si>
    <t>Ponavljajući govorni test</t>
  </si>
  <si>
    <t>96046-00</t>
  </si>
  <si>
    <t>Test razmicanja reči (SSW)</t>
  </si>
  <si>
    <t>96047-00</t>
  </si>
  <si>
    <t>Test filtriranog govora</t>
  </si>
  <si>
    <t>96048-00</t>
  </si>
  <si>
    <t>Test sintetičke identifikacije rečenice (SSI test)</t>
  </si>
  <si>
    <t>96049-00</t>
  </si>
  <si>
    <t>Test fuzije reči</t>
  </si>
  <si>
    <t>96052-00</t>
  </si>
  <si>
    <t>Prag akustičkog refleksa</t>
  </si>
  <si>
    <t>96054-00</t>
  </si>
  <si>
    <t>Test disfunkcije Eustahijeve tube</t>
  </si>
  <si>
    <t>96055-00</t>
  </si>
  <si>
    <t>Test osetljivosti na mala pojačanja intenziteta tona [SISI]</t>
  </si>
  <si>
    <t>96065-00</t>
  </si>
  <si>
    <t>Merenje ili maskiranje šuma (tinitusa)</t>
  </si>
  <si>
    <t>96070-00</t>
  </si>
  <si>
    <t>Savetovanje ili podučavanje o glasu, govoru, rečitosti ili jeziku</t>
  </si>
  <si>
    <t>96071-00</t>
  </si>
  <si>
    <t>Savetovanje ili podučavanje o pomagalima ili uređajima za prilagođavanje</t>
  </si>
  <si>
    <t>96074-00</t>
  </si>
  <si>
    <t>Savetovanje ili podučavanje o zavisnosti o kockanju i klađenju</t>
  </si>
  <si>
    <t>96080-00</t>
  </si>
  <si>
    <t>Savetovanje ili podučavanje o planiranju porodice, pripremanju za roditeljstvo</t>
  </si>
  <si>
    <t>96086-00</t>
  </si>
  <si>
    <t>Drugo psihosocijalno savetovanje</t>
  </si>
  <si>
    <t>96101-00</t>
  </si>
  <si>
    <t>Kognitivna bihejvioralna terapija</t>
  </si>
  <si>
    <t>96132-00</t>
  </si>
  <si>
    <t>Uvežbavanje veština u vezi za sluhom</t>
  </si>
  <si>
    <t>96134-00</t>
  </si>
  <si>
    <t>Uvežbavanje glasa</t>
  </si>
  <si>
    <t>96135-00</t>
  </si>
  <si>
    <t>Uvežbavanje veština govora</t>
  </si>
  <si>
    <t>96136-00</t>
  </si>
  <si>
    <t>Uvežbavanje veština tečnog govora</t>
  </si>
  <si>
    <t>96137-00</t>
  </si>
  <si>
    <t>96140-00</t>
  </si>
  <si>
    <t>Obuka veština u aktivnostima koje se odnose na brigu o sebi/ samoodržanje</t>
  </si>
  <si>
    <t>96175-00</t>
  </si>
  <si>
    <t>Mentalna/bihejvioralna procena</t>
  </si>
  <si>
    <t>96176-00</t>
  </si>
  <si>
    <t>Bihejvioralna terapija</t>
  </si>
  <si>
    <t>96184-00</t>
  </si>
  <si>
    <t>Testiranje razvoja</t>
  </si>
  <si>
    <t>96185-00</t>
  </si>
  <si>
    <t>Suportativna psihoterapija, neklasifikovana na drugom mestu</t>
  </si>
  <si>
    <t>U8183239</t>
  </si>
  <si>
    <t>Procena pokreta očiju tipa tzv. glatko praćenje (posmatranog objekta)</t>
  </si>
  <si>
    <t>U8183240</t>
  </si>
  <si>
    <t>Procena pokreta očiju, sakadični - trzajni pokreti</t>
  </si>
  <si>
    <t>U8183241</t>
  </si>
  <si>
    <t>Procena pokreta očiju, konvergentno-divergentnih</t>
  </si>
  <si>
    <t>U8183242</t>
  </si>
  <si>
    <t>Procena pokreta očiju, vestibularno-okularni refleks (VOR)</t>
  </si>
  <si>
    <t>U8183243</t>
  </si>
  <si>
    <t>Procena pokreta očiju, optokinetički nistagmus (OKN)</t>
  </si>
  <si>
    <t>U8183244</t>
  </si>
  <si>
    <t>Procena pokreta očiju, održavanje fiksacije</t>
  </si>
  <si>
    <t>U8183245</t>
  </si>
  <si>
    <t>Procena nistagmusa</t>
  </si>
  <si>
    <t>U8183246</t>
  </si>
  <si>
    <t>Procena binokularne funkcije (retinalna korespondencija, simultana percepcija, fuzija, stereo vid,supresija)</t>
  </si>
  <si>
    <t>U8183336</t>
  </si>
  <si>
    <t>Rehabilitacija, vestibularna</t>
  </si>
  <si>
    <t>U8183601</t>
  </si>
  <si>
    <t>Procentualni gubitak sluha po Fauleru (Fowler)</t>
  </si>
  <si>
    <t>U8183602</t>
  </si>
  <si>
    <t>Demaskiranje agravacije i simulacije nagluvosti</t>
  </si>
  <si>
    <t>U8183603</t>
  </si>
  <si>
    <t>Ispitivanje sluha zvučnim viljuškama</t>
  </si>
  <si>
    <t>U8183800</t>
  </si>
  <si>
    <t>Fonijatrijski pregled bolesnika</t>
  </si>
  <si>
    <t>U8183801</t>
  </si>
  <si>
    <t>Akustička registracija i analiza glasa</t>
  </si>
  <si>
    <t>U8183802</t>
  </si>
  <si>
    <t>Videoendomikrostroboskopija</t>
  </si>
  <si>
    <t>U8183803</t>
  </si>
  <si>
    <t>Ispitivanje govornog statusa i glasa baterijom testova</t>
  </si>
  <si>
    <t>U8183804</t>
  </si>
  <si>
    <t>Magnetofonsko snimanje govora</t>
  </si>
  <si>
    <t>U8183805</t>
  </si>
  <si>
    <t>Test zamorljivosti glasa</t>
  </si>
  <si>
    <t>U8184501</t>
  </si>
  <si>
    <t>Infracrvena video nistagmografija</t>
  </si>
  <si>
    <t>U8184502</t>
  </si>
  <si>
    <t>Pozicionirajući test</t>
  </si>
  <si>
    <t>U8184504</t>
  </si>
  <si>
    <t>Vestibulospinalni testovi - Rombergov (Romberg), „past pointing“</t>
  </si>
  <si>
    <t>U8184505</t>
  </si>
  <si>
    <t>Test spontanog nistagmusa sa Frenzelovim naočarima i fiksacionog nistagmusa</t>
  </si>
  <si>
    <t>U8184506</t>
  </si>
  <si>
    <t>Vestibulookularni testovi: „head impulse“ i „head shaking“ test</t>
  </si>
  <si>
    <t>U8184600</t>
  </si>
  <si>
    <t>Rinoalegološki pregled</t>
  </si>
  <si>
    <t>U8184601</t>
  </si>
  <si>
    <t>Rinoalergološko ispitivanje standardnim respiratornim alergenima</t>
  </si>
  <si>
    <t>U8184602</t>
  </si>
  <si>
    <t>Rinoalergološko ispitivanje specifičnim respiratornim alergenom</t>
  </si>
  <si>
    <t>U8184605</t>
  </si>
  <si>
    <t>Rinoalergološka nespecifična hiposenzibilizacija</t>
  </si>
  <si>
    <t>U8184606</t>
  </si>
  <si>
    <t>Rinoalergološka alergen specifična hiposenzibilizacija</t>
  </si>
  <si>
    <t>U8184608</t>
  </si>
  <si>
    <t>Provokacija reaktivnosti sluznice gornjih disajnih puteva uz kompjuterizovanu rinomanometrijsku kontrolu</t>
  </si>
  <si>
    <t>U8184613</t>
  </si>
  <si>
    <t>Subjektivna olfaktometrija</t>
  </si>
  <si>
    <t>U8184900</t>
  </si>
  <si>
    <t>Bronhodilatatorni test</t>
  </si>
  <si>
    <t>U8187400</t>
  </si>
  <si>
    <t>Rehabilitacioni tretman disfonija</t>
  </si>
  <si>
    <t>U8187401</t>
  </si>
  <si>
    <t>Rehabilitacija rinolalija</t>
  </si>
  <si>
    <t>U8187402</t>
  </si>
  <si>
    <t>Rehabilitacija afonija</t>
  </si>
  <si>
    <t>U8187403</t>
  </si>
  <si>
    <t>Fonijatrijske vežbe – vežbe disanja</t>
  </si>
  <si>
    <t>U8187404</t>
  </si>
  <si>
    <t>Fonijatrijske vežbe – vežbe relaksacije</t>
  </si>
  <si>
    <t>U8187405</t>
  </si>
  <si>
    <t>Fonijatrijske vežbe – vežbe postavljanja glasa</t>
  </si>
  <si>
    <t>U8187406</t>
  </si>
  <si>
    <t>Vežbe fonacije</t>
  </si>
  <si>
    <t>U8187407</t>
  </si>
  <si>
    <t>Vežbe artikulacije</t>
  </si>
  <si>
    <t>U8187408</t>
  </si>
  <si>
    <t>Artikulacioni tretman</t>
  </si>
  <si>
    <t>U8187409</t>
  </si>
  <si>
    <t>Korekcioni tretman poremećaja govora</t>
  </si>
  <si>
    <t>U8187410</t>
  </si>
  <si>
    <t>Vežbe za postizanje tonične ujednačenosti</t>
  </si>
  <si>
    <t>U8187411</t>
  </si>
  <si>
    <t>Uvežbavanje ezofagusnog govora</t>
  </si>
  <si>
    <t>U8187412</t>
  </si>
  <si>
    <t>Instalacija vazduha u jednjak kod laringektomisanih pacijenata</t>
  </si>
  <si>
    <t>U8187413</t>
  </si>
  <si>
    <t>Uputstvo za rad i savet roditeljima deteta oštećenog glasa</t>
  </si>
  <si>
    <t>U8187414</t>
  </si>
  <si>
    <t>Surdopedagoški pregled i utvrđivanje govornih mana</t>
  </si>
  <si>
    <t>U8188700</t>
  </si>
  <si>
    <t>Rinoalergološka terapija autovakcinom – pojedinačna</t>
  </si>
  <si>
    <t>U8188702</t>
  </si>
  <si>
    <t>Aplikacija leka u nos</t>
  </si>
  <si>
    <t>U8188704</t>
  </si>
  <si>
    <t>Aspiracija sekreta iz nosa metodom po Precu (Proetz)</t>
  </si>
  <si>
    <t>U8188705</t>
  </si>
  <si>
    <t>Produvavanje timpanofaringealne tube - Policer (Politzer)</t>
  </si>
  <si>
    <t>U8188706</t>
  </si>
  <si>
    <t>Kauterizacija proširenih vena nosnog kavuma</t>
  </si>
  <si>
    <t>U9011801</t>
  </si>
  <si>
    <t>Instilacija leka kroz bubnu opnu u bubnu duplju</t>
  </si>
  <si>
    <t>U9011802</t>
  </si>
  <si>
    <t>Repozicioni manevar za lečenje benignog paroksizmalnog vertiga</t>
  </si>
  <si>
    <t>U9601201</t>
  </si>
  <si>
    <t>Defektološka anamneza i observacija</t>
  </si>
  <si>
    <t>U9601202</t>
  </si>
  <si>
    <t>Kontrolni pregled logopeda</t>
  </si>
  <si>
    <t>30075-25</t>
  </si>
  <si>
    <t>Biopsija tonzila ili adenoida</t>
  </si>
  <si>
    <t>92035-01</t>
  </si>
  <si>
    <t>Zbrinjavanje ostalih vrsta intubacija respiratornog trakta</t>
  </si>
  <si>
    <t>96209-03</t>
  </si>
  <si>
    <t>Punjenje uređaja za davanje leka, steroid</t>
  </si>
  <si>
    <t>Fleksibilna fiberoptička ezofagoskopija</t>
  </si>
  <si>
    <t>30052-01</t>
  </si>
  <si>
    <t>Reparacija rane na očnom kapku</t>
  </si>
  <si>
    <t>30061-02</t>
  </si>
  <si>
    <t>Uklanjanje površinskog stranog tela sa rožnjače</t>
  </si>
  <si>
    <t>42506-00</t>
  </si>
  <si>
    <t>Enukleacija očne jabučice bez implantata</t>
  </si>
  <si>
    <t>42506-01</t>
  </si>
  <si>
    <t>Enukleacija očne jabučice sa sfernim implantatom</t>
  </si>
  <si>
    <t>42512-00</t>
  </si>
  <si>
    <t>Evisceracija očne jabučice bez implantata</t>
  </si>
  <si>
    <t>42515-00</t>
  </si>
  <si>
    <t>Evisceracija očne jabučice sa insercijom intraskleralne lopte ili hrskavičastog implantata</t>
  </si>
  <si>
    <t>42551-01</t>
  </si>
  <si>
    <t>Reparacija perforirajuće rane na očnoj jabučici sa ušivanjem laceracije na beonjači</t>
  </si>
  <si>
    <t>42551-02</t>
  </si>
  <si>
    <t>Reparacija perforirajuće rane na očnoj jabučici sa ušivanjem laceracije na rožnjači i beonjači</t>
  </si>
  <si>
    <t>42554-00</t>
  </si>
  <si>
    <t>Reparacija perforirajuće rane na očnoj jabučici koja uključuje tkivo sudovnjače</t>
  </si>
  <si>
    <t>42560-00</t>
  </si>
  <si>
    <t>Uklanjanje intraokularnog stranog tela iz prednje komore magnetom</t>
  </si>
  <si>
    <t>42563-00</t>
  </si>
  <si>
    <t>Nemagnetsko uklanjanje intraokularnog stranog tela iz prednje komore</t>
  </si>
  <si>
    <t>42566-00</t>
  </si>
  <si>
    <t>Uklanjanje intraokularnog stranog tela iz zadnjeg segmenta magnetom</t>
  </si>
  <si>
    <t>42575-00</t>
  </si>
  <si>
    <t>Ekscizija ciste na tarzalnoj ploči</t>
  </si>
  <si>
    <t>42608-00</t>
  </si>
  <si>
    <t>Insercija ostalih nazolakrimalnih cevčica/stentova u lakrimalnu/konjunktivalnu kesicu zbog drenaže</t>
  </si>
  <si>
    <t>42632-02</t>
  </si>
  <si>
    <t>Reparacija laceracije konjunktive</t>
  </si>
  <si>
    <t>42644-03</t>
  </si>
  <si>
    <t>Uklanjanje dubinskog stranog tela iz konjunktive</t>
  </si>
  <si>
    <t>42644-04</t>
  </si>
  <si>
    <t>Uklanjanje dubinskog stranog tela iz rožnjače</t>
  </si>
  <si>
    <t>42653-00</t>
  </si>
  <si>
    <t>Transplantacija rožnjače pune debljine</t>
  </si>
  <si>
    <t>42665-00</t>
  </si>
  <si>
    <t>Površinska transplantacija beonjače</t>
  </si>
  <si>
    <t>42686-00</t>
  </si>
  <si>
    <t>Ekscizija pterigijuma</t>
  </si>
  <si>
    <t>42698-00</t>
  </si>
  <si>
    <t>Intrakapsularna ekstrakcija prirodnog sočiva</t>
  </si>
  <si>
    <t>42698-01</t>
  </si>
  <si>
    <t>Ekstrakapsularna ekstrakcija prirodnog sočiva tehnikom jednostavne aspiracije (i irigacije)</t>
  </si>
  <si>
    <t>42698-02</t>
  </si>
  <si>
    <t>Ekstrakapsularna ekstrakcija prirodnog sočiva fakoemulzifikacijom i aspiracijom katarakte</t>
  </si>
  <si>
    <t>42698-03</t>
  </si>
  <si>
    <t>Ekstrakapsularna ekstrakcija prirodnog sočiva mehaničkom fakofragmentacijom i aspiracijom katarakte</t>
  </si>
  <si>
    <t>42701-00</t>
  </si>
  <si>
    <t>Ugradnja savitljivog veštačkg sočiva</t>
  </si>
  <si>
    <t>42702-03</t>
  </si>
  <si>
    <t>Ekstrakapsularna ekstrakcija prirodnog sočiva tehnikom jednostavne aspiracije (i irigacije) sa insercijom ostalih veštačkih sočiva</t>
  </si>
  <si>
    <t>42702-04</t>
  </si>
  <si>
    <t>Ekstrakapsularna ekstrakcija prirodnog sočiva fakoemulzifikacijom i aspiracijom katarakte sa insercijom savitljivog veštačkog sočiva</t>
  </si>
  <si>
    <t>42702-05</t>
  </si>
  <si>
    <t>Ekstrakapsularna ekstrakcija prirodnog sočiva fakoemulzifikacijom i aspiracijom katarakte sa insercijom ostalih veštačkih sočiva</t>
  </si>
  <si>
    <t>42704-00</t>
  </si>
  <si>
    <t>Uklanjanje veštačkog sočiva</t>
  </si>
  <si>
    <t>42704-01</t>
  </si>
  <si>
    <t>Repozicija veštačkog sočiva</t>
  </si>
  <si>
    <t>42719-01</t>
  </si>
  <si>
    <t>Uklanjanje staklastog tela, anteriorni pristup</t>
  </si>
  <si>
    <t>42725-00</t>
  </si>
  <si>
    <t>Uklanjanje staklastog tela sa razdvajanjem vitrealnih traka (staklastog tela) i uklanjanje preretinalne membrane</t>
  </si>
  <si>
    <t>42746-04</t>
  </si>
  <si>
    <t>Trabekulektomija</t>
  </si>
  <si>
    <t>42746-05</t>
  </si>
  <si>
    <t>Ostale filtracione (fistulizirajuće) procedure zbog glaukoma, neklasifikovane na drugom mestu</t>
  </si>
  <si>
    <t>42749-00</t>
  </si>
  <si>
    <t>Revizija procedure fistulizacije beonjače</t>
  </si>
  <si>
    <t>42764-00</t>
  </si>
  <si>
    <t>Iridotomija</t>
  </si>
  <si>
    <t>42770-00</t>
  </si>
  <si>
    <t>Uništavanje cilijarnog tela</t>
  </si>
  <si>
    <t>42773-01</t>
  </si>
  <si>
    <t>Reparacija ablacije mrežnjače krioterapijom</t>
  </si>
  <si>
    <t>42776-00</t>
  </si>
  <si>
    <t>Reparacija ablacije mrežnjače nabiranjem beonjače</t>
  </si>
  <si>
    <t>42785-00</t>
  </si>
  <si>
    <t>Iridotomija laserom</t>
  </si>
  <si>
    <t>42788-00</t>
  </si>
  <si>
    <t>Kapsulotomija sočiva laserom</t>
  </si>
  <si>
    <t>42812-00</t>
  </si>
  <si>
    <t>Uklanjanje hirurški umetnutog materijala iz zadnjeg očnog segmenta</t>
  </si>
  <si>
    <t>42815-00</t>
  </si>
  <si>
    <t>Uklanjanje silikonskog ulja</t>
  </si>
  <si>
    <t>42818-00</t>
  </si>
  <si>
    <t>Krioterapija mrežnjače spoljašnjom sondom</t>
  </si>
  <si>
    <t>42818-01</t>
  </si>
  <si>
    <t>Krioterapija cilijarnog tela sa eksternom sondom</t>
  </si>
  <si>
    <t>42833-00</t>
  </si>
  <si>
    <t>Operacija strabizma koji obuhvata 1 ili 2 mišića, jednog oka</t>
  </si>
  <si>
    <t>42833-01</t>
  </si>
  <si>
    <t>Operacija strabizma koji obuhvata 1 ili 2 mišića, oba oka</t>
  </si>
  <si>
    <t>42866-00</t>
  </si>
  <si>
    <t>Reparacija ektropiona ili entropiona zatezanjem ili skraćivanjem donjih retraktora</t>
  </si>
  <si>
    <t>42866-01</t>
  </si>
  <si>
    <t>Reparacija ektropiona ili entropiona ostalim procedurama na donjim retraktorima</t>
  </si>
  <si>
    <t xml:space="preserve">Uništavanje cilijarnog tela </t>
  </si>
  <si>
    <t>Ostale reparacije očnog kapka</t>
  </si>
  <si>
    <t xml:space="preserve"> 92500-01</t>
  </si>
  <si>
    <t>11203-00</t>
  </si>
  <si>
    <t>Tonografija zbog glaukoma</t>
  </si>
  <si>
    <t>11212-00</t>
  </si>
  <si>
    <t>Pregled očnog dna</t>
  </si>
  <si>
    <t>11221-00</t>
  </si>
  <si>
    <t>Kvantitativna kompjuterizovana perimetrija, obostrana</t>
  </si>
  <si>
    <t>42605-00</t>
  </si>
  <si>
    <t>Reparacija lakrimalnog kanalikulusa</t>
  </si>
  <si>
    <t>42614-01</t>
  </si>
  <si>
    <t>Sondiranje lakrimalnih prolaza, jednostrano</t>
  </si>
  <si>
    <t>42615-01</t>
  </si>
  <si>
    <t>Sondiranje lakrimalnih prolaza, obostrano</t>
  </si>
  <si>
    <t>42632-01</t>
  </si>
  <si>
    <t>Incizija konjunktive</t>
  </si>
  <si>
    <t>42650-00</t>
  </si>
  <si>
    <t>Debridman epitela rožnjače</t>
  </si>
  <si>
    <t>42668-00</t>
  </si>
  <si>
    <t>Uklanjanje šavova na rožnjači</t>
  </si>
  <si>
    <t>42676-00</t>
  </si>
  <si>
    <t>Biopsija konjunktive</t>
  </si>
  <si>
    <t>42740-02</t>
  </si>
  <si>
    <t>Primena terapeutskog sredstva u prednoj komori</t>
  </si>
  <si>
    <t>42743-00</t>
  </si>
  <si>
    <t>Irigacija prednje komore</t>
  </si>
  <si>
    <t>42752-00</t>
  </si>
  <si>
    <t>Insercija šanta za očnu vodicu kod glaukoma</t>
  </si>
  <si>
    <t>42761-00</t>
  </si>
  <si>
    <t>Razdvajanje prednjih sinehija</t>
  </si>
  <si>
    <t>42761-01</t>
  </si>
  <si>
    <t>Razdvajanje zadnjih sinehija</t>
  </si>
  <si>
    <t>42779-00</t>
  </si>
  <si>
    <t>Revizija prethodne procedure zbog ablacije mrežnjače</t>
  </si>
  <si>
    <t>42782-00</t>
  </si>
  <si>
    <t>Trabekuloplastika laserom</t>
  </si>
  <si>
    <t>42809-00</t>
  </si>
  <si>
    <t>Destrukcija mrežnjače fotokoagulacijom</t>
  </si>
  <si>
    <t>42809-01</t>
  </si>
  <si>
    <t>Reparacija ablacije mrežnjače fotokoagulacijom</t>
  </si>
  <si>
    <t>42824-00</t>
  </si>
  <si>
    <t>Retrobulbarna injekcija alkohola ili drugih lekova</t>
  </si>
  <si>
    <t>42845-01</t>
  </si>
  <si>
    <t>Ponovno podešavanje prilagodljivih šavova posle operacije zbog korekcije strabizma, na oba oka</t>
  </si>
  <si>
    <t>42857-00</t>
  </si>
  <si>
    <t>Ponovno ušivanje operativne rane kome je prethodila intraokularna procedura</t>
  </si>
  <si>
    <t>90066-00</t>
  </si>
  <si>
    <t>Ostale reparacije na rožnjači</t>
  </si>
  <si>
    <t>90067-00</t>
  </si>
  <si>
    <t>Ostale procedure na rožnjači</t>
  </si>
  <si>
    <t>90072-00</t>
  </si>
  <si>
    <t>Ostale procedure na beonjači</t>
  </si>
  <si>
    <t>90075-00</t>
  </si>
  <si>
    <t>Ostale procedure zbog glaukoma</t>
  </si>
  <si>
    <t>90076-00</t>
  </si>
  <si>
    <t>Ostale procedure na dužici</t>
  </si>
  <si>
    <t>90077-00</t>
  </si>
  <si>
    <t>Ostale procedure na sočivu</t>
  </si>
  <si>
    <t>90080-00</t>
  </si>
  <si>
    <t>Ostale procedure na mrežnjači ili sudovnjači</t>
  </si>
  <si>
    <t>90085-00</t>
  </si>
  <si>
    <t>90088-00</t>
  </si>
  <si>
    <t>Ostale procedure na lakrimalnom sistemu</t>
  </si>
  <si>
    <t>90089-00</t>
  </si>
  <si>
    <t>Ostale procedure na konjunktivi</t>
  </si>
  <si>
    <t>90094-00</t>
  </si>
  <si>
    <t>Destrukcija (uništavanje) lezije na mrežnjači dijatermijom</t>
  </si>
  <si>
    <t>92018-00</t>
  </si>
  <si>
    <t>Ispitivanje kolornog vida</t>
  </si>
  <si>
    <t>92509-10</t>
  </si>
  <si>
    <t>Regionalna blokada, nerva glave ili vrata, ASA 10</t>
  </si>
  <si>
    <t>96019-00</t>
  </si>
  <si>
    <t>Biomehanička procena</t>
  </si>
  <si>
    <t>96038-00</t>
  </si>
  <si>
    <t>Merenje oštrine vida</t>
  </si>
  <si>
    <t>96041-00</t>
  </si>
  <si>
    <t>Manualna perimetrija, obostrana</t>
  </si>
  <si>
    <t>96043-00</t>
  </si>
  <si>
    <t>Merenje refrakcije</t>
  </si>
  <si>
    <t>96069-00</t>
  </si>
  <si>
    <t>Savetovanje ili podučavanje o gubitku vida ili vidnim poremećajima</t>
  </si>
  <si>
    <t>96156-00</t>
  </si>
  <si>
    <t>Terapijsko zatvaranje oka zavojem</t>
  </si>
  <si>
    <t>U8183200</t>
  </si>
  <si>
    <t>Procena oštrine vida</t>
  </si>
  <si>
    <t>U8183207</t>
  </si>
  <si>
    <t>Druge procene funkcije vida</t>
  </si>
  <si>
    <t>U8183213</t>
  </si>
  <si>
    <t>Procena vidnog polja, manuelna kinetička perimetrija, celokupno polje</t>
  </si>
  <si>
    <t>U8183215</t>
  </si>
  <si>
    <t>Procena vidnog polja, kompjuterizovanim statičkim perimetrom</t>
  </si>
  <si>
    <t>U8183217</t>
  </si>
  <si>
    <t>Procena vidnog polja, kompjuterizovanim perimetrom, druge vrste</t>
  </si>
  <si>
    <t>U8183225</t>
  </si>
  <si>
    <t>Procena refrakcije, objektivna, ručna (retinoskopija)</t>
  </si>
  <si>
    <t>U8183251</t>
  </si>
  <si>
    <t>Procena diplopije</t>
  </si>
  <si>
    <t>U8183260</t>
  </si>
  <si>
    <t>Pregled/procena očne duplje</t>
  </si>
  <si>
    <t>U8183261</t>
  </si>
  <si>
    <t>Pregled/procena očnog kapka</t>
  </si>
  <si>
    <t>U8183262</t>
  </si>
  <si>
    <t>Pregled/procena očne jabučice</t>
  </si>
  <si>
    <t>U8183263</t>
  </si>
  <si>
    <t>Pregled/procena suznog filma</t>
  </si>
  <si>
    <t>U8183264</t>
  </si>
  <si>
    <t>Pregled/procena prednjeg segmenta, konjunktiva</t>
  </si>
  <si>
    <t>U8183265</t>
  </si>
  <si>
    <t>Pregled/procena prednjeg segmenta, rožnjača</t>
  </si>
  <si>
    <t>U8183266</t>
  </si>
  <si>
    <t>Pregled/procena prednjeg segmenta, prednja komora</t>
  </si>
  <si>
    <t>U8183267</t>
  </si>
  <si>
    <t>Pregled/procena prednjeg segmenta, dužica</t>
  </si>
  <si>
    <t>U8183268</t>
  </si>
  <si>
    <t>Pregled/procena prednjeg segmenta, sočivo</t>
  </si>
  <si>
    <t>U8183270</t>
  </si>
  <si>
    <t>Merenje prednjeg segmenta posebnim instrumentima, rožnjača (topografija ili aberometrija ili pahimetrija ili biomehaničke karakteristike)</t>
  </si>
  <si>
    <t>U8183278</t>
  </si>
  <si>
    <t>Procenjivanje okularne fotografije, druge (npr. optička koherentna tomografija - OCT)</t>
  </si>
  <si>
    <t>U8183279</t>
  </si>
  <si>
    <t>Ultrasonografski pregled/procena, A sken</t>
  </si>
  <si>
    <t>U8183280</t>
  </si>
  <si>
    <t>Ultrasonografski pregled/procena, B sken</t>
  </si>
  <si>
    <t>U8183300</t>
  </si>
  <si>
    <t>Drugi oftalmološki pregledi/procene</t>
  </si>
  <si>
    <t>U8183301</t>
  </si>
  <si>
    <t>Oftalmološka optička intervencija, recept, naočare</t>
  </si>
  <si>
    <t>U8183302</t>
  </si>
  <si>
    <t>Oftalmološka optička intervencija, recept, prizme</t>
  </si>
  <si>
    <t>U8183303</t>
  </si>
  <si>
    <t>Oftalmološka optička intervencija, recept, kontaktna sočiva</t>
  </si>
  <si>
    <t>U8183304</t>
  </si>
  <si>
    <t>Oftalmološka optička intervencija, recept, ostalo</t>
  </si>
  <si>
    <t>U8183308</t>
  </si>
  <si>
    <t>Oftalmološka optička intervencija, podešavanje, kontaktna sočiva</t>
  </si>
  <si>
    <t>U8183313</t>
  </si>
  <si>
    <t>Oftalmološka optička intervencija, izdavanje, kontaktna sočiva</t>
  </si>
  <si>
    <t>U8183324</t>
  </si>
  <si>
    <t>Vežba fuzije, ostalo</t>
  </si>
  <si>
    <t>U8183342</t>
  </si>
  <si>
    <t>Intervencija uz upotrebu dijagnostičkih oftamoloških lekova</t>
  </si>
  <si>
    <t>U8183343</t>
  </si>
  <si>
    <t>Intervencija uz upotrebu terapeutskih oftamoloških lekova1833</t>
  </si>
  <si>
    <t>13215-00</t>
  </si>
  <si>
    <t>Intratubarni transfer gameta, GIFT</t>
  </si>
  <si>
    <t>16520-00</t>
  </si>
  <si>
    <t>Elektivni klasični carski rez</t>
  </si>
  <si>
    <t>16520-01</t>
  </si>
  <si>
    <t>Hitan klasični carski rez</t>
  </si>
  <si>
    <t>16520-02</t>
  </si>
  <si>
    <t>Elektivni carski rez sa rezom na donjem segmentu materice</t>
  </si>
  <si>
    <t>16520-03</t>
  </si>
  <si>
    <t>Hitan carski rez sa rezom na donjem segmentu materice</t>
  </si>
  <si>
    <t>16564-00</t>
  </si>
  <si>
    <t>Postpartalna evakuacija sadržaja materice dilatacijom cervikalnog kanala i kiretažom</t>
  </si>
  <si>
    <t>16564-01</t>
  </si>
  <si>
    <t>Postpartalna evakuacija sadržaja materice sukcionom kiretažom</t>
  </si>
  <si>
    <t>30375-25</t>
  </si>
  <si>
    <t>Šav laceracije debelog creva</t>
  </si>
  <si>
    <t>35507-00</t>
  </si>
  <si>
    <t>Destrukcija bradavica vagine</t>
  </si>
  <si>
    <t>35507-01</t>
  </si>
  <si>
    <t>Destrukcija bradavica vulve</t>
  </si>
  <si>
    <t>35518-00</t>
  </si>
  <si>
    <t>Punkcija ciste jajnika</t>
  </si>
  <si>
    <t>35536-02</t>
  </si>
  <si>
    <t>Vulvektomija, obostrana</t>
  </si>
  <si>
    <t>35539-03</t>
  </si>
  <si>
    <t>Biopsija vagine</t>
  </si>
  <si>
    <t>35548-00</t>
  </si>
  <si>
    <t>Radikalna vulvektomija</t>
  </si>
  <si>
    <t>35557-00</t>
  </si>
  <si>
    <t>Ekscizija lezije vagine</t>
  </si>
  <si>
    <t>35565-00</t>
  </si>
  <si>
    <t>Vaginalna rekonstrukcija</t>
  </si>
  <si>
    <t>35570-00</t>
  </si>
  <si>
    <t>Reparacija prednjeg vaginalnog kompartmana, vaginalni pristup</t>
  </si>
  <si>
    <t>35571-00</t>
  </si>
  <si>
    <t>Reparacija zadnjeg vaginalnog kompartmana, vaginalni pristup</t>
  </si>
  <si>
    <t>35572-00</t>
  </si>
  <si>
    <t>Kolpotomija</t>
  </si>
  <si>
    <t>35572-01</t>
  </si>
  <si>
    <t>Vaginotomija</t>
  </si>
  <si>
    <t>35573-00</t>
  </si>
  <si>
    <t>Reparacija prednjeg i zadnjeg vaginalnog kompartmana, vaginalni pristup</t>
  </si>
  <si>
    <t>35615-00</t>
  </si>
  <si>
    <t>Biopsija vulve</t>
  </si>
  <si>
    <t>35618-00</t>
  </si>
  <si>
    <t>Konizacija grlića materice</t>
  </si>
  <si>
    <t>Konusna biopsija grlića materice laserom</t>
  </si>
  <si>
    <t>35623-00</t>
  </si>
  <si>
    <t>Miomektomija materice histeroskopijom</t>
  </si>
  <si>
    <t>35630-00</t>
  </si>
  <si>
    <t>Dijagnostička histeroskopija</t>
  </si>
  <si>
    <t>35633-00</t>
  </si>
  <si>
    <t>Razdvajanje intrauterinih priraslica</t>
  </si>
  <si>
    <t>35633-01</t>
  </si>
  <si>
    <t>Polipektomija materice histeroskopijom</t>
  </si>
  <si>
    <t>35634-00</t>
  </si>
  <si>
    <t>Resekcija septuma uterusa histeroskopijom</t>
  </si>
  <si>
    <t>35637-07</t>
  </si>
  <si>
    <t>Laparoskopska incizija ciste ili apscesa jajnika</t>
  </si>
  <si>
    <t>35637-08</t>
  </si>
  <si>
    <t>Laparoskopska elektrokauterizacija jajnika, driling ovarijuma</t>
  </si>
  <si>
    <t>35638-01</t>
  </si>
  <si>
    <t>Laparoskopska parcijalna ovariektomija</t>
  </si>
  <si>
    <t>35638-02</t>
  </si>
  <si>
    <t>Laparoskopska ovariektomija, jednostrana</t>
  </si>
  <si>
    <t>35638-05</t>
  </si>
  <si>
    <t>Laparoskopska ovarijalna cistektomija, obostrana</t>
  </si>
  <si>
    <t>35638-06</t>
  </si>
  <si>
    <t>Laparoskopska salpingotomija</t>
  </si>
  <si>
    <t>35638-09</t>
  </si>
  <si>
    <t>Laparoskopska salpingektomija, jednostrana</t>
  </si>
  <si>
    <t>35638-10</t>
  </si>
  <si>
    <t>Laparoskopska salpingektomija, obostrana</t>
  </si>
  <si>
    <t>35638-11</t>
  </si>
  <si>
    <t>Laparoskopska salpingoovariektomija, jednostrana</t>
  </si>
  <si>
    <t>35638-12</t>
  </si>
  <si>
    <t>Laparoskopska salpingoovariektomija, obostrana</t>
  </si>
  <si>
    <t>35640-01</t>
  </si>
  <si>
    <t>Kiretaža materice bez dilatacije cervikalnog kanala</t>
  </si>
  <si>
    <t>35649-01</t>
  </si>
  <si>
    <t>Miomektomija materice laparoskopijom</t>
  </si>
  <si>
    <t>35649-03</t>
  </si>
  <si>
    <t>Miomektomija materice</t>
  </si>
  <si>
    <t>35653-00</t>
  </si>
  <si>
    <t>Subtotalna abdominalna histerektomija</t>
  </si>
  <si>
    <t>35657-00</t>
  </si>
  <si>
    <t>Vaginalna histerektomija</t>
  </si>
  <si>
    <t>35661-00</t>
  </si>
  <si>
    <t>Abdominalna histerektomija sa disekcijom retroperitonealnog prostora</t>
  </si>
  <si>
    <t>35664-00</t>
  </si>
  <si>
    <t>Radikalna histerektomija sa limfonodektomijom nodusa male karlice</t>
  </si>
  <si>
    <t>35667-00</t>
  </si>
  <si>
    <t>Radikalna abdominalna histerektomija</t>
  </si>
  <si>
    <t>35673-02</t>
  </si>
  <si>
    <t>Vaginalna histerektomija sa uklanjanjem adneksa</t>
  </si>
  <si>
    <t>35677-05</t>
  </si>
  <si>
    <t>Salpingektomija sa uklanjanjem trudnoće u jajovodu</t>
  </si>
  <si>
    <t>35678-00</t>
  </si>
  <si>
    <t>Laparoskopska salpingotomija sa uklanjanjem trudnoće u jajovodu</t>
  </si>
  <si>
    <t>35678-01</t>
  </si>
  <si>
    <t>Laparoskopska salpingektomija sa uklanjanjem trudnoće u jajovodu</t>
  </si>
  <si>
    <t>35688-00</t>
  </si>
  <si>
    <t>Laparoskopska sterilizacija</t>
  </si>
  <si>
    <t>35688-02</t>
  </si>
  <si>
    <t>Sterilizacija otvorenim abdominalnim pristupom</t>
  </si>
  <si>
    <t>35694-00</t>
  </si>
  <si>
    <t>Laparoskopska salpingoplastika</t>
  </si>
  <si>
    <t>35694-02</t>
  </si>
  <si>
    <t>Laparoskopska salpingoliza</t>
  </si>
  <si>
    <t>35694-07</t>
  </si>
  <si>
    <t>Salpingostomija</t>
  </si>
  <si>
    <t>35713-01</t>
  </si>
  <si>
    <t>Dijatermija lezija karlične šupljine</t>
  </si>
  <si>
    <t>35713-02</t>
  </si>
  <si>
    <t>Incizija ciste ili apscesa jajnika</t>
  </si>
  <si>
    <t>35713-03</t>
  </si>
  <si>
    <t>Elektrokauterizacija jajnika (driling)</t>
  </si>
  <si>
    <t>35713-04</t>
  </si>
  <si>
    <t>Ovarijalna cistektomija, jednostrana</t>
  </si>
  <si>
    <t>35713-05</t>
  </si>
  <si>
    <t>Klinasta resekcija jajnika</t>
  </si>
  <si>
    <t>35713-06</t>
  </si>
  <si>
    <t>Parcijalna ovariektomija</t>
  </si>
  <si>
    <t>35713-09</t>
  </si>
  <si>
    <t>Salpingektomija, jednostrana</t>
  </si>
  <si>
    <t>35713-11</t>
  </si>
  <si>
    <t>Salpingoovariektomija, jednostrana</t>
  </si>
  <si>
    <t>35713-12</t>
  </si>
  <si>
    <t>Salpingotomija</t>
  </si>
  <si>
    <t>35713-14</t>
  </si>
  <si>
    <t>Ekscizija lezija unutar karlice</t>
  </si>
  <si>
    <t>35717-00</t>
  </si>
  <si>
    <t>Ovarijalna cistektomija, obostrana</t>
  </si>
  <si>
    <t>35717-01</t>
  </si>
  <si>
    <t>Ovariektomija, obostrana</t>
  </si>
  <si>
    <t>35717-02</t>
  </si>
  <si>
    <t>Parcijalna salpingektomija, obostrana</t>
  </si>
  <si>
    <t>35717-03</t>
  </si>
  <si>
    <t>Salpingektomija, obostrana</t>
  </si>
  <si>
    <t>35717-04</t>
  </si>
  <si>
    <t>Salpingoovariektomija, obostrana</t>
  </si>
  <si>
    <t>35720-00</t>
  </si>
  <si>
    <t>Hirurška redukcija tumorskog tkiva karlice</t>
  </si>
  <si>
    <t>35723-01</t>
  </si>
  <si>
    <t>Uzimanje uzorka limfnog čvora karlice ili abdomena za utvrđivanje nivoa ginekološkog maligniteta</t>
  </si>
  <si>
    <t>35750-00</t>
  </si>
  <si>
    <t>Laparoskopski asistirana vaginalna histerektomija</t>
  </si>
  <si>
    <t>35753-02</t>
  </si>
  <si>
    <t>Laparoskopski asistirana vaginalna histerektomija sa adneksektomijom</t>
  </si>
  <si>
    <t>Radikalna ekscizija retroperitonealnih limfnih čvorova, redom</t>
  </si>
  <si>
    <t>90329-01</t>
  </si>
  <si>
    <t>Ostale reparacije na peritoneumu</t>
  </si>
  <si>
    <t>90331-00</t>
  </si>
  <si>
    <t>Ostale procedure na abdomenu, peritoneumu i omentumu</t>
  </si>
  <si>
    <t>Zatvareanje fistula debelog creva</t>
  </si>
  <si>
    <t>90448-01</t>
  </si>
  <si>
    <t>Totalna laparoskopska abdominalna histerektomija</t>
  </si>
  <si>
    <t>90448-02</t>
  </si>
  <si>
    <t>Totalna laparoskopska abdominalna histerektomija sa adneksetomijom</t>
  </si>
  <si>
    <t>90484-00</t>
  </si>
  <si>
    <t>Evakuacija hematoma perineuma nakon incizije</t>
  </si>
  <si>
    <t>90484-01</t>
  </si>
  <si>
    <t>Evakuacija hematoma perineuma nakon porođaja bez incizije</t>
  </si>
  <si>
    <t>90484-02</t>
  </si>
  <si>
    <t>Evakuacija hematoma prednjeg trbušnog zida nakon carskog reza</t>
  </si>
  <si>
    <t>16511-00</t>
  </si>
  <si>
    <t>Primena serklaža na grlić materice</t>
  </si>
  <si>
    <t>35646-00</t>
  </si>
  <si>
    <t>Radikalna dijatermija promena na grliću materice</t>
  </si>
  <si>
    <t>Radikalna ekscizija paraaortalnih limfnih čvorova</t>
  </si>
  <si>
    <t>13839-01</t>
  </si>
  <si>
    <t>Uzimanje krvi iz petroznog sinusa</t>
  </si>
  <si>
    <t>260056</t>
  </si>
  <si>
    <t>Imunizacija po epidemiološkim indikacijama (besnilo, tetanus, hepatitis. B  itd.)</t>
  </si>
  <si>
    <t>260058</t>
  </si>
  <si>
    <t>13200-00</t>
  </si>
  <si>
    <t>Potpomognute reproduktivne tehnike uz korišćenje lekova za stimulaciju ovulacije</t>
  </si>
  <si>
    <t>13203-00</t>
  </si>
  <si>
    <t>Folikulometrija sa verifikacijom ovulacije u stimulisanim ciklusima i za arteficijalnu inseminaciju</t>
  </si>
  <si>
    <t>13206-00</t>
  </si>
  <si>
    <t>Potpomognute reproduktivne tehnike kod nestimulisane ovulacije ili ovulacije stimulisane klomifen citratom</t>
  </si>
  <si>
    <t>13209-00</t>
  </si>
  <si>
    <t>Planiranje i koordinacija postupka biomedicinski potpomognute oplodnje kod pacijentkinje (bračnog para)</t>
  </si>
  <si>
    <t>13212-00</t>
  </si>
  <si>
    <t>Transvaginalna aspiracija oocita</t>
  </si>
  <si>
    <t>13215-03</t>
  </si>
  <si>
    <t>Ostale procedure reproduktivne medicine</t>
  </si>
  <si>
    <t>13221-00</t>
  </si>
  <si>
    <t>Priprema sperme za androloške procedure</t>
  </si>
  <si>
    <t>13300-02</t>
  </si>
  <si>
    <t>Umbilikalna venska kateterizacija/kanilacija kod novorođenčeta</t>
  </si>
  <si>
    <t>13303-00</t>
  </si>
  <si>
    <t>Kateterizacija/kanilacija umbilikalne arterije kod novorođenčeta</t>
  </si>
  <si>
    <t>13306-00</t>
  </si>
  <si>
    <t>Transfuzija radi zamene krvi kod novorođenčeta</t>
  </si>
  <si>
    <t>13312-00</t>
  </si>
  <si>
    <t>Vađenje krvi novorođenčeta u dijagnostičke svrhe</t>
  </si>
  <si>
    <t>16514-00</t>
  </si>
  <si>
    <t>Interni CTG monitoring ploda</t>
  </si>
  <si>
    <t>16514-01</t>
  </si>
  <si>
    <t>Eksterni CTG monitoring fetusa</t>
  </si>
  <si>
    <t>16567-00</t>
  </si>
  <si>
    <t>Ostali postupci kod postpartalnog krvarenja</t>
  </si>
  <si>
    <t>16571-00</t>
  </si>
  <si>
    <t>Suptura rupture grlića materice nakon porođaja</t>
  </si>
  <si>
    <t>16573-00</t>
  </si>
  <si>
    <t>Sutura rascepa perineuma trećeg ili četvrtog stepena</t>
  </si>
  <si>
    <t>16600-00</t>
  </si>
  <si>
    <t>Dijagnostička amniocenteza</t>
  </si>
  <si>
    <t>16606-00</t>
  </si>
  <si>
    <t>Kordocenteza</t>
  </si>
  <si>
    <t>35503-00</t>
  </si>
  <si>
    <t>Ubacivanje intrauterinog uloška (IUD)</t>
  </si>
  <si>
    <t>35506-02</t>
  </si>
  <si>
    <t>Uklanjanje intrauterinog uloška</t>
  </si>
  <si>
    <t>35513-00</t>
  </si>
  <si>
    <t>Lečenje ciste Bartolinijeve žlezde</t>
  </si>
  <si>
    <t>35520-00</t>
  </si>
  <si>
    <t>Lečenje apscesa Bartolinijeve žlezde</t>
  </si>
  <si>
    <t>35533-00</t>
  </si>
  <si>
    <t>Vulvoplastika</t>
  </si>
  <si>
    <t>35536-01</t>
  </si>
  <si>
    <t>Vulvektomija, jednostrana</t>
  </si>
  <si>
    <t>35566-00</t>
  </si>
  <si>
    <t>Resekcija vaginalnog septuma</t>
  </si>
  <si>
    <t>35608-00</t>
  </si>
  <si>
    <t>Kauterizacija promena na grliću materice</t>
  </si>
  <si>
    <t>Biopsija grlića materice</t>
  </si>
  <si>
    <t>35611-00</t>
  </si>
  <si>
    <t>Polipektomija grlića materice</t>
  </si>
  <si>
    <t>35614-00</t>
  </si>
  <si>
    <t>Kolposkopija</t>
  </si>
  <si>
    <t>35618-03</t>
  </si>
  <si>
    <t>Ostale procedure na grliću materice</t>
  </si>
  <si>
    <t>35618-04</t>
  </si>
  <si>
    <t>Amputacija grlića materice</t>
  </si>
  <si>
    <t>35638-07</t>
  </si>
  <si>
    <t>Laparoskopska parcijalna salpingektomija, jednostrana</t>
  </si>
  <si>
    <t>35640-00</t>
  </si>
  <si>
    <t>Dilatacija cervikalnog kanala i kiretaža materice</t>
  </si>
  <si>
    <t>35640-02</t>
  </si>
  <si>
    <t>Dilatacija grlića materice</t>
  </si>
  <si>
    <t>35640-03</t>
  </si>
  <si>
    <t>Sukciona kiretaža materice</t>
  </si>
  <si>
    <t>35643-03</t>
  </si>
  <si>
    <t>Dilatacija i evakuacija sadržaja materice</t>
  </si>
  <si>
    <t>35647-00</t>
  </si>
  <si>
    <t>Široka ekscizija zone trensformacije omčicom</t>
  </si>
  <si>
    <t>35670-00</t>
  </si>
  <si>
    <t>Abdominalna histerektomija sa pelvičnom limfonodektomijom</t>
  </si>
  <si>
    <t>35677-03</t>
  </si>
  <si>
    <t>Tretman ektopične trudnoće fetotoksičnim sredstvom</t>
  </si>
  <si>
    <t>35677-04</t>
  </si>
  <si>
    <t>Salpingotomija sa uklanjanjem trudnoće u jajovodu</t>
  </si>
  <si>
    <t>35703-00</t>
  </si>
  <si>
    <t>Test prohodnosti jajovoda</t>
  </si>
  <si>
    <t>59712-00</t>
  </si>
  <si>
    <t>Histerosalpingografija</t>
  </si>
  <si>
    <t>90438-00</t>
  </si>
  <si>
    <t>Ostale procedure na vagini</t>
  </si>
  <si>
    <t>90440-00</t>
  </si>
  <si>
    <t>Ekscizija lezija vulve</t>
  </si>
  <si>
    <t>90441-00</t>
  </si>
  <si>
    <t>Ostale procedure na vulvi</t>
  </si>
  <si>
    <t>90462-00</t>
  </si>
  <si>
    <t>Indukcija pobačaja prostaglandinskom vaginaletom</t>
  </si>
  <si>
    <t>90463-00</t>
  </si>
  <si>
    <t>Fetalna redukcija</t>
  </si>
  <si>
    <t>90465-00</t>
  </si>
  <si>
    <t>Indukcija porođaja oksitocinom</t>
  </si>
  <si>
    <t>90465-01</t>
  </si>
  <si>
    <t>Indukcija porođaja prostaglandinom</t>
  </si>
  <si>
    <t>90465-03</t>
  </si>
  <si>
    <t>Hirurška indukcija porođaja veštačkim prokidanjem plodovih ovojaka</t>
  </si>
  <si>
    <t>90465-05</t>
  </si>
  <si>
    <t>Medikamentna i hirurška indukcija porođaja</t>
  </si>
  <si>
    <t>90466-00</t>
  </si>
  <si>
    <t>Aktivno vođenje porođaja primenom lekova</t>
  </si>
  <si>
    <t>90466-01</t>
  </si>
  <si>
    <t>Aktivno vođenje porođaja akušerskim intervencijama</t>
  </si>
  <si>
    <t>90466-02</t>
  </si>
  <si>
    <t>Vođenje porođaja medikamentnim i akušerskim intervencijama</t>
  </si>
  <si>
    <t>90467-00</t>
  </si>
  <si>
    <t>Spontani porođaj kod temenog stava</t>
  </si>
  <si>
    <t>90469-00</t>
  </si>
  <si>
    <t>Dovršavanje porođaja vakuum ekstrakcijom</t>
  </si>
  <si>
    <t>90470-00</t>
  </si>
  <si>
    <t>Spontani karlični porođaj</t>
  </si>
  <si>
    <t>90470-01</t>
  </si>
  <si>
    <t>Karlični porođaj uz ručnu pomoć</t>
  </si>
  <si>
    <t>90470-03</t>
  </si>
  <si>
    <t>Ekstrakcija ploda za karlicu</t>
  </si>
  <si>
    <t>90471-02</t>
  </si>
  <si>
    <t>Unutrašnji okret ploda</t>
  </si>
  <si>
    <t>90472-00</t>
  </si>
  <si>
    <t>Epiziotomija</t>
  </si>
  <si>
    <t>90479-00</t>
  </si>
  <si>
    <t>Sutura laceracije vagine nakon porođaja</t>
  </si>
  <si>
    <t>90480-00</t>
  </si>
  <si>
    <t>Sutura povreda uretre i/ili mokraćne bešike pri porođaju bez povreda perineuma</t>
  </si>
  <si>
    <t>90481-00</t>
  </si>
  <si>
    <t>Sutura povreda perineuma prvog ili drugog stepena</t>
  </si>
  <si>
    <t>90482-00</t>
  </si>
  <si>
    <t>Manuelna ekstrakcija posteljice</t>
  </si>
  <si>
    <t>90483-00</t>
  </si>
  <si>
    <t>Postpartalna manuelna revizija materične šupljine</t>
  </si>
  <si>
    <t>90485-00</t>
  </si>
  <si>
    <t>Ostale suture laceracija ili ruptura bez povreda perineuma</t>
  </si>
  <si>
    <t>90677-00</t>
  </si>
  <si>
    <t>Ostale procedure fototerapije, na koži</t>
  </si>
  <si>
    <t>90721-00</t>
  </si>
  <si>
    <t>Manuelni pregled dojke</t>
  </si>
  <si>
    <t>92082-00</t>
  </si>
  <si>
    <t>Uklanjanje uređaja za peritonealnu drenažu</t>
  </si>
  <si>
    <t>92103-00</t>
  </si>
  <si>
    <t>Vaginalno ispiranje</t>
  </si>
  <si>
    <t>92104-00</t>
  </si>
  <si>
    <t>Vaginalna štrajfna</t>
  </si>
  <si>
    <t>92107-00</t>
  </si>
  <si>
    <t>Plasiranje ostalih vaginalnih pesara</t>
  </si>
  <si>
    <t>92109-00</t>
  </si>
  <si>
    <t>Zamena ostalih vaginalnih pesara</t>
  </si>
  <si>
    <t>92110-00</t>
  </si>
  <si>
    <t>Zamena štrajfne ili drena vagine ili vulve</t>
  </si>
  <si>
    <t>92112-00</t>
  </si>
  <si>
    <t>Uklanjanje štrajfne vagine ili vulve</t>
  </si>
  <si>
    <t>92130-00</t>
  </si>
  <si>
    <t>Papanikolau test</t>
  </si>
  <si>
    <t>92145-00</t>
  </si>
  <si>
    <t>Vakcinacija protiv tuberkuloze</t>
  </si>
  <si>
    <t>92173-00</t>
  </si>
  <si>
    <t>Pasivna imunizacija sa Rh(D) imunoglobulinom</t>
  </si>
  <si>
    <t>92203-00</t>
  </si>
  <si>
    <t>Ekstrakcija mleka iz dojke u laktaciji</t>
  </si>
  <si>
    <t>92506-10</t>
  </si>
  <si>
    <t>Neuroaksijalna blokada tokom trudova, ASA 10</t>
  </si>
  <si>
    <t>92506-30</t>
  </si>
  <si>
    <t>Neuroaksijalna blokada tokom trudova, ASA 30</t>
  </si>
  <si>
    <t>96081-00</t>
  </si>
  <si>
    <t>Partnersko savetovanje</t>
  </si>
  <si>
    <t>96084-00</t>
  </si>
  <si>
    <t>Savetovanje kod fizičkog zlostavljanja/nasilja/napada</t>
  </si>
  <si>
    <t>U1102101</t>
  </si>
  <si>
    <t>Određivanje motorne tačke mišića i primena botulinskog toksina kroz koncentričnu iglenu elektrodu za aplikaciju leka</t>
  </si>
  <si>
    <t>U9200101</t>
  </si>
  <si>
    <t>Pregled novorođenčeta</t>
  </si>
  <si>
    <t>Desenzibilizacija na inhalacione alergene – klasička (subkutane injekcije)</t>
  </si>
  <si>
    <t>Elektrostimulacija</t>
  </si>
  <si>
    <t>Obostrano merenje indeksa sistolnog arterijskog pritiska i sonografija krvnih sudova donjih ekstremiteta</t>
  </si>
  <si>
    <t>Obrada donirane jajne ćelije</t>
  </si>
  <si>
    <t>Obrada doniranih spermatozoida</t>
  </si>
  <si>
    <t>Odmrzavanje donirane jajne ćelije</t>
  </si>
  <si>
    <t>Odmrzavanje doniranih spermatozoida</t>
  </si>
  <si>
    <t>Konvencionalna in vitro fertilizacija i intracitoplazmatično injektiranje spermatozoida-kombinovana-embriološka procedura (ivf/icsi)</t>
  </si>
  <si>
    <t>Intracitoplazmatično injektiranje spermatozoida (icsi)-embriološka procedura</t>
  </si>
  <si>
    <t>Konvencionalna in vitro fertilizacija (ivf)-embriološka procedura</t>
  </si>
  <si>
    <t>Priprema, selekcija embriona za intrauterini embriotransfer-embriološke usluge</t>
  </si>
  <si>
    <t>Prikupljanje, analiza i obrada semene tečnosti-embriološke usluge</t>
  </si>
  <si>
    <t>Kultura embriona od trećeg do petog dana – embriološke usluge</t>
  </si>
  <si>
    <t xml:space="preserve">Prikupljanje oocita dobijenih aspiracijom folikula </t>
  </si>
  <si>
    <t>Odmrzavanje embriona</t>
  </si>
  <si>
    <t>Zamrzavanje embriona sa čuvanjem do pet godina</t>
  </si>
  <si>
    <t>13215-01</t>
  </si>
  <si>
    <t>Intrauterini embriotransfer</t>
  </si>
  <si>
    <t>039376</t>
  </si>
  <si>
    <t>Kvantitativno senzorno testiranje</t>
  </si>
  <si>
    <t>090009</t>
  </si>
  <si>
    <t>Individualni rad psihologa sa roditeljima</t>
  </si>
  <si>
    <t>Antropometrija longitudinalnih mera</t>
  </si>
  <si>
    <t>Antropometrija cirkumferentnih mera</t>
  </si>
  <si>
    <t xml:space="preserve">Elektrostimulacija </t>
  </si>
  <si>
    <t>Stabilna galvanizacija</t>
  </si>
  <si>
    <t>Blokada gangliona strujom</t>
  </si>
  <si>
    <t>Visokofrekventne struje (kratkotalasna dijametrija</t>
  </si>
  <si>
    <t>Vakusak</t>
  </si>
  <si>
    <t>Hidro-kinezi terapija</t>
  </si>
  <si>
    <t>Aplikacija parafina po segmentu</t>
  </si>
  <si>
    <t>Ekstenzija kičmenog stuba</t>
  </si>
  <si>
    <t>Obuka zaštitnim pokretima i položajima tela kod disanja</t>
  </si>
  <si>
    <t>Vežbe za reumatoidni artritis</t>
  </si>
  <si>
    <t>Vežbe za M.Behterev (Bechterew)</t>
  </si>
  <si>
    <t>Funkcionalna radna terapija - grupna</t>
  </si>
  <si>
    <t>Prebacivanje dominantnog na neoštećen ekstremitet</t>
  </si>
  <si>
    <t>Kineziotejping</t>
  </si>
  <si>
    <t>Preprotetička  priprema osobe sa amputacijom ruke</t>
  </si>
  <si>
    <t>Protetička etapa osobe sa amputacijom ruke</t>
  </si>
  <si>
    <t xml:space="preserve">Preprotetička priprema osobe sa amputacijom donjeg ekstremiteta </t>
  </si>
  <si>
    <t xml:space="preserve">Protetička etapa rehabilitacije osobe sa amputacijom donjeg ekstremiteta </t>
  </si>
  <si>
    <t>11012-00</t>
  </si>
  <si>
    <t>Elektromiografija (EMNG)</t>
  </si>
  <si>
    <t>11015-00</t>
  </si>
  <si>
    <t xml:space="preserve">Studije sprovodljivosti na 2 ili 3 nerva sa elektromiografijom </t>
  </si>
  <si>
    <t>11015-01</t>
  </si>
  <si>
    <t>11018-00</t>
  </si>
  <si>
    <t>Studije sprovodljivosti na 4 ili više nerva sa elemiografijom</t>
  </si>
  <si>
    <t>11018-01</t>
  </si>
  <si>
    <t>95550-02</t>
  </si>
  <si>
    <t>Udružene zdravstvene procedure, radna terapija</t>
  </si>
  <si>
    <t>95550-08</t>
  </si>
  <si>
    <t>Udružene zdravstvene procedure, protetika i ortotika</t>
  </si>
  <si>
    <t>Udržene zdravstvene procedure,psihologija</t>
  </si>
  <si>
    <t>96001-00</t>
  </si>
  <si>
    <t>Obuka psiholoških veština</t>
  </si>
  <si>
    <t>96024-00</t>
  </si>
  <si>
    <t>Procena potrebe za uređajem i opremom koja služi kao pomoć</t>
  </si>
  <si>
    <t>96112-00</t>
  </si>
  <si>
    <t xml:space="preserve">Uvežbavanje veština u aktivnostima povezanim sa senzornom /senzo-motornom/senzo-neuralnom funkcijom </t>
  </si>
  <si>
    <t>96115-00</t>
  </si>
  <si>
    <t>Terapija mišića lica/temporomandibularnog zgloba vežbanjem</t>
  </si>
  <si>
    <t>96116-00</t>
  </si>
  <si>
    <t>Terapija očnih mišića vežbanjem</t>
  </si>
  <si>
    <t>96117-00</t>
  </si>
  <si>
    <t>Terapija mišića jednjaka vežbanjem</t>
  </si>
  <si>
    <t>96118-00</t>
  </si>
  <si>
    <t>Terapija ramenog zgloba vežbanjem</t>
  </si>
  <si>
    <t>96122-00</t>
  </si>
  <si>
    <t xml:space="preserve">Terapija lakatnog zgloba vežbanjem </t>
  </si>
  <si>
    <t>96123-00</t>
  </si>
  <si>
    <t>Terapija mišića ruku, ručnog zgloba ili zglobova prstiju vežbanjem</t>
  </si>
  <si>
    <t xml:space="preserve">Terapija mišića karličnog dna vežbanjem </t>
  </si>
  <si>
    <t xml:space="preserve">Terapija zgloba kolena vežbanjem </t>
  </si>
  <si>
    <t xml:space="preserve">Uvežbavanje veština u aktivnostima povezanim sa položajem tela/mobilnošću/pokretom </t>
  </si>
  <si>
    <t>96131-00</t>
  </si>
  <si>
    <t xml:space="preserve">Uvežbavanje veština u aktivnostima povezanim sa premeštanjem </t>
  </si>
  <si>
    <t xml:space="preserve"> Uvežbavanje glasa </t>
  </si>
  <si>
    <t xml:space="preserve">Uvežbavanje veština govora </t>
  </si>
  <si>
    <t xml:space="preserve">Uvežbavanje jezičkih veština </t>
  </si>
  <si>
    <t xml:space="preserve">Uvežbavanje veština korišćenja uređaja ili opreme </t>
  </si>
  <si>
    <t>96145-00</t>
  </si>
  <si>
    <t>Obuka veština u tehnika roditeljstva</t>
  </si>
  <si>
    <t>96151-00</t>
  </si>
  <si>
    <t>Obuka drugih veština</t>
  </si>
  <si>
    <t>96153-00</t>
  </si>
  <si>
    <t>Hidroterapija</t>
  </si>
  <si>
    <t>96154-00</t>
  </si>
  <si>
    <t>Terapijski ultrazvuk</t>
  </si>
  <si>
    <t>96158-00</t>
  </si>
  <si>
    <t>Ponovno uvežbavanje kontrole mokrenja</t>
  </si>
  <si>
    <t xml:space="preserve">Testiranje opsega pokreta/mišića specijalizovanom opremom </t>
  </si>
  <si>
    <t>96160-00</t>
  </si>
  <si>
    <t xml:space="preserve"> Fototerapija zgloba</t>
  </si>
  <si>
    <t>96161-00</t>
  </si>
  <si>
    <t>Fototerapija mekih tkiva</t>
  </si>
  <si>
    <t>96165-00</t>
  </si>
  <si>
    <t>Pomoć pri primeni pomoćnog ili adaptivnog uređaja, pomoći ili opreme</t>
  </si>
  <si>
    <t>Pomoć u aktivnostima vezanim za položaj tela/mobilnost/ktretanje</t>
  </si>
  <si>
    <t>96167-00</t>
  </si>
  <si>
    <t>Pomoć u aktivnostima vezanim za transfer</t>
  </si>
  <si>
    <t>96168-00</t>
  </si>
  <si>
    <t>Pomoć u aktivnostima vezanim za upravljanje kućom</t>
  </si>
  <si>
    <t>96110-00</t>
  </si>
  <si>
    <t>Uvežbavanje veština u aktivnostima povezanim sa učenjem</t>
  </si>
  <si>
    <t>96114-00</t>
  </si>
  <si>
    <t>Uvežbavanje veština u aktivnostima povezanim sa izvršnim veštinama</t>
  </si>
  <si>
    <t>96147-00</t>
  </si>
  <si>
    <t>Vežbanje ergonomskih veština</t>
  </si>
  <si>
    <t>96148-00</t>
  </si>
  <si>
    <t>Terapija igrom/razonodom/rekreacijom</t>
  </si>
  <si>
    <t>ASPIRacija zgloba ili neke druge sinovijske šupljine, neklasifikovana na drugom mestu</t>
  </si>
  <si>
    <t>08664164</t>
  </si>
  <si>
    <t>039332</t>
  </si>
  <si>
    <t>Neurooftalmološki pregled</t>
  </si>
  <si>
    <t>039336</t>
  </si>
  <si>
    <t>Procena opšteg stanja pacijenta</t>
  </si>
  <si>
    <t>039338</t>
  </si>
  <si>
    <t>Procena neurološkog stanja</t>
  </si>
  <si>
    <t>039348</t>
  </si>
  <si>
    <t>Procena EEG nalaza</t>
  </si>
  <si>
    <t>039350</t>
  </si>
  <si>
    <t>Procena EMNG nalaza</t>
  </si>
  <si>
    <t>039352</t>
  </si>
  <si>
    <t>Procena nalaza VEP</t>
  </si>
  <si>
    <t>039356</t>
  </si>
  <si>
    <t>Procena nalaza SEP</t>
  </si>
  <si>
    <t>039358</t>
  </si>
  <si>
    <t>Prostigminski test</t>
  </si>
  <si>
    <t>039360</t>
  </si>
  <si>
    <t>Parenhimski dopler mozga</t>
  </si>
  <si>
    <t>039362</t>
  </si>
  <si>
    <t>“Bubble“  test – ultrazvuk</t>
  </si>
  <si>
    <t>039370</t>
  </si>
  <si>
    <t>Rankin test</t>
  </si>
  <si>
    <t>039372</t>
  </si>
  <si>
    <t>Prošireni skor stepena onesposobljenosti obolelih od multiple skleroze (EDSS)</t>
  </si>
  <si>
    <t>039380</t>
  </si>
  <si>
    <t>Transkranijalna magnetna stimulacija</t>
  </si>
  <si>
    <t>90009</t>
  </si>
  <si>
    <t>310001</t>
  </si>
  <si>
    <t>310002</t>
  </si>
  <si>
    <t>Ispitivanje neposrednog pamćenja - vizuelno, auditivno</t>
  </si>
  <si>
    <t>310003</t>
  </si>
  <si>
    <t>Ispitivanje odloženog pamćenja - vizuelno, auditivno</t>
  </si>
  <si>
    <t>310011</t>
  </si>
  <si>
    <t>Okulomotorna koordinacija</t>
  </si>
  <si>
    <t>310012</t>
  </si>
  <si>
    <t>Jednostavna senzomotorna reakcija</t>
  </si>
  <si>
    <t>310013</t>
  </si>
  <si>
    <t>Složena senzomotorna reakcija</t>
  </si>
  <si>
    <t>310015</t>
  </si>
  <si>
    <t>310016</t>
  </si>
  <si>
    <t>Ispitivanje fleksibilnosti pažnje (vigilitet)</t>
  </si>
  <si>
    <t>11000-00</t>
  </si>
  <si>
    <t>Elektroencefalografija (EEG)</t>
  </si>
  <si>
    <t>11003-00</t>
  </si>
  <si>
    <t>Elektroencefalografija (EEG) duža od 3 sata</t>
  </si>
  <si>
    <t xml:space="preserve">Elektromiografija (EMG) </t>
  </si>
  <si>
    <t>11012-01</t>
  </si>
  <si>
    <t xml:space="preserve">Studije sprovodljivosti na jednom nervu </t>
  </si>
  <si>
    <t>11012-02</t>
  </si>
  <si>
    <t>Studije sprovodljivosti na jednom nervu pomoću elektroda</t>
  </si>
  <si>
    <t>Studije sprovodljivosti na 2 ili 3 nerva</t>
  </si>
  <si>
    <t>Studije sprovodljivosti na 2 ili 3 nerva sa elektromiografijom</t>
  </si>
  <si>
    <t>Studije sprovodljivosti na 4 ili više nerva</t>
  </si>
  <si>
    <t>Studije sprovodljivosti na 4 ili više nerva sa elektromiografijom</t>
  </si>
  <si>
    <t>11018-02</t>
  </si>
  <si>
    <t>Studije sprovodljivosti sa elektromiografijom pojedinačnih vlakana i mišića(SFEMG)</t>
  </si>
  <si>
    <t>11021-00</t>
  </si>
  <si>
    <t xml:space="preserve">Elektromiografija sa kvantitativnom kompjuterskom </t>
  </si>
  <si>
    <t>11021-01</t>
  </si>
  <si>
    <t>Ponavljajući testovi neuromuskularne sprovodljivosti</t>
  </si>
  <si>
    <t>11027-00</t>
  </si>
  <si>
    <t>Ispitivanje evociranih odgovora centralnog nervnog sistema, 3 ili više studija</t>
  </si>
  <si>
    <t>Ambulantno kontinuirano EKG snimanje</t>
  </si>
  <si>
    <t>Postupak održavanja kontinuirane ventilatorne podrške, ? 24 sata</t>
  </si>
  <si>
    <t xml:space="preserve">Održavanje uređaja za davanje leka </t>
  </si>
  <si>
    <t>18233-00</t>
  </si>
  <si>
    <t xml:space="preserve">Spinalni krvni peč (patch) </t>
  </si>
  <si>
    <t>18370-00</t>
  </si>
  <si>
    <t>Primena botulinskog toksina u očnom kapku</t>
  </si>
  <si>
    <t>90901-09</t>
  </si>
  <si>
    <t>Funkcionalna magnetna rezonanca mozga</t>
  </si>
  <si>
    <t>92011-00</t>
  </si>
  <si>
    <t>Video i radiotelemetrijsko prikazivanje elektroencefalograma (EEG)</t>
  </si>
  <si>
    <t>92015-00</t>
  </si>
  <si>
    <t>Vizuelni evocirani potencijali (VEP)</t>
  </si>
  <si>
    <t>96021-00</t>
  </si>
  <si>
    <t>Procena samostalnosti</t>
  </si>
  <si>
    <t>Procena potrebe za uređajem ili opremom koja služi kao pomoć</t>
  </si>
  <si>
    <t>96028-00</t>
  </si>
  <si>
    <t>Procena upravljanja domaćinstvom</t>
  </si>
  <si>
    <t>96029-00</t>
  </si>
  <si>
    <t>Procena upravljanja finansijama</t>
  </si>
  <si>
    <t>96030-00</t>
  </si>
  <si>
    <t>Situaciona/profesionalna procena i procena okruženja</t>
  </si>
  <si>
    <t>96031-00</t>
  </si>
  <si>
    <t>Procena roditeljskih veština</t>
  </si>
  <si>
    <t>Procena uzimanja alkohola i ostalih drooga (lekova)</t>
  </si>
  <si>
    <t>96082-00</t>
  </si>
  <si>
    <t>Savetovanje u kriznim situacijama</t>
  </si>
  <si>
    <t>96085-00</t>
  </si>
  <si>
    <t>Savetovanje zbog žalosti /smrti</t>
  </si>
  <si>
    <t>Uvežbavanje veština u aktivnostima povezanim sa senzornom/senzo-motornom/senzo-neuralnom funkcijom</t>
  </si>
  <si>
    <t>96113-00</t>
  </si>
  <si>
    <t>Uvežbavanje veština u aktivnostima povezanim sa pamćenjem, orijentacijom, percepcijom ili pažnjom</t>
  </si>
  <si>
    <t>96209-00</t>
  </si>
  <si>
    <t>Punjenje uređaja za davanje leka, antineoplastično sredstvo</t>
  </si>
  <si>
    <t>U1102102</t>
  </si>
  <si>
    <t>Ispitivanje refleksa treptanja (blink-refleks)</t>
  </si>
  <si>
    <t>U8183204</t>
  </si>
  <si>
    <t>Vizuo-motorna procena</t>
  </si>
  <si>
    <t>009302</t>
  </si>
  <si>
    <t>Rad u maloj grupi (6 do 9 osoba)</t>
  </si>
  <si>
    <t xml:space="preserve">Transkranijalna magnetna stimulacija </t>
  </si>
  <si>
    <t>090003</t>
  </si>
  <si>
    <t xml:space="preserve">Grupna psihoterapija </t>
  </si>
  <si>
    <t>090042</t>
  </si>
  <si>
    <t>Grupna socioterapija</t>
  </si>
  <si>
    <t>090045</t>
  </si>
  <si>
    <t>Socioterapijski rad sa članovima porodice ili kolektiva</t>
  </si>
  <si>
    <t>090912</t>
  </si>
  <si>
    <t>Transakcionalna analiza (individualna)</t>
  </si>
  <si>
    <t>250109</t>
  </si>
  <si>
    <t>Obrada i unos podataka iz individualnih izveštaja</t>
  </si>
  <si>
    <t>Imunizacija po epidemiološkim indikacijama (besnilo, tetanus, hepatitis. B itd.)</t>
  </si>
  <si>
    <t>310020</t>
  </si>
  <si>
    <t>Biodozimetrijska procena doza analizom hromozomskih aberacija u limfocitima periferne krvi</t>
  </si>
  <si>
    <t>600169</t>
  </si>
  <si>
    <t>Ispitivanje evociranih odgovora centralnog nervnog sistema , 1 ili 2 studije</t>
  </si>
  <si>
    <t xml:space="preserve">Kateterizacija mokraćne bešike </t>
  </si>
  <si>
    <t xml:space="preserve">Ostale terapije obogaćivanja kiseonika/om </t>
  </si>
  <si>
    <t>Savetovanje zbog žalosti/smrti</t>
  </si>
  <si>
    <t>96089-00</t>
  </si>
  <si>
    <t>Podučavanje o pravima i mogućnostima pacijenta</t>
  </si>
  <si>
    <t>96100-00</t>
  </si>
  <si>
    <t>Psihodinamska terapija</t>
  </si>
  <si>
    <t>96102-00</t>
  </si>
  <si>
    <t>Sistemska terapija</t>
  </si>
  <si>
    <t>96108-00</t>
  </si>
  <si>
    <t>Zastupanje</t>
  </si>
  <si>
    <t>Uvežbavanje veština u aktivnostima povezanim sa senzornom /senzo-motornom/senzo-neuralnom funkcijom</t>
  </si>
  <si>
    <t>Uvežbavanje veština u aktivnostima povezanim sa pamćenjem, orjentacijom, percepcijom ili pažnjom</t>
  </si>
  <si>
    <t>96164-00</t>
  </si>
  <si>
    <t>Pomoć u aktivnostima vezanim za održanje zdravlja</t>
  </si>
  <si>
    <t xml:space="preserve">Bihejvioralna terapija </t>
  </si>
  <si>
    <t>96177-00</t>
  </si>
  <si>
    <t>Interpersonalna psihoterapija</t>
  </si>
  <si>
    <t>96178-00</t>
  </si>
  <si>
    <t>Terapija parova</t>
  </si>
  <si>
    <t>96180-00</t>
  </si>
  <si>
    <t>Ostale psihoterapije ili psihosocijane terapije</t>
  </si>
  <si>
    <t>96181-00</t>
  </si>
  <si>
    <t>Terapija umetnošću</t>
  </si>
  <si>
    <t>Oralno davanje farmakološkog sredstva - drugo i neklasifikovano farmakološko sredstvo</t>
  </si>
  <si>
    <t>U8184500</t>
  </si>
  <si>
    <t>Infracrvena video nistagmoskopia</t>
  </si>
  <si>
    <t>Дезинфекција мртвачнице</t>
  </si>
  <si>
    <t>12500-00</t>
  </si>
  <si>
    <t>Odredjivanje volumena krvi postupcima nuklearne medicine</t>
  </si>
  <si>
    <t>12503-00</t>
  </si>
  <si>
    <t>Odredjiavnje prezivljavanja, produkcije I mesta razgradnje eritrocita</t>
  </si>
  <si>
    <t>12518-00</t>
  </si>
  <si>
    <t xml:space="preserve">Nuklearno medicinsko ispitivanje aktivnosti stitaste zlezde </t>
  </si>
  <si>
    <t>12524-00</t>
  </si>
  <si>
    <t>Nuklearno medicinsko ispitivanje bubrežne funkcije</t>
  </si>
  <si>
    <t>16003-00</t>
  </si>
  <si>
    <t>Primena terapijske doze itrijuma 90</t>
  </si>
  <si>
    <t>16009-00</t>
  </si>
  <si>
    <t>Primena terapijske doze joda 131</t>
  </si>
  <si>
    <t>Perkutana (pomoću igle) biopsija tireoidne žlezde</t>
  </si>
  <si>
    <t>55032-00</t>
  </si>
  <si>
    <t>Ultrazvučni pregled vrata</t>
  </si>
  <si>
    <t>61328-00</t>
  </si>
  <si>
    <t>Perfuziona scintigrafija pluća</t>
  </si>
  <si>
    <t>61356-00</t>
  </si>
  <si>
    <t>Radionuklidno ispitivanje vaskularizacije jetre</t>
  </si>
  <si>
    <t>61360-00</t>
  </si>
  <si>
    <t>Hepatobilijarna scintigrafija</t>
  </si>
  <si>
    <t>61361-00</t>
  </si>
  <si>
    <t xml:space="preserve">Hepatobilijarna scintigrafija sa formalnom kvantifikacijom posle određivanja osnovnih parametara </t>
  </si>
  <si>
    <t>61364-00</t>
  </si>
  <si>
    <t>Scintigrafija krvarenja u digestivnom traktu RBC</t>
  </si>
  <si>
    <t>61368-00</t>
  </si>
  <si>
    <t>Scintigrafija ektopične želudačne sluznice - Mekelovog (Meckel) divertikuluma</t>
  </si>
  <si>
    <t>61372-00</t>
  </si>
  <si>
    <t>Scintigrafija pljuvačnih žlezda</t>
  </si>
  <si>
    <t>61381-00</t>
  </si>
  <si>
    <t>Scintigrafsko ispitivanje pražnjenja želuca</t>
  </si>
  <si>
    <t>61386-00</t>
  </si>
  <si>
    <t>Dinamska scintigrafija bubrega</t>
  </si>
  <si>
    <t>61386-01</t>
  </si>
  <si>
    <t>Statička scintigrafija bubrega</t>
  </si>
  <si>
    <t>61387-00</t>
  </si>
  <si>
    <t>Staticka scintigrafija bubrega sa emisionom kompjuterizovanom tomografijom pojedinacnim fotonima</t>
  </si>
  <si>
    <t>61389-00</t>
  </si>
  <si>
    <t>Dinamska scintigrafija bubrega sa prethodnom primenom diuretika ili inhibitora konvertaze angiotenzina, [ACE] inhibitora</t>
  </si>
  <si>
    <t>61390-00</t>
  </si>
  <si>
    <t>Dinamska scintigrafija bubrega praćena upotrebom diuretika i drugim renalnim ispitivanjem</t>
  </si>
  <si>
    <t>61393-00</t>
  </si>
  <si>
    <t>Kombinovani pregled i ispitivanje bubrega</t>
  </si>
  <si>
    <t>61421-00</t>
  </si>
  <si>
    <t>Scintigrafija celog skeleta</t>
  </si>
  <si>
    <t>61433-00</t>
  </si>
  <si>
    <t xml:space="preserve">Scintigrafija celog tela pomoću ćelija obeleženih </t>
  </si>
  <si>
    <t>61437-00</t>
  </si>
  <si>
    <t>Scintigrafija celog tela pomoću talijuma</t>
  </si>
  <si>
    <t>61449-00</t>
  </si>
  <si>
    <t>Ciljana scintigrafija kostiju sa kompjuterizovanom</t>
  </si>
  <si>
    <t>61449-01</t>
  </si>
  <si>
    <t>Ciljana scintigrafija zglobova sa kompjuterizovano</t>
  </si>
  <si>
    <t>61454-00</t>
  </si>
  <si>
    <t>Ciljana scintigrafija pomoću ćelija obeleženih tehnicijumom 99Tc</t>
  </si>
  <si>
    <t>61473-00</t>
  </si>
  <si>
    <t>Scintigrafija tireoidne žlezde</t>
  </si>
  <si>
    <t>61480-00</t>
  </si>
  <si>
    <t>Scintigrafija paratireoidnih žlezda</t>
  </si>
  <si>
    <t>61484-00</t>
  </si>
  <si>
    <t>Scintigrafija nadbubrežnih žlezda</t>
  </si>
  <si>
    <t>61523-00</t>
  </si>
  <si>
    <t>Pozitronska emisiona tomogrfija celog tela</t>
  </si>
  <si>
    <t>61559-00</t>
  </si>
  <si>
    <t>Cerebralna pozitronska emisiona tomografija</t>
  </si>
  <si>
    <t>L000018</t>
  </si>
  <si>
    <t>Uzorkovanje krvi (mikrouzorkovanje)</t>
  </si>
  <si>
    <t>L000026</t>
  </si>
  <si>
    <t>Uzorkovanje krvi (venepunkcija)</t>
  </si>
  <si>
    <t>L000034</t>
  </si>
  <si>
    <t>Uzorkovanje drugih bioloških materijala u laboratoriji</t>
  </si>
  <si>
    <t>L000042</t>
  </si>
  <si>
    <t>Prijem, kontrola kvaliteta uzorka i priprema uzorka za laboratorijska ispitivanja</t>
  </si>
  <si>
    <t>L000059</t>
  </si>
  <si>
    <t>Prijem i kontrola kvaliteta uzorka i priprema uzorka za zamrzavanje, skladištenje i transport</t>
  </si>
  <si>
    <t>Biopsija pankrease</t>
  </si>
  <si>
    <t>Perkutana iglena biopsija intraabdominalne mase</t>
  </si>
  <si>
    <t>Perkutana drenaža  apscesa mekog tkiva</t>
  </si>
  <si>
    <t xml:space="preserve">Perkutana drenaža intra-abdominalnog apscesa, hematoma ili ciste </t>
  </si>
  <si>
    <t xml:space="preserve">Perkutana (zatvorena) biopsija jetre </t>
  </si>
  <si>
    <t>30440-00</t>
  </si>
  <si>
    <t>Perkutana transhepatička holangiografija</t>
  </si>
  <si>
    <t>30484-01</t>
  </si>
  <si>
    <t>Endoskopska retrogradna holangiografija (ERC)</t>
  </si>
  <si>
    <t>30492-00</t>
  </si>
  <si>
    <t>Perkutano postavljanje stenta u bilijarni trakt</t>
  </si>
  <si>
    <t>30492-01</t>
  </si>
  <si>
    <t>Perkutana zamena stenta u bilijarnom traktu</t>
  </si>
  <si>
    <t>30492-02</t>
  </si>
  <si>
    <t>Perkutano odstranjenje bilijarnog stenta</t>
  </si>
  <si>
    <t>30602-00</t>
  </si>
  <si>
    <t>Ugradnja portokavalnog šanta</t>
  </si>
  <si>
    <t>Biopsija dojke iglom</t>
  </si>
  <si>
    <t>33839-03</t>
  </si>
  <si>
    <t>Reparacija ilijačne arterije interpozicijom grafta</t>
  </si>
  <si>
    <t>35312-00</t>
  </si>
  <si>
    <t>Perkutana transluminalna rotaciona aterektomija</t>
  </si>
  <si>
    <t>35400-00</t>
  </si>
  <si>
    <t>Vertebroplastika, 1 telo pršljena</t>
  </si>
  <si>
    <t>35400-01</t>
  </si>
  <si>
    <t>Vertebroplastika, ≥ 2 tela pršljena</t>
  </si>
  <si>
    <t>Endovaskularna okluzija cerebralne aneurizme ili arteriovenske urođene malformacije</t>
  </si>
  <si>
    <t>Antegradno plasiranje ureteralnog katetera kroz perkutanu nefrostomiju sa balon dilatacijom uretera– tehnika interventne radiologije</t>
  </si>
  <si>
    <t>Perkutana nefrostomija (PCN)</t>
  </si>
  <si>
    <t>Plasiranje JJ katetera - ureterorenoskopski ili ci</t>
  </si>
  <si>
    <t>Transrektalna biopsija prostate iglom (TRUS vođena)</t>
  </si>
  <si>
    <t>Biopsija kosti neklasifikovana na drugom mestu</t>
  </si>
  <si>
    <t>50950-00</t>
  </si>
  <si>
    <t>Radiofrekventna ablacija jetre</t>
  </si>
  <si>
    <t>60003-00</t>
  </si>
  <si>
    <t>Digitalno suptrakciona angiografija glave ili vrata, od četiri do šest nizova prikupljanja podataka</t>
  </si>
  <si>
    <t>60003-01</t>
  </si>
  <si>
    <t>Digitalno suptrakciona angiografija glave ili vrata sa aortografijom luka, od četiri do šest nizova prikupljanja podataka</t>
  </si>
  <si>
    <t>60006-01</t>
  </si>
  <si>
    <t>Digitalno suptrakciona angiografija glave ili vrata sa aortografijom luka, od sedam do devet nizova prikupljanja podataka</t>
  </si>
  <si>
    <t>60009-00</t>
  </si>
  <si>
    <t>Digitalno suptrakciona angiografija glave ili vrata, deset ili više nizova prikupljanja podataka</t>
  </si>
  <si>
    <t>60009-01</t>
  </si>
  <si>
    <t>Digitalno suptrakciona angiografija glave ili vrata sa aortografijom luka, deset ili više nizova prikupljanja podataka</t>
  </si>
  <si>
    <t>60018-00</t>
  </si>
  <si>
    <t>Digitalno suptrakciona angiografija toraksa, od sedam do devet nizova prikupljanja podataka</t>
  </si>
  <si>
    <t>60024-00</t>
  </si>
  <si>
    <t>Digitalno suptrakciona angiografija abdomena, tri ili manje nizova prikupljanja podataka</t>
  </si>
  <si>
    <t>60027-00</t>
  </si>
  <si>
    <t>Digitalno suptrakciona angiografija abdomena, od četiri do šest nizova prikupljanja podataka</t>
  </si>
  <si>
    <t>60033-00</t>
  </si>
  <si>
    <t>Digitalno suptrakciona angiografija abdomena, deset ili više nizova prikupljanja podataka</t>
  </si>
  <si>
    <t>60036-00</t>
  </si>
  <si>
    <t>Digitalno suptrakciona angiografija gornjih ekstremiteta, tri ili manje nizova prikupljanja podataka, jednostrana</t>
  </si>
  <si>
    <t>60039-00</t>
  </si>
  <si>
    <t>Digitalno suptrakciona angiografija gornjih ekstre</t>
  </si>
  <si>
    <t>60048-00</t>
  </si>
  <si>
    <t>Digitalno suptrakciona angiografija donjih ekstremiteta, tri ili manje nizova prikupljanja podataka, jednostrana</t>
  </si>
  <si>
    <t>60048-01</t>
  </si>
  <si>
    <t>Digitalno suptrakciona angiografija donjih ekstremiteta, tri ili manje nizova prikupljanja podataka, obostrana</t>
  </si>
  <si>
    <t>60051-00</t>
  </si>
  <si>
    <t>Digitalno suptrakciona angiografija donjih ekstremiteta, od četiri do šest nizova prikupljanja podataka, jednostrana</t>
  </si>
  <si>
    <t>60051-01</t>
  </si>
  <si>
    <t>Digitalno suptrakciona angiografija donjih ekstremiteta, od četiri do šest nizova prikupljanja podataka,obostrana</t>
  </si>
  <si>
    <t>60054-00</t>
  </si>
  <si>
    <t>Digitalno suptrakciona angiografija donjih ekstremiteta, od sedam do devet nizova prikupljanja podataka, jednostrana</t>
  </si>
  <si>
    <t>60060-01</t>
  </si>
  <si>
    <t>Digitalno suptrakciona angiografija aorte i donjih ekstremiteta, tri ili manje nizova prikupljanja podataka, obostrana</t>
  </si>
  <si>
    <t>60063-00</t>
  </si>
  <si>
    <t>Digitalno suptrakciona angiografija aorte i donjih ekstremiteta, od četiri do šest nizova prikupljanja podataka, jednostrana</t>
  </si>
  <si>
    <t>60063-01</t>
  </si>
  <si>
    <t>Digitalno suptrakciona angiografija aorte i donjih ekstremiteta, od četiri do šest nizova prikupljanja podataka, obostrana</t>
  </si>
  <si>
    <t>60072-00</t>
  </si>
  <si>
    <t>Digitalno suptrakciona selektivna arteriografija ili venografija, jedan krvni sud</t>
  </si>
  <si>
    <t>90284-00</t>
  </si>
  <si>
    <t>Perkutano odstranjenje limfokele</t>
  </si>
  <si>
    <t>90724-00</t>
  </si>
  <si>
    <t xml:space="preserve">Stereotaksična lokalizacija na dojkama </t>
  </si>
  <si>
    <t>Održavanje katetera plasiranog radi administracije leka-Hickman</t>
  </si>
  <si>
    <t>13818-00</t>
  </si>
  <si>
    <t>Umetanje balonskog katetera u desni deo srca zbog praćenja</t>
  </si>
  <si>
    <t>30103-00</t>
  </si>
  <si>
    <t>Ekscizija sinusa koji zahvata mišić i duboko tkivo, neklasifikovana na drugom mestu</t>
  </si>
  <si>
    <t>30375-01</t>
  </si>
  <si>
    <t>Ostale enterostomije</t>
  </si>
  <si>
    <t>30375-06</t>
  </si>
  <si>
    <t>Gastrotomija</t>
  </si>
  <si>
    <t>30375-13</t>
  </si>
  <si>
    <t>Piloroplastika</t>
  </si>
  <si>
    <t>30375-19</t>
  </si>
  <si>
    <t>Ostale reparacije tankog creva</t>
  </si>
  <si>
    <t>30375-30</t>
  </si>
  <si>
    <t>Apendikostomija</t>
  </si>
  <si>
    <t>30382-00</t>
  </si>
  <si>
    <t>Radikalna reparacija enterokutane fistule tankog creva</t>
  </si>
  <si>
    <t>Laparoskopska drenaža intra-abdominalnog apscesa, hematoma ili ciste</t>
  </si>
  <si>
    <t>30403-04</t>
  </si>
  <si>
    <t>Odloženo zatvaranje granulirajuće abdominalne rane</t>
  </si>
  <si>
    <t>30422-00</t>
  </si>
  <si>
    <t>Reparacija površinske traumatske laceracije jetre</t>
  </si>
  <si>
    <t>30425-00</t>
  </si>
  <si>
    <t>Reparacija duboke, multiple traumatske laceracije jetre</t>
  </si>
  <si>
    <t>30460-05</t>
  </si>
  <si>
    <t>Holedohoenterostomija</t>
  </si>
  <si>
    <t>Endoskopska primena agensa u leziju želuca ili duodenuma</t>
  </si>
  <si>
    <t>30500-00</t>
  </si>
  <si>
    <t>Visoko selektivna vagotomija sa duodenoplastikom</t>
  </si>
  <si>
    <t>30511-00</t>
  </si>
  <si>
    <t>Redukcija želuca</t>
  </si>
  <si>
    <t>30545-01</t>
  </si>
  <si>
    <t>Ezofagektomija abdominalnom i torakalnom mobilizacijom, sa torakalnom anastomozom koristeći Roux-en-Y rekonstrukciju</t>
  </si>
  <si>
    <t>30563-01</t>
  </si>
  <si>
    <t>Revizija stome debelog creva</t>
  </si>
  <si>
    <t>30578-00</t>
  </si>
  <si>
    <t>Ekscizija lezije pankreasa ili pankreasnog kanala</t>
  </si>
  <si>
    <t>30581-00</t>
  </si>
  <si>
    <t>Eksploracija pankreasa</t>
  </si>
  <si>
    <t>30581-01</t>
  </si>
  <si>
    <t>Eksploracija duodenduma</t>
  </si>
  <si>
    <t>30601-00</t>
  </si>
  <si>
    <t>Reparacija dijafragmalne kile, abdominalni pristup</t>
  </si>
  <si>
    <t>Reparacija epigastrične hernije,</t>
  </si>
  <si>
    <t>31470-00</t>
  </si>
  <si>
    <t>Laparoskopska splenektomija</t>
  </si>
  <si>
    <t>32004-00</t>
  </si>
  <si>
    <t>Subtotalna kolektomija sa formiranjem stome</t>
  </si>
  <si>
    <t>32004-01</t>
  </si>
  <si>
    <t>Proširena desna hemikolektomija sa formiranjem stome</t>
  </si>
  <si>
    <t>32029-01</t>
  </si>
  <si>
    <t>Revizija koloničnog rezervoara</t>
  </si>
  <si>
    <t>32069-01</t>
  </si>
  <si>
    <t>Revizija rezervoara ileostome</t>
  </si>
  <si>
    <t>32096-00</t>
  </si>
  <si>
    <t>Biopsija pune debljine rektuma</t>
  </si>
  <si>
    <t>32114-00</t>
  </si>
  <si>
    <t>Relaksacija rektalne strikture oko anusa</t>
  </si>
  <si>
    <t>32123-00</t>
  </si>
  <si>
    <t>Anoplastika</t>
  </si>
  <si>
    <t>32718-00</t>
  </si>
  <si>
    <t>Ilijačnofemoralni krosover bajpas</t>
  </si>
  <si>
    <t>32736-00</t>
  </si>
  <si>
    <t>Ostale procedure na donjoj mezenteričnoj arteriji</t>
  </si>
  <si>
    <t>32754-01</t>
  </si>
  <si>
    <t>Femoralno-poplitealni bajpas pomoću kompozitnog grafta, anastomoza ispod kolena</t>
  </si>
  <si>
    <t>32763-06</t>
  </si>
  <si>
    <t>Aortno-femoralno-poplitealni bajpas pomoću vene</t>
  </si>
  <si>
    <t>33130-00</t>
  </si>
  <si>
    <t>Ekscizija i reparacija aneurizme visceralne arterije sa direktnom anastomozom</t>
  </si>
  <si>
    <t>33136-00</t>
  </si>
  <si>
    <t>Reparacija lažne aneurizme kod anastomoze aorte kojoj je prethodio hirurški zahvat na aorti</t>
  </si>
  <si>
    <t>33175-00</t>
  </si>
  <si>
    <t>Reparacija rupturirane aneurizme u ekstremitetima</t>
  </si>
  <si>
    <t>33181-00</t>
  </si>
  <si>
    <t>Reparacija rupturirane intra-abdominalne aneurizme</t>
  </si>
  <si>
    <t>33815-05</t>
  </si>
  <si>
    <t>Direktno zatvaranje poplitealne arterije</t>
  </si>
  <si>
    <t>33815-06</t>
  </si>
  <si>
    <t>Direktno zatvaranje tibijalne arterije</t>
  </si>
  <si>
    <t>33815-07</t>
  </si>
  <si>
    <t>Direktno zatvaranje peronealne arterije</t>
  </si>
  <si>
    <t>33815-11</t>
  </si>
  <si>
    <t>Direktno zatvaranje femoralne vene</t>
  </si>
  <si>
    <t>33815-12</t>
  </si>
  <si>
    <t>Direktno zatvaranje poplitealne vene</t>
  </si>
  <si>
    <t>33815-13</t>
  </si>
  <si>
    <t>Direktno zatvaranje ostalih vena donjih udova</t>
  </si>
  <si>
    <t>33818-01</t>
  </si>
  <si>
    <t>Reparacija brahijalne arterije direktnom anastomozom</t>
  </si>
  <si>
    <t>33818-02</t>
  </si>
  <si>
    <t>Reparacija radijalne arterije direktnom anastomozom</t>
  </si>
  <si>
    <t>33818-05</t>
  </si>
  <si>
    <t>Reparacija poplitealne arterije direktnom anastomozom</t>
  </si>
  <si>
    <t>33818-06</t>
  </si>
  <si>
    <t>Reparacija tibijalne arterije direktnom anastomozom</t>
  </si>
  <si>
    <t>33818-13</t>
  </si>
  <si>
    <t>Reparacija ostalih vena donjih udova direktnom anastomozom</t>
  </si>
  <si>
    <t>33824-01</t>
  </si>
  <si>
    <t>Direktno zatvaranje jugularne vene</t>
  </si>
  <si>
    <t>34103-18</t>
  </si>
  <si>
    <t>Prekid femoralne vene</t>
  </si>
  <si>
    <t>34121-01</t>
  </si>
  <si>
    <t>Reparacija kompleksne arteriovenske fistule na ekstremitetima sa ponovnim uspostavljanjem kontinuiteta</t>
  </si>
  <si>
    <t>34806-00</t>
  </si>
  <si>
    <t>Safeno-ilijačno ukršteno premoštenje (cross leg bypass)</t>
  </si>
  <si>
    <t>38286-00</t>
  </si>
  <si>
    <t>Uklanjanje potkožno implantiranog uređaja za monitoring</t>
  </si>
  <si>
    <t>38436-00</t>
  </si>
  <si>
    <t>Torakoskopija</t>
  </si>
  <si>
    <t>38438-01</t>
  </si>
  <si>
    <t>Lobektomija pluća</t>
  </si>
  <si>
    <t>38706-00</t>
  </si>
  <si>
    <t>Reparacija aorte</t>
  </si>
  <si>
    <t>39609-01</t>
  </si>
  <si>
    <t>Elevacija složene frakture lobanje</t>
  </si>
  <si>
    <t>39612-00</t>
  </si>
  <si>
    <t>Elevacija složene frakture lobanje sa reparacijom tvrde moždanice i mozga</t>
  </si>
  <si>
    <t>39903-00</t>
  </si>
  <si>
    <t>Uklanjanje intrakranijalnog apscesa</t>
  </si>
  <si>
    <t>40000-00</t>
  </si>
  <si>
    <t>Ventrikulocisternostomija</t>
  </si>
  <si>
    <t>40015-00</t>
  </si>
  <si>
    <t>40903-00</t>
  </si>
  <si>
    <t>Neuroendoskopija, Intraventrikularna neuroendoskopija</t>
  </si>
  <si>
    <t>43807-00</t>
  </si>
  <si>
    <t>Duodenoduodenostomija</t>
  </si>
  <si>
    <t>43930-00</t>
  </si>
  <si>
    <t>Piloromiotomija</t>
  </si>
  <si>
    <t>43948-00</t>
  </si>
  <si>
    <t>Ekscizija umbilikalnog granuloma</t>
  </si>
  <si>
    <t>43987-02</t>
  </si>
  <si>
    <t>Ekscizija neuroblastoma, neklasifikovana na drugom mestu</t>
  </si>
  <si>
    <t>43993-01</t>
  </si>
  <si>
    <t>Definitivna resekcija creva i provlačeća (pull-through) anastomoza</t>
  </si>
  <si>
    <t>44331-00</t>
  </si>
  <si>
    <t>Dezartikulacija ramena</t>
  </si>
  <si>
    <t>45045-04</t>
  </si>
  <si>
    <t>Ekscizija arteriovenske malformacije vrata</t>
  </si>
  <si>
    <t>45045-07</t>
  </si>
  <si>
    <t>Ekscizija arteriovenske malformacije prsta šake</t>
  </si>
  <si>
    <t>47033-01</t>
  </si>
  <si>
    <t>Otvorena repozicija iščašenja karpometakarpalnog zgloba</t>
  </si>
  <si>
    <t>47066-01</t>
  </si>
  <si>
    <t>Otvorena repozicija iščašenja skočnog zgloba sa unutrašnjom fiksacijom</t>
  </si>
  <si>
    <t>47072-01</t>
  </si>
  <si>
    <t>Otvorena repozicija iščašenja prsta na nozi sa unutrašnjom fiksacijom</t>
  </si>
  <si>
    <t>47306-01</t>
  </si>
  <si>
    <t>Otvorena repozicija preloma distalnog članka prsta na ruci sa unutrašnjom fiksacijom</t>
  </si>
  <si>
    <t>47339-01</t>
  </si>
  <si>
    <t>Zatvorena repozicija intra-artikularnog preloma metakarpusa sa unutrašnjom fiksacijom</t>
  </si>
  <si>
    <t>47354-00</t>
  </si>
  <si>
    <t>Zatvorena repozicija preloma skafoidne kosti</t>
  </si>
  <si>
    <t>47366-03</t>
  </si>
  <si>
    <t>Otvorena repozicija preloma distalnog dela ulne sa unutrašnjom fiksacijom</t>
  </si>
  <si>
    <t>47384-02</t>
  </si>
  <si>
    <t>Otvorena repozicija preloma tela radijusa sa unutrašnjom fiksacijom</t>
  </si>
  <si>
    <t>47384-03</t>
  </si>
  <si>
    <t>Otvorena repozicija preloma tela ulne sa unutrašnjom fiksacijom</t>
  </si>
  <si>
    <t>47459-00</t>
  </si>
  <si>
    <t>Otvorena repozicija preloma distalnog dela humerusa</t>
  </si>
  <si>
    <t>47465-00</t>
  </si>
  <si>
    <t>Otvorena repozicija preloma ključne kosti</t>
  </si>
  <si>
    <t>47486-00</t>
  </si>
  <si>
    <t>Otvorena repozicija preloma karlice sa unutrašnjom fiksacijom prednjeg segmenta</t>
  </si>
  <si>
    <t>47566-03</t>
  </si>
  <si>
    <t>Otvorena repozicija unutarzglobnog preloma tela tibije sa unutrašnjom fiksacijom</t>
  </si>
  <si>
    <t>47570-00</t>
  </si>
  <si>
    <t>Otvorena repozicija preloma tela tibije</t>
  </si>
  <si>
    <t>47615-01</t>
  </si>
  <si>
    <t>Otvorena repozicija preloma petne kosti sa unutrašnjom fiksacijom</t>
  </si>
  <si>
    <t>47624-01</t>
  </si>
  <si>
    <t>Otvorena repozicija preloma tarzometatarzalnog zgloba sa unutrašnjom fiksacijom</t>
  </si>
  <si>
    <t>47696-00</t>
  </si>
  <si>
    <t>Zatvorena repozicija preloma/iščašenja kičme</t>
  </si>
  <si>
    <t>47777-00</t>
  </si>
  <si>
    <t>Otvorena repozicija preloma mandibule</t>
  </si>
  <si>
    <t>49100-01</t>
  </si>
  <si>
    <t>Odstranjenje slobodnih/labavih zglobnih tela lakta</t>
  </si>
  <si>
    <t>49224-00</t>
  </si>
  <si>
    <t>Artroskopski debridman ručnog zgloba</t>
  </si>
  <si>
    <t>49224-02</t>
  </si>
  <si>
    <t>Artroskopska osteoplastika ručnog zgloba</t>
  </si>
  <si>
    <t>49500-01</t>
  </si>
  <si>
    <t>Artrotomija kolena</t>
  </si>
  <si>
    <t>49503-04</t>
  </si>
  <si>
    <t>Patelektomija</t>
  </si>
  <si>
    <t>49509-01</t>
  </si>
  <si>
    <t>Artrodeza zgloba kolena</t>
  </si>
  <si>
    <t>49706-02</t>
  </si>
  <si>
    <t>Odstranjenje slobodnih/labavih zglobnih tela iz skočnog zgloba</t>
  </si>
  <si>
    <t>50104-00</t>
  </si>
  <si>
    <t>Sinovijektomija zgloba, neklasifikovana na drugom mestu</t>
  </si>
  <si>
    <t>50405-00</t>
  </si>
  <si>
    <t>Fleksoroplastika lakta</t>
  </si>
  <si>
    <t>90178-00</t>
  </si>
  <si>
    <t>Ostale reparacije dijafragme</t>
  </si>
  <si>
    <t>90206-00</t>
  </si>
  <si>
    <t>Kardiomioplastika</t>
  </si>
  <si>
    <t>90342-00</t>
  </si>
  <si>
    <t>Šav kod laceracije rektuma</t>
  </si>
  <si>
    <t>90589-01</t>
  </si>
  <si>
    <t>Reparacija ligamenta, neklasifikovana na drugom mestu</t>
  </si>
  <si>
    <t>90598-00</t>
  </si>
  <si>
    <t>Ostale reparacije kolena</t>
  </si>
  <si>
    <t>90603-16</t>
  </si>
  <si>
    <t>Sekvestrektomija tibije</t>
  </si>
  <si>
    <t>92122-00</t>
  </si>
  <si>
    <t>Uklanjanje ostalih uređaja iz urinarnog sistema</t>
  </si>
  <si>
    <t>Ugradnja setona za analnu fistulu koja zahvata donju polovinu analnog sfinktera</t>
  </si>
  <si>
    <t>Cervikalna diskektomija, dva ili više nivoa</t>
  </si>
  <si>
    <t>009215</t>
  </si>
  <si>
    <t>Infiltraciona anestezija</t>
  </si>
  <si>
    <t>600024</t>
  </si>
  <si>
    <t>600348</t>
  </si>
  <si>
    <t>Epikutani test flasterima sa svim alergenima koji se nalaze u standardnoj bateriji</t>
  </si>
  <si>
    <t>13100-00</t>
  </si>
  <si>
    <t>Hemodijaliza</t>
  </si>
  <si>
    <t>13100-04</t>
  </si>
  <si>
    <t>Kontinuirana hemodiafiltracija</t>
  </si>
  <si>
    <t>13100-08</t>
  </si>
  <si>
    <t>Kontinuirana peritonealna dijaliza, dugoročna</t>
  </si>
  <si>
    <t>13709-00</t>
  </si>
  <si>
    <t>Skupljanje krvi za transfuziju</t>
  </si>
  <si>
    <t>30433-00</t>
  </si>
  <si>
    <t>Abdominalna drenaža multiplih apscesa jetre</t>
  </si>
  <si>
    <t>30457-00</t>
  </si>
  <si>
    <t>Intrahepatička holedohotomija sa odstranjenjem kalkulusa iz intrahepatičkog žučnog kanala</t>
  </si>
  <si>
    <t>Endoskopska primena agensa u nekrvareću leziju ezofagogastričnog prelaza</t>
  </si>
  <si>
    <t>Endoskopsko podvezivanje (bandiranje) varikoziteta jednjaka</t>
  </si>
  <si>
    <t>Panendoskopija do duodenuma sa odstranjenjem stranog tela</t>
  </si>
  <si>
    <t>Endoskopska primena agensa u krvareću leziju jednjaka</t>
  </si>
  <si>
    <t>Panendoskopija do ileuma sa odstranjenjem stranog tela</t>
  </si>
  <si>
    <t>Panendoskopija do ileuma sa ostalim koagulacijama</t>
  </si>
  <si>
    <t>Endoskopsko uklanjanje proteze jednjaka</t>
  </si>
  <si>
    <t>30491-02</t>
  </si>
  <si>
    <t>Endoskopska ugradnja stenta u pankreasni kanal</t>
  </si>
  <si>
    <t>Endoskopski ultrazvuk</t>
  </si>
  <si>
    <t>32135-03</t>
  </si>
  <si>
    <t>Destrukcija prolapsa sluznice rektuma</t>
  </si>
  <si>
    <t>32174-02</t>
  </si>
  <si>
    <t>Drenaža ishiorektalniog apscesa</t>
  </si>
  <si>
    <t>34106-05</t>
  </si>
  <si>
    <t>Eksploracija brahijalne vene</t>
  </si>
  <si>
    <t>35321-10</t>
  </si>
  <si>
    <t>Transkateterska embolizacija ostalih krvnih sudova</t>
  </si>
  <si>
    <t>38572-00</t>
  </si>
  <si>
    <t>Operativno zbrinjavanje akutne rupture ili disekcije torakalne aorte</t>
  </si>
  <si>
    <t>38656-01</t>
  </si>
  <si>
    <t>Ponovno otvaranje mesta torakotomije ili sternotomije</t>
  </si>
  <si>
    <t>39015-01</t>
  </si>
  <si>
    <t>Insercija ventrikularnog rezervoara</t>
  </si>
  <si>
    <t>39330-01</t>
  </si>
  <si>
    <t>Dekompresija tarzalnog kanala</t>
  </si>
  <si>
    <t>40003-03</t>
  </si>
  <si>
    <t>Insercija ventrikularnog šanta u ostale ekstrakranijalne oblasti</t>
  </si>
  <si>
    <t>40009-00</t>
  </si>
  <si>
    <t>Revizija ventrikularnog šanta</t>
  </si>
  <si>
    <t>45875-00</t>
  </si>
  <si>
    <t>Stabilizacija temporomandibularnog zgloba</t>
  </si>
  <si>
    <t>47012-00</t>
  </si>
  <si>
    <t>Otvorena repozicija iščašenja ramena</t>
  </si>
  <si>
    <t>47018-00</t>
  </si>
  <si>
    <t>Zatvorena repozicija iščašenja lakta</t>
  </si>
  <si>
    <t>47021-01</t>
  </si>
  <si>
    <t>Otvorena repozicija iščašenja lakta sa unutrašnjom fiksacijom</t>
  </si>
  <si>
    <t>47036-00</t>
  </si>
  <si>
    <t>Zatvorena repozicija iščašenja interfalangealnog zgloba šake</t>
  </si>
  <si>
    <t>47042-00</t>
  </si>
  <si>
    <t>Zatvorena repozicija iščašenja metakarpofalangealnog zgloba</t>
  </si>
  <si>
    <t>47045-00</t>
  </si>
  <si>
    <t>Otvorena repozicija iščašenja metakarpofalangealnog zgloba</t>
  </si>
  <si>
    <t>47054-00</t>
  </si>
  <si>
    <t>Zatvorena repozicija iščašenja zgloba kolena</t>
  </si>
  <si>
    <t>47057-00</t>
  </si>
  <si>
    <t>Zatvorena repozicija iščašenja patele</t>
  </si>
  <si>
    <t>47069-00</t>
  </si>
  <si>
    <t>Zatvorena repozicija iščašenja prsta na nozi</t>
  </si>
  <si>
    <t>47300-00</t>
  </si>
  <si>
    <t>Zatvorena repozicija preloma distalnog članka prsta na ruci</t>
  </si>
  <si>
    <t>47306-00</t>
  </si>
  <si>
    <t>Otvorena repozicija preloma distalnog članka prsta na ruci</t>
  </si>
  <si>
    <t>47342-00</t>
  </si>
  <si>
    <t>Otvorena repozicija preloma metakarpusa</t>
  </si>
  <si>
    <t>47348-00</t>
  </si>
  <si>
    <t>Zatvorena repozicija preloma karpusa</t>
  </si>
  <si>
    <t>47360-00</t>
  </si>
  <si>
    <t>Imobilizacija preloma distalnog dela radijusa</t>
  </si>
  <si>
    <t>47363-01</t>
  </si>
  <si>
    <t>Zatvorena repozicija preloma distalnog dela ulne</t>
  </si>
  <si>
    <t>47363-02</t>
  </si>
  <si>
    <t>Zatvorena repozicija preloma distalnog dela radijusa sa unutrašnjom fiksacijom</t>
  </si>
  <si>
    <t>47378-00</t>
  </si>
  <si>
    <t>Imobilizacija preloma tela radijusa</t>
  </si>
  <si>
    <t>47378-01</t>
  </si>
  <si>
    <t>Imobilizacija preloma tela ulne</t>
  </si>
  <si>
    <t>47390-00</t>
  </si>
  <si>
    <t>Zatvorena repozicija preloma tela radijusa i ulne</t>
  </si>
  <si>
    <t>47405-00</t>
  </si>
  <si>
    <t>Zatvorena repozicija preloma glave ili vrata radijusa</t>
  </si>
  <si>
    <t>47423-00</t>
  </si>
  <si>
    <t>Imobilizacija preloma proksimalnog dela humerusa</t>
  </si>
  <si>
    <t>47444-00</t>
  </si>
  <si>
    <t>Imobilizacija preloma tela humerusa</t>
  </si>
  <si>
    <t>47453-00</t>
  </si>
  <si>
    <t>Imobilizacija preloma distalnog dela humerusa</t>
  </si>
  <si>
    <t>47513-00</t>
  </si>
  <si>
    <t>Unutrašnja fiksacija zbog disrupcije sakroilijačnog zgloba</t>
  </si>
  <si>
    <t>47516-01</t>
  </si>
  <si>
    <t>Zatvorena repozicija preloma femura</t>
  </si>
  <si>
    <t>47552-00</t>
  </si>
  <si>
    <t>Imobilizacija preloma medijalnog i lateralnog kondila tibije</t>
  </si>
  <si>
    <t>47561-00</t>
  </si>
  <si>
    <t>Imobilizacija preloma tela tibije gipsom</t>
  </si>
  <si>
    <t>47564-00</t>
  </si>
  <si>
    <t>Zatvorena repozicija preloma tela tibije</t>
  </si>
  <si>
    <t>47564-01</t>
  </si>
  <si>
    <t>Zatvorena repozicija frakture fibule</t>
  </si>
  <si>
    <t>47576-00</t>
  </si>
  <si>
    <t>Imobilizacija preloma fibule</t>
  </si>
  <si>
    <t>47579-00</t>
  </si>
  <si>
    <t>Imobilizacija preloma patele</t>
  </si>
  <si>
    <t>47594-00</t>
  </si>
  <si>
    <t>Imobilizacija preloma skočnog zgloba, neklasifikovano na drugom mestu</t>
  </si>
  <si>
    <t>47609-04</t>
  </si>
  <si>
    <t>Zatvorena repozicija iščašenja talusa</t>
  </si>
  <si>
    <t>47612-04</t>
  </si>
  <si>
    <t>Zatvorena repozicija preloma talusa sa iščašenjem</t>
  </si>
  <si>
    <t>47633-00</t>
  </si>
  <si>
    <t>Imobilizacija preloma metatarzusa</t>
  </si>
  <si>
    <t>48400-05</t>
  </si>
  <si>
    <t>Ostektomija kosti prsta na nozi</t>
  </si>
  <si>
    <t>48406-00</t>
  </si>
  <si>
    <t>Osteotomija fibule</t>
  </si>
  <si>
    <t>48418-00</t>
  </si>
  <si>
    <t>Osteotomija tibije</t>
  </si>
  <si>
    <t>48421-00</t>
  </si>
  <si>
    <t>Osteotomija tibije sa unutrašnjom fiksacijom</t>
  </si>
  <si>
    <t>49103-00</t>
  </si>
  <si>
    <t>Stabilizacija lakta</t>
  </si>
  <si>
    <t>49721-00</t>
  </si>
  <si>
    <t>Imobilizacija Ahilove tetive</t>
  </si>
  <si>
    <t>50309-00</t>
  </si>
  <si>
    <t>Prilagođavanje prstena fiksatora kosti ili sličnog uređaja</t>
  </si>
  <si>
    <t>52141-02</t>
  </si>
  <si>
    <t>Prekid lingvalne arterije</t>
  </si>
  <si>
    <t>90011-05</t>
  </si>
  <si>
    <t>Spinalna stereotaksična lokalizacija</t>
  </si>
  <si>
    <t>90209-00</t>
  </si>
  <si>
    <t>Direktno zatvaranje subklavijalne arterije</t>
  </si>
  <si>
    <t>90295-00</t>
  </si>
  <si>
    <t>Endoskopska insercija proteze kolona</t>
  </si>
  <si>
    <t>90325-00</t>
  </si>
  <si>
    <t>Ostale reparacije na pankreasu</t>
  </si>
  <si>
    <t>90342-02</t>
  </si>
  <si>
    <t>Šav kod laceracije želuca</t>
  </si>
  <si>
    <t>90345-00</t>
  </si>
  <si>
    <t>Kontrola krvarenja iz rektuma ili anusa</t>
  </si>
  <si>
    <t>Uklanjanje peritonealnog pristupnog uređaja</t>
  </si>
  <si>
    <t>90480-01</t>
  </si>
  <si>
    <t>Sutura povreda rektuma i/ili analnog sfinktera bez povrede perineuma</t>
  </si>
  <si>
    <t>90547-00</t>
  </si>
  <si>
    <t>Rekonstrukcija mišića ili fascije šake, neklasifikovana na drugom mestu</t>
  </si>
  <si>
    <t>90568-01</t>
  </si>
  <si>
    <t>Incizija burze, neklasifikovana na drugom mestu</t>
  </si>
  <si>
    <t>90607-00</t>
  </si>
  <si>
    <t>Remodelacija  zglobnih površina zgloba kuka, jednostrano</t>
  </si>
  <si>
    <t>Kontinuirana ventilacija negativnim pritiskom [KVNP]</t>
  </si>
  <si>
    <t>92055-00</t>
  </si>
  <si>
    <t>Ostale konverzije srčanog ritma</t>
  </si>
  <si>
    <t>92071-00</t>
  </si>
  <si>
    <t>Manuelna redukcija hernije</t>
  </si>
  <si>
    <t>92073-00</t>
  </si>
  <si>
    <t>Ispiranje gastrostome ili enterostome</t>
  </si>
  <si>
    <t>Uklanjanje impaktiranog fecesa</t>
  </si>
  <si>
    <t>92090-00</t>
  </si>
  <si>
    <t>Uklanjanje stranog tela iz rektuma ili anusa bez incizije</t>
  </si>
  <si>
    <t>92097-00</t>
  </si>
  <si>
    <t>Uklanjanje T-drena, ostalih drenova iz bilijarnih kanala ili jetre</t>
  </si>
  <si>
    <t>92514-69</t>
  </si>
  <si>
    <t>Opšta anestezija, ASA 69</t>
  </si>
  <si>
    <t>96091-00</t>
  </si>
  <si>
    <t>Izrada uređaja ili opreme za pomoć ili prilagođavanje</t>
  </si>
  <si>
    <t>58927-00</t>
  </si>
  <si>
    <t>Direktna holangiografija, postoperativna</t>
  </si>
  <si>
    <t>36503-00</t>
  </si>
  <si>
    <t>Transplantacija bubrega</t>
  </si>
  <si>
    <t>Kлинички центар Војводине</t>
  </si>
  <si>
    <t>Табела 14.</t>
  </si>
  <si>
    <t>Дијагностичке процедуре са снимањем</t>
  </si>
  <si>
    <t>Број услуга пружених амбулантним осигураним лицима</t>
  </si>
  <si>
    <t>Број услуга пружених стационарним  осигураним лицима</t>
  </si>
  <si>
    <t>Укупан број  услуга пружених осигураним лицима</t>
  </si>
  <si>
    <t xml:space="preserve">Рендген дијагностика </t>
  </si>
  <si>
    <t>Број прегледаних пацијената</t>
  </si>
  <si>
    <t>Укупан број услуга</t>
  </si>
  <si>
    <t>57506-00</t>
  </si>
  <si>
    <t>Radiografsko snimanje humerusa</t>
  </si>
  <si>
    <t>A57506-00</t>
  </si>
  <si>
    <t>Radiografija humerusa - čitanje</t>
  </si>
  <si>
    <t>57506-01</t>
  </si>
  <si>
    <t>Radiografsko snimanje lakta</t>
  </si>
  <si>
    <t>A57506-01</t>
  </si>
  <si>
    <t>Radiografija lakta - čitanje</t>
  </si>
  <si>
    <t>57506-02</t>
  </si>
  <si>
    <t>Radiografsko snimanje podlaktice</t>
  </si>
  <si>
    <t>A57506-02</t>
  </si>
  <si>
    <t>Radiografija podlaktice - čitanje</t>
  </si>
  <si>
    <t>57506-03</t>
  </si>
  <si>
    <t>Radiografsko snimanje ručnog zgloba</t>
  </si>
  <si>
    <t>A57506-03</t>
  </si>
  <si>
    <t>Radiografija ručnog zgloba - čitanje</t>
  </si>
  <si>
    <t>A57506-04</t>
  </si>
  <si>
    <t>Radiografija šake - čitanje</t>
  </si>
  <si>
    <t>57512-01</t>
  </si>
  <si>
    <t>Radiografsko snimanje lakta i podlaktice</t>
  </si>
  <si>
    <t>A57512-01</t>
  </si>
  <si>
    <t>Radiografija lakta i podlaktice - čitanje</t>
  </si>
  <si>
    <t>57518-00</t>
  </si>
  <si>
    <t>Radiografsko snimanje femura</t>
  </si>
  <si>
    <t>A57518-00</t>
  </si>
  <si>
    <t>Radiografija femura - čitanje</t>
  </si>
  <si>
    <t>57518-01</t>
  </si>
  <si>
    <t>Radiografsko snimanje kolena</t>
  </si>
  <si>
    <t>A57518-01</t>
  </si>
  <si>
    <t>Radiografija kolena - čitanje</t>
  </si>
  <si>
    <t>57518-02</t>
  </si>
  <si>
    <t>Radiografsko snimanje noge</t>
  </si>
  <si>
    <t>A57518-02</t>
  </si>
  <si>
    <t>Radiografija noge - čitanje</t>
  </si>
  <si>
    <t>57518-03</t>
  </si>
  <si>
    <t>Radiografsko snimanje gležnja</t>
  </si>
  <si>
    <t>A57518-03</t>
  </si>
  <si>
    <t>Radiografija gležnja - čitanje</t>
  </si>
  <si>
    <t>57518-04</t>
  </si>
  <si>
    <t>Radiografsko snimanje stopala</t>
  </si>
  <si>
    <t>A57518-04</t>
  </si>
  <si>
    <t>Radiografija stopala - čitanje</t>
  </si>
  <si>
    <t>57524-00</t>
  </si>
  <si>
    <t>Radiografsko snimanje femura i kolena</t>
  </si>
  <si>
    <t>A57524-00</t>
  </si>
  <si>
    <t>Radiografija femura i kolena - čitanje</t>
  </si>
  <si>
    <t>57524-01</t>
  </si>
  <si>
    <t>Radiografsko snimanje kolena i noge</t>
  </si>
  <si>
    <t>A57524-01</t>
  </si>
  <si>
    <t>Radiografija kolena i noge - čitanje</t>
  </si>
  <si>
    <t>57524-02</t>
  </si>
  <si>
    <t>Radiografsko snimanje noge i gležnja</t>
  </si>
  <si>
    <t>A57524-02</t>
  </si>
  <si>
    <t>Radiografija noge i gležnja - čitanje</t>
  </si>
  <si>
    <t>57524-03</t>
  </si>
  <si>
    <t>Radiografsko snimanje noge, gležnja i stopala</t>
  </si>
  <si>
    <t>A57524-03</t>
  </si>
  <si>
    <t>Radiografija noge, gležnja i stopala - čitanje</t>
  </si>
  <si>
    <t>57524-04</t>
  </si>
  <si>
    <t>Radiografsko snimanje gležnja i stopala</t>
  </si>
  <si>
    <t>A57524-04</t>
  </si>
  <si>
    <t>Radiografija gležnja i stopala - čitanje</t>
  </si>
  <si>
    <t>57700-00</t>
  </si>
  <si>
    <t>Radiografsko snimanje ramena ili skapule</t>
  </si>
  <si>
    <t>A57700-00</t>
  </si>
  <si>
    <t>Radiografija ramena ili skapule - čitanje</t>
  </si>
  <si>
    <t>57706-00</t>
  </si>
  <si>
    <t>Radiografsko snimanje klavikule</t>
  </si>
  <si>
    <t>A57706-00</t>
  </si>
  <si>
    <t>Radiografija klavikule - čitanje</t>
  </si>
  <si>
    <t>57712-00</t>
  </si>
  <si>
    <t>Radiografsko snimanje zgloba kuka</t>
  </si>
  <si>
    <t>A57712-00</t>
  </si>
  <si>
    <t>Radiografija zgloba kuka - čitanje</t>
  </si>
  <si>
    <t>57715-00</t>
  </si>
  <si>
    <t>Radiografsko snimanje pelvisa</t>
  </si>
  <si>
    <t>A57715-00</t>
  </si>
  <si>
    <t>Radiografija pelvisa - čitanje</t>
  </si>
  <si>
    <t>57901-00</t>
  </si>
  <si>
    <t>Radiografsko snimanje lobanje</t>
  </si>
  <si>
    <t>A57901-00</t>
  </si>
  <si>
    <t>57901001</t>
  </si>
  <si>
    <t>Radiografija lobanje - čitanje</t>
  </si>
  <si>
    <t>57903-00</t>
  </si>
  <si>
    <t>Radiografsko snimanje paranazalnog sinusa</t>
  </si>
  <si>
    <t>A57903-00</t>
  </si>
  <si>
    <t>Radiografija paranazalnog sinusa - čitanje</t>
  </si>
  <si>
    <t>57906-00</t>
  </si>
  <si>
    <t>Radiografsko snimanje mastoidne kosti</t>
  </si>
  <si>
    <t>A57906-00</t>
  </si>
  <si>
    <t>Radiografija mastoidne kosti - čitanje</t>
  </si>
  <si>
    <t>57909-00</t>
  </si>
  <si>
    <t>Radiografsko snimanje petroza temporalne kosti</t>
  </si>
  <si>
    <t>A57909-00</t>
  </si>
  <si>
    <t>Radiografija petroza temporalne kosti - čitanje</t>
  </si>
  <si>
    <t>57912-00</t>
  </si>
  <si>
    <t>Radiografsko snimanje ostalih facijalnih kostiju</t>
  </si>
  <si>
    <t>A57912-00</t>
  </si>
  <si>
    <t>Radiografija ostalih facijalnih kostiju - čitanje</t>
  </si>
  <si>
    <t>57915-00</t>
  </si>
  <si>
    <t>Radiografsko snimanje mandibule</t>
  </si>
  <si>
    <t>A57915-00</t>
  </si>
  <si>
    <t>Radiografija mandibule - čitanje</t>
  </si>
  <si>
    <t>57921-00</t>
  </si>
  <si>
    <t>Radiografsko snimanje nosa</t>
  </si>
  <si>
    <t>A57921-00</t>
  </si>
  <si>
    <t>Radiografija nosa - čitanje</t>
  </si>
  <si>
    <t>57927-00</t>
  </si>
  <si>
    <t>Radiografsko snimanje temporalnomandibularnog zgloba</t>
  </si>
  <si>
    <t>A57927-00</t>
  </si>
  <si>
    <t>Radiografija temporalnomandibularnog zgloba - čitanje</t>
  </si>
  <si>
    <t>58100-00</t>
  </si>
  <si>
    <t>Radiografsko snimanje cervikalnog dela kičme</t>
  </si>
  <si>
    <t>A58100-00</t>
  </si>
  <si>
    <t>Radiografija cervikalnog dela kičme - čitanje</t>
  </si>
  <si>
    <t>58103-00</t>
  </si>
  <si>
    <t>Radiografsko snimanje trorakalnog dela kičme</t>
  </si>
  <si>
    <t>A58103-00</t>
  </si>
  <si>
    <t>Radiografija torakalnog dela kičme - čitanje</t>
  </si>
  <si>
    <t>58106-00</t>
  </si>
  <si>
    <t>Radiografsko snimanje lumbalnosakralnog dela kičme</t>
  </si>
  <si>
    <t>A58106-00</t>
  </si>
  <si>
    <t>Radiografija lumbalnosakralnog dela kičme - čitanje</t>
  </si>
  <si>
    <t>58109-00</t>
  </si>
  <si>
    <t>Radiografsko snimanje sakralnokokcigealnog dela kičme</t>
  </si>
  <si>
    <t>A58109-00</t>
  </si>
  <si>
    <t>58109001</t>
  </si>
  <si>
    <t>Radiografija sakralnokokcigealnog dela kičme - čitanje</t>
  </si>
  <si>
    <t>58112-00</t>
  </si>
  <si>
    <t>Radiografsko snimanje kičme, dva područja</t>
  </si>
  <si>
    <t>A58112-00</t>
  </si>
  <si>
    <t>Radiografija kičme, dva područja - čitanje</t>
  </si>
  <si>
    <t>58500-00</t>
  </si>
  <si>
    <t>Radiografsko snimanje grudnog koša</t>
  </si>
  <si>
    <t>A58500-00</t>
  </si>
  <si>
    <t>Radiografija grudnog koša - čitanje</t>
  </si>
  <si>
    <t>58509-00</t>
  </si>
  <si>
    <t>Radiografsko snimanje torakalnog inleta ili traheje</t>
  </si>
  <si>
    <t>A58509-00</t>
  </si>
  <si>
    <t>Radiografija torakalnog inleta ili traheje - čitanje</t>
  </si>
  <si>
    <t>58521-00</t>
  </si>
  <si>
    <t>Radiografsko snimanje sternuma</t>
  </si>
  <si>
    <t>A58521-00</t>
  </si>
  <si>
    <t>Radiografija sternuma - čitanje</t>
  </si>
  <si>
    <t>58521-01</t>
  </si>
  <si>
    <t>Radiografsko snimanje rebara, jednostrano</t>
  </si>
  <si>
    <t>A58521-01</t>
  </si>
  <si>
    <t>Radiografija rebara, jednostrano - čitanje</t>
  </si>
  <si>
    <t>58524-00</t>
  </si>
  <si>
    <t>Radiografsko snimanje rebara, obostrano</t>
  </si>
  <si>
    <t>A58524-00</t>
  </si>
  <si>
    <t>Radiografija rebara, obostrano - čitanje</t>
  </si>
  <si>
    <t>58524-01</t>
  </si>
  <si>
    <t>Radiografsko snimanje sternuma i rebara, jednostrano</t>
  </si>
  <si>
    <t>A58524-01</t>
  </si>
  <si>
    <t>Radiografija sternuma i rebara, jednostrano - čitanje</t>
  </si>
  <si>
    <t>58527-00</t>
  </si>
  <si>
    <t>Radiografsko snimanje sternuma i rebara, obostrano</t>
  </si>
  <si>
    <t>A58527-00</t>
  </si>
  <si>
    <t>Radiografija sternuma i rebara, obostrano - čitanje</t>
  </si>
  <si>
    <t>58700-00</t>
  </si>
  <si>
    <t>Radiografsko snimanje urinarnog sistema</t>
  </si>
  <si>
    <t>A58700-00</t>
  </si>
  <si>
    <t>Radiografija urinarnog sistema - čitanje</t>
  </si>
  <si>
    <t>58706-00</t>
  </si>
  <si>
    <t xml:space="preserve">Intravenska pijelografija </t>
  </si>
  <si>
    <t>A58706001</t>
  </si>
  <si>
    <t>Intravenska urografija</t>
  </si>
  <si>
    <t>Intravenska urografija - čitanje</t>
  </si>
  <si>
    <t>58715-00</t>
  </si>
  <si>
    <t>Anterogradna pijelografija</t>
  </si>
  <si>
    <t>A58715-00</t>
  </si>
  <si>
    <t>Anterogradna pijelografija - čitanje</t>
  </si>
  <si>
    <t>58715-01</t>
  </si>
  <si>
    <t>Retrogradna pijelografija</t>
  </si>
  <si>
    <t>A58715-01</t>
  </si>
  <si>
    <t>Retrogradna pijelografija - čitanje</t>
  </si>
  <si>
    <t>58718-00</t>
  </si>
  <si>
    <t>Retrogradna cistografija</t>
  </si>
  <si>
    <t>A58718-00</t>
  </si>
  <si>
    <t>58718-01</t>
  </si>
  <si>
    <t>Retrogradna uretrografija</t>
  </si>
  <si>
    <t>A58718-01</t>
  </si>
  <si>
    <t>A58721-00</t>
  </si>
  <si>
    <t>Retrogradna mikciona cistouretrografija - čitanje</t>
  </si>
  <si>
    <t>58900-00</t>
  </si>
  <si>
    <t>Radiografsko snimanje abdomena</t>
  </si>
  <si>
    <t>A58900-00</t>
  </si>
  <si>
    <t>Radiografija abdomena - čitanje</t>
  </si>
  <si>
    <t>58909-00</t>
  </si>
  <si>
    <t>Radiografsko snimanje farinksa, ezofagusa, želuca ili duodenuma sa primenom pozitivnog kontrastnog sredstva</t>
  </si>
  <si>
    <t>A58909-00</t>
  </si>
  <si>
    <t>Radiografsko snimanje farinksa, ezofagusa, želuca ili duodenuma sa primenom pozitivnog kontrastnog sredstva - čitanje</t>
  </si>
  <si>
    <t>58915-00</t>
  </si>
  <si>
    <t>Radiografsko snimanje tankog creva sa primenom pozitivnog kontrastnog sredstva</t>
  </si>
  <si>
    <t>A58915-00</t>
  </si>
  <si>
    <t>Radiografsko snimanje tankog creva sa primenom pozitivnog kontrastnog sredstva - čitanje</t>
  </si>
  <si>
    <t>58921-00</t>
  </si>
  <si>
    <t>Irgografija</t>
  </si>
  <si>
    <t>A58927-00</t>
  </si>
  <si>
    <t>58927001</t>
  </si>
  <si>
    <t>Direktna holangiografija, postoperativna - čitanje</t>
  </si>
  <si>
    <t>59300-00</t>
  </si>
  <si>
    <t>Radiografsko snimanje dojke, obostrano</t>
  </si>
  <si>
    <t>A59300-00</t>
  </si>
  <si>
    <t>Radiografija dojke, obostrano - čitanje</t>
  </si>
  <si>
    <t>59303-01</t>
  </si>
  <si>
    <t>Radiografsko snimanje dojke sa termografijom, jednostrano</t>
  </si>
  <si>
    <t>A59303-01</t>
  </si>
  <si>
    <t>Radiografija dojke sa tomografijom, jednostrano - čitanje</t>
  </si>
  <si>
    <t>59300-01</t>
  </si>
  <si>
    <t>Radiografsko snimanje dojke sa termografijom, obostrano</t>
  </si>
  <si>
    <t>A59300-01</t>
  </si>
  <si>
    <t>Radiografija dojke sa tomografijom, obostrano - čitanje</t>
  </si>
  <si>
    <t>A57924001</t>
  </si>
  <si>
    <t>Radiografsko snimanje orbite</t>
  </si>
  <si>
    <t>Radiografija orbite - čitanje</t>
  </si>
  <si>
    <t>57945-00</t>
  </si>
  <si>
    <t>Radiografsko snimanje larinksa</t>
  </si>
  <si>
    <t>A57945-00</t>
  </si>
  <si>
    <t>Radiografija larinksa - čitanje</t>
  </si>
  <si>
    <t>58115-00</t>
  </si>
  <si>
    <t>Radiografsko snimanje kičme, tri područja</t>
  </si>
  <si>
    <t>A58115-00</t>
  </si>
  <si>
    <t>Radiografija kičme, tri područja - čitanje</t>
  </si>
  <si>
    <t>58108-00</t>
  </si>
  <si>
    <t>Radiografsko snimanje kičme, četiri područja</t>
  </si>
  <si>
    <t>A58108-00</t>
  </si>
  <si>
    <t>Radiografija kičme, četiri područja - čitanje</t>
  </si>
  <si>
    <t>57512-03</t>
  </si>
  <si>
    <t>Radiografsko snimanje šake i ručnog zgloba</t>
  </si>
  <si>
    <t>A57512-03</t>
  </si>
  <si>
    <t>Radiografija šake i ručnog zgloba - čitanje</t>
  </si>
  <si>
    <t>57512-02</t>
  </si>
  <si>
    <t>Radiografsko snimanje šake, ručnog zgloba i podlaktice</t>
  </si>
  <si>
    <t>A57512-02</t>
  </si>
  <si>
    <t>Radiografija šake, ručnog zgloba i podlaktice - čitanje</t>
  </si>
  <si>
    <t>57512-00</t>
  </si>
  <si>
    <t>Radiografsko snimanje lakta i humerusa</t>
  </si>
  <si>
    <t>A57512-00</t>
  </si>
  <si>
    <t>Radiografija lakta i humerusa - čitanje</t>
  </si>
  <si>
    <t>90909-00</t>
  </si>
  <si>
    <t>Radiografsko snimanje ostalih oblasti</t>
  </si>
  <si>
    <t>A90909-00</t>
  </si>
  <si>
    <t>Radiografija ostalih oblasti - čitanje</t>
  </si>
  <si>
    <t>Услуге у оквиру организованог скрининга рака**</t>
  </si>
  <si>
    <t>Радиографско снимање дојке, обострано</t>
  </si>
  <si>
    <t xml:space="preserve">Ултразвучна дијагностика </t>
  </si>
  <si>
    <t>55028-00</t>
  </si>
  <si>
    <t>Ultrazvučni pregled glave</t>
  </si>
  <si>
    <t>55036-00</t>
  </si>
  <si>
    <t>Ultrazvučni pregled abdomena</t>
  </si>
  <si>
    <t>Elastografija jetre</t>
  </si>
  <si>
    <t>55038-00</t>
  </si>
  <si>
    <t>Ultrazvučni pregled urinarnog sistema</t>
  </si>
  <si>
    <t>55044-00</t>
  </si>
  <si>
    <t>Ultrazvučni pregled muškog pelvisa</t>
  </si>
  <si>
    <t>55048-00</t>
  </si>
  <si>
    <t>Ultrazvučni pregled skrotuma</t>
  </si>
  <si>
    <t>55070-00</t>
  </si>
  <si>
    <t>Ultrazvučni pregled dojke, unilateralan</t>
  </si>
  <si>
    <t>55076-00</t>
  </si>
  <si>
    <t>Ultrazvučni pregled dojke, bilateralan</t>
  </si>
  <si>
    <t>55084-00</t>
  </si>
  <si>
    <t>Ultrazvučni pregled bešike</t>
  </si>
  <si>
    <t>55113-00</t>
  </si>
  <si>
    <t xml:space="preserve">M-prikaz i dvodimenzionalni ultrazvučni pregled </t>
  </si>
  <si>
    <t>55600-00</t>
  </si>
  <si>
    <t>Transrektalni ultrazvučni pregled prostate, baze bešike i uretre</t>
  </si>
  <si>
    <t>55700-00</t>
  </si>
  <si>
    <t>Ultrazvučni pregled zbog detekcije abnormalnosti fetusa</t>
  </si>
  <si>
    <t>55700-01</t>
  </si>
  <si>
    <t>Ultrazvučni pregled zbog merenja rasta fetusa</t>
  </si>
  <si>
    <t>55700-02</t>
  </si>
  <si>
    <t>Ultrazvučni pregled abdomena ili pelvisa zbog ostalih stanja povezanih sa trudnoćom</t>
  </si>
  <si>
    <t>55729-01</t>
  </si>
  <si>
    <t>Ultrazvučni dupleks pregled umbilikalne arterije</t>
  </si>
  <si>
    <t>55731-00</t>
  </si>
  <si>
    <t>Ultrazvučni pregled ženskog pelvisa</t>
  </si>
  <si>
    <t>55800-00</t>
  </si>
  <si>
    <t>Ultrazvučni pregled šake ili ručnog zgloba</t>
  </si>
  <si>
    <t>55804-00</t>
  </si>
  <si>
    <t>Ultrazvučni pregled podlaktice ili lakta</t>
  </si>
  <si>
    <t>55808-00</t>
  </si>
  <si>
    <t xml:space="preserve"> Ultrazvučni pregled ramena ili nadlaktice</t>
  </si>
  <si>
    <t>55812-00</t>
  </si>
  <si>
    <t>Ultrazvučni pregled grudnog koša ili trbušnog zida</t>
  </si>
  <si>
    <t>55816-00</t>
  </si>
  <si>
    <t>Ultrazvučni pregled kuka</t>
  </si>
  <si>
    <t>55816-01</t>
  </si>
  <si>
    <t>Ultrazvučni pregled prepona</t>
  </si>
  <si>
    <t>55824-00</t>
  </si>
  <si>
    <t>Ultrazvučni pregled glutealne regije</t>
  </si>
  <si>
    <t>55824-01</t>
  </si>
  <si>
    <t>Ultrazvučni pregled bedra</t>
  </si>
  <si>
    <t>55828-00</t>
  </si>
  <si>
    <t>Ultrazvučni pregled kolena</t>
  </si>
  <si>
    <t>55832-00</t>
  </si>
  <si>
    <t>Ultrazvučni pregled potkolenice</t>
  </si>
  <si>
    <t>55836-00</t>
  </si>
  <si>
    <t>Ultrazvučni pregled gležnja ili stopala</t>
  </si>
  <si>
    <t>55844-00</t>
  </si>
  <si>
    <t>Ultrazvučni pregled kože i potkožnog tkiva</t>
  </si>
  <si>
    <t>90908-00</t>
  </si>
  <si>
    <t>Ultrazvučni pregled ostalih oblasti</t>
  </si>
  <si>
    <t>Ultrazvučni pregled štitaste žlezde</t>
  </si>
  <si>
    <t>Endoanalnii ultrazvuk</t>
  </si>
  <si>
    <t>Ultrazvučni pregled dojki, bilateralan</t>
  </si>
  <si>
    <t xml:space="preserve">Доплер* </t>
  </si>
  <si>
    <t>55238-00</t>
  </si>
  <si>
    <t>Ultrazvučni dupleks pregled arterija ili bajpasa donjih ekstremiteta, unilateralni</t>
  </si>
  <si>
    <t>55238-01</t>
  </si>
  <si>
    <t>Ultrazvučni dupleks pregled arterija ili bajpasa donjih ekstremiteta, bilateralni</t>
  </si>
  <si>
    <t>55244-00</t>
  </si>
  <si>
    <t>Ultrazvučni dupleks pregled vena donjih ekstremiteta, unilateralni</t>
  </si>
  <si>
    <t>55244-01</t>
  </si>
  <si>
    <t>Ultrazvučni dupleks pregled vena donjih ekstremiteta, bilateralni</t>
  </si>
  <si>
    <t>55248-00</t>
  </si>
  <si>
    <t>Ultrazvučni dupleks pregled arterija ili bajpasa gornjih ekstremiteta, unilateralni</t>
  </si>
  <si>
    <t>55248-01</t>
  </si>
  <si>
    <t>Ultrazvučni dupleks pregled arterija ili bajpasa gornjih ekstremiteta, bilateralni</t>
  </si>
  <si>
    <t>55252-00</t>
  </si>
  <si>
    <t>Ultrazvučni dupleks pregled vena gornjih ekstremiteta, unilateralni</t>
  </si>
  <si>
    <t>55252-01</t>
  </si>
  <si>
    <t>Ultrazvučni dupleks pregled vena gornjih ekstremiteta, bilateralni</t>
  </si>
  <si>
    <t>55274-00</t>
  </si>
  <si>
    <t xml:space="preserve">Ultrazvučni dupleks pregled ekstrakranijalnih, karotidnih i vertebralnih krvnih sudova (sa ili bez kontrasta) </t>
  </si>
  <si>
    <t>55276-00</t>
  </si>
  <si>
    <t>Ultrazvučni dupleks pregled aorte, intraabdominalnih i ilijačnih arterija i/ili donje šuplje vene i ilijačnih vena</t>
  </si>
  <si>
    <t>55278-00</t>
  </si>
  <si>
    <t>Ultrazvučni dupleks pregled renalnih i/ili visceralnih krvnih sudova</t>
  </si>
  <si>
    <t>55280-00</t>
  </si>
  <si>
    <t>Ultrazvučni dupleks pregled intrakranijalnih krvnih sudova TCD</t>
  </si>
  <si>
    <t>55284-00</t>
  </si>
  <si>
    <t>Ultrazvučni dupleks pregled kavernoznog tkiva penisa</t>
  </si>
  <si>
    <t>55292-00</t>
  </si>
  <si>
    <t>Ultrazvučni dupleks pregled hirurški oblikovane arteriovenske fistule ili arteriovenska sintetska premosnica gornjih ekstremiteta</t>
  </si>
  <si>
    <t>55294-00</t>
  </si>
  <si>
    <t>Ultrazvučni dupleks pregled arterija za maping provodljivosti bajpasa</t>
  </si>
  <si>
    <t>55294-01</t>
  </si>
  <si>
    <t>Ultrazvučni dupleks pregled vena za maping provodljivosti bajpasa</t>
  </si>
  <si>
    <t>55294-02</t>
  </si>
  <si>
    <t>Ultrazvučni dupleks pregled arterija i vena za maping provodljivosti bajpasa</t>
  </si>
  <si>
    <t>90911-00</t>
  </si>
  <si>
    <t>Ultrazvučni dupleks pregled krvnih sudova na ostalim oblastima</t>
  </si>
  <si>
    <t xml:space="preserve">ЦТ Скенер </t>
  </si>
  <si>
    <t>56001-00</t>
  </si>
  <si>
    <t>Kompjuterizovana tomografija mozga</t>
  </si>
  <si>
    <t>Kompjuterizovana tomografija mozga - snimanje</t>
  </si>
  <si>
    <t>56007-00</t>
  </si>
  <si>
    <t>Kompjuterizovana tomografija mozga sa intravenskom primenom kontrastnog sredstva</t>
  </si>
  <si>
    <t>Kompjuterizovana tomografija mozga sa intravenskom primenom kontrastnog sredstva - snimanje</t>
  </si>
  <si>
    <t>Kompjuterizovana tomografija mozga - čitanje</t>
  </si>
  <si>
    <t>56013-00</t>
  </si>
  <si>
    <t>Kompjuterizovana tomografija orbite</t>
  </si>
  <si>
    <t>Kompjuterizovana tomografija orbite - snimanje</t>
  </si>
  <si>
    <t>56010-00</t>
  </si>
  <si>
    <t>Компјутеризована томографија питуитарне шупљине</t>
  </si>
  <si>
    <t>56010-01</t>
  </si>
  <si>
    <t>Компјутеризована томографија питуитарне шупљине са интравенском применом контрастног средства</t>
  </si>
  <si>
    <t>Компјутеризована томографија питуитарне шупљине  – снимање</t>
  </si>
  <si>
    <t>Компјутеризована томографија питуитарне шупљине са интравенском применом контрастног средства  – снимање</t>
  </si>
  <si>
    <t>Компјутеризована томографија питуитарне шупљине  – читање</t>
  </si>
  <si>
    <t>56013-01</t>
  </si>
  <si>
    <t>Kompjuterizovana tomografija orbite sa intravenskom primenom kontrastnog sredstva</t>
  </si>
  <si>
    <t>Kompjuterizovana tomografija orbite sa intravenskom primenom kontrastnog sredstva - snimanje</t>
  </si>
  <si>
    <t>Kompjuterizovana tomografija orbite -čitanje</t>
  </si>
  <si>
    <t>56016-00</t>
  </si>
  <si>
    <t>Kompjuterizovana tomografija srednjeg uva i temporalne kosti, jednostrana</t>
  </si>
  <si>
    <t>56016-04</t>
  </si>
  <si>
    <t>Kompjuterizovana tomografija srednjeg uva i temporalne kosti, obostrana</t>
  </si>
  <si>
    <t>Kompjuterizovana tomografija srednjeg uva i temporalne kosti, obostrana - snimanje</t>
  </si>
  <si>
    <t>56016-05</t>
  </si>
  <si>
    <t>Kompjuterizovana tomografija srednjeg uva i temporalne kosti sa intravenskom primenom kontrastnog sredstva, obostrana</t>
  </si>
  <si>
    <t>Kompjuterizovana tomografija srednjeg uva i temporalne kosti sa intravenskom primenom kontrastnog sredstva, obostrana  - snimanje</t>
  </si>
  <si>
    <t>Kompjuterizovana tomografija srednjeg uva i temporalne kosti, obostrana - čitanje</t>
  </si>
  <si>
    <t>56022-00</t>
  </si>
  <si>
    <t>Kompiuterizovana tomografija facijalnih kostiju</t>
  </si>
  <si>
    <t>Kompjuterizovana tomografija facijalnih kostiju - snimanje</t>
  </si>
  <si>
    <t>56022-01</t>
  </si>
  <si>
    <t>Kompjuterizovana tomografija paranazalnog sinusa</t>
  </si>
  <si>
    <t>Kompjuterizovana tomografija paranazalnog sinusa - snimanje</t>
  </si>
  <si>
    <t>56022-02</t>
  </si>
  <si>
    <t>Kompjuterizovana tomografija facijalnih kostiju i paranazalnog sinusa</t>
  </si>
  <si>
    <t>Kompjuterizovana tomografija facijalnih kostiju - čitanje</t>
  </si>
  <si>
    <t>56028-00</t>
  </si>
  <si>
    <t>Kompjuterizovana tomografija facijalnih kostiju sa intravenskom primenom kontrastnog sredstva</t>
  </si>
  <si>
    <t>Kompjuterizovana tomografija facijalnih kostiju sa intravenskom primenom kontrastnog sredstva - snimanje</t>
  </si>
  <si>
    <t>56028-01</t>
  </si>
  <si>
    <t>Kompjuterizovana tomografija paranazalnog sinusa sa intravenskom primenom kontrastnog sredstva</t>
  </si>
  <si>
    <t>Kompjuterizovana tomografija paranazalnog sinusa sa intravenskom primenom kontrastnog sredstva - snimanje</t>
  </si>
  <si>
    <t>Kompjuterizovana tomografija paranazalnog sinusa - čitanje</t>
  </si>
  <si>
    <t>56036-00</t>
  </si>
  <si>
    <t>Kompjuterizovana tomografija facijalnih kostiju i paranazalnog sinusa sa intravenskom primenom kontrastnog sredstva</t>
  </si>
  <si>
    <t>56101-00</t>
  </si>
  <si>
    <t>Kompjuterizovana tomografija mekih tkiva vrata</t>
  </si>
  <si>
    <t>56107-00</t>
  </si>
  <si>
    <t>Kompjuterizovana tomografija mekih tkiva vrata sa intravenskom primenom kontrastnog sredstva</t>
  </si>
  <si>
    <t>56220-00</t>
  </si>
  <si>
    <t>Kompjuterizovana tomografija kičme, cervikalne regije</t>
  </si>
  <si>
    <t>56221-00</t>
  </si>
  <si>
    <t>Kompjuterizovana tomografija kičme, torakalne regije</t>
  </si>
  <si>
    <t>56223-00</t>
  </si>
  <si>
    <t>Kompjuterizovana tomografija kičme, lumbosakralne regije</t>
  </si>
  <si>
    <t>56224-00</t>
  </si>
  <si>
    <t>Kompjuterizovana tomografija kičme sa intravenskom primenom kontrastnog sredstva, cervikalne regije</t>
  </si>
  <si>
    <t>56225-00</t>
  </si>
  <si>
    <t>Kompjuterizovana tomografija kičme sa intravenskom primenom kontrastnog sredstva, torakalne regije</t>
  </si>
  <si>
    <t>56226-00</t>
  </si>
  <si>
    <t>Kompjuterizovana tomografija kičme sa intravenskom primenom kontrastnog sredstva, lumbosakralne regije</t>
  </si>
  <si>
    <t>56233-00</t>
  </si>
  <si>
    <t>Kompjuterizovana tomografija kičme, višestrukih regija</t>
  </si>
  <si>
    <t>56234-00</t>
  </si>
  <si>
    <t>Kompjuterizovana tomografija kičme sa intravenskom primenom kontrastnog sredstva, višestrukih regija</t>
  </si>
  <si>
    <t>56301-00</t>
  </si>
  <si>
    <t>Kompjuterizovana tomografija grudnog koša</t>
  </si>
  <si>
    <t>Kompjuterizovana tomografija grudnog koša - snimanje</t>
  </si>
  <si>
    <t>56301-01</t>
  </si>
  <si>
    <t>Kompjuterizovana tomografija grudnog koša i abdomena</t>
  </si>
  <si>
    <t>56307-00</t>
  </si>
  <si>
    <t>Kompjuterizovana tomografija grudnog koša sa intravenskom primenom kontrastnog sredstva</t>
  </si>
  <si>
    <t>Kompjuterizovana tomografija grudnog koša sa intravenskom primenom kontrastnog sredstva - snimanje</t>
  </si>
  <si>
    <t>Kompjuterizovana tomografija grudnog koša - čitanje</t>
  </si>
  <si>
    <t>56307-01</t>
  </si>
  <si>
    <t>Kompjuterizovana tomografija grudnog koša i abdomena sa intravenskom primenom kontrastnog sredstva</t>
  </si>
  <si>
    <t>56401-00</t>
  </si>
  <si>
    <t>Kompjuterizovana tomografija abdomena</t>
  </si>
  <si>
    <t>Kompjuterizovana tomografija abdomena - snimanje</t>
  </si>
  <si>
    <t>56407-00</t>
  </si>
  <si>
    <t>Kompjuterizovana tomografija abdomena sa intravenskom primenom kontrastnog sredstva</t>
  </si>
  <si>
    <t>Kompjuterizovana tomografija abdomena sa intravenskom primenom kontrastnog sredstva - snimanje</t>
  </si>
  <si>
    <t>Kompjuterizovana tomografija abdomena - čitanje</t>
  </si>
  <si>
    <t>Kompjuterizovana tomografija  - urografija</t>
  </si>
  <si>
    <t>Kompjuterizovana tomografija  - enterografija</t>
  </si>
  <si>
    <t>56409-00</t>
  </si>
  <si>
    <t>Kompjuterizovana tomografija karlice</t>
  </si>
  <si>
    <t>Kompjuterizovana tomografija karlice - snimanje</t>
  </si>
  <si>
    <t>56412-00</t>
  </si>
  <si>
    <t>Kompjuterizovana tomografija karlice sa intravenskom primenom kontrastnog sredstva</t>
  </si>
  <si>
    <t>Kompjuterizovana tomografija karlice sa intravenskom primenom kontrastnog sredstva - snimanje</t>
  </si>
  <si>
    <t>56501-00</t>
  </si>
  <si>
    <t xml:space="preserve">Kompjuterizovana tomografija abdomena i karlice </t>
  </si>
  <si>
    <t xml:space="preserve">Kompjuterizovana tomografija abdomena i karlice - snimanje </t>
  </si>
  <si>
    <t>56507-00</t>
  </si>
  <si>
    <t xml:space="preserve">Kompjuterizovana tomografija abdomena i karlice sa intravenskom primenom kontrastnog sredstva </t>
  </si>
  <si>
    <t>Kompjuterizovana tomografija abdomena i karlice sa intravenskom primenom kontrastnog sredstva - snimanje</t>
  </si>
  <si>
    <t xml:space="preserve">Kompjuterizovana tomografija abdomena i karlice - čitanje </t>
  </si>
  <si>
    <t>56549-01</t>
  </si>
  <si>
    <t>Kompjuterizovana tomografija kolona</t>
  </si>
  <si>
    <t>Kompjuterizovana tomografija kolona - snimanje</t>
  </si>
  <si>
    <t>Kompjuterizovana tomografija kolona - čitanje</t>
  </si>
  <si>
    <t>56619-00</t>
  </si>
  <si>
    <t>Kompjuterizovana tomografija ekstremiteta</t>
  </si>
  <si>
    <t>Kompjuterizovana tomografija ekstremiteta- snimanje</t>
  </si>
  <si>
    <t>56625-00</t>
  </si>
  <si>
    <t>Kompjuterizovana tomografija ekstremiteta sa intravenskom primenom kontrastnog sredstva</t>
  </si>
  <si>
    <t>56801-00</t>
  </si>
  <si>
    <t>Kompjuterizovana tomografija grudnog koša, abdomena i pelvisa</t>
  </si>
  <si>
    <t>56807-00</t>
  </si>
  <si>
    <t>Kompjuterizovana tomografija grudnog koša, abdomena i pelvisa sa intravenskom primenom kontrastnog sredstva</t>
  </si>
  <si>
    <t>Kompjuterizovana tomografija ekstremiteta sa intravenskom primenom kontrastnog sredstva - snimanje</t>
  </si>
  <si>
    <t>Kompjuterizovana tomografija ekstremiteta- čitanje</t>
  </si>
  <si>
    <t>Kompjuterizovana tomografija ciljanog zgloba ekstremiteta nativno</t>
  </si>
  <si>
    <t>Kompjuterizovana tomografija ciljanog zgloba ekstremiteta sa kontrastom</t>
  </si>
  <si>
    <t>Kompjuterizovana tomografija - flebografija</t>
  </si>
  <si>
    <t>57001-00</t>
  </si>
  <si>
    <t>Kompjuterizovana tomografija mozga i grudnog koša</t>
  </si>
  <si>
    <t>57001-01</t>
  </si>
  <si>
    <t>Kompjuterizovana tomografija mozga, grudnog koša i abdomena</t>
  </si>
  <si>
    <t>57007-00</t>
  </si>
  <si>
    <t>Kompjuterizovana tomografija mozga i grudnog koša sa intravenskom primenom kontrastnog sredstva</t>
  </si>
  <si>
    <t>57007-01</t>
  </si>
  <si>
    <t>Kompjuterizovana tomografija mozga, grudnog koša i abdomena sa intravenskom primenom kontrastnog sredstva</t>
  </si>
  <si>
    <t>Spiralna angiografija kompjuterizovanom tomografijom glave i/ili vrata, sa intravenskom primenom kontrastnog sredstva - snimanje</t>
  </si>
  <si>
    <t>Spiralna angiografija kompjuterizovanom tomografijom glave i/ili vrata, sa intravenskom primenom kontrastnog sredstva - čitanje</t>
  </si>
  <si>
    <t>57350-00</t>
  </si>
  <si>
    <t>Spiralna angiografija kompjuterizovanom tomografijom glave i/ili vrata, sa intravenskom primenom kontrastnog sredstva</t>
  </si>
  <si>
    <t>57350-01</t>
  </si>
  <si>
    <t>Spiralna angiografija kompjuterizovanom tomografijom gornjih ekstremiteta, sa intravenskom primenom kontrastnog sredstva</t>
  </si>
  <si>
    <t>Spiralna angiografija kompjuterizovanom tomografijom gornjih ekstremiteta, sa intravenskom primenom kontrastnog sredstva - snimanje</t>
  </si>
  <si>
    <t>Spiralna angiografija kompjuterizovanom tomografijom gornjih ekstremiteta, sa intravenskom primenom kontrastnog sredstva - čitanje</t>
  </si>
  <si>
    <t>57350-02</t>
  </si>
  <si>
    <t>Spiralna angiografija kompjuterizovanom tomografijom grudnog koša, sa intravenskom primenom kontrastnog sredstva</t>
  </si>
  <si>
    <t>Spiralna angiografija kompjuterizovanom tomografijom grudnog koša, sa intravenskom primenom kontrastnog sredstva - snimanje</t>
  </si>
  <si>
    <t>Spiralna angiografija kompjuterizovanom tomografijom grudnog koša, sa intravenskom primenom kontrastnog sredstva - čitanje</t>
  </si>
  <si>
    <t>57350-03</t>
  </si>
  <si>
    <t>Spiralna angiografija kompjuterizovanom tomografijom abdomena, sa intravenskom primenom kontrastnog sredstva</t>
  </si>
  <si>
    <t>57350-04</t>
  </si>
  <si>
    <t>Spiralna angiografija kompjuterizovanom tomografijom abdominalne i bilateralne iliofemoralne aorte donjih ekstremiteta, sa intravenskom primenom kontrastnog sredstva</t>
  </si>
  <si>
    <t>Spiralna angiografija kompjuterizovanom tomografijom abdomena, sa intravenskom primenom kontrastnog sredstva - snimanje</t>
  </si>
  <si>
    <t>Spiralna angiografija kompjuterizovanom tomografijom abdomena, sa intravenskom primenom kontrastnog sredstva - čitanje</t>
  </si>
  <si>
    <t>57350-06</t>
  </si>
  <si>
    <t>Spiralna angiografija kompjuterizovanom tomografijom pelvisa, sa intravenskom primenom kontrastnog sredstva</t>
  </si>
  <si>
    <t>Spiralna angiografija kompjuterizovanom tomografijom pelvisa, sa intravenskom primenom kontrastnog sredstva - snimanje</t>
  </si>
  <si>
    <t>Spiralna angiografija kompjuterizovanom tomografijom pelvisa, sa intravenskom primenom kontrastnog sredstva - čitanje</t>
  </si>
  <si>
    <t>57350-07</t>
  </si>
  <si>
    <t>Spiralna angiografija kompjuterizovanom tomografijom donjih ekstremiteta, sa intravenskom primenom kontrastnog sredstva</t>
  </si>
  <si>
    <t>Spiralna angiografija kompjuterizovanom tomografijom donjih ekstremiteta, sa intravenskom primenom kontrastnog sredstva - snimanje</t>
  </si>
  <si>
    <t>Spiralna angiografija kompjuterizovanom tomografijom donjih ekstremiteta, sa intravenskom primenom kontrastnog sredstva - čitanje</t>
  </si>
  <si>
    <t>57350-08</t>
  </si>
  <si>
    <t>Spiralna angiografija kompjuterizovanom tomografijom ostalih oblasti, sa intravenskom primenom kontrastnog sredstva</t>
  </si>
  <si>
    <t>Spiralna angiografija kompjuterizovanom tomografijom kičme, sa intravenskom primenom kontrastnog sredstva - snimanje</t>
  </si>
  <si>
    <t>Spiralna angiografija kompjuterizovanom tomografijom kičme, sa intravenskom primenom kontrastnog sredstva - čitanje</t>
  </si>
  <si>
    <t xml:space="preserve">Магнетна резонанца </t>
  </si>
  <si>
    <t>90901-00</t>
  </si>
  <si>
    <t>Magnetna rezonanca mozga</t>
  </si>
  <si>
    <t>90901-01</t>
  </si>
  <si>
    <t>Magnetna rezonanca glave</t>
  </si>
  <si>
    <t>90901-02</t>
  </si>
  <si>
    <t>Magnetna rezonanca vrata</t>
  </si>
  <si>
    <t>90901-03</t>
  </si>
  <si>
    <t>Magnetna rezonanca kičme</t>
  </si>
  <si>
    <t>90901-05</t>
  </si>
  <si>
    <t>Magnetna rezonanca abdomena</t>
  </si>
  <si>
    <t>90901-06</t>
  </si>
  <si>
    <t>Magnetna rezonanca pelvisa</t>
  </si>
  <si>
    <t>90901-07</t>
  </si>
  <si>
    <t>Magnetna rezonanca ekstremiteta</t>
  </si>
  <si>
    <t>90901-08</t>
  </si>
  <si>
    <t>Magnetna rezonanca ostalih oblasti</t>
  </si>
  <si>
    <t>90901-10</t>
  </si>
  <si>
    <t>Magnetna rezonanca dojke</t>
  </si>
  <si>
    <t>59718-00</t>
  </si>
  <si>
    <t>Flebografija</t>
  </si>
  <si>
    <t>Flebografija - čitanje</t>
  </si>
  <si>
    <t>Angiografija  - čitanje</t>
  </si>
  <si>
    <t>90902-00</t>
  </si>
  <si>
    <t>Angiografija magnetnom rezonancom glave ili vrata</t>
  </si>
  <si>
    <t>Angiografija - arteriografija magnetnom rezonancom glave bez kontrastnog sredstva - snimanje</t>
  </si>
  <si>
    <t>Angiografija - arteriografija magnetnom rezonancom glave bez kontrastnog sredstva - čitanje</t>
  </si>
  <si>
    <t>Angiografija - arteriografija magnetnom rezonancom glave sa kontrastnim sredstvom - snimanje</t>
  </si>
  <si>
    <t>Angiografija - arteriografija magnetnom rezonancom glave sa kontrastnim sredstvom - čitanje</t>
  </si>
  <si>
    <t>Angiografija - venografija magnetnom rezonancom glave bez kontrastnog sredstva - snimanje</t>
  </si>
  <si>
    <t>Angiografija - venografija magnetnom rezonancom glave bez kontrastnog sredstva - čitanje</t>
  </si>
  <si>
    <t>Angiografija - venografija magnetnom rezonancom glave sa kontrastnim sredstvom - snimanje</t>
  </si>
  <si>
    <t>Angiografija - venografija magnetnom rezonancom glave sa kontrastnim sredstvom - čitanje</t>
  </si>
  <si>
    <t>Angiografija - arteriografija magnetnom rezonancom vrata bez kontrastnog sredstva - snimanje</t>
  </si>
  <si>
    <t>Angiografija - arteriografija magnetnom rezonancom vrata bez kontrastnog sredstva - čitanje</t>
  </si>
  <si>
    <t>Angiografija - arteriografija magnetnom rezonancom vrata sa kontrastnim sredstvom - snimanje</t>
  </si>
  <si>
    <t>Angiografija - arteriografija magnetnom rezonancom vrata sa kontrastnim sredstvom - čitanje</t>
  </si>
  <si>
    <t>Angiografija - venografija magnetnom rezonancom vrata bez kontrastnog sredstva - snimanje</t>
  </si>
  <si>
    <t>Angiografija - venografija magnetnom rezonancom vrata bez kontrastnog sredstva - čitanje</t>
  </si>
  <si>
    <t>Angiografija - venografija magnetnom rezonancom vrata sa kontrastnim sredstvom - snimanje</t>
  </si>
  <si>
    <t>Angiografija - venografija magnetnom rezonancom vrata sa kontrastnim sredstvom - čitanje</t>
  </si>
  <si>
    <t>90902-01</t>
  </si>
  <si>
    <t>Angiografija magnetnom rezonancom gornjih ekstremiteta sa kontrastnim sredstvom</t>
  </si>
  <si>
    <t>90902-02</t>
  </si>
  <si>
    <t>Angiografija magnetnom rezonancom grudnog koša</t>
  </si>
  <si>
    <t>Angiografija - arteriografija magnetnom rezonancom gornjih ekstremiteta bez kontrastnog sredstva - snimanje</t>
  </si>
  <si>
    <t>Angiografija - arteriografija magnetnom rezonancom gornjih ekstremiteta bez kontrastnog sredstva - čitanje</t>
  </si>
  <si>
    <t>Angiografija - arteriografija magnetnom rezonancom gornjih ekstremiteta sa kontrastnim sredstvom - snimanje</t>
  </si>
  <si>
    <t>Angiografija - arteriografija magnetnom rezonancom gornjih ekstremiteta sa kontrastnim sredstvom - čitanje</t>
  </si>
  <si>
    <t>Angiografija - venografija magnetnom rezonancom gornjih ekstremiteta bez kontrastnog sredstva - snimanje</t>
  </si>
  <si>
    <t>Angiografija - venografija magnetnom rezonancom gornjih ekstremiteta bez kontrastnog sredstva - čitanje</t>
  </si>
  <si>
    <t>Angiografija - venografija magnetnom rezonancom gornjih ekstremiteta sa kontrastnim sredstvom - snimanje</t>
  </si>
  <si>
    <t>Angiografija - venografija magnetnom rezonancom gornjih ekstremiteta sa kontrastnim sredstvom - čitanje</t>
  </si>
  <si>
    <t>Angiografija - arteriografija magnetnom rezonancom grudnog koša bez kontrastnog sredstva - snimanje</t>
  </si>
  <si>
    <t>Angiografija - arteriografija magnetnom rezonancom grudnog koša bez kontrastnog sredstva - čitanje</t>
  </si>
  <si>
    <t>Angiografija - arteriografija magnetnom rezonancom grudnog koša sa kontrastnim sredstvom - snimanje</t>
  </si>
  <si>
    <t>Angiografija - arteriografija magnetnom rezonancom grudnog koša sa kontrastnim sredstvom - čitanje</t>
  </si>
  <si>
    <t>Angiografija - venografija magnetnom rezonancom grudnog koša bez kontrastnog sredstva - snimanje</t>
  </si>
  <si>
    <t>Angiografija - venografija magnetnom rezonancom grudnog koša bez kontrastnog sredstva - čitanje</t>
  </si>
  <si>
    <t>Angiografija - venografija magnetnom rezonancom grudnog koša sa kontrastnim sredstvom - snimanje</t>
  </si>
  <si>
    <t>Angiografija - venografija magnetnom rezonancom grudnog koša sa kontrastnim sredstvom - čitanje</t>
  </si>
  <si>
    <t>90902-03</t>
  </si>
  <si>
    <t>Angiografija magnetnom rezonancom kičme sa kontrastom</t>
  </si>
  <si>
    <t>Angiografija - arteriografija magnetnom rezonancom kičme bez kontrastnog sredstva - snimanje</t>
  </si>
  <si>
    <t>Angiografija - arteriografija magnetnom rezonancom kičme bez kontrastnog sredstva - čitanje</t>
  </si>
  <si>
    <t>Angiografija - arteriografija magnetnom rezonancom kičme sa kontrastnim sredstvom - snimanje</t>
  </si>
  <si>
    <t>Angiografija - arteriografija magnetnom rezonancom kičme sa kontrastnim sredstvom - čitanje</t>
  </si>
  <si>
    <t>Angiografija - venografija magnetnom rezonancom kičme bez kontrastnog sredstva - snimanje</t>
  </si>
  <si>
    <t>Angiografija - venografija magnetnom rezonancom kičme bez kontrastnog sredstva - čitanje</t>
  </si>
  <si>
    <t>Angiografija - venografija magnetnom rezonancom kičme sa kontrastnim sredstvom - snimanje</t>
  </si>
  <si>
    <t>Angiografija - venografija magnetnom rezonancom kičme sa kontrastnim sredstvom - čitanje</t>
  </si>
  <si>
    <t>90902-04</t>
  </si>
  <si>
    <t>Angiografija magnetnom rezonancom abdomena sa kontrastom</t>
  </si>
  <si>
    <t>Angiografija - arteriografija magnetnom rezonancom abdomena bez kontrastnog sredstva - snimanje</t>
  </si>
  <si>
    <t>Angiografija - arteriografija magnetnom rezonancom abdomena bez kontrastnog sredstva - čitanje</t>
  </si>
  <si>
    <t>Angiografija - arteriografija magnetnom rezonancom abdomena sa kontrastnim sredstvom - snimanje</t>
  </si>
  <si>
    <t>Angiografija - arteriografija magnetnom rezonancom abdomena sa kontrastnim sredstvom - čitanje</t>
  </si>
  <si>
    <t>Angiografija - venografija magnetnom rezonancom abdomena bez kontrastnog sredstva - snimanje</t>
  </si>
  <si>
    <t>Angiografija - venografija magnetnom rezonancom abdomena bez kontrastnog sredstva - čitanje</t>
  </si>
  <si>
    <t>Angiografija - venografija magnetnom rezonancom abdomena sa kontrastnim sredstvom - snimanje</t>
  </si>
  <si>
    <t>Angiografija - venografija magnetnom rezonancom abdomena sa kontrastnim sredstvom - čitanje</t>
  </si>
  <si>
    <t>90902-05</t>
  </si>
  <si>
    <t xml:space="preserve">Angiografija magnetnom rezonancom karlice sa kontrastom </t>
  </si>
  <si>
    <t>Angiografija - arteriografija magnetnom rezonancom pelvisa bez kontrastnog sredstva - snimanje</t>
  </si>
  <si>
    <t>Angiografija - arteriografija magnetnom rezonancom pelvisa bez kontrastnog sredstva - čitanje</t>
  </si>
  <si>
    <t>Angiografija - arteriografija magnetnom rezonancom pelvisa sa kontrastnim sredstvom - snimanje</t>
  </si>
  <si>
    <t>Angiografija - arteriografija magnetnom rezonancom pelvisa sa kontrastnim sredstvom - čitanje</t>
  </si>
  <si>
    <t>Angiografija - venografija magnetnom rezonancom pelvisa bez kontrastnog sredstva - snimanje</t>
  </si>
  <si>
    <t>Angiografija - venografija magnetnom rezonancom pelvisa bez kontrastnog sredstva - čitanje</t>
  </si>
  <si>
    <t>Angiografija - venografija magnetnom rezonancom pelvisa sa kontrastnim sredstvom - snimanje</t>
  </si>
  <si>
    <t>Angiografija - venografija magnetnom rezonancom pelvisa sa kontrastnim sredstvom - čitanje</t>
  </si>
  <si>
    <t>90902-06</t>
  </si>
  <si>
    <t>Angiografija magnetnom rezonancom donjih ekstremiteta sa kontrastom</t>
  </si>
  <si>
    <t>Angiografija - arteriografija magnetnom rezonancom donjih ekstremiteta bez kontrastnog sredstva - snimanje</t>
  </si>
  <si>
    <t>Angiografija - arteriografija magnetnom rezonancom donjih ekstremiteta bez kontrastnog sredstva - čitanje</t>
  </si>
  <si>
    <t>Angiografija - arteriografija magnetnom rezonancom  donjih ekstremiteta sa kontrastnim sredstvom - snimanje</t>
  </si>
  <si>
    <t>Angiografija - arteriografija magnetnom rezonancom  donjih ekstremiteta sa kontrastnim sredstvom - čitanje</t>
  </si>
  <si>
    <t>Angiografija - venografija magnetnom rezonancom  donjih ekstremiteta bez kontrastnog sredstva - snimanje</t>
  </si>
  <si>
    <t>Angiografija - venografija magnetnom rezonancom  donjih ekstremiteta bez kontrastnog sredstva - čitanje</t>
  </si>
  <si>
    <t>Angiografija - venografija magnetnom rezonancom  donjih ekstremiteta sa kontrastnim sredstvom - snimanje</t>
  </si>
  <si>
    <t>Angiografija - venografija magnetnom rezonancom donjih ekstremiteta sa kontrastnim sredstvom - čitanje</t>
  </si>
  <si>
    <t>90902-07</t>
  </si>
  <si>
    <t>Angiografija magnetnom rezonancom ostalih oblasti sa kontrastom</t>
  </si>
  <si>
    <t>Angiografija - arteriografija magnetnom rezonancom ostalih oblasti bez kontrastnog sredstva - snimanje</t>
  </si>
  <si>
    <t>Angiografija - arteriografija magnetnom rezonancom ostalih oblasti bez kontrastnog sredstva - čitanje</t>
  </si>
  <si>
    <t>Angiografija - arteriografija magnetnom rezonancom ostalih oblasti sa kontrastnim sredstvom - snimanje</t>
  </si>
  <si>
    <t>Angiografija - arteriografija magnetnom rezonancom ostalih oblasti sa kontrastnim sredstvom - čitanje</t>
  </si>
  <si>
    <t>Angiografija - venografija magnetnom rezonancom  ostalih oblasti bez kontrastnog sredstva - snimanje</t>
  </si>
  <si>
    <t>Angiografija - venografija magnetnom rezonancom  ostalih oblasti bez kontrastnog sredstva - čitanje</t>
  </si>
  <si>
    <t>Angiografija - venografija magnetnom rezonancom  ostalih oblasti sa kontrastnim sredstvom - snimanje</t>
  </si>
  <si>
    <t>Angiografija - venografija magnetnom rezonancom  ostalih oblasti sa kontrastnim sredstvom - čitanje</t>
  </si>
  <si>
    <t>Magnetna rezonanca endokranijuma bez kontrastnog sredstva - snimanje</t>
  </si>
  <si>
    <t>Magnetna rezonanca endokranijuma bez kontrastnog sredstva - čitanje</t>
  </si>
  <si>
    <t>Magnetna rezonanca endokranijuma sa kontrastnim sredstvom - snimanje</t>
  </si>
  <si>
    <t>Magnetna rezonanca endokranijuma sa kontrastnim sredstvom - čitanje</t>
  </si>
  <si>
    <t>Magnetna rezonanca protoka likvora mozga ( uvek bez kontrastnog sredstva) - snimanje</t>
  </si>
  <si>
    <t>Magnetna rezonanca protoka likvora mozga ( uvek bez kontrastnog sredstva) - čitanje</t>
  </si>
  <si>
    <t>Magnetna rezonanca protoka likvora kičme ( uvek bez kontrastnog sredstva) - snimanje</t>
  </si>
  <si>
    <t>Magnetna rezonanca protoka likvora kičme ( uvek bez kontrastnog sredstva) - čitanje</t>
  </si>
  <si>
    <t>Magnetna rezonanca selarne regije ( uvek sa kontrastnim sredstvom) - snimanje</t>
  </si>
  <si>
    <t>Magnetna rezonanca selarne regije ( uvek sa kontrastnim sredstvom) - čitanje</t>
  </si>
  <si>
    <t>Magnetna rezonanca orbita bez kontrastnog sredstva - snimanje</t>
  </si>
  <si>
    <t>Magnetna rezonanca orbita bez kontrastnog sredstva - čitanje</t>
  </si>
  <si>
    <t>Magnetna rezonanca orbita sa kontrastnim sredstvom - snimanje</t>
  </si>
  <si>
    <t>Magnetna rezonanca orbita sa kontrastnim sredstvom - čitanje</t>
  </si>
  <si>
    <t>Magnetna rezonanca paranazalnih šupljina bez kontrastnog sredstva - snimanje</t>
  </si>
  <si>
    <t>Magnetna rezonanca paranazalnih šupljina bez kontrastnog sredstva - čitanje</t>
  </si>
  <si>
    <t>Magnetna rezonanca paranazalnih šupljina sa kontrastnim sredstvom - snimanje</t>
  </si>
  <si>
    <t>Magnetna rezonanca paranazalnih šupljina sa kontrastnim sredstvom - čitanje</t>
  </si>
  <si>
    <t>Magnetna rezonanca maksilofacijalne regije bez kontrastnog sredstva - snimanje</t>
  </si>
  <si>
    <t>Magnetna rezonanca maksilofacijalne regije bez kontrastnog sredstva - čitanje</t>
  </si>
  <si>
    <t>Magnetna rezonanca maksilofacijalne regije sa kontrastnim sredstvom - snimanje</t>
  </si>
  <si>
    <t>Magnetna rezonanca maksilofacijalne regije sa kontrastnim sredstvom - čitanje</t>
  </si>
  <si>
    <t>Magnetna rezonanca baze lobanje bez kontrastnog sredstva - snimanje</t>
  </si>
  <si>
    <t>Magnetna rezonanca baze lobanje bez kontrastnog sredstva - čitanje</t>
  </si>
  <si>
    <t>Magnetna rezonanca baze lobanje sa kontrastnim sredstvom - snimanje</t>
  </si>
  <si>
    <t>Magnetna rezonanca baze lobanje sa kontrastnim sredstvom - čitanje</t>
  </si>
  <si>
    <t>Magnetna rezonanca temporomandibularnog zgloba bez kontrastnog sredstva - snimanje</t>
  </si>
  <si>
    <t>Magnetna rezonanca temporomandibularnog zgloba bez kontrastnog sredstva - čitanje</t>
  </si>
  <si>
    <t>Magnetna rezonanca temporomandibularnog zgloba sa kontrastnim sredstvom - snimanje</t>
  </si>
  <si>
    <t>Magnetna rezonanca temporomandibularnog zgloba sa kontrastnim sredstvom - čitanje</t>
  </si>
  <si>
    <t>Funkcionalna magnetna rezonanca mozga - snimanje</t>
  </si>
  <si>
    <t>Funkcionalna magnetna rezonanca mozga - čitanje</t>
  </si>
  <si>
    <t>Difuzijski tenzor imidžing mozga - snimanje</t>
  </si>
  <si>
    <t>Difuzijski tenzor imidžing mozga - čitanje</t>
  </si>
  <si>
    <t>Difuzijski tenzor imidžing kičmene moždine - snimanje</t>
  </si>
  <si>
    <t>Difuzijski tenzor imidžing kičmene moždine - čitanje</t>
  </si>
  <si>
    <t>Magnetnorezonantna perfuzija mozga bez kontrastnog sredstva - snimanje</t>
  </si>
  <si>
    <t>Magnetnorezonantna perfuzija mozga bez kontrastnog sredstva - čitanje</t>
  </si>
  <si>
    <t>Magnetnorezonantna perfuzija mozga sa kontrastnim sredstvom - snimanje</t>
  </si>
  <si>
    <t>Magnetnorezonantna perfuzija mozga sa kontrastnim sredstvom - čitanje</t>
  </si>
  <si>
    <t>Magnetna rezonanca vrata bez kontrastnog sredstva - snimanje</t>
  </si>
  <si>
    <t>Magnetna rezonanca vrata bez kontrastnog sredstva - čitanje</t>
  </si>
  <si>
    <t>Magnetna rezonanca vrata sa kontrastnim sredstvom - snimanje</t>
  </si>
  <si>
    <t>Magnetna rezonanca vrata sa kontrastnim sredstvom - čitanje</t>
  </si>
  <si>
    <t>Magnetna rezonanca cervikalnog dela kičme bez kontrastnog sredstva - snimanje</t>
  </si>
  <si>
    <t>Magnetna rezonanca cervikalnog dela kičme bez kontrastnog sredstva - čitanje</t>
  </si>
  <si>
    <t>Magnetna rezonanca cervikalnog dela kičme sa kontrastnim sredstvom - snimanje</t>
  </si>
  <si>
    <t>Magnetna rezonanca cervikalnog dela kičme sa kontrastnim sredstvom - čitanje</t>
  </si>
  <si>
    <t>Magnetna rezonanca torakalnog dela kičme bez kontrastnog sredstva - snimanje</t>
  </si>
  <si>
    <t>Magnetna rezonanca torakalnog dela kičme bez kontrastnog sredstva - čitanje</t>
  </si>
  <si>
    <t>Magnetna rezonanca torakalnog dela kičme sa kontrastnim sredstvom - snimanje</t>
  </si>
  <si>
    <t>Magnetna rezonanca torakalnog dela kičme sa kontrastnim sredstvom - čitanje</t>
  </si>
  <si>
    <t>Magnetna rezonanca lumbosakralnog dela kičme bez kontrastnog sredstva - snimanje</t>
  </si>
  <si>
    <t>Magnetna rezonanca lumbosakralnog dela kičme bez kontrastnog sredstva - čitanje</t>
  </si>
  <si>
    <t>Magnetna rezonanca lumbosakralnog dela kičme sa kontrastnim sredstvom - snimanje</t>
  </si>
  <si>
    <t>Magnetna rezonanca lumbosakralnog dela kičme sa kontrastnim sredstvom - čitanje</t>
  </si>
  <si>
    <t>Magnetnorezonantna mijelografija ( uvek sa kontrastnim sredstvom) - snimanje</t>
  </si>
  <si>
    <t>Magnetnorezonantna mijelografija ( uvek sa kontrastnim sredstvom) - čitanje</t>
  </si>
  <si>
    <t>Magnetnorezonantna perfuzija kičme bez kontrastnog sredstva - snimanje</t>
  </si>
  <si>
    <t>Magnetnorezonantna perfuzija kičme bez kontrastnog sredstva - čitanje</t>
  </si>
  <si>
    <t>Magnetnorezonantna perfuzija kičme sa kontrastnim sredstvom - snimanje</t>
  </si>
  <si>
    <t>Magnetnorezonantna perfuzija kičme sa kontrastnim sredstvom - čitanje</t>
  </si>
  <si>
    <t>Magnetna rezonanca grudnog koša bez kontrastnog sredstva - snimanje</t>
  </si>
  <si>
    <t>Magnetna rezonanca grudnog koša bez kontrastnog sredstva - čitanje</t>
  </si>
  <si>
    <t>Magnetna rezonanca grudnog koša sa kontrastnim sredstvom - snimanje</t>
  </si>
  <si>
    <t>Magnetna rezonanca grudnog koša sa kontrastnim sredstvom - čitanje</t>
  </si>
  <si>
    <t>Magnetna rezonanca srca bez kontrastnog sredstva - snimanje</t>
  </si>
  <si>
    <t>Magnetna rezonanca srca bez kontrastnog sredstva - čitanje</t>
  </si>
  <si>
    <t>Magnetna rezonanca srca sa kontrastnim sredstvom - snimanje</t>
  </si>
  <si>
    <t>Magnetna rezonanca srca sa kontrastnim sredstvom - čitanje</t>
  </si>
  <si>
    <t>Magnetnorezonantni stres test srca ( uvek sa kontrastnim sredstvom) - snimanje</t>
  </si>
  <si>
    <t>Magnetnorezonantni stres test srca ( uvek sa kontrastnim sredstvom) - čitanje</t>
  </si>
  <si>
    <t>Magnetnorezonantna koronarografija bez kontrastnog sredstva - snimanje</t>
  </si>
  <si>
    <t>Magnetnorezonantna koronarografija bez kontrastnog sredstva - čitanje</t>
  </si>
  <si>
    <t>Magnetnorezonantna koronarografija sa kontrastnim sredstvom - snimanje</t>
  </si>
  <si>
    <t>Magnetnorezonantna koronarografija sa kontrastnim sredstvom - čitanje</t>
  </si>
  <si>
    <t>Magnetna rezonanca jedne dojke (uvek sa kontrastnim sredstvom) - snimanje</t>
  </si>
  <si>
    <t>Magnetna rezonanca jedne dojke (uvek sa kontrastnim sredstvom - čitanje</t>
  </si>
  <si>
    <t>Magnetna rezonanca obe dojke (uvek sa kontrastnim sredstvom) - snimanje</t>
  </si>
  <si>
    <t>Magnetna rezonanca obe dojke (uvek sa kontrastnim sredstvom - čitanje</t>
  </si>
  <si>
    <t>Magnetna rezonanca abdomena bez kontrastnog sredstva - snimanje</t>
  </si>
  <si>
    <t>Magnetna rezonanca abdomena bez kontrastnog sredstva - čitanje</t>
  </si>
  <si>
    <t>Magnetna rezonanca abdomena sa kontrastnim sredstvom - snimanje</t>
  </si>
  <si>
    <t>Magnetna rezonanca abdomena sa kontrastnim sredstvom - čitanje</t>
  </si>
  <si>
    <t>Magnetnorezonantna holangiopankreatografija bez kontrastnog sredstva - snimanje</t>
  </si>
  <si>
    <t>Magnetnorezonantna holangiopankreatografija  bez kontrastnog sredstva - čitanje</t>
  </si>
  <si>
    <t>Magnetnorezonantna enterografija (uvek sa kontrastnim sredstvom) - snimanje</t>
  </si>
  <si>
    <t>Magnetnorezonantna enterografija (uvek sa kontrastnim sredstvom) - čitanje</t>
  </si>
  <si>
    <t>Magnetnorezonantna kolonografija (uvek sa kontrastnim sredstvom) - snimanje</t>
  </si>
  <si>
    <t>Magnetnorezonantna kolonografija (uvek sa kontrastnim sredstvom) - čitanje</t>
  </si>
  <si>
    <t>Magnetna rezonanca pelvisa bez kontrastnog sredstva - snimanje</t>
  </si>
  <si>
    <t>Magnetna rezonanca pelvisa bez kontrastnog sredstva - čitanje</t>
  </si>
  <si>
    <t>Magnetna rezonanca pelvisa sa kontrastnim sredstvom - snimanje</t>
  </si>
  <si>
    <t>Magnetna rezonanca pelvisa sa kontrastnim sredstvom - čitanje</t>
  </si>
  <si>
    <t>Magnetnorezonantna urografija (uvek sa kontrastnim sredstvom) - snimanje</t>
  </si>
  <si>
    <t>Magnetnorezonantna urografija (uvek sa kontrastnim sredstvom) - čitanje</t>
  </si>
  <si>
    <t>Magnetna rezonanca prostate (uvek sa kontrastnim sredstvom) - snimanje</t>
  </si>
  <si>
    <t>Magnetna rezonanca prostate (uvek sa kontrastnim sredstvom) - čitanje</t>
  </si>
  <si>
    <t>Magnetna rezonanca penisa i skrotuma (uvek sa kontrastnim sredstvom) - snimanje</t>
  </si>
  <si>
    <t>Magnetna rezonanca penisa i skrotuma (uvek sa kontrastnim sredstvom) - čitanje</t>
  </si>
  <si>
    <t>Magnetna rezonanca nadlaktice bez kontrastnog sredstva - snimanje</t>
  </si>
  <si>
    <t>Magnetna rezonanca nadlaktice bez kontrastnog sredstva - čitanje</t>
  </si>
  <si>
    <t>Magnetna rezonanca nadlaktice sa kontrastnim sredstvom - snimanje</t>
  </si>
  <si>
    <t>Magnetna rezonanca nadlaktice sa kontrastnim sredstvom - čitanje</t>
  </si>
  <si>
    <t>Magnetna rezonanca podlaktice bez kontrastnog sredstva - snimanje</t>
  </si>
  <si>
    <t>Magnetna rezonanca podlaktice bez kontrastnog sredstva - čitanje</t>
  </si>
  <si>
    <t>Magnetna rezonanca podlaktice sa kontrastnim sredstvom - snimanje</t>
  </si>
  <si>
    <t>Magnetna rezonanca podlaktice sa kontrastnim sredstvom - čitanje</t>
  </si>
  <si>
    <t>Magnetna rezonanca šake bez kontrastnog sredstva - snimanje</t>
  </si>
  <si>
    <t>Magnetna rezonanca šake bez kontrastnog sredstva - čitanje</t>
  </si>
  <si>
    <t>Magnetna rezonanca šake sa kontrastnim sredstvom - snimanje</t>
  </si>
  <si>
    <t>Magnetna rezonanca šake sa kontrastnim sredstvom - čitanje</t>
  </si>
  <si>
    <t>Magnetna rezonanca nadkolenice bez kontrastnog sredstva - snimanje</t>
  </si>
  <si>
    <t>Magnetna rezonanca nadkolenice bez kontrastnog sredstva - čitanje</t>
  </si>
  <si>
    <t>Magnetna rezonanca nadkolenice sa kontrastnim sredstvom - snimanje</t>
  </si>
  <si>
    <t>Magnetna rezonanca nadkolenice sa kontrastnim sredstvom - čitanje</t>
  </si>
  <si>
    <t>Magnetna rezonanca podkolenice bez kontrastnog sredstva - snimanje</t>
  </si>
  <si>
    <t>Magnetna rezonanca podkolenice bez kontrastnog sredstva - čitanje</t>
  </si>
  <si>
    <t>Magnetna rezonanca podkolenice sa kontrastnim sredstvom - snimanje</t>
  </si>
  <si>
    <t>Magnetna rezonanca podkolenice sa kontrastnim sredstvom - čitanje</t>
  </si>
  <si>
    <t>Magnetna rezonanca stopala bez kontrastnog sredstva - snimanje</t>
  </si>
  <si>
    <t>Magnetna rezonanca stopala bez kontrastnog sredstva - čitanje</t>
  </si>
  <si>
    <t>Magnetna rezonanca stopala sa kontrastnim sredstvom - snimanje</t>
  </si>
  <si>
    <t>Magnetna rezonanca stopala sa kontrastnim sredstvom - čitanje</t>
  </si>
  <si>
    <t>Magnetna rezonanca ramenog zgloba bez kontrastnog sredstva - snimanje</t>
  </si>
  <si>
    <t>Magnetna rezonanca ramenog zgloba bez kontrastnog sredstva - čitanje</t>
  </si>
  <si>
    <t>Magnetna rezonanca ramenog zgloba sa kontrastnim sredstvom - snimanje</t>
  </si>
  <si>
    <t>Magnetna rezonanca ramenog zgloba sa kontrastnim sredstvom - čitanje</t>
  </si>
  <si>
    <t>Magnetna rezonanca lakatnog zgloba bez kontrastnog sredstva - snimanje</t>
  </si>
  <si>
    <t>Magnetna rezonanca lakatnog zgloba bez kontrastnog sredstva - čitanje</t>
  </si>
  <si>
    <t>Magnetna rezonanca lakatnog zgloba sa kontrastnim sredstvom - snimanje</t>
  </si>
  <si>
    <t>Magnetna rezonanca lakatnog zgloba sa kontrastnim sredstvom - čitanje</t>
  </si>
  <si>
    <t>Magnetna rezonanca ručnog zgloba bez kontrastnog sredstva - snimanje</t>
  </si>
  <si>
    <t>Magnetna rezonanca ručnog zgloba bez kontrastnog sredstva - čitanje</t>
  </si>
  <si>
    <t>Magnetna rezonanca ručnog zgloba sa kontrastnim sredstvom - snimanje</t>
  </si>
  <si>
    <t>Magnetna rezonanca ručnog zgloba sa kontrastnim sredstvom - čitanje</t>
  </si>
  <si>
    <t>Magnetna rezonanca zgloba kuka bez kontrastnog sredstva - snimanje</t>
  </si>
  <si>
    <t>Magnetna rezonanca zgloba kuka bez kontrastnog sredstva - čitanje</t>
  </si>
  <si>
    <t>Magnetna rezonanca zgloba kuka sa kontrastnim sredstvom - snimanje</t>
  </si>
  <si>
    <t>Magnetna rezonanca zgloba kuka sa kontrastnim sredstvom - čitanje</t>
  </si>
  <si>
    <t>Magnetna rezonanca zgloba kolena bez kontrastnog sredstva - snimanje</t>
  </si>
  <si>
    <t>Magnetna rezonanca zgloba kolena bez kontrastnog sredstva - čitanje</t>
  </si>
  <si>
    <t>Magnetna rezonanca zgloba kolena sa kontrastnim sredstvom - snimanje</t>
  </si>
  <si>
    <t>Magnetna rezonanca zgloba kolena sa kontrastnim sredstvom - čitanje</t>
  </si>
  <si>
    <t>Magnetna rezonanca skočnog zgloba bez kontrastnog sredstva - snimanje</t>
  </si>
  <si>
    <t>Magnetna rezonanca skočnog zgloba bez kontrastnog sredstva - čitanje</t>
  </si>
  <si>
    <t>Magnetna rezonanca skočnog zgloba sa kontrastnim sredstvom - snimanje</t>
  </si>
  <si>
    <t>Magnetna rezonanca skočnog zgloba sa kontrastnim sredstvom - čitanje</t>
  </si>
  <si>
    <t>Magnetnorezonantna artrografija (uvek sa kontrastnim sredstvom) - snimanje</t>
  </si>
  <si>
    <t>Magnetnorezonantna artrografija (uvek sa kontrastnim sredstvom) - čitanje</t>
  </si>
  <si>
    <t>Magnetna rezonanca perifernih nerava bez kontrastnog sredstva - snimanje</t>
  </si>
  <si>
    <t>Magnetna rezonanca perifernih nerava bez kontrastnog sredstva - čitanje</t>
  </si>
  <si>
    <t>Magnetna rezonanca perifernih nerava sa kontrastnim sredstvom - snimanje</t>
  </si>
  <si>
    <t>Magnetna rezonanca perifernih nerava sa kontrastnim sredstvom - čitanje</t>
  </si>
  <si>
    <t>Magnetna rezonanca fetusa kod jednoplodne trudnoće - snimanje</t>
  </si>
  <si>
    <t>Magnetna rezonanca fetusa kod jednoplodne trudnoće - čitanje</t>
  </si>
  <si>
    <t>Magnetna rezonanca fetusa kod višeplodne trudnoće - snimanje</t>
  </si>
  <si>
    <t>Magnetna rezonanca fetusa kod višeplodne trudnoće - čitanje</t>
  </si>
  <si>
    <t>Magnetnorezonantna spektroskopija - snimanje</t>
  </si>
  <si>
    <t>Magnetnorezonantna spektroskopija - čitanje</t>
  </si>
  <si>
    <t>Magnetna rezonanca ostalih oblasti bez kontrastnog sredstva - snimanje</t>
  </si>
  <si>
    <t>Magnetna rezonanca ostalih oblasti bez kontrastnog sredstva - čitanje</t>
  </si>
  <si>
    <t>Magnetna rezonanca ostalih oblasti sa kontrastnim sredstvom - snimanje</t>
  </si>
  <si>
    <t>Magnetna rezonanca ostalih oblasti sa kontrastnim sredstvom - čitanje</t>
  </si>
  <si>
    <t>ДЕНЗИТОМЕТРИЈА (1 апарат, 1 смена)</t>
  </si>
  <si>
    <t>12306-00</t>
  </si>
  <si>
    <t>Denzitometrija kostiju upotrebom rendgenske apsorpciometrije dualne energije</t>
  </si>
  <si>
    <t>12309-00</t>
  </si>
  <si>
    <t>Denzitometrija kostiju upotrebom kvantitativne kompjuterizovane tomografije</t>
  </si>
  <si>
    <t>Укупан број прегледаних пацијената</t>
  </si>
  <si>
    <t>Укупно свих услуга</t>
  </si>
  <si>
    <t>08664168</t>
  </si>
  <si>
    <t>T15</t>
  </si>
  <si>
    <t>Лабораторијска дијагностика</t>
  </si>
  <si>
    <t>Број пацијената</t>
  </si>
  <si>
    <t>Број прегледаних узорака</t>
  </si>
  <si>
    <t>БИОХЕМИЈСКЕ И ХЕМАТОЛОШКЕ АНАЛИЗЕ УКУПНО</t>
  </si>
  <si>
    <t>L000075</t>
  </si>
  <si>
    <t>Određivаnje аcidobаznog stаtusа u krvi</t>
  </si>
  <si>
    <t>L000224</t>
  </si>
  <si>
    <t>Bilirubin (ukupаn) u krvi/serumu/plаzmi, POCT</t>
  </si>
  <si>
    <t>L000257</t>
  </si>
  <si>
    <t>Ciklosporin A u krvi, CMIA/ECLIA/CLIA</t>
  </si>
  <si>
    <t>L000349</t>
  </si>
  <si>
    <t>Glukozа u kаpilаrnoj krvi, POCT</t>
  </si>
  <si>
    <t>L012991</t>
  </si>
  <si>
    <t>Hemoglobin A1c (glikohemoglobin, HbA1c) u krvi, enzimski</t>
  </si>
  <si>
    <t>L000901</t>
  </si>
  <si>
    <t>17–hidroksi–progesteron (17–OHP) u serumu, ELISA</t>
  </si>
  <si>
    <t>L000950</t>
  </si>
  <si>
    <t>25–OH–vitаmin D3 (holekаlciferol) u serumu/plаzmi, CMIA/ECLIA/CLIA/TRACE</t>
  </si>
  <si>
    <t>L001057</t>
  </si>
  <si>
    <t>Alаnin аminotrаnsferаzа (ALT) u serumu/plаzmi, spektrofotometrijа</t>
  </si>
  <si>
    <t>L001081</t>
  </si>
  <si>
    <t>Albumin u serumu/plаzmi, spektrofotometrijа</t>
  </si>
  <si>
    <t>L001198</t>
  </si>
  <si>
    <t>Alfа–аmilаzа u serumu/plаzmi, spektrofotometrijа</t>
  </si>
  <si>
    <t>L001214</t>
  </si>
  <si>
    <t>Alfа–fetoprotein (AFP) u serumu/plаzmi, CMIA/ECLIA/CLIA/TRACE</t>
  </si>
  <si>
    <t>L001255</t>
  </si>
  <si>
    <t>Alkаlnа fosfаtаzа (ALP) u serumu/plаzmi, spektrofotometrijа</t>
  </si>
  <si>
    <t>L001305</t>
  </si>
  <si>
    <t>Alkаlnа fosfаtаzа (ALP), koštаnа (Ostase) u serumu, CLIA</t>
  </si>
  <si>
    <t>L001388</t>
  </si>
  <si>
    <t>Androstenedion u serumu/plаzmi, CMIA/ECLIA/CLIA/TRACE</t>
  </si>
  <si>
    <t>L001530</t>
  </si>
  <si>
    <t>Antistreptolizinskа reаkcijа (ASL) u serumu, turbidimetrijа</t>
  </si>
  <si>
    <t>L001651</t>
  </si>
  <si>
    <t>Aspаrtаt аminotrаnsferаzа (AST) u serumu/plаzmi, spektrofotometrijа</t>
  </si>
  <si>
    <t>L001736</t>
  </si>
  <si>
    <t>Betа–2–mikroglobulin u serumu, imunuturbidimetrijа</t>
  </si>
  <si>
    <t>L001792</t>
  </si>
  <si>
    <t>Betа–horiogonаdotropin, slobodаn (free beta–hCG, fβhCG) u serumu/plаzmi, CMIA/ECLIA/CLIA/TRACE</t>
  </si>
  <si>
    <t>L001891</t>
  </si>
  <si>
    <t>Bilirubin (direktаn) u serumu/plаzmi, spektrofotometrijа</t>
  </si>
  <si>
    <t>L001917</t>
  </si>
  <si>
    <t>Bilirubin (ukupаn) u serumu, spektrofotometrijа</t>
  </si>
  <si>
    <t>L002014</t>
  </si>
  <si>
    <t>Cistаtin C u serumu/plаzmi, nefelometrijа</t>
  </si>
  <si>
    <t>L002089</t>
  </si>
  <si>
    <t>C–reаktivni protein, visoko osetljivi (hsCRP) u serumu, imunoturbidimetrijа</t>
  </si>
  <si>
    <t>L002139</t>
  </si>
  <si>
    <t>Dehidroepiаndrosteron–sulfаt (DHEA–S) u serumu/plаzmi, CMIA/ECLIA/CLIA/TRACE</t>
  </si>
  <si>
    <t>L002379</t>
  </si>
  <si>
    <t>Feritin u serumu, CMIA/CLIA/ECLIA</t>
  </si>
  <si>
    <t>L002493</t>
  </si>
  <si>
    <t>Fosfаt, neorgаnski u serumu/plаzmi, spektrofotometrijа</t>
  </si>
  <si>
    <t>L002543</t>
  </si>
  <si>
    <t>Gаmа–glutаmil trаnsferаzа (gama–GT) u serumu/plаzmi, spektrofotometrijа</t>
  </si>
  <si>
    <t>L002618</t>
  </si>
  <si>
    <t>Glukozа u serumu/plаzmi, spektrofotometrijа</t>
  </si>
  <si>
    <t>L002667</t>
  </si>
  <si>
    <t>Gvožđe u serumu, spektrofotometrijа</t>
  </si>
  <si>
    <t>L002675</t>
  </si>
  <si>
    <t>Hаptoglobin u serumu, imunoturbidimetrijа</t>
  </si>
  <si>
    <t>L002709</t>
  </si>
  <si>
    <t>HE4 (Human epididymis gene product) u serumu/plаzmi, CMIA/ECLIA/CLIA/TRACE</t>
  </si>
  <si>
    <t>L002766</t>
  </si>
  <si>
    <t>Hloridi u serumu/plаzmi, potenciometrijа</t>
  </si>
  <si>
    <t>L002824</t>
  </si>
  <si>
    <t>Holesterol (ukupаn)/HDL – holesterol odnos u serumu, spektrofotometrijа</t>
  </si>
  <si>
    <t>L002923</t>
  </si>
  <si>
    <t>Holinesterаzа (CHE) u serumu, spektrofotometrijа</t>
  </si>
  <si>
    <t>L003046</t>
  </si>
  <si>
    <t>IGFBP–3 (Insulin–like growth factor binding protein 3) u serumu/plаzmi, CMIA/ECLIA/CLIA/TRACE</t>
  </si>
  <si>
    <t>L003061</t>
  </si>
  <si>
    <t>Imunoglobulin A (IgA) u serumu/plаzmi, imunoturbidimetrijа</t>
  </si>
  <si>
    <t>L017723</t>
  </si>
  <si>
    <t xml:space="preserve">Ukupan IgE u serumu - FIA </t>
  </si>
  <si>
    <t>L003145</t>
  </si>
  <si>
    <t>Imunoglobulin G (IgG) u serumu/plаzmi, imunoturbidimetrijа</t>
  </si>
  <si>
    <t>L003236</t>
  </si>
  <si>
    <t>Imunoglobulin G4 (IgG4), subklаsа u serumu/plаzmi, nefelometrijа</t>
  </si>
  <si>
    <t>L003251</t>
  </si>
  <si>
    <t>Imunoglobulin M (IgM) u serumu/plаzmi, imunoturbidimetrijа</t>
  </si>
  <si>
    <t>L003327</t>
  </si>
  <si>
    <t>Insulin u serumu/plаzmi, CMIA/ECLIA/CLIA/TRACE</t>
  </si>
  <si>
    <t>L003749</t>
  </si>
  <si>
    <t>Kаlcijum u serumu/plаzmi, spektrofotometrijа</t>
  </si>
  <si>
    <t>L007856</t>
  </si>
  <si>
    <t xml:space="preserve">Kalcijum, jonizovani u plazmi </t>
  </si>
  <si>
    <t>L003764</t>
  </si>
  <si>
    <t>Kаlcitonin (CT) u serumu/plаzmi, CMIA/ECLIA/CLIA/TRACE</t>
  </si>
  <si>
    <t>L003780</t>
  </si>
  <si>
    <t>Kаlijum u serumu/plаzmi, potenciometrijа</t>
  </si>
  <si>
    <t>L004069</t>
  </si>
  <si>
    <t>Komplement C3c u serumu, imunoturbidimetrijа</t>
  </si>
  <si>
    <t>L004101</t>
  </si>
  <si>
    <t>Komplement C4 u serumu, imunoturbidimetrijа</t>
  </si>
  <si>
    <t>L004234</t>
  </si>
  <si>
    <t>Kreаtin kinаzа (CK) u serumu/plаzmi, spektrofotometrijа</t>
  </si>
  <si>
    <t>L004242</t>
  </si>
  <si>
    <t xml:space="preserve">Kreatin kinaza CK-MB (izoenzim kreatin kinaze, CK-2) u serumu </t>
  </si>
  <si>
    <t>L010264</t>
  </si>
  <si>
    <t>Kreаtinin klirens u dnevnom urinu</t>
  </si>
  <si>
    <t>L004317</t>
  </si>
  <si>
    <t>Kreаtinin u serumu, spektrofotometrijа</t>
  </si>
  <si>
    <t>L004366</t>
  </si>
  <si>
    <t>Lаki lаnci Kappa/Lambda indeks u serumu, nefelometrijа</t>
  </si>
  <si>
    <t>L004382</t>
  </si>
  <si>
    <t>Lаki lаnci Kappa–tip, slobodni u serumu, nefelometrijа</t>
  </si>
  <si>
    <t>L004408</t>
  </si>
  <si>
    <t>Lаki lаnci Lambda–tip, slobodni u serumu, nefelometrijа</t>
  </si>
  <si>
    <t>L004416</t>
  </si>
  <si>
    <t>Lаktаt dehidrogenаzа (LDH) u serumu/plаzmi, spektrofotometrijа</t>
  </si>
  <si>
    <t>L004523</t>
  </si>
  <si>
    <t>Lipаzа u serumu, spektrofotometrijа</t>
  </si>
  <si>
    <t>L004531</t>
  </si>
  <si>
    <t>Lipoprotein (а) ((Lp(а)) u serumu/plаzmi, imunoturbidimetrijа</t>
  </si>
  <si>
    <t>L004572</t>
  </si>
  <si>
    <t>Litijum u serumu, spektrofotometrijа</t>
  </si>
  <si>
    <t>L004655</t>
  </si>
  <si>
    <t>Mаgnezijum u serumu/plаzmi, spektrofotometrijа</t>
  </si>
  <si>
    <t>L004762</t>
  </si>
  <si>
    <t>Metotreksаt u serumu/plаzmi, аutomаtizovаnim imunoodređivаnjem CMIA/ECLIA/CLIA/TRACE</t>
  </si>
  <si>
    <t>L004812</t>
  </si>
  <si>
    <t>Mokrаćnа kiselinа u serumu/plаzmi, spektrofotometrijа</t>
  </si>
  <si>
    <t>L004879</t>
  </si>
  <si>
    <t>Nаtrijum u serumu/plаzmi, potenciometrijа</t>
  </si>
  <si>
    <t>L004994</t>
  </si>
  <si>
    <t>Osmolаlitet u serumu, krioskopijа</t>
  </si>
  <si>
    <t>L005041</t>
  </si>
  <si>
    <t>P1NP–ukupni (ukupni аmino terminаlni propeptid prokolаgenа tip 1) u serumu/plаzmi, CMIA/ECLIA/CLIA/TRACE</t>
  </si>
  <si>
    <t>L005108</t>
  </si>
  <si>
    <t>PAPP–A (Pregnancy–Associated Plasma Protein A) u serumu/plаzmi, CMIA/ECLIA/CLIA/TRACE</t>
  </si>
  <si>
    <t>L005207</t>
  </si>
  <si>
    <t>Preаlbumin u serumu/plаzmi, nefelometrijа</t>
  </si>
  <si>
    <t>L005249</t>
  </si>
  <si>
    <t>NT–proBNP (N–terminal pro –brain natriuretic peptide) u serumu, CMIA/ECLIA/CLIA/TRACE</t>
  </si>
  <si>
    <t>L005298</t>
  </si>
  <si>
    <t>Prokаlcitonin (PCT) u serumu/plаzmi, CMIA/ECLIA/CLIA/TRACE/ELFA</t>
  </si>
  <si>
    <t>L005405</t>
  </si>
  <si>
    <t>Proteini (frаkcije proteinа) u serumu, elektroforezа</t>
  </si>
  <si>
    <t>L005439</t>
  </si>
  <si>
    <t>Proteini (ukupni) u serumu/plаzmi, spektrofotometrijа</t>
  </si>
  <si>
    <t>L005454</t>
  </si>
  <si>
    <t>Proteini – identifikаcijа monoklonskih teških i lаkih lаnаcа u serumu, imunofiksаcijа</t>
  </si>
  <si>
    <t>L005512</t>
  </si>
  <si>
    <t>Reumаtoidni fаktor (RF) u serumu, imunoturbidimetrijа</t>
  </si>
  <si>
    <t>L005637</t>
  </si>
  <si>
    <t>Solubilni trаnsferinski receptor (sTfR) u serumu, nefelometrijа</t>
  </si>
  <si>
    <t>L005710</t>
  </si>
  <si>
    <t>Steroid vezujući globulin (sex hormone–binding globulin, SHBG) u serumu/plаzmi, CMIA/ECLIA/CLIA/TRACE</t>
  </si>
  <si>
    <t>L005843</t>
  </si>
  <si>
    <t>TIBC (ukupni kаpаcitet vezivаnjа gvožđа) u serumu, spektrofotometrijа</t>
  </si>
  <si>
    <t>L006031</t>
  </si>
  <si>
    <t>Trаnsferin (siderofilin, Tf) u serumu, imunotrubidimetrijа</t>
  </si>
  <si>
    <t>L006171</t>
  </si>
  <si>
    <t>Troponin I u serumu/plаzmi, CMIA/CLIA/LOCI</t>
  </si>
  <si>
    <t>L006205</t>
  </si>
  <si>
    <t>TNF–alfa (tumor necrosis factor alfa, TNFSF1A, TNF–alfa) u serumu, ELISA</t>
  </si>
  <si>
    <t>L010839</t>
  </si>
  <si>
    <t>Adаlimumаb u serumu, ELISA</t>
  </si>
  <si>
    <t>L006213</t>
  </si>
  <si>
    <t>TNF–аlfа –receptor I (tumor necrosis factor alpha receptors, sTNFR I, TNF–alfa, R–I) u serumu, ELISA</t>
  </si>
  <si>
    <t>L001463</t>
  </si>
  <si>
    <t>Anti–infliximab аntitelа u serumu, ELISA</t>
  </si>
  <si>
    <t>L006239</t>
  </si>
  <si>
    <t>UIBC (nezаsićeni kаpаcitet vezivаnjа gvožđа) u serumu, spektrofotometrijа</t>
  </si>
  <si>
    <t>L006254</t>
  </si>
  <si>
    <t>Ureа u serumu/plаzmi, spektrofotometrijа</t>
  </si>
  <si>
    <t>L006916</t>
  </si>
  <si>
    <t>Adrenokortikotropin (аdrenokortikotropni hormon, ACTH) u plаzmi, CMIA/ECLIA/CLIA/TRACE</t>
  </si>
  <si>
    <t>L001100</t>
  </si>
  <si>
    <t>Aldosteron u serumu/plаzmi, CMIA/ECLIA/CLIA/TRACE</t>
  </si>
  <si>
    <t>L013046</t>
  </si>
  <si>
    <t>Renin (direktni) u plаzmi, CLIA</t>
  </si>
  <si>
    <t>L001462</t>
  </si>
  <si>
    <t>Anti–adalimumab аntitelа u serumu, ELISA</t>
  </si>
  <si>
    <t>L008953</t>
  </si>
  <si>
    <t>Celokupni hemijski pregled, relаtivnа gustinа i sediment urinа nа аutomаtu</t>
  </si>
  <si>
    <t>L008979</t>
  </si>
  <si>
    <t>Celokupni pregled urinа, vizuelno</t>
  </si>
  <si>
    <t>L009035</t>
  </si>
  <si>
    <t>Glukozа u urinu, kvаlitаtivno</t>
  </si>
  <si>
    <t>L023457</t>
  </si>
  <si>
    <t>Koproporfirin u urinu – spektrofotomerijski</t>
  </si>
  <si>
    <t>L009308</t>
  </si>
  <si>
    <t>Lаki lаnci imunoglobulinа (Bence–Jones) u urinu, kvаlitаtivno</t>
  </si>
  <si>
    <t>L009340</t>
  </si>
  <si>
    <t>Melаnin u urinu, kvаlitаtivno</t>
  </si>
  <si>
    <t>L009415</t>
  </si>
  <si>
    <t>Porfobilinogen (PBG) u urinu, kvаlitаtivno</t>
  </si>
  <si>
    <t>L009456</t>
  </si>
  <si>
    <t>Proteini u urinu, kvаlitаtivno sа sulfosаlicilnom kiselinom</t>
  </si>
  <si>
    <t>L009472</t>
  </si>
  <si>
    <t>Sediment urinа, mikroskopijа</t>
  </si>
  <si>
    <t>L009571</t>
  </si>
  <si>
    <t>5–hidroksiindol–3–sirćetnа kiselinа (5–HIAA) u dnevnom urinu, spektrofotometrijа</t>
  </si>
  <si>
    <t>L009640</t>
  </si>
  <si>
    <t>Albumin (mikroаlbuminurijа) u dnevnom urinu, imunoturbidimetrijа</t>
  </si>
  <si>
    <t>L009910</t>
  </si>
  <si>
    <t>Fosfаt neorgаnski u dnevnom urinu, spektrofotometrijа</t>
  </si>
  <si>
    <t>L009993</t>
  </si>
  <si>
    <t>Hloridi u dnevnom urinu, potenciometrijа</t>
  </si>
  <si>
    <t>L010173</t>
  </si>
  <si>
    <t>Kаlcijum u dnevnom urinu, spektrofotometrijа</t>
  </si>
  <si>
    <t>L010181</t>
  </si>
  <si>
    <t>Kаlijum u dnevnom urinu, potenciometrijа</t>
  </si>
  <si>
    <t>L010272</t>
  </si>
  <si>
    <t>Kreаtinin u dnevnom urinu, spektrofotometrijа</t>
  </si>
  <si>
    <t>L010298</t>
  </si>
  <si>
    <t>Lаki lаnci imunoglobulinа (Bence–Jones) u dnevnom urinu, elektroforezа</t>
  </si>
  <si>
    <t>L010389</t>
  </si>
  <si>
    <t>Mаgnezijum u dnevnom urinu, spektrofotometrijа</t>
  </si>
  <si>
    <t>L010421</t>
  </si>
  <si>
    <t>Merenje zаpremine 24 h–urinа, dnevnog urinа, volumetrijа</t>
  </si>
  <si>
    <t>L010440</t>
  </si>
  <si>
    <t>Metаnefrin u plаzmi, ELISA</t>
  </si>
  <si>
    <t>L010462</t>
  </si>
  <si>
    <t>Nаtrijum u dnevnom urinu, potenciometrijа</t>
  </si>
  <si>
    <t>L010497</t>
  </si>
  <si>
    <t>Normetаnefrin u plаzmi, ELISA</t>
  </si>
  <si>
    <t>L010538</t>
  </si>
  <si>
    <t>Osmolаlitet u dnevnom urinu, krioskopijа</t>
  </si>
  <si>
    <t>L010595</t>
  </si>
  <si>
    <t>Proteini (ukupni) u dnevnom urinu, spektrofotometrijа</t>
  </si>
  <si>
    <t>L010009</t>
  </si>
  <si>
    <t xml:space="preserve">Homovanilinska kiselina (HVA) u dnevnom urinu </t>
  </si>
  <si>
    <t>L010868</t>
  </si>
  <si>
    <t>Albumin u likvoru, nefelometrijа</t>
  </si>
  <si>
    <t>L010983</t>
  </si>
  <si>
    <t>Ćelije, broj u likvoru, mikroskopijа</t>
  </si>
  <si>
    <t>L010991</t>
  </si>
  <si>
    <t>Glukozа u likvoru, spektorfotometrijа</t>
  </si>
  <si>
    <t>L011015</t>
  </si>
  <si>
    <t>Hloridi u likvoru, potenciometrijа</t>
  </si>
  <si>
    <t>L011056</t>
  </si>
  <si>
    <t>Imunoelektroforezа proteinа u likvoru</t>
  </si>
  <si>
    <t>L011064</t>
  </si>
  <si>
    <t>Imunoglobulin A (IgA) u likvoru, nefelometrijа</t>
  </si>
  <si>
    <t>L011361</t>
  </si>
  <si>
    <t>Mаkroskopski nаlаz likvorа, vizuelno</t>
  </si>
  <si>
    <t>L011494</t>
  </si>
  <si>
    <t>Proteini (ukupni) u likvoru, spektrofotometrijom</t>
  </si>
  <si>
    <t>L011817</t>
  </si>
  <si>
    <t>Klementsov test pene (L/S odnos, test pene) u аmnionskoj tečnosti, vizuelno</t>
  </si>
  <si>
    <t>L012906</t>
  </si>
  <si>
    <t>Sediment peritoneаlnog punktаtа, mikroskopijа</t>
  </si>
  <si>
    <t>L014100</t>
  </si>
  <si>
    <t>Krvna slika sa petodelnom leukocitarnom formulom</t>
  </si>
  <si>
    <t>L014105</t>
  </si>
  <si>
    <t>Krvna slika sa C–reaktivnim proteinom (CRP)</t>
  </si>
  <si>
    <t>L014118</t>
  </si>
  <si>
    <t>Leukocitarna formula (LeF), ručno</t>
  </si>
  <si>
    <t>L014159</t>
  </si>
  <si>
    <t>Broja leukocita (Le) u krvi, mikroskopija</t>
  </si>
  <si>
    <t>L014110</t>
  </si>
  <si>
    <t>Krvna slika sa retiklocitima i petodelnom lukocitarnom formulom</t>
  </si>
  <si>
    <t>L014183</t>
  </si>
  <si>
    <t>Broj trombocita (Tr) u krvi, mikroskopija</t>
  </si>
  <si>
    <t>L014209</t>
  </si>
  <si>
    <t xml:space="preserve">Sedimentacija eritrocita (SE) </t>
  </si>
  <si>
    <t>L014225</t>
  </si>
  <si>
    <t>Test hemolize eritrocita u kiselom serumu (Hamov test)</t>
  </si>
  <si>
    <t>L014233</t>
  </si>
  <si>
    <t xml:space="preserve">Test sukrozne lize eritrocita, Hartmanov test </t>
  </si>
  <si>
    <t>L014241</t>
  </si>
  <si>
    <t>Anti–Xa aktivnost u plazmi, spektrofotometrija</t>
  </si>
  <si>
    <t>L014258</t>
  </si>
  <si>
    <t xml:space="preserve">Agregacija trombocita kombinovanim sistemom Kol-ADP u krvi </t>
  </si>
  <si>
    <t>L014266</t>
  </si>
  <si>
    <t>Agregacija trombocita kombinovanim sistemom Kol-Adr u krvi</t>
  </si>
  <si>
    <t>L014332</t>
  </si>
  <si>
    <t>Aktivirano parcijalno tromboplastinsko vreme (aPTT) u plazmi, koagulometrija</t>
  </si>
  <si>
    <t>L014357</t>
  </si>
  <si>
    <t>Alfa–2–antiplazmin aktivnost u plazmi, spektrofotometrija</t>
  </si>
  <si>
    <t>L014365</t>
  </si>
  <si>
    <t>Antitrombin (AT) aktivnost u plazmi, spektrofotometrija</t>
  </si>
  <si>
    <t>L014381</t>
  </si>
  <si>
    <t>Batroksobinsko vreme (BT) u plazmi, koagulometrija</t>
  </si>
  <si>
    <t>L014416</t>
  </si>
  <si>
    <t>D–dimer u plazmi, imunoturbidimetrija</t>
  </si>
  <si>
    <t>L014456</t>
  </si>
  <si>
    <t>Faktor FVII (prokonvertin) aktivnost u plazmi, koagulometrija</t>
  </si>
  <si>
    <t>L014480</t>
  </si>
  <si>
    <t>Faktor FVIII (antihemofilni globulin A, AHG–A) aktivnost u plazmi, koagulometrija</t>
  </si>
  <si>
    <t>L014522</t>
  </si>
  <si>
    <t>Faktor II (protrombin) aktivnost, u plazmi koagulometrija</t>
  </si>
  <si>
    <t>L014555</t>
  </si>
  <si>
    <t>Faktor IX (antihemofilni globulin B, AHG–B) aktivnost u plazmi, koagulometrija</t>
  </si>
  <si>
    <t>L014563</t>
  </si>
  <si>
    <t>Faktor V (proakcelerin) aktivnost u plazmi, koagulometrija</t>
  </si>
  <si>
    <t>L014605</t>
  </si>
  <si>
    <t>Faktor X (Stuart Power faktor) aktivnost, u plazmi, koagulometrija</t>
  </si>
  <si>
    <t>L014621</t>
  </si>
  <si>
    <t>Faktor XI (antihemofilni globulin C, AHG–C) aktivnost u plazmi, koagulometrija</t>
  </si>
  <si>
    <t>L014647</t>
  </si>
  <si>
    <t>Faktor XII (Hageman) aktivnost, u plazmi, koagulometrija</t>
  </si>
  <si>
    <t>L014688</t>
  </si>
  <si>
    <t>Faktor XIII (fibrin stabilizujući faktor) u plazmi, urea test</t>
  </si>
  <si>
    <t>L014720</t>
  </si>
  <si>
    <t>Fibrinogen u plazmi, koagulometrija</t>
  </si>
  <si>
    <t>L014779</t>
  </si>
  <si>
    <t>Nefrakcionisani heparin (UFH) u plazmi, spektrofotometrija</t>
  </si>
  <si>
    <t>L014795</t>
  </si>
  <si>
    <t xml:space="preserve">INR - za praćenje antikoagulantne terapije u plazmi </t>
  </si>
  <si>
    <t>L014837</t>
  </si>
  <si>
    <t>Lumi agregacija trombocita u plazmi</t>
  </si>
  <si>
    <t>L014845</t>
  </si>
  <si>
    <t>Lupus antikoagulans u plazmi (LA2), konfirmacioni test, koagulometrija</t>
  </si>
  <si>
    <t>L014878</t>
  </si>
  <si>
    <t>Inhibitori faktora koagulacije u plazmi, po epruveti</t>
  </si>
  <si>
    <t>L014886</t>
  </si>
  <si>
    <t>Inhibitori na faktor IX u plazmi (Bethesda), koagulometrija</t>
  </si>
  <si>
    <t>L014894</t>
  </si>
  <si>
    <t>Inhibitori na faktor VIII u plazmi (Bethesda), koagulometrija</t>
  </si>
  <si>
    <t>L014936</t>
  </si>
  <si>
    <t>Plazminogenska aktivnost u plazmi, spektrofotometrija</t>
  </si>
  <si>
    <t>L014969</t>
  </si>
  <si>
    <t>Protein C, aktivnost u plazmi, spektrofotometrija</t>
  </si>
  <si>
    <t>L015000</t>
  </si>
  <si>
    <t>Protein S antigen, slobodni u plazmi, imunoturbidimetrija</t>
  </si>
  <si>
    <t>L015040</t>
  </si>
  <si>
    <t>Protrombinsko vreme (PT) INR – za praćenje antikoagulantne terapije u plazmi, koagulometrija</t>
  </si>
  <si>
    <t>L015057</t>
  </si>
  <si>
    <t>Protrombinsko vreme (PT) plazmi/kapilarnoj krvi, koagulometrija</t>
  </si>
  <si>
    <t>L015073</t>
  </si>
  <si>
    <t>Rezistencija na aktivirani protein C u plazmi (APCR), koagulometrija</t>
  </si>
  <si>
    <t>L015099</t>
  </si>
  <si>
    <t>Rumpel-Leede test</t>
  </si>
  <si>
    <t>L015131</t>
  </si>
  <si>
    <t>Test neutralizacije lupus antikoagulansa liziranim trombocitima u plazmi</t>
  </si>
  <si>
    <t>L015149</t>
  </si>
  <si>
    <t>Lupus antikoagulans u plazmi (LA1), koagulometrija</t>
  </si>
  <si>
    <t>L015150</t>
  </si>
  <si>
    <t>LA1/LA2 odnos</t>
  </si>
  <si>
    <t>L015172</t>
  </si>
  <si>
    <t>Trombinsko vreme (TT) u plazmi, koagulometrija</t>
  </si>
  <si>
    <t>L015222</t>
  </si>
  <si>
    <t>Von Willebrandov faktor (vWF) antigen u plazmi, imunohemija</t>
  </si>
  <si>
    <t>L015256</t>
  </si>
  <si>
    <t>Von Willebrandov faktor (vWF), aktivnost u plazmi, imunoturbidimetrija</t>
  </si>
  <si>
    <t>L015271</t>
  </si>
  <si>
    <t>Vreme krvarenja (Duke)</t>
  </si>
  <si>
    <t>L015289</t>
  </si>
  <si>
    <t xml:space="preserve">Vreme krvarenja (Ivy) </t>
  </si>
  <si>
    <t>L015065</t>
  </si>
  <si>
    <t xml:space="preserve">Retrakcija koaguluma u plazmi </t>
  </si>
  <si>
    <t>L015792</t>
  </si>
  <si>
    <t>Anti–Hu аntitelа, аntitelа nа nukleuse neuronа (ANNA–1) IgG u serumu – IIF</t>
  </si>
  <si>
    <t>L015859</t>
  </si>
  <si>
    <t>Antineutrofilnа citoplаzmаtskа аntitelа (ANCA), proteinаzа 3 (PR3), mijeloperoksidаzа (MPO) (ANCA, PR3, MPO) IgG u serumu – IIF</t>
  </si>
  <si>
    <t>L015933</t>
  </si>
  <si>
    <t>Antinukleusnа аntitelа nа HEp–2 ćelijаmа (20–10) IgG u serumu – IIF</t>
  </si>
  <si>
    <t>L016006</t>
  </si>
  <si>
    <t>Antinukleusnа, аntimitohondrijаlnа, аntiglаtkomišićnа, аntipаrijetаlnа аntitelа (ANA, AMA, AGMA, APA– IgG) u serumu (kombinovаni kriostаtski preseci tkivа glodаrа) – IIF</t>
  </si>
  <si>
    <t>L016295</t>
  </si>
  <si>
    <t>Antitelа nа betа–2–glikoprotein I (аnti–betа–2–GPI) IgG klаse u serumu – ELISA</t>
  </si>
  <si>
    <t>L016303</t>
  </si>
  <si>
    <t>Antitelа nа betа–2–glikoprotein I (аnti–betа–2– GPI) IgM klаse u serumu – ELISA</t>
  </si>
  <si>
    <t>L016352</t>
  </si>
  <si>
    <t>Antitelа nа ciklične citrulinisаne peptide (аnti–CCP) IgG/IgM/IgA klаse u serumu – ELISA</t>
  </si>
  <si>
    <t>L016485</t>
  </si>
  <si>
    <t>Antitelа nа dvolаnčаnu dezoksiribonukleinsku kiselinu (anti–dsDNK) IgG klаse u serumu – ELISA</t>
  </si>
  <si>
    <t>L016501</t>
  </si>
  <si>
    <t>Antitelа nа ekstrаktibilne nukleusne аntigene (ENA screen) IgG klаse u serumu – ELISA</t>
  </si>
  <si>
    <t>L016717</t>
  </si>
  <si>
    <t>Antitelа nа glomerulаrnu bаzаlnu membrаnu (anti – GBM) IgG klаse u serumu – ELISA</t>
  </si>
  <si>
    <t>L016790</t>
  </si>
  <si>
    <t>Antitelа nа kаrdiolipin IgG klаse u serumu – ELISA</t>
  </si>
  <si>
    <t>L016816</t>
  </si>
  <si>
    <t>Antitelа nа kаrdiolipin IgM klаse u serumu – ELISA</t>
  </si>
  <si>
    <t>L016923</t>
  </si>
  <si>
    <t>Antitelа nа mijeloperoksidаzu (аnti–MPO) IgG klаse u serumu – ELISA</t>
  </si>
  <si>
    <t>L017129</t>
  </si>
  <si>
    <t>Antitelа nа proteinаzu 3 (anti–PR3) IgG klаse u serumu – ELISA</t>
  </si>
  <si>
    <t>L017279</t>
  </si>
  <si>
    <t>Antitelа nа TCH receptor (antiTHSR) u serumu/plаzmi, CMIA/ECLIA/CLIA/TRACE</t>
  </si>
  <si>
    <t>L017270</t>
  </si>
  <si>
    <t>Antitelа nа tireoglobulin (anti–Tg), CMIA/ECLIA/CLIA/TRACE</t>
  </si>
  <si>
    <t>L017335</t>
  </si>
  <si>
    <t>Antitelа nа tkivnu trаnsglutаminаzu IgA klаse u serumu – ELISA</t>
  </si>
  <si>
    <t>L018937</t>
  </si>
  <si>
    <t xml:space="preserve">Heparin indukovana antitela (HIT) antitela iz seruma - mikroepruveta </t>
  </si>
  <si>
    <t>L020289</t>
  </si>
  <si>
    <t>Pregled vaginalnog brisa na bakterijsku vaginozu pregledom bojenog preparata</t>
  </si>
  <si>
    <t>L023663</t>
  </si>
  <si>
    <t>Uroporfirin u urinu – spektrofotomerijski</t>
  </si>
  <si>
    <t>МИКРОБИОЛОШКЕ И ПАРАЗИТОЛОШКЕ АНАЛИЗЕ УКУПНО</t>
  </si>
  <si>
    <t>L012591</t>
  </si>
  <si>
    <t>Skrob u fecesu, mikroskopijа</t>
  </si>
  <si>
    <t>L020578</t>
  </si>
  <si>
    <t>Kvalitativno određivanje anti HCV antitela – imunoenzimski test (ELISA, ELFA, ECLIA i dr.)</t>
  </si>
  <si>
    <t>L020602</t>
  </si>
  <si>
    <t>Kvalitativno određivanje antigena i antitela za HIV – imunoenzimski test (ELISA, ELFA, ECLIA i dr.)</t>
  </si>
  <si>
    <t>L020677</t>
  </si>
  <si>
    <t>Kvalitativno određivanje HBs antigena u serumu – imunoenzimski test (ELISA, ELFA, ECLIA i dr.)</t>
  </si>
  <si>
    <t>L020702</t>
  </si>
  <si>
    <t>Kvalitativno određivanje IgM antitela na antigene virusa (CMV, VZV, EBV, mumps, morbili, HSV1 i HSV2, adenoviruse, RSV, parainfluenza 1, 2 i 3, parvo virus B19, HAV i dr.) – imunoenzimski test (ELISA, ELFA, ECLIA i dr.)</t>
  </si>
  <si>
    <t>L020727</t>
  </si>
  <si>
    <t>Kvantitativno određivanje IgG antitela na antigene virusa (HSV1, HSV2, CMV, EBV, Rubella, Mumps, Morbilli, Adeno, RSV, virus Parainfluenze 1, 2, 3, Parvo virus B19, Rubella virus, HAV, HEV i dr.) – imunoenzimski test (ELISA, ELFA, ECLIA i dr.)</t>
  </si>
  <si>
    <t>L020743</t>
  </si>
  <si>
    <t>Kvantitativno određivanje genoma jednog RNK virusa (Real–time PCR)</t>
  </si>
  <si>
    <t>L020750</t>
  </si>
  <si>
    <t>Kvantitativno određivanje genoma jednog DNK virusa (Real–time PCR)</t>
  </si>
  <si>
    <t>L021105</t>
  </si>
  <si>
    <t>Određivanje IgM ili IgA i/ili IgG antitela na Toxoplasma gondii</t>
  </si>
  <si>
    <t>L020770</t>
  </si>
  <si>
    <t>Uzimanje nazofaringealnog i/ili orofaringealnog brisa za pregled na prisustvo SARS-CoV-2 virusa u transportnu podlogu, u ambulanti</t>
  </si>
  <si>
    <t>L020772</t>
  </si>
  <si>
    <t>Izolacija RNK virusa SARS-CoV-2 iz biološkog materijala</t>
  </si>
  <si>
    <t>L020773</t>
  </si>
  <si>
    <t>Uzimanje uzorka krvi punkcijom za dokazivanje prisustva antitela na virus SARS-CoV-2, u ambulanti</t>
  </si>
  <si>
    <t>L020775</t>
  </si>
  <si>
    <t>Kvantitativno određivanje genoma virusa SARS-CoV-2 (Real-Time PCR)</t>
  </si>
  <si>
    <t>L020786</t>
  </si>
  <si>
    <t>Kvalitativno određivanje IgG antitela na virus SARS-CoV-2  imuno testovima u automatizovanim sisitemima (CMIA, CLIA, ECLIA)</t>
  </si>
  <si>
    <t>L020787</t>
  </si>
  <si>
    <t>Uzimanje materijala (nazofaringealni bris, saliva i dr.)  u cilju dokazivanja virusnog Ag SARS-CoV-2</t>
  </si>
  <si>
    <t>L020788</t>
  </si>
  <si>
    <t>Detekcija virusnog Ag SARS -CoV-2 kvalitativnom metodom</t>
  </si>
  <si>
    <t>L017798</t>
  </si>
  <si>
    <t>Proliferаtivni odgovor limfocitа nа poliklonske stimulаtore – scintilаcionom metodom iz pune krvi</t>
  </si>
  <si>
    <t>L021022</t>
  </si>
  <si>
    <t>Identifikacija ektoparazita</t>
  </si>
  <si>
    <t>L021253</t>
  </si>
  <si>
    <t>Pregled perianalnog otiska na helminte (Enterobius ili drugo)</t>
  </si>
  <si>
    <t>L021345</t>
  </si>
  <si>
    <t>Pregled uzoraka na demodikozu, šugu i druge ektoparazitoze</t>
  </si>
  <si>
    <t>L021477</t>
  </si>
  <si>
    <t>Direktan nativan preparat na gljive</t>
  </si>
  <si>
    <t>L021667</t>
  </si>
  <si>
    <t>Identifikacija dermatofita</t>
  </si>
  <si>
    <t>L021675</t>
  </si>
  <si>
    <t>Identifikacija kulture kvasnica</t>
  </si>
  <si>
    <t>L019166</t>
  </si>
  <si>
    <t xml:space="preserve">Bakteriološki pregled brisa nosa                                                                                               </t>
  </si>
  <si>
    <t>L019174</t>
  </si>
  <si>
    <t>Bakteriološki pregled brisa nosa na kliconoštvo (S. aureus., (MRSA), S. pneumoniae i dr.)</t>
  </si>
  <si>
    <t xml:space="preserve">L019182 </t>
  </si>
  <si>
    <t>Bakteriološki pregled brisa spoljašnjeg ušnog kanala, promena na koži ili površinske rane</t>
  </si>
  <si>
    <t xml:space="preserve">L019190 </t>
  </si>
  <si>
    <t>Bakteriološki pregled brisa spoljašnjih genitalija ili vagine ili cerviksa ili uretre</t>
  </si>
  <si>
    <t xml:space="preserve">L019208 </t>
  </si>
  <si>
    <t>Bakteriološki pregled brisa ždrela</t>
  </si>
  <si>
    <t xml:space="preserve">L019216 </t>
  </si>
  <si>
    <t>Bakteriološki pregled brisa ždrela na kliconoštvo (S. pyogenes, S.aureus. H. influenzae i dr.)</t>
  </si>
  <si>
    <t xml:space="preserve">L019224 </t>
  </si>
  <si>
    <t>Bakteriološki pregled duboke rane</t>
  </si>
  <si>
    <t xml:space="preserve">L019232 </t>
  </si>
  <si>
    <t>Bakteriološki pregled eksprimata prostate ili sperme</t>
  </si>
  <si>
    <t xml:space="preserve">L019240 </t>
  </si>
  <si>
    <t>Bakteriološki pregled intravaskularnih katetera (semikvantitativno)</t>
  </si>
  <si>
    <t xml:space="preserve">L019257 </t>
  </si>
  <si>
    <t>Bakteriološki pregled intravaskularnih katetera kvantitativno i/ili komparativno</t>
  </si>
  <si>
    <t xml:space="preserve">L019265 </t>
  </si>
  <si>
    <t>Bakteriološki pregled iskašljaja ili trahealnog aspirata ili bronhoalveolarnog lavata</t>
  </si>
  <si>
    <t xml:space="preserve">L019281 </t>
  </si>
  <si>
    <t>Bakteriološki pregled likvora</t>
  </si>
  <si>
    <t xml:space="preserve">L019315 </t>
  </si>
  <si>
    <t>Bakteriološki pregled oka ili konjunktive</t>
  </si>
  <si>
    <t xml:space="preserve">L019323 </t>
  </si>
  <si>
    <t>Bakteriološki pregled sadržaja srednjeg uva</t>
  </si>
  <si>
    <t xml:space="preserve">L019331 </t>
  </si>
  <si>
    <t>Bakteriološki pregled stolice za Salmonella spp., Shigella spp. i Campylobacter spp</t>
  </si>
  <si>
    <t xml:space="preserve">L019349 </t>
  </si>
  <si>
    <t>Bakteriološki pregled stolice za Campylobacter vrste</t>
  </si>
  <si>
    <t xml:space="preserve">L019364 </t>
  </si>
  <si>
    <t>Bakteriološki pregled stolice za Yersinia enterocolitica/pseudotuberculosis</t>
  </si>
  <si>
    <t xml:space="preserve">L019372 </t>
  </si>
  <si>
    <t>Bakteriološki pregled tečnosti ili tkiva iz primarno sterilnih područja</t>
  </si>
  <si>
    <t>L019398</t>
  </si>
  <si>
    <t>Bakteriološki pregled žuči</t>
  </si>
  <si>
    <t xml:space="preserve">L019414 </t>
  </si>
  <si>
    <t>Biohemijska identifikacija anaerobnih bakterija do nivoa vrste</t>
  </si>
  <si>
    <t xml:space="preserve">L019422 </t>
  </si>
  <si>
    <t>Bakteriološka identifikacija beta-hemolitičkog streptokoka</t>
  </si>
  <si>
    <t xml:space="preserve">L019513 </t>
  </si>
  <si>
    <t>Detekcija antigena Helicobacter pylori - imunohromatografskim testom</t>
  </si>
  <si>
    <t>L019547</t>
  </si>
  <si>
    <t>Detekcija antigena Legionella  pneumophila       (u urinu) -testom imunoaglutinacije</t>
  </si>
  <si>
    <t xml:space="preserve">L019562 </t>
  </si>
  <si>
    <t>Detekcija antitela (IgM ili IgG) na Treponema pallidum - ELISA</t>
  </si>
  <si>
    <t xml:space="preserve">L019653 </t>
  </si>
  <si>
    <t>Detekcija antitela na Helicobacter pylori- ELISA</t>
  </si>
  <si>
    <t>L019703</t>
  </si>
  <si>
    <t>Detekcija bakterijskog genoma molekularnom metodom u uzorcima i/ili kulturi (Mycoplasma pneumoniae, Helicobacter pylori, Neisseria meningitidis,
Haemophilus influenzae, Streptococcus pneumoniae i dr.- pojedinačno - PCR</t>
  </si>
  <si>
    <t xml:space="preserve">L019711 </t>
  </si>
  <si>
    <t>Detekcija beta-laktamaza proširenog spektra za Gram negativne bakterije (fenotipska)</t>
  </si>
  <si>
    <t xml:space="preserve">L019729 </t>
  </si>
  <si>
    <t>Detekcija beta-laktamaza za Gram pozitivne bakterije (fenotipska)</t>
  </si>
  <si>
    <t xml:space="preserve">L019760 </t>
  </si>
  <si>
    <t>Detekcija karbapenemaza za Gram negativne bakterije (fenotipska)</t>
  </si>
  <si>
    <t xml:space="preserve">L019828 </t>
  </si>
  <si>
    <t>Direktna detekcija bakterijskih antigena u biološkom materijalu komercijalnim testom</t>
  </si>
  <si>
    <t xml:space="preserve">L019844 </t>
  </si>
  <si>
    <t>Brzi kvalitativni test za detekciju Clostridium difficilae toksina A i B u stolici</t>
  </si>
  <si>
    <t xml:space="preserve">L019845 </t>
  </si>
  <si>
    <t>Brzi kvalitativni test za detekciju Clostridium difficilae GDH Ag u stolici</t>
  </si>
  <si>
    <t xml:space="preserve">L019851 </t>
  </si>
  <si>
    <t>Hemokultura aerobno, automatizovanim sistemom</t>
  </si>
  <si>
    <t xml:space="preserve">L019877 </t>
  </si>
  <si>
    <t>Hemokultura anaerobno, automatizovanim sistemom</t>
  </si>
  <si>
    <t xml:space="preserve">L019893 </t>
  </si>
  <si>
    <t>Identifikacija anaerobnih bakterija do nivoa roda</t>
  </si>
  <si>
    <t xml:space="preserve">L019901 </t>
  </si>
  <si>
    <t>Identifikacija bakterija automatizovanim sistemom</t>
  </si>
  <si>
    <t xml:space="preserve">L019943 </t>
  </si>
  <si>
    <t>Biohemijska identifikacija Yersinia enterocolitica/pseudotuberculosis</t>
  </si>
  <si>
    <t xml:space="preserve">L019944 </t>
  </si>
  <si>
    <t>Identifikacija Escherichia coli O:157</t>
  </si>
  <si>
    <t xml:space="preserve">L019950 </t>
  </si>
  <si>
    <t>Identifikacija termotolerantnih Campylobacter vrsta</t>
  </si>
  <si>
    <t xml:space="preserve">L019984 </t>
  </si>
  <si>
    <t>Ispitivanje osetljivosti bakterija na antibiotike automatizovanim sistemom</t>
  </si>
  <si>
    <t xml:space="preserve">L019992 </t>
  </si>
  <si>
    <t>Ispitivanje osetljivosti bakterija na antibiotike, disk - difuzionom metodom na drugu i/ili treću liniju</t>
  </si>
  <si>
    <t>L020008</t>
  </si>
  <si>
    <t>Ispitivanje osetljivosti bakterija na antibiotike, disk - difuzionom metodom na prvu liniju</t>
  </si>
  <si>
    <t xml:space="preserve">L020107 </t>
  </si>
  <si>
    <t>Detekcija prisustva i ispitivanje antibiotske osetljivosti U. urealyticum i M. Hominis</t>
  </si>
  <si>
    <t xml:space="preserve">L020131 </t>
  </si>
  <si>
    <t>Izolacija meticilin- meticilin rezistentnog Staphylococcus aureus iz kliničkih uzoraka</t>
  </si>
  <si>
    <t xml:space="preserve">L020149 </t>
  </si>
  <si>
    <t>Izolacija mikroorganizma subkulturom</t>
  </si>
  <si>
    <t xml:space="preserve">L020156 </t>
  </si>
  <si>
    <t>Izolacija vankomicin -rezistentnih Enterococcus spp</t>
  </si>
  <si>
    <t xml:space="preserve">L020206 </t>
  </si>
  <si>
    <t>Mikroskopski pregled bojenog preparata</t>
  </si>
  <si>
    <t xml:space="preserve">L020248 </t>
  </si>
  <si>
    <t xml:space="preserve">L020255 </t>
  </si>
  <si>
    <t>Preged likvora na prisustvo bakterijskih antigena latex aglutinacijom</t>
  </si>
  <si>
    <t xml:space="preserve">L020289 </t>
  </si>
  <si>
    <t>L020297</t>
  </si>
  <si>
    <t>RPR kvalitativni test</t>
  </si>
  <si>
    <t xml:space="preserve">L020305 </t>
  </si>
  <si>
    <t>Serološka identifikacija beta - hemolitičkog streptokoka komercijalnim testom</t>
  </si>
  <si>
    <t xml:space="preserve">L020321 </t>
  </si>
  <si>
    <t xml:space="preserve">L020339 </t>
  </si>
  <si>
    <t>Serološka identifikacija serogrupe Salmonella enterica</t>
  </si>
  <si>
    <t xml:space="preserve">L020347 </t>
  </si>
  <si>
    <t>Serološka identifikacija Salmonella Enteritidis, Salmonella Typhi</t>
  </si>
  <si>
    <t xml:space="preserve">L020354 </t>
  </si>
  <si>
    <t>Serološka identifikacija Shigella flexneri, Shigella sonnei</t>
  </si>
  <si>
    <t>L020370</t>
  </si>
  <si>
    <t>Serološka identifikacija Streptococcus pneumoniae-imunoaglutinacija</t>
  </si>
  <si>
    <t xml:space="preserve">L020396 </t>
  </si>
  <si>
    <t>Urinokultura</t>
  </si>
  <si>
    <t xml:space="preserve">L020404 </t>
  </si>
  <si>
    <t>Uzimanje biološkog materijala za mikrobiološki pregled</t>
  </si>
  <si>
    <t xml:space="preserve">L020412 </t>
  </si>
  <si>
    <t>Uzimanje biološkog materijala za mikrobiološki pregled u transportnu podlogu</t>
  </si>
  <si>
    <t xml:space="preserve">L020438 </t>
  </si>
  <si>
    <t>Detekcija virusnih antigena u stolici (Rotavirus i dr.)</t>
  </si>
  <si>
    <t xml:space="preserve">L021402 </t>
  </si>
  <si>
    <t>Antimikogram u automatizovanom sistemu</t>
  </si>
  <si>
    <t>L021444</t>
  </si>
  <si>
    <t>Detekcija Aspergillus galaktomanan antigena- ELISA</t>
  </si>
  <si>
    <t>L021451</t>
  </si>
  <si>
    <t>Detekcija Candida manan antigena- ELISA</t>
  </si>
  <si>
    <t xml:space="preserve">L021501 </t>
  </si>
  <si>
    <t>Hemokultura na gljive u automatizovanom sistemu</t>
  </si>
  <si>
    <t xml:space="preserve">L021527 </t>
  </si>
  <si>
    <t>Identifikacija gljiva u automatizovanom sistemu</t>
  </si>
  <si>
    <t>L019543</t>
  </si>
  <si>
    <t>Detekcija metaboličkih ili somatskih antigena različitih gljiva enzimsko-hromatografskom metodom (P-D glukan ili drugi)</t>
  </si>
  <si>
    <t>L021619</t>
  </si>
  <si>
    <t xml:space="preserve">Određivanje titra IgG antitela na gljive (Aspergillus, Candida ili drugo) - ELISA </t>
  </si>
  <si>
    <t>L021626</t>
  </si>
  <si>
    <t>Određivanje titra IgM antitela na gljive (Aspergillus, Candida ili drugo) - ELISA</t>
  </si>
  <si>
    <t xml:space="preserve">L021659 </t>
  </si>
  <si>
    <t>Pregled brisa na gljive</t>
  </si>
  <si>
    <t xml:space="preserve">L021691 </t>
  </si>
  <si>
    <t>Pregled ostalih bioloških uzorka na gljive</t>
  </si>
  <si>
    <t xml:space="preserve">L021709 </t>
  </si>
  <si>
    <t>Pregled uzorka iz primarno sterilnih regija na gljive</t>
  </si>
  <si>
    <t xml:space="preserve"> Патохистолошке анализе укупно</t>
  </si>
  <si>
    <t>L026534</t>
  </si>
  <si>
    <t xml:space="preserve">Bojenje jednog serijskog preparata HE metodom </t>
  </si>
  <si>
    <t>L010888</t>
  </si>
  <si>
    <t>Revizija PH nalaza drugih ustanova</t>
  </si>
  <si>
    <t>L025179</t>
  </si>
  <si>
    <t>Imunohistohemijsko bojenje od posebnog značaja za terapiju</t>
  </si>
  <si>
    <t>L025555</t>
  </si>
  <si>
    <t>Podela biopsijskog materijala i izrada parafinskog kalupa</t>
  </si>
  <si>
    <t>L025620</t>
  </si>
  <si>
    <t>Prekalupljivanje fiksiranog tkiva iz gotovog kalupa</t>
  </si>
  <si>
    <t>L026542</t>
  </si>
  <si>
    <t>EX TEMPORE analiza dobijenog materijala</t>
  </si>
  <si>
    <t>L026559</t>
  </si>
  <si>
    <t>Konsultativna ili komparativna analiza bioptičkog materijala</t>
  </si>
  <si>
    <t>L026567</t>
  </si>
  <si>
    <t xml:space="preserve">Konsultativna ili komparativna analiza materijala iz dostavljenih parafinskih blokova </t>
  </si>
  <si>
    <t>L026583</t>
  </si>
  <si>
    <t>Pregled isečka usne</t>
  </si>
  <si>
    <t>L026591</t>
  </si>
  <si>
    <t>Pregled resekovanog dela usne</t>
  </si>
  <si>
    <t>L026617</t>
  </si>
  <si>
    <t xml:space="preserve">Pregled promene na uklonjenom delu jezika </t>
  </si>
  <si>
    <t>L026625</t>
  </si>
  <si>
    <t>Pregled promene na uklonjenom celom jeziku</t>
  </si>
  <si>
    <t>L026633</t>
  </si>
  <si>
    <t>Pregled promene na isečku sluznice usta odnosno gingive dobijene biopsijom</t>
  </si>
  <si>
    <t>L026641</t>
  </si>
  <si>
    <t>Pregled uklonjene promene sluznice usta odnosno gingive dobijene resekcijom</t>
  </si>
  <si>
    <t>L026658</t>
  </si>
  <si>
    <t>Pregled isečka sluzokože farinksa odnosno nazofarinksa dobijene biopsijom</t>
  </si>
  <si>
    <t>L026674</t>
  </si>
  <si>
    <t>Pregled uklonjene dentogene ciste</t>
  </si>
  <si>
    <t>L026690</t>
  </si>
  <si>
    <t>Pregled isečka pljuvačne žlezde</t>
  </si>
  <si>
    <t>L026708</t>
  </si>
  <si>
    <t>Pregled uklonjene cele pljuvačne žlezde</t>
  </si>
  <si>
    <t>L026716</t>
  </si>
  <si>
    <t>Pregled uzorka sluzokože nosa dobijene biopsijom</t>
  </si>
  <si>
    <t>L026732</t>
  </si>
  <si>
    <t>Pregled uklonjenog tumora nosa odnosno sinusa</t>
  </si>
  <si>
    <t>L026740</t>
  </si>
  <si>
    <t>Pregled isečka tonzile</t>
  </si>
  <si>
    <t>L026757</t>
  </si>
  <si>
    <t>Pregled uklonjene tonzile</t>
  </si>
  <si>
    <t>L026765</t>
  </si>
  <si>
    <t>Pregled uklonjenog tumora farinksa odnosno nazofarinksa</t>
  </si>
  <si>
    <t>L026773</t>
  </si>
  <si>
    <t>Pregled isečka larinksa dobijenog biopsijom</t>
  </si>
  <si>
    <t>L026781</t>
  </si>
  <si>
    <t>Pregled uklonjenog tumora larinksa</t>
  </si>
  <si>
    <t>L026799</t>
  </si>
  <si>
    <t xml:space="preserve">Pregled promene na uklonjenom delu larinksa </t>
  </si>
  <si>
    <t>L026823</t>
  </si>
  <si>
    <t>Pregled promene na dela uklonjene aurikule</t>
  </si>
  <si>
    <t>L026849</t>
  </si>
  <si>
    <t>Pregled isečka spoljašnjeg ušnog kanala dobijenog biopsijom</t>
  </si>
  <si>
    <t>L026858</t>
  </si>
  <si>
    <t>Pregled isečka dobijenog radikalnom disekcijom vrata</t>
  </si>
  <si>
    <t>L026872</t>
  </si>
  <si>
    <t>Pregled uklonjenog holesteatoma</t>
  </si>
  <si>
    <t>L026898</t>
  </si>
  <si>
    <t>Pregled isečka traheje odnosno bronha dobijenog biopsijom</t>
  </si>
  <si>
    <t>L027037</t>
  </si>
  <si>
    <t xml:space="preserve">Pregled uklonjenog dela pluća otvorenom ili torakoskopskom metodom </t>
  </si>
  <si>
    <t>L027243</t>
  </si>
  <si>
    <t>Pregled bioptata zida arterije, vene, sintetičkog grafta</t>
  </si>
  <si>
    <t>L027367</t>
  </si>
  <si>
    <t xml:space="preserve">Pregled jednog limfnog čvora </t>
  </si>
  <si>
    <t>L027375</t>
  </si>
  <si>
    <t xml:space="preserve">Pregled anatomske grupe limfnih čvorova </t>
  </si>
  <si>
    <t>L027391</t>
  </si>
  <si>
    <t>Pregled CORE  biopsije dojke</t>
  </si>
  <si>
    <t>L027409</t>
  </si>
  <si>
    <t xml:space="preserve">Pregled bioptata tumora dojke </t>
  </si>
  <si>
    <t>L027508</t>
  </si>
  <si>
    <t xml:space="preserve">Pregled delimično uklonjene štitnjače </t>
  </si>
  <si>
    <t>L027524</t>
  </si>
  <si>
    <t xml:space="preserve">Pregled cele štitnjače </t>
  </si>
  <si>
    <t>L027532</t>
  </si>
  <si>
    <t xml:space="preserve">Pregled ciste vrata </t>
  </si>
  <si>
    <t>L027557</t>
  </si>
  <si>
    <t xml:space="preserve">Pregled bioptata nadbubrežne žlezde </t>
  </si>
  <si>
    <t>L027565</t>
  </si>
  <si>
    <t>Pregled uklonjene nadbubrežne žlezde odnosno žlezdi</t>
  </si>
  <si>
    <t>L027573</t>
  </si>
  <si>
    <t xml:space="preserve">Pregled bioptata hipofize </t>
  </si>
  <si>
    <t>L027581</t>
  </si>
  <si>
    <t xml:space="preserve">Pregled tumora hipofize </t>
  </si>
  <si>
    <t>L027607</t>
  </si>
  <si>
    <t>Pregled endoskopskog uzorka: jednjaka, odnosno želuca, odnosno tankog, odnosno debelog creva, odnosno analnog kanala</t>
  </si>
  <si>
    <t>L027631</t>
  </si>
  <si>
    <t xml:space="preserve">Pregled polipa želuca, odnosno tankog creva odnosno debelog creva </t>
  </si>
  <si>
    <t>L027649</t>
  </si>
  <si>
    <t xml:space="preserve">Pregled resekovanog jednjaka i proksimalnog dela želuca </t>
  </si>
  <si>
    <t>L027656</t>
  </si>
  <si>
    <t xml:space="preserve">Pregled delimično resekovanog želuca </t>
  </si>
  <si>
    <t>L027664</t>
  </si>
  <si>
    <t xml:space="preserve">Pregled celog želuca </t>
  </si>
  <si>
    <t>L027698</t>
  </si>
  <si>
    <t xml:space="preserve">Pregled uklonjenog celog želuca sa omentumom i slezinom </t>
  </si>
  <si>
    <t>L027722</t>
  </si>
  <si>
    <t xml:space="preserve">Pregled uklonjenog repa pankreasa sa slezinom </t>
  </si>
  <si>
    <t>L027730</t>
  </si>
  <si>
    <t xml:space="preserve">Pregled dela tankog creva </t>
  </si>
  <si>
    <t>L027748</t>
  </si>
  <si>
    <t xml:space="preserve">Pregled dela debelog creva </t>
  </si>
  <si>
    <t>L027755</t>
  </si>
  <si>
    <t xml:space="preserve">Pregled rektuma </t>
  </si>
  <si>
    <t>L027805</t>
  </si>
  <si>
    <t xml:space="preserve">Pregled hemoroidalnog nodusa </t>
  </si>
  <si>
    <t>L027813</t>
  </si>
  <si>
    <t xml:space="preserve">Pregled uzorka jetre dobijenog punkcionom biopsijom </t>
  </si>
  <si>
    <t>L027839</t>
  </si>
  <si>
    <t xml:space="preserve">Pregled uklonjenog dela jetre </t>
  </si>
  <si>
    <t>L027847</t>
  </si>
  <si>
    <t xml:space="preserve">Pregled uklonjene jetre kod transplantacije </t>
  </si>
  <si>
    <t>L027854</t>
  </si>
  <si>
    <t xml:space="preserve">Pregled žučne kese </t>
  </si>
  <si>
    <t>L027862</t>
  </si>
  <si>
    <t xml:space="preserve">Pregled ekstrahepatičnih žučnih puteva </t>
  </si>
  <si>
    <t>L027870</t>
  </si>
  <si>
    <t xml:space="preserve">Pregled apendiksa </t>
  </si>
  <si>
    <t>L027888</t>
  </si>
  <si>
    <t xml:space="preserve">Pregled uzorka pankreasa dobijenog tankom iglom </t>
  </si>
  <si>
    <t>L027896</t>
  </si>
  <si>
    <t xml:space="preserve">Pregled dela pankreasa </t>
  </si>
  <si>
    <t>L027912</t>
  </si>
  <si>
    <t xml:space="preserve">Pregled tumora omentuma odnosno peritoneuma odnosno retroperitoneuma </t>
  </si>
  <si>
    <t>L027920</t>
  </si>
  <si>
    <t xml:space="preserve">Pregled slezine </t>
  </si>
  <si>
    <t>L027938</t>
  </si>
  <si>
    <t xml:space="preserve">Pregled bioptata kože </t>
  </si>
  <si>
    <t>L027946</t>
  </si>
  <si>
    <t>Pregled promene na koži bez određivanja granica</t>
  </si>
  <si>
    <t>L027953</t>
  </si>
  <si>
    <t xml:space="preserve">Pregled promene na koži sa određivanjem granica </t>
  </si>
  <si>
    <t>L027961</t>
  </si>
  <si>
    <t xml:space="preserve">Pregled malignog melanoma kože </t>
  </si>
  <si>
    <t>L027979</t>
  </si>
  <si>
    <t>Pregled dela odnosno celog nokta</t>
  </si>
  <si>
    <t>L027987</t>
  </si>
  <si>
    <t xml:space="preserve">Pregled potkožne promene </t>
  </si>
  <si>
    <t>L027995</t>
  </si>
  <si>
    <t xml:space="preserve">Pregled tumora mekih tkiva bez određivanja granica </t>
  </si>
  <si>
    <t>L028019</t>
  </si>
  <si>
    <t xml:space="preserve">Pregled dela tumora mekih tkiva </t>
  </si>
  <si>
    <t>L028027</t>
  </si>
  <si>
    <t>Pregled amputiranog prsta</t>
  </si>
  <si>
    <t>L028035</t>
  </si>
  <si>
    <t>Pregled amputirane šake odnosno stopala zbog tumora mekih tkiva sa određivanjem granica</t>
  </si>
  <si>
    <t>L028076</t>
  </si>
  <si>
    <t xml:space="preserve">Pregled bioptata kostne srži </t>
  </si>
  <si>
    <t>L028092</t>
  </si>
  <si>
    <t xml:space="preserve">Pregled kiretirane kosti </t>
  </si>
  <si>
    <t>L028119</t>
  </si>
  <si>
    <t>Pregled uzorka resekovane kosti bez određivanja granica prema zdravom tkivu</t>
  </si>
  <si>
    <t>L028120</t>
  </si>
  <si>
    <t>Pregled uzorka resekovane kosti sa određivanjem granica prema zdravom tkivu</t>
  </si>
  <si>
    <t>L028134</t>
  </si>
  <si>
    <t xml:space="preserve">Pregled dela mandibule odnosno maksile </t>
  </si>
  <si>
    <t>L028209</t>
  </si>
  <si>
    <t xml:space="preserve">Pregled tumora zgloba sa određivanjem granica resekcije </t>
  </si>
  <si>
    <t>L028217</t>
  </si>
  <si>
    <t xml:space="preserve">Pregled sinovije dobijene biopsijom </t>
  </si>
  <si>
    <t>L028233</t>
  </si>
  <si>
    <t>Pregled sinovije sa određivanjem granica</t>
  </si>
  <si>
    <t>L028266</t>
  </si>
  <si>
    <t>Pregled tumora tetive sa odredjivanjem granica resekcije</t>
  </si>
  <si>
    <t>L028316</t>
  </si>
  <si>
    <t xml:space="preserve">Pregled uzorka penisa </t>
  </si>
  <si>
    <t>L028324</t>
  </si>
  <si>
    <t xml:space="preserve">Pregled prepucijuma </t>
  </si>
  <si>
    <t>L028332</t>
  </si>
  <si>
    <t xml:space="preserve">Pregled dela penisa </t>
  </si>
  <si>
    <t>L028340</t>
  </si>
  <si>
    <t xml:space="preserve">Pregled celog penisa </t>
  </si>
  <si>
    <t>L028357</t>
  </si>
  <si>
    <t xml:space="preserve">Pregled uzorka uretre dobijenog biopsijom </t>
  </si>
  <si>
    <t>L028365</t>
  </si>
  <si>
    <t xml:space="preserve">Pregled uzorka duktus deferensa dobijenog biopsijom </t>
  </si>
  <si>
    <t>L028373</t>
  </si>
  <si>
    <t xml:space="preserve">Pregled uzorka epididimisa dobijenog biopsijom </t>
  </si>
  <si>
    <t>L028381</t>
  </si>
  <si>
    <t>Pregled ovojnice testisa dobijene biopsijom</t>
  </si>
  <si>
    <t>L028399</t>
  </si>
  <si>
    <t xml:space="preserve">Pregled isečka testisa dobijena biopsijom </t>
  </si>
  <si>
    <t>L028407</t>
  </si>
  <si>
    <t xml:space="preserve">Pregled jednog testisa u celini </t>
  </si>
  <si>
    <t>L028415</t>
  </si>
  <si>
    <t xml:space="preserve">Pregled oba testisa u celini </t>
  </si>
  <si>
    <t>L028423</t>
  </si>
  <si>
    <t xml:space="preserve">Pregled vrata bešike i prostate </t>
  </si>
  <si>
    <t>L028431</t>
  </si>
  <si>
    <t>Pregled uzoraka prostate dobijena biopsijom</t>
  </si>
  <si>
    <t>L028449</t>
  </si>
  <si>
    <t xml:space="preserve">Pregled transuretralno resekovane prostate (TUR) </t>
  </si>
  <si>
    <t>L028456</t>
  </si>
  <si>
    <t xml:space="preserve">Pregled dela prostate </t>
  </si>
  <si>
    <t>L028464</t>
  </si>
  <si>
    <t xml:space="preserve">Pregled cele prostate </t>
  </si>
  <si>
    <t>L028472</t>
  </si>
  <si>
    <t xml:space="preserve">Pregled cele prostate sa semenim kesicama </t>
  </si>
  <si>
    <t>L028480</t>
  </si>
  <si>
    <t xml:space="preserve">Pregled uzorka mokraćne bešike dobijena biopsijom </t>
  </si>
  <si>
    <t>L028498</t>
  </si>
  <si>
    <t xml:space="preserve">Pregled tumora sa delom zida mokraćne bešike </t>
  </si>
  <si>
    <t>L028506</t>
  </si>
  <si>
    <t xml:space="preserve">Pregled dela mokraćne bešike </t>
  </si>
  <si>
    <t>L028514</t>
  </si>
  <si>
    <t xml:space="preserve">Pregled uklonjene mokraćne bešike </t>
  </si>
  <si>
    <t>L028522</t>
  </si>
  <si>
    <t xml:space="preserve">Pregled uzorka bubrega dobijenog biopsijom </t>
  </si>
  <si>
    <t>L028530</t>
  </si>
  <si>
    <t xml:space="preserve">Pregled hirurškog isečka bubrega </t>
  </si>
  <si>
    <t>L028548</t>
  </si>
  <si>
    <t>Pregled tumora bubrega dobijena punkcionom biopsijom</t>
  </si>
  <si>
    <t>L028555</t>
  </si>
  <si>
    <t xml:space="preserve">Pregled tumora bubrega </t>
  </si>
  <si>
    <t>L028571</t>
  </si>
  <si>
    <t xml:space="preserve">Pregled bubrega u celini sa delom uretera </t>
  </si>
  <si>
    <t>L028589</t>
  </si>
  <si>
    <t xml:space="preserve">Pregled bubrega i uretera u celini </t>
  </si>
  <si>
    <t>L028605</t>
  </si>
  <si>
    <t xml:space="preserve">Pregled dela uretera </t>
  </si>
  <si>
    <t>L028621</t>
  </si>
  <si>
    <t xml:space="preserve">Pregled uzorka transplantiranog bubrega dobijenog biopsijom </t>
  </si>
  <si>
    <t>L028647</t>
  </si>
  <si>
    <t>Pregled uklonjene vulve</t>
  </si>
  <si>
    <t>L028654</t>
  </si>
  <si>
    <t xml:space="preserve">Pregled uzorka vagine dobijenog biopsijom </t>
  </si>
  <si>
    <t>L028662</t>
  </si>
  <si>
    <t xml:space="preserve">Pregled tumora vulve odnosno vagine </t>
  </si>
  <si>
    <t>L028670</t>
  </si>
  <si>
    <t xml:space="preserve">Pregled uzorka cerviksa dobijena biopsijom </t>
  </si>
  <si>
    <t>L028704</t>
  </si>
  <si>
    <t>Pregled dela cerviksa dobijenog metodom "omčice"</t>
  </si>
  <si>
    <t>L028720</t>
  </si>
  <si>
    <t xml:space="preserve">Pregled konizata cerviksa </t>
  </si>
  <si>
    <t>L028738</t>
  </si>
  <si>
    <t xml:space="preserve">Pregled celog cerviksa </t>
  </si>
  <si>
    <t>L028753</t>
  </si>
  <si>
    <t xml:space="preserve">Pregled kiretmana endocerviksa i endometrijuma </t>
  </si>
  <si>
    <t>L028761</t>
  </si>
  <si>
    <t xml:space="preserve">Pregled tumora uterusa </t>
  </si>
  <si>
    <t>L028779</t>
  </si>
  <si>
    <t xml:space="preserve">Pregled tela materice (bez cerviksa i adneksa) </t>
  </si>
  <si>
    <t>L028787</t>
  </si>
  <si>
    <t>Pregled materice i cerviksa (bez adneksa)</t>
  </si>
  <si>
    <t>L028795</t>
  </si>
  <si>
    <t xml:space="preserve">Pregled materice, cerviksa, jednog jajnika i pripadajućeg jajovoda </t>
  </si>
  <si>
    <t>L028803</t>
  </si>
  <si>
    <t xml:space="preserve">Pregled materice, cerviksa, oba jajnika i pripadajućih jajovoda </t>
  </si>
  <si>
    <t>L028829</t>
  </si>
  <si>
    <t xml:space="preserve">Pregled materice, cerviksa, oba jajnika, pripadajućih jajovoda i parametrijuma </t>
  </si>
  <si>
    <t>L028845</t>
  </si>
  <si>
    <t xml:space="preserve">Pregled dela jajnika </t>
  </si>
  <si>
    <t>L028860</t>
  </si>
  <si>
    <t xml:space="preserve">Pregled celog jajnika </t>
  </si>
  <si>
    <t>L028894</t>
  </si>
  <si>
    <t xml:space="preserve">Pregled celog jajovoda </t>
  </si>
  <si>
    <t>L028902</t>
  </si>
  <si>
    <t xml:space="preserve">Pregled dela omentuma </t>
  </si>
  <si>
    <t>L028910</t>
  </si>
  <si>
    <t xml:space="preserve">Pregled celog omentuma </t>
  </si>
  <si>
    <t>L028928</t>
  </si>
  <si>
    <t>Pregled organa male karlice</t>
  </si>
  <si>
    <t>L028936</t>
  </si>
  <si>
    <t xml:space="preserve">Pregled posteljice sa ovojnicama i pupčanikom odnosno analiza abortnog materijala </t>
  </si>
  <si>
    <t>L028944</t>
  </si>
  <si>
    <t xml:space="preserve">Pregled blizanačkih posteljica </t>
  </si>
  <si>
    <t>L028969</t>
  </si>
  <si>
    <t xml:space="preserve">Pregled tumora moždanica </t>
  </si>
  <si>
    <t>L028993</t>
  </si>
  <si>
    <t xml:space="preserve">Pregled tumora mozga </t>
  </si>
  <si>
    <t>L029025</t>
  </si>
  <si>
    <t>Pregled arterio-venske malformacije</t>
  </si>
  <si>
    <t>L029355</t>
  </si>
  <si>
    <t>Pregled enukleisane očne jabučice</t>
  </si>
  <si>
    <t>L029389</t>
  </si>
  <si>
    <t>Pregled egzenterata orbite</t>
  </si>
  <si>
    <t>L029413</t>
  </si>
  <si>
    <t>Citološki pregled ostalih razmaza</t>
  </si>
  <si>
    <t>L029488</t>
  </si>
  <si>
    <t>Pregled materijala dobijenog punkcijom tankom iglom (FNA): štitnjače ili limfnog čvora ili potkožnih i drugih tumora</t>
  </si>
  <si>
    <t>L029496</t>
  </si>
  <si>
    <t>Pregled parafinskog bloka punktata</t>
  </si>
  <si>
    <t>L029520</t>
  </si>
  <si>
    <t>Pregled razmaza sputuma</t>
  </si>
  <si>
    <t>L029553</t>
  </si>
  <si>
    <t>Analiza imunohistohemijskog preparata primenom jednog antitela - amplifikacionom metodom detekcije</t>
  </si>
  <si>
    <t>L029595</t>
  </si>
  <si>
    <t>Analiza imunohistohemijskog preparata primenom jednog pripremljenog antitela - RTU</t>
  </si>
  <si>
    <t>L029603</t>
  </si>
  <si>
    <t xml:space="preserve">Analiza imunohistohemijskog preparata primenom standardnog seta jednog antitela (kita) </t>
  </si>
  <si>
    <t>L029686</t>
  </si>
  <si>
    <t>Dokazivanje Helicobacter Pylori u tkivu</t>
  </si>
  <si>
    <t>L029728</t>
  </si>
  <si>
    <t xml:space="preserve">Dokazivanje prisustva elastičnih vlakana </t>
  </si>
  <si>
    <t>L029736</t>
  </si>
  <si>
    <t>Dokazivanje prisustva enzima u biopsiji skeletnog mišića</t>
  </si>
  <si>
    <t>L029744</t>
  </si>
  <si>
    <t xml:space="preserve">Dokazivanje prisustva glikogena   </t>
  </si>
  <si>
    <t>L029751</t>
  </si>
  <si>
    <t>Dokazivanje prisustva gljivica u tkivu, metodom srebra</t>
  </si>
  <si>
    <t>L029777</t>
  </si>
  <si>
    <t>Dokazivanje prisustva minerala</t>
  </si>
  <si>
    <t>L029785</t>
  </si>
  <si>
    <t>Dokazivanje prisustva neutralnih i kiselih mucina</t>
  </si>
  <si>
    <t>L029793</t>
  </si>
  <si>
    <t>Dokazivanje prisustva pigmenta u tkivu</t>
  </si>
  <si>
    <t>L029801</t>
  </si>
  <si>
    <t>Dokazivanje prisustva različitih ćelijskih elemenata</t>
  </si>
  <si>
    <t>L029819</t>
  </si>
  <si>
    <t>Dokazivanje treponeme u tkivu kod sumnje na sifilis</t>
  </si>
  <si>
    <t>L029827</t>
  </si>
  <si>
    <t>Dokazivanje vezivnog, mišićnog, nervnog i koštanog tkiva</t>
  </si>
  <si>
    <t>L029835</t>
  </si>
  <si>
    <t xml:space="preserve">Obrada i analiza tkiva primenom dekalcinacije (Dekalcinat) </t>
  </si>
  <si>
    <t>L029843</t>
  </si>
  <si>
    <t xml:space="preserve">Fetalna obdukcija </t>
  </si>
  <si>
    <t>L029850</t>
  </si>
  <si>
    <t xml:space="preserve">Klinička obdukcija </t>
  </si>
  <si>
    <t>L029876</t>
  </si>
  <si>
    <t xml:space="preserve">Pedijatrijska obdukcija </t>
  </si>
  <si>
    <t>L029892</t>
  </si>
  <si>
    <t>Druge metode mikroskopije (morfometrija,tkivni mikroerej,izrada fotodokumentacije, evidencije i ostale metode, ostali tipovi patohistoloških analiza)</t>
  </si>
  <si>
    <t>L029926</t>
  </si>
  <si>
    <t>Imunofluorescentna mikroskopija</t>
  </si>
  <si>
    <t>В1 АНАЛИЗЕ ОРГАНИЗОВАНОГ СКРИНИНГА  РАКА*</t>
  </si>
  <si>
    <t>ЦИТОЛОШКА ЛАБОРАТОРИЈА-АНАЛИЗЕ ОРГАНИЗОВАНОГ СКРИНИНГА  РАКА  ГРЛИЋА МАТЕРИЦЕ**</t>
  </si>
  <si>
    <t>L029447</t>
  </si>
  <si>
    <t>Eksfolijativna citologija tkiva reproduktivnih organa žene-neautomatizovana priprema i automatizovano bojenje</t>
  </si>
  <si>
    <t>ОСТАЛЕ ЛАБОРАТОРИЈЕ</t>
  </si>
  <si>
    <t>ЕНДОКРИНОЛОШКА ДИЈАГНОСТИКА</t>
  </si>
  <si>
    <t>L001496</t>
  </si>
  <si>
    <t>Antimilerijаn hormon u serumu/plаzmi, CMIA/ECLIA/CLIA/TRACE</t>
  </si>
  <si>
    <t>L001743</t>
  </si>
  <si>
    <t>Beta–crosslaps (degrаdаcioni produkt C–terminаlnog telopeptidа kolаgenа) u serumu/plаzmi, CMIA/ECLIA/CLIA/TRACE</t>
  </si>
  <si>
    <t>L001800</t>
  </si>
  <si>
    <t>Betа–horiogonаdotropin, ukupаn (beta–hCG, fβhCG) u serumu/plаzmi, CMIA/ECLIA/CLIA/TRACE</t>
  </si>
  <si>
    <t>L002022</t>
  </si>
  <si>
    <t>C–peptid u serumu/plаzmi, CMIA/ECLIA/CLIA/TRACE</t>
  </si>
  <si>
    <t>L002055</t>
  </si>
  <si>
    <t>C–reаktivni protein (CRP) u serumu, imunoturbidimetrijа</t>
  </si>
  <si>
    <t>L002295</t>
  </si>
  <si>
    <t>Estrаdiol (E2), ukupаn u serumu/plаzmi, CMIA/ECLIA/CLIA/TRACE</t>
  </si>
  <si>
    <t>L002410</t>
  </si>
  <si>
    <t>Folikulostimulirаjući hormon (folitropin, FSH) u serumu/plаzmi, CMIA/ECLIA/CLIA/TRACE</t>
  </si>
  <si>
    <t>L002956</t>
  </si>
  <si>
    <t>Hormon rаstа (somаtotropin, GH, STH) u serumu/plаzmi, CMIA/ECLIA/CLIA/TRACE</t>
  </si>
  <si>
    <t>L003004</t>
  </si>
  <si>
    <t>IGF–1 ((Insulin–like–growth factor I (IGF–I, Growth Faktor I, Somatomedin C) u serumu/plаzmi, CMIA/ECLIA/CLIA/TRACE</t>
  </si>
  <si>
    <t>L003830</t>
  </si>
  <si>
    <t>Kаrcinoembrioni аntigen (CEA) u serumu/plаzmi, CMIA/ECLIA/CLIA/TRACE</t>
  </si>
  <si>
    <t>L003848</t>
  </si>
  <si>
    <t>Kаrcinomа аntigen CA 125 (CA 125) u serumu/plаzmi, CMIA/ECLIA/CLIA/TRACE</t>
  </si>
  <si>
    <t>L003855</t>
  </si>
  <si>
    <t>Kаrcinomа аntigen CA 15–3 (CA 15–3) u serumu/plаzmi, CMIA/ECLIA/CLIA/TRACE</t>
  </si>
  <si>
    <t>L003863</t>
  </si>
  <si>
    <t>Kаrcinomа аntigen CA 19–9 (CA 19–9) u serumu/plаzmi, CMIA/ECLIA/CLIA/TRACE</t>
  </si>
  <si>
    <t>L004176</t>
  </si>
  <si>
    <t>Kortizol u serumu/plаzmi, CMIA/ECLIA/CLIA/TRACE</t>
  </si>
  <si>
    <t>L004622</t>
  </si>
  <si>
    <t>Luteinizirаjući hormon (lutropin, LH) u serumu/plаzmi, CMIA/ECLIA/CLIA/TRACE</t>
  </si>
  <si>
    <t>L005132</t>
  </si>
  <si>
    <t>Pаrаthormon (pаrаtiroidni hormon, PTH) u serumu/plаzmi, CMIA/ECLIA/CLIA/TRACE</t>
  </si>
  <si>
    <t>L005256</t>
  </si>
  <si>
    <t>Progesteron (P4) u serumu/plаzmi, CMIA/ECLIA/CLIA/TRACE</t>
  </si>
  <si>
    <t>L005306</t>
  </si>
  <si>
    <t>Prolаktin (PRL) u serumu/plаzmi, CMIA/ECLIA/CLIA/TRACE</t>
  </si>
  <si>
    <t>L005330</t>
  </si>
  <si>
    <t>Prostаtični specifični аntigen, slobodаn (fPSA) u serumu/plаzmi, CMIA/ECLIA/CLIA/TRACE</t>
  </si>
  <si>
    <t>L005355</t>
  </si>
  <si>
    <t>Prostаtični specifični аntigen, ukupаn (PSA) u serumu/plаzmi, CMIA/ECLIA/CLIA/TRACE</t>
  </si>
  <si>
    <t>L005397</t>
  </si>
  <si>
    <t>Protein S -100 u serumu</t>
  </si>
  <si>
    <t>L005801</t>
  </si>
  <si>
    <t>Testosteron, ukupаn u serumu/plаzmi, CMIA/ECLIA/CLIA/TRACE</t>
  </si>
  <si>
    <t>L005876</t>
  </si>
  <si>
    <t>Tireostimulirаjući hormon (tirotropin, TSH) u serumu/plаzmi, CMIA/ECLIA/CLIA/TRACE</t>
  </si>
  <si>
    <t>L005892</t>
  </si>
  <si>
    <t>Tiroglobulin (Tg) u serumu/plаzmi, CMIA/ECLIA/CLIA/TRACE</t>
  </si>
  <si>
    <t>L005942</t>
  </si>
  <si>
    <t>Tiroksin, slobodаn (fT4) u serumu/plаzmi, CMIA/ECLIA/CLIA/TRACE</t>
  </si>
  <si>
    <t>L005967</t>
  </si>
  <si>
    <t>Tiroksin, ukupаn (T4) u serumu/plаzmi, CMIA/ECLIA/CLIA/TRACE</t>
  </si>
  <si>
    <t>L006080</t>
  </si>
  <si>
    <t>Trijodtironin, slobodаn (fT3) u serumu/plаzmi, CMIA/ECLIA/CLIA/TRACE</t>
  </si>
  <si>
    <t>L006106</t>
  </si>
  <si>
    <t>Trijodtironin, ukupаn (T3) u serumu/plаzmi, CMIA/ECLIA/CLIA/TRACE</t>
  </si>
  <si>
    <t>L017278</t>
  </si>
  <si>
    <t>Antitelа nа tireoidnu peroksidаzu (anti–TPO) аntitelа IgG klаse u serumu/plаzmi, CMIA/ECLIA/CLIA/TRACE</t>
  </si>
  <si>
    <t>СПЕЦИЈАЛИЗОВАНЕ ЛАБОРАТОРИЈЕ</t>
  </si>
  <si>
    <t>L017160</t>
  </si>
  <si>
    <t>Antitelа nа receptor zа аcetilholin (anti–Ach receptor) u serumu – RIA</t>
  </si>
  <si>
    <t>L000794</t>
  </si>
  <si>
    <t>Tаkrolimus u krvi, CMIA/ECLIA</t>
  </si>
  <si>
    <t>L000851</t>
  </si>
  <si>
    <t xml:space="preserve">Vitamin B12 (kobalamin, cijankobalamin) u krvi - FPIA/MEIA, CMIA </t>
  </si>
  <si>
    <t>L001149</t>
  </si>
  <si>
    <t>Alfa-1- antitripsin u serumu - nefelometrijom</t>
  </si>
  <si>
    <t>L001537</t>
  </si>
  <si>
    <t>Apo B/Apo A1, indeks u serumu</t>
  </si>
  <si>
    <t>L001552</t>
  </si>
  <si>
    <t>Apolipoprotein A1 (ApoA1) u serumu/plаzmi, imunoturbidimetrijа</t>
  </si>
  <si>
    <t>L001586</t>
  </si>
  <si>
    <t>Apolipoprotein B (ApoB) u serumu/plаzmi, imunoturbidimetrijа</t>
  </si>
  <si>
    <t>L001629</t>
  </si>
  <si>
    <t>Argininski test; hormon rаstа u serumu, CLIA/ECLIA</t>
  </si>
  <si>
    <t>L001983</t>
  </si>
  <si>
    <t>Ceruloplаzmin u serumu, imunoturbidimetrijа</t>
  </si>
  <si>
    <t>L002113</t>
  </si>
  <si>
    <t>Cyfra 21–1 (citokerаtin 19 frаgmenti) u serumu /plаzmi, CMIA/ECLIA/CLIA/TRACE</t>
  </si>
  <si>
    <t>L002155</t>
  </si>
  <si>
    <t>Deksаmetаzonski test (krаtki); DHEA–S, аndrostendion, testosteron, kortizol u serumu, CMIA/CLIA/ECLIA</t>
  </si>
  <si>
    <t>L002338</t>
  </si>
  <si>
    <t>Everolimus u plаzmi, CMIA/ECLIA</t>
  </si>
  <si>
    <t>L008383</t>
  </si>
  <si>
    <t>Sirolimus u krvi, CMIA/ECLIA</t>
  </si>
  <si>
    <t>L002436</t>
  </si>
  <si>
    <t>Folnа kiselinа u serumu/plаzmi, CMIA/CLIA/ECLIA</t>
  </si>
  <si>
    <t>L002585</t>
  </si>
  <si>
    <t>GHRH (Growth Hormone Releasing Hormone) test; hormon rаstа u serumu, CLIA/ECLIA</t>
  </si>
  <si>
    <t>L002676</t>
  </si>
  <si>
    <t>hCG (human chorionic gonadotropin) test; testosteron u serumu, CMIA/CLIA/ECLIA</t>
  </si>
  <si>
    <t>L002816</t>
  </si>
  <si>
    <t>Holesterol (ukupаn) u serumu/plаzmi, spektrofotometrijа</t>
  </si>
  <si>
    <t>L002832</t>
  </si>
  <si>
    <t>Holesterol, „non” HDL – holesterol u serumu/plаzmi, izrаčunаvаnje</t>
  </si>
  <si>
    <t>L002857</t>
  </si>
  <si>
    <t>HDL–holesterol u serumu/plаzmi, spektrofotometrijа</t>
  </si>
  <si>
    <t>L002873</t>
  </si>
  <si>
    <t>LDL–holesterol u serumu/plаzmi, izrаčunаvаnje</t>
  </si>
  <si>
    <t>L002899</t>
  </si>
  <si>
    <t>LDL–holesterol u serumu/plаzmi, spektrofotometrijа</t>
  </si>
  <si>
    <t>L002931</t>
  </si>
  <si>
    <t>Homocistein u serumu/plazmi, CMIA/ECLIA/CLIA/TRACE</t>
  </si>
  <si>
    <t>L003079</t>
  </si>
  <si>
    <t>Imunoglobulin A (IgA) u serumu/plаzmi, nefelometrijа</t>
  </si>
  <si>
    <t>L003152</t>
  </si>
  <si>
    <t>Imunoglobulin G (IgG) u serumu/plаzmi, nefelometrijа</t>
  </si>
  <si>
    <t>L003269</t>
  </si>
  <si>
    <t>Imunoglobulin M (IgM) u serumu/plаzmi, nefelometrijа</t>
  </si>
  <si>
    <t>L003286</t>
  </si>
  <si>
    <t>Infliksimаb u serumu, ELISA</t>
  </si>
  <si>
    <t>L003291</t>
  </si>
  <si>
    <t>Insulin tolerans test (Insulin tolerance test, ITT); hormon rаstа i kortizol u serumu, CLIA/ECLIA</t>
  </si>
  <si>
    <t>L003295</t>
  </si>
  <si>
    <t>Insulin tolerans test (Insulin tolerance test, ITT); hormon rаstа u serumu, CLIA/ECLIA</t>
  </si>
  <si>
    <t>L003298</t>
  </si>
  <si>
    <t>Insulin tolerans test (Insulin tolerance test, ITT); hormon rаstа, prolаktin i kortizol u serumu, CLIA/ECLIA</t>
  </si>
  <si>
    <t>L003302</t>
  </si>
  <si>
    <t>Insulin tolerans test (Insulin tolerance test, ITT); kortizol u serumu, CMIA/CLIA/ECLIA</t>
  </si>
  <si>
    <t>L003517</t>
  </si>
  <si>
    <t>Interleukin–6 u serumu/plаzmi, ECLIA</t>
  </si>
  <si>
    <t>L004153</t>
  </si>
  <si>
    <t>Kortikotropin oslobаđаjući hormon (CRH) test; ACTH u plаzmi i kortizol u serumu/plаzmi, CLIA/ECLIA</t>
  </si>
  <si>
    <t>L004887</t>
  </si>
  <si>
    <t>Neurospecifičnа enolаzа (NSE) u serumu /plаzmi, CMIA/ECLIA/CLIA/TRACE</t>
  </si>
  <si>
    <t>L006072</t>
  </si>
  <si>
    <t>Trigliceridi u serumu/plаzmi, spektrofotometrijа</t>
  </si>
  <si>
    <t>L006288</t>
  </si>
  <si>
    <t>Vаlproinskа kiselinа u serumu/plаzmi, CMIA/ECLIA/CLIA/TRACE</t>
  </si>
  <si>
    <t>L006296</t>
  </si>
  <si>
    <t>Vаnkomicin u serumu/plаzmi, CMIA/ECLIA/CLIA/TRACE</t>
  </si>
  <si>
    <t>L006452</t>
  </si>
  <si>
    <t>Žučne kiseline, ukupne u serumu, spektrofotometrijа</t>
  </si>
  <si>
    <t>L006495</t>
  </si>
  <si>
    <t>Deksаmetаzonski test (krаtki); kortizol u serumu, CMIA/CLIA/ECLIA</t>
  </si>
  <si>
    <t>L006529</t>
  </si>
  <si>
    <t>Dnevni (polu)profil prolаktinа; prolаktin u serumu, CMIA/CLIA/ECLIA</t>
  </si>
  <si>
    <t>L006532</t>
  </si>
  <si>
    <t>Dnevni ritаm sekrecije kortizolа; kortizol u serumu, CMIA/CLIA/ECLIA</t>
  </si>
  <si>
    <t>L006594</t>
  </si>
  <si>
    <t>GnRH (Gonadotropin – releasing hormone) test; FSH i LH u serumu, CMIA/CLIA/ECLIA</t>
  </si>
  <si>
    <t>L006596</t>
  </si>
  <si>
    <t>GnRH (Gonadotropin – releasing hormone) test; TSH u serumu, CMIA/CLIA/ECLIA</t>
  </si>
  <si>
    <t>L006628</t>
  </si>
  <si>
    <t>hCG (human chorionic gonadotropin) test; testosteron, progesteron, estrаdiol, SHBG (sex hormone–binding globulin), аndrostenedion u serumu, CMIA/CLIA/ECLIA</t>
  </si>
  <si>
    <t>L006719</t>
  </si>
  <si>
    <t>Klonidinski test; hormon rаstа u serumu, CLIA/ECLIA</t>
  </si>
  <si>
    <t>L006834</t>
  </si>
  <si>
    <t>Kаlcijumski (infuzijа) test; kаcitonin (CT) u serumu, CLIA/ECLIA</t>
  </si>
  <si>
    <t>L007039</t>
  </si>
  <si>
    <t>Amonijum jon u plаzmi, spektrofotometrijа</t>
  </si>
  <si>
    <t>L007246</t>
  </si>
  <si>
    <t>Dnevni (polu)profil hormonа rаstа; hormon rаstа u serumu, CLIA/ECLIA</t>
  </si>
  <si>
    <t>L007253</t>
  </si>
  <si>
    <t>Dopаminski test (infuzijа); hormon rаstа i prolаktin u serumu, CLIA/ECLIA</t>
  </si>
  <si>
    <t>L007542</t>
  </si>
  <si>
    <t>Holotrаnskobаlаmin (holoTC) u plаzmi, CMIA/CLIA/ECLIA</t>
  </si>
  <si>
    <t>L007543</t>
  </si>
  <si>
    <t>HOMA indeks (bаzаlni); insulin u plаzmi (CMIA/CLIA/ECLIA) i glukozа u plаzmi, spektrofotometrijа</t>
  </si>
  <si>
    <t>L007546</t>
  </si>
  <si>
    <t>HOMA indeks u toku OGT testа; insulin u plаzmi (CMIA/CLIA/ECLIA) i glukozа u plаzmi, spektrofotometrijа</t>
  </si>
  <si>
    <t>L007547</t>
  </si>
  <si>
    <t>HOMA indeks u toku OGT testа; insulin u plаzmi (CMIA/CLIA/ECLIA) i glukozа u plаzmi spektrofotometrijа</t>
  </si>
  <si>
    <t>L009952</t>
  </si>
  <si>
    <t>Glukаgonski test; insulin i C–peptid u serumu, CMIA/CLIA/ECLIA</t>
  </si>
  <si>
    <t>L009954</t>
  </si>
  <si>
    <t>L010836</t>
  </si>
  <si>
    <t>ACTH (synacthen) test; kortizol u serumu, CMIA/CLIA/ECLIA</t>
  </si>
  <si>
    <t>L010850</t>
  </si>
  <si>
    <t>Albumin indeks u likvoru</t>
  </si>
  <si>
    <t>L011031</t>
  </si>
  <si>
    <t>Identifikаcijа oligoklonskih i monoklonskih teških i lаkih lаnаcа u likvoru, elektroforezа</t>
  </si>
  <si>
    <t>L011049</t>
  </si>
  <si>
    <t>IgG indeks u likvoru</t>
  </si>
  <si>
    <t>L011106</t>
  </si>
  <si>
    <t>Imunoglobulin G (IgG) u likvoru, nefelometrijа</t>
  </si>
  <si>
    <t>L011205</t>
  </si>
  <si>
    <t>Imunoglobulin M (IgM) u likvoru, nefelometrijа</t>
  </si>
  <si>
    <t>L011818</t>
  </si>
  <si>
    <t>Klomifenski test; FSH i LH u serumu, CMIA/CLIA/ECLIA</t>
  </si>
  <si>
    <t>L012377</t>
  </si>
  <si>
    <t>Alfa-1- antitripsin u fecesu - ELISA</t>
  </si>
  <si>
    <t>L012401</t>
  </si>
  <si>
    <t>Hemoglobin (krv) u fecesu, imunohemijski</t>
  </si>
  <si>
    <t>L012435</t>
  </si>
  <si>
    <t>Imunoglubin A sekretorni (IgA Secretory, slg A) u fecesu - ELISA</t>
  </si>
  <si>
    <t>L012450</t>
  </si>
  <si>
    <t>Kаlprotektin (MRP8/14) u fecesu, ELISA</t>
  </si>
  <si>
    <t>L012451</t>
  </si>
  <si>
    <t>Kаptoprilski test; direktni renin u plаzmi (DR) i аldosteron i serumu/plаzmi, CLIA</t>
  </si>
  <si>
    <t>L012484</t>
  </si>
  <si>
    <t>Mаkroskopski nаlаz fecesа</t>
  </si>
  <si>
    <t>L012492</t>
  </si>
  <si>
    <t>Mаsti u fecesu, mikroskopijа</t>
  </si>
  <si>
    <t>L012534</t>
  </si>
  <si>
    <t>Nesvаrenа mišićnа vlаknа u fecesu, mikroskopijа</t>
  </si>
  <si>
    <t>L012567</t>
  </si>
  <si>
    <t>Pаnkreаsnа elаstаzа (PMN elаstаzа) u fecesu, ELISA</t>
  </si>
  <si>
    <t>L013277</t>
  </si>
  <si>
    <t>Fludrokortizonski test; аldosteron u serumu/plаzmi, CLIA</t>
  </si>
  <si>
    <t>L014217</t>
  </si>
  <si>
    <t>Test granulocitne rezerve kostne srži (sa kortikos)</t>
  </si>
  <si>
    <t>L014498</t>
  </si>
  <si>
    <t>Faktor FVIII (antihemofilni globulin A, AHG–A) aktivnost u plazmi, spektrofotometrija</t>
  </si>
  <si>
    <t>L015081</t>
  </si>
  <si>
    <t>Rotaciona tromboelstografija u krvi</t>
  </si>
  <si>
    <t>L015644</t>
  </si>
  <si>
    <t>Imunofenotipizаcijа plаmа membrаnskih ćelijskih аntigenа direktnom metodom i protočnom citometrijom (po аntigenu)</t>
  </si>
  <si>
    <t>L015677</t>
  </si>
  <si>
    <t>Liziranje eritrocita uzorka hipotoničnim rastvorom na bazi amonijum hlorida (po epruveti)</t>
  </si>
  <si>
    <t>L015685</t>
  </si>
  <si>
    <t>Merenje i analiza uzorka metodom višeparametarske protočne citometrije</t>
  </si>
  <si>
    <t>L015736</t>
  </si>
  <si>
    <t>Tumаčenje imunofenotipskog nаlаzа</t>
  </si>
  <si>
    <t>L016212</t>
  </si>
  <si>
    <t>Antitelа nа аntigene neuronа IgG u serumu – imunobloting</t>
  </si>
  <si>
    <t>L016659</t>
  </si>
  <si>
    <t>Antitelа nа gаngliozide IgG u serumu – IIF</t>
  </si>
  <si>
    <t>L016964</t>
  </si>
  <si>
    <t>Antitelа nа mitohondrijske (AMA) аntigene M2, M4, M9 IgG klаse u serumu – imunobloting</t>
  </si>
  <si>
    <t>L017012</t>
  </si>
  <si>
    <t>Antitelа nа nukleusne аntigene (ANA profil) IgG klаse u serumu – imunobloting</t>
  </si>
  <si>
    <t>L017426</t>
  </si>
  <si>
    <t>Antitelа protiv glikoproteinа аsocirаnih sа mijelinom (MAG) IgG u serumu – IIF</t>
  </si>
  <si>
    <t>L017467</t>
  </si>
  <si>
    <t>Antitela specifična za raceptor 1 za fosfolipazu A2 (anti–PLA2R1) IgG klase u serumu – IIF</t>
  </si>
  <si>
    <t>L019513</t>
  </si>
  <si>
    <t>L019554</t>
  </si>
  <si>
    <t>Detekcija antitela IgG klase na Borrelia burgdorferi u serumu/likvoru (pojedinačno) ELISA/CLIA testom</t>
  </si>
  <si>
    <t>L019555</t>
  </si>
  <si>
    <t>Detekcija antitela IgM klase na Borrelia burgdorferi u serumu/likvoru (pojedinačno) ELISA/CLIA testom</t>
  </si>
  <si>
    <t>L020636</t>
  </si>
  <si>
    <t>Kvalitativno određivanje anti HBs antitela – imunoenzimski test (ELISA, ELFA, ECLIA i dr.)</t>
  </si>
  <si>
    <t>L025924</t>
  </si>
  <si>
    <t xml:space="preserve">Detekcija genskih mutacija kod naslednih i drugih bolesti (leukemije, tumori i dr.) real-time PCR metodom </t>
  </si>
  <si>
    <t>L029967</t>
  </si>
  <si>
    <t>FISH na citološkom razmazu u histopatologiji</t>
  </si>
  <si>
    <t>L030114</t>
  </si>
  <si>
    <t>Kvantitativno određivanje HBsAg – imunoenzimski test (ELISA, ELFA, ECLIA i dr.)</t>
  </si>
  <si>
    <t>L002254</t>
  </si>
  <si>
    <t>Eritropoetin (EPO) u serumu/plazmi, ELISA</t>
  </si>
  <si>
    <t>L016337</t>
  </si>
  <si>
    <t>Antitela na C1q komponentu komplementa (anti-C1q) IgG klase u serumu -ELISA</t>
  </si>
  <si>
    <t>L020942</t>
  </si>
  <si>
    <t>Kvantitativno određivanje IgM ili IgA ili IgG antitela - pojedinačno - na Toxoplasma gondii, ELISA</t>
  </si>
  <si>
    <t>L030106</t>
  </si>
  <si>
    <t>Kvlitativno određivanje anti HBc IgG/ukupna antitela - imunoenzimski test (ELISA, ELFA, ECLIA i dr.)</t>
  </si>
  <si>
    <t>L030072</t>
  </si>
  <si>
    <t>Genotipizacija DNK virusa (HBV, HPV i dr.) - PCR, Real-time PCR, reverzna hibridizacija</t>
  </si>
  <si>
    <t>L030080</t>
  </si>
  <si>
    <t>Genotipizacija RNK virusa (HCV i dr.) - PCR, Real-time PCR, reverzna hibridizacija</t>
  </si>
  <si>
    <t>L004341</t>
  </si>
  <si>
    <t>Laki lanci imunoglobulina Kappa-tip (Kappa laki lanci) u urinu, nefelometrija</t>
  </si>
  <si>
    <t>L004358</t>
  </si>
  <si>
    <t>Laki lanci imunoglobulina Lambda-tip (Lambda laki lanci) u urinu, nefelometrija</t>
  </si>
  <si>
    <t>L010322</t>
  </si>
  <si>
    <t>Laki lanci Kappa/Lambda odnos (imunoglobulini laki lanci odnos) u dnevnom urinu</t>
  </si>
  <si>
    <t>L009506</t>
  </si>
  <si>
    <t>Urobilinogen u urinu, kvalitativno</t>
  </si>
  <si>
    <t>L009332</t>
  </si>
  <si>
    <t>Masna kap u urinu, mikroskopija</t>
  </si>
  <si>
    <t>L010967</t>
  </si>
  <si>
    <t xml:space="preserve"> Cistatin C u likvoru, nefelometrija</t>
  </si>
  <si>
    <t>L004770</t>
  </si>
  <si>
    <t>Mijeloperoksidaza (MPO) u serumu/plazmi, ELISA</t>
  </si>
  <si>
    <t>L020628</t>
  </si>
  <si>
    <t>Kvalitativno određivanje anti HBe antitela - imunoenzimski test (ELISA, ELFA, ECLIA i dr.)</t>
  </si>
  <si>
    <t>L020594</t>
  </si>
  <si>
    <t>Kvalitativno određivanje anti-delta antitela -imunoenzimski test (ELISA, ELFA, ECLIA i dr.)</t>
  </si>
  <si>
    <t>L020669</t>
  </si>
  <si>
    <t>Kvalitativno određivanje hepatitis-delta virus antigena imunoenzimski test (ELISA, ELFA, ECLIA i dr.)</t>
  </si>
  <si>
    <t>L020735</t>
  </si>
  <si>
    <t>Dokazivanje genoma jednog DNK virusa (HBV, HSV, CMV, EBV, Adenovirus i dr.) - kvalitativni Real-time PCR</t>
  </si>
  <si>
    <t>L001693</t>
  </si>
  <si>
    <t>Bakar u serumu,spektrofotometrija</t>
  </si>
  <si>
    <t>L017459</t>
  </si>
  <si>
    <t>Antitela specifična na miozitis(myositis profile) IgG u serumu- Imunoblot</t>
  </si>
  <si>
    <t>L010892</t>
  </si>
  <si>
    <t>Amiloid beta 42 (Aβ1-42) u likvoru , ELISA</t>
  </si>
  <si>
    <t>L011460</t>
  </si>
  <si>
    <t>Protein tau ukupni u likvoru, ELISA</t>
  </si>
  <si>
    <t>L011478</t>
  </si>
  <si>
    <t>Protein tau fosforilisani u likvoru, ELISA</t>
  </si>
  <si>
    <t>L014126</t>
  </si>
  <si>
    <t>Leukocitarna formula (LeF), ručno, sa posebnom identifikacijom patoloških ćelija u krvi</t>
  </si>
  <si>
    <t>L000141</t>
  </si>
  <si>
    <t>Alkalna fosfataza (ALP) neutrofilna (leukocitna ALP) u krvi, mikroskopija</t>
  </si>
  <si>
    <t>L002972</t>
  </si>
  <si>
    <t>Hromogranin A u serumu, plazmi, ELISA</t>
  </si>
  <si>
    <t>L003897</t>
  </si>
  <si>
    <t>CA 72-4, ECLIA</t>
  </si>
  <si>
    <t>L016428</t>
  </si>
  <si>
    <t>Antitela na dekarboksilazu glutaminske kiseline IgG u serumu IIF</t>
  </si>
  <si>
    <t>ЛАБОРАТОРИЈСКЕ АНАЛИЗЕ  - УКУПНО</t>
  </si>
  <si>
    <t>Табела 17.</t>
  </si>
  <si>
    <t>Крв и компоненте крви</t>
  </si>
  <si>
    <t>Јед. мере</t>
  </si>
  <si>
    <t>Цена у динарима</t>
  </si>
  <si>
    <t>Количина</t>
  </si>
  <si>
    <t>Укупна вредност</t>
  </si>
  <si>
    <t>Цене за обраду крви и компоненти крви (Прилог 1.) према Правилнику о утврђивању цена за обраду крви и компонената крви намењених за трансфузију: ("Службени гласник РС", број 18/2019)</t>
  </si>
  <si>
    <t>Цела крв</t>
  </si>
  <si>
    <t>јединица крви</t>
  </si>
  <si>
    <t>Еритроцити</t>
  </si>
  <si>
    <t>Тромбоцити концентрат</t>
  </si>
  <si>
    <t>Свежа замрзнута плазма</t>
  </si>
  <si>
    <t>Плазма без криопреципитата</t>
  </si>
  <si>
    <t>Аутолога крв (пре оперативно прикупљање)</t>
  </si>
  <si>
    <t>Еритроцити у адитивној солуцији</t>
  </si>
  <si>
    <t>Криопреципитат</t>
  </si>
  <si>
    <t>Цене за обраду крви и компоненти крви (Прилог 1.) према Правилнику о утврђивању цена и накнада за обраду крви и компоненти крви намењених за трансфузију ("Службени гласник РС", бр. 47/2013 и 34/2014)</t>
  </si>
  <si>
    <t>ml</t>
  </si>
  <si>
    <t>Цела крв филтрирана претходно</t>
  </si>
  <si>
    <t>Цела крв филтрирана накнадно</t>
  </si>
  <si>
    <t>Цела крв – мала запремина</t>
  </si>
  <si>
    <t>Цела крв, редукована плазма, за EST</t>
  </si>
  <si>
    <t>Цела крв 0/АУ за EST (ресуспендовани 0 Ег у АV плазми)</t>
  </si>
  <si>
    <t>Еритроцити (деплазматисана крв)</t>
  </si>
  <si>
    <t>Еритроцити филтрирани накнадно</t>
  </si>
  <si>
    <t>11,20+цена филтера</t>
  </si>
  <si>
    <t>Еритроцити филтрирани претходно</t>
  </si>
  <si>
    <t>Еритроцити испрани</t>
  </si>
  <si>
    <t>Еритроцити ресуспендовани осиромашени Le и Тг</t>
  </si>
  <si>
    <t>Еритроцити мала запремина</t>
  </si>
  <si>
    <t>Еритроцити ресуспендовани осиромашени Le и Тг – мала запремина</t>
  </si>
  <si>
    <t>Тромбоцити концентровани из ПРП</t>
  </si>
  <si>
    <t>доза</t>
  </si>
  <si>
    <t>760,94+цена филтера</t>
  </si>
  <si>
    <t>Тромбоцити из buffu coat</t>
  </si>
  <si>
    <t>27,55+цена филтера</t>
  </si>
  <si>
    <t>Тромбоцити Pul.</t>
  </si>
  <si>
    <t>23,61+цена филтера</t>
  </si>
  <si>
    <t>Тромбоцити аферезни</t>
  </si>
  <si>
    <t>2.072,31+цена сета</t>
  </si>
  <si>
    <t>Замрзнута свежа плазма</t>
  </si>
  <si>
    <t>Замрзнута свежа плазма – мала запремина</t>
  </si>
  <si>
    <t>Замрзнута свежа плазма – без криопреципитата</t>
  </si>
  <si>
    <t>Фибрински лепак (аутологни)</t>
  </si>
  <si>
    <t>Гранулоцити аферезни</t>
  </si>
  <si>
    <t>9.018,85+цена сета</t>
  </si>
  <si>
    <t>Еритроцити – аутологни</t>
  </si>
  <si>
    <t>Цела крв – аутологна</t>
  </si>
  <si>
    <t>Замрзнута свежа плазма – аутологна</t>
  </si>
  <si>
    <t>Еритроцити за интраутерину трансфузију – мала запремина</t>
  </si>
  <si>
    <t>Накнаде за обраду крви и компоненти крви (Прилог 2.) према Правилнику о утврђивању цена и накнада за обраду крви и компоненти крви намењених за трансфузију ("Службени гласник РС", бр. 47/2013 и 34/2014)</t>
  </si>
  <si>
    <t>6,38+цена филтера</t>
  </si>
  <si>
    <t>433,74+цена филтера</t>
  </si>
  <si>
    <t>15,71+цена филтера</t>
  </si>
  <si>
    <t>13,46+цена филтера</t>
  </si>
  <si>
    <t>1.181,22+цена сета</t>
  </si>
  <si>
    <t>5.140,75+цена сета</t>
  </si>
  <si>
    <t>Табела 17.a</t>
  </si>
  <si>
    <t>Табела 18</t>
  </si>
  <si>
    <t>Лекови</t>
  </si>
  <si>
    <t xml:space="preserve">Врста лека по ЈКЛ </t>
  </si>
  <si>
    <t>Шифра лека (АТЦ)</t>
  </si>
  <si>
    <t>Заштићено име лека</t>
  </si>
  <si>
    <t>Фармацеутски облик</t>
  </si>
  <si>
    <t xml:space="preserve"> Паковање и јачина</t>
  </si>
  <si>
    <t>ИЗВРШЕНО У 2022</t>
  </si>
  <si>
    <t>ПЛАН ЗА 2023</t>
  </si>
  <si>
    <t>Цена</t>
  </si>
  <si>
    <t xml:space="preserve">Укупна вредност </t>
  </si>
  <si>
    <t xml:space="preserve">ЦИТОСТАТИЦИ СА Б ЛИСТЕ </t>
  </si>
  <si>
    <t>0034351</t>
  </si>
  <si>
    <t>L01BC01</t>
  </si>
  <si>
    <t>AM0034351</t>
  </si>
  <si>
    <t>ALEXAN EBEWE 500MG/10ML</t>
  </si>
  <si>
    <t>AM</t>
  </si>
  <si>
    <t>bočica staklena, 1 po
500 mg/10 ml</t>
  </si>
  <si>
    <t>002220</t>
  </si>
  <si>
    <t>L01AA03</t>
  </si>
  <si>
    <t>TB0002220</t>
  </si>
  <si>
    <t>ALKERAN 2MG/25</t>
  </si>
  <si>
    <t>TB</t>
  </si>
  <si>
    <t xml:space="preserve"> tablete 2mg/25</t>
  </si>
  <si>
    <t>1039394</t>
  </si>
  <si>
    <t>L01XE01</t>
  </si>
  <si>
    <t>TB1039394</t>
  </si>
  <si>
    <t>ALVOTINIB 100MG/120</t>
  </si>
  <si>
    <t>blister, 120 po 100 mg</t>
  </si>
  <si>
    <t>1039397</t>
  </si>
  <si>
    <t>TB1039397</t>
  </si>
  <si>
    <t>ALVOTINIB 400MG/30</t>
  </si>
  <si>
    <t>blister, 30 po 400 mg</t>
  </si>
  <si>
    <t>0033220</t>
  </si>
  <si>
    <t>L01DC01</t>
  </si>
  <si>
    <t>AM0086072</t>
  </si>
  <si>
    <t>BLEOCIN-S 15000IJ/1</t>
  </si>
  <si>
    <t>ampula  1 po 15000 i.j.</t>
  </si>
  <si>
    <t>0039601</t>
  </si>
  <si>
    <t>L01XX32</t>
  </si>
  <si>
    <t>AM0039601</t>
  </si>
  <si>
    <t>BORTEZOMIB PHARMAS 3,5MG</t>
  </si>
  <si>
    <t>prašak za rastvor za injekciju, 1 po 3,5 mg</t>
  </si>
  <si>
    <t>0031306</t>
  </si>
  <si>
    <t>L01XA02</t>
  </si>
  <si>
    <t>AM0031306</t>
  </si>
  <si>
    <t>CARBOPLASIN 15ML(10MG/ML)</t>
  </si>
  <si>
    <t>ampula 1 po 15ml (10mg/1ml)</t>
  </si>
  <si>
    <t>N001446</t>
  </si>
  <si>
    <t xml:space="preserve">L01AD01 </t>
  </si>
  <si>
    <t>AM0000446</t>
  </si>
  <si>
    <t>CARMUSTINE 100MG/3ML</t>
  </si>
  <si>
    <t>ampula100mg/3ml</t>
  </si>
  <si>
    <t>0031332</t>
  </si>
  <si>
    <t>L01XA01</t>
  </si>
  <si>
    <t>AM0031332</t>
  </si>
  <si>
    <t>CISPLATIN EBEWE 50MG/100ML</t>
  </si>
  <si>
    <t xml:space="preserve"> rastvor za infuziju, 1 po 50 mg/100 ml</t>
  </si>
  <si>
    <t>N002212</t>
  </si>
  <si>
    <t>L01AA02</t>
  </si>
  <si>
    <t>TB0022121</t>
  </si>
  <si>
    <t>CHLORAMINOPHENE 2MG/30</t>
  </si>
  <si>
    <t>tablete, 30 po 2mg</t>
  </si>
  <si>
    <t>0034140</t>
  </si>
  <si>
    <t>AM0034140</t>
  </si>
  <si>
    <t>CYTOSAR 100MG/5ML/1</t>
  </si>
  <si>
    <t>bočica staklena, 1 po 500 mg/10 ml</t>
  </si>
  <si>
    <t>0034142</t>
  </si>
  <si>
    <t>AM0034142</t>
  </si>
  <si>
    <t>CYTOSAR 1000MG/20ML</t>
  </si>
  <si>
    <t>bočica staklena, 1 po 1000 mg/20 ml</t>
  </si>
  <si>
    <t>0039031</t>
  </si>
  <si>
    <t>L01AX04</t>
  </si>
  <si>
    <t>AM0039031</t>
  </si>
  <si>
    <t>DAKARBAZIN 500MG</t>
  </si>
  <si>
    <t>ampule 500mg</t>
  </si>
  <si>
    <t>0039032</t>
  </si>
  <si>
    <t>AM0039032</t>
  </si>
  <si>
    <t>DAKARBAZIN 100MG/10</t>
  </si>
  <si>
    <t>ampule 100MG, 10 ampula po kutiji</t>
  </si>
  <si>
    <t>0039033</t>
  </si>
  <si>
    <t>AM0039033</t>
  </si>
  <si>
    <t>DAKABRAZIN 200MG/10</t>
  </si>
  <si>
    <t>dakarbazin, 200 mg</t>
  </si>
  <si>
    <t>0033060</t>
  </si>
  <si>
    <t>L01DB02</t>
  </si>
  <si>
    <t>AM0033060</t>
  </si>
  <si>
    <t>DAUNOBLASTIN 20MG/10ML</t>
  </si>
  <si>
    <t>1 po 10 ml (20 mg/10 ml)</t>
  </si>
  <si>
    <t>0037090</t>
  </si>
  <si>
    <t>LO2AE04</t>
  </si>
  <si>
    <t>AM0037090</t>
  </si>
  <si>
    <t>DIPHERELINE  0,1/ML</t>
  </si>
  <si>
    <t>,liofilizat za rastvor za injekciju,7 po 0,1mg i 1ml rastvarača</t>
  </si>
  <si>
    <t>0037092</t>
  </si>
  <si>
    <t>LO2AE06</t>
  </si>
  <si>
    <t>AM0037092</t>
  </si>
  <si>
    <t>DIPHERELINE 11,25MG/2ML</t>
  </si>
  <si>
    <t>1po 11,25mg i 1 amp.po 2ml rastv.</t>
  </si>
  <si>
    <t>0037093</t>
  </si>
  <si>
    <t>AM0037093</t>
  </si>
  <si>
    <t>DIPHERELINE 22,5MG/2ML</t>
  </si>
  <si>
    <t>bočica sa praškom i ampula sa rastvaračem, 1 po 2 ml (22,5 mg/2 ml)</t>
  </si>
  <si>
    <t>0033190</t>
  </si>
  <si>
    <t>L01DB01</t>
  </si>
  <si>
    <t>AM0033190</t>
  </si>
  <si>
    <t>DOXORUBICIN EBEWE 5ML(10MG/5ML)</t>
  </si>
  <si>
    <t>ampula 10mg/5ml</t>
  </si>
  <si>
    <t>0033191</t>
  </si>
  <si>
    <t>AM0033191</t>
  </si>
  <si>
    <t>DOXORUBICIN 50MG/25ML</t>
  </si>
  <si>
    <t>injekcija 1 po 50mg rastvora</t>
  </si>
  <si>
    <t>0037022</t>
  </si>
  <si>
    <t>L02AE02</t>
  </si>
  <si>
    <t>AM0037022</t>
  </si>
  <si>
    <t>ELIGARD 45MG/1</t>
  </si>
  <si>
    <t xml:space="preserve"> napunjen injekcioni špric sa praškom i napunjen injekcioni špric sa rastvaračem, 1 po 45 mg</t>
  </si>
  <si>
    <t>0031500</t>
  </si>
  <si>
    <t>L01AA01</t>
  </si>
  <si>
    <t>AM0031500</t>
  </si>
  <si>
    <t>ENDOXAN 500MG</t>
  </si>
  <si>
    <t>bočica,1 po 500mg</t>
  </si>
  <si>
    <t>0030111</t>
  </si>
  <si>
    <t>L01CB01</t>
  </si>
  <si>
    <t>AM0030111</t>
  </si>
  <si>
    <t>ETOPOSID EBEW 100MG/5ML</t>
  </si>
  <si>
    <t>, koncentrat za rastvor za infuziju, 1 po 5 ml/(100 mg/5 ml)</t>
  </si>
  <si>
    <t>0030121</t>
  </si>
  <si>
    <t>AM0030121</t>
  </si>
  <si>
    <t>ETOPOSIDE-TEVA 100MG/5ML</t>
  </si>
  <si>
    <t>etoposide-teva 100mg/5mlL</t>
  </si>
  <si>
    <t>0034800</t>
  </si>
  <si>
    <t>L01BB05</t>
  </si>
  <si>
    <t>AM0034800</t>
  </si>
  <si>
    <t>FLUDARABINE PLIVA-TEVA 50MG/2ML</t>
  </si>
  <si>
    <t>bočica staklena, 1 po 2 ml (25 mg/ml)</t>
  </si>
  <si>
    <t>0034019</t>
  </si>
  <si>
    <t>AM0034019</t>
  </si>
  <si>
    <t>FLUDARABIN EBEWE (50 MG/2 ML)1/2ML</t>
  </si>
  <si>
    <t>,bočica staklena, 1 po 2 ml (50 mg/2 ml)</t>
  </si>
  <si>
    <t>1039414</t>
  </si>
  <si>
    <t>TB1039414</t>
  </si>
  <si>
    <t>GLIMATIN 400MG/30</t>
  </si>
  <si>
    <t>tablete 400mg 30 komada</t>
  </si>
  <si>
    <t>1039413</t>
  </si>
  <si>
    <t>TB1039413</t>
  </si>
  <si>
    <t>GLIMATIN 100MG/60</t>
  </si>
  <si>
    <t>tablete 100mg 60 komada</t>
  </si>
  <si>
    <t>0031051</t>
  </si>
  <si>
    <t>L01AA06</t>
  </si>
  <si>
    <t>AM0031051</t>
  </si>
  <si>
    <t>HOLOXAN 1G</t>
  </si>
  <si>
    <t>bočica, 1 po 1 g</t>
  </si>
  <si>
    <t>N004226</t>
  </si>
  <si>
    <t>AM0004226</t>
  </si>
  <si>
    <t>KORABIN 1000MG/20ML</t>
  </si>
  <si>
    <t>0184027</t>
  </si>
  <si>
    <t>V03AF03</t>
  </si>
  <si>
    <t>AM0184027</t>
  </si>
  <si>
    <t>LEUCOVORIN CALCIUM 50MG/5ML/</t>
  </si>
  <si>
    <t>boč.stak.1po 5ml (50 mg/5 ml)</t>
  </si>
  <si>
    <t>0034025</t>
  </si>
  <si>
    <t>L01BB04</t>
  </si>
  <si>
    <t>AM0034025</t>
  </si>
  <si>
    <t>LITAK 10MG/5ML/5</t>
  </si>
  <si>
    <t>bočica staklena, 5 po 10 mg/5 ml</t>
  </si>
  <si>
    <t>1039285</t>
  </si>
  <si>
    <t>L01XX05</t>
  </si>
  <si>
    <t>TB1039285</t>
  </si>
  <si>
    <t>LITALIR 500MG/100</t>
  </si>
  <si>
    <t>kapsula,100 po 500 mg</t>
  </si>
  <si>
    <t>0037024</t>
  </si>
  <si>
    <t>AM0037024</t>
  </si>
  <si>
    <t>LUTRATE DEPO 22,5MG</t>
  </si>
  <si>
    <t>ampula 22,5mg</t>
  </si>
  <si>
    <t>0034181</t>
  </si>
  <si>
    <t>L01BA01</t>
  </si>
  <si>
    <t>AM0034181</t>
  </si>
  <si>
    <t>METHOTREXATE 500MG/20ML</t>
  </si>
  <si>
    <t>1 po500 mg/20ml</t>
  </si>
  <si>
    <t>0034180</t>
  </si>
  <si>
    <t>AM0034180</t>
  </si>
  <si>
    <t>METHOTREXATE 50MG/2ML/5</t>
  </si>
  <si>
    <t>5 po 50 mg/2 ml</t>
  </si>
  <si>
    <t>N002527</t>
  </si>
  <si>
    <t>L01DC03</t>
  </si>
  <si>
    <t>AM0002527</t>
  </si>
  <si>
    <t>MITOCIN 10MG</t>
  </si>
  <si>
    <t>bočica staklena po 10 mg</t>
  </si>
  <si>
    <t>N002436</t>
  </si>
  <si>
    <t>AM0002436</t>
  </si>
  <si>
    <t>MISINTU 20MG</t>
  </si>
  <si>
    <t>ampule  20MG</t>
  </si>
  <si>
    <t>0031171</t>
  </si>
  <si>
    <t>AM0031171</t>
  </si>
  <si>
    <t>MELPHALAN INNVENTA 50MG</t>
  </si>
  <si>
    <t>ampulla 50mg</t>
  </si>
  <si>
    <t>N002247</t>
  </si>
  <si>
    <t>L01BB02</t>
  </si>
  <si>
    <t>TB0002246</t>
  </si>
  <si>
    <t>MERCAPTOPURINUM 50MG/30</t>
  </si>
  <si>
    <t>ТБ</t>
  </si>
  <si>
    <t>tableta , 30 po 50mg</t>
  </si>
  <si>
    <t>N001487</t>
  </si>
  <si>
    <t>L01XB01</t>
  </si>
  <si>
    <t>TB0001487</t>
  </si>
  <si>
    <t>NATULAN 50MG/50</t>
  </si>
  <si>
    <t>procarbazine hydrochloride  kapsule  50 mg</t>
  </si>
  <si>
    <t>N003608</t>
  </si>
  <si>
    <t>L03AX03</t>
  </si>
  <si>
    <t>AM0003608</t>
  </si>
  <si>
    <t>ONCOTICE/BCG-MEDAC 12.5MG/2-8X108 CFU</t>
  </si>
  <si>
    <t>1x12,5mg/2-8x108 CFU</t>
  </si>
  <si>
    <t>0031224</t>
  </si>
  <si>
    <t>AM0031224</t>
  </si>
  <si>
    <t>SINPLATIN  50MG /50ML RASTVOR ZA INFUZIJU</t>
  </si>
  <si>
    <t>bočica staklena, 1 po 50 ml (50 mg/50 ml)</t>
  </si>
  <si>
    <t>0030122</t>
  </si>
  <si>
    <t>AM0030122</t>
  </si>
  <si>
    <t>SINTOPOZID 100MG/5ML</t>
  </si>
  <si>
    <t xml:space="preserve"> 1 po 5ml (100mg/5ml)</t>
  </si>
  <si>
    <t>N002360</t>
  </si>
  <si>
    <t>L04AX02</t>
  </si>
  <si>
    <t>TB0002361</t>
  </si>
  <si>
    <t>THALOMA 100MG/10</t>
  </si>
  <si>
    <t>thalidomide, 100 mg</t>
  </si>
  <si>
    <t>N003848</t>
  </si>
  <si>
    <t>L01CA01</t>
  </si>
  <si>
    <t>AM003848</t>
  </si>
  <si>
    <t>VELBASTINE 10MG/5ML</t>
  </si>
  <si>
    <t>ampule  10MG/5ML</t>
  </si>
  <si>
    <t>0030040</t>
  </si>
  <si>
    <t>L01CA02</t>
  </si>
  <si>
    <t>AM0030040</t>
  </si>
  <si>
    <t>VINKRISTIN 1 MG/ML</t>
  </si>
  <si>
    <t>injekcija, 5 po 1mg/1ml</t>
  </si>
  <si>
    <t>AM0003848</t>
  </si>
  <si>
    <t xml:space="preserve">VINBLASTINE SOULPHATE  10MG </t>
  </si>
  <si>
    <t xml:space="preserve"> prašak i rastvarač za rastvor za injekciju, 10 mg/5 ml</t>
  </si>
  <si>
    <t>0039114</t>
  </si>
  <si>
    <t>AM0039114</t>
  </si>
  <si>
    <t>VORTEMYEL 1MG</t>
  </si>
  <si>
    <t>prašak za rastvor za injekciju, 1 po 1 mg</t>
  </si>
  <si>
    <t>0039115</t>
  </si>
  <si>
    <t>AM0039115</t>
  </si>
  <si>
    <t>VORTEMYEL 3,5mg</t>
  </si>
  <si>
    <t xml:space="preserve">ЛЕКОВИ СА ПОСЕБНИМ РЕЖИМОМ ИЗДАВАЊА (ЛЕКОВИ СА Ц ЛИСТЕ) </t>
  </si>
  <si>
    <t>0014410</t>
  </si>
  <si>
    <t>L04AC07</t>
  </si>
  <si>
    <t>AM0014410</t>
  </si>
  <si>
    <t>ACTEMRA 162MG/0,9ML/4</t>
  </si>
  <si>
    <t>rastvor za injekciju u napunjenom injekcionom špricu, 4 po 0,9ml (162mg/0,9ml)</t>
  </si>
  <si>
    <t>0014000</t>
  </si>
  <si>
    <t>L01XC12</t>
  </si>
  <si>
    <t>AM0014000</t>
  </si>
  <si>
    <t>ADCETRIS</t>
  </si>
  <si>
    <t>bočica staklema, 1 po 50 mg</t>
  </si>
  <si>
    <t>0014214</t>
  </si>
  <si>
    <t>L04AB04</t>
  </si>
  <si>
    <t>AM0014214</t>
  </si>
  <si>
    <t>AMGEVITA INJ PEN, 2 po 0,8 ml (40 mg/0,8 ml)</t>
  </si>
  <si>
    <t>PEN</t>
  </si>
  <si>
    <t>PEN, 2 po 0,8 ml (40 mg/0,8 ml)</t>
  </si>
  <si>
    <t>0069939</t>
  </si>
  <si>
    <t>B03XA02</t>
  </si>
  <si>
    <t>AM0069905</t>
  </si>
  <si>
    <t>ARANESP 10MCG/0,4ML</t>
  </si>
  <si>
    <t>rastvor za injekciju ,napunjen inj.špric 1 po (10mcg/0,4ml)</t>
  </si>
  <si>
    <t>0069928</t>
  </si>
  <si>
    <t>AM0069900</t>
  </si>
  <si>
    <t>ARANESP 30MCG/0.3ML</t>
  </si>
  <si>
    <t>rastvor za injekciju, napunjen injekcioni špric 1 po 0,3 ml (30 mcg/0,3 ml)</t>
  </si>
  <si>
    <t>1014003</t>
  </si>
  <si>
    <t>L04AA31</t>
  </si>
  <si>
    <t>TB1014003</t>
  </si>
  <si>
    <t>AUBAGIO 14MG/28</t>
  </si>
  <si>
    <t>28 po 14mg</t>
  </si>
  <si>
    <t>0328647</t>
  </si>
  <si>
    <t>L03AB07</t>
  </si>
  <si>
    <t>AM0328647</t>
  </si>
  <si>
    <t>AVONEX 30MCG/0.5ML/4</t>
  </si>
  <si>
    <t>napunjen inekcioni špric, 4 po 0,5ml(30mcg/05ml)</t>
  </si>
  <si>
    <t>0115150</t>
  </si>
  <si>
    <t>L03AB08</t>
  </si>
  <si>
    <t>AM0015150</t>
  </si>
  <si>
    <t>BETAFERON 9.600.000IJ/2ML/15</t>
  </si>
  <si>
    <t>bočica i rastvarač u napunjenom injekcionom špicu, 15 po 1,2 ml (250mcg/ml )</t>
  </si>
  <si>
    <t>0069145</t>
  </si>
  <si>
    <t>B03XA01</t>
  </si>
  <si>
    <t>AM0069145</t>
  </si>
  <si>
    <t>BINOCRIT 1ML(2000IJ/1ML)/6</t>
  </si>
  <si>
    <t>6 po 1ml (2000ij/1ml)</t>
  </si>
  <si>
    <t>0069147</t>
  </si>
  <si>
    <t>AM0069147</t>
  </si>
  <si>
    <t>BINOCRIT 0,4ml(4000i.j./0,4ml)/6</t>
  </si>
  <si>
    <t>6 po 0,4ml (4000 ij/0,4ml)</t>
  </si>
  <si>
    <t>0015119</t>
  </si>
  <si>
    <t>L03AX13</t>
  </si>
  <si>
    <t>AM0015119</t>
  </si>
  <si>
    <t>COPAXONE 40MG/ML/12</t>
  </si>
  <si>
    <t xml:space="preserve"> napunjen injekcioni špric, 12 po 1ml (40mg/ml)</t>
  </si>
  <si>
    <t>0014008</t>
  </si>
  <si>
    <t xml:space="preserve">L04AA36 </t>
  </si>
  <si>
    <t>AM0014008</t>
  </si>
  <si>
    <t>CORPOS 300MG/10ML</t>
  </si>
  <si>
    <t>1 po 10ml (300mg/10ml)</t>
  </si>
  <si>
    <t>0014420</t>
  </si>
  <si>
    <t>L04AC10</t>
  </si>
  <si>
    <t>AM0014420</t>
  </si>
  <si>
    <t>COSENTYX (150MG/ML)/2</t>
  </si>
  <si>
    <t xml:space="preserve"> rastvor za injekciju u napunjenom injekcionom špricu, napunjen injekcioni špric, 2 po 1 ml (150mg)</t>
  </si>
  <si>
    <t>1328005</t>
  </si>
  <si>
    <t>J05AX69</t>
  </si>
  <si>
    <t>TB1328005</t>
  </si>
  <si>
    <t>EPCLUSA (400mg+100mg)/28</t>
  </si>
  <si>
    <t>blister, 28 po 400mg+100mg</t>
  </si>
  <si>
    <t>0014312</t>
  </si>
  <si>
    <t>L04AB01</t>
  </si>
  <si>
    <t>AM0014312</t>
  </si>
  <si>
    <t>ENBREL 50MG/ML/4</t>
  </si>
  <si>
    <t>napunjen injekcioni špric sa iglom, 4 po  1 ml ( 50 mg/ ml)</t>
  </si>
  <si>
    <t>0014313</t>
  </si>
  <si>
    <t>AM0014313</t>
  </si>
  <si>
    <t xml:space="preserve">ENBREL 50MG/ML/4 PEN SA ULOSKOM </t>
  </si>
  <si>
    <t>pen sa uloškom, 4 po 1 ml (50 mg/ml)</t>
  </si>
  <si>
    <t>0014007</t>
  </si>
  <si>
    <t>L04AA33</t>
  </si>
  <si>
    <t>AM0014007</t>
  </si>
  <si>
    <t>ENTYVIO 300MG</t>
  </si>
  <si>
    <t>300mg; bočica staklena, 1 po 300mg</t>
  </si>
  <si>
    <t>0069152</t>
  </si>
  <si>
    <t>AM0069152</t>
  </si>
  <si>
    <t>EPREX 2000I.J./0.5ML/6/CILAG AG</t>
  </si>
  <si>
    <t>napunjen injekcioni špric 6 po 2000 I-J./05 ml</t>
  </si>
  <si>
    <t>0069227</t>
  </si>
  <si>
    <t>AM0069226</t>
  </si>
  <si>
    <t>EQRALYS 2000IJ/06/1</t>
  </si>
  <si>
    <t>napunjen  inj.špric 1 po 0,6 ml (2000 i.j./0,6 ml)</t>
  </si>
  <si>
    <t>0099082</t>
  </si>
  <si>
    <t>S01LA05</t>
  </si>
  <si>
    <t>AM0099082</t>
  </si>
  <si>
    <t>EYLEA 0,1ML (40MG/ML)</t>
  </si>
  <si>
    <t>1 po 0,1ml (40mg/ml)</t>
  </si>
  <si>
    <t>0039004</t>
  </si>
  <si>
    <t>L01XC15</t>
  </si>
  <si>
    <t>AM0039004</t>
  </si>
  <si>
    <t>GAZYVA 40ML(1000MG/40ML)</t>
  </si>
  <si>
    <t>bočica staklena, 1 po 40 ml (1000mg/40ml)</t>
  </si>
  <si>
    <t>1014075</t>
  </si>
  <si>
    <t>L04AA27</t>
  </si>
  <si>
    <t>AM1014075</t>
  </si>
  <si>
    <t>GILENYA 0,5MG/28</t>
  </si>
  <si>
    <t>28 po 0,5mg</t>
  </si>
  <si>
    <t>1328630</t>
  </si>
  <si>
    <t>J05AX65</t>
  </si>
  <si>
    <t>TB1328630</t>
  </si>
  <si>
    <t>HARVONI (400MG+90MG)/28</t>
  </si>
  <si>
    <t>boca plastična, 28 po (400mg+90mg)</t>
  </si>
  <si>
    <t>0014298</t>
  </si>
  <si>
    <t xml:space="preserve">L04AB04 </t>
  </si>
  <si>
    <t>AM0014298</t>
  </si>
  <si>
    <t>HUMIRA injekcioni pen 0,4ml(40mg/0,4ml)/2</t>
  </si>
  <si>
    <t>rastvor za injekciju u napunjenom injekcionom penu, 2 po 0,4 ml (40mg/0,4ml)</t>
  </si>
  <si>
    <t>0014240</t>
  </si>
  <si>
    <t>AM0014240</t>
  </si>
  <si>
    <t>HYRIMOZ 40MG/0,8ML</t>
  </si>
  <si>
    <t>rastvor za injekciju u napunjenom injekcionom penu, 2 po 0,8ml (40mg/0,8ml)</t>
  </si>
  <si>
    <t>0014231</t>
  </si>
  <si>
    <t>AM0014231</t>
  </si>
  <si>
    <t>IDACIO INJ ŠPRIC 0,8ML(40MG/0,8ML)</t>
  </si>
  <si>
    <t xml:space="preserve"> prašak za koncentrat za rastvor za infuziju , bočica staklena, 1 po 100mg</t>
  </si>
  <si>
    <t>0014204</t>
  </si>
  <si>
    <t>L04AB02</t>
  </si>
  <si>
    <t>AM0014221</t>
  </si>
  <si>
    <t>INFLECTRA 100MG</t>
  </si>
  <si>
    <t>1039343</t>
  </si>
  <si>
    <t>L01XE27</t>
  </si>
  <si>
    <t>TB1039343</t>
  </si>
  <si>
    <t>IMBRUVICA 140MG/90</t>
  </si>
  <si>
    <t xml:space="preserve"> prašak za koncentrat za rastvor za infuziju , bočica staklena,  140mg/90ML</t>
  </si>
  <si>
    <t>0014232</t>
  </si>
  <si>
    <t>AM0014232</t>
  </si>
  <si>
    <t>IDACIO INJ PEN 0,8ML(40MG/0,8ML)</t>
  </si>
  <si>
    <t>1039250</t>
  </si>
  <si>
    <t>L01XE18</t>
  </si>
  <si>
    <t>TB1039250</t>
  </si>
  <si>
    <t>JAKAVI 15MG/56</t>
  </si>
  <si>
    <t>blister, 56 po 15mg</t>
  </si>
  <si>
    <t>1039249</t>
  </si>
  <si>
    <t>TB1039249</t>
  </si>
  <si>
    <t>JAKAVI 5MG/56</t>
  </si>
  <si>
    <t>blister, 56 po 5mg</t>
  </si>
  <si>
    <t>1039251</t>
  </si>
  <si>
    <t>TB1039251</t>
  </si>
  <si>
    <t>JAKAVI 20MG/56</t>
  </si>
  <si>
    <t>blister, 56 po 20mg</t>
  </si>
  <si>
    <t>1014042</t>
  </si>
  <si>
    <t>L04AX04</t>
  </si>
  <si>
    <t>TB1014042</t>
  </si>
  <si>
    <t>LENALIDOMIDE ALVOGEN 10MG/21</t>
  </si>
  <si>
    <t>21 po 10mg</t>
  </si>
  <si>
    <t>1014043</t>
  </si>
  <si>
    <t>TB1014043</t>
  </si>
  <si>
    <t>LENALIDOMIDE ALVOGEN 15MG/21</t>
  </si>
  <si>
    <t>kapsule 15mg,  21 po kutiji</t>
  </si>
  <si>
    <t>1014044</t>
  </si>
  <si>
    <t>TB1014044</t>
  </si>
  <si>
    <t>LENALIDOMIDE ALVOGEN 25MG/21</t>
  </si>
  <si>
    <t>lenalidomide alvogen 25ml/21</t>
  </si>
  <si>
    <t>0014140</t>
  </si>
  <si>
    <t>L01XC02</t>
  </si>
  <si>
    <t>AM0039140</t>
  </si>
  <si>
    <t>MABTHERA 100MG/10ML/2</t>
  </si>
  <si>
    <t>boč. 2 po 10 ml (100 mg/10 ml)</t>
  </si>
  <si>
    <t>0014142</t>
  </si>
  <si>
    <t>AM0014142</t>
  </si>
  <si>
    <t>MABTHERA 1400MG/11,7ML</t>
  </si>
  <si>
    <t>АМ</t>
  </si>
  <si>
    <t>1 po 11,7 ml (1400 mg po 11,7ml)</t>
  </si>
  <si>
    <t>0014141</t>
  </si>
  <si>
    <t>AM0039141</t>
  </si>
  <si>
    <t>MABTHERA 500MG/50ML /1</t>
  </si>
  <si>
    <t>boči.1po 50 ml (500 mg/50 ml)</t>
  </si>
  <si>
    <t>1014010</t>
  </si>
  <si>
    <t>L04AA40</t>
  </si>
  <si>
    <t>TB1014010</t>
  </si>
  <si>
    <t>MAVENCLAD 10MG</t>
  </si>
  <si>
    <t>tablete10MG</t>
  </si>
  <si>
    <t>J05AP27</t>
  </si>
  <si>
    <t>TB1328010</t>
  </si>
  <si>
    <t>MAVIRET (100mg+40mg)/84</t>
  </si>
  <si>
    <t>blister, 84 po 100mg+40mg</t>
  </si>
  <si>
    <t>1014013</t>
  </si>
  <si>
    <t>L04AA42</t>
  </si>
  <si>
    <t>TB1014013</t>
  </si>
  <si>
    <t>MAYZENT 0.25MG/120</t>
  </si>
  <si>
    <t>blister, 120 po 0,25mg</t>
  </si>
  <si>
    <t>1014014</t>
  </si>
  <si>
    <t>TB1014014</t>
  </si>
  <si>
    <t>MAYZENT 2MG/28</t>
  </si>
  <si>
    <t>blister, 28 po 2mg</t>
  </si>
  <si>
    <t>1014015</t>
  </si>
  <si>
    <t>TB1014015</t>
  </si>
  <si>
    <t>MAYZENT 0.25MG/12</t>
  </si>
  <si>
    <t>blister, 12 po 0,25mg</t>
  </si>
  <si>
    <t>0069206</t>
  </si>
  <si>
    <t>B03XA03</t>
  </si>
  <si>
    <t>AM0069206</t>
  </si>
  <si>
    <t>MIRCERA 50MCG/0,3ML</t>
  </si>
  <si>
    <t>1 po 50 mcg / 0,3 ml</t>
  </si>
  <si>
    <t>0069205</t>
  </si>
  <si>
    <t>AM0069205</t>
  </si>
  <si>
    <t>MIRCERA 75MCG/0,3ML</t>
  </si>
  <si>
    <t xml:space="preserve"> 1 po 75 mcg / 0,3 ml</t>
  </si>
  <si>
    <t>0069400</t>
  </si>
  <si>
    <t>B02BX04</t>
  </si>
  <si>
    <t>AM0069400</t>
  </si>
  <si>
    <t xml:space="preserve">NPLATE 250MCG </t>
  </si>
  <si>
    <t xml:space="preserve"> bočica, 1 po 250 mcg</t>
  </si>
  <si>
    <t>1014032</t>
  </si>
  <si>
    <t>L04AA37</t>
  </si>
  <si>
    <t>TB1014032</t>
  </si>
  <si>
    <t>OLUMIANT 4MG/35</t>
  </si>
  <si>
    <t>35 po 4mg</t>
  </si>
  <si>
    <t>0328608</t>
  </si>
  <si>
    <t>L03AB11</t>
  </si>
  <si>
    <t>AM0328608</t>
  </si>
  <si>
    <t xml:space="preserve">PEGASYS 180MCG/0,5ML/1 </t>
  </si>
  <si>
    <t xml:space="preserve"> napunjen injekcioni špic sa iglom, 1 po 0,5 ml (180mcg/0,5ml )</t>
  </si>
  <si>
    <t>0328388</t>
  </si>
  <si>
    <t>AM0328388</t>
  </si>
  <si>
    <t>REBIF 44MCG/0,5ML/12</t>
  </si>
  <si>
    <t xml:space="preserve"> napunjen injekcioni špic sa iglom, 1 2 po 0,5 ml (44mcg/0,5ml )</t>
  </si>
  <si>
    <t>0069165</t>
  </si>
  <si>
    <t>AM0169161</t>
  </si>
  <si>
    <t>RECORMON 2000 IJ/6</t>
  </si>
  <si>
    <t>rastvor za injekciju, špric</t>
  </si>
  <si>
    <t>0014220</t>
  </si>
  <si>
    <t>L04AA12</t>
  </si>
  <si>
    <t>AM0014220</t>
  </si>
  <si>
    <t>REMICADE 100MG</t>
  </si>
  <si>
    <t xml:space="preserve"> bočica, 1 po 100 mg</t>
  </si>
  <si>
    <t>0015122</t>
  </si>
  <si>
    <t>AM0015122</t>
  </si>
  <si>
    <t>REMUREL 1ML(40MG/ML)/12</t>
  </si>
  <si>
    <t>rastvor za injekciju u napunjenom injekcionom špricu, 12 po 1 ml (40mg/ml)</t>
  </si>
  <si>
    <t>AM0014204</t>
  </si>
  <si>
    <t>REMSIMA 100MG</t>
  </si>
  <si>
    <t>1069111</t>
  </si>
  <si>
    <t>B02BX05</t>
  </si>
  <si>
    <t>TB1069111</t>
  </si>
  <si>
    <t>REVOLADE 25MG/28</t>
  </si>
  <si>
    <t xml:space="preserve"> blister, 28 po 25 mg</t>
  </si>
  <si>
    <t>0014150</t>
  </si>
  <si>
    <t>AM0014150</t>
  </si>
  <si>
    <t>RIXATHON 50ml(500mg/50ml)</t>
  </si>
  <si>
    <t>1  po 50ml (500mg/50ml)</t>
  </si>
  <si>
    <t>0014151</t>
  </si>
  <si>
    <t>AM0014151</t>
  </si>
  <si>
    <t>RIXATHON 10ml(100mg/10 ml)/2</t>
  </si>
  <si>
    <t>2 po 10ml (100mg/10ml)</t>
  </si>
  <si>
    <t>0014205</t>
  </si>
  <si>
    <t>L04AB06</t>
  </si>
  <si>
    <t>AM0014205</t>
  </si>
  <si>
    <t>SIMPONI 0.5ML/(50MG/0.5ML)</t>
  </si>
  <si>
    <t>napunjen injekcioni šprica, 1 po 0,5 ml (50 mg/0,5 ml)</t>
  </si>
  <si>
    <t>0014207</t>
  </si>
  <si>
    <t>AM0014207</t>
  </si>
  <si>
    <t>SIMPONI 100mg/ml</t>
  </si>
  <si>
    <t>rastvor za injekciju u napunjenom injekcionom špricu, 1 po 1ml (100mg/1ml)</t>
  </si>
  <si>
    <t>1328001</t>
  </si>
  <si>
    <t>J05AX15</t>
  </si>
  <si>
    <t>TB1328001</t>
  </si>
  <si>
    <t>SOVALDI 400MG/28</t>
  </si>
  <si>
    <t>boca plastična, 28 po 400mg</t>
  </si>
  <si>
    <t>0014302</t>
  </si>
  <si>
    <t>L04AC05</t>
  </si>
  <si>
    <t>AM0014303</t>
  </si>
  <si>
    <t>STELARA 45MG/0.5ML</t>
  </si>
  <si>
    <t>rastvor za injekciju u napunjenom injekcionom špricu, napunjen injekcioni špric, 1 po 0,5 ml (45 mg/0,5 ml)</t>
  </si>
  <si>
    <t>0014305</t>
  </si>
  <si>
    <t>AM0014305</t>
  </si>
  <si>
    <t>STELARA 90MG/ML</t>
  </si>
  <si>
    <t xml:space="preserve"> rastvor za injekciju u napunjenom injekcionom špricu, napunjen injekcioni špric, 1 po 1 ml (90 mg/ml)</t>
  </si>
  <si>
    <t>1039710</t>
  </si>
  <si>
    <t>L01XE08</t>
  </si>
  <si>
    <t>TB1039710</t>
  </si>
  <si>
    <t>TASIGNA 200MG/112(citostat.leukemija)</t>
  </si>
  <si>
    <t>blister, 112 po 200 mg</t>
  </si>
  <si>
    <t>1079021</t>
  </si>
  <si>
    <t>N07XX09</t>
  </si>
  <si>
    <t>TB1079021</t>
  </si>
  <si>
    <t>TECFIDERA 240MG/56</t>
  </si>
  <si>
    <t>56 po 240mg</t>
  </si>
  <si>
    <t>L04AA23</t>
  </si>
  <si>
    <t>AM0014403</t>
  </si>
  <si>
    <t>TYSABRI 15 ml (300mg/15ml)</t>
  </si>
  <si>
    <t>300mg/15ml</t>
  </si>
  <si>
    <t>1069140</t>
  </si>
  <si>
    <t>L01XX14</t>
  </si>
  <si>
    <t>TB1069140</t>
  </si>
  <si>
    <t>VESANOID CAPS 10MG/100</t>
  </si>
  <si>
    <t>10 po 10 mg</t>
  </si>
  <si>
    <t>1014100</t>
  </si>
  <si>
    <t>L04AA29</t>
  </si>
  <si>
    <t>TB1014100</t>
  </si>
  <si>
    <t>XELJANZ 5MG/56</t>
  </si>
  <si>
    <t>56 po 5mg</t>
  </si>
  <si>
    <t>0033181</t>
  </si>
  <si>
    <t>L01DB06</t>
  </si>
  <si>
    <t>AM0033181</t>
  </si>
  <si>
    <t>ZAVEDOS 10 MG/1</t>
  </si>
  <si>
    <t>1 po 10 mg</t>
  </si>
  <si>
    <t>1328444</t>
  </si>
  <si>
    <t>J05AX68</t>
  </si>
  <si>
    <t>TB1328444</t>
  </si>
  <si>
    <t>ZEPATIER (50 MG+100MG)/28</t>
  </si>
  <si>
    <t>blister, 28 po (50 mg+100mg)</t>
  </si>
  <si>
    <t>0059010</t>
  </si>
  <si>
    <t>M05BA08</t>
  </si>
  <si>
    <t>AM0059010</t>
  </si>
  <si>
    <t>ZITOMERA 5ML(4MG/5ML)</t>
  </si>
  <si>
    <t>bočica, 1 po 5 ml (4mg/5ml)</t>
  </si>
  <si>
    <t xml:space="preserve">ЛЕКОВИ ЗА ХЕМОФИЛИЈУ </t>
  </si>
  <si>
    <t>0066020</t>
  </si>
  <si>
    <t>B02BD04</t>
  </si>
  <si>
    <t>AM0066020</t>
  </si>
  <si>
    <t>AIMAFIX 10ML(500I.J/10ML)</t>
  </si>
  <si>
    <t>prašak i rastvarač za rastvor za infuziju, 1 po 10 ml (500 i.j/10ml)</t>
  </si>
  <si>
    <t>0066113</t>
  </si>
  <si>
    <t>AM0066113</t>
  </si>
  <si>
    <t>BENEFIX 2000IJ/5ML</t>
  </si>
  <si>
    <t>ampule  2000IJ/5ML</t>
  </si>
  <si>
    <t>0066201</t>
  </si>
  <si>
    <t>B02BD06</t>
  </si>
  <si>
    <t>AM0066201</t>
  </si>
  <si>
    <t>HAEMATE P 500 I.J./20ML</t>
  </si>
  <si>
    <t>liobočica sa rastvaračem, 1 po 500 i.j./20 ml rastv.</t>
  </si>
  <si>
    <t>0066631</t>
  </si>
  <si>
    <t>B02B202</t>
  </si>
  <si>
    <t>AM0066631</t>
  </si>
  <si>
    <t>HAEMOCTIN SDH 500i.j.(50i.j./ml+10ml)</t>
  </si>
  <si>
    <t>ampule 500 i.j.(50i.j./ml+10ml)</t>
  </si>
  <si>
    <t xml:space="preserve">                                                                                                                                                                                                                        </t>
  </si>
  <si>
    <t>0069690</t>
  </si>
  <si>
    <t>B02BX06</t>
  </si>
  <si>
    <t>AM0069690</t>
  </si>
  <si>
    <t>HEMLIBRA 0,4ml(60mg/0,4ml)</t>
  </si>
  <si>
    <t xml:space="preserve">1 po 0,4ml (60mg/0,4ml) </t>
  </si>
  <si>
    <t>0069691</t>
  </si>
  <si>
    <t>AM0069691</t>
  </si>
  <si>
    <t>HEMLIBRA 0,7 ml(105 mg/0,7 ml)</t>
  </si>
  <si>
    <t>1 po 0,7ml (105mg/0,7ml)</t>
  </si>
  <si>
    <t>0069692</t>
  </si>
  <si>
    <t>AM0069692</t>
  </si>
  <si>
    <t>HEMLIBRA 1ml(30 mg/ml)</t>
  </si>
  <si>
    <t>1 po 1ml (30mg/ml)</t>
  </si>
  <si>
    <t>0069693</t>
  </si>
  <si>
    <t>AM0069693</t>
  </si>
  <si>
    <t>HEMLIBRA 1 ml(150 mg/ml)</t>
  </si>
  <si>
    <t>1 po 1ml (150mg/1ml)</t>
  </si>
  <si>
    <t>0066044</t>
  </si>
  <si>
    <t>B02BD03</t>
  </si>
  <si>
    <t>AM0066046</t>
  </si>
  <si>
    <t xml:space="preserve">FEIBA 500J/20ML </t>
  </si>
  <si>
    <t>1 po 20 ml (500 i.j./20 ml)</t>
  </si>
  <si>
    <t>0066212</t>
  </si>
  <si>
    <t>B02BD02</t>
  </si>
  <si>
    <t>SE0066153</t>
  </si>
  <si>
    <t xml:space="preserve">IMMUNATE 500 IJ </t>
  </si>
  <si>
    <t>SE</t>
  </si>
  <si>
    <t>bočica sa praškom i bočica sa rastvaračem, 1 po 5 ml (375 i.j./5 ml + 500 i.j./5 ml)</t>
  </si>
  <si>
    <t>0066211</t>
  </si>
  <si>
    <t>AM0066211</t>
  </si>
  <si>
    <t>IMMUNATE 1000IJ</t>
  </si>
  <si>
    <t>0066000</t>
  </si>
  <si>
    <t>B02BD08</t>
  </si>
  <si>
    <t>AM0066000</t>
  </si>
  <si>
    <t>NOVOSEVEN 1MG/1.1ML</t>
  </si>
  <si>
    <t>bočica sa praškom i napunjeni injekcioni špric sa rastvaračem, 1 po 1 ml (1mg/1ml)</t>
  </si>
  <si>
    <t>0069002</t>
  </si>
  <si>
    <t>AM0069002</t>
  </si>
  <si>
    <t>NOVOEIGHT 4ml(500i.j)</t>
  </si>
  <si>
    <t>novoeight 4ml(500 IJ)</t>
  </si>
  <si>
    <t>AM0069003</t>
  </si>
  <si>
    <t xml:space="preserve">NOVOEIGHT </t>
  </si>
  <si>
    <t>prašak i rastvarač za rastvor za injekciju, 1 po 4ml (1000ij)</t>
  </si>
  <si>
    <t>0066007</t>
  </si>
  <si>
    <t>AM0066007</t>
  </si>
  <si>
    <t>OCTANINE F 5ml(500i.j./5ml)</t>
  </si>
  <si>
    <t>ampule 500 i.j./5ml</t>
  </si>
  <si>
    <t>0066012</t>
  </si>
  <si>
    <t>AM0066001</t>
  </si>
  <si>
    <t>OCTANATE 500IJ/10ML</t>
  </si>
  <si>
    <t>ampule 500 i.j./10ml</t>
  </si>
  <si>
    <t>0066702</t>
  </si>
  <si>
    <t>AM0066702</t>
  </si>
  <si>
    <t>WILATE 500 IJ (500I.J./5ML +500I.J./5ML)/5ML</t>
  </si>
  <si>
    <t>bočica sa praškom i bočica sa rastvaračem, 1 po 5ml (500 i.j./5 ml + 500 i.j./5 ml)</t>
  </si>
  <si>
    <t>ЛЕКОВИ У ЗУ</t>
  </si>
  <si>
    <t>A</t>
  </si>
  <si>
    <t>ЛЕКОВИ  ЗА ЛЕЧЕЊЕ БОЛЕСТИ  ДИГЕСТИВНОГ СИСТЕМА И  МЕТАБОЛИЗМА</t>
  </si>
  <si>
    <t>B</t>
  </si>
  <si>
    <t>ЛЕКОВИ ЗА ЛЕЧЕЊЕ БОЛЕСТИ КРВИ И КРВОТВОРНИХ ОРГАНА</t>
  </si>
  <si>
    <t>C</t>
  </si>
  <si>
    <t>ЛЕКОВИ КОЈИ ДЕЛУЈУ НА КАРДИОВАСКУЛАРНИ СИСТЕМ</t>
  </si>
  <si>
    <t>D</t>
  </si>
  <si>
    <t>ЛЕКОВИ ЗА ЛЕЧЕЊЕ БОЛЕСТИ КОЖЕ И ПОТКОЖНОГ ТКИВА (ДЕРМАТИЦИ)</t>
  </si>
  <si>
    <t>G</t>
  </si>
  <si>
    <t>ЛЕКОВИ ЗА ЛЕЧЕЊЕ ГЕНИТОУРИНАРНОГ СИСТЕМА И ПОЛНИ ХОРМОНИ</t>
  </si>
  <si>
    <t xml:space="preserve">                                                      </t>
  </si>
  <si>
    <t>H</t>
  </si>
  <si>
    <t>ХОРМОНИ ЗА СИСТЕМСКУ ПРИМЕНУ, ИСКЉУЧУЈУЋИ ПОЛНЕ ХОРМОНЕ И ИНСУЛИН</t>
  </si>
  <si>
    <t>J</t>
  </si>
  <si>
    <t>АНТИИНФЕКТИВНИ ЛЕКОВИ ЗА СИСТЕМСКУ ПРИМЕНУ</t>
  </si>
  <si>
    <t>L</t>
  </si>
  <si>
    <t>АНТИНЕОПЛАСТИЦИ И ИМУНОМОДУЛАТОРИ</t>
  </si>
  <si>
    <t>M</t>
  </si>
  <si>
    <t>ЛЕКОВИ ЗА БОЛЕСТИ МИШИЋНО-КОСТНОГ СИСТЕМА</t>
  </si>
  <si>
    <t>N</t>
  </si>
  <si>
    <t>ЛЕКОВИ КОЈИ ДЕЛУЈУ НА НЕРВНИ СИСТЕМ</t>
  </si>
  <si>
    <t>P</t>
  </si>
  <si>
    <t>АНТИПАРАЗИТНИ ПРОИЗВОДИ, ИНСЕКТИЦИДИ И СРЕДСТВА ЗА ЗАШТИТУ ОД ИНСЕКАТА</t>
  </si>
  <si>
    <t>R</t>
  </si>
  <si>
    <t>ЛЕКОВИ ЗА ЛЕЧЕЊЕ БОЛЕСТИ РЕСПИРАТОРНОГ СИСТЕМА</t>
  </si>
  <si>
    <t>S</t>
  </si>
  <si>
    <t>ЛЕКОВИ КОЈИ ДЕЛУЈУ НА ОКО И УХО</t>
  </si>
  <si>
    <t>V</t>
  </si>
  <si>
    <t>ОСТАЛО</t>
  </si>
  <si>
    <t>Kлинички центар Војводине-Ковид бoлница</t>
  </si>
  <si>
    <t>Табела 18.a</t>
  </si>
  <si>
    <t xml:space="preserve">ЛЕКОВИ У ЗУ  </t>
  </si>
  <si>
    <t xml:space="preserve">УКУПНО  </t>
  </si>
  <si>
    <t>Назив здравствене установе:</t>
  </si>
  <si>
    <t>Матични број здравствене установе:</t>
  </si>
  <si>
    <t>Табела 19:</t>
  </si>
  <si>
    <t>Имплантати</t>
  </si>
  <si>
    <t>ШИФРА</t>
  </si>
  <si>
    <t>РФЗО ШИФРА</t>
  </si>
  <si>
    <t>ВРСТА ИМПЛАНТАТА/МАТЕРИЈАЛА</t>
  </si>
  <si>
    <t>Вредност</t>
  </si>
  <si>
    <t>Просечна цена</t>
  </si>
  <si>
    <t xml:space="preserve">Број лица којима је уграђен материјал </t>
  </si>
  <si>
    <t>Број лица којима се планира уградња материјала</t>
  </si>
  <si>
    <t>077 ОСТАЛИ УГРАДНИ МАТЕРИЈАЛ У ОРТОПЕДИЈИ</t>
  </si>
  <si>
    <t>BP2100101</t>
  </si>
  <si>
    <t>BP21001</t>
  </si>
  <si>
    <t>PFNA KLIN KRATKI (p1) TIP 1- MAKLER</t>
  </si>
  <si>
    <t>BP2100201</t>
  </si>
  <si>
    <t>BP21002</t>
  </si>
  <si>
    <t>PFNA KLIN DUGI (p1) TIP 1- MAKLER</t>
  </si>
  <si>
    <t>BP2100301</t>
  </si>
  <si>
    <t>BP21003</t>
  </si>
  <si>
    <t>PFNA ŠRAF (p1) TIP 1- MAKLER</t>
  </si>
  <si>
    <t>BP21003025</t>
  </si>
  <si>
    <t>TFN ŠRAF (p2)(st5) TIP 2 -MAKLER</t>
  </si>
  <si>
    <t>BP2100308</t>
  </si>
  <si>
    <t>RAFN ŠRAF 5MM (p8) TIP1 - MAKLER</t>
  </si>
  <si>
    <t>BP2100312</t>
  </si>
  <si>
    <t>EXPERT ŠRAF (p12) TIP1 - MAKLER</t>
  </si>
  <si>
    <t>BP2100401</t>
  </si>
  <si>
    <t>BP21004</t>
  </si>
  <si>
    <t>PFNA BLADE (p1) TIP 1- MAKLER</t>
  </si>
  <si>
    <t>BP2100802</t>
  </si>
  <si>
    <t>BP21008</t>
  </si>
  <si>
    <t>TFN KLIN KRATKI (p2) TIP 2 -MAKLER</t>
  </si>
  <si>
    <t>BP2101102</t>
  </si>
  <si>
    <t>BP21011</t>
  </si>
  <si>
    <t>TFN PERFOR. LAG(p2) TIP 2 -MAKLER</t>
  </si>
  <si>
    <t>BP2103006</t>
  </si>
  <si>
    <t>BP21030</t>
  </si>
  <si>
    <t>TRIGEN INTERTAN KRATKI KLIN (p6) TIP 6- ECOTRADE</t>
  </si>
  <si>
    <t>BP2103106</t>
  </si>
  <si>
    <t>BP21031</t>
  </si>
  <si>
    <t>TRIGEN INTERTAN DUGI KLIN (p6) TIP 6- ECOTRADE</t>
  </si>
  <si>
    <t>BP2103206</t>
  </si>
  <si>
    <t>BP21032</t>
  </si>
  <si>
    <t>INTERTAN LEG/COMP (p6) TIP 6- ECOTRADE</t>
  </si>
  <si>
    <t>BP2103306</t>
  </si>
  <si>
    <t>BP21033</t>
  </si>
  <si>
    <t>TRIGEN INTERTAN ŠRAF (p6) TIP 6- ECOTRADE</t>
  </si>
  <si>
    <t>BP2104308</t>
  </si>
  <si>
    <t>BP21043</t>
  </si>
  <si>
    <t>RAFN KLIN (p8) TIP1 - MAKLER</t>
  </si>
  <si>
    <t>BP2106012</t>
  </si>
  <si>
    <t>BP21060</t>
  </si>
  <si>
    <t>EXPERT TIBIA (p12) TIP1 - MAKLER</t>
  </si>
  <si>
    <t>BP2106112</t>
  </si>
  <si>
    <t>BP21061</t>
  </si>
  <si>
    <t>EXPERT SPOGIOZNI ŠRAF (p12) TIP1 - MAKLER</t>
  </si>
  <si>
    <t>BP2106313</t>
  </si>
  <si>
    <t>BP21063</t>
  </si>
  <si>
    <t>SOCRATES KLIN TIBIA (p13) TIP 2 - MARK MEDICAL</t>
  </si>
  <si>
    <t>BP2106513</t>
  </si>
  <si>
    <t>BP21065</t>
  </si>
  <si>
    <t>SOCRATES ŠRAF 4,8MM CANCELLOUS LOKING (p13) - MARK MEDICAL</t>
  </si>
  <si>
    <t>BP2106613</t>
  </si>
  <si>
    <t>BP21066</t>
  </si>
  <si>
    <t>SOCRATES 4,5MM LOKING ŠRAF (p13) - MARK MEDICAL</t>
  </si>
  <si>
    <t>BP2108017</t>
  </si>
  <si>
    <t>BP21080</t>
  </si>
  <si>
    <t>MAKLER ZAKLJ. ŠRAF 5MM (p17) TIP 1</t>
  </si>
  <si>
    <t>BP2108217</t>
  </si>
  <si>
    <t>BP21082</t>
  </si>
  <si>
    <t>MAKLER ŠRAF 4,5MM (p17) TIP 1</t>
  </si>
  <si>
    <t>BP2108517</t>
  </si>
  <si>
    <t>BP21085</t>
  </si>
  <si>
    <t>MAKLER LAT. TIBIA PLOČA (p17) TIP 1</t>
  </si>
  <si>
    <t>BP2108717</t>
  </si>
  <si>
    <t>BP21087</t>
  </si>
  <si>
    <t>MAKLER ZAKLJ. ŠRAF 3,5MM (p17) TIP 2</t>
  </si>
  <si>
    <t>BP21087178</t>
  </si>
  <si>
    <t>MAKLER ZAKLJ. ŠRAF 3,5MM (p17)(st8) TIP 1</t>
  </si>
  <si>
    <t>BP21087179</t>
  </si>
  <si>
    <t>MAKLER ZAKLJ. ŠRAF 3,5MM (p17)(st9) TIP 2</t>
  </si>
  <si>
    <t>BP2109117</t>
  </si>
  <si>
    <t>BP21091</t>
  </si>
  <si>
    <t>MAKLER MED. DIST. TIBIA (p17) TIP 1</t>
  </si>
  <si>
    <t>BP2109818</t>
  </si>
  <si>
    <t>BP21098</t>
  </si>
  <si>
    <t>7S FEMUR DISTAL (p18) TIP2 - MARK MEDICAL</t>
  </si>
  <si>
    <t>BP2109918</t>
  </si>
  <si>
    <t>BP21099</t>
  </si>
  <si>
    <t>7S ŠRAF 5,0MM ZAKLJUČ.(p18) TIP 2 - MARK MEDICAL</t>
  </si>
  <si>
    <t>BP2110018</t>
  </si>
  <si>
    <t>BP21100</t>
  </si>
  <si>
    <t>7S ŠRAF 4,5MM (p18) TIP2 - MARK MEDICAL</t>
  </si>
  <si>
    <t>BP2110918</t>
  </si>
  <si>
    <t>BP21109</t>
  </si>
  <si>
    <t>7S OR TRAKA (p18) TIP 2 - MARK MEDICL</t>
  </si>
  <si>
    <t>BP2116224</t>
  </si>
  <si>
    <t>BP21162</t>
  </si>
  <si>
    <t>KORTIKALNI ZAVRTNJI,SAMONAREZ. RAZLIČITIH DUŽINA(p24)-NARCISSUS</t>
  </si>
  <si>
    <t>BP2116425</t>
  </si>
  <si>
    <t>BP21164</t>
  </si>
  <si>
    <t>EKSTERNI FIKSATOR, POTKOLENICE RAVNI, TIP I, (p25) HOFMAN-NARCISSUS</t>
  </si>
  <si>
    <t>BP2116526</t>
  </si>
  <si>
    <t>BP21165</t>
  </si>
  <si>
    <t>SPOLJASNJI FIKSTOR PO MITKOVIĆU ZA NATKOLENICU8(p26) TIP II</t>
  </si>
  <si>
    <t>BP2117302</t>
  </si>
  <si>
    <t>BP21173</t>
  </si>
  <si>
    <t>GTR PLOČA 5 RUPA, 4 KABLA REP21</t>
  </si>
  <si>
    <t>BP2117605</t>
  </si>
  <si>
    <t>BP21176</t>
  </si>
  <si>
    <t>PLOČA CABLE READY 8 RUPA REP21</t>
  </si>
  <si>
    <t>BP2118716</t>
  </si>
  <si>
    <t>BP21187</t>
  </si>
  <si>
    <t>CABLE READY SERKLAŽ 1,8MM OBIČAN REP21-MAGNA</t>
  </si>
  <si>
    <t>SA2020047</t>
  </si>
  <si>
    <t>RSM000070</t>
  </si>
  <si>
    <t>FIBER WIRE ORTOPED.KONAC POLYBLEND PREPLETENA 2MM-AR-7201</t>
  </si>
  <si>
    <t>SA2020048</t>
  </si>
  <si>
    <t>RSM000071</t>
  </si>
  <si>
    <t>FIBER WIRE ORTOPED.KONAC POLYBLEND PREPLETENA 5MM-AR-7212</t>
  </si>
  <si>
    <t>SA2020216</t>
  </si>
  <si>
    <t>PFNA KLIN DUGI</t>
  </si>
  <si>
    <t>SA2020220</t>
  </si>
  <si>
    <t>PFNA,RAFN,EXP. ŠRAF</t>
  </si>
  <si>
    <t>SA2020221</t>
  </si>
  <si>
    <t>PFNA BLADE</t>
  </si>
  <si>
    <t>SA2020232</t>
  </si>
  <si>
    <t>BP21062</t>
  </si>
  <si>
    <t>EXP. END CAP</t>
  </si>
  <si>
    <t>SA2020233</t>
  </si>
  <si>
    <t>MAKLER LAT. TIBIA</t>
  </si>
  <si>
    <t>SA2020234</t>
  </si>
  <si>
    <t>MAKLER ŠRAF, 5MM</t>
  </si>
  <si>
    <t>SA2020235</t>
  </si>
  <si>
    <t>MAKLER KORT.ŠRAF 4,5MM</t>
  </si>
  <si>
    <t>SA2020236</t>
  </si>
  <si>
    <t>BP21089</t>
  </si>
  <si>
    <t>MAKLER MED. TIBIA</t>
  </si>
  <si>
    <t>SA2020238</t>
  </si>
  <si>
    <t>BP21088</t>
  </si>
  <si>
    <t>MAKLER KOR. ŠRAF 3,5MM</t>
  </si>
  <si>
    <t>SA2020239</t>
  </si>
  <si>
    <t>MAKLER DIST. MED TIBIA</t>
  </si>
  <si>
    <t>SA2020241</t>
  </si>
  <si>
    <t>INTERTAN KRATKI KLIN</t>
  </si>
  <si>
    <t>SA2020243</t>
  </si>
  <si>
    <t>INTERTAN LAG</t>
  </si>
  <si>
    <t>SA2020244</t>
  </si>
  <si>
    <t>INTRETAN ŠRAF</t>
  </si>
  <si>
    <t>SA2020258</t>
  </si>
  <si>
    <t>7S ORT. TRAKA</t>
  </si>
  <si>
    <t>SA2020260</t>
  </si>
  <si>
    <t>GTR PLOČA 5 RUPA</t>
  </si>
  <si>
    <t>SA2020272</t>
  </si>
  <si>
    <t>BP20107</t>
  </si>
  <si>
    <t>SERKLAŽ COR 1,8MM</t>
  </si>
  <si>
    <t>SA2020393</t>
  </si>
  <si>
    <t>HOFMAN FIKSATOR TIBIA,REP21</t>
  </si>
  <si>
    <t>SA2020808</t>
  </si>
  <si>
    <t>OR000148</t>
  </si>
  <si>
    <t>CEMENT ZA VERTEBROPLASTIKU</t>
  </si>
  <si>
    <t>SA2020813</t>
  </si>
  <si>
    <t>OR000157</t>
  </si>
  <si>
    <t>PLOCA ZAKLJUCAVAJUCA ZA PROKSIMALNI HUMERUS</t>
  </si>
  <si>
    <t>SA2020884</t>
  </si>
  <si>
    <t>OR000142</t>
  </si>
  <si>
    <t>APV SISTEM</t>
  </si>
  <si>
    <t>SA2120130</t>
  </si>
  <si>
    <t>RSM003160</t>
  </si>
  <si>
    <t>LIST TESTERE OSCILATING SAW BLADE, L-V130-127-90, KOLENO TIP2</t>
  </si>
  <si>
    <t>SA2120133</t>
  </si>
  <si>
    <t>OR000146</t>
  </si>
  <si>
    <t>LIST TESTERE ST BLADE MALE KOSTI TIP1, L-5071133,5023183</t>
  </si>
  <si>
    <t>SA2120190</t>
  </si>
  <si>
    <t>RSM003162</t>
  </si>
  <si>
    <t>LIST LIST TESTERE OSCILATING SAW BLADE, L-V190-127-91</t>
  </si>
  <si>
    <t>SA2120195</t>
  </si>
  <si>
    <t>RSM003161</t>
  </si>
  <si>
    <t>LIST TESTERE OSCILATING SAW BLADE,L-V190-127-05- KOLENO TIP1</t>
  </si>
  <si>
    <t>SA2120381</t>
  </si>
  <si>
    <t>OR000130</t>
  </si>
  <si>
    <t>HERBERTOVI ZAVRTNJI AR-8725XX</t>
  </si>
  <si>
    <t>SA2200519</t>
  </si>
  <si>
    <t>OSCILIRAJUCA TESTERA 70/49X14, 4MM ,SREDNJA -MAKLER</t>
  </si>
  <si>
    <t>SA2200521</t>
  </si>
  <si>
    <t>OSCILIRAJUCA TESTERA 90/69X27,6MM, VELIKA-MAKLER</t>
  </si>
  <si>
    <t>SA2200523</t>
  </si>
  <si>
    <t>OSCILIRAJUCA TESTERA 46/25X6.0, 4MM, MALA-MAKLR</t>
  </si>
  <si>
    <t>SA2208708</t>
  </si>
  <si>
    <t>OR000151</t>
  </si>
  <si>
    <t>ARTHREX KLAMFE, QUIK FIX AR-8708, AR-8710</t>
  </si>
  <si>
    <t>SA2208941</t>
  </si>
  <si>
    <t>OR000155</t>
  </si>
  <si>
    <t>PLOČE PLANTARNE ZA LAPIDUS L/D, AR8941PL,PR</t>
  </si>
  <si>
    <t>SA8605029</t>
  </si>
  <si>
    <t>ZAVRTANJ MALEOLARNI 4,5 X RAZLICITE DUZINE</t>
  </si>
  <si>
    <t>SA9000636</t>
  </si>
  <si>
    <t>OR000124</t>
  </si>
  <si>
    <t>PLOCICA OLUCASTAZA OSTEOSINTEZU - RAZLICITI OTVORI</t>
  </si>
  <si>
    <t>SA9000916</t>
  </si>
  <si>
    <t>SRAF KORTIKALNI,NARCISSUS-RAZLICITE DIMENZIJE</t>
  </si>
  <si>
    <t>SA9001007</t>
  </si>
  <si>
    <t>OR000126</t>
  </si>
  <si>
    <t>SRAF-CORTEX LOCKED SCREW</t>
  </si>
  <si>
    <t>SA9002100</t>
  </si>
  <si>
    <t>OR000112</t>
  </si>
  <si>
    <t>KLIN ENDER 3,5X220MM</t>
  </si>
  <si>
    <t>SA9003240</t>
  </si>
  <si>
    <t>OR000120</t>
  </si>
  <si>
    <t>DISTALNI HUMERUS ZAKLJUCAVAJUCI,5 RUPA</t>
  </si>
  <si>
    <t>SA9100132</t>
  </si>
  <si>
    <t>OR000119</t>
  </si>
  <si>
    <t>NCB SRAF P00132</t>
  </si>
  <si>
    <t>SA9101031</t>
  </si>
  <si>
    <t>OR000023</t>
  </si>
  <si>
    <t>PLOCA USKA DC (DEKOMPRESIVNA)10 OTVORA</t>
  </si>
  <si>
    <t>SA9118030</t>
  </si>
  <si>
    <t>OR000128</t>
  </si>
  <si>
    <t>KOMPRESIVNI ZAVRTANJ BEZ GLAVE-8030,HERBERT</t>
  </si>
  <si>
    <t>SA9200108</t>
  </si>
  <si>
    <t>OM077999</t>
  </si>
  <si>
    <t>SERKLAZ COCR DIJAMETAR 1.8</t>
  </si>
  <si>
    <t>SA9202616</t>
  </si>
  <si>
    <t>OR000133</t>
  </si>
  <si>
    <t>EXPIDIUM KONEKTOR POPRECNI XIA MONOBLOCK</t>
  </si>
  <si>
    <t>SA9209190</t>
  </si>
  <si>
    <t>ZAVRTANJ SPONGIOZNI KANULIRANI</t>
  </si>
  <si>
    <t>SA9212739</t>
  </si>
  <si>
    <t>SMR-BESCEMENTNI HUMERALNI STEM-CEMENTLESS FINNED</t>
  </si>
  <si>
    <t>SA9219103</t>
  </si>
  <si>
    <t>OR000118</t>
  </si>
  <si>
    <t>PLOCA USKA DC (DEKOMPRESIVNA) 9 OTVORA</t>
  </si>
  <si>
    <t>SA9222526</t>
  </si>
  <si>
    <t>SRAF KORTIKALNI SPONGIOZNI FI5,CELIK SHARMA</t>
  </si>
  <si>
    <t>SA9222689</t>
  </si>
  <si>
    <t>OR000106</t>
  </si>
  <si>
    <t>SMR-CEMECTED STEM</t>
  </si>
  <si>
    <t>SA9222731</t>
  </si>
  <si>
    <t>OR000105</t>
  </si>
  <si>
    <t>SMR-GLENOSPHERA</t>
  </si>
  <si>
    <t>SA9222739</t>
  </si>
  <si>
    <t>SMR-HUMERAL HEAD -GLAVA</t>
  </si>
  <si>
    <t>SA9222754</t>
  </si>
  <si>
    <t>SMR-NEUTRAL ADAPTER TAPER STANDARD</t>
  </si>
  <si>
    <t>SA9222761</t>
  </si>
  <si>
    <t>SMR-REVERSE LINER</t>
  </si>
  <si>
    <t>SA9222771</t>
  </si>
  <si>
    <t>SMR-TRAUMA HUMERAL BODY MEDIUM</t>
  </si>
  <si>
    <t>SA9222825</t>
  </si>
  <si>
    <t>OR000104</t>
  </si>
  <si>
    <t>SMR-CEMENTLESS GLENOID METAL BACK</t>
  </si>
  <si>
    <t>SA9223011</t>
  </si>
  <si>
    <t>SMR-CORTICAL BONE SCREW</t>
  </si>
  <si>
    <t>SA9224240</t>
  </si>
  <si>
    <t>OR000127</t>
  </si>
  <si>
    <t>ZICA SERKLAZ 0.6 L175,SST - 291.241</t>
  </si>
  <si>
    <t>SA9224529</t>
  </si>
  <si>
    <t>PLOCA USKA DC (DEKOMPRESIVNA) 8 OTVORA</t>
  </si>
  <si>
    <t>SA9224530</t>
  </si>
  <si>
    <t>PLOCA USKA DC (DEKOMPRESIVNA) 6 OTVORA</t>
  </si>
  <si>
    <t>SA9224531</t>
  </si>
  <si>
    <t>PLOCA USKA DC (DEKOMPRESIVNA) 7 OTVORA</t>
  </si>
  <si>
    <t>SA9224563</t>
  </si>
  <si>
    <t>OR000150</t>
  </si>
  <si>
    <t>IGLE KIRSNER SA OLIVOM ZA ILIZAROV FIKSATOR</t>
  </si>
  <si>
    <t>SA9228091</t>
  </si>
  <si>
    <t>ZICA HIRURSKA 1.2 MM/10M</t>
  </si>
  <si>
    <t>SA9228362</t>
  </si>
  <si>
    <t>ZICA HIRURSKA 1.5 MM/10M</t>
  </si>
  <si>
    <t>SA9228741</t>
  </si>
  <si>
    <t>KLIN ENDER 3X300MM</t>
  </si>
  <si>
    <t>SA9229109</t>
  </si>
  <si>
    <t>OR000111</t>
  </si>
  <si>
    <t>IGLE KIRSCHNER-OVE 1,8-KIRSNER</t>
  </si>
  <si>
    <t>SA9229212</t>
  </si>
  <si>
    <t>ZICA HIRURSKA 1.0 MM/10M</t>
  </si>
  <si>
    <t>SA9229324</t>
  </si>
  <si>
    <t>IGLE KIRSCHNER-OVE 1,5-KIRSNER</t>
  </si>
  <si>
    <t>SA9229325</t>
  </si>
  <si>
    <t>OR000129</t>
  </si>
  <si>
    <t>KLIN STEIMAN 4,5 X RAZLICITE DUZINE (STAJMAN)</t>
  </si>
  <si>
    <t>SA9229341</t>
  </si>
  <si>
    <t>IGLE KIRSCHNER-OVE 1,0-KIRSNER</t>
  </si>
  <si>
    <t>SA9229343</t>
  </si>
  <si>
    <t>IGLE KIRSCHNER-OVE 2,0-KIRSNER</t>
  </si>
  <si>
    <t>SA9229517</t>
  </si>
  <si>
    <t>IGLE KIRSCHNER-OVE 1,2-KIRSNER</t>
  </si>
  <si>
    <t>SA9229525</t>
  </si>
  <si>
    <t>IGLE KIRSCHNER-OVE 2,5-KIRSNER</t>
  </si>
  <si>
    <t>SA9229847</t>
  </si>
  <si>
    <t>OR000156</t>
  </si>
  <si>
    <t>VIJAK ZA LIGAMENTOPL. KOLENA TIP KUROSAKA-HIR</t>
  </si>
  <si>
    <t>SA9230310</t>
  </si>
  <si>
    <t>IGLE KIRSCHNER-OVE 3,0-KIRSNER</t>
  </si>
  <si>
    <t>SA9235280</t>
  </si>
  <si>
    <t>OR0000112</t>
  </si>
  <si>
    <t>KLIN ENDER 3,5X280MM</t>
  </si>
  <si>
    <t>SA92590415</t>
  </si>
  <si>
    <t>KOSTANI ZAVRTANJ-PROTEZA KUKA BESCEMENTNA</t>
  </si>
  <si>
    <t>SA9298542</t>
  </si>
  <si>
    <t>OR000123</t>
  </si>
  <si>
    <t>REKONSTR. PLOCICE ZA PRELOME KARLICE I CASIC. KUKA</t>
  </si>
  <si>
    <t>SA9312146</t>
  </si>
  <si>
    <t>ZAKLJ.PLOCICA ZA LAT.STUB DIST.HUMERUSA/SHARMA</t>
  </si>
  <si>
    <t>SA9312422</t>
  </si>
  <si>
    <t>PLOCA ZAKLJ. ZA PROX. MEDIAL.TIBIU</t>
  </si>
  <si>
    <t>SA9314520</t>
  </si>
  <si>
    <t>ANKER 2,9MM-JUGGER KNOT ANCHOR,BEZ IGLE-912030</t>
  </si>
  <si>
    <t>SA9321488</t>
  </si>
  <si>
    <t>PLOCA ZAKLJUCAVAJUCA ZA OLEKRANON</t>
  </si>
  <si>
    <t>SA9328120</t>
  </si>
  <si>
    <t>OR000153</t>
  </si>
  <si>
    <t>KORTIKALNI ZAVRTANJI TITANIJ.-RAZLICITE DIMENZIJE</t>
  </si>
  <si>
    <t>SA9329514</t>
  </si>
  <si>
    <t>SRAF SPONGIOZNI-NARCISSUS</t>
  </si>
  <si>
    <t>SA9334512</t>
  </si>
  <si>
    <t>OR000116</t>
  </si>
  <si>
    <t>TRIGEN HUMERUS KLIN</t>
  </si>
  <si>
    <t>SA9334513</t>
  </si>
  <si>
    <t>TRIGEN D6</t>
  </si>
  <si>
    <t>SA9334514</t>
  </si>
  <si>
    <t>TRIGEN D5</t>
  </si>
  <si>
    <t>SA9345814</t>
  </si>
  <si>
    <t>OR000134</t>
  </si>
  <si>
    <t>EXP SIPKA</t>
  </si>
  <si>
    <t>SA9351250</t>
  </si>
  <si>
    <t>KLIN RUSCH-OV RAZLICITE DIMENZIJE (RASOV)</t>
  </si>
  <si>
    <t>SA9354186</t>
  </si>
  <si>
    <t>SET ZA DISTALNI BICEPS</t>
  </si>
  <si>
    <t>SA9364870</t>
  </si>
  <si>
    <t>OR000132</t>
  </si>
  <si>
    <t>EXP MATICA ZA JEDNOSTRUKO ZAKLJUCAVANJE</t>
  </si>
  <si>
    <t>SA9365828</t>
  </si>
  <si>
    <t>EXP POLIAKSIJALNI SRAF SA JEDNOSTRUKIM ZAKLJUC.</t>
  </si>
  <si>
    <t>SA9384741</t>
  </si>
  <si>
    <t>LCP TELO HUMERUSA</t>
  </si>
  <si>
    <t>SA9475071</t>
  </si>
  <si>
    <t>LCP ZAKLJUCAVAJU.PLOCA,DISTALNI RAD.VOLARNA</t>
  </si>
  <si>
    <t>SA9912031</t>
  </si>
  <si>
    <t>ANKER 1,5MM -JUGGER KNOT SOFT ANCHOR-912032</t>
  </si>
  <si>
    <t>SA9912103</t>
  </si>
  <si>
    <t>PLOCA USKA DC (DEKOMPRESIVNA)12 OTVORA</t>
  </si>
  <si>
    <t>SA9995040</t>
  </si>
  <si>
    <t>SOCRATES II 4MM,LOCKING SCREW 40MM,46MM-995...MARK-MEDICAL</t>
  </si>
  <si>
    <t>SA9200063</t>
  </si>
  <si>
    <t>CABLE READY PLOCA SA 10 RUPA-MAGNA</t>
  </si>
  <si>
    <t>SA9210036</t>
  </si>
  <si>
    <t>SCREW CORTICAL BONE-MEDGAL</t>
  </si>
  <si>
    <t>SA2020065</t>
  </si>
  <si>
    <t>SPONGIOSA SCREW FLAT HEAD 6,5</t>
  </si>
  <si>
    <t>SA2020531</t>
  </si>
  <si>
    <t>KLIN ENDER 2X300</t>
  </si>
  <si>
    <t>BP2116626</t>
  </si>
  <si>
    <t>BP21166</t>
  </si>
  <si>
    <t>SPOLJASNJI FIKSATOR PO MITKOVIĆU ZA POTKOLENICU(p26) TIP II</t>
  </si>
  <si>
    <t>BP2116325</t>
  </si>
  <si>
    <t>BP21163</t>
  </si>
  <si>
    <t>EKSTERNI FIKSATOR, NATKOLENICE RAVNI, TIP I,(p25) HOFMAN-NARCISSUS</t>
  </si>
  <si>
    <t>BP2108917</t>
  </si>
  <si>
    <t>MAKLER MAD. TIBIA (p17) TIP 1</t>
  </si>
  <si>
    <t>BP2108817</t>
  </si>
  <si>
    <t>MAKLER KOR. ŠRAF 3,5MM (p17) TIP 1</t>
  </si>
  <si>
    <t>BP22100101</t>
  </si>
  <si>
    <t>PFNA KLIN KRATKI (p1) TIP 1- MAKLER,TPR22</t>
  </si>
  <si>
    <t>BP22100201</t>
  </si>
  <si>
    <t>PFNA KLIN DUGI (p1) TIP 1- MAKLER- TPR22</t>
  </si>
  <si>
    <t>BP22100301</t>
  </si>
  <si>
    <t>PFNA ŠRAF (p1) TIP 1- MAKLER, TPR22</t>
  </si>
  <si>
    <t>BP22100401</t>
  </si>
  <si>
    <t>PFNA BLADE (p1) TIP 1- MAKLER, TPR22</t>
  </si>
  <si>
    <t>BP22100802</t>
  </si>
  <si>
    <t>TFNA KLIN KRATKI (p2) TIP 2 -MAKLER, TPR22</t>
  </si>
  <si>
    <t>BP22101102</t>
  </si>
  <si>
    <t>TFNA PERFOR. LAG(p2) TIP 2 -MAKLER, TPR22</t>
  </si>
  <si>
    <t>BP22106012</t>
  </si>
  <si>
    <t>EXPERT TIBIA (p12) TIP1 - MAKLER,TPR22</t>
  </si>
  <si>
    <t>BP22108717</t>
  </si>
  <si>
    <t>MAKLER ZAKLJ. ŠRAF 3,5MM (p17) TIP 1, TPR22</t>
  </si>
  <si>
    <t>BP22109117</t>
  </si>
  <si>
    <t>MAKLER MED. DIST. TIBIA (p17) TIP 1, TPR22</t>
  </si>
  <si>
    <t>BP22109818</t>
  </si>
  <si>
    <t>7S FEMUR DISTAL (p18) TIP2-M.MEDICAL-TPR22</t>
  </si>
  <si>
    <t>BP22109918</t>
  </si>
  <si>
    <t>7S ŠRAF 5,0MM ZAKLJUČ.(p18) TIP 2-M.MEDICAL-TPR22</t>
  </si>
  <si>
    <t>BP22110018</t>
  </si>
  <si>
    <t>7S ŠRAF SAMONAR. 4,5MM (p18) TIP2 -M.MEDICA-TPR22</t>
  </si>
  <si>
    <t>BP22116224</t>
  </si>
  <si>
    <t>KORTIKALNI ZAVRTNJI,SAMONAREZ. RAZLIČITIH DUŽINA(p24)-NARCISSUS-TPR22</t>
  </si>
  <si>
    <t>BP22116626</t>
  </si>
  <si>
    <t>SPOLJASNJI FIKSATOR PO MITKOVIĆU ZA POTKOLENICU(p26) TIP II ,SF01-TPR22</t>
  </si>
  <si>
    <t>SA2200760</t>
  </si>
  <si>
    <t>LCP DORTZ.PLOČA ZA ARTRODEZU RADIUSA , AR-4750-60</t>
  </si>
  <si>
    <t>SA2204061</t>
  </si>
  <si>
    <t>OR000147</t>
  </si>
  <si>
    <t>NEOBON HAP/BTCP GRANULE 10cc, G040610 M.MEDICAL</t>
  </si>
  <si>
    <t>SA2200410</t>
  </si>
  <si>
    <t>TRIOSS GRANULE 10cc, TRG0410 M.MEDICAL</t>
  </si>
  <si>
    <t>BP22117321</t>
  </si>
  <si>
    <t>GTR PLOČA (p21) 5 RUPA, 4 KABLA, 261MM, -MAGNA, TPR22</t>
  </si>
  <si>
    <t>BP22117621</t>
  </si>
  <si>
    <t>PLOČA (p21) CABLE READY 8 RUPA, 246MM - MAGNA, TPR22</t>
  </si>
  <si>
    <t>BP22118721</t>
  </si>
  <si>
    <t>CABLE(p21) READY SERKLAŽ 1,8MM OBIČAN -MAGNA</t>
  </si>
  <si>
    <t>SA9229629</t>
  </si>
  <si>
    <t>OR000135</t>
  </si>
  <si>
    <t>CD HORIZON-SPIN.SYST.M8,HOOK,LEFT OFFEST-859-142</t>
  </si>
  <si>
    <t>SA9254185</t>
  </si>
  <si>
    <t>PLOCA GTR SA 2 KABLA</t>
  </si>
  <si>
    <t>SA9652142</t>
  </si>
  <si>
    <t>OR000136</t>
  </si>
  <si>
    <t>CD HORIZON TITAN SRAF-7544XYWZ-CDH LEGACY,M.AXIAL</t>
  </si>
  <si>
    <t>SA9652140</t>
  </si>
  <si>
    <t>CD HORIZON TITAN. MATICA-7540020</t>
  </si>
  <si>
    <t>SA3652143</t>
  </si>
  <si>
    <t>OR000139</t>
  </si>
  <si>
    <t>SPACER-CAPSTONE LUMBALNI KEJDZ,8,10,12,14-299....</t>
  </si>
  <si>
    <t>SA1733013</t>
  </si>
  <si>
    <t>CERVIKALNI INTRAVERT. UMETAK PEEK, 1733-01-X0X</t>
  </si>
  <si>
    <t>SA9632547</t>
  </si>
  <si>
    <t>LEGACY SRAF 7544abcd, ORTOPED.- VEGA</t>
  </si>
  <si>
    <t>SA9635147</t>
  </si>
  <si>
    <t>LEGACY BLOKER MATICA- 7540020 ORTOPED.- VEGA</t>
  </si>
  <si>
    <t>SA9635987</t>
  </si>
  <si>
    <t>LEGACY SIPKA 869-011, ORTOPED. - VEGA</t>
  </si>
  <si>
    <t>SA9354878</t>
  </si>
  <si>
    <t>PARCIJALNA PROTEZA RAMENA- NARCISSUA</t>
  </si>
  <si>
    <t>BP2106714</t>
  </si>
  <si>
    <t>BP21067</t>
  </si>
  <si>
    <t>KANULIRANI INTRAMED.TITAN. KLIN ZA TIBIJU, (p14) TIP 3- ECOTRADE</t>
  </si>
  <si>
    <t>BP2103314</t>
  </si>
  <si>
    <t>TRIGEN PROKSIMALNI ZAVRTANJ 5MM, (p14), TIP 3- ECOTRADE</t>
  </si>
  <si>
    <t>BP2106814</t>
  </si>
  <si>
    <t>BP21068</t>
  </si>
  <si>
    <t>TRIGEN DISTALNI ZAVRTANJ 4MM, (p14), TIP 3- ECOTRADE</t>
  </si>
  <si>
    <t>BP2101002</t>
  </si>
  <si>
    <t>BP21010</t>
  </si>
  <si>
    <t>TFN BLADE (p2) TIP 2 -MAKLER</t>
  </si>
  <si>
    <t>SA2208920</t>
  </si>
  <si>
    <t>SET ZA SINDESMOZU, TIGHT ROPE, AR-8920CDS</t>
  </si>
  <si>
    <t>BP22100902</t>
  </si>
  <si>
    <t>BP21009</t>
  </si>
  <si>
    <t>TFNA KLIN DUGI (p2) TIP 2 -MAKLER, TPR22</t>
  </si>
  <si>
    <t>BP22104308</t>
  </si>
  <si>
    <t>RAFN KLIN (p8) TIP1 - MAKLER, TPR22</t>
  </si>
  <si>
    <t>BP22106112</t>
  </si>
  <si>
    <t>EXPERT SPOGIOZNI ŠRAF 5mm (p12) TIP1- MAKLER, TPR22</t>
  </si>
  <si>
    <t>BP22108517</t>
  </si>
  <si>
    <t>MAKLER LAT. TIBIA PLOČA (p17) TIP 1, TPR22</t>
  </si>
  <si>
    <t>BP22108817</t>
  </si>
  <si>
    <t>MAKLER KOR. ŠRAF 3,5MM (p17) TIP 1, TPR22</t>
  </si>
  <si>
    <t>BP22103006</t>
  </si>
  <si>
    <t>TRIGEN INTERTAN KRATKI KLIN (p6) TIP 6,ECOTRADE-TPR22</t>
  </si>
  <si>
    <t>BP22103106</t>
  </si>
  <si>
    <t>TRIGEN INTERTAN DUGI KLIN (p6) TIP 6- ECOTRADE-TPR22</t>
  </si>
  <si>
    <t>BP22103206</t>
  </si>
  <si>
    <t>INTERTAN LEG/COMP (p6) TIP 6- ECOTRADE-TPR22</t>
  </si>
  <si>
    <t>BP22103306</t>
  </si>
  <si>
    <t>TRIGEN INTERTAN ŠRAF (p6) TIP 6- ECOTRADE-TPR22</t>
  </si>
  <si>
    <t>BP22116526</t>
  </si>
  <si>
    <t>SPOLJASNJI FIKSTOR PO MITKOVIĆU ZA NATKOLENICU(p26) TIP II, SF02-TPR22</t>
  </si>
  <si>
    <t>SA2200020</t>
  </si>
  <si>
    <t>NEOCEMENT INJECT 20cc - CMT10-20-P M.MEDICAL</t>
  </si>
  <si>
    <t>SA22180006</t>
  </si>
  <si>
    <t>ANKER ZA RAME 1.8MM, 25-1800,ECOTRADE</t>
  </si>
  <si>
    <t>SA22280006</t>
  </si>
  <si>
    <t>ANKER ZA RAME 2.8MM, 25-2800,ECOTRADE</t>
  </si>
  <si>
    <t>SA2204570</t>
  </si>
  <si>
    <t>OR000154</t>
  </si>
  <si>
    <t>SET ZA ŠIVENJE MENISKUSA FIBER STICH AR-4570, MAK MEDICAL</t>
  </si>
  <si>
    <t>BP22118821</t>
  </si>
  <si>
    <t>BP21188</t>
  </si>
  <si>
    <t>CABLE READY SERKLAŽ (p21) SA STEZALJKOM CoCr - MAGNA, TPR22</t>
  </si>
  <si>
    <t>SA2204030</t>
  </si>
  <si>
    <t>KOMPLET ZA REKONSTR.LIGAMEN. KOLENA, ACL TIGHT ROPE RT-AR-40x0C-xx,M.MEDICAL</t>
  </si>
  <si>
    <t>SA2230718</t>
  </si>
  <si>
    <t>DISTAL. MED HUMERUS PLOCA MARK MEDICAL 30718</t>
  </si>
  <si>
    <t>SA2230719</t>
  </si>
  <si>
    <t>DISTAL. LAT. HUMERUS PLOCA MARK MEDICAL, 30719-XXX</t>
  </si>
  <si>
    <t>BP22200318</t>
  </si>
  <si>
    <t>BP22003</t>
  </si>
  <si>
    <t>SRAF SA ZAKLJUC. GLAVOM 5.0MM DUZINE 20-90MM,1075-XXX(P18)TIP2,MARK MEDICAL</t>
  </si>
  <si>
    <t>BP22200525</t>
  </si>
  <si>
    <t>BP22005</t>
  </si>
  <si>
    <t>EU ORTO (p25) FIKSATOR NATKOLENICE TIP 1,F2, VEGA,TPR22</t>
  </si>
  <si>
    <t>BP22200625</t>
  </si>
  <si>
    <t>BP22006</t>
  </si>
  <si>
    <t>EU ORTO (p25) FIKSATOR POTKOLENICE TIP 1,T2, VEGA, TPR22</t>
  </si>
  <si>
    <t>BP22200426</t>
  </si>
  <si>
    <t>BP22004</t>
  </si>
  <si>
    <t>SPOLJAŠNJI FIKSATOR (p26) POTKOLENICE- SET, SF01, TIP 2, TPR22</t>
  </si>
  <si>
    <t xml:space="preserve">УКУПНО ОСТАЛИ УГРАДНИ МАТЕРИЈАЛ У ОРТОПЕДИЈИ   </t>
  </si>
  <si>
    <t xml:space="preserve"> 078 ИМПЛАНТАТИ У ОРТОПЕДИЈИ (ЕНДОПРОТЕЗЕ)</t>
  </si>
  <si>
    <t>KK2100101</t>
  </si>
  <si>
    <t>KK21001</t>
  </si>
  <si>
    <t>ML TAPER STEM(p1) KUKA BESCEM.TIP1-MAGNA</t>
  </si>
  <si>
    <t>KK2100201</t>
  </si>
  <si>
    <t>KK21002</t>
  </si>
  <si>
    <t>TRILOGY SHELL(p1) ACETABULUM BESCEM. KUKA,TIP1-MAGNA</t>
  </si>
  <si>
    <t>KK2100211</t>
  </si>
  <si>
    <t>TRILOGY SHELL(p11)ACETBULUM KUKA HIBRIDNA TIP1-MAGNA</t>
  </si>
  <si>
    <t>KK2100301</t>
  </si>
  <si>
    <t>KK21003</t>
  </si>
  <si>
    <t>LONGEVITY LINER(p1) INSERT BESCEM. KUKA,TIP1-MAGNA</t>
  </si>
  <si>
    <t>KK2100311</t>
  </si>
  <si>
    <t>LONGEVITY LINER(p11)INSERT HIBRIDNA KUKA, TIP1-MAGNA</t>
  </si>
  <si>
    <t>KK2100401</t>
  </si>
  <si>
    <t>KK21004</t>
  </si>
  <si>
    <t>VERSYS FEMORAL HEAD(p1),BESCEM. KUKA,TIP1-MAGNA</t>
  </si>
  <si>
    <t>KK2100804</t>
  </si>
  <si>
    <t>KK21008</t>
  </si>
  <si>
    <t>STEM BESCEM. PROTEZE KUKA(p4),CORAIL TIP4-MAKLER</t>
  </si>
  <si>
    <t>KK2100904</t>
  </si>
  <si>
    <t>KK21009</t>
  </si>
  <si>
    <t>ACETABULUM BESCEM. PROTEZE KUKA(p4) PINACLE,TIP4 -MAKLER</t>
  </si>
  <si>
    <t>KK2100912</t>
  </si>
  <si>
    <t>ACETABULUM HIBRIDNE PROTEZE KUKA(p12),TIP2-MAKLER</t>
  </si>
  <si>
    <t>KK2101004</t>
  </si>
  <si>
    <t>KK21010</t>
  </si>
  <si>
    <t>INSERT BESCEM. PROTEZE KUKA(p4) MARTHON TIP4-MAKLER</t>
  </si>
  <si>
    <t>KK2101012</t>
  </si>
  <si>
    <t>INSERT HIBRIDNE PROTEZE KUKA(p12), TIP2-MAKLER</t>
  </si>
  <si>
    <t>KK2101104</t>
  </si>
  <si>
    <t>KK21011</t>
  </si>
  <si>
    <t>GLAVA BESCEM. PROTEZE KUKA(p4) FEMORAL HED TIP4-MAKLER</t>
  </si>
  <si>
    <t>KK2101112</t>
  </si>
  <si>
    <t>FEMORALNA GLAVA HIBRIDNE PROTEZE KUKA(p12), TIP2-MAKLER</t>
  </si>
  <si>
    <t>KK2101305</t>
  </si>
  <si>
    <t>KK21013</t>
  </si>
  <si>
    <t>POLAR STEM(p5) BESCEM.PROTEZE R3 KUKA,TIP5,75100XYZ -ECOTRADE</t>
  </si>
  <si>
    <t>KK2101405</t>
  </si>
  <si>
    <t>KK21014</t>
  </si>
  <si>
    <t>ACETABULAR SHELL (p5)PROTEZE KUKA BESCEM, TIP5, 7133QWEK-ECOTRADE</t>
  </si>
  <si>
    <t>KK2101505</t>
  </si>
  <si>
    <t>KK21015</t>
  </si>
  <si>
    <t>INSERT PROTEZE KUKA BESCEM.(p5) R3 XLPE LINER,TIP5,7133XYZP-ECOTRADE-</t>
  </si>
  <si>
    <t>KK2101605</t>
  </si>
  <si>
    <t>KK21016</t>
  </si>
  <si>
    <t>FEMORALNA GLAVA(p5) PROTEZE KUKA COBALT BESCEM.TIP5, 7130XYZQ-ECOTRADE</t>
  </si>
  <si>
    <t>KK2101913</t>
  </si>
  <si>
    <t>KK21019</t>
  </si>
  <si>
    <t>ACETABULUM ECOFIT(p13)HIBRID KUKA TIP3-ORTHOAID</t>
  </si>
  <si>
    <t>KK2102013</t>
  </si>
  <si>
    <t>KK21020</t>
  </si>
  <si>
    <t>INSERT IMPLACROS(p13)HIBRID.KUKA TIP3-ORTHOAID</t>
  </si>
  <si>
    <t>KK2102113</t>
  </si>
  <si>
    <t>KK21021</t>
  </si>
  <si>
    <t>IC HEAD(p13) TIP COCRMO,HIBRID KUKA TIP3-ORTHOAID</t>
  </si>
  <si>
    <t>KK2102118</t>
  </si>
  <si>
    <t>IC HEAD(p18) TIP COCRMO, CEMENT.KUKA TIP3-ORTHOAID</t>
  </si>
  <si>
    <t>KK2102407</t>
  </si>
  <si>
    <t>KK21024</t>
  </si>
  <si>
    <t>AVANTAGE CEMENTED(p7) ACETABULUM KUKA CEMENTNI,TIP7-MAGNA</t>
  </si>
  <si>
    <t>KK2102507</t>
  </si>
  <si>
    <t>KK21025</t>
  </si>
  <si>
    <t>AVANTAGE INSERT(p7) KUKA,TIP7-MAGNA</t>
  </si>
  <si>
    <t>KK2103611</t>
  </si>
  <si>
    <t>KK21036</t>
  </si>
  <si>
    <t>TAPERLOC STEM(p11)KUKA HIBRIDNA TIP1-MAGNA</t>
  </si>
  <si>
    <t>KK2103616</t>
  </si>
  <si>
    <t>STEM TAPERLOC(p16)CEMENTNA KUKA TIP1-MAGNA</t>
  </si>
  <si>
    <t>KK2103711</t>
  </si>
  <si>
    <t>KK21037</t>
  </si>
  <si>
    <t>FEMORAL HEAD(p11) ZB HIBRIDNA KUKA,TIP1-MAGNA</t>
  </si>
  <si>
    <t>KK2103716</t>
  </si>
  <si>
    <t>FEMORALNA GLAVA(p16)ZB CEMENTNA KUKA TIP1-MAGNA</t>
  </si>
  <si>
    <t>KK2103812</t>
  </si>
  <si>
    <t>KK21038</t>
  </si>
  <si>
    <t>STEM HIBRIDNE PROTEZE KUKA(p12),TIP2-MAKLER</t>
  </si>
  <si>
    <t>KK2103913</t>
  </si>
  <si>
    <t>KK21039</t>
  </si>
  <si>
    <t>STEM PROTEZE(p13) IC STRAIGHT,HIBRID.KUKA, TIP3-ORTHOAID</t>
  </si>
  <si>
    <t>KK2103918</t>
  </si>
  <si>
    <t>STEM CEMENT.(p18) PROTEZE KUKA TIP3-ORTHOAID</t>
  </si>
  <si>
    <t>KK2103926</t>
  </si>
  <si>
    <t>STEM PROTEZA(p26) IC STRAIGHT TYPE II-CEM.PROTEZA KUKA,TIP3-ORTHOAID</t>
  </si>
  <si>
    <t>KK2104220</t>
  </si>
  <si>
    <t>KK21042</t>
  </si>
  <si>
    <t>POLARSTEM(p20) CEM. PROTEZE KUKA,TIP5, 7500XYZQ-ECOTRADE</t>
  </si>
  <si>
    <t>KK2104320</t>
  </si>
  <si>
    <t>KK21043</t>
  </si>
  <si>
    <t>FEMORALNA GLAVA(p20) CEM. PROTEZE KUKA STILESS TIP5, 7129XYZQ-ECOTRADE</t>
  </si>
  <si>
    <t>KK2104416</t>
  </si>
  <si>
    <t>KK21044</t>
  </si>
  <si>
    <t>ACETABULARNA KAPA(p16)EXCEED ABT,CEMENTANA KUKA, TIP1-MAGNA</t>
  </si>
  <si>
    <t>KK2104718</t>
  </si>
  <si>
    <t>KK21047</t>
  </si>
  <si>
    <t>ACETABULUM(p18) TIP MULLER II, CEMENT.KUKA TIP3-ORTHOAID</t>
  </si>
  <si>
    <t>KK2104920</t>
  </si>
  <si>
    <t>KK21049</t>
  </si>
  <si>
    <t>ACETABULUM(p20) CEM. PROTEZE KUKA REFLECTION,TIP5, 7135XYZQ-ECOTRADE</t>
  </si>
  <si>
    <t>KK2105224</t>
  </si>
  <si>
    <t>KK21052</t>
  </si>
  <si>
    <t>STEM (TELO) BIARTIKULARNE PROTEZE KUKA(p24)-NARCISUS</t>
  </si>
  <si>
    <t>KK2105324</t>
  </si>
  <si>
    <t>KK21053</t>
  </si>
  <si>
    <t>GLAVA BIARTIKULARNE PROTEZE KUKA (p24)- NARCISUS</t>
  </si>
  <si>
    <t>KK2105424</t>
  </si>
  <si>
    <t>KK21054</t>
  </si>
  <si>
    <t>FEMORALNA GALAVA BIARTIKULARNE PROTEZE KUKA(p24)-NARCISUS</t>
  </si>
  <si>
    <t>KK2105826</t>
  </si>
  <si>
    <t>KK21058</t>
  </si>
  <si>
    <t>BIPOLARNA GLAVA(p26) IC BIPOLAR CEM.PROTEZA KUKA,TIP3-ORTHOAID</t>
  </si>
  <si>
    <t>KK2105926</t>
  </si>
  <si>
    <t>KK21059</t>
  </si>
  <si>
    <t>GLAVA IC HEAD(p26)-CEM. PROTEZA KUKA, TIP3-ORTHOAID</t>
  </si>
  <si>
    <t>KK2106229</t>
  </si>
  <si>
    <t>KK21062</t>
  </si>
  <si>
    <t>NEXGEN FEMORALNA KOMPON.(p29)CEM.TOTAL.KOLENA LPS, TIP1-MAGNA</t>
  </si>
  <si>
    <t>KK2106329</t>
  </si>
  <si>
    <t>KK21063</t>
  </si>
  <si>
    <t>NEXGEN TIBIA(p29)KOLENA TOTAL.CEM. TIP1-MAGNA</t>
  </si>
  <si>
    <t>KK2106429</t>
  </si>
  <si>
    <t>KK21064</t>
  </si>
  <si>
    <t>NEXGEN ARTICULAR INSERT(p29)KOLENA TOTAL.CEM. TIP1-MAGNA</t>
  </si>
  <si>
    <t>KK2106529</t>
  </si>
  <si>
    <t>KK21065</t>
  </si>
  <si>
    <t>NEXGEN PATELLA(p29)TOTAL.CEM.KOLENA, TIP1-MAGANA</t>
  </si>
  <si>
    <t>KK2106629</t>
  </si>
  <si>
    <t>KK21066</t>
  </si>
  <si>
    <t>FEMORALNA KOMPONENTA(p29)LCCK,TOTAL.CEM KOLENA, TIP1-MAGNA</t>
  </si>
  <si>
    <t>KK2106729</t>
  </si>
  <si>
    <t>KK21067</t>
  </si>
  <si>
    <t>INSERT LCCK ARTICULAR(p29)TOTAL.CEM. KOLENA, TIP1-MAGNA</t>
  </si>
  <si>
    <t>KK2106829</t>
  </si>
  <si>
    <t>KK21068</t>
  </si>
  <si>
    <t>NEXGEN STEM EXTENSION(p29)TOTAL CEM. KOLENA,TIP1-MAGNA</t>
  </si>
  <si>
    <t>KK2106929</t>
  </si>
  <si>
    <t>KK21069</t>
  </si>
  <si>
    <t>NEXGEN BLOCK/WEDGE(p29)TOTAL.CEM. KOLENA, TIP1-MAGNA</t>
  </si>
  <si>
    <t>KK2107029</t>
  </si>
  <si>
    <t>KK21070</t>
  </si>
  <si>
    <t>NEXGEN FEMORAL AUGMENT(p29)TOTAL.CEM.KOLENA, TIP1-MAGNA</t>
  </si>
  <si>
    <t>KK2107129</t>
  </si>
  <si>
    <t>KK21071</t>
  </si>
  <si>
    <t>TM CONE METAFIZ. FEMUR/TIBIA(p29)TOTAL.CEM.KOLENA,TIP1-MAGNA</t>
  </si>
  <si>
    <t>KK2107229</t>
  </si>
  <si>
    <t>KK21072</t>
  </si>
  <si>
    <t>RHK FEMORAL COMPONENT(p29)TOTAL.CEM.KOLENA,TIP1-MAGNA</t>
  </si>
  <si>
    <t>KK2107329</t>
  </si>
  <si>
    <t>KK21073</t>
  </si>
  <si>
    <t>RHK TIBIJALNA KOMPONENTA(p29)TOTAL.CEM.KOLENA, TIP1-MAGNA</t>
  </si>
  <si>
    <t>KK2107429</t>
  </si>
  <si>
    <t>KK21074</t>
  </si>
  <si>
    <t>RHK INSERT(p29)TOTAL.CEM.KOLENA, TIP1-MAGNA</t>
  </si>
  <si>
    <t>KK2107931</t>
  </si>
  <si>
    <t>KK21079</t>
  </si>
  <si>
    <t>FEMORANA KOMPONENTA (p31)GENESIS,KOLENA CEM.TOTALNA,TIP3, 7142XYZQ-ECOTRADE</t>
  </si>
  <si>
    <t>KK2108031</t>
  </si>
  <si>
    <t>KK21080</t>
  </si>
  <si>
    <t>TIBIJALNA KOMPONENTA(p31)GENESIS II,KOLENA TOTALNA CEM.TIP3, 7142MNSR-ECOTRADE</t>
  </si>
  <si>
    <t>KK2108131</t>
  </si>
  <si>
    <t>KK21081</t>
  </si>
  <si>
    <t>INSERT(p31) LEGION TOTALNE PROTEZE KOLENA CEM.TIP3, 7145XYZQ-ECOTRADE</t>
  </si>
  <si>
    <t>KK2108733</t>
  </si>
  <si>
    <t>KK21087</t>
  </si>
  <si>
    <t>FEMORALNA PFC KOMPONENTA KOLENA SIGMA PS (p33),TOTALNA CEM.TIP5-MAKLER</t>
  </si>
  <si>
    <t>KK2108833</t>
  </si>
  <si>
    <t>KK21088</t>
  </si>
  <si>
    <t>TIBIJALNA PFC KOMPONENETA KOLENA SIGMA(p33)TOTALNA CEM.TIP5-MAKLER</t>
  </si>
  <si>
    <t>KK2108933</t>
  </si>
  <si>
    <t>KK21089</t>
  </si>
  <si>
    <t>INSERT PFC SIGMA GVF KOLENA(p33),TOTALNA CEM.TIP5-MAKLER</t>
  </si>
  <si>
    <t>KK2110237</t>
  </si>
  <si>
    <t>KK21102</t>
  </si>
  <si>
    <t>REFOBACIN(p37) STERILNI KOŠTANI CEMENT 40G SA GENTMIC.-MAGNA</t>
  </si>
  <si>
    <t>KK2110337</t>
  </si>
  <si>
    <t>KK21103</t>
  </si>
  <si>
    <t>REFOBACIN REVISION(p37)STERILNI KOŠTANI CEMENT 40G SA GENTAM. I KLINDAM.-MAGNA</t>
  </si>
  <si>
    <t>KK2110537</t>
  </si>
  <si>
    <t>KK21105</t>
  </si>
  <si>
    <t>OPTIPAC(p37) STERILNI KOŠTANI CEMENT 40G SA GENTAM.-MAGNA</t>
  </si>
  <si>
    <t>KK2110838</t>
  </si>
  <si>
    <t>KK21108</t>
  </si>
  <si>
    <t>CEMEX ISOPLASTIC(p38)STERILNI KOŠTANI CEMENT 40G-ORTHOAID</t>
  </si>
  <si>
    <t>KK2110938</t>
  </si>
  <si>
    <t>KK21109</t>
  </si>
  <si>
    <t>CEMEX GENTA ID GREEN(p38)STERILNI KOŠTANI CEMENT 40G, 12A2420-ORTHOAID</t>
  </si>
  <si>
    <t>KK2111038</t>
  </si>
  <si>
    <t>KK21110</t>
  </si>
  <si>
    <t>VANCOGENX (p38)STERILNI KOŠTANI CEMENT 40G SA GENTAM.I VANKOM. 12A2520-ORTHOAID</t>
  </si>
  <si>
    <t>SA2020001</t>
  </si>
  <si>
    <t>OR000090</t>
  </si>
  <si>
    <t>IMPLACROSS INSERT 11</t>
  </si>
  <si>
    <t>SA2020141</t>
  </si>
  <si>
    <t>OR000007</t>
  </si>
  <si>
    <t>SEGMENTAL TM COLLAR 00159-TUMORSKA-MAGNA</t>
  </si>
  <si>
    <t>SA2020145</t>
  </si>
  <si>
    <t>OR000067</t>
  </si>
  <si>
    <t>NEXGEN STRAIGHT STEM 11MM-MAGNA</t>
  </si>
  <si>
    <t>SA2020146</t>
  </si>
  <si>
    <t>OR000091</t>
  </si>
  <si>
    <t>FEMORAL HINGE SERVICE KIT,SZ D-MAGNA</t>
  </si>
  <si>
    <t>SA2020443</t>
  </si>
  <si>
    <t>OR000089</t>
  </si>
  <si>
    <t>ECOFIT EPORE CUP MULTIHOLE</t>
  </si>
  <si>
    <t>SA2020785</t>
  </si>
  <si>
    <t>OR000076</t>
  </si>
  <si>
    <t>FEMORALNA GLAVA VERSYS 32MM-00012</t>
  </si>
  <si>
    <t>SA2020931</t>
  </si>
  <si>
    <t>IC-HEAD 12/14MM</t>
  </si>
  <si>
    <t>SA2022074</t>
  </si>
  <si>
    <t>TM FEMORAL CONE DIJAFIZ. FEMUR/TIBIA, (p27)</t>
  </si>
  <si>
    <t>SA2120111</t>
  </si>
  <si>
    <t>OR000061</t>
  </si>
  <si>
    <t>NG RHK TIBIJALNA KOMPONENTA TUMORSKA MAGNA</t>
  </si>
  <si>
    <t>SA2200046</t>
  </si>
  <si>
    <t>SPEJSER ZA KUK SA ANTIBIOT. T/SPC46G</t>
  </si>
  <si>
    <t>SA2200064</t>
  </si>
  <si>
    <t>SPEJSER ZA KOLENO SA ANTIBIOT. SPK6054</t>
  </si>
  <si>
    <t>SA2200640</t>
  </si>
  <si>
    <t>OR000092</t>
  </si>
  <si>
    <t>STEM BICANA REVIZ.CEMENT. KUKA 640615-ORTHOAID</t>
  </si>
  <si>
    <t>SA2203200</t>
  </si>
  <si>
    <t>FEMORALNA GLAVA REVIZ. IC HEAD COCROMO 11716- ORTHOAID</t>
  </si>
  <si>
    <t>SA2203246</t>
  </si>
  <si>
    <t>KAPA CEMENTNA PE-CUP MUELLER II, 12251- ORTHOAID</t>
  </si>
  <si>
    <t>SA2208016</t>
  </si>
  <si>
    <t>OR000088</t>
  </si>
  <si>
    <t>CORAIL REVISION L98X10 - MAKLER</t>
  </si>
  <si>
    <t>SA2208017</t>
  </si>
  <si>
    <t>ARTIKULEZE HEDS 1365XX - MAKLER</t>
  </si>
  <si>
    <t>SA9200024</t>
  </si>
  <si>
    <t>LONGEVITY LINER 10,KUK,BESCEMENTNA-P00025</t>
  </si>
  <si>
    <t>SA92000318</t>
  </si>
  <si>
    <t>PROTEZA KUKA- BESCEMEN.GLAVA ARTIKULEZE -PROSPERA</t>
  </si>
  <si>
    <t>SA9200069</t>
  </si>
  <si>
    <t>NEXGEN TIBIA BLOCK 6/10MM-P00070</t>
  </si>
  <si>
    <t>SA9200156</t>
  </si>
  <si>
    <t>DISTAL FEMORAL SEGMENTAL SZB-KOLENO,TUMORSKA-MAGNA</t>
  </si>
  <si>
    <t>SA9200157</t>
  </si>
  <si>
    <t>SEGMENTAL POLY BOX SZ B-KOLENO,TUMORSKA-MAGNA</t>
  </si>
  <si>
    <t>SA9200158</t>
  </si>
  <si>
    <t>SEGMENTAL ART.SURF-KOLENO,TUMORSKA-MAGNA</t>
  </si>
  <si>
    <t>SA92001601</t>
  </si>
  <si>
    <t>SEGMENTAL CEMENTED STEM-KOLENO,TUMORSKA-MAGNA</t>
  </si>
  <si>
    <t>SA92001643</t>
  </si>
  <si>
    <t>PROTEZA KUKA-BESCEMENTNA KAPA - PROSPERA</t>
  </si>
  <si>
    <t>SA9211164</t>
  </si>
  <si>
    <t>BESCEMENTNI LINER - 001644-PROSPERA</t>
  </si>
  <si>
    <t>SA9216501</t>
  </si>
  <si>
    <t>TAPERLOCK CEMENTNI STEM-ZB-650 COCR</t>
  </si>
  <si>
    <t>SA9220206</t>
  </si>
  <si>
    <t>FEMORALNA GLAVA-ZB-P0207</t>
  </si>
  <si>
    <t>SA9222040</t>
  </si>
  <si>
    <t>CORAIL REVISION STEM,REVIZ.TUMOR.PRO.KUKA-PROSPERA</t>
  </si>
  <si>
    <t>SA9222041</t>
  </si>
  <si>
    <t>BESCEM.KAPA GRIPTION-REVIZ.TUMOR.PRO.KUKA-PROSPERA</t>
  </si>
  <si>
    <t>SA9222042</t>
  </si>
  <si>
    <t>BESCEMENTNI LINER,REVIZ.TUMOR.PRO.KUKA-PROSPERA</t>
  </si>
  <si>
    <t>SA9222044</t>
  </si>
  <si>
    <t>GLAVA,REVIZ.TUMOR.PRO.KUKA-PROSPERA</t>
  </si>
  <si>
    <t>SA92230011</t>
  </si>
  <si>
    <t>FEMORALNA KOMPONENTA-PROTEZA KOLENA NEXGEN</t>
  </si>
  <si>
    <t>SA92230012</t>
  </si>
  <si>
    <t>NEXGEN TIBIJALNA KOMPONENTA-PROTEZA KOLENA</t>
  </si>
  <si>
    <t>SA92230013</t>
  </si>
  <si>
    <t>NEXGEN ARTIKULARNA POVRSINA-PROT.KOLENA,P00053</t>
  </si>
  <si>
    <t>SA92230014</t>
  </si>
  <si>
    <t>NEXGEN PATELLA-PROTEZA KOLENA</t>
  </si>
  <si>
    <t>SA9223658</t>
  </si>
  <si>
    <t>TIBIJALNI INSERT 715432XX, 02A035/XX - ECOTRADE</t>
  </si>
  <si>
    <t>SA9236540</t>
  </si>
  <si>
    <t>KK21005</t>
  </si>
  <si>
    <t>KOSTANI ZAVRTANJ,DIJAMETAR 6,5-P00015</t>
  </si>
  <si>
    <t>SA9254796</t>
  </si>
  <si>
    <t>FEMORALNA KOMP. 71420XXX , 02A033/XX - ECOTRADE</t>
  </si>
  <si>
    <t>SA92570342</t>
  </si>
  <si>
    <t>FEMORALNA GLAVA,TETE ORTINOX-REVIZ.PROTEZA KUKA</t>
  </si>
  <si>
    <t>SA9258434</t>
  </si>
  <si>
    <t>TRILOGY AC.SHELL VISE RUPA-SEL-P00013</t>
  </si>
  <si>
    <t>SA92590411</t>
  </si>
  <si>
    <t>BESCEM.FEMORAL.STEM,VERSUS M/L PROTEZA KUKA P00016</t>
  </si>
  <si>
    <t>SA92590412</t>
  </si>
  <si>
    <t>FEMORALNA GLAVA,VERSUS HEAD-PROTEZA KUKA BESCEM.</t>
  </si>
  <si>
    <t>SA92590413</t>
  </si>
  <si>
    <t>BESCEMENTNA KAPA,TRILOGY AC.SHELL-PROTEZA KUKA BES</t>
  </si>
  <si>
    <t>SA92590414</t>
  </si>
  <si>
    <t>BESCEMENTNI INSERT,LONGEVITY LINER-PROT.KUKA BESCE</t>
  </si>
  <si>
    <t>SA9259213</t>
  </si>
  <si>
    <t>TIBIJALNA KOMP. 714201XX , 02A034/XX - ECOTRADE</t>
  </si>
  <si>
    <t>SA9259431</t>
  </si>
  <si>
    <t>MODULARNI BLOK REVIZIONI-HIR</t>
  </si>
  <si>
    <t>SA9259437</t>
  </si>
  <si>
    <t>ACETABULUM ZCA REVIZIONI</t>
  </si>
  <si>
    <t>SA9259436</t>
  </si>
  <si>
    <t>VERSYS FEMORAL HEAD REVIZIONI STEM,BESC.KUK-MAGNA</t>
  </si>
  <si>
    <t>SA9259844</t>
  </si>
  <si>
    <t>ACETABULUM CEMENTNI</t>
  </si>
  <si>
    <t>SA9259900</t>
  </si>
  <si>
    <t>KK21050</t>
  </si>
  <si>
    <t>PROTEZA KUKA-PARCIJALNA-AUSTIN-MOORE,AMXX</t>
  </si>
  <si>
    <t>SA9287949</t>
  </si>
  <si>
    <t>ACETABULUM CEM. POLY XLPE CUPS-KUK TIP 5 ,7135XYZQ,REFLECTION</t>
  </si>
  <si>
    <t>SA9328417</t>
  </si>
  <si>
    <t>FEMORALNA GLAVA CEM. KUK TIP 5,STAINLESS,7129XYZQ</t>
  </si>
  <si>
    <t>SA9387419</t>
  </si>
  <si>
    <t>POLAR STEM CEMENTNA, KUK 7500XYZQ,TIP 6</t>
  </si>
  <si>
    <t>SA9300120</t>
  </si>
  <si>
    <t>REVITAN PROXIMAL PART CYLINDRICAL 85MM-P00121</t>
  </si>
  <si>
    <t>SA9300122</t>
  </si>
  <si>
    <t>REVITAN DISTA PART CURVED 18,20X200MM-P00123</t>
  </si>
  <si>
    <t>SA2202172</t>
  </si>
  <si>
    <t>PINNACLE MULTIHOLE SHELL(CUP), REVIZ.BESCEM. KUKA-12172- MAKLER</t>
  </si>
  <si>
    <t>SA2202193</t>
  </si>
  <si>
    <t>PINN MAR LIP LINER REVIZ.BESCEM. KUKA-12193 MAKLER</t>
  </si>
  <si>
    <t>KK22105224</t>
  </si>
  <si>
    <t>STEM (TELO) BIARTIKULARNE PROTEZE KUKA(p24)-NARCISUS-TPR22</t>
  </si>
  <si>
    <t>KK22105324</t>
  </si>
  <si>
    <t>GLAVA BIARTIKULARNE PROTEZE KUKA (p24)- NARCISUS-TPR22</t>
  </si>
  <si>
    <t>KK22105424</t>
  </si>
  <si>
    <t>FEMORALNA GALAVA BIARTIKULARNE PROTEZE KUKA(p24)-NARCISUS-TPR22</t>
  </si>
  <si>
    <t>KK22101305</t>
  </si>
  <si>
    <t>POLAR STEM(p5) BESCEM.PROTEZE R3 KUKA,TIP5,75100XYZ -ECOTRADE-TPR22</t>
  </si>
  <si>
    <t>KK22101405</t>
  </si>
  <si>
    <t>ACETABULAR SHELL (p5)PROTEZE KUKA BESCEM, TIP5, 7133QWEK-ECOTRADE-TPR22</t>
  </si>
  <si>
    <t>KK22101505</t>
  </si>
  <si>
    <t>INSERT PROTEZE KUKA BESCEM.(p5) R3 XLPE LINER,TIP5,7133XYZP-ECOTRADE-TPR</t>
  </si>
  <si>
    <t>KK22101605</t>
  </si>
  <si>
    <t>FEMORALNA GLAVA(p5) PROTEZE KUKA COBALT BESCEM.TIP5, 7130XYZQ-ECOTRADE-TPR22</t>
  </si>
  <si>
    <t>KK22104215</t>
  </si>
  <si>
    <t>POLARSTEM HIBRID (p15) CEM.TIP5,PROTEZE KUKA7500XYZQ-ECOTRADE-TPR22</t>
  </si>
  <si>
    <t>KK22104920</t>
  </si>
  <si>
    <t>ACETABULUM(p20) CEM. PROTEZE KUKA REFLECTION,TIP5, 7135XYZQ-ECOTRADE-TPR22</t>
  </si>
  <si>
    <t>KK22107931</t>
  </si>
  <si>
    <t>FEMORANA KOMPONENTA (p31)GENESIS,KOLENA CEM.TOTALNA,TIP3, 7142XYZQ-ECOTRADE-TPR22</t>
  </si>
  <si>
    <t>KK22108031</t>
  </si>
  <si>
    <t>TIBIJALNA KOMPONENTA (p31) GENESIS II,KOLENA TOTALNA CEM.TIP3, 7142MNSR-ECOTRADE-TPR22</t>
  </si>
  <si>
    <t>KK22108131</t>
  </si>
  <si>
    <t>INSERT(p31) LEGION TOTALNE PROTEZE KOLENA CEM.TIP3, 7145XYZQ-ECOTRADE-TPR22</t>
  </si>
  <si>
    <t>KK22100804</t>
  </si>
  <si>
    <t>STEM BESCEM. PROTEZE KUKA(p4),CORAIL TIP4-MAKLER-TPR22</t>
  </si>
  <si>
    <t>KK22100904</t>
  </si>
  <si>
    <t>ACETABULUM BESCEM. PROTEZE KUKA(p4) PINACLE,TIP4 -MAKLER-TPR22</t>
  </si>
  <si>
    <t>KK22101004</t>
  </si>
  <si>
    <t>INSERT BESCEM. PROTEZE KUKA(p4) MARTHON TIP4-MAKLER-TPR22</t>
  </si>
  <si>
    <t>KK22101104</t>
  </si>
  <si>
    <t>GLAVA BESCEM. PROTEZE KUKA(p4) FEMORAL HED TIP4-MAKLER-TPR22</t>
  </si>
  <si>
    <t>KK22103812</t>
  </si>
  <si>
    <t>STEM HIBRIDNE PROTEZE KUKA(p12),TIP2-MAKLER-TPR22</t>
  </si>
  <si>
    <t>KK22108733</t>
  </si>
  <si>
    <t>FEMORALNA PFC KOMPONENTA KOLENA SIGMA PS (p33),TOTALNA CEM.TIP5-MAKLER-TPR22</t>
  </si>
  <si>
    <t>KK22108833</t>
  </si>
  <si>
    <t>TIBIJALNA PFC KOMPONENETA KOLENA SIGMA(p33)TOTALNA CEM.TIP5-MAKLER-TPR22</t>
  </si>
  <si>
    <t>KK22108933</t>
  </si>
  <si>
    <t>INSERT PFC SIGMA GVF KOLENA(p33),TOTALNA CEM.TIP5-MAKLER-TPR22</t>
  </si>
  <si>
    <t>KK22100101</t>
  </si>
  <si>
    <t>ML TAPER STEM(p1) KUKA BESCEM.TIP1-MAGNA-TPR22</t>
  </si>
  <si>
    <t>KK22100201</t>
  </si>
  <si>
    <t>TRILOGY SHELL(p1) ACETABULUM BESCEM. KUKA,TIP1-MAGNA-TPR22</t>
  </si>
  <si>
    <t>KK22100301</t>
  </si>
  <si>
    <t>LONGEVITY LINER(p1) INSERT BESCEM. KUKA,TIP1-MAGNA-TPR22</t>
  </si>
  <si>
    <t>KK22100401</t>
  </si>
  <si>
    <t>VERSYS FEMORAL HEAD(p1),BESCEM. KUKA,TIP1-MAGNA-TPR22</t>
  </si>
  <si>
    <t>KK22103611</t>
  </si>
  <si>
    <t>TAPERLOC STEM(p11)KUKA HIBRIDNA TIP51-MAGNA-TPR22</t>
  </si>
  <si>
    <t>KK22103711</t>
  </si>
  <si>
    <t>FEMORAL HEAD(p11) ZB HIBRIDNA KUKA,TIP1-MAGNA-TPR22</t>
  </si>
  <si>
    <t>KK22106229</t>
  </si>
  <si>
    <t>NEXGEN FEMORALNA KOMPON.(p29)CEM.TOTAL.KOLENA LPS, TIP1-MAGNA-TPR22</t>
  </si>
  <si>
    <t>KK22106329</t>
  </si>
  <si>
    <t>NEXGEN TIBIA(p29)KOLENA TOTAL.CEM. TIP1-MAGNA-TPR22</t>
  </si>
  <si>
    <t>KK22106429</t>
  </si>
  <si>
    <t>NEXGEN ARTICULAR INSERT(p29)KOLENA TOTAL.CEM. TIP1-MAGNA-TPR22</t>
  </si>
  <si>
    <t>KK22106829</t>
  </si>
  <si>
    <t>NEXGEN STEM EXTENSION(p29)TOTAL CEM. KOLENA,TIP1-MAGNA-TPR22</t>
  </si>
  <si>
    <t>KK22106929</t>
  </si>
  <si>
    <t>NEXGEN BLOCK/WEDGE(p29)TOTAL.CEM. KOLENA, TIP1-MAGNA-TPR22</t>
  </si>
  <si>
    <t>KK22110237</t>
  </si>
  <si>
    <t>REFOBACIN(p37) STERILNI KOŠTANI CEMENT 40G SA GENTAMIC. BIOMET-MAGNA-TPR22</t>
  </si>
  <si>
    <t>KK22110337</t>
  </si>
  <si>
    <t>REFOBACIN REVISION(p37)STERILNI KOŠTANI CEMENT 40G SA GENTAM. I KLINDAM. BIOMET-MAGNA-TPR22</t>
  </si>
  <si>
    <t>KK22102106</t>
  </si>
  <si>
    <t>IC HEAD(p6) TIP COCRMO,BESCEM.ENDO.KUKA TIP6-ORTHOAID-TPR22</t>
  </si>
  <si>
    <t>KK22101906</t>
  </si>
  <si>
    <t>ACETABULUM ECO FIT CUP (p6) BESCEM. ENDO.KUKA TIP 6-ORTHOAID-TPR22</t>
  </si>
  <si>
    <t>KK22102006</t>
  </si>
  <si>
    <t>INSERT IMPLACROS(p6)BESCEM.ENDO.KUKA TIP6-ORTHOAID-TPR22</t>
  </si>
  <si>
    <t>KK22103913</t>
  </si>
  <si>
    <t>STEM PROTEZE(p13) IC STRAIGHT,HIBRID.KUKA, TIP3-ORTHOAID-TPR22</t>
  </si>
  <si>
    <t>KK22104717</t>
  </si>
  <si>
    <t>ACETABULUM(p17) TIP MULLER II, CEMENT.ENDO.KUKA TIP2-ORTHOAID-TPR22</t>
  </si>
  <si>
    <t>KK22105826</t>
  </si>
  <si>
    <t>BIPOLARNA GLAVA(p26) IC BIPOLAR CEM.PROTEZA KUKA,TIP3-ORTHOAID-TPR22</t>
  </si>
  <si>
    <t>KK22105926</t>
  </si>
  <si>
    <t>GLAVA IC HEAD(p26)-CEM. PROTEZA KUKA TIP3-ORTHOAID-TPR22</t>
  </si>
  <si>
    <t>KK22110938</t>
  </si>
  <si>
    <t>CEMEX GENTA ID GREEN(p38)STERILNI KOŠTANI CEMENT 40G, 12A2420-ORTHOAID-TPR22</t>
  </si>
  <si>
    <t>KK22111038</t>
  </si>
  <si>
    <t>VANCOGENX (p38)STERILNI KOŠTANI CEMENT 40G SA GENTAM.I VANKOM. 12A2520-ORTHOAID-TPR22</t>
  </si>
  <si>
    <t>KK22106629</t>
  </si>
  <si>
    <t>FEMORALNA KOMPONENTA(p29)LCCK,TOTAL.CEM KOLENA, TIP1-MAGNA, TPR22</t>
  </si>
  <si>
    <t>KK22106729</t>
  </si>
  <si>
    <t>INSERT LCCK ARTICULAR(p29)TOTAL.CEM. KOLENA, TIP1-MAGNA, TPR22</t>
  </si>
  <si>
    <t>KK22104315</t>
  </si>
  <si>
    <t>FEMORALNA GLAVA(p15) CEM. PROTEZE KUKA STILESS TIP5, 7129XYZQ-ECOTRADE, TPR22</t>
  </si>
  <si>
    <t>KK22104416</t>
  </si>
  <si>
    <t>ACETABULARNA KAPA(p16)EXCEED ABT,CEMENTANA KUKA, TIP1-MAGNA, TPR22</t>
  </si>
  <si>
    <t>SA2200172</t>
  </si>
  <si>
    <t>BONE SCREW 30MM CANCELLOUS 1172XX,REV. BESCEM. MAKLER</t>
  </si>
  <si>
    <t>KK22107029</t>
  </si>
  <si>
    <t>NEXGEN FEMORAL AUGMENT(p29)TOTAL.CEM.KOLENA, TIP1-MAGNA-TPR22</t>
  </si>
  <si>
    <t>KK22109535</t>
  </si>
  <si>
    <t>KK21095</t>
  </si>
  <si>
    <t>OXFORD FEMORALNA KOMPONENTA(p35)UNIKOND.KOLENA, TIP1-MAGNA, TPR22</t>
  </si>
  <si>
    <t>KK22109635</t>
  </si>
  <si>
    <t>KK21096</t>
  </si>
  <si>
    <t>OXFORD TIBIJALNA KOMPONENTA(p35)UNIKOND.KOLENA, TIP1-MAGNA, TPR22</t>
  </si>
  <si>
    <t>KK22109735</t>
  </si>
  <si>
    <t>KK21097</t>
  </si>
  <si>
    <t>OXFORD TIBIJALNI INSERT(p35)UNIKOND.KOLENA, TIP1-MAGNA, TPR22</t>
  </si>
  <si>
    <t xml:space="preserve">УКУПНО ИМПЛАНТАТИ У ОРТОПЕДИЈИ (ЕНДОПРОТЕЗЕ)  </t>
  </si>
  <si>
    <t>082 - СТЕНТОВИ</t>
  </si>
  <si>
    <t>SA1011540</t>
  </si>
  <si>
    <t>STT21012</t>
  </si>
  <si>
    <t>HERCULINK-STENT RENALNI PREMONT.NA BALON-10115XX</t>
  </si>
  <si>
    <t>SA2020014</t>
  </si>
  <si>
    <t>STT21010</t>
  </si>
  <si>
    <t>SUPERA PERIFERNI STENT 420XXXX - REP21</t>
  </si>
  <si>
    <t>SA2020052</t>
  </si>
  <si>
    <t>STT21005</t>
  </si>
  <si>
    <t>KAROTIDNI STENT CGUARD CRX..(p5) REP20</t>
  </si>
  <si>
    <t>SA2020202</t>
  </si>
  <si>
    <t>STT19006</t>
  </si>
  <si>
    <t>PROTEGE EVERFLEX PRP35DR-0-X,R21</t>
  </si>
  <si>
    <t>SA2020383</t>
  </si>
  <si>
    <t>STT21011</t>
  </si>
  <si>
    <t>STENT OMNILINK ELITE SYSTEM(p15),110XX-XX,REP20</t>
  </si>
  <si>
    <t>SA2020967</t>
  </si>
  <si>
    <t>STT21006</t>
  </si>
  <si>
    <t>IVOLUTION-STENT PERIFERNI VASCULAR; BC35XXX - REP20</t>
  </si>
  <si>
    <t>SA2100101</t>
  </si>
  <si>
    <t>STT21001</t>
  </si>
  <si>
    <t>KAROTIDNI STENT WALLSTENT,(P1),REP. 21</t>
  </si>
  <si>
    <t>SA2100202</t>
  </si>
  <si>
    <t>STT21002</t>
  </si>
  <si>
    <t>KAROTIDNI STENT X.ACT Abbolt Vascular(P2)PER21</t>
  </si>
  <si>
    <t>SA2100303</t>
  </si>
  <si>
    <t>STT21003</t>
  </si>
  <si>
    <t>KAROTIDNI STENT PROTEGE RX(P3),REP21</t>
  </si>
  <si>
    <t>SA2100404</t>
  </si>
  <si>
    <t>STT21004</t>
  </si>
  <si>
    <t>KAROTIDNI STENT ROADSAVER (P4),REP.21</t>
  </si>
  <si>
    <t>SA2100505</t>
  </si>
  <si>
    <t>KAROTIDNI STENT C GUARD,(P5),REP.21</t>
  </si>
  <si>
    <t>SA2101116</t>
  </si>
  <si>
    <t>PERIFERNI STENT PREMONTIRAN NA BALON,Omnilinke Elite(P16)REP21</t>
  </si>
  <si>
    <t>SA2121005</t>
  </si>
  <si>
    <t>RSM001498</t>
  </si>
  <si>
    <t>CASCADE 17,SIST.ZA PODRŠKU INTERK.ANEUR,FG00X</t>
  </si>
  <si>
    <t>SA9224550</t>
  </si>
  <si>
    <t>STT90028</t>
  </si>
  <si>
    <t>LEO STENT INTRACEREBRAL 4,5X.....MM</t>
  </si>
  <si>
    <t>SA9298742</t>
  </si>
  <si>
    <t>STT90030</t>
  </si>
  <si>
    <t>PHENOX STENT NITINOL INTRAKRANIJALNI PTLR-P64</t>
  </si>
  <si>
    <t>SA9365474</t>
  </si>
  <si>
    <t>RSM001496</t>
  </si>
  <si>
    <t>DERIVO SISTEM ZA EMBOLIZACIJU 01-0003XX..ANEURIZ.</t>
  </si>
  <si>
    <t>SA9452212</t>
  </si>
  <si>
    <t>ENC4XXXXCENTERPRISE VRD-VASKUL.STENT</t>
  </si>
  <si>
    <t>SA9292008</t>
  </si>
  <si>
    <t>STT21009</t>
  </si>
  <si>
    <t>VASCULAR AMPLATZER PLUG 2,AVP2,AVP038(CEP ZA EMBOL</t>
  </si>
  <si>
    <t>SA2100913</t>
  </si>
  <si>
    <t>VASKULARNI ČEP ZA EMBOLIZACIJU Amplatzer Vascular(P13)REP21</t>
  </si>
  <si>
    <t>SA2220404</t>
  </si>
  <si>
    <t>KAROTIDNI STENT-ROADSAVER(P4,REP22)</t>
  </si>
  <si>
    <t>SA2201318</t>
  </si>
  <si>
    <t>STT21013</t>
  </si>
  <si>
    <t>SAMOOSLOB.PERIFERNI STENT -EPIC(P18,REP22)</t>
  </si>
  <si>
    <t>SA2220202</t>
  </si>
  <si>
    <t>KAROTIDNI STENT X.ACT Abbolt Vascular(P2,REP22)</t>
  </si>
  <si>
    <t>SA2200113</t>
  </si>
  <si>
    <t>STT22001</t>
  </si>
  <si>
    <t>VASKULARNI ČEP ZA EMBOLIZACIJU-VASCULAR PLUG(P13,REP22)</t>
  </si>
  <si>
    <t>SA2221116</t>
  </si>
  <si>
    <t>PERIFERNI STENT PREMONTIRAN NA BALON,Omnilinke Elite(P16,REP22)</t>
  </si>
  <si>
    <t>SA2200609</t>
  </si>
  <si>
    <t>SAMOOSLOBADJAJUCI PER.STEN I VASCULAR-IVOLUTION PRO(P9,REP 22)</t>
  </si>
  <si>
    <t>SA2200303</t>
  </si>
  <si>
    <t>KAROTIDNI STENT PROTEGE RX(P3,REP22)</t>
  </si>
  <si>
    <t>SA2220812</t>
  </si>
  <si>
    <t>STT21008</t>
  </si>
  <si>
    <t>E-VENTUS BX-PERIFERNI STENT GRAFT(P12,REP22)</t>
  </si>
  <si>
    <t xml:space="preserve">УКУПНО СТЕНТОВИ  </t>
  </si>
  <si>
    <t>083 - ГРАФТОВИ</t>
  </si>
  <si>
    <t>DP2200016</t>
  </si>
  <si>
    <t>GR22016</t>
  </si>
  <si>
    <t>VASKULARNI BIFUR. GRAFT GELSOFT PLUS 16X8MMX45CM - DONACIJA</t>
  </si>
  <si>
    <t>SA2020083</t>
  </si>
  <si>
    <t>GR22008</t>
  </si>
  <si>
    <t>GRAFT INTRGARD SILVER 8MM 70CM,IGK0008-70S,REP20.</t>
  </si>
  <si>
    <t>SA2020123</t>
  </si>
  <si>
    <t>SG22002</t>
  </si>
  <si>
    <t>ILIJACNI STENT GRAFT(p15) ENDURANT II KONTRALATERALNI-ETLW,ETEW,ETCFXXCXEE</t>
  </si>
  <si>
    <t>SA2020147</t>
  </si>
  <si>
    <t>GR19006</t>
  </si>
  <si>
    <t>GRAFT FLOWNIT BIOSEAL BIFURKAC. 35BI1407,REP21</t>
  </si>
  <si>
    <t>SA2020168</t>
  </si>
  <si>
    <t>GRAFT FLOWNIT BIOSEAL BIFURKAC. 35BI1608,REP21</t>
  </si>
  <si>
    <t>SA2020203</t>
  </si>
  <si>
    <t>GR22002</t>
  </si>
  <si>
    <t>GRAFT FLOWWEAVE BIOSEAL 45ST3016,REP21</t>
  </si>
  <si>
    <t>SA2020205</t>
  </si>
  <si>
    <t>GR22003</t>
  </si>
  <si>
    <t>GRAFT FLOWNIT BIOSEAL 35ST6006,REP21</t>
  </si>
  <si>
    <t>SA2020206</t>
  </si>
  <si>
    <t>GRAFT FLOWNIT BIOSEALBIFURKAC. 35BI2010,REP21</t>
  </si>
  <si>
    <t>SA2020209</t>
  </si>
  <si>
    <t>GR22005</t>
  </si>
  <si>
    <t>GRAFT INTERGARD 16X8 SILVER BIFURKAC.IGK1608S,REP21</t>
  </si>
  <si>
    <t>SA2020245</t>
  </si>
  <si>
    <t>GRAFT FLOWNIT BIOSEAL BIFURKAC.35BI1809,REP21</t>
  </si>
  <si>
    <t>SA2020301</t>
  </si>
  <si>
    <t>GRAFT FLOWWEAVE BIOSEAL 45ST3018,REP21</t>
  </si>
  <si>
    <t>SA2020302</t>
  </si>
  <si>
    <t>GRAFT FLOWWEAVE BIOSEAL 45ST3020,REP21</t>
  </si>
  <si>
    <t>SA2020407</t>
  </si>
  <si>
    <t>GRAFT INTERGARD 14X7 SILVER BIFURKAC. -IGK1407S</t>
  </si>
  <si>
    <t>SA2020608</t>
  </si>
  <si>
    <t>GRAFT FLOWNIT BIOSEAL 35ST6008,REP21</t>
  </si>
  <si>
    <t>SA2200115</t>
  </si>
  <si>
    <t>SG22001</t>
  </si>
  <si>
    <t>TELO EDURANT STENT GRAFT(p15)TRBUŠNA AORTA, ANEUR. 10MM I VIŠE- ESBFXXCXXEE- SG- REP22</t>
  </si>
  <si>
    <t>SA2200125</t>
  </si>
  <si>
    <t>TELO EDURANT STENT GRAFT(p25)ANEURIZMI VRATA, ESBFXXCXXEE-SG- REP22</t>
  </si>
  <si>
    <t>SA2200215</t>
  </si>
  <si>
    <t>NASTAVAK ILIJACNI STENT GRAFT(p15)TRBUŠNA AORTA ENDURANT II -ETLW,ETEW,ETCFXXCXEE,SG- REP22</t>
  </si>
  <si>
    <t>SA2200217</t>
  </si>
  <si>
    <t>NASTAVAK UNI- ILIJACNI STENT GRAFT (p17) EDURANT II TRBUŠNA AORTA -ETLW,ETEW,ETCFXXCXEE- REP22</t>
  </si>
  <si>
    <t>SA2200218</t>
  </si>
  <si>
    <t>GRAFT FLOWWEAVE BIOSEAL 45ST3018 (p2), REP22</t>
  </si>
  <si>
    <t>SA2200220</t>
  </si>
  <si>
    <t>GRAFT FLOWWEAVE BIOSEAL 45ST3020 (p2), REP22</t>
  </si>
  <si>
    <t>SA2200225</t>
  </si>
  <si>
    <t>NASTAVAK ILIJACNI STENT GRAFT(p25) ANEURIZMI VRATA EDURANT II-ETLW,ETEW,ETCFXXCXEE,SG- REP22</t>
  </si>
  <si>
    <t>SA2200306</t>
  </si>
  <si>
    <t>GRAFT FLOWNIT BIOSEAL 35ST6006 (p3), REP22</t>
  </si>
  <si>
    <t>SA2200308</t>
  </si>
  <si>
    <t>GRAFT FLOWNIT BIOSEAL 35ST6008 (p3), REP22</t>
  </si>
  <si>
    <t>SA2200317</t>
  </si>
  <si>
    <t>SG22003</t>
  </si>
  <si>
    <t>TELO STENT GRAFT(p17) ENDURANT II AORT. UNI ILIJACNI TRBUŠNA AORTA-ETUFXXCXXEE- REP22</t>
  </si>
  <si>
    <t>SA2200709</t>
  </si>
  <si>
    <t>GR22007</t>
  </si>
  <si>
    <t>PTFE LIFESPAN VASKULAR (p9) GRAFT HEMODIJAL.R06050, 6MM 50CM- REP22</t>
  </si>
  <si>
    <t>SA2201430</t>
  </si>
  <si>
    <t>GR22014</t>
  </si>
  <si>
    <t>HERO GRAFT ARTERIAL COMPNENETA HERO1002 (p30) REP22</t>
  </si>
  <si>
    <t>SA2201530</t>
  </si>
  <si>
    <t>GR22015</t>
  </si>
  <si>
    <t>HERO GRAFT VENOUS OUTFLOW COMPONENTA HERO1001VOC (p30) REP22</t>
  </si>
  <si>
    <t>SA2201701</t>
  </si>
  <si>
    <t>GR22017</t>
  </si>
  <si>
    <t>GRAFT BIFURCATED VASCULAR PROTHESES(p1) 20x10 ,024-XX-REP22</t>
  </si>
  <si>
    <t>SA2201702</t>
  </si>
  <si>
    <t>GRAFT BIFURCATED VASCULAR PROTHESES(p1) 16X8 ,024-XX-REP22</t>
  </si>
  <si>
    <t>SA2201802</t>
  </si>
  <si>
    <t>GR22018</t>
  </si>
  <si>
    <t>GRAFT LINEAR (p2) TUBULARNI VASCULAR PROSTHESES 22 -24MM, 022-XX, REP22</t>
  </si>
  <si>
    <t>SA92212064</t>
  </si>
  <si>
    <t>GR150006</t>
  </si>
  <si>
    <t>GRAFT HEMAGARD 12X6MM-HGK1206-DIJAMED</t>
  </si>
  <si>
    <t>SA92273744</t>
  </si>
  <si>
    <t>GRAFT 14X7 OBLOZ.SREBRO ACETA.-DIJAMED-IGK1407S</t>
  </si>
  <si>
    <t>SA9252524</t>
  </si>
  <si>
    <t>GRAFT VASCULAR LIFE SPAN PTFE 5-10MM,X0CM-R10080C81</t>
  </si>
  <si>
    <t>SA9259048</t>
  </si>
  <si>
    <t>GR170007</t>
  </si>
  <si>
    <t>PROTEZA-GRAFT PTFE MAXIFLO 10MM/60CM-S6010P-INTREX</t>
  </si>
  <si>
    <t>SA9312418</t>
  </si>
  <si>
    <t>GR22004</t>
  </si>
  <si>
    <t>GRAFT 8MM60CM AXILOBIFEM.IGKAX0808RS60S-DIJAMED/16</t>
  </si>
  <si>
    <t>SA9354874</t>
  </si>
  <si>
    <t>GRAFT FLOWNIT BIOSEAL BIFURK.12X6MMX45CM35BI1206</t>
  </si>
  <si>
    <t>SA9256008</t>
  </si>
  <si>
    <t>GR150008</t>
  </si>
  <si>
    <t>PROTEZA VASCUL.PTFE MAXIFLO SUP.60CMX08MM-S6008P</t>
  </si>
  <si>
    <t>SA92293744</t>
  </si>
  <si>
    <t>GRAFT 16X8 OBL.SREBRO ACETA.-DIJAMED-IGK1608S/15</t>
  </si>
  <si>
    <t>SA2020207</t>
  </si>
  <si>
    <t>GR22006</t>
  </si>
  <si>
    <t>GRAFT FLOWLINE BIPORE PTFE 10SW8008S,REP20</t>
  </si>
  <si>
    <t>SA2020210</t>
  </si>
  <si>
    <t>GRAFT INTERGARD SILVER,IGK0006-70S,REP20</t>
  </si>
  <si>
    <t>SA2200810</t>
  </si>
  <si>
    <t>GRAFT TUBULARNI 8MM70CM SILVER IGK0008-70S-DIJAMED</t>
  </si>
  <si>
    <t>SA2201703</t>
  </si>
  <si>
    <t>GRAFT BIFURCATED VASCULAR PROTHESES(p1) 14X7 ,024-XX-REP22</t>
  </si>
  <si>
    <t>SG2201608</t>
  </si>
  <si>
    <t>SG22016</t>
  </si>
  <si>
    <t>E-TEGRA NASTAVAK (p8) STENT GRAFT SYSTEM 93CL15xxL-TPR22</t>
  </si>
  <si>
    <t>GR2201701</t>
  </si>
  <si>
    <t>GRAFT BIFUR. VASCULAR (p1) 20/10MM ,024-1020- TPR22</t>
  </si>
  <si>
    <t>GR2200202</t>
  </si>
  <si>
    <t>BKT22002</t>
  </si>
  <si>
    <t>GRAFT FLOWWEAVE (p2) BIOSEAL 45ST3018 -TPR22</t>
  </si>
  <si>
    <t>GR2200220</t>
  </si>
  <si>
    <t>GRAFT FLOWWEAVE (p2) BIOSEAL 45ST3020,TPR22</t>
  </si>
  <si>
    <t>GR2200306</t>
  </si>
  <si>
    <t>GRAFT FLOWNIT(p3) BIOSEAL 35ST6008- TPR22</t>
  </si>
  <si>
    <t>GR2200608</t>
  </si>
  <si>
    <t>GRAFT FLOWLINE (p8) BIPORE PTFE 10SW8008S - TPR22</t>
  </si>
  <si>
    <t>SG2200115</t>
  </si>
  <si>
    <t>TELO EDURANT STENT GRAFT(p15)TRBUŠNA AORTA, ANEUR. 10MM I VIŠE- ESBFXXCXXEE-TPR22</t>
  </si>
  <si>
    <t>SG2200215</t>
  </si>
  <si>
    <t>NASTAVAK ILIJACNI STENT GRAFT(p15)TRBUŠNA AORTA ENDURANT II -ETLW,ETEW,ETCFXXCXEE- TPR22</t>
  </si>
  <si>
    <t>GR2201702</t>
  </si>
  <si>
    <t>GRAFT BIFUR. VASCULAR (p1) 8/16MM,024-0816 TPR22</t>
  </si>
  <si>
    <t>GR2201703</t>
  </si>
  <si>
    <t>GRAFT BIFUR. VASCULAR (p1) 9/18MM,024-0918 TPR22</t>
  </si>
  <si>
    <t>SG2201708</t>
  </si>
  <si>
    <t>SG22017</t>
  </si>
  <si>
    <t>E-TEGRA TELO STENT GRAFTA (p8) 93MBXXL,93AUXXL11-</t>
  </si>
  <si>
    <t>SA92212065</t>
  </si>
  <si>
    <t>GRAFT HEMAGARD 12X6MM-HGK1206-DIJAMED/15</t>
  </si>
  <si>
    <t>SA2201907</t>
  </si>
  <si>
    <t>GR19007</t>
  </si>
  <si>
    <t>GRAFT PTFE LIFESPAN VASCULAR (p3) x10080c80-TPR22</t>
  </si>
  <si>
    <t>GR2201802</t>
  </si>
  <si>
    <t>GRAFT LINEAR (p2) TUBULARNI 22MM VASCULAR PROTES. 022-0222, TPR22</t>
  </si>
  <si>
    <t>GR2200303</t>
  </si>
  <si>
    <t>GRAFT FLOWNIT(p3) BIOSEAL 35ST6006-TPR22</t>
  </si>
  <si>
    <t>GR2201704</t>
  </si>
  <si>
    <t>GRAFT BIFUR. VASCULAR (p1) 14/7MM,024-0714 TPR22</t>
  </si>
  <si>
    <t>GR2200216</t>
  </si>
  <si>
    <t>GRAFT FLOWWEAVE (p2) BIOSEAL 45ST3016 -TPR22</t>
  </si>
  <si>
    <t xml:space="preserve">УКУПНО ГРАФТОВИ  </t>
  </si>
  <si>
    <t xml:space="preserve"> 084 ОСТАЛИ УГРАДНИ МАТЕРИЈАЛИ </t>
  </si>
  <si>
    <t>ИНТРАОКУЛАРНА СОЧИВА</t>
  </si>
  <si>
    <t>SA9358458</t>
  </si>
  <si>
    <t>IS180001</t>
  </si>
  <si>
    <t>SOCIVO MEKO INTRA.ZADNJEKOM.AKRILNO BICON-SA60AT</t>
  </si>
  <si>
    <t>SA9326250</t>
  </si>
  <si>
    <t>IS180002</t>
  </si>
  <si>
    <t>SOCIVO MEKO HIDROFIL. ZADJNEKOM.EYECRYL PLUS 601</t>
  </si>
  <si>
    <t>SA9214510</t>
  </si>
  <si>
    <t>IS180008</t>
  </si>
  <si>
    <t>SOCIVO MEKO ZADKOM.HI-FOB SENSAR 3-PIECE IOL AR40E</t>
  </si>
  <si>
    <t>SA2020010</t>
  </si>
  <si>
    <t>IS200001</t>
  </si>
  <si>
    <t>INTRAOKULARNA MEKA ZAD. KOMORNA SOCIVA AQUAFOLD,REP20- CBF32UVA</t>
  </si>
  <si>
    <t>SA2020709</t>
  </si>
  <si>
    <t>IS200002</t>
  </si>
  <si>
    <t>SOČIVO INTREAOKULR. ZADNJEKOM.EYECRYL PLUS600-REP21</t>
  </si>
  <si>
    <t>SA2020703</t>
  </si>
  <si>
    <t>IS200004</t>
  </si>
  <si>
    <t>SOČIVO OPTIMA TVRDO PMMA PRED. KOMORNO -SMS 603-REP21</t>
  </si>
  <si>
    <t>SA2020998</t>
  </si>
  <si>
    <t>IS200009</t>
  </si>
  <si>
    <t>SOCIVO MEKO INTRAOK. AKRILNO(p1) SA60AT - REP21</t>
  </si>
  <si>
    <t>SA2020700</t>
  </si>
  <si>
    <t>IS200010</t>
  </si>
  <si>
    <t>SOČIVA MEKA INTRAOKUL.TRODELNA( p4)-HOYA-PS AF-1-PC-60AD-REP20,</t>
  </si>
  <si>
    <t>SA2020701</t>
  </si>
  <si>
    <t>IS200011</t>
  </si>
  <si>
    <t>SOČIVO MEKO INTRAOKUL.JEDNODEL.ZAD.KOMOR.HOYA-ISERT254-REP21</t>
  </si>
  <si>
    <t>IS2200011</t>
  </si>
  <si>
    <t>IS220001</t>
  </si>
  <si>
    <t>SOČIVA INTRAOK. MEKA (p1) HIDROFOB. ACRYSOF+MAONARCH -TPR22</t>
  </si>
  <si>
    <t>IS2200004</t>
  </si>
  <si>
    <t>IS220004</t>
  </si>
  <si>
    <t>SOČIVO MEKA ASFER,TRODELNA HOYA (p4) AF-1,PC-60AD - TPR22</t>
  </si>
  <si>
    <t>IS2200010</t>
  </si>
  <si>
    <t>IS220010</t>
  </si>
  <si>
    <t>SOČIVO MEKO ASF.JEDNOD.(p11) HOYA ISRT 254 - TPR22</t>
  </si>
  <si>
    <t>IS2200002</t>
  </si>
  <si>
    <t>IS220002</t>
  </si>
  <si>
    <t>SOČIVO EYECRYL PLUS 600 INTRAOK.(p2) MEKA HIDROFIL.- TPR22</t>
  </si>
  <si>
    <t xml:space="preserve">УКУПНО ИНТРАОКУЛАРНА СОЧИВА  </t>
  </si>
  <si>
    <t xml:space="preserve"> КОХЛЕАРНИ ИМПЛАНТИ </t>
  </si>
  <si>
    <t>SA2120660</t>
  </si>
  <si>
    <t>KHI21001</t>
  </si>
  <si>
    <t>NUCLEUS KOHLEARNI IMPLATAT CI512 (p1) REP22</t>
  </si>
  <si>
    <t>KH2100101</t>
  </si>
  <si>
    <t>KOHLEARNI IMPLANTAT TIP 1, CI512+PROCESOR ZVUKA CP1002,-NUCLEUS TPR 22</t>
  </si>
  <si>
    <t xml:space="preserve">УКУПНО КОХЛЕАРНИ ИМПЛАНТИ  </t>
  </si>
  <si>
    <t xml:space="preserve"> ОСТАЛО </t>
  </si>
  <si>
    <t>SA1026040</t>
  </si>
  <si>
    <t>UM000079</t>
  </si>
  <si>
    <t>T-TUBE VENTILAC.CEVCICE12MM,1,14-VT-0400-01,103101</t>
  </si>
  <si>
    <t>SA1085530</t>
  </si>
  <si>
    <t>UM000195</t>
  </si>
  <si>
    <t>KLIPS-HX-610-090L JEDNOKRATNI N1085930-N6012730</t>
  </si>
  <si>
    <t>SA2020000</t>
  </si>
  <si>
    <t>MF000003</t>
  </si>
  <si>
    <t>SINE 1000MM (NA METAR)68.15.05 ERICH ARCH</t>
  </si>
  <si>
    <t>SA2020024</t>
  </si>
  <si>
    <t>UM000072</t>
  </si>
  <si>
    <t>ZAMENA ZA KOST U PRAHU(VRATNI KEJDŽ) 2G-710.024S</t>
  </si>
  <si>
    <t>SA2020031</t>
  </si>
  <si>
    <t>RSM001938</t>
  </si>
  <si>
    <t>STAPLER-CDH31P,ZA JEDN.UPOT.NA BATERIJE</t>
  </si>
  <si>
    <t>SA2020109</t>
  </si>
  <si>
    <t>UM000001</t>
  </si>
  <si>
    <t>MREŽICA ZA POD ORBITE, PERFORIRANA, 03.MM-25-043-01-09 0.3MM</t>
  </si>
  <si>
    <t>SA2020114</t>
  </si>
  <si>
    <t>MF000001</t>
  </si>
  <si>
    <t>FRAKTURNA PLOČA 2.3, 4 RUPE,DUGAČKA,PRAVA,PROFIL1.5MM-51-114-04-92</t>
  </si>
  <si>
    <t>SA2020291</t>
  </si>
  <si>
    <t>3D PLOČA KONDILARNA SA 4-16 OTVORA - 25-285-05-09</t>
  </si>
  <si>
    <t>SA2020293</t>
  </si>
  <si>
    <t>MINI PLOČA 4 RUPE,PRAVA BEZ RAZMAKA-25-550-04-92</t>
  </si>
  <si>
    <t>SA2020311</t>
  </si>
  <si>
    <t>MAXIDRIVE ŠRAF KRSTASTI SA OJAČANOM GLAVOM, 2.3X11MM-25-873-11-10</t>
  </si>
  <si>
    <t>SA2020360</t>
  </si>
  <si>
    <t>UM000179</t>
  </si>
  <si>
    <t>PUNJENJE ZUPCIMA,ZA STAPLER GST60W</t>
  </si>
  <si>
    <t>SA2020375</t>
  </si>
  <si>
    <t>UM000172</t>
  </si>
  <si>
    <t>LIGACLIP STERILNI KERTRIDZI SREDNJI M 2200/6</t>
  </si>
  <si>
    <t>SA2020376</t>
  </si>
  <si>
    <t>UM000178</t>
  </si>
  <si>
    <t>LIGACLIP STERILNI KERTRIDZI M/L 3200/6</t>
  </si>
  <si>
    <t>SA2020409</t>
  </si>
  <si>
    <t>MINI PLOČICA 2.0, 4RUPE,PRAVA,KRATKA-25-551-04-10</t>
  </si>
  <si>
    <t>SA2020410</t>
  </si>
  <si>
    <t>ZICA 0,4MM - 10M (NA METAR)</t>
  </si>
  <si>
    <t>SA2020451</t>
  </si>
  <si>
    <t>NH000003</t>
  </si>
  <si>
    <t>GRAFT DURAL 10,5X12,5CM,DURA ID-4502</t>
  </si>
  <si>
    <t>SA2020485</t>
  </si>
  <si>
    <t>MIKRO PLOČICA, 4 RUPE,PRAVA, DUGA-25-304-85-10</t>
  </si>
  <si>
    <t>SA2020504</t>
  </si>
  <si>
    <t>MAXIDRIVE ŠRAF KRSTASTI 1.5X4MM-25-875-04-10</t>
  </si>
  <si>
    <t>SA2020537</t>
  </si>
  <si>
    <t>TI-CHAMPY MINI PLOČICA,2.0, 6 RUPA,DUPLI Y OBLIK,KRATKA-25-370-06-09</t>
  </si>
  <si>
    <t>SA2020555</t>
  </si>
  <si>
    <t>MINI PLOČA SA 40 RUPA,2.0, PRAVA,PROFIL 1MM-25-550-40-09</t>
  </si>
  <si>
    <t>SA2020587</t>
  </si>
  <si>
    <t>MAXIDRIVE ŠRAF KRSTASTI 1.5X7MM- 25-875-07-10</t>
  </si>
  <si>
    <t>SA2020620</t>
  </si>
  <si>
    <t>INTRAOKULARNA MEKA SOČIVA(p1) ZAD. KOMORNA-SA60AT</t>
  </si>
  <si>
    <t>SA2020637</t>
  </si>
  <si>
    <t>UM000105</t>
  </si>
  <si>
    <t>EMBOSPHERE SYRINGE/MICROSPHERE - SXXXGH</t>
  </si>
  <si>
    <t>SA2020721</t>
  </si>
  <si>
    <t>MINI ŠRAF KRSTASTI SA OJAČANOM GLAVOM 2.0X11MM-25-872-11-10</t>
  </si>
  <si>
    <t>SA2020731</t>
  </si>
  <si>
    <t>MAXIDRIVE ŠRAF KRSTASTI SA OJAČANOM GLAVOM,2.3X13MM-25-873-13-10</t>
  </si>
  <si>
    <t>SA2020739</t>
  </si>
  <si>
    <t>MAXIDRIVE ŠRAF SA OJAČANOM GLAVOM 2.3X9MM-25-873-09-10</t>
  </si>
  <si>
    <t>SA2020828</t>
  </si>
  <si>
    <t>GP900001</t>
  </si>
  <si>
    <t>PROTEZA VOKALNA 4MM PROVOX 2 VEGA-8283</t>
  </si>
  <si>
    <t>SA2020843</t>
  </si>
  <si>
    <t>PUNJENJE SA ZUPCIMA ZA STAPLER GST60G</t>
  </si>
  <si>
    <t>SA2020859</t>
  </si>
  <si>
    <t>MIKRO PLOČICA 1.5 6 RUPA, DUPLI Y OBLIK,DUGA-25-322-85-09</t>
  </si>
  <si>
    <t>SA2020872</t>
  </si>
  <si>
    <t>MAXIDRIVE ŠRAF KRSTASTI 2X5MM-25-872-05-09</t>
  </si>
  <si>
    <t>SA2020932</t>
  </si>
  <si>
    <t>RSM003925</t>
  </si>
  <si>
    <t>APPOSE KOŽNI STAPLER ULC 35W- 8886803712,PSC933</t>
  </si>
  <si>
    <t>SA2200044</t>
  </si>
  <si>
    <t>SOČIVO MEKA ASFER,TRODELNA HOYA (p4)AF-1, PC-60 AD-REP22</t>
  </si>
  <si>
    <t>SA2200578</t>
  </si>
  <si>
    <t>MINI PLOČICA 6RUPA, 2.0 L-OBLIK, DESNA- 25-578-06-91</t>
  </si>
  <si>
    <t>SA2200579</t>
  </si>
  <si>
    <t>MINI PLOČICA 6 RUPA, 2.0 L-OBLIK LEVA- 25-579-06-91</t>
  </si>
  <si>
    <t>SA2201011</t>
  </si>
  <si>
    <t>SOČIVO MEKO ASF.JEDNOD.(p11) HOYA ISERT 254- REP22</t>
  </si>
  <si>
    <t>SA2531155</t>
  </si>
  <si>
    <t>PLOCICA MIKRO 1.5MM,4RUPE,L-OBLIK,DESNA,D-M2531186</t>
  </si>
  <si>
    <t>SA2532506</t>
  </si>
  <si>
    <t>PLOCICA MIKRO 1.5MM,6RUPA ZA ORBITU-25-325-06-92</t>
  </si>
  <si>
    <t>SA3513325</t>
  </si>
  <si>
    <t>UM000004</t>
  </si>
  <si>
    <t>STAPLER KOZNI ZA JEDNOKR.UPOTREBU,35 KLIPS.PMR36</t>
  </si>
  <si>
    <t>SA5020407</t>
  </si>
  <si>
    <t>MINI SRAF FI-2X7MM,CROSSPIN 50-20407/5</t>
  </si>
  <si>
    <t>SA5020408</t>
  </si>
  <si>
    <t>MINI SRAF FI-2X8MM,CROSSPIN 50-20408/6</t>
  </si>
  <si>
    <t>SA5020410</t>
  </si>
  <si>
    <t>MINI SRAF FI-2X10MM,CROSSPIN - 50-20410/5</t>
  </si>
  <si>
    <t>SA5229000</t>
  </si>
  <si>
    <t>NH000002</t>
  </si>
  <si>
    <t>VALVULA-SREDNJI PRITISAK 16MM-CSF-42545</t>
  </si>
  <si>
    <t>SA5229003</t>
  </si>
  <si>
    <t>KATETER VENTRIKULARNI STANDARDNI 23CM-41102</t>
  </si>
  <si>
    <t>SA5229004</t>
  </si>
  <si>
    <t>KATETER PERITONEALNI-STANDAR ,120CM-23048</t>
  </si>
  <si>
    <t>SA5229009</t>
  </si>
  <si>
    <t>KIT EKSTERNI LUMBALNI DRENAZNI-EDM-27302 (27303)</t>
  </si>
  <si>
    <t>SA5229010</t>
  </si>
  <si>
    <t>KIT VENTRIKULARNI DRENAZNI,EDM-27297,27796</t>
  </si>
  <si>
    <t>SA5505151</t>
  </si>
  <si>
    <t>SREDNJA PLOCICA Y 5 RUPA,FI-1,7 MM-55-05151</t>
  </si>
  <si>
    <t>SA6271415</t>
  </si>
  <si>
    <t>UMETAK ZA MEDJUPRSLJ.FUZIJU,CRNSS PEEK-627XXX</t>
  </si>
  <si>
    <t>SA6410208</t>
  </si>
  <si>
    <t>NH000022</t>
  </si>
  <si>
    <t>SPIRALE PLATINE,ORBIT GALAXY,XTRASOFT,641CXCF-GLX</t>
  </si>
  <si>
    <t>SA7411020</t>
  </si>
  <si>
    <t>AXIUM 3D QC-APB-SPIRALE SA BIOAKT. KOPOLIMEROM EV3</t>
  </si>
  <si>
    <t>SA9000325</t>
  </si>
  <si>
    <t>PENUMBRA COIL 400 COMPLEX SOFT I STANDARD,400...</t>
  </si>
  <si>
    <t>SA9074213</t>
  </si>
  <si>
    <t>EMBOCEPT MIKROSF.BIORAZG.ZA PRIV.EMBOL.PZN07421383</t>
  </si>
  <si>
    <t>SA9100525</t>
  </si>
  <si>
    <t>BIOSPHERE(BIOSFERE,EMBOSPHERE)100-150,2ML-VXXXHS</t>
  </si>
  <si>
    <t>SA9110100</t>
  </si>
  <si>
    <t>KATETER ARES ANTIBIOT.IMPREG.VENTRICUL.23CM-91102</t>
  </si>
  <si>
    <t>SA9121217</t>
  </si>
  <si>
    <t>UM000121</t>
  </si>
  <si>
    <t>BILIJARNI STENT PRAV-7FR RAZL.D.GBS-04-07-0X,01-07</t>
  </si>
  <si>
    <t>SA9121220</t>
  </si>
  <si>
    <t>BILIJARNI STENT PRAV-10FR RAZL.D.-GBS-01-10-0XX</t>
  </si>
  <si>
    <t>SA9201210</t>
  </si>
  <si>
    <t>BARRICADE PLATINA SPIRALE-9...FR;FL;FN;CF 10;FR18,</t>
  </si>
  <si>
    <t>SA9213101</t>
  </si>
  <si>
    <t>UM000009</t>
  </si>
  <si>
    <t>TVT-T.O.T.TRAKA ZA INKONTINENC.TU3100;UR3101-ARIS</t>
  </si>
  <si>
    <t>SA9221053</t>
  </si>
  <si>
    <t>UM000013</t>
  </si>
  <si>
    <t>PROTEZA-OTOSKL.CAUSS.LRG LOOP PISTON 4,5MM-402-451</t>
  </si>
  <si>
    <t>SA9221286</t>
  </si>
  <si>
    <t>NH000023</t>
  </si>
  <si>
    <t>SISTEM ZA EMBOLIZACIJU ANEURIZMI-WEB-WX-X-X</t>
  </si>
  <si>
    <t>SA9221515</t>
  </si>
  <si>
    <t>MREZICA POLIPROP. ZA HERNIU 15X15CM H31515,61516</t>
  </si>
  <si>
    <t>SA9224102</t>
  </si>
  <si>
    <t>UM000071</t>
  </si>
  <si>
    <t>KLIPS RESORPT.PDS,AP300 ABSOLOK PLUS</t>
  </si>
  <si>
    <t>SA9224104</t>
  </si>
  <si>
    <t>KLIPS RESORPT.PDS,AP400 ABSOLOK PLUS</t>
  </si>
  <si>
    <t>SA9224220</t>
  </si>
  <si>
    <t>UM000023</t>
  </si>
  <si>
    <t>GIA 8038L PUNJ.ZA LINEAR.STAPLER-NORM.TK.-PSC 1051</t>
  </si>
  <si>
    <t>SA9224222</t>
  </si>
  <si>
    <t>GIA 10038L PUNJ.ZA LIN.STAPL.-NORMAL.TKIVO-PSC1153</t>
  </si>
  <si>
    <t>SA9224223</t>
  </si>
  <si>
    <t>GIA 10048L PUNJ.ZA LIN.STAPL.DEBLJE TKIVO-PSC1181</t>
  </si>
  <si>
    <t>SA9224226</t>
  </si>
  <si>
    <t>GIA 80-4.8 PUNJENJE ZA LIN.STAPLER 8048L PSC 1231</t>
  </si>
  <si>
    <t>SA9224353</t>
  </si>
  <si>
    <t>UM000212</t>
  </si>
  <si>
    <t>KLIPS JEDNOKRATNI-HX-610-135XS-N1085630,N6012930</t>
  </si>
  <si>
    <t>SA9225176</t>
  </si>
  <si>
    <t>STAPLER-CDH29A-P PROXIMATE-CIRK.JED.UP.ZAKRIV 29MM</t>
  </si>
  <si>
    <t>SA9225181</t>
  </si>
  <si>
    <t>RSM001939</t>
  </si>
  <si>
    <t>PREMIUM PLUS CEEA 31(STAPLER-EEA31-1606-111989)083</t>
  </si>
  <si>
    <t>SA9226060</t>
  </si>
  <si>
    <t>PROTEZA-OTOSKL.CAUSSE LRG LOOP PISTON 5MM-402-501</t>
  </si>
  <si>
    <t>SA9226211</t>
  </si>
  <si>
    <t>UM000018</t>
  </si>
  <si>
    <t>J-J STENT RUSCH BR 7-26,27,28CM-300726,728,334201-8</t>
  </si>
  <si>
    <t>SA9227004</t>
  </si>
  <si>
    <t>SRAF LOCK,STARDRIVE L 2X6MM-MAKSILOFACIJAL-401.246</t>
  </si>
  <si>
    <t>SA9227010</t>
  </si>
  <si>
    <t>PLOCA LOCK MANDIBLE 2 DESNA 6R+21RUP L189-447.108</t>
  </si>
  <si>
    <t>SA9227113</t>
  </si>
  <si>
    <t>ZAVRTANJ IMF 2MM,L8MM SST - 201.929</t>
  </si>
  <si>
    <t>SA9227115</t>
  </si>
  <si>
    <t>STAPLER/SEKAC PUNJENJE SA NOZEM SR56</t>
  </si>
  <si>
    <t>SA9227219</t>
  </si>
  <si>
    <t>PROTEZA VOKALNA 10MM PROVOX 2 VEGA-7219-8134</t>
  </si>
  <si>
    <t>SA9227295</t>
  </si>
  <si>
    <t>PUNJENJE ZA STAPLER CR40G CONTOUR 40MM ZELENO</t>
  </si>
  <si>
    <t>SA9227740</t>
  </si>
  <si>
    <t>UM000039</t>
  </si>
  <si>
    <t>YASARGIL TI PERM STD-CLIP STR 7MM-FT740T</t>
  </si>
  <si>
    <t>SA9227801</t>
  </si>
  <si>
    <t>UM000047</t>
  </si>
  <si>
    <t>YASARGIL TI PERM STD-CLIP STR 15MM - FT780D</t>
  </si>
  <si>
    <t>SA9227824</t>
  </si>
  <si>
    <t>UM000052</t>
  </si>
  <si>
    <t>YASARGIL TI PERM STD-CLIPS TRG-CVD 8,4MM-FT824T</t>
  </si>
  <si>
    <t>SA9228035</t>
  </si>
  <si>
    <t>LIGACLIP LT300-STERILNI KETRIDZI /18 EXTRA MEDIUM</t>
  </si>
  <si>
    <t>SA9228115</t>
  </si>
  <si>
    <t>STAPLER/SEKAC PUNJENJE SA NOZEM SR76</t>
  </si>
  <si>
    <t>SA9228195</t>
  </si>
  <si>
    <t>STAPLER-CDH25A PROXIMATE-CIRKULAR.ZA JEDN.UP.ZAKR</t>
  </si>
  <si>
    <t>SA9228196</t>
  </si>
  <si>
    <t>STAPLER-CDH33A-B PROXIMATE-CIRK.1 UP.ZAKRIVLJENI 33</t>
  </si>
  <si>
    <t>SA9228555</t>
  </si>
  <si>
    <t>TVT-UNITAPE T PLUS,OPTURATOR-GIN.ZA SPREC.INKONT.</t>
  </si>
  <si>
    <t>SA9229037</t>
  </si>
  <si>
    <t>MREZICA POLIP.ZA HERNIU 30X30CM-H33030,H53030,6304</t>
  </si>
  <si>
    <t>SA9229053</t>
  </si>
  <si>
    <t>UM000080</t>
  </si>
  <si>
    <t>SHEPARD GROMM.VENTILAT.TUBE (PROT.ZA UHO)ST...VT..</t>
  </si>
  <si>
    <t>SA9229142</t>
  </si>
  <si>
    <t>ENDO CLIP II ML-PSC 008-KLIPS APLIKATOR-176658</t>
  </si>
  <si>
    <t>SA9229197</t>
  </si>
  <si>
    <t>PREMIUM PLUS CEEA 28(CREVNI CIR.STAP)-EEA2835-1606</t>
  </si>
  <si>
    <t>SA9229226</t>
  </si>
  <si>
    <t>TR45G ENDOPATH-PUNJ.STAPLER 45MM/4,8(4,1-ECR45G</t>
  </si>
  <si>
    <t>SA9229310</t>
  </si>
  <si>
    <t>VALVULA SREDNJI PRITISAK-REGULAR-STRATA II - 42866</t>
  </si>
  <si>
    <t>SA9229601</t>
  </si>
  <si>
    <t>J-J STENT RUSCH BR 4.8-300528,334201-4,9</t>
  </si>
  <si>
    <t>SA9229611</t>
  </si>
  <si>
    <t>TR45W ENDOPATH-PUNJ.ZA STAPLER 45MM/2,5MM-ECR45W</t>
  </si>
  <si>
    <t>SA9229683</t>
  </si>
  <si>
    <t>RSM000515</t>
  </si>
  <si>
    <t>MINICISTOSTOMA CYSTODRAIN CH12-SDS 12,C-AJ8013</t>
  </si>
  <si>
    <t>SA9229708</t>
  </si>
  <si>
    <t>YASARGIL TI PERM MINI-CLIP STR 5MM FT710T</t>
  </si>
  <si>
    <t>SA9229711</t>
  </si>
  <si>
    <t>YASARGIL CLIPS PERMANENT 12MM FT759T</t>
  </si>
  <si>
    <t>SA9229806</t>
  </si>
  <si>
    <t>MINICISTOSTOMA CYSTOFIX CYSTODRAIN CH9-C-AJ8010</t>
  </si>
  <si>
    <t>SA9229844</t>
  </si>
  <si>
    <t>UM000044</t>
  </si>
  <si>
    <t>YASARGIL TI PERM STD-CLIP STR 11MM-FT760T</t>
  </si>
  <si>
    <t>SA9229846</t>
  </si>
  <si>
    <t>UM000042</t>
  </si>
  <si>
    <t>YASARGIL TI PERM STD-CLIP STR 9MM-FT750T</t>
  </si>
  <si>
    <t>SA9229888</t>
  </si>
  <si>
    <t>LIGACLIP LT200 STERILNI KERTRIDZI EXTRA 36 KERT.</t>
  </si>
  <si>
    <t>SA9234580</t>
  </si>
  <si>
    <t>PUNJENJE ZUPCIMA,ZA STAPLER ;GST60B</t>
  </si>
  <si>
    <t>SA9254812</t>
  </si>
  <si>
    <t>UM000060</t>
  </si>
  <si>
    <t>LIGATING CLIPS ML MEDIUM-LARGE2200-030-01ML-PL569T</t>
  </si>
  <si>
    <t>SA9254853</t>
  </si>
  <si>
    <t>UM000010</t>
  </si>
  <si>
    <t>MREZICA PARITEX COMPOSITE HIATAL 8,5X8-PCO2114-2252</t>
  </si>
  <si>
    <t>SA9272170</t>
  </si>
  <si>
    <t>PROTEZA VOKALNA 6MM PROVOX 2 VEGA-7217-8131,8284</t>
  </si>
  <si>
    <t>SA9272180</t>
  </si>
  <si>
    <t>PROTEZA VOKALNA 8MM PROVOX 2 VEGA-7218-8132,8285</t>
  </si>
  <si>
    <t>SA9289450</t>
  </si>
  <si>
    <t>UM000014</t>
  </si>
  <si>
    <t>TOTALNA PROTEZA ZA REKONST. SLUSNIH KOSCICA-601</t>
  </si>
  <si>
    <t>SA9301240</t>
  </si>
  <si>
    <t>MINI SRAF KRSTASTI SA OJAČANOM GLAVOM MAXIDRIVE 2X6MM- 25-872-06-10</t>
  </si>
  <si>
    <t>SA9312536</t>
  </si>
  <si>
    <t>SM000004</t>
  </si>
  <si>
    <t>YASARGIL TI PERM STD-CLIP FWD-ANG 8MM-FT613T</t>
  </si>
  <si>
    <t>SA9314153</t>
  </si>
  <si>
    <t>TARGET 360 COIL - M003 XXXXX (STANDARD,XL,NANO..)</t>
  </si>
  <si>
    <t>SA9317481</t>
  </si>
  <si>
    <t>OPTIMA-SPIRALE INTRA.ANEUR.,COMPLEX,HELIC1MM-24MM-OPTIXXX</t>
  </si>
  <si>
    <t>SA9321468</t>
  </si>
  <si>
    <t>LIGACLIP LT100 S-STERILNI KERTRIDZI EXTRA 36 KERT.</t>
  </si>
  <si>
    <t>SA9321522</t>
  </si>
  <si>
    <t>YASARGIL TI PERM STD-CLIP CVD 10.3MM- FT784T</t>
  </si>
  <si>
    <t>SA9321532</t>
  </si>
  <si>
    <t>UM000204</t>
  </si>
  <si>
    <t>PBD-1030-0707 BILIJARNI EVA STENT-N4520330</t>
  </si>
  <si>
    <t>SA9324812</t>
  </si>
  <si>
    <t>RSM000731</t>
  </si>
  <si>
    <t>J-J SONDA DUGOTRAJNA CH-6,28CM,VORTEK C-ACB966</t>
  </si>
  <si>
    <t>SA9325620</t>
  </si>
  <si>
    <t>PLOCICA VRATNU KICMU ATLANTIS-876-XXX</t>
  </si>
  <si>
    <t>SA9328741</t>
  </si>
  <si>
    <t>PLOCICA-MINI PRAVE KRATKE,4RUPE 2.0,SA RAZMAKOM-25-551-04-92</t>
  </si>
  <si>
    <t>SA9334201</t>
  </si>
  <si>
    <t>J-J STENT RUSCH BR 6-28CM-300628-334201-7</t>
  </si>
  <si>
    <t>SA9345346</t>
  </si>
  <si>
    <t>STAPLER EC45A-ECHELON FLEX-ENDOREZAC</t>
  </si>
  <si>
    <t>SA9362542</t>
  </si>
  <si>
    <t>LIGACLIP LT400 STERILNI KERTRIDZ EXTRA LARGE/19</t>
  </si>
  <si>
    <t>SA9363154</t>
  </si>
  <si>
    <t>UM000101</t>
  </si>
  <si>
    <t>2D HELICAL-35,PERIFERNE PUSHABLE SPIRALE M0013XXX</t>
  </si>
  <si>
    <t>SA9367821</t>
  </si>
  <si>
    <t>UM000197</t>
  </si>
  <si>
    <t>PBD-1030-0807 BILIJARNI EVA STENT - N4521730</t>
  </si>
  <si>
    <t>SA9378410</t>
  </si>
  <si>
    <t>MIKRO PLOCICA 1,5, 20 RUPA PRAVA SA ZBIJENIM RAZMAKOM-25-320-00-91</t>
  </si>
  <si>
    <t>SA9386541</t>
  </si>
  <si>
    <t>MINI SRAF KRSTASTI SA OJAČANOM GLAVOM MAXIDRIVE 2X7MM- 25-872-07-10</t>
  </si>
  <si>
    <t>SA9387412</t>
  </si>
  <si>
    <t>SRAF KRSTASTI MAXIDRIVE 1.5X6MM- 25-875-06-10</t>
  </si>
  <si>
    <t>SA9387940</t>
  </si>
  <si>
    <t>MICRUSFRAME S MICROCOILS -MFR</t>
  </si>
  <si>
    <t>SA9389521</t>
  </si>
  <si>
    <t>RSM001872</t>
  </si>
  <si>
    <t>XCEL-KOMPATIBILNI SIST. ZA OSLOBADJANE SPIRALA</t>
  </si>
  <si>
    <t>SA9400850</t>
  </si>
  <si>
    <t>RSM001664</t>
  </si>
  <si>
    <t>NEFROFIX 8-SET DREN.URINA,SKATER-400850-757308701</t>
  </si>
  <si>
    <t>SA9467245</t>
  </si>
  <si>
    <t>PUNJENJE ZA STAPLER ECR45B</t>
  </si>
  <si>
    <t>SA9652102</t>
  </si>
  <si>
    <t>J-J STENT RUSCH BR.8-28CM-334201-8-EN-300829</t>
  </si>
  <si>
    <t>SA9801476</t>
  </si>
  <si>
    <t>GRAFT DURAL 5X5CM,DURA,ID2205I-1475,6-CODMAN,RDP</t>
  </si>
  <si>
    <t>SA9801478</t>
  </si>
  <si>
    <t>GRAFT DURAL7,5X7,5CM,DURA ID3305I-1478,7CODMAN,RDP</t>
  </si>
  <si>
    <t>UM000024</t>
  </si>
  <si>
    <t>KLIPS (dva paketa po šest komada)</t>
  </si>
  <si>
    <t>SA9285930</t>
  </si>
  <si>
    <t>UM000213</t>
  </si>
  <si>
    <t>KLIPS JEDNOKRATNI-HX-610-090S N1085730,N6012530/40</t>
  </si>
  <si>
    <t>SA5504237</t>
  </si>
  <si>
    <t>MREZICA 3D PLOCICA,10X10-55-04237</t>
  </si>
  <si>
    <t>SA9147890</t>
  </si>
  <si>
    <t>UM000205</t>
  </si>
  <si>
    <t>PBD-1030-1012 BILIJARNI EVA STENT-N4523630</t>
  </si>
  <si>
    <t>SA2120100</t>
  </si>
  <si>
    <t>UM000123</t>
  </si>
  <si>
    <t>PLASTICNA PANKREASNA PROTEZA 5FR - E5F5</t>
  </si>
  <si>
    <t>SA9228530</t>
  </si>
  <si>
    <t>PERDENSER,MIKRO.SPIRALE ZA EMB.ANEURIZMI OD PLATINE-TJCSTXXX-2D,3D</t>
  </si>
  <si>
    <t>SA9222758</t>
  </si>
  <si>
    <t>UM000049</t>
  </si>
  <si>
    <t>YASARGIL TI PERM STD-CLIPS LT-CVD 13.7MM-FT782T</t>
  </si>
  <si>
    <t>SA9227753</t>
  </si>
  <si>
    <t>UM000046</t>
  </si>
  <si>
    <t>YASARGIL TI PERM STD-CLIPS LT-CVD 10.2MM FT762T</t>
  </si>
  <si>
    <t>SA9229977</t>
  </si>
  <si>
    <t>UM000043</t>
  </si>
  <si>
    <t>YASARGIL TI PERM STD-CLIP SLT-CVD8,3MM-FT752T</t>
  </si>
  <si>
    <t>SA9365847</t>
  </si>
  <si>
    <t>PBD-1030-0715 BILIJARNI EVA STENT-N4521130</t>
  </si>
  <si>
    <t>SA9178451</t>
  </si>
  <si>
    <t>LIFEPEARL-MIKROSFERE-100UM-200UM,2ML8LPSX00</t>
  </si>
  <si>
    <t>SA9367814</t>
  </si>
  <si>
    <t>UM000199</t>
  </si>
  <si>
    <t>PBD-1030-0812 BILIJARNI EVA STENT - N4522230</t>
  </si>
  <si>
    <t>SA2020377</t>
  </si>
  <si>
    <t>LIGACLIP STERILNI KERTRIDZI VELIKI L 4200/6</t>
  </si>
  <si>
    <t>SA2020854</t>
  </si>
  <si>
    <t>POLIETILENSKI PANKREATICNI STENT 5FRX3-5 CM-EGE5F3</t>
  </si>
  <si>
    <t xml:space="preserve">УКУПНО ОСТАЛО </t>
  </si>
  <si>
    <t xml:space="preserve">УКУПНО ОСТАЛИ УГРАДНИ МАТЕРИЈАЛ </t>
  </si>
  <si>
    <t>СВЕ УКУПНО УГРАДНИ МАТЕРИЈАЛ КЦВ</t>
  </si>
  <si>
    <t>РЕКАПИТУЛАЦИЈА УГРАДНОГ МАТЕРИЈАЛА У КЦВ</t>
  </si>
  <si>
    <t>077</t>
  </si>
  <si>
    <t xml:space="preserve">УГРАДНИ МАТЕРИЈАЛ У ОРТОПЕДИЈИ </t>
  </si>
  <si>
    <t>078</t>
  </si>
  <si>
    <t xml:space="preserve">ИМПЛАНТАТИ У ОРТОПЕДИЈИ </t>
  </si>
  <si>
    <t>082</t>
  </si>
  <si>
    <t>СТЕНТОВИ</t>
  </si>
  <si>
    <t>083</t>
  </si>
  <si>
    <t xml:space="preserve">ГРАФТОВИ </t>
  </si>
  <si>
    <t>084</t>
  </si>
  <si>
    <t xml:space="preserve">ОСТАЛИ УГРАДНИ МАТЕРИЈАЛ </t>
  </si>
  <si>
    <t>КОХЛЕАРНИ ИМПЛАНТАТИ</t>
  </si>
  <si>
    <t xml:space="preserve">ОСТАЛО </t>
  </si>
  <si>
    <t>Табела 19a:</t>
  </si>
  <si>
    <t xml:space="preserve">  082 - СТЕНТОВИ</t>
  </si>
  <si>
    <t xml:space="preserve">РЕКАПИТУЛАЦИЈА УГРАДНОГ МАТЕРИЈАЛА У КОВИД БОЛНИЦИ </t>
  </si>
  <si>
    <t>Табела 20.</t>
  </si>
  <si>
    <t>Санитетски и медицински потрошни материјал</t>
  </si>
  <si>
    <t>ГРУПА САНИТЕТСКОГ МАТЕРИЈАЛА</t>
  </si>
  <si>
    <t>8.1.</t>
  </si>
  <si>
    <t>ДИЈАГНОСТИЧКИ МАТЕРИЈАЛ (УКУПНО)</t>
  </si>
  <si>
    <t>8.2.</t>
  </si>
  <si>
    <t>ТЕРАПИЈСКИ МАТЕРИЈАЛ (УКУПНО)</t>
  </si>
  <si>
    <t>8.3.</t>
  </si>
  <si>
    <t>ЛАБОРАТОРИЈСКИ  МАТЕРИЈАЛ-РЕАГЕНСИ (УКУПНО)</t>
  </si>
  <si>
    <t>8.3.1.</t>
  </si>
  <si>
    <t>РЕАГЕНСИ-ХОРМОНИ (УКУПНО)</t>
  </si>
  <si>
    <t>8.3.2.</t>
  </si>
  <si>
    <t>РЕАГЕНСИ - ТУМОР МАРКЕРИ (УКУПНО)</t>
  </si>
  <si>
    <t>8.4.</t>
  </si>
  <si>
    <t>САНИТЕТСКИ И МЕДИЦИНСКИ МАТЕРИЈАЛ - ОПШТИ (УКУПНО)</t>
  </si>
  <si>
    <t>8.5.</t>
  </si>
  <si>
    <t>ОСТАЛИ САНИТЕТСКИ И МЕДИЦИНСКИ ПОТРОШНИ МАТЕРИЈАЛ (УКУПНО)</t>
  </si>
  <si>
    <t xml:space="preserve">САНИТЕТСКИ И МЕДИЦИНСКИ ПОТРОШНИ МАТЕРИЈАЛ </t>
  </si>
  <si>
    <t>OSTALI</t>
  </si>
  <si>
    <t>Табела 21.</t>
  </si>
  <si>
    <t>Листе чекања</t>
  </si>
  <si>
    <t xml:space="preserve">Групе процедура / Назив услуге </t>
  </si>
  <si>
    <t xml:space="preserve">Укупан број пацијената на листи чекања на дан 31.12.2022. </t>
  </si>
  <si>
    <t>Број пацијената са листе чекања којима је урађена  процедура/интервенција 2022</t>
  </si>
  <si>
    <t>Укупан број свих пацијената којима је урађена интервенција/процедура у ЗУ 2022</t>
  </si>
  <si>
    <t>Број нових пацијената на листи чекања у 2022.</t>
  </si>
  <si>
    <t>Просечна дужина чекања у данима 2022.</t>
  </si>
  <si>
    <t>Планиран укупан број процедура за које се воде листе чекања за 2023.</t>
  </si>
  <si>
    <t>Планиран број процедура за пацијенте који су на листи чекања за 2023.</t>
  </si>
  <si>
    <t>1Б. ПРЕГЛЕД НА  МАГНЕТНОЈ РЕЗОНАНЦИ (МР)</t>
  </si>
  <si>
    <t>Магнетна резонанца мозга</t>
  </si>
  <si>
    <t>Магнетна резонанца главе</t>
  </si>
  <si>
    <t xml:space="preserve">Магнетна резонанца - врат </t>
  </si>
  <si>
    <t xml:space="preserve">Магнетна резонанца кичме </t>
  </si>
  <si>
    <t>Магнетна резонанца абдомена</t>
  </si>
  <si>
    <t>Магнетна резонанца пелвиса</t>
  </si>
  <si>
    <t>Магнетна резонанца екстремитета</t>
  </si>
  <si>
    <t>Магнетна резонанца осталих области</t>
  </si>
  <si>
    <t>Магнетна резонанца дојке</t>
  </si>
  <si>
    <t>Magnetnorezonantna holangiopankreatografija sa kontrastnim sredstvom - snimanje</t>
  </si>
  <si>
    <t>Magnetnorezonantna holangiopankreatografija sa kontrastnim sredstvom - čitanje</t>
  </si>
  <si>
    <t>* Напомена: Код магнетне резонанце листа чекања се води за лица по анатомији људског тела, па су из тог разлога приказане шифре за стационарно лечење. Процедуре се воде по новим шифрама које важе за амбулантне пацијенте.</t>
  </si>
  <si>
    <t>6. УГРАДЊА ГРАФТОВА ОД ВЕШТАЧКОГ МАТЕРИЈАЛА И ЕНДОВАСКУЛАРНИХ ГРАФТ ПРОТЕЗА</t>
  </si>
  <si>
    <t xml:space="preserve">Замена инфрареналне анеуризме абдоминалне аорте помоћу цевастог графта </t>
  </si>
  <si>
    <t>Аортно-феморално-феморални бајпас синтетичким материјалом</t>
  </si>
  <si>
    <t xml:space="preserve">Феморално-поплитеални бајпас синтетичким материјалом, анастомоза изнад колена </t>
  </si>
  <si>
    <t>Феморално-феморални кросовер бајпас</t>
  </si>
  <si>
    <t>7. ОПЕРАЦИЈА СЕНИЛНЕ И ПРЕСЕНИЛНЕ КАТАРАКТЕ СА УГРАДЊОМ ИНТРАОКУЛАРНИХ СОЧИВА</t>
  </si>
  <si>
    <t>Екстракапсуларна екстракција природног сочива факоемулзификацијом и аспирацијом катаракте са инсерцијом савитљивог вештачког сочива</t>
  </si>
  <si>
    <t>8. УГРАДЊА ИМПЛАНТАТА У ОРТОПЕДИЈИ (КУКОВИ И КОЛЕНА)</t>
  </si>
  <si>
    <t>Потпуна артропластика зглоба кука, једнострана</t>
  </si>
  <si>
    <t>49319-00</t>
  </si>
  <si>
    <t>Потпуна артропластика зглоба кука, обострана</t>
  </si>
  <si>
    <t>Потпуна артропластика колена, једнострано</t>
  </si>
  <si>
    <t>49519-00</t>
  </si>
  <si>
    <t>Потпуна артропластика колена, обострано</t>
  </si>
  <si>
    <t>Табела 22.</t>
  </si>
  <si>
    <t>Збирна табела врсте здравствених услуга које се пружају у здравственој установи</t>
  </si>
  <si>
    <t>Specijalistički pregled prvi</t>
  </si>
  <si>
    <t>Specijalistički pregled kontrolni</t>
  </si>
  <si>
    <t>Specijalistički pregled prvi - profesor</t>
  </si>
  <si>
    <t>Specijalistički pregled kontrolni - profesor</t>
  </si>
  <si>
    <t>Specijalistički pregled prvi - docenta i primarijusa</t>
  </si>
  <si>
    <t>Specijalistički pregled kontrolni - docenta i primarijusa</t>
  </si>
  <si>
    <t>Konzilijarni pregled bolesnika - 5 učesnika</t>
  </si>
  <si>
    <t>Pregled neurohirurga</t>
  </si>
  <si>
    <t>Komisijski neuropsihijatrijski pregled ispitanika od strane 3 veštaka</t>
  </si>
  <si>
    <t>Komisijski neuropsihijatrijski pregled ispitanika uz konsultaciju nastavnika (profesora, docenta) sa prikazom ispitanika</t>
  </si>
  <si>
    <t>Specijalistički psihijatrijski pregled</t>
  </si>
  <si>
    <t>Specijalisticki psihijatrijski pregled profesora</t>
  </si>
  <si>
    <t>Specijalistički psihijatrijski pregled docenta i primarijusa</t>
  </si>
  <si>
    <t>Konsultativni specijalistički psihijatrijski pregled u drugoj ustanovi</t>
  </si>
  <si>
    <t>Specijalistički psihijatrijski pregled ponovni profesora</t>
  </si>
  <si>
    <t>Specijalistički psihijatrijski pregled ponovni</t>
  </si>
  <si>
    <t>Specijalistički psihijatrijski pregled ponovni docenta i primarijusa</t>
  </si>
  <si>
    <t>Telekonsulatacija izabranog lekara sa doktorom medicine odgovarajuće specijalnosti – Razmena informacija izabranog lekara sa doktorom medicine odgovarajuće specijalnosti na sekundarnom i tercijarnom nivou zdravstvene zaštite, putem dostupnih informacionih i komunikacionih tehnologija, unos podataka u medicinsku dokumentaciju</t>
  </si>
  <si>
    <t>Telekonsulatacija pacijenta sa doktorom medicine odgovarajuće specijalnosti – Razmena informacija pacijenta sa doktorom medicine odgovarajuće specijalnosti na sekundarnom i tercijarnom nivou zdravstvene zaštite, davanje saveta na osnovu praćenja laboratorijskih i drugih parametara putem dostupnih informacionih i komunikacionih tehnologija, upućivanje na druge specijalističke preglede, unos podataka u medicinsku dokumentaciju</t>
  </si>
  <si>
    <t>Dezinfekcija mrtvačnice</t>
  </si>
  <si>
    <t>Prvo čitanje radiografskog snimka dojke u okviru organizovanog skrininga</t>
  </si>
  <si>
    <t>Drugo čitanje radiografskog snimka dojke u okviru organizovanog skrininga</t>
  </si>
  <si>
    <t>Treće ili supervizijsko čitanje radiografskog snimka dojke u okviru organizovanog skrininga</t>
  </si>
  <si>
    <t>Supervizijsko tumačenje PAP nalaza u organizovanom skriningu karcinoma grlića materice</t>
  </si>
  <si>
    <t>Specijalistički pregled fizijatra</t>
  </si>
  <si>
    <t xml:space="preserve">Hemodijaliza </t>
  </si>
  <si>
    <t>Kontinuirana hemodijafiltracija</t>
  </si>
  <si>
    <t>Kontinuirana ambulatorna peritoneumska dijaliza-CAPD</t>
  </si>
  <si>
    <t>Hemoroidektomija laserom</t>
  </si>
  <si>
    <t xml:space="preserve"> Terapija lakatnog zgloba vežbanjem </t>
  </si>
  <si>
    <t>SUDSKA</t>
  </si>
  <si>
    <t>L029884</t>
  </si>
  <si>
    <t>Specijalna obdukcija</t>
  </si>
  <si>
    <t>L021733</t>
  </si>
  <si>
    <t>Aceton u krvi-HS-GC/FID</t>
  </si>
  <si>
    <t>L021758</t>
  </si>
  <si>
    <t>Amfetamini u krvi-GC/MS</t>
  </si>
  <si>
    <t>L021782</t>
  </si>
  <si>
    <t>Analgoantipiretici u krvi-GC/MS</t>
  </si>
  <si>
    <t>L021808</t>
  </si>
  <si>
    <t>Anestetici u krvi-GC/MS</t>
  </si>
  <si>
    <t>L021816</t>
  </si>
  <si>
    <t>Anksiolitici u krvi-GC/MS</t>
  </si>
  <si>
    <t>L021824</t>
  </si>
  <si>
    <t>Antiaritmici u krvi-GC/MS</t>
  </si>
  <si>
    <t>L021832</t>
  </si>
  <si>
    <t>Antidepresivi u krvi-GC/MS</t>
  </si>
  <si>
    <t>L021865</t>
  </si>
  <si>
    <t>Antiemetici u krvi - GC/MS</t>
  </si>
  <si>
    <t>L021873</t>
  </si>
  <si>
    <t>Antihipertenzivi u krvi-GC/MS</t>
  </si>
  <si>
    <t>L021881</t>
  </si>
  <si>
    <t>Antikonvulzivi u krvi-GC/MS</t>
  </si>
  <si>
    <t>L021899</t>
  </si>
  <si>
    <t>Antimikotici u krvi - GC/MS</t>
  </si>
  <si>
    <t>L021907</t>
  </si>
  <si>
    <t>Antiparkinsonici u krvi-GC/MS</t>
  </si>
  <si>
    <t>L021915</t>
  </si>
  <si>
    <t>Antireumatici u krvi-GC/MS</t>
  </si>
  <si>
    <t>L021923</t>
  </si>
  <si>
    <t>Antitusici u krvi-GC/MS</t>
  </si>
  <si>
    <t>L021980</t>
  </si>
  <si>
    <t>Beta-blokatori u krvi-GC/MS</t>
  </si>
  <si>
    <t>L021998</t>
  </si>
  <si>
    <t>Bronhospazmolitici u krvi-GC/MS</t>
  </si>
  <si>
    <t>L022012</t>
  </si>
  <si>
    <t>Droge-opijatni alkaloidi u krvi- GC/MS</t>
  </si>
  <si>
    <t>L022020</t>
  </si>
  <si>
    <t>Droge-psihodelici u krvi-GC/MS</t>
  </si>
  <si>
    <t>L022046</t>
  </si>
  <si>
    <t>Etanol u krvi-GC-FID</t>
  </si>
  <si>
    <t xml:space="preserve">L022064 </t>
  </si>
  <si>
    <t xml:space="preserve">Anksiolitici u urinu-GC/MS </t>
  </si>
  <si>
    <t xml:space="preserve">L022065 </t>
  </si>
  <si>
    <t xml:space="preserve">Antidepresivi u urinu-GC/MS </t>
  </si>
  <si>
    <t xml:space="preserve">L022066 </t>
  </si>
  <si>
    <t xml:space="preserve">Neuroleptici u urinu-GC/MS </t>
  </si>
  <si>
    <t xml:space="preserve">L022067 </t>
  </si>
  <si>
    <t xml:space="preserve">Sedativi-hipnotici u urinu -GC/MS </t>
  </si>
  <si>
    <t>L022103</t>
  </si>
  <si>
    <t>Kanabinoidi u krvi-GC/MS</t>
  </si>
  <si>
    <t>L022137</t>
  </si>
  <si>
    <t>Kokain,benzoil-ekgonin u krvi-GC/MS</t>
  </si>
  <si>
    <t>L022152</t>
  </si>
  <si>
    <t>Lako isparljivi ugljovodonici u krvi-GC/MS</t>
  </si>
  <si>
    <t>L022178</t>
  </si>
  <si>
    <t>Metanol u krvi-HS-GC-FID</t>
  </si>
  <si>
    <t>L022182</t>
  </si>
  <si>
    <t>Methemoglobin u krvi - spektrofotometrijski</t>
  </si>
  <si>
    <t>L022194</t>
  </si>
  <si>
    <t>Narkoanalgetici u krvi-GC/MS</t>
  </si>
  <si>
    <t>L022228</t>
  </si>
  <si>
    <t>Neuroleptici u krvi - GC/MS</t>
  </si>
  <si>
    <t>L022251</t>
  </si>
  <si>
    <t>Oftalmici u krvi GC/MS</t>
  </si>
  <si>
    <t>L022293</t>
  </si>
  <si>
    <t>Pesticidi u krvi-GC/MS</t>
  </si>
  <si>
    <t>L022327</t>
  </si>
  <si>
    <t>Sedativi-hipnotici u krvi-GC/MS</t>
  </si>
  <si>
    <t>L022335</t>
  </si>
  <si>
    <t>Spazmolitici u krvi -GC/MS</t>
  </si>
  <si>
    <t>L022343</t>
  </si>
  <si>
    <t>Ugljen-monoksid u krvi-spektrofotometrijski</t>
  </si>
  <si>
    <t>L022350</t>
  </si>
  <si>
    <t>Viši alkoholi u krvi-HS-GC-FID</t>
  </si>
  <si>
    <t>L022863</t>
  </si>
  <si>
    <t>Neuroleptici u serumu - GC/MS</t>
  </si>
  <si>
    <t>L023010</t>
  </si>
  <si>
    <t>Amfetamini u urinu-GC/MS</t>
  </si>
  <si>
    <t>L023044</t>
  </si>
  <si>
    <t>Analgoantipiretici u urinu-GC/MS</t>
  </si>
  <si>
    <t>L023051</t>
  </si>
  <si>
    <t>Anestetici u urinu-GC/MS</t>
  </si>
  <si>
    <t>L023069</t>
  </si>
  <si>
    <t>Antiaritmici u urinu-GC/MS</t>
  </si>
  <si>
    <t>L023085</t>
  </si>
  <si>
    <t xml:space="preserve">Antiemetici u urinu - GC/MS </t>
  </si>
  <si>
    <t>L023093</t>
  </si>
  <si>
    <t>Antihipertenzivi u urinu-GC/MS</t>
  </si>
  <si>
    <t>L023101</t>
  </si>
  <si>
    <t>Antikonvulzivi u urinu-GC/MS</t>
  </si>
  <si>
    <t>L023119</t>
  </si>
  <si>
    <t xml:space="preserve">Antimikotici u urin - GC/MS </t>
  </si>
  <si>
    <t>L023127</t>
  </si>
  <si>
    <t>Antiparkinsonici u urinu-GC/MS</t>
  </si>
  <si>
    <t>L023135</t>
  </si>
  <si>
    <t>Antireumatici u urinu-GC/MS</t>
  </si>
  <si>
    <t>L023143</t>
  </si>
  <si>
    <t>Antitusici u urinu-GC/MS</t>
  </si>
  <si>
    <t>L023242</t>
  </si>
  <si>
    <t>Beta-blokatori u urinu-GC/MS</t>
  </si>
  <si>
    <t>L023259</t>
  </si>
  <si>
    <t>Bronhospazmolitici u urinu-GC/MS</t>
  </si>
  <si>
    <t>L023291</t>
  </si>
  <si>
    <t>Droge-opijatni alkaloidi u urinu-GC/MS</t>
  </si>
  <si>
    <t>L023309</t>
  </si>
  <si>
    <t>Droge-psihodelici u urinu-GC/MS</t>
  </si>
  <si>
    <t>L023317</t>
  </si>
  <si>
    <t>Etanol u urinu-GC-FID</t>
  </si>
  <si>
    <t>L023390</t>
  </si>
  <si>
    <t>Kanabinoidi u urinu-GC/MC</t>
  </si>
  <si>
    <t>L023440</t>
  </si>
  <si>
    <t>Kokain i benzoil-ekgonin u urinu-GC/MS</t>
  </si>
  <si>
    <t xml:space="preserve">L023481 </t>
  </si>
  <si>
    <t xml:space="preserve">Metanol u urinu -GC/FID </t>
  </si>
  <si>
    <t>L023499</t>
  </si>
  <si>
    <t>Narkoanalgetici u urinu-GC/MS</t>
  </si>
  <si>
    <t>L023606</t>
  </si>
  <si>
    <t>Pesticidi u urinu-GC/MS</t>
  </si>
  <si>
    <t>L023747</t>
  </si>
  <si>
    <t>Amfetamini u želudačnom sadržaju-GC/MS</t>
  </si>
  <si>
    <t>L023770</t>
  </si>
  <si>
    <t>Analgoantipiretici u želudačnom sadržaju-GC/MS</t>
  </si>
  <si>
    <t>L023788</t>
  </si>
  <si>
    <t>Anestetici u želudačnom sadržaju-GC/MS</t>
  </si>
  <si>
    <t>L023796</t>
  </si>
  <si>
    <t>Anksiolitici u želudačnom sadržaju-GC/MS</t>
  </si>
  <si>
    <t>L023804</t>
  </si>
  <si>
    <t>Antiaritmici u želudačnom sadržaju-GC/MS</t>
  </si>
  <si>
    <t>L023812</t>
  </si>
  <si>
    <t>Antidepresivi u želudačnom sadržaju-GC/MS</t>
  </si>
  <si>
    <t>L023846</t>
  </si>
  <si>
    <t>Antiemetici u želudačnom sadržaju - GC/MS</t>
  </si>
  <si>
    <t>L023853</t>
  </si>
  <si>
    <t>Antihipertenzivi u želudačnom sadržaju-GC/MS</t>
  </si>
  <si>
    <t>L023861</t>
  </si>
  <si>
    <t>Antikonvulzivi u želudačnom sadržaju-GC/MS</t>
  </si>
  <si>
    <t>L023879</t>
  </si>
  <si>
    <t>Antimikotici u želudačnom sadržaju-GC/MS</t>
  </si>
  <si>
    <t>L023887</t>
  </si>
  <si>
    <t>Antiparkinsonici u želudačnom sadržaju-GC/MS</t>
  </si>
  <si>
    <t>L023895</t>
  </si>
  <si>
    <t>Antireumatici u želudačnom sadržaju-GC/MS</t>
  </si>
  <si>
    <t>L023903</t>
  </si>
  <si>
    <t>Antitusici u želudačnom sadržaju-GC/MS</t>
  </si>
  <si>
    <t>L023952</t>
  </si>
  <si>
    <t>Beta-blokatori u želudačnom sadržaju-GC/MS</t>
  </si>
  <si>
    <t>L023960</t>
  </si>
  <si>
    <t>Bronhospazmolitici u želudačnom sadržaju-GC/MS</t>
  </si>
  <si>
    <t>L023978</t>
  </si>
  <si>
    <t>Droge-opijatni alkaloidi u želudačnom sadržaju-GC/MS</t>
  </si>
  <si>
    <t>L023986</t>
  </si>
  <si>
    <t>Droge-psihodelici u želudačnom sadržaju-GC/MS</t>
  </si>
  <si>
    <t>L024018</t>
  </si>
  <si>
    <t>Kokain i benzoil-ekgonin u želudačnom sadržaju-GC/MS</t>
  </si>
  <si>
    <t>L024034</t>
  </si>
  <si>
    <t>Narkoanalgetici u želudačnom sadržaju-GC/MS</t>
  </si>
  <si>
    <t>L024067</t>
  </si>
  <si>
    <t>Neuroleptici u želudačnom sadržaju-GC/MS</t>
  </si>
  <si>
    <t xml:space="preserve">L024125 </t>
  </si>
  <si>
    <t>Pesticidi u želudačnom sadržaju-GC/MS</t>
  </si>
  <si>
    <t>L024158</t>
  </si>
  <si>
    <t>Sedativi-hipnotici u želudačnom sadržaju-GC/MS</t>
  </si>
  <si>
    <t>L024166</t>
  </si>
  <si>
    <t>Spazmolitici u želudačnom sadržaju-GC/MS</t>
  </si>
  <si>
    <t>L024505</t>
  </si>
  <si>
    <t>Anksiolitici u tkivu organa - GC/FID</t>
  </si>
  <si>
    <t>L024570</t>
  </si>
  <si>
    <t>Antikonvulzivi u tkivu organa-GC/MS</t>
  </si>
  <si>
    <t>L024596</t>
  </si>
  <si>
    <t>Antiparkinsonici u tkivu organa-GC/MS</t>
  </si>
  <si>
    <t>L024679</t>
  </si>
  <si>
    <t>Bronhospazmolitici u tkivu organa-GC/MC</t>
  </si>
  <si>
    <t>L024687</t>
  </si>
  <si>
    <t>Droge-opijatni alkaloidi u tkivu organa- GC/MS</t>
  </si>
  <si>
    <t>L024695</t>
  </si>
  <si>
    <t>Droge-psihodelici u tkivu organa-GC/MS</t>
  </si>
  <si>
    <t>L024703</t>
  </si>
  <si>
    <t>Droge-psihostimulansi u tkivu organa-GC/MS</t>
  </si>
  <si>
    <t>L024778</t>
  </si>
  <si>
    <t>Kokain i benzoil-ekgonin u tkivu organa-GC/MS</t>
  </si>
  <si>
    <t>L024844</t>
  </si>
  <si>
    <t>Metanol u tkivu organa-GC/FID</t>
  </si>
  <si>
    <t>L024869</t>
  </si>
  <si>
    <t>Narkoanalgetici u tkivu organa-GC/MS</t>
  </si>
  <si>
    <t>L024950</t>
  </si>
  <si>
    <t>Pesticidi u tkivu organa-GC/MS</t>
  </si>
  <si>
    <t>L024984</t>
  </si>
  <si>
    <t>Psihostimulansi u tkivu organa-GC/MS</t>
  </si>
  <si>
    <t>L024992</t>
  </si>
  <si>
    <t>Sedativi-hipnotici u tkivu organa-GC/MS</t>
  </si>
  <si>
    <t>L025007</t>
  </si>
  <si>
    <t>Spazmolitici u tkivu organa-GC/MC</t>
  </si>
  <si>
    <t>L025163</t>
  </si>
  <si>
    <t>Droge-opijatni alkaloidi u kosi-GC/MS</t>
  </si>
  <si>
    <t>L025171</t>
  </si>
  <si>
    <t>Droge-psihodelici u kosi-GC/MS</t>
  </si>
  <si>
    <t>L025189</t>
  </si>
  <si>
    <t>Droge-psihostimulansi u kosi-GC/MS</t>
  </si>
  <si>
    <t>L025593</t>
  </si>
  <si>
    <t xml:space="preserve">Kompletna toksikološka analiza - GC/MS </t>
  </si>
  <si>
    <t>L025643</t>
  </si>
  <si>
    <t>Usmerena toksik.anali.prirodnog ili sintetskog jedinj.-GC/MS</t>
  </si>
  <si>
    <t xml:space="preserve">L026054 </t>
  </si>
  <si>
    <t xml:space="preserve">Izolacija DNK/RNK iz tkiva i parafinskih kalupa </t>
  </si>
  <si>
    <t xml:space="preserve">L026088 </t>
  </si>
  <si>
    <t>Konsultacije za postavljanje genetičke dijagnoze</t>
  </si>
  <si>
    <t xml:space="preserve">L025917 </t>
  </si>
  <si>
    <t>Molekularna dijagnostika najčešćih aneuploidija (13,18,21 i polnih hromozoma) QF - PCR metodom</t>
  </si>
  <si>
    <t xml:space="preserve">L025890 </t>
  </si>
  <si>
    <t>Molekularna dijagnostika i praćenje himerizma nakon transplantacije kostne srži multipleks STR-PCR metodom</t>
  </si>
  <si>
    <t>Табела 20.a</t>
  </si>
  <si>
    <r>
      <t>Amiloid beta 42 (A</t>
    </r>
    <r>
      <rPr>
        <sz val="9"/>
        <rFont val="Calibri"/>
        <family val="2"/>
        <charset val="238"/>
      </rPr>
      <t>β</t>
    </r>
    <r>
      <rPr>
        <sz val="9"/>
        <rFont val="Arial"/>
        <family val="2"/>
        <charset val="238"/>
      </rPr>
      <t>1-42) u likvoru , ELISA</t>
    </r>
  </si>
  <si>
    <r>
      <t>Određivanje vrednosti MIK-</t>
    </r>
    <r>
      <rPr>
        <sz val="9"/>
        <rFont val="Helvetica"/>
        <charset val="134"/>
      </rPr>
      <t>a (minimalne inhibitorne koncentracije) za jedan antibiotik (gradijent ili E - test)</t>
    </r>
  </si>
  <si>
    <r>
      <t xml:space="preserve">Serološka identifikacija Neisseria vrsta - </t>
    </r>
    <r>
      <rPr>
        <sz val="9"/>
        <rFont val="Helvetica"/>
        <charset val="134"/>
      </rPr>
      <t>imunoaglutinacija</t>
    </r>
  </si>
  <si>
    <r>
      <t>Određivanje vrednosti MIK-</t>
    </r>
    <r>
      <rPr>
        <sz val="8"/>
        <rFont val="Helvetica"/>
      </rPr>
      <t>a (minimalne inhibitorne koncentracije) za jedan antibiotik (gradijent ili E - test)</t>
    </r>
  </si>
  <si>
    <r>
      <t xml:space="preserve">Serološka identifikacija Neisseria vrsta - </t>
    </r>
    <r>
      <rPr>
        <sz val="8"/>
        <rFont val="Helvetica"/>
      </rPr>
      <t>imunoaglutinacija</t>
    </r>
  </si>
  <si>
    <r>
      <t>Kлинички центар Војводине-</t>
    </r>
    <r>
      <rPr>
        <b/>
        <sz val="9"/>
        <rFont val="Arial"/>
        <family val="2"/>
        <charset val="238"/>
      </rPr>
      <t>Ковид бoлница</t>
    </r>
  </si>
  <si>
    <t>SA9201540</t>
  </si>
  <si>
    <t>IS180005</t>
  </si>
  <si>
    <t>SOCIVO TVRDO PMMA INTERO.PREDNJE.BIOVISION 60125S</t>
  </si>
  <si>
    <t xml:space="preserve">ЗДРАВСТВЕНА УСТАНОВА  </t>
  </si>
  <si>
    <t>КЛИНИЧКИ ЦЕНТАР ВОЈВОДИНЕ</t>
  </si>
  <si>
    <t>ПЛАН РАДА ЗА 2023. ГОДИНУ -  ЦЕНТAР ЗА СУДСКУ МЕДИЦИНУ, ТОКСИКОЛОГИЈУ И МОЛЕКУЛАРНУ ГЕНЕТИКУ</t>
  </si>
  <si>
    <t>Услуге Центра за судску медицину, токсикологију и молекуларну генетику</t>
  </si>
  <si>
    <t>ИЗВРШЕНО У 2022.</t>
  </si>
  <si>
    <t xml:space="preserve"> ПЛАН РАДА ЗА 2023. ГОДИНУ (ДО ВИСИНЕ ПРЕДРАЧУНА)</t>
  </si>
  <si>
    <t>Р. бр.</t>
  </si>
  <si>
    <t>Услуга</t>
  </si>
  <si>
    <t>Број услуга</t>
  </si>
  <si>
    <t>1</t>
  </si>
  <si>
    <t>2</t>
  </si>
  <si>
    <t>3</t>
  </si>
  <si>
    <t>4</t>
  </si>
  <si>
    <t>5</t>
  </si>
  <si>
    <t>6</t>
  </si>
  <si>
    <t>7</t>
  </si>
  <si>
    <t>9</t>
  </si>
  <si>
    <t>10</t>
  </si>
  <si>
    <t>11</t>
  </si>
  <si>
    <t>12</t>
  </si>
  <si>
    <t>13</t>
  </si>
  <si>
    <t>14</t>
  </si>
  <si>
    <t>15</t>
  </si>
  <si>
    <t>16</t>
  </si>
  <si>
    <t>17</t>
  </si>
  <si>
    <t>18</t>
  </si>
  <si>
    <t>19</t>
  </si>
  <si>
    <t>20</t>
  </si>
  <si>
    <t>21</t>
  </si>
  <si>
    <t>22</t>
  </si>
  <si>
    <t>23</t>
  </si>
  <si>
    <t>L022064</t>
  </si>
  <si>
    <t>24</t>
  </si>
  <si>
    <t>L022065</t>
  </si>
  <si>
    <t>25</t>
  </si>
  <si>
    <t>L022066</t>
  </si>
  <si>
    <t>26</t>
  </si>
  <si>
    <t>L022067</t>
  </si>
  <si>
    <t>Sedаtivi– hipnotici u urinu – GC/MS</t>
  </si>
  <si>
    <t>27</t>
  </si>
  <si>
    <t>28</t>
  </si>
  <si>
    <t>29</t>
  </si>
  <si>
    <t>30</t>
  </si>
  <si>
    <t>31</t>
  </si>
  <si>
    <t>32</t>
  </si>
  <si>
    <t>33</t>
  </si>
  <si>
    <t>34</t>
  </si>
  <si>
    <t>35</t>
  </si>
  <si>
    <t>36</t>
  </si>
  <si>
    <t>37</t>
  </si>
  <si>
    <t>38</t>
  </si>
  <si>
    <t>39</t>
  </si>
  <si>
    <t>40</t>
  </si>
  <si>
    <t>41</t>
  </si>
  <si>
    <t>42</t>
  </si>
  <si>
    <t>43</t>
  </si>
  <si>
    <t>44</t>
  </si>
  <si>
    <t>45</t>
  </si>
  <si>
    <t>46</t>
  </si>
  <si>
    <t>47</t>
  </si>
  <si>
    <t>48</t>
  </si>
  <si>
    <t>49</t>
  </si>
  <si>
    <t>50</t>
  </si>
  <si>
    <t>57</t>
  </si>
  <si>
    <t>61</t>
  </si>
  <si>
    <t>62</t>
  </si>
  <si>
    <t>63</t>
  </si>
  <si>
    <t>64</t>
  </si>
  <si>
    <t>65</t>
  </si>
  <si>
    <t>66</t>
  </si>
  <si>
    <t>67</t>
  </si>
  <si>
    <t>68</t>
  </si>
  <si>
    <t>69</t>
  </si>
  <si>
    <t>70</t>
  </si>
  <si>
    <t>L024125</t>
  </si>
  <si>
    <t>83</t>
  </si>
  <si>
    <t>84</t>
  </si>
  <si>
    <t>88</t>
  </si>
  <si>
    <t>90</t>
  </si>
  <si>
    <t>91</t>
  </si>
  <si>
    <t>92</t>
  </si>
  <si>
    <t>93</t>
  </si>
  <si>
    <t>94</t>
  </si>
  <si>
    <t>95</t>
  </si>
  <si>
    <t>96</t>
  </si>
  <si>
    <t>97</t>
  </si>
  <si>
    <t>98</t>
  </si>
  <si>
    <t>99</t>
  </si>
  <si>
    <t>100</t>
  </si>
  <si>
    <t>101</t>
  </si>
  <si>
    <t>102</t>
  </si>
  <si>
    <t>103</t>
  </si>
  <si>
    <t>104</t>
  </si>
  <si>
    <t>105</t>
  </si>
  <si>
    <t>106</t>
  </si>
  <si>
    <t>107</t>
  </si>
  <si>
    <t>СВЕУКУПНО</t>
  </si>
  <si>
    <t xml:space="preserve">Шифра </t>
  </si>
  <si>
    <t>Табела16.</t>
  </si>
  <si>
    <t>Врста дијализе / Назив услуге</t>
  </si>
  <si>
    <t>Број лица на дијализи</t>
  </si>
  <si>
    <t>Број дијализа</t>
  </si>
  <si>
    <t>Финансијска вредност 2023</t>
  </si>
  <si>
    <t>Број апарата</t>
  </si>
  <si>
    <t>Извршено 2022.</t>
  </si>
  <si>
    <t>Хрони</t>
  </si>
  <si>
    <t>Акут</t>
  </si>
  <si>
    <t>Прол</t>
  </si>
  <si>
    <t>1. ХЕМОДИЈАЛИЗА УКУПНО</t>
  </si>
  <si>
    <t>Хемодијализа (Високопропусна)</t>
  </si>
  <si>
    <t>Хемодијализа (Нископропусна)</t>
  </si>
  <si>
    <t>Хемодијафилтрација</t>
  </si>
  <si>
    <t>Континуирана хемодијафилтрација</t>
  </si>
  <si>
    <t>2. ПЕРИТОНЕАЛНА ДИЈАЛИЗА УКУПНО</t>
  </si>
  <si>
    <r>
      <t>Континуирана амбулаторна перитонеумска дијализа-</t>
    </r>
    <r>
      <rPr>
        <i/>
        <sz val="9"/>
        <rFont val="Arial"/>
        <family val="2"/>
      </rPr>
      <t>CAPD</t>
    </r>
  </si>
  <si>
    <r>
      <t>Аутоматска перитонеумска дијализа -</t>
    </r>
    <r>
      <rPr>
        <i/>
        <sz val="9"/>
        <rFont val="Arial"/>
        <family val="2"/>
      </rPr>
      <t>APD</t>
    </r>
  </si>
  <si>
    <r>
      <t>Интермитентна перитонеумска дијализа -</t>
    </r>
    <r>
      <rPr>
        <i/>
        <sz val="9"/>
        <rFont val="Arial"/>
        <family val="2"/>
      </rPr>
      <t>IPD</t>
    </r>
    <r>
      <rPr>
        <sz val="9"/>
        <rFont val="Arial"/>
        <family val="2"/>
      </rPr>
      <t xml:space="preserve"> (болнички вид хроничног лечења)</t>
    </r>
  </si>
  <si>
    <r>
      <t>3. КОНТИНУИРАНИ ПОСТУПЦИ ЗАМЕНЕ БУБРЕЖНЕ ФУНКЦИЈЕ (</t>
    </r>
    <r>
      <rPr>
        <i/>
        <sz val="9"/>
        <rFont val="Arial"/>
        <family val="2"/>
      </rPr>
      <t>CRRT</t>
    </r>
    <r>
      <rPr>
        <sz val="9"/>
        <rFont val="Arial"/>
        <family val="2"/>
      </rPr>
      <t>) И ПЛАЗМАФЕРЕЗА</t>
    </r>
  </si>
  <si>
    <t>Терапијска плазмафереза</t>
  </si>
  <si>
    <t>Институт за јавно здравље Србије</t>
  </si>
  <si>
    <t>„Др Милан Јовановић Батут“</t>
  </si>
  <si>
    <t xml:space="preserve">ПЛАНСКО-ИЗВЕШТАЈНЕ ТАБЕЛЕ </t>
  </si>
  <si>
    <t>ЗА СТАЦИОНАРНЕ ЗДРАВСТВЕНЕ УСТАНОВЕ</t>
  </si>
  <si>
    <t>ЗА 2023. ГОДИНУ</t>
  </si>
  <si>
    <t>САДРЖАЈ</t>
  </si>
  <si>
    <t>РБ</t>
  </si>
  <si>
    <t>Назив Табеле</t>
  </si>
  <si>
    <t>1.</t>
  </si>
  <si>
    <t>2.</t>
  </si>
  <si>
    <t>3.</t>
  </si>
  <si>
    <t>4.</t>
  </si>
  <si>
    <t>5.</t>
  </si>
  <si>
    <t>6.</t>
  </si>
  <si>
    <t>7.</t>
  </si>
  <si>
    <t>8.</t>
  </si>
  <si>
    <t>9.</t>
  </si>
  <si>
    <t>10.</t>
  </si>
  <si>
    <t>11.</t>
  </si>
  <si>
    <t>12.</t>
  </si>
  <si>
    <t>13.</t>
  </si>
  <si>
    <t>14.</t>
  </si>
  <si>
    <t>15.</t>
  </si>
  <si>
    <t>16.</t>
  </si>
  <si>
    <t>17.</t>
  </si>
  <si>
    <t>18.</t>
  </si>
  <si>
    <t>19.</t>
  </si>
  <si>
    <t>20.</t>
  </si>
  <si>
    <t>21.</t>
  </si>
  <si>
    <t>22.</t>
  </si>
  <si>
    <t>01.01.2023. године</t>
  </si>
  <si>
    <t>Ковид болница</t>
  </si>
  <si>
    <t>Просечна дневна заузетост постеља у  01.01-31.12.2022.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</si>
</sst>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quot;Din.&quot;_-;\-* #,##0.00\ &quot;Din.&quot;_-;_-* &quot;-&quot;??\ &quot;Din.&quot;_-;_-@_-"/>
    <numFmt numFmtId="165" formatCode="_-* #,##0\ _R_S_D_-;\-* #,##0\ _R_S_D_-;_-* &quot;-&quot;\ _R_S_D_-;_-@_-"/>
    <numFmt numFmtId="166" formatCode="_-* #,##0.00\ _$_-;\-* #,##0.00\ _$_-;_-* &quot;-&quot;??\ _$_-;_-@_-"/>
    <numFmt numFmtId="167" formatCode="_)@"/>
    <numFmt numFmtId="168" formatCode="0;0;;@"/>
    <numFmt numFmtId="169" formatCode="0;0;"/>
    <numFmt numFmtId="170" formatCode="#,##0_);\-#,##0"/>
    <numFmt numFmtId="171" formatCode="#,##0.00000"/>
    <numFmt numFmtId="172" formatCode="0.0%"/>
  </numFmts>
  <fonts count="259">
    <font>
      <sz val="11"/>
      <color theme="1"/>
      <name val="Calibri"/>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name val="Arial"/>
      <family val="2"/>
    </font>
    <font>
      <sz val="9"/>
      <name val="Arial"/>
      <family val="2"/>
    </font>
    <font>
      <sz val="9"/>
      <name val="Calibri"/>
      <family val="2"/>
      <scheme val="minor"/>
    </font>
    <font>
      <b/>
      <sz val="9"/>
      <name val="Arial"/>
      <family val="2"/>
    </font>
    <font>
      <sz val="9"/>
      <color rgb="FFFF0000"/>
      <name val="Arial"/>
      <family val="2"/>
    </font>
    <font>
      <sz val="9"/>
      <name val="Ariel"/>
      <charset val="238"/>
    </font>
    <font>
      <sz val="9"/>
      <color theme="1"/>
      <name val="Arial"/>
      <family val="2"/>
    </font>
    <font>
      <sz val="9"/>
      <name val="Helvetica"/>
      <charset val="134"/>
    </font>
    <font>
      <sz val="9"/>
      <name val="Helvetica"/>
      <charset val="238"/>
    </font>
    <font>
      <sz val="9"/>
      <name val="HEL"/>
      <charset val="134"/>
    </font>
    <font>
      <sz val="8"/>
      <color rgb="FFFF0000"/>
      <name val="Arial"/>
      <family val="2"/>
    </font>
    <font>
      <b/>
      <sz val="9"/>
      <name val="Calibri"/>
      <family val="2"/>
      <scheme val="minor"/>
    </font>
    <font>
      <sz val="11"/>
      <name val="Calibri"/>
      <family val="2"/>
      <scheme val="minor"/>
    </font>
    <font>
      <sz val="10"/>
      <name val="Times New Roman"/>
      <family val="1"/>
    </font>
    <font>
      <sz val="9"/>
      <name val="Cambria"/>
      <family val="1"/>
    </font>
    <font>
      <b/>
      <sz val="11"/>
      <name val="Cambria"/>
      <family val="1"/>
    </font>
    <font>
      <sz val="10"/>
      <name val="Arial"/>
      <family val="2"/>
    </font>
    <font>
      <sz val="8"/>
      <name val="Arial"/>
      <family val="2"/>
    </font>
    <font>
      <b/>
      <sz val="10"/>
      <name val="Arial"/>
      <family val="2"/>
    </font>
    <font>
      <sz val="8"/>
      <name val="Arial"/>
      <family val="2"/>
    </font>
    <font>
      <sz val="10"/>
      <name val="Arial"/>
      <family val="2"/>
    </font>
    <font>
      <sz val="10"/>
      <color theme="1"/>
      <name val="Arial"/>
      <family val="2"/>
    </font>
    <font>
      <b/>
      <sz val="10"/>
      <name val="Arial"/>
      <family val="2"/>
    </font>
    <font>
      <sz val="10"/>
      <color rgb="FFFF0000"/>
      <name val="Arial"/>
      <family val="2"/>
    </font>
    <font>
      <sz val="12"/>
      <name val="Calibri"/>
      <family val="2"/>
      <scheme val="minor"/>
    </font>
    <font>
      <sz val="14"/>
      <name val="Calibri"/>
      <family val="2"/>
      <scheme val="minor"/>
    </font>
    <font>
      <b/>
      <sz val="12"/>
      <name val="Calibri"/>
      <family val="2"/>
      <scheme val="minor"/>
    </font>
    <font>
      <b/>
      <sz val="14"/>
      <name val="Calibri"/>
      <family val="2"/>
      <scheme val="minor"/>
    </font>
    <font>
      <b/>
      <sz val="12"/>
      <color indexed="57"/>
      <name val="Calibri"/>
      <family val="2"/>
      <scheme val="minor"/>
    </font>
    <font>
      <sz val="12"/>
      <name val="Calibri"/>
      <family val="2"/>
      <scheme val="minor"/>
    </font>
    <font>
      <b/>
      <i/>
      <sz val="12"/>
      <name val="Calibri"/>
      <family val="2"/>
      <scheme val="minor"/>
    </font>
    <font>
      <b/>
      <i/>
      <sz val="12"/>
      <name val="Calibri"/>
      <family val="2"/>
      <scheme val="minor"/>
    </font>
    <font>
      <i/>
      <sz val="12"/>
      <name val="Calibri"/>
      <family val="2"/>
      <scheme val="minor"/>
    </font>
    <font>
      <i/>
      <sz val="12"/>
      <name val="Calibri"/>
      <family val="2"/>
      <scheme val="minor"/>
    </font>
    <font>
      <b/>
      <sz val="12"/>
      <name val="Calibri"/>
      <family val="2"/>
      <scheme val="minor"/>
    </font>
    <font>
      <sz val="11"/>
      <name val="Arial"/>
      <family val="2"/>
    </font>
    <font>
      <i/>
      <sz val="8"/>
      <name val="Arial"/>
      <family val="2"/>
    </font>
    <font>
      <b/>
      <sz val="9"/>
      <name val="Arial"/>
      <family val="2"/>
    </font>
    <font>
      <b/>
      <i/>
      <sz val="9"/>
      <name val="Arial"/>
      <family val="2"/>
    </font>
    <font>
      <b/>
      <sz val="11"/>
      <name val="Arial"/>
      <family val="2"/>
    </font>
    <font>
      <sz val="8"/>
      <color rgb="FF000000"/>
      <name val="Arial"/>
      <family val="2"/>
    </font>
    <font>
      <b/>
      <sz val="8"/>
      <name val="Arial"/>
      <family val="2"/>
    </font>
    <font>
      <b/>
      <i/>
      <sz val="8"/>
      <name val="Arial"/>
      <family val="2"/>
    </font>
    <font>
      <i/>
      <sz val="10"/>
      <name val="Arial"/>
      <family val="2"/>
    </font>
    <font>
      <b/>
      <sz val="12"/>
      <name val="Arial"/>
      <family val="2"/>
    </font>
    <font>
      <sz val="12"/>
      <name val="Arial"/>
      <family val="2"/>
    </font>
    <font>
      <sz val="10"/>
      <name val="Calibri"/>
      <family val="2"/>
      <scheme val="minor"/>
    </font>
    <font>
      <b/>
      <sz val="9"/>
      <color rgb="FFFF0000"/>
      <name val="Arial"/>
      <family val="2"/>
    </font>
    <font>
      <b/>
      <sz val="8"/>
      <color rgb="FFFF0000"/>
      <name val="Arial"/>
      <family val="2"/>
    </font>
    <font>
      <sz val="11"/>
      <name val="Calibri"/>
      <family val="2"/>
      <scheme val="minor"/>
    </font>
    <font>
      <sz val="8"/>
      <color theme="1"/>
      <name val="Arial"/>
      <family val="2"/>
    </font>
    <font>
      <b/>
      <i/>
      <sz val="10"/>
      <name val="Arial"/>
      <family val="2"/>
    </font>
    <font>
      <b/>
      <sz val="7"/>
      <name val="Arial"/>
      <family val="2"/>
    </font>
    <font>
      <b/>
      <sz val="8"/>
      <name val="Arial"/>
      <family val="2"/>
    </font>
    <font>
      <sz val="6"/>
      <name val="Arial"/>
      <family val="2"/>
    </font>
    <font>
      <sz val="10"/>
      <name val="HelveticaPlain"/>
      <charset val="134"/>
    </font>
    <font>
      <b/>
      <sz val="10"/>
      <name val="HelveticaPlain"/>
      <charset val="134"/>
    </font>
    <font>
      <b/>
      <sz val="10"/>
      <color rgb="FFFF0000"/>
      <name val="HelveticaPlain"/>
      <charset val="238"/>
    </font>
    <font>
      <sz val="8"/>
      <name val="arualibri"/>
      <charset val="238"/>
    </font>
    <font>
      <b/>
      <sz val="10"/>
      <name val="Times New Roman"/>
      <family val="1"/>
    </font>
    <font>
      <b/>
      <sz val="11"/>
      <name val="Arial"/>
      <family val="2"/>
    </font>
    <font>
      <b/>
      <sz val="10"/>
      <color rgb="FFFF0000"/>
      <name val="Arial"/>
      <family val="2"/>
    </font>
    <font>
      <b/>
      <sz val="12"/>
      <name val="Arial"/>
      <family val="2"/>
    </font>
    <font>
      <sz val="11"/>
      <color theme="1"/>
      <name val="Arial"/>
      <family val="2"/>
    </font>
    <font>
      <b/>
      <sz val="12"/>
      <color rgb="FFFF0000"/>
      <name val="Arial"/>
      <family val="2"/>
    </font>
    <font>
      <sz val="11"/>
      <name val="Arial"/>
      <family val="2"/>
    </font>
    <font>
      <sz val="8"/>
      <name val="Calibri"/>
      <family val="2"/>
      <scheme val="minor"/>
    </font>
    <font>
      <sz val="8"/>
      <name val="Helvetica"/>
      <charset val="238"/>
    </font>
    <font>
      <b/>
      <sz val="8"/>
      <color rgb="FFFF0000"/>
      <name val="Arial"/>
      <family val="2"/>
    </font>
    <font>
      <sz val="8"/>
      <color theme="1"/>
      <name val="Arial"/>
      <family val="2"/>
    </font>
    <font>
      <b/>
      <sz val="11"/>
      <color theme="1"/>
      <name val="Calibri"/>
      <family val="2"/>
      <scheme val="minor"/>
    </font>
    <font>
      <b/>
      <sz val="11"/>
      <name val="Calibri"/>
      <family val="2"/>
      <scheme val="minor"/>
    </font>
    <font>
      <sz val="8"/>
      <color rgb="FFFF0000"/>
      <name val="Calibri"/>
      <family val="2"/>
      <scheme val="minor"/>
    </font>
    <font>
      <b/>
      <sz val="8"/>
      <name val="Calibri"/>
      <family val="2"/>
      <scheme val="minor"/>
    </font>
    <font>
      <sz val="11"/>
      <color rgb="FFFF0000"/>
      <name val="Calibri"/>
      <family val="2"/>
      <scheme val="minor"/>
    </font>
    <font>
      <sz val="12"/>
      <color rgb="FFFF0000"/>
      <name val="Arial"/>
      <family val="2"/>
    </font>
    <font>
      <sz val="12"/>
      <name val="HelveticaPlain"/>
      <charset val="134"/>
    </font>
    <font>
      <b/>
      <sz val="10"/>
      <name val="Calibri"/>
      <family val="2"/>
      <scheme val="minor"/>
    </font>
    <font>
      <b/>
      <sz val="11"/>
      <color rgb="FFFF0000"/>
      <name val="Calibri"/>
      <family val="2"/>
      <scheme val="minor"/>
    </font>
    <font>
      <sz val="11"/>
      <name val="Calibri"/>
      <family val="2"/>
    </font>
    <font>
      <sz val="9"/>
      <name val="HelveticaPlain"/>
      <charset val="134"/>
    </font>
    <font>
      <sz val="9"/>
      <color rgb="FFFF0000"/>
      <name val="HelveticaPlain"/>
      <charset val="134"/>
    </font>
    <font>
      <sz val="12"/>
      <name val="Arial"/>
      <family val="2"/>
    </font>
    <font>
      <sz val="9"/>
      <color theme="1"/>
      <name val="Arial"/>
      <family val="2"/>
    </font>
    <font>
      <b/>
      <sz val="10"/>
      <color theme="1"/>
      <name val="Arial"/>
      <family val="2"/>
    </font>
    <font>
      <sz val="10"/>
      <color theme="1"/>
      <name val="Arial"/>
      <family val="2"/>
    </font>
    <font>
      <b/>
      <sz val="9"/>
      <color theme="1"/>
      <name val="Arial"/>
      <family val="2"/>
    </font>
    <font>
      <b/>
      <sz val="8"/>
      <color theme="1"/>
      <name val="Arial"/>
      <family val="2"/>
    </font>
    <font>
      <b/>
      <sz val="9"/>
      <color theme="1"/>
      <name val="Arial"/>
      <family val="2"/>
    </font>
    <font>
      <sz val="11"/>
      <color theme="1"/>
      <name val="Cambria"/>
      <family val="1"/>
      <scheme val="major"/>
    </font>
    <font>
      <sz val="10"/>
      <color rgb="FF0070C0"/>
      <name val="Arial"/>
      <family val="2"/>
    </font>
    <font>
      <sz val="11"/>
      <color rgb="FFFF0000"/>
      <name val="Arial"/>
      <family val="2"/>
    </font>
    <font>
      <i/>
      <sz val="10"/>
      <name val="Arial"/>
      <family val="2"/>
    </font>
    <font>
      <i/>
      <sz val="11"/>
      <name val="Arial"/>
      <family val="2"/>
    </font>
    <font>
      <i/>
      <sz val="9"/>
      <name val="Arial"/>
      <family val="2"/>
    </font>
    <font>
      <b/>
      <sz val="9"/>
      <name val="Cambria"/>
      <family val="1"/>
    </font>
    <font>
      <u/>
      <sz val="10"/>
      <name val="HelveticaPlain"/>
      <charset val="134"/>
    </font>
    <font>
      <sz val="10"/>
      <name val="Cambria"/>
      <family val="1"/>
    </font>
    <font>
      <sz val="12"/>
      <name val="Times New Roman"/>
      <family val="1"/>
    </font>
    <font>
      <b/>
      <sz val="12"/>
      <name val="Times New Roman"/>
      <family val="1"/>
    </font>
    <font>
      <b/>
      <sz val="11"/>
      <name val="Times New Roman"/>
      <family val="1"/>
    </font>
    <font>
      <sz val="8"/>
      <color indexed="8"/>
      <name val="Calibri"/>
      <family val="2"/>
    </font>
    <font>
      <sz val="11"/>
      <color theme="1"/>
      <name val="Calibri"/>
      <family val="2"/>
      <scheme val="minor"/>
    </font>
    <font>
      <sz val="10"/>
      <color indexed="8"/>
      <name val="Arial"/>
      <family val="2"/>
    </font>
    <font>
      <i/>
      <sz val="11"/>
      <color indexed="23"/>
      <name val="Calibri"/>
      <family val="2"/>
    </font>
    <font>
      <b/>
      <sz val="8"/>
      <color theme="1" tint="0.14990691854609822"/>
      <name val="Calibri"/>
      <family val="2"/>
      <scheme val="minor"/>
    </font>
    <font>
      <sz val="10"/>
      <color rgb="FF000000"/>
      <name val="Arial"/>
      <family val="2"/>
    </font>
    <font>
      <sz val="8"/>
      <name val="Calibri"/>
      <family val="2"/>
      <scheme val="minor"/>
    </font>
    <font>
      <sz val="11"/>
      <color indexed="62"/>
      <name val="Calibri"/>
      <family val="2"/>
    </font>
    <font>
      <b/>
      <sz val="11"/>
      <color indexed="52"/>
      <name val="Calibri"/>
      <family val="2"/>
    </font>
    <font>
      <sz val="11"/>
      <color indexed="8"/>
      <name val="Calibri"/>
      <family val="2"/>
    </font>
    <font>
      <sz val="10"/>
      <name val="Verdana"/>
      <family val="2"/>
    </font>
    <font>
      <b/>
      <sz val="11"/>
      <color indexed="63"/>
      <name val="Calibri"/>
      <family val="2"/>
    </font>
    <font>
      <sz val="11"/>
      <color theme="1"/>
      <name val="Calibri"/>
      <family val="2"/>
      <scheme val="minor"/>
    </font>
    <font>
      <b/>
      <sz val="11"/>
      <color indexed="12"/>
      <name val="Arial"/>
      <family val="2"/>
    </font>
    <font>
      <sz val="11"/>
      <color indexed="8"/>
      <name val="Calibri"/>
      <family val="2"/>
    </font>
    <font>
      <sz val="10"/>
      <name val="Verdana"/>
      <family val="2"/>
    </font>
    <font>
      <b/>
      <sz val="18"/>
      <color indexed="56"/>
      <name val="Cambria"/>
      <family val="1"/>
    </font>
    <font>
      <sz val="11"/>
      <color indexed="17"/>
      <name val="Calibri"/>
      <family val="2"/>
    </font>
    <font>
      <sz val="11"/>
      <color indexed="9"/>
      <name val="Calibri"/>
      <family val="2"/>
    </font>
    <font>
      <sz val="11"/>
      <color indexed="8"/>
      <name val="Calibri"/>
      <family val="2"/>
    </font>
    <font>
      <sz val="10"/>
      <name val="MS Sans Serif"/>
      <family val="2"/>
    </font>
    <font>
      <u/>
      <sz val="10"/>
      <color indexed="12"/>
      <name val="HelveticaPlain"/>
      <charset val="134"/>
    </font>
    <font>
      <sz val="10"/>
      <color rgb="FF000000"/>
      <name val="Arial"/>
      <family val="2"/>
    </font>
    <font>
      <sz val="11"/>
      <color indexed="9"/>
      <name val="Calibri"/>
      <family val="2"/>
    </font>
    <font>
      <b/>
      <sz val="11"/>
      <color indexed="52"/>
      <name val="Calibri"/>
      <family val="2"/>
    </font>
    <font>
      <b/>
      <sz val="18"/>
      <color indexed="56"/>
      <name val="Cambria"/>
      <family val="1"/>
    </font>
    <font>
      <b/>
      <sz val="8"/>
      <color theme="1" tint="0.14993743705557422"/>
      <name val="Calibri"/>
      <family val="2"/>
      <scheme val="minor"/>
    </font>
    <font>
      <sz val="11"/>
      <color rgb="FF9C0006"/>
      <name val="Calibri"/>
      <family val="2"/>
      <scheme val="minor"/>
    </font>
    <font>
      <sz val="11"/>
      <color indexed="9"/>
      <name val="Calibri"/>
      <family val="2"/>
    </font>
    <font>
      <b/>
      <sz val="8"/>
      <color theme="1" tint="0.14990691854609822"/>
      <name val="Calibri"/>
      <family val="2"/>
      <scheme val="minor"/>
    </font>
    <font>
      <b/>
      <sz val="11"/>
      <color indexed="8"/>
      <name val="Calibri"/>
      <family val="2"/>
    </font>
    <font>
      <b/>
      <sz val="8"/>
      <color indexed="63"/>
      <name val="Calibri"/>
      <family val="2"/>
    </font>
    <font>
      <b/>
      <sz val="11"/>
      <color indexed="56"/>
      <name val="Calibri"/>
      <family val="2"/>
    </font>
    <font>
      <sz val="8"/>
      <color indexed="8"/>
      <name val="Calibri"/>
      <family val="2"/>
    </font>
    <font>
      <b/>
      <sz val="8"/>
      <color theme="1" tint="0.1498764000366222"/>
      <name val="Calibri"/>
      <family val="2"/>
      <scheme val="minor"/>
    </font>
    <font>
      <b/>
      <sz val="13"/>
      <color indexed="56"/>
      <name val="Calibri"/>
      <family val="2"/>
    </font>
    <font>
      <b/>
      <sz val="11"/>
      <color indexed="8"/>
      <name val="Calibri"/>
      <family val="2"/>
    </font>
    <font>
      <b/>
      <sz val="8"/>
      <color rgb="FF262626"/>
      <name val="Calibri"/>
      <family val="2"/>
    </font>
    <font>
      <sz val="11"/>
      <color rgb="FF9C5700"/>
      <name val="Calibri"/>
      <family val="2"/>
      <scheme val="minor"/>
    </font>
    <font>
      <b/>
      <sz val="8"/>
      <color rgb="FF262626"/>
      <name val="Calibri"/>
      <family val="2"/>
    </font>
    <font>
      <b/>
      <sz val="11"/>
      <color indexed="63"/>
      <name val="Calibri"/>
      <family val="2"/>
    </font>
    <font>
      <b/>
      <sz val="11"/>
      <color indexed="12"/>
      <name val="Arial"/>
      <family val="2"/>
    </font>
    <font>
      <b/>
      <sz val="15"/>
      <color indexed="56"/>
      <name val="Calibri"/>
      <family val="2"/>
    </font>
    <font>
      <sz val="11"/>
      <color rgb="FF9C0006"/>
      <name val="Calibri"/>
      <family val="2"/>
      <scheme val="minor"/>
    </font>
    <font>
      <sz val="8"/>
      <name val="Calibri"/>
      <family val="2"/>
    </font>
    <font>
      <sz val="11"/>
      <color indexed="20"/>
      <name val="Calibri"/>
      <family val="2"/>
    </font>
    <font>
      <b/>
      <sz val="8"/>
      <color indexed="63"/>
      <name val="Calibri"/>
      <family val="2"/>
    </font>
    <font>
      <sz val="11"/>
      <color rgb="FF9C0006"/>
      <name val="Calibri"/>
      <family val="2"/>
      <scheme val="minor"/>
    </font>
    <font>
      <sz val="10"/>
      <color indexed="8"/>
      <name val="Arial"/>
      <family val="2"/>
    </font>
    <font>
      <b/>
      <sz val="11"/>
      <color theme="1"/>
      <name val="Calibri"/>
      <family val="2"/>
      <scheme val="minor"/>
    </font>
    <font>
      <u/>
      <sz val="11"/>
      <color theme="10"/>
      <name val="Calibri"/>
      <family val="2"/>
      <scheme val="minor"/>
    </font>
    <font>
      <b/>
      <sz val="11"/>
      <color indexed="56"/>
      <name val="Calibri"/>
      <family val="2"/>
    </font>
    <font>
      <b/>
      <sz val="11"/>
      <color indexed="8"/>
      <name val="Calibri"/>
      <family val="2"/>
    </font>
    <font>
      <sz val="8"/>
      <name val="Calibri"/>
      <family val="2"/>
      <scheme val="minor"/>
    </font>
    <font>
      <sz val="11"/>
      <color indexed="60"/>
      <name val="Calibri"/>
      <family val="2"/>
    </font>
    <font>
      <b/>
      <sz val="11"/>
      <color indexed="9"/>
      <name val="Calibri"/>
      <family val="2"/>
    </font>
    <font>
      <sz val="11"/>
      <color indexed="8"/>
      <name val="Calibri"/>
      <family val="2"/>
    </font>
    <font>
      <sz val="11"/>
      <color indexed="52"/>
      <name val="Calibri"/>
      <family val="2"/>
    </font>
    <font>
      <sz val="11"/>
      <color indexed="17"/>
      <name val="Calibri"/>
      <family val="2"/>
    </font>
    <font>
      <sz val="11"/>
      <color indexed="60"/>
      <name val="Calibri"/>
      <family val="2"/>
    </font>
    <font>
      <b/>
      <sz val="11"/>
      <color indexed="9"/>
      <name val="Calibri"/>
      <family val="2"/>
    </font>
    <font>
      <sz val="11"/>
      <color indexed="20"/>
      <name val="Calibri"/>
      <family val="2"/>
    </font>
    <font>
      <sz val="11"/>
      <color rgb="FF006100"/>
      <name val="Calibri"/>
      <family val="2"/>
      <scheme val="minor"/>
    </font>
    <font>
      <b/>
      <sz val="15"/>
      <color indexed="56"/>
      <name val="Calibri"/>
      <family val="2"/>
    </font>
    <font>
      <b/>
      <sz val="13"/>
      <color indexed="56"/>
      <name val="Calibri"/>
      <family val="2"/>
    </font>
    <font>
      <sz val="11"/>
      <color indexed="10"/>
      <name val="Calibri"/>
      <family val="2"/>
    </font>
    <font>
      <sz val="7"/>
      <color rgb="FF000000"/>
      <name val="Tahoma"/>
      <family val="2"/>
    </font>
    <font>
      <sz val="11"/>
      <color indexed="62"/>
      <name val="Calibri"/>
      <family val="2"/>
    </font>
    <font>
      <i/>
      <sz val="11"/>
      <color indexed="23"/>
      <name val="Calibri"/>
      <family val="2"/>
    </font>
    <font>
      <sz val="8"/>
      <name val="Calibri"/>
      <family val="2"/>
    </font>
    <font>
      <sz val="11"/>
      <color indexed="52"/>
      <name val="Calibri"/>
      <family val="2"/>
    </font>
    <font>
      <sz val="8"/>
      <color rgb="FF000000"/>
      <name val="Tahoma"/>
      <family val="2"/>
    </font>
    <font>
      <b/>
      <sz val="18"/>
      <color indexed="62"/>
      <name val="Cambria"/>
      <family val="1"/>
    </font>
    <font>
      <b/>
      <sz val="18"/>
      <color indexed="62"/>
      <name val="Cambria"/>
      <family val="1"/>
    </font>
    <font>
      <sz val="11"/>
      <color indexed="10"/>
      <name val="Calibri"/>
      <family val="2"/>
    </font>
    <font>
      <i/>
      <sz val="8"/>
      <color theme="1"/>
      <name val="Arial"/>
      <family val="2"/>
    </font>
    <font>
      <b/>
      <sz val="9"/>
      <name val="Tahoma"/>
      <family val="2"/>
    </font>
    <font>
      <sz val="9"/>
      <name val="Tahoma"/>
      <family val="2"/>
    </font>
    <font>
      <sz val="11"/>
      <color theme="1"/>
      <name val="Calibri"/>
      <family val="2"/>
      <scheme val="minor"/>
    </font>
    <font>
      <b/>
      <sz val="8"/>
      <color theme="1" tint="0.14996795556505021"/>
      <name val="Calibri"/>
      <family val="1"/>
      <scheme val="minor"/>
    </font>
    <font>
      <sz val="8"/>
      <name val="Arial"/>
      <family val="2"/>
    </font>
    <font>
      <sz val="8"/>
      <name val="Calibri"/>
      <family val="1"/>
      <scheme val="minor"/>
    </font>
    <font>
      <sz val="11"/>
      <name val="Calibri"/>
      <family val="2"/>
      <charset val="238"/>
      <scheme val="minor"/>
    </font>
    <font>
      <sz val="10"/>
      <name val="HelveticaPlain"/>
    </font>
    <font>
      <sz val="8"/>
      <name val="Arial"/>
      <family val="2"/>
      <charset val="238"/>
    </font>
    <font>
      <sz val="9"/>
      <name val="Arial"/>
      <family val="2"/>
      <charset val="238"/>
    </font>
    <font>
      <sz val="10"/>
      <name val="Arial"/>
      <family val="2"/>
    </font>
    <font>
      <b/>
      <sz val="8"/>
      <name val="Arial"/>
      <family val="2"/>
    </font>
    <font>
      <sz val="8"/>
      <name val="Calibri"/>
      <family val="2"/>
      <charset val="238"/>
      <scheme val="minor"/>
    </font>
    <font>
      <sz val="11"/>
      <color theme="1"/>
      <name val="Calibri"/>
      <family val="2"/>
      <scheme val="minor"/>
    </font>
    <font>
      <b/>
      <i/>
      <sz val="8"/>
      <name val="Arial"/>
      <family val="2"/>
      <charset val="238"/>
    </font>
    <font>
      <b/>
      <sz val="8"/>
      <name val="Arial"/>
      <family val="2"/>
      <charset val="238"/>
    </font>
    <font>
      <sz val="10"/>
      <name val="Arial"/>
      <family val="2"/>
      <charset val="238"/>
    </font>
    <font>
      <sz val="11"/>
      <color indexed="8"/>
      <name val="Calibri"/>
      <family val="2"/>
      <charset val="238"/>
    </font>
    <font>
      <sz val="10"/>
      <name val="Verdana"/>
      <family val="2"/>
      <charset val="238"/>
    </font>
    <font>
      <sz val="11"/>
      <color theme="1"/>
      <name val="Calibri"/>
      <family val="2"/>
      <charset val="204"/>
      <scheme val="minor"/>
    </font>
    <font>
      <b/>
      <sz val="8"/>
      <name val="Calibri"/>
      <family val="2"/>
      <charset val="238"/>
      <scheme val="minor"/>
    </font>
    <font>
      <i/>
      <sz val="8"/>
      <name val="Arial"/>
      <family val="2"/>
      <charset val="238"/>
    </font>
    <font>
      <sz val="9"/>
      <name val="Arial"/>
      <family val="2"/>
    </font>
    <font>
      <b/>
      <i/>
      <sz val="8"/>
      <name val="Arial"/>
      <family val="2"/>
    </font>
    <font>
      <i/>
      <sz val="8"/>
      <name val="Calibri"/>
      <family val="2"/>
      <charset val="238"/>
      <scheme val="minor"/>
    </font>
    <font>
      <sz val="12"/>
      <name val="Arial"/>
      <family val="2"/>
      <charset val="238"/>
    </font>
    <font>
      <sz val="9"/>
      <name val="Calibri"/>
      <family val="2"/>
      <charset val="238"/>
      <scheme val="minor"/>
    </font>
    <font>
      <b/>
      <sz val="9"/>
      <name val="Arial"/>
      <family val="2"/>
      <charset val="238"/>
    </font>
    <font>
      <sz val="9"/>
      <name val="Calibri"/>
      <family val="2"/>
      <charset val="238"/>
    </font>
    <font>
      <sz val="11"/>
      <name val="Arial"/>
      <family val="2"/>
      <charset val="238"/>
    </font>
    <font>
      <sz val="8.5"/>
      <name val="Arial"/>
      <family val="2"/>
    </font>
    <font>
      <sz val="8"/>
      <name val="Helvetica"/>
    </font>
    <font>
      <sz val="8"/>
      <name val="HEL"/>
    </font>
    <font>
      <b/>
      <sz val="8.5"/>
      <name val="Arial"/>
      <family val="2"/>
    </font>
    <font>
      <b/>
      <sz val="8.5"/>
      <name val="Arial"/>
      <family val="2"/>
      <charset val="238"/>
    </font>
    <font>
      <sz val="9"/>
      <color theme="1"/>
      <name val="Calibri"/>
      <family val="2"/>
      <charset val="238"/>
      <scheme val="minor"/>
    </font>
    <font>
      <sz val="8"/>
      <color theme="1"/>
      <name val="Arial"/>
      <family val="2"/>
      <charset val="238"/>
    </font>
    <font>
      <sz val="8"/>
      <color theme="1"/>
      <name val="Arial"/>
      <family val="2"/>
    </font>
    <font>
      <b/>
      <sz val="10"/>
      <name val="Arial"/>
      <family val="2"/>
      <charset val="238"/>
    </font>
    <font>
      <sz val="8.5"/>
      <name val="Calibri"/>
      <family val="2"/>
      <charset val="238"/>
      <scheme val="minor"/>
    </font>
    <font>
      <sz val="12"/>
      <name val="Calibri"/>
      <family val="2"/>
      <charset val="238"/>
      <scheme val="minor"/>
    </font>
    <font>
      <b/>
      <i/>
      <sz val="12"/>
      <name val="Calibri"/>
      <family val="2"/>
      <charset val="238"/>
      <scheme val="minor"/>
    </font>
    <font>
      <sz val="14"/>
      <name val="Calibri"/>
      <family val="2"/>
      <charset val="238"/>
      <scheme val="minor"/>
    </font>
    <font>
      <b/>
      <i/>
      <sz val="11"/>
      <color theme="1"/>
      <name val="Calibri"/>
      <family val="2"/>
      <charset val="238"/>
      <scheme val="minor"/>
    </font>
    <font>
      <i/>
      <sz val="9"/>
      <name val="Arial"/>
      <family val="2"/>
      <charset val="238"/>
    </font>
    <font>
      <sz val="10"/>
      <color rgb="FF000000"/>
      <name val="Arial"/>
      <family val="2"/>
      <charset val="238"/>
    </font>
    <font>
      <sz val="10"/>
      <color theme="1"/>
      <name val="Calibri"/>
      <family val="2"/>
      <charset val="238"/>
      <scheme val="minor"/>
    </font>
    <font>
      <b/>
      <sz val="12"/>
      <name val="Arial"/>
      <family val="2"/>
      <charset val="238"/>
    </font>
    <font>
      <b/>
      <i/>
      <sz val="10"/>
      <name val="Arial"/>
      <family val="2"/>
      <charset val="238"/>
    </font>
    <font>
      <b/>
      <sz val="11"/>
      <name val="Calibri"/>
      <family val="2"/>
      <charset val="238"/>
      <scheme val="minor"/>
    </font>
    <font>
      <i/>
      <sz val="10"/>
      <name val="Arial"/>
      <family val="2"/>
      <charset val="238"/>
    </font>
    <font>
      <b/>
      <sz val="11"/>
      <name val="Arial"/>
      <family val="2"/>
      <charset val="238"/>
    </font>
    <font>
      <b/>
      <sz val="10"/>
      <name val="Calibri"/>
      <family val="2"/>
      <charset val="238"/>
      <scheme val="minor"/>
    </font>
    <font>
      <i/>
      <sz val="11"/>
      <name val="Calibri"/>
      <family val="2"/>
      <charset val="238"/>
      <scheme val="minor"/>
    </font>
    <font>
      <b/>
      <sz val="9"/>
      <name val="Calibri"/>
      <family val="2"/>
      <charset val="238"/>
      <scheme val="minor"/>
    </font>
    <font>
      <b/>
      <sz val="9"/>
      <color indexed="57"/>
      <name val="Arial"/>
      <family val="2"/>
      <charset val="238"/>
    </font>
    <font>
      <sz val="10"/>
      <color indexed="8"/>
      <name val="Arial"/>
      <family val="2"/>
      <charset val="238"/>
    </font>
    <font>
      <sz val="10"/>
      <color indexed="10"/>
      <name val="Arial"/>
      <family val="2"/>
      <charset val="238"/>
    </font>
    <font>
      <sz val="9"/>
      <color theme="1"/>
      <name val="Arial"/>
      <family val="2"/>
      <charset val="238"/>
    </font>
    <font>
      <sz val="9"/>
      <color indexed="8"/>
      <name val="Arial"/>
      <family val="2"/>
      <charset val="238"/>
    </font>
    <font>
      <sz val="10"/>
      <color rgb="FFFF0000"/>
      <name val="Arial"/>
      <family val="2"/>
      <charset val="238"/>
    </font>
    <font>
      <sz val="7"/>
      <name val="Arial"/>
      <family val="2"/>
      <charset val="238"/>
    </font>
    <font>
      <sz val="11"/>
      <name val="Times New Roman"/>
      <family val="1"/>
      <charset val="238"/>
    </font>
    <font>
      <sz val="8"/>
      <name val="Times New Roman"/>
      <family val="1"/>
      <charset val="238"/>
    </font>
    <font>
      <i/>
      <sz val="8"/>
      <name val="Times New Roman"/>
      <family val="1"/>
      <charset val="238"/>
    </font>
    <font>
      <b/>
      <sz val="14"/>
      <name val="Times New Roman"/>
      <family val="1"/>
    </font>
    <font>
      <b/>
      <sz val="10"/>
      <name val="HelveticaPlain"/>
    </font>
    <font>
      <sz val="6"/>
      <name val="Arial"/>
      <family val="2"/>
      <charset val="238"/>
    </font>
    <font>
      <sz val="8"/>
      <name val="HelveticaPlain"/>
    </font>
    <font>
      <sz val="6"/>
      <name val="HelveticaPlain"/>
    </font>
    <font>
      <sz val="8"/>
      <color rgb="FF000000"/>
      <name val="Arial"/>
      <family val="2"/>
      <charset val="238"/>
    </font>
    <font>
      <sz val="8"/>
      <color theme="1"/>
      <name val="Calibri"/>
      <family val="2"/>
      <charset val="238"/>
      <scheme val="minor"/>
    </font>
    <font>
      <b/>
      <sz val="9"/>
      <color indexed="81"/>
      <name val="Tahoma"/>
      <family val="2"/>
      <charset val="238"/>
    </font>
    <font>
      <sz val="9"/>
      <color indexed="81"/>
      <name val="Tahoma"/>
      <family val="2"/>
      <charset val="238"/>
    </font>
    <font>
      <sz val="10"/>
      <name val="Calibri"/>
      <family val="2"/>
      <charset val="238"/>
      <scheme val="minor"/>
    </font>
    <font>
      <sz val="10"/>
      <color rgb="FFFF0000"/>
      <name val="Calibri"/>
      <family val="2"/>
      <charset val="238"/>
      <scheme val="minor"/>
    </font>
  </fonts>
  <fills count="7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theme="3" tint="0.79995117038483843"/>
        <bgColor indexed="64"/>
      </patternFill>
    </fill>
    <fill>
      <patternFill patternType="solid">
        <fgColor theme="8" tint="0.59999389629810485"/>
        <bgColor indexed="64"/>
      </patternFill>
    </fill>
    <fill>
      <patternFill patternType="solid">
        <fgColor theme="0"/>
        <bgColor rgb="FFFDE9D9"/>
      </patternFill>
    </fill>
    <fill>
      <patternFill patternType="solid">
        <fgColor theme="0"/>
        <bgColor rgb="FFFFFF00"/>
      </patternFill>
    </fill>
    <fill>
      <patternFill patternType="solid">
        <fgColor theme="0"/>
        <bgColor rgb="FFF2DBDB"/>
      </patternFill>
    </fill>
    <fill>
      <patternFill patternType="solid">
        <fgColor theme="0"/>
        <bgColor rgb="FF000000"/>
      </patternFill>
    </fill>
    <fill>
      <patternFill patternType="solid">
        <fgColor theme="0" tint="-0.14996795556505021"/>
        <bgColor indexed="64"/>
      </patternFill>
    </fill>
    <fill>
      <patternFill patternType="solid">
        <fgColor theme="4" tint="0.59999389629810485"/>
        <bgColor indexed="64"/>
      </patternFill>
    </fill>
    <fill>
      <patternFill patternType="solid">
        <fgColor indexed="26"/>
        <bgColor indexed="64"/>
      </patternFill>
    </fill>
    <fill>
      <patternFill patternType="solid">
        <fgColor theme="4" tint="0.79992065187536243"/>
        <bgColor indexed="64"/>
      </patternFill>
    </fill>
    <fill>
      <patternFill patternType="solid">
        <fgColor indexed="11"/>
        <bgColor indexed="49"/>
      </patternFill>
    </fill>
    <fill>
      <patternFill patternType="solid">
        <fgColor indexed="47"/>
        <bgColor indexed="64"/>
      </patternFill>
    </fill>
    <fill>
      <patternFill patternType="solid">
        <fgColor indexed="22"/>
        <bgColor indexed="64"/>
      </patternFill>
    </fill>
    <fill>
      <patternFill patternType="solid">
        <fgColor indexed="29"/>
        <bgColor indexed="64"/>
      </patternFill>
    </fill>
    <fill>
      <patternFill patternType="solid">
        <fgColor theme="5" tint="0.79992065187536243"/>
        <bgColor indexed="64"/>
      </patternFill>
    </fill>
    <fill>
      <patternFill patternType="solid">
        <fgColor indexed="42"/>
        <bgColor indexed="64"/>
      </patternFill>
    </fill>
    <fill>
      <patternFill patternType="solid">
        <fgColor indexed="44"/>
        <bgColor indexed="44"/>
      </patternFill>
    </fill>
    <fill>
      <patternFill patternType="solid">
        <fgColor indexed="27"/>
        <bgColor indexed="64"/>
      </patternFill>
    </fill>
    <fill>
      <patternFill patternType="solid">
        <fgColor indexed="22"/>
        <bgColor indexed="22"/>
      </patternFill>
    </fill>
    <fill>
      <patternFill patternType="solid">
        <fgColor theme="5" tint="0.59999389629810485"/>
        <bgColor indexed="64"/>
      </patternFill>
    </fill>
    <fill>
      <patternFill patternType="solid">
        <fgColor theme="8" tint="0.79995117038483843"/>
        <bgColor indexed="64"/>
      </patternFill>
    </fill>
    <fill>
      <patternFill patternType="solid">
        <fgColor theme="6" tint="0.79992065187536243"/>
        <bgColor indexed="64"/>
      </patternFill>
    </fill>
    <fill>
      <patternFill patternType="solid">
        <fgColor theme="4" tint="0.79995117038483843"/>
        <bgColor indexed="64"/>
      </patternFill>
    </fill>
    <fill>
      <patternFill patternType="solid">
        <fgColor indexed="27"/>
        <bgColor indexed="27"/>
      </patternFill>
    </fill>
    <fill>
      <patternFill patternType="solid">
        <fgColor rgb="FFFFC7CE"/>
        <bgColor indexed="64"/>
      </patternFill>
    </fill>
    <fill>
      <patternFill patternType="solid">
        <fgColor indexed="52"/>
        <bgColor indexed="64"/>
      </patternFill>
    </fill>
    <fill>
      <patternFill patternType="solid">
        <fgColor indexed="57"/>
        <bgColor indexed="64"/>
      </patternFill>
    </fill>
    <fill>
      <patternFill patternType="solid">
        <fgColor theme="6" tint="0.59999389629810485"/>
        <bgColor indexed="64"/>
      </patternFill>
    </fill>
    <fill>
      <patternFill patternType="solid">
        <fgColor theme="5" tint="0.79995117038483843"/>
        <bgColor indexed="64"/>
      </patternFill>
    </fill>
    <fill>
      <patternFill patternType="solid">
        <fgColor indexed="26"/>
        <bgColor indexed="26"/>
      </patternFill>
    </fill>
    <fill>
      <patternFill patternType="lightUp">
        <fgColor indexed="9"/>
        <bgColor indexed="22"/>
      </patternFill>
    </fill>
    <fill>
      <patternFill patternType="solid">
        <fgColor indexed="31"/>
        <bgColor indexed="64"/>
      </patternFill>
    </fill>
    <fill>
      <patternFill patternType="solid">
        <fgColor indexed="53"/>
        <bgColor indexed="64"/>
      </patternFill>
    </fill>
    <fill>
      <patternFill patternType="solid">
        <fgColor theme="6" tint="0.79995117038483843"/>
        <bgColor indexed="64"/>
      </patternFill>
    </fill>
    <fill>
      <patternFill patternType="solid">
        <fgColor theme="9" tint="0.79995117038483843"/>
        <bgColor indexed="64"/>
      </patternFill>
    </fill>
    <fill>
      <patternFill patternType="solid">
        <fgColor theme="4" tint="0.79989013336588644"/>
        <bgColor indexed="64"/>
      </patternFill>
    </fill>
    <fill>
      <patternFill patternType="solid">
        <fgColor indexed="46"/>
        <bgColor indexed="64"/>
      </patternFill>
    </fill>
    <fill>
      <patternFill patternType="solid">
        <fgColor theme="7" tint="0.59999389629810485"/>
        <bgColor indexed="64"/>
      </patternFill>
    </fill>
    <fill>
      <patternFill patternType="solid">
        <fgColor theme="7" tint="0.79995117038483843"/>
        <bgColor indexed="64"/>
      </patternFill>
    </fill>
    <fill>
      <patternFill patternType="solid">
        <fgColor indexed="11"/>
        <bgColor indexed="64"/>
      </patternFill>
    </fill>
    <fill>
      <patternFill patternType="lightUp">
        <fgColor indexed="9"/>
        <bgColor indexed="29"/>
      </patternFill>
    </fill>
    <fill>
      <patternFill patternType="solid">
        <fgColor indexed="31"/>
        <bgColor indexed="31"/>
      </patternFill>
    </fill>
    <fill>
      <patternFill patternType="solid">
        <fgColor rgb="FFDCE6F1"/>
        <bgColor rgb="FF000000"/>
      </patternFill>
    </fill>
    <fill>
      <patternFill patternType="solid">
        <fgColor rgb="FFFFEB9C"/>
        <bgColor indexed="64"/>
      </patternFill>
    </fill>
    <fill>
      <patternFill patternType="solid">
        <fgColor theme="4" tint="0.59999389629810485"/>
        <bgColor indexed="64"/>
      </patternFill>
    </fill>
    <fill>
      <patternFill patternType="solid">
        <fgColor indexed="45"/>
        <bgColor indexed="64"/>
      </patternFill>
    </fill>
    <fill>
      <patternFill patternType="solid">
        <fgColor indexed="36"/>
        <bgColor indexed="64"/>
      </patternFill>
    </fill>
    <fill>
      <patternFill patternType="solid">
        <fgColor theme="7" tint="0.79992065187536243"/>
        <bgColor indexed="64"/>
      </patternFill>
    </fill>
    <fill>
      <patternFill patternType="solid">
        <fgColor indexed="47"/>
        <bgColor indexed="47"/>
      </patternFill>
    </fill>
    <fill>
      <patternFill patternType="solid">
        <fgColor indexed="51"/>
        <bgColor indexed="64"/>
      </patternFill>
    </fill>
    <fill>
      <patternFill patternType="solid">
        <fgColor indexed="49"/>
        <bgColor indexed="64"/>
      </patternFill>
    </fill>
    <fill>
      <patternFill patternType="solid">
        <fgColor indexed="1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8" tint="0.79992065187536243"/>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indexed="55"/>
        <bgColor indexed="55"/>
      </patternFill>
    </fill>
    <fill>
      <patternFill patternType="solid">
        <fgColor theme="9" tint="0.59999389629810485"/>
        <bgColor indexed="64"/>
      </patternFill>
    </fill>
    <fill>
      <patternFill patternType="solid">
        <fgColor indexed="62"/>
        <bgColor indexed="64"/>
      </patternFill>
    </fill>
    <fill>
      <patternFill patternType="solid">
        <fgColor indexed="42"/>
        <bgColor indexed="42"/>
      </patternFill>
    </fill>
    <fill>
      <patternFill patternType="lightUp">
        <fgColor indexed="9"/>
        <bgColor indexed="55"/>
      </patternFill>
    </fill>
    <fill>
      <patternFill patternType="solid">
        <fgColor indexed="30"/>
        <bgColor indexed="64"/>
      </patternFill>
    </fill>
    <fill>
      <patternFill patternType="solid">
        <fgColor indexed="43"/>
        <bgColor indexed="64"/>
      </patternFill>
    </fill>
    <fill>
      <patternFill patternType="solid">
        <fgColor indexed="55"/>
        <bgColor indexed="64"/>
      </patternFill>
    </fill>
    <fill>
      <patternFill patternType="solid">
        <fgColor rgb="FFC6EFCE"/>
        <bgColor indexed="64"/>
      </patternFill>
    </fill>
    <fill>
      <patternFill patternType="solid">
        <fgColor indexed="10"/>
        <bgColor indexed="60"/>
      </patternFill>
    </fill>
    <fill>
      <patternFill patternType="solid">
        <fgColor rgb="FFFFFFCC"/>
        <bgColor indexed="64"/>
      </patternFill>
    </fill>
    <fill>
      <patternFill patternType="solid">
        <fgColor theme="4" tint="0.79998168889431442"/>
        <bgColor indexed="65"/>
      </patternFill>
    </fill>
    <fill>
      <patternFill patternType="solid">
        <fgColor theme="5" tint="0.79998168889431442"/>
        <bgColor indexed="64"/>
      </patternFill>
    </fill>
  </fills>
  <borders count="113">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indexed="8"/>
      </left>
      <right/>
      <top style="thin">
        <color indexed="8"/>
      </top>
      <bottom style="thin">
        <color indexed="8"/>
      </bottom>
      <diagonal/>
    </border>
    <border>
      <left style="thin">
        <color auto="1"/>
      </left>
      <right/>
      <top/>
      <bottom style="thin">
        <color auto="1"/>
      </bottom>
      <diagonal/>
    </border>
    <border>
      <left style="thin">
        <color indexed="8"/>
      </left>
      <right/>
      <top style="thin">
        <color indexed="8"/>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auto="1"/>
      </top>
      <bottom style="thin">
        <color auto="1"/>
      </bottom>
      <diagonal/>
    </border>
    <border>
      <left style="thin">
        <color indexed="8"/>
      </left>
      <right style="thin">
        <color indexed="8"/>
      </right>
      <top style="thin">
        <color indexed="8"/>
      </top>
      <bottom/>
      <diagonal/>
    </border>
    <border>
      <left style="thin">
        <color auto="1"/>
      </left>
      <right/>
      <top style="thin">
        <color auto="1"/>
      </top>
      <bottom/>
      <diagonal/>
    </border>
    <border>
      <left style="thin">
        <color indexed="8"/>
      </left>
      <right style="thin">
        <color indexed="8"/>
      </right>
      <top style="thin">
        <color indexed="8"/>
      </top>
      <bottom style="thin">
        <color indexed="8"/>
      </bottom>
      <diagonal/>
    </border>
    <border>
      <left style="thin">
        <color auto="1"/>
      </left>
      <right style="thin">
        <color auto="1"/>
      </right>
      <top/>
      <bottom/>
      <diagonal/>
    </border>
    <border>
      <left style="thin">
        <color indexed="44"/>
      </left>
      <right/>
      <top style="thin">
        <color indexed="44"/>
      </top>
      <bottom style="thin">
        <color indexed="44"/>
      </bottom>
      <diagonal/>
    </border>
    <border>
      <left/>
      <right style="thin">
        <color indexed="44"/>
      </right>
      <top style="thin">
        <color indexed="44"/>
      </top>
      <bottom style="thin">
        <color indexed="44"/>
      </bottom>
      <diagonal/>
    </border>
    <border>
      <left/>
      <right/>
      <top style="thin">
        <color indexed="44"/>
      </top>
      <bottom style="thin">
        <color indexed="44"/>
      </bottom>
      <diagonal/>
    </border>
    <border>
      <left style="thin">
        <color auto="1"/>
      </left>
      <right/>
      <top/>
      <bottom/>
      <diagonal/>
    </border>
    <border>
      <left/>
      <right/>
      <top style="thin">
        <color auto="1"/>
      </top>
      <bottom/>
      <diagonal/>
    </border>
    <border>
      <left style="thin">
        <color auto="1"/>
      </left>
      <right style="thin">
        <color auto="1"/>
      </right>
      <top/>
      <bottom style="double">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auto="1"/>
      </right>
      <top style="thin">
        <color auto="1"/>
      </top>
      <bottom/>
      <diagonal/>
    </border>
    <border>
      <left style="medium">
        <color auto="1"/>
      </left>
      <right style="medium">
        <color auto="1"/>
      </right>
      <top style="medium">
        <color auto="1"/>
      </top>
      <bottom style="medium">
        <color auto="1"/>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style="thin">
        <color rgb="FF000000"/>
      </left>
      <right style="thin">
        <color rgb="FF000000"/>
      </right>
      <top/>
      <bottom style="thin">
        <color rgb="FF000000"/>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right/>
      <top style="thin">
        <color rgb="FF000000"/>
      </top>
      <bottom style="thin">
        <color rgb="FF000000"/>
      </bottom>
      <diagonal/>
    </border>
    <border>
      <left style="thin">
        <color auto="1"/>
      </left>
      <right style="thin">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hair">
        <color auto="1"/>
      </left>
      <right style="thin">
        <color auto="1"/>
      </right>
      <top style="double">
        <color auto="1"/>
      </top>
      <bottom style="thin">
        <color auto="1"/>
      </bottom>
      <diagonal/>
    </border>
    <border>
      <left style="medium">
        <color auto="1"/>
      </left>
      <right style="thin">
        <color auto="1"/>
      </right>
      <top/>
      <bottom/>
      <diagonal/>
    </border>
    <border>
      <left style="hair">
        <color auto="1"/>
      </left>
      <right style="thin">
        <color auto="1"/>
      </right>
      <top style="hair">
        <color auto="1"/>
      </top>
      <bottom style="thin">
        <color auto="1"/>
      </bottom>
      <diagonal/>
    </border>
    <border>
      <left style="medium">
        <color auto="1"/>
      </left>
      <right style="thin">
        <color auto="1"/>
      </right>
      <top/>
      <bottom style="double">
        <color auto="1"/>
      </bottom>
      <diagonal/>
    </border>
    <border>
      <left style="hair">
        <color auto="1"/>
      </left>
      <right style="thin">
        <color auto="1"/>
      </right>
      <top/>
      <bottom style="double">
        <color auto="1"/>
      </bottom>
      <diagonal/>
    </border>
    <border>
      <left style="hair">
        <color auto="1"/>
      </left>
      <right style="thin">
        <color auto="1"/>
      </right>
      <top/>
      <bottom style="thin">
        <color auto="1"/>
      </bottom>
      <diagonal/>
    </border>
    <border>
      <left/>
      <right style="thin">
        <color auto="1"/>
      </right>
      <top/>
      <bottom style="double">
        <color auto="1"/>
      </bottom>
      <diagonal/>
    </border>
    <border>
      <left style="medium">
        <color auto="1"/>
      </left>
      <right/>
      <top/>
      <bottom/>
      <diagonal/>
    </border>
    <border>
      <left/>
      <right style="thin">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right/>
      <top style="thin">
        <color theme="4"/>
      </top>
      <bottom style="double">
        <color theme="4"/>
      </bottom>
      <diagonal/>
    </border>
    <border>
      <left/>
      <right style="thin">
        <color auto="1"/>
      </right>
      <top style="double">
        <color theme="4"/>
      </top>
      <bottom style="double">
        <color theme="4"/>
      </bottom>
      <diagonal/>
    </border>
    <border>
      <left/>
      <right/>
      <top/>
      <bottom style="double">
        <color theme="4"/>
      </bottom>
      <diagonal/>
    </border>
    <border>
      <left style="thin">
        <color indexed="44"/>
      </left>
      <right style="thin">
        <color indexed="44"/>
      </right>
      <top style="thin">
        <color indexed="44"/>
      </top>
      <bottom style="thin">
        <color indexed="44"/>
      </bottom>
      <diagonal/>
    </border>
    <border>
      <left style="thin">
        <color auto="1"/>
      </left>
      <right style="thin">
        <color auto="1"/>
      </right>
      <top style="thin">
        <color theme="0" tint="-0.14993743705557422"/>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indexed="22"/>
      </left>
      <right style="thin">
        <color indexed="22"/>
      </right>
      <top style="thin">
        <color indexed="22"/>
      </top>
      <bottom style="thin">
        <color indexed="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style="thin">
        <color indexed="55"/>
      </left>
      <right style="thin">
        <color indexed="55"/>
      </right>
      <top style="thin">
        <color indexed="55"/>
      </top>
      <bottom style="thin">
        <color indexed="55"/>
      </bottom>
      <diagonal/>
    </border>
    <border>
      <left/>
      <right/>
      <top/>
      <bottom style="medium">
        <color indexed="30"/>
      </bottom>
      <diagonal/>
    </border>
    <border>
      <left/>
      <right/>
      <top/>
      <bottom style="thick">
        <color indexed="22"/>
      </bottom>
      <diagonal/>
    </border>
    <border>
      <left/>
      <right/>
      <top/>
      <bottom style="thick">
        <color indexed="6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auto="1"/>
      </left>
      <right/>
      <top style="double">
        <color auto="1"/>
      </top>
      <bottom style="thin">
        <color auto="1"/>
      </bottom>
      <diagonal/>
    </border>
    <border>
      <left style="thin">
        <color auto="1"/>
      </left>
      <right/>
      <top style="thin">
        <color auto="1"/>
      </top>
      <bottom style="double">
        <color auto="1"/>
      </bottom>
      <diagonal/>
    </border>
    <border>
      <left style="hair">
        <color auto="1"/>
      </left>
      <right/>
      <top/>
      <bottom style="thin">
        <color auto="1"/>
      </bottom>
      <diagonal/>
    </border>
    <border>
      <left/>
      <right/>
      <top/>
      <bottom style="double">
        <color auto="1"/>
      </bottom>
      <diagonal/>
    </border>
    <border>
      <left style="double">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double">
        <color indexed="64"/>
      </top>
      <bottom style="double">
        <color indexed="64"/>
      </bottom>
      <diagonal/>
    </border>
    <border>
      <left style="thin">
        <color auto="1"/>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hair">
        <color auto="1"/>
      </left>
      <right style="thin">
        <color auto="1"/>
      </right>
      <top/>
      <bottom style="double">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thin">
        <color indexed="44"/>
      </bottom>
      <diagonal/>
    </border>
    <border>
      <left style="thin">
        <color rgb="FF000000"/>
      </left>
      <right/>
      <top style="thin">
        <color indexed="64"/>
      </top>
      <bottom style="thin">
        <color rgb="FF000000"/>
      </bottom>
      <diagonal/>
    </border>
    <border>
      <left style="thin">
        <color indexed="44"/>
      </left>
      <right/>
      <top style="thin">
        <color indexed="44"/>
      </top>
      <bottom style="thin">
        <color indexed="44"/>
      </bottom>
      <diagonal/>
    </border>
    <border>
      <left/>
      <right style="thin">
        <color indexed="44"/>
      </right>
      <top style="thin">
        <color indexed="44"/>
      </top>
      <bottom style="thin">
        <color indexed="44"/>
      </bottom>
      <diagonal/>
    </border>
    <border>
      <left/>
      <right/>
      <top style="thin">
        <color indexed="44"/>
      </top>
      <bottom style="thin">
        <color indexed="44"/>
      </bottom>
      <diagonal/>
    </border>
    <border>
      <left style="thin">
        <color auto="1"/>
      </left>
      <right style="thin">
        <color auto="1"/>
      </right>
      <top style="thin">
        <color auto="1"/>
      </top>
      <bottom style="thin">
        <color auto="1"/>
      </bottom>
      <diagonal/>
    </border>
    <border>
      <left/>
      <right style="thin">
        <color auto="1"/>
      </right>
      <top style="thin">
        <color auto="1"/>
      </top>
      <bottom style="double">
        <color theme="4"/>
      </bottom>
      <diagonal/>
    </border>
    <border>
      <left/>
      <right/>
      <top style="double">
        <color indexed="56"/>
      </top>
      <bottom style="double">
        <color indexed="56"/>
      </bottom>
      <diagonal/>
    </border>
  </borders>
  <cellStyleXfs count="8147">
    <xf numFmtId="0" fontId="0" fillId="0" borderId="0"/>
    <xf numFmtId="0" fontId="108" fillId="0" borderId="0"/>
    <xf numFmtId="0" fontId="111" fillId="14" borderId="63">
      <alignment vertical="center"/>
    </xf>
    <xf numFmtId="0" fontId="185" fillId="0" borderId="0"/>
    <xf numFmtId="0" fontId="185" fillId="0" borderId="0"/>
    <xf numFmtId="0" fontId="108" fillId="0" borderId="0"/>
    <xf numFmtId="0" fontId="185" fillId="0" borderId="0"/>
    <xf numFmtId="0" fontId="118" fillId="17" borderId="65" applyNumberFormat="0" applyAlignment="0" applyProtection="0"/>
    <xf numFmtId="0" fontId="185" fillId="0" borderId="0"/>
    <xf numFmtId="0" fontId="185" fillId="0" borderId="0"/>
    <xf numFmtId="0" fontId="108" fillId="0" borderId="0"/>
    <xf numFmtId="165" fontId="108" fillId="0" borderId="0" applyFont="0" applyFill="0" applyBorder="0" applyAlignment="0" applyProtection="0"/>
    <xf numFmtId="0" fontId="107" fillId="0" borderId="15"/>
    <xf numFmtId="9" fontId="185" fillId="0" borderId="0" applyFont="0" applyFill="0" applyBorder="0" applyAlignment="0" applyProtection="0"/>
    <xf numFmtId="0" fontId="108" fillId="0" borderId="0"/>
    <xf numFmtId="0" fontId="126" fillId="23" borderId="0" applyNumberFormat="0" applyBorder="0" applyAlignment="0" applyProtection="0"/>
    <xf numFmtId="0" fontId="185" fillId="0" borderId="0"/>
    <xf numFmtId="0" fontId="185" fillId="0" borderId="0"/>
    <xf numFmtId="0" fontId="128" fillId="0" borderId="0" applyNumberFormat="0" applyFill="0" applyBorder="0" applyAlignment="0" applyProtection="0">
      <alignment vertical="top"/>
      <protection locked="0"/>
    </xf>
    <xf numFmtId="0" fontId="108" fillId="0" borderId="0"/>
    <xf numFmtId="0" fontId="129" fillId="0" borderId="0">
      <alignment vertical="center" wrapText="1"/>
    </xf>
    <xf numFmtId="0" fontId="116" fillId="3" borderId="0" applyNumberFormat="0" applyBorder="0" applyAlignment="0" applyProtection="0"/>
    <xf numFmtId="0" fontId="22" fillId="0" borderId="0"/>
    <xf numFmtId="0" fontId="185" fillId="0" borderId="0"/>
    <xf numFmtId="0" fontId="109" fillId="0" borderId="0"/>
    <xf numFmtId="0" fontId="109" fillId="0" borderId="0"/>
    <xf numFmtId="0" fontId="185" fillId="0" borderId="0"/>
    <xf numFmtId="0" fontId="22" fillId="13" borderId="62" applyNumberFormat="0" applyFont="0" applyAlignment="0" applyProtection="0"/>
    <xf numFmtId="0" fontId="185" fillId="0" borderId="0"/>
    <xf numFmtId="0" fontId="108" fillId="0" borderId="0"/>
    <xf numFmtId="0" fontId="108" fillId="26" borderId="0" applyNumberFormat="0" applyBorder="0" applyAlignment="0" applyProtection="0"/>
    <xf numFmtId="0" fontId="22" fillId="13" borderId="62"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13" fillId="0" borderId="63">
      <alignment horizontal="left" vertical="center" wrapText="1"/>
      <protection locked="0"/>
    </xf>
    <xf numFmtId="9" fontId="108" fillId="0" borderId="0" applyFont="0" applyFill="0" applyBorder="0" applyAlignment="0" applyProtection="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34" fillId="29" borderId="0" applyNumberFormat="0" applyBorder="0" applyAlignment="0" applyProtection="0"/>
    <xf numFmtId="0" fontId="126" fillId="28" borderId="0" applyNumberFormat="0" applyBorder="0" applyAlignment="0" applyProtection="0"/>
    <xf numFmtId="0" fontId="185" fillId="0" borderId="0"/>
    <xf numFmtId="0" fontId="185" fillId="27" borderId="0" applyNumberFormat="0" applyBorder="0" applyAlignment="0" applyProtection="0"/>
    <xf numFmtId="0" fontId="185" fillId="0" borderId="0"/>
    <xf numFmtId="0" fontId="108" fillId="0" borderId="0"/>
    <xf numFmtId="0" fontId="108" fillId="0" borderId="0"/>
    <xf numFmtId="165" fontId="185" fillId="0" borderId="0" applyFont="0" applyFill="0" applyBorder="0" applyAlignment="0" applyProtection="0"/>
    <xf numFmtId="0" fontId="185" fillId="0" borderId="0"/>
    <xf numFmtId="0" fontId="185" fillId="0" borderId="0"/>
    <xf numFmtId="0" fontId="133" fillId="27" borderId="63">
      <alignment vertical="center"/>
    </xf>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26" fillId="0" borderId="0"/>
    <xf numFmtId="0" fontId="185" fillId="0" borderId="0"/>
    <xf numFmtId="0" fontId="133" fillId="27" borderId="63">
      <alignment vertical="center"/>
    </xf>
    <xf numFmtId="0" fontId="185" fillId="0" borderId="0"/>
    <xf numFmtId="0" fontId="185" fillId="0" borderId="0"/>
    <xf numFmtId="0" fontId="185" fillId="0" borderId="0"/>
    <xf numFmtId="0" fontId="118" fillId="17" borderId="65" applyNumberFormat="0" applyAlignment="0" applyProtection="0"/>
    <xf numFmtId="0" fontId="108" fillId="0" borderId="0"/>
    <xf numFmtId="0" fontId="185" fillId="0" borderId="0"/>
    <xf numFmtId="0" fontId="185" fillId="0" borderId="0"/>
    <xf numFmtId="0" fontId="108" fillId="0" borderId="0"/>
    <xf numFmtId="0" fontId="108" fillId="0" borderId="0"/>
    <xf numFmtId="0" fontId="108" fillId="0" borderId="0"/>
    <xf numFmtId="9" fontId="108" fillId="0" borderId="0" applyFont="0" applyFill="0" applyBorder="0" applyAlignment="0" applyProtection="0"/>
    <xf numFmtId="0" fontId="185" fillId="0" borderId="0"/>
    <xf numFmtId="0" fontId="138" fillId="36" borderId="67">
      <alignment vertical="center"/>
    </xf>
    <xf numFmtId="0" fontId="108" fillId="0" borderId="0"/>
    <xf numFmtId="0" fontId="185" fillId="0" borderId="0"/>
    <xf numFmtId="9" fontId="108" fillId="0" borderId="0" applyFont="0" applyFill="0" applyBorder="0" applyAlignment="0" applyProtection="0"/>
    <xf numFmtId="0" fontId="118" fillId="17" borderId="65" applyNumberFormat="0" applyAlignment="0" applyProtection="0"/>
    <xf numFmtId="0" fontId="185" fillId="0" borderId="0"/>
    <xf numFmtId="0" fontId="108" fillId="0" borderId="0"/>
    <xf numFmtId="0" fontId="185" fillId="0" borderId="0"/>
    <xf numFmtId="9" fontId="108"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85" fillId="0" borderId="0"/>
    <xf numFmtId="0" fontId="185" fillId="38" borderId="0" applyNumberFormat="0" applyBorder="0" applyAlignment="0" applyProtection="0"/>
    <xf numFmtId="0" fontId="108" fillId="0" borderId="0"/>
    <xf numFmtId="0" fontId="26"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40" fillId="0" borderId="4"/>
    <xf numFmtId="0" fontId="185" fillId="0" borderId="0"/>
    <xf numFmtId="0" fontId="185" fillId="0" borderId="0"/>
    <xf numFmtId="0" fontId="108" fillId="0" borderId="0"/>
    <xf numFmtId="0" fontId="185" fillId="0" borderId="0"/>
    <xf numFmtId="0" fontId="185" fillId="0" borderId="0"/>
    <xf numFmtId="0" fontId="185" fillId="38" borderId="0" applyNumberFormat="0" applyBorder="0" applyAlignment="0" applyProtection="0"/>
    <xf numFmtId="0" fontId="108" fillId="0" borderId="0"/>
    <xf numFmtId="0" fontId="118" fillId="17" borderId="65" applyNumberFormat="0" applyAlignment="0" applyProtection="0"/>
    <xf numFmtId="0" fontId="185" fillId="0" borderId="0"/>
    <xf numFmtId="0" fontId="108" fillId="0" borderId="0"/>
    <xf numFmtId="0" fontId="185" fillId="0" borderId="0"/>
    <xf numFmtId="0" fontId="108" fillId="0" borderId="0"/>
    <xf numFmtId="0" fontId="185" fillId="0" borderId="0"/>
    <xf numFmtId="0" fontId="26" fillId="0" borderId="0"/>
    <xf numFmtId="0" fontId="185" fillId="0" borderId="0"/>
    <xf numFmtId="0" fontId="108" fillId="0" borderId="0"/>
    <xf numFmtId="0" fontId="109" fillId="0" borderId="0"/>
    <xf numFmtId="0" fontId="109" fillId="0" borderId="0"/>
    <xf numFmtId="0" fontId="185" fillId="0" borderId="0"/>
    <xf numFmtId="0" fontId="185" fillId="38" borderId="0" applyNumberFormat="0" applyBorder="0" applyAlignment="0" applyProtection="0"/>
    <xf numFmtId="0" fontId="108" fillId="0" borderId="0"/>
    <xf numFmtId="0" fontId="108" fillId="0" borderId="0"/>
    <xf numFmtId="0" fontId="185" fillId="0" borderId="0"/>
    <xf numFmtId="0" fontId="185" fillId="0" borderId="0"/>
    <xf numFmtId="0" fontId="185" fillId="0" borderId="0"/>
    <xf numFmtId="165" fontId="108" fillId="0" borderId="0" applyFont="0" applyFill="0" applyBorder="0" applyAlignment="0" applyProtection="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08" fillId="0" borderId="0"/>
    <xf numFmtId="0" fontId="108" fillId="0" borderId="0"/>
    <xf numFmtId="0" fontId="22" fillId="13" borderId="62" applyNumberFormat="0" applyFont="0" applyAlignment="0" applyProtection="0"/>
    <xf numFmtId="0" fontId="185" fillId="0" borderId="0"/>
    <xf numFmtId="0" fontId="185" fillId="0" borderId="0"/>
    <xf numFmtId="0" fontId="72" fillId="0" borderId="63">
      <alignment horizontal="left" vertical="center" wrapText="1"/>
      <protection locked="0"/>
    </xf>
    <xf numFmtId="9" fontId="185" fillId="0" borderId="0" applyFont="0" applyFill="0" applyBorder="0" applyAlignment="0" applyProtection="0"/>
    <xf numFmtId="0" fontId="185" fillId="0" borderId="0"/>
    <xf numFmtId="0" fontId="127" fillId="0" borderId="0"/>
    <xf numFmtId="0" fontId="127" fillId="0" borderId="0"/>
    <xf numFmtId="0" fontId="185" fillId="0" borderId="0"/>
    <xf numFmtId="0" fontId="108" fillId="0" borderId="0"/>
    <xf numFmtId="0" fontId="108" fillId="0" borderId="0"/>
    <xf numFmtId="0" fontId="121" fillId="41" borderId="0" applyNumberFormat="0" applyBorder="0" applyAlignment="0" applyProtection="0"/>
    <xf numFmtId="0" fontId="185" fillId="0" borderId="0"/>
    <xf numFmtId="0" fontId="185" fillId="0" borderId="0"/>
    <xf numFmtId="0" fontId="185" fillId="0" borderId="0"/>
    <xf numFmtId="0" fontId="126" fillId="46" borderId="0" applyNumberFormat="0" applyBorder="0" applyAlignment="0" applyProtection="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76" fillId="0" borderId="56" applyNumberFormat="0" applyFill="0" applyAlignment="0" applyProtection="0"/>
    <xf numFmtId="0" fontId="108" fillId="0" borderId="0"/>
    <xf numFmtId="0" fontId="126" fillId="0" borderId="0"/>
    <xf numFmtId="0" fontId="108" fillId="0" borderId="0"/>
    <xf numFmtId="9" fontId="185" fillId="0" borderId="0" applyFont="0" applyFill="0" applyBorder="0" applyAlignment="0" applyProtection="0"/>
    <xf numFmtId="0" fontId="185" fillId="0" borderId="0"/>
    <xf numFmtId="0" fontId="108" fillId="0" borderId="0"/>
    <xf numFmtId="0" fontId="185" fillId="39" borderId="0" applyNumberFormat="0" applyBorder="0" applyAlignment="0" applyProtection="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33" borderId="0" applyNumberFormat="0" applyBorder="0" applyAlignment="0" applyProtection="0"/>
    <xf numFmtId="0" fontId="108" fillId="0" borderId="0"/>
    <xf numFmtId="165" fontId="185" fillId="0" borderId="0" applyFont="0" applyFill="0" applyBorder="0" applyAlignment="0" applyProtection="0"/>
    <xf numFmtId="0" fontId="108" fillId="0" borderId="0"/>
    <xf numFmtId="0" fontId="108" fillId="0" borderId="0"/>
    <xf numFmtId="0" fontId="26" fillId="13" borderId="62" applyNumberFormat="0" applyFont="0" applyAlignment="0" applyProtection="0"/>
    <xf numFmtId="0" fontId="185" fillId="0" borderId="0"/>
    <xf numFmtId="0" fontId="185" fillId="0" borderId="0"/>
    <xf numFmtId="0" fontId="121" fillId="50" borderId="0" applyNumberFormat="0" applyBorder="0" applyAlignment="0" applyProtection="0"/>
    <xf numFmtId="9" fontId="185" fillId="0" borderId="0" applyFont="0" applyFill="0" applyBorder="0" applyAlignment="0" applyProtection="0"/>
    <xf numFmtId="0" fontId="185" fillId="0" borderId="0"/>
    <xf numFmtId="0" fontId="185" fillId="0" borderId="0"/>
    <xf numFmtId="0" fontId="185" fillId="0" borderId="0"/>
    <xf numFmtId="165"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08" fillId="0" borderId="0"/>
    <xf numFmtId="0" fontId="108" fillId="0" borderId="0"/>
    <xf numFmtId="0" fontId="115" fillId="17" borderId="64" applyNumberFormat="0" applyAlignment="0" applyProtection="0"/>
    <xf numFmtId="0" fontId="147" fillId="17" borderId="65" applyNumberFormat="0" applyAlignment="0" applyProtection="0"/>
    <xf numFmtId="0" fontId="107" fillId="0" borderId="4"/>
    <xf numFmtId="0" fontId="185" fillId="0" borderId="0"/>
    <xf numFmtId="0" fontId="185" fillId="0" borderId="0"/>
    <xf numFmtId="164" fontId="22" fillId="0" borderId="0" applyFont="0" applyFill="0" applyBorder="0" applyAlignment="0" applyProtection="0"/>
    <xf numFmtId="165" fontId="185" fillId="0" borderId="0" applyFont="0" applyFill="0" applyBorder="0" applyAlignment="0" applyProtection="0"/>
    <xf numFmtId="165" fontId="108" fillId="0" borderId="0" applyFont="0" applyFill="0" applyBorder="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7" fillId="0" borderId="4"/>
    <xf numFmtId="9" fontId="108" fillId="0" borderId="0" applyFont="0" applyFill="0" applyBorder="0" applyAlignment="0" applyProtection="0"/>
    <xf numFmtId="0" fontId="185" fillId="0" borderId="0"/>
    <xf numFmtId="0" fontId="185" fillId="0" borderId="0"/>
    <xf numFmtId="0" fontId="108" fillId="0" borderId="0"/>
    <xf numFmtId="165" fontId="108" fillId="0" borderId="0" applyFont="0" applyFill="0" applyBorder="0" applyAlignment="0" applyProtection="0"/>
    <xf numFmtId="0" fontId="108" fillId="0" borderId="0"/>
    <xf numFmtId="0" fontId="108" fillId="0" borderId="0"/>
    <xf numFmtId="0" fontId="185" fillId="0" borderId="0"/>
    <xf numFmtId="0" fontId="115" fillId="17" borderId="64" applyNumberFormat="0" applyAlignment="0" applyProtection="0"/>
    <xf numFmtId="0" fontId="108" fillId="0" borderId="0"/>
    <xf numFmtId="0" fontId="185" fillId="0" borderId="0"/>
    <xf numFmtId="0" fontId="185" fillId="0" borderId="0"/>
    <xf numFmtId="0" fontId="185" fillId="0" borderId="0"/>
    <xf numFmtId="0" fontId="185" fillId="0" borderId="0"/>
    <xf numFmtId="165"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43" borderId="0" applyNumberFormat="0" applyBorder="0" applyAlignment="0" applyProtection="0"/>
    <xf numFmtId="0" fontId="185" fillId="0" borderId="0"/>
    <xf numFmtId="0" fontId="108" fillId="0" borderId="0"/>
    <xf numFmtId="0" fontId="185" fillId="0" borderId="0"/>
    <xf numFmtId="0" fontId="115" fillId="17" borderId="64" applyNumberFormat="0" applyAlignment="0" applyProtection="0"/>
    <xf numFmtId="0" fontId="107" fillId="0" borderId="15"/>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30" fillId="53" borderId="0" applyNumberFormat="0" applyBorder="0" applyAlignment="0" applyProtection="0"/>
    <xf numFmtId="0" fontId="108" fillId="0" borderId="0"/>
    <xf numFmtId="0" fontId="22" fillId="13" borderId="62" applyNumberFormat="0" applyFont="0" applyAlignment="0" applyProtection="0"/>
    <xf numFmtId="0" fontId="108" fillId="0" borderId="0"/>
    <xf numFmtId="0" fontId="185" fillId="0" borderId="0"/>
    <xf numFmtId="0" fontId="185" fillId="0" borderId="0"/>
    <xf numFmtId="0" fontId="185" fillId="43" borderId="0" applyNumberFormat="0" applyBorder="0" applyAlignment="0" applyProtection="0"/>
    <xf numFmtId="0" fontId="185" fillId="0" borderId="0"/>
    <xf numFmtId="0" fontId="108" fillId="14" borderId="0" applyNumberFormat="0" applyBorder="0" applyAlignment="0" applyProtection="0"/>
    <xf numFmtId="0" fontId="108" fillId="0" borderId="0"/>
    <xf numFmtId="0" fontId="185" fillId="0" borderId="0"/>
    <xf numFmtId="165" fontId="185" fillId="0" borderId="0" applyFont="0" applyFill="0" applyBorder="0" applyAlignment="0" applyProtection="0"/>
    <xf numFmtId="0" fontId="108" fillId="0" borderId="0"/>
    <xf numFmtId="0" fontId="108" fillId="0" borderId="0"/>
    <xf numFmtId="0" fontId="185" fillId="0" borderId="0"/>
    <xf numFmtId="0" fontId="133" fillId="27" borderId="63">
      <alignment vertical="center"/>
    </xf>
    <xf numFmtId="0" fontId="108" fillId="0" borderId="0"/>
    <xf numFmtId="0" fontId="108" fillId="0" borderId="0"/>
    <xf numFmtId="0" fontId="185" fillId="0" borderId="0"/>
    <xf numFmtId="0" fontId="108" fillId="0" borderId="0"/>
    <xf numFmtId="0" fontId="185" fillId="0" borderId="0"/>
    <xf numFmtId="0" fontId="108" fillId="0" borderId="0"/>
    <xf numFmtId="0" fontId="108" fillId="52" borderId="0" applyNumberFormat="0" applyBorder="0" applyAlignment="0" applyProtection="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165" fontId="108" fillId="0" borderId="0" applyFont="0" applyFill="0" applyBorder="0" applyAlignment="0" applyProtection="0"/>
    <xf numFmtId="0" fontId="185" fillId="0" borderId="0"/>
    <xf numFmtId="0" fontId="185" fillId="0" borderId="0"/>
    <xf numFmtId="0" fontId="133" fillId="27" borderId="63">
      <alignment vertical="center"/>
    </xf>
    <xf numFmtId="0" fontId="108" fillId="0" borderId="0"/>
    <xf numFmtId="0" fontId="108" fillId="0" borderId="0"/>
    <xf numFmtId="0" fontId="185" fillId="0" borderId="0"/>
    <xf numFmtId="0" fontId="151" fillId="0" borderId="67">
      <alignment horizontal="left" vertical="center" wrapText="1"/>
      <protection locked="0"/>
    </xf>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165" fontId="185" fillId="0" borderId="0" applyFont="0" applyFill="0" applyBorder="0" applyAlignment="0" applyProtection="0"/>
    <xf numFmtId="0" fontId="185" fillId="0" borderId="0"/>
    <xf numFmtId="0" fontId="185" fillId="0" borderId="0"/>
    <xf numFmtId="0" fontId="185" fillId="0" borderId="0"/>
    <xf numFmtId="0" fontId="133" fillId="27" borderId="63">
      <alignment vertical="center"/>
    </xf>
    <xf numFmtId="0" fontId="185" fillId="0" borderId="0"/>
    <xf numFmtId="0" fontId="185" fillId="0" borderId="0"/>
    <xf numFmtId="0" fontId="185" fillId="27" borderId="0" applyNumberFormat="0" applyBorder="0" applyAlignment="0" applyProtection="0"/>
    <xf numFmtId="0" fontId="121" fillId="46" borderId="0" applyNumberFormat="0" applyBorder="0" applyAlignment="0" applyProtection="0"/>
    <xf numFmtId="0" fontId="185" fillId="0" borderId="0"/>
    <xf numFmtId="0" fontId="185" fillId="0" borderId="0"/>
    <xf numFmtId="0" fontId="185" fillId="0" borderId="0"/>
    <xf numFmtId="0" fontId="185" fillId="0" borderId="0"/>
    <xf numFmtId="0" fontId="185" fillId="27" borderId="0" applyNumberFormat="0" applyBorder="0" applyAlignment="0" applyProtection="0"/>
    <xf numFmtId="0" fontId="185" fillId="0" borderId="0"/>
    <xf numFmtId="0" fontId="108" fillId="0" borderId="0"/>
    <xf numFmtId="0" fontId="185" fillId="33" borderId="0" applyNumberFormat="0" applyBorder="0" applyAlignment="0" applyProtection="0"/>
    <xf numFmtId="0" fontId="185" fillId="0" borderId="0"/>
    <xf numFmtId="0" fontId="127" fillId="0" borderId="0"/>
    <xf numFmtId="0" fontId="127" fillId="0" borderId="0"/>
    <xf numFmtId="0" fontId="185" fillId="0" borderId="0"/>
    <xf numFmtId="0" fontId="185" fillId="33" borderId="0" applyNumberFormat="0" applyBorder="0" applyAlignment="0" applyProtection="0"/>
    <xf numFmtId="0" fontId="108" fillId="0" borderId="0"/>
    <xf numFmtId="0" fontId="185" fillId="0" borderId="0"/>
    <xf numFmtId="0" fontId="108" fillId="0" borderId="0"/>
    <xf numFmtId="0" fontId="185" fillId="0" borderId="0"/>
    <xf numFmtId="0" fontId="107" fillId="0" borderId="4"/>
    <xf numFmtId="0" fontId="126" fillId="13" borderId="62" applyNumberFormat="0" applyFont="0" applyAlignment="0" applyProtection="0"/>
    <xf numFmtId="0" fontId="127" fillId="0" borderId="0"/>
    <xf numFmtId="0" fontId="127" fillId="0" borderId="0"/>
    <xf numFmtId="0" fontId="108" fillId="0" borderId="0"/>
    <xf numFmtId="0" fontId="108" fillId="19" borderId="0" applyNumberFormat="0" applyBorder="0" applyAlignment="0" applyProtection="0"/>
    <xf numFmtId="0" fontId="108" fillId="0" borderId="0"/>
    <xf numFmtId="0" fontId="185" fillId="0" borderId="0"/>
    <xf numFmtId="0" fontId="185" fillId="0" borderId="0"/>
    <xf numFmtId="0" fontId="185" fillId="0" borderId="0"/>
    <xf numFmtId="0" fontId="107" fillId="0" borderId="15"/>
    <xf numFmtId="0" fontId="108" fillId="0" borderId="0"/>
    <xf numFmtId="0" fontId="185" fillId="43" borderId="0" applyNumberFormat="0" applyBorder="0" applyAlignment="0" applyProtection="0"/>
    <xf numFmtId="0" fontId="185" fillId="0" borderId="0"/>
    <xf numFmtId="0" fontId="185" fillId="0" borderId="0"/>
    <xf numFmtId="0" fontId="185" fillId="25" borderId="0" applyNumberFormat="0" applyBorder="0" applyAlignment="0" applyProtection="0"/>
    <xf numFmtId="0" fontId="108" fillId="0" borderId="0"/>
    <xf numFmtId="0" fontId="185" fillId="25" borderId="0" applyNumberFormat="0" applyBorder="0" applyAlignment="0" applyProtection="0"/>
    <xf numFmtId="0" fontId="185" fillId="0" borderId="0"/>
    <xf numFmtId="0" fontId="185" fillId="0" borderId="0"/>
    <xf numFmtId="0" fontId="185" fillId="0" borderId="0"/>
    <xf numFmtId="0" fontId="108" fillId="0" borderId="0"/>
    <xf numFmtId="0" fontId="124" fillId="20" borderId="0" applyNumberFormat="0" applyBorder="0" applyAlignment="0" applyProtection="0"/>
    <xf numFmtId="0" fontId="108" fillId="61" borderId="0" applyNumberFormat="0" applyBorder="0" applyAlignment="0" applyProtection="0"/>
    <xf numFmtId="0" fontId="108" fillId="0" borderId="0"/>
    <xf numFmtId="0" fontId="108" fillId="0" borderId="0"/>
    <xf numFmtId="0" fontId="185" fillId="0" borderId="0"/>
    <xf numFmtId="0" fontId="185" fillId="25" borderId="0" applyNumberFormat="0" applyBorder="0" applyAlignment="0" applyProtection="0"/>
    <xf numFmtId="0" fontId="185" fillId="0" borderId="0"/>
    <xf numFmtId="0" fontId="185" fillId="39" borderId="0" applyNumberFormat="0" applyBorder="0" applyAlignment="0" applyProtection="0"/>
    <xf numFmtId="0" fontId="108" fillId="0" borderId="0"/>
    <xf numFmtId="0" fontId="185" fillId="39" borderId="0" applyNumberFormat="0" applyBorder="0" applyAlignment="0" applyProtection="0"/>
    <xf numFmtId="0" fontId="108" fillId="59" borderId="0" applyNumberFormat="0" applyBorder="0" applyAlignment="0" applyProtection="0"/>
    <xf numFmtId="0" fontId="111" fillId="14" borderId="63">
      <alignment vertical="center"/>
    </xf>
    <xf numFmtId="0" fontId="185" fillId="12" borderId="0" applyNumberFormat="0" applyBorder="0" applyAlignment="0" applyProtection="0"/>
    <xf numFmtId="0" fontId="119" fillId="0" borderId="0"/>
    <xf numFmtId="0" fontId="185" fillId="0" borderId="0"/>
    <xf numFmtId="0" fontId="185" fillId="0" borderId="0"/>
    <xf numFmtId="0" fontId="22" fillId="0" borderId="0"/>
    <xf numFmtId="0" fontId="108" fillId="0" borderId="0"/>
    <xf numFmtId="0" fontId="185" fillId="0" borderId="0"/>
    <xf numFmtId="0" fontId="108" fillId="0" borderId="0"/>
    <xf numFmtId="0" fontId="118" fillId="17" borderId="65" applyNumberFormat="0" applyAlignment="0" applyProtection="0"/>
    <xf numFmtId="165" fontId="108" fillId="0" borderId="0" applyFont="0" applyFill="0" applyBorder="0" applyAlignment="0" applyProtection="0"/>
    <xf numFmtId="0" fontId="185" fillId="0" borderId="0"/>
    <xf numFmtId="0" fontId="185" fillId="0" borderId="0"/>
    <xf numFmtId="0" fontId="141" fillId="40" borderId="63">
      <alignment vertical="center"/>
    </xf>
    <xf numFmtId="0" fontId="185" fillId="12" borderId="0" applyNumberFormat="0" applyBorder="0" applyAlignment="0" applyProtection="0"/>
    <xf numFmtId="0" fontId="185" fillId="0" borderId="0"/>
    <xf numFmtId="0" fontId="185" fillId="0" borderId="0"/>
    <xf numFmtId="0" fontId="108" fillId="49" borderId="0" applyNumberFormat="0" applyBorder="0" applyAlignment="0" applyProtection="0"/>
    <xf numFmtId="9" fontId="185" fillId="0" borderId="0" applyFont="0" applyFill="0" applyBorder="0" applyAlignment="0" applyProtection="0"/>
    <xf numFmtId="0" fontId="185" fillId="0" borderId="0"/>
    <xf numFmtId="0" fontId="108" fillId="0" borderId="0"/>
    <xf numFmtId="0" fontId="185" fillId="0" borderId="0"/>
    <xf numFmtId="0" fontId="121" fillId="22" borderId="0" applyNumberFormat="0" applyBorder="0" applyAlignment="0" applyProtection="0"/>
    <xf numFmtId="0" fontId="141" fillId="40" borderId="63">
      <alignment vertical="center"/>
    </xf>
    <xf numFmtId="0" fontId="185" fillId="12" borderId="0" applyNumberFormat="0" applyBorder="0" applyAlignment="0" applyProtection="0"/>
    <xf numFmtId="0" fontId="185" fillId="0" borderId="0"/>
    <xf numFmtId="0" fontId="185" fillId="0" borderId="0"/>
    <xf numFmtId="0" fontId="108" fillId="0" borderId="0"/>
    <xf numFmtId="0" fontId="108" fillId="0" borderId="0"/>
    <xf numFmtId="0" fontId="108" fillId="0" borderId="0"/>
    <xf numFmtId="0" fontId="126" fillId="13" borderId="62" applyNumberFormat="0" applyFont="0" applyAlignment="0" applyProtection="0"/>
    <xf numFmtId="0" fontId="108" fillId="0" borderId="0"/>
    <xf numFmtId="0" fontId="147" fillId="17" borderId="65" applyNumberFormat="0" applyAlignment="0" applyProtection="0"/>
    <xf numFmtId="0" fontId="108" fillId="0" borderId="0"/>
    <xf numFmtId="0" fontId="185" fillId="0" borderId="0"/>
    <xf numFmtId="0" fontId="136" fillId="14" borderId="63">
      <alignment vertical="center"/>
    </xf>
    <xf numFmtId="0" fontId="185" fillId="0" borderId="0"/>
    <xf numFmtId="0" fontId="185" fillId="24" borderId="0" applyNumberFormat="0" applyBorder="0" applyAlignment="0" applyProtection="0"/>
    <xf numFmtId="0" fontId="185" fillId="0" borderId="0"/>
    <xf numFmtId="0" fontId="147" fillId="17" borderId="65" applyNumberFormat="0" applyAlignment="0" applyProtection="0"/>
    <xf numFmtId="0" fontId="185" fillId="0" borderId="0"/>
    <xf numFmtId="0" fontId="185" fillId="24" borderId="0" applyNumberFormat="0" applyBorder="0" applyAlignment="0" applyProtection="0"/>
    <xf numFmtId="0" fontId="108" fillId="0" borderId="0"/>
    <xf numFmtId="0" fontId="185" fillId="0" borderId="0"/>
    <xf numFmtId="0" fontId="108" fillId="0" borderId="0"/>
    <xf numFmtId="0" fontId="185" fillId="0" borderId="0"/>
    <xf numFmtId="0" fontId="185" fillId="0" borderId="0"/>
    <xf numFmtId="0" fontId="108" fillId="57" borderId="0" applyNumberFormat="0" applyBorder="0" applyAlignment="0" applyProtection="0"/>
    <xf numFmtId="0" fontId="185" fillId="0" borderId="0"/>
    <xf numFmtId="0" fontId="185" fillId="0" borderId="0"/>
    <xf numFmtId="9" fontId="185" fillId="0" borderId="0" applyFont="0" applyFill="0" applyBorder="0" applyAlignment="0" applyProtection="0"/>
    <xf numFmtId="0" fontId="108" fillId="0" borderId="0"/>
    <xf numFmtId="0" fontId="108" fillId="0" borderId="0"/>
    <xf numFmtId="0" fontId="185" fillId="24" borderId="0" applyNumberFormat="0" applyBorder="0" applyAlignment="0" applyProtection="0"/>
    <xf numFmtId="0" fontId="26" fillId="13" borderId="62" applyNumberFormat="0" applyFont="0" applyAlignment="0" applyProtection="0"/>
    <xf numFmtId="0" fontId="185" fillId="0" borderId="0"/>
    <xf numFmtId="0" fontId="107" fillId="0" borderId="15"/>
    <xf numFmtId="0" fontId="185" fillId="0" borderId="0"/>
    <xf numFmtId="0" fontId="185" fillId="0" borderId="0"/>
    <xf numFmtId="0" fontId="108" fillId="0" borderId="0"/>
    <xf numFmtId="0" fontId="185" fillId="0" borderId="0"/>
    <xf numFmtId="0" fontId="185" fillId="0" borderId="0"/>
    <xf numFmtId="165" fontId="185" fillId="0" borderId="0" applyFont="0" applyFill="0" applyBorder="0" applyAlignment="0" applyProtection="0"/>
    <xf numFmtId="0" fontId="136" fillId="14" borderId="63">
      <alignment vertical="center"/>
    </xf>
    <xf numFmtId="0" fontId="185" fillId="32" borderId="0" applyNumberFormat="0" applyBorder="0" applyAlignment="0" applyProtection="0"/>
    <xf numFmtId="0" fontId="185" fillId="0" borderId="0"/>
    <xf numFmtId="0" fontId="153" fillId="36" borderId="67">
      <alignment vertical="center"/>
    </xf>
    <xf numFmtId="0" fontId="119" fillId="0" borderId="0"/>
    <xf numFmtId="0" fontId="185" fillId="0" borderId="0"/>
    <xf numFmtId="0" fontId="108" fillId="0" borderId="0"/>
    <xf numFmtId="0" fontId="108" fillId="0" borderId="0"/>
    <xf numFmtId="0" fontId="108" fillId="0" borderId="0"/>
    <xf numFmtId="0" fontId="108" fillId="0" borderId="0"/>
    <xf numFmtId="0" fontId="121" fillId="13" borderId="62" applyNumberFormat="0" applyFont="0" applyAlignment="0" applyProtection="0"/>
    <xf numFmtId="0" fontId="185" fillId="0" borderId="0"/>
    <xf numFmtId="0" fontId="22" fillId="13" borderId="62" applyNumberFormat="0" applyFont="0" applyAlignment="0" applyProtection="0"/>
    <xf numFmtId="0" fontId="185" fillId="0" borderId="0"/>
    <xf numFmtId="0" fontId="125" fillId="21" borderId="0" applyNumberFormat="0" applyBorder="0" applyAlignment="0" applyProtection="0"/>
    <xf numFmtId="0" fontId="108" fillId="0" borderId="0"/>
    <xf numFmtId="0" fontId="185" fillId="32" borderId="0" applyNumberFormat="0" applyBorder="0" applyAlignment="0" applyProtection="0"/>
    <xf numFmtId="0" fontId="185" fillId="0" borderId="0"/>
    <xf numFmtId="0" fontId="108" fillId="62" borderId="0" applyNumberFormat="0" applyBorder="0" applyAlignment="0" applyProtection="0"/>
    <xf numFmtId="0" fontId="185" fillId="0" borderId="0"/>
    <xf numFmtId="0" fontId="121" fillId="3" borderId="0" applyNumberFormat="0" applyBorder="0" applyAlignment="0" applyProtection="0"/>
    <xf numFmtId="0" fontId="185" fillId="0" borderId="0"/>
    <xf numFmtId="0" fontId="108" fillId="0" borderId="0"/>
    <xf numFmtId="0" fontId="108" fillId="0" borderId="0"/>
    <xf numFmtId="0" fontId="185" fillId="0" borderId="0"/>
    <xf numFmtId="165" fontId="108" fillId="0" borderId="0" applyFont="0" applyFill="0" applyBorder="0" applyAlignment="0" applyProtection="0"/>
    <xf numFmtId="0" fontId="185" fillId="0" borderId="0"/>
    <xf numFmtId="0" fontId="185" fillId="32" borderId="0" applyNumberFormat="0" applyBorder="0" applyAlignment="0" applyProtection="0"/>
    <xf numFmtId="0" fontId="185" fillId="0" borderId="0"/>
    <xf numFmtId="0" fontId="108" fillId="0" borderId="0"/>
    <xf numFmtId="0" fontId="185" fillId="0" borderId="0"/>
    <xf numFmtId="0" fontId="185" fillId="0" borderId="0"/>
    <xf numFmtId="0" fontId="136" fillId="14" borderId="63">
      <alignment vertical="center"/>
    </xf>
    <xf numFmtId="0" fontId="185" fillId="42" borderId="0" applyNumberFormat="0" applyBorder="0" applyAlignment="0" applyProtection="0"/>
    <xf numFmtId="0" fontId="185" fillId="0" borderId="0"/>
    <xf numFmtId="0" fontId="185" fillId="0" borderId="0"/>
    <xf numFmtId="0" fontId="185" fillId="0" borderId="0"/>
    <xf numFmtId="0" fontId="185" fillId="42" borderId="0" applyNumberFormat="0" applyBorder="0" applyAlignment="0" applyProtection="0"/>
    <xf numFmtId="0" fontId="115" fillId="17" borderId="64" applyNumberFormat="0" applyAlignment="0" applyProtection="0"/>
    <xf numFmtId="0" fontId="108" fillId="0" borderId="0"/>
    <xf numFmtId="0" fontId="108" fillId="0" borderId="0"/>
    <xf numFmtId="0" fontId="108" fillId="63" borderId="0" applyNumberFormat="0" applyBorder="0" applyAlignment="0" applyProtection="0"/>
    <xf numFmtId="0" fontId="22" fillId="13" borderId="62" applyNumberFormat="0" applyFont="0" applyAlignment="0" applyProtection="0"/>
    <xf numFmtId="0" fontId="108" fillId="0" borderId="0"/>
    <xf numFmtId="164" fontId="26" fillId="0" borderId="0" applyFont="0" applyFill="0" applyBorder="0" applyAlignment="0" applyProtection="0"/>
    <xf numFmtId="0" fontId="109" fillId="0" borderId="0"/>
    <xf numFmtId="0" fontId="109" fillId="0" borderId="0"/>
    <xf numFmtId="0" fontId="185" fillId="0" borderId="0"/>
    <xf numFmtId="0" fontId="185" fillId="0" borderId="0"/>
    <xf numFmtId="0" fontId="185" fillId="0" borderId="0"/>
    <xf numFmtId="0" fontId="185" fillId="42" borderId="0" applyNumberFormat="0" applyBorder="0" applyAlignment="0" applyProtection="0"/>
    <xf numFmtId="0" fontId="108" fillId="0" borderId="0"/>
    <xf numFmtId="0" fontId="185" fillId="0" borderId="0"/>
    <xf numFmtId="0" fontId="185" fillId="0" borderId="0"/>
    <xf numFmtId="0" fontId="185" fillId="0" borderId="0"/>
    <xf numFmtId="0" fontId="136" fillId="14" borderId="63">
      <alignment vertical="center"/>
    </xf>
    <xf numFmtId="0" fontId="185" fillId="58" borderId="0" applyNumberFormat="0" applyBorder="0" applyAlignment="0" applyProtection="0"/>
    <xf numFmtId="0" fontId="185" fillId="0" borderId="0"/>
    <xf numFmtId="0" fontId="185" fillId="0" borderId="0"/>
    <xf numFmtId="0" fontId="108" fillId="0" borderId="0"/>
    <xf numFmtId="0" fontId="185" fillId="0" borderId="0"/>
    <xf numFmtId="0" fontId="185" fillId="58" borderId="0" applyNumberFormat="0" applyBorder="0" applyAlignment="0" applyProtection="0"/>
    <xf numFmtId="0" fontId="108" fillId="0" borderId="0"/>
    <xf numFmtId="0" fontId="108" fillId="6" borderId="0" applyNumberFormat="0" applyBorder="0" applyAlignment="0" applyProtection="0"/>
    <xf numFmtId="0" fontId="130" fillId="55" borderId="0" applyNumberFormat="0" applyBorder="0" applyAlignment="0" applyProtection="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58" borderId="0" applyNumberFormat="0" applyBorder="0" applyAlignment="0" applyProtection="0"/>
    <xf numFmtId="0" fontId="185" fillId="0" borderId="0"/>
    <xf numFmtId="0" fontId="107" fillId="0" borderId="15"/>
    <xf numFmtId="0" fontId="136" fillId="14" borderId="63">
      <alignment vertical="center"/>
    </xf>
    <xf numFmtId="0" fontId="185" fillId="60" borderId="0" applyNumberFormat="0" applyBorder="0" applyAlignment="0" applyProtection="0"/>
    <xf numFmtId="0" fontId="26" fillId="13" borderId="62" applyNumberFormat="0" applyFont="0" applyAlignment="0" applyProtection="0"/>
    <xf numFmtId="0" fontId="185" fillId="0" borderId="0"/>
    <xf numFmtId="0" fontId="107" fillId="0" borderId="15"/>
    <xf numFmtId="0" fontId="185" fillId="0" borderId="0"/>
    <xf numFmtId="0" fontId="185" fillId="60" borderId="0" applyNumberFormat="0" applyBorder="0" applyAlignment="0" applyProtection="0"/>
    <xf numFmtId="0" fontId="185" fillId="0" borderId="0"/>
    <xf numFmtId="0" fontId="108" fillId="0" borderId="0"/>
    <xf numFmtId="0" fontId="140" fillId="0" borderId="15"/>
    <xf numFmtId="0" fontId="185" fillId="0" borderId="0"/>
    <xf numFmtId="0" fontId="108" fillId="0" borderId="0"/>
    <xf numFmtId="0" fontId="108" fillId="65" borderId="0" applyNumberFormat="0" applyBorder="0" applyAlignment="0" applyProtection="0"/>
    <xf numFmtId="0" fontId="185" fillId="0" borderId="0"/>
    <xf numFmtId="165" fontId="185" fillId="0" borderId="0" applyFont="0" applyFill="0" applyBorder="0" applyAlignment="0" applyProtection="0"/>
    <xf numFmtId="0" fontId="108" fillId="0" borderId="0"/>
    <xf numFmtId="0" fontId="107" fillId="0" borderId="15"/>
    <xf numFmtId="0" fontId="185" fillId="60" borderId="0" applyNumberFormat="0" applyBorder="0" applyAlignment="0" applyProtection="0"/>
    <xf numFmtId="0" fontId="126" fillId="46" borderId="0" applyNumberFormat="0" applyBorder="0" applyAlignment="0" applyProtection="0"/>
    <xf numFmtId="0" fontId="121" fillId="46" borderId="0" applyNumberFormat="0" applyBorder="0" applyAlignment="0" applyProtection="0"/>
    <xf numFmtId="0" fontId="108" fillId="0" borderId="0"/>
    <xf numFmtId="0" fontId="125" fillId="21" borderId="0" applyNumberFormat="0" applyBorder="0" applyAlignment="0" applyProtection="0"/>
    <xf numFmtId="0" fontId="108" fillId="0" borderId="0"/>
    <xf numFmtId="0" fontId="108" fillId="0" borderId="0"/>
    <xf numFmtId="0" fontId="108" fillId="0" borderId="0"/>
    <xf numFmtId="0" fontId="108" fillId="0" borderId="0"/>
    <xf numFmtId="0" fontId="185" fillId="0" borderId="0"/>
    <xf numFmtId="0" fontId="185" fillId="0" borderId="0"/>
    <xf numFmtId="0" fontId="130" fillId="21" borderId="0" applyNumberFormat="0" applyBorder="0" applyAlignment="0" applyProtection="0"/>
    <xf numFmtId="0" fontId="126" fillId="34" borderId="0" applyNumberFormat="0" applyBorder="0" applyAlignment="0" applyProtection="0"/>
    <xf numFmtId="0" fontId="121" fillId="34" borderId="0" applyNumberFormat="0" applyBorder="0" applyAlignment="0" applyProtection="0"/>
    <xf numFmtId="0" fontId="108" fillId="0" borderId="0"/>
    <xf numFmtId="0" fontId="185" fillId="0" borderId="0"/>
    <xf numFmtId="0" fontId="185" fillId="0" borderId="0"/>
    <xf numFmtId="0" fontId="157" fillId="0" borderId="0" applyNumberFormat="0" applyFill="0" applyBorder="0" applyAlignment="0" applyProtection="0"/>
    <xf numFmtId="0" fontId="185" fillId="0" borderId="0"/>
    <xf numFmtId="0" fontId="121" fillId="23" borderId="0" applyNumberFormat="0" applyBorder="0" applyAlignment="0" applyProtection="0"/>
    <xf numFmtId="0" fontId="185" fillId="0" borderId="0"/>
    <xf numFmtId="0" fontId="185" fillId="0" borderId="0"/>
    <xf numFmtId="165" fontId="185" fillId="0" borderId="0" applyFont="0" applyFill="0" applyBorder="0" applyAlignment="0" applyProtection="0"/>
    <xf numFmtId="0" fontId="125" fillId="64" borderId="0" applyNumberFormat="0" applyBorder="0" applyAlignment="0" applyProtection="0"/>
    <xf numFmtId="0" fontId="185" fillId="0" borderId="0"/>
    <xf numFmtId="0" fontId="112" fillId="0" borderId="0">
      <alignment vertical="center" wrapText="1"/>
    </xf>
    <xf numFmtId="0" fontId="185" fillId="0" borderId="0"/>
    <xf numFmtId="0" fontId="108" fillId="0" borderId="0"/>
    <xf numFmtId="0" fontId="131" fillId="17" borderId="64" applyNumberFormat="0" applyAlignment="0" applyProtection="0"/>
    <xf numFmtId="0" fontId="185" fillId="0" borderId="0"/>
    <xf numFmtId="165" fontId="185" fillId="0" borderId="0" applyFont="0" applyFill="0" applyBorder="0" applyAlignment="0" applyProtection="0"/>
    <xf numFmtId="0" fontId="130" fillId="64" borderId="0" applyNumberFormat="0" applyBorder="0" applyAlignment="0" applyProtection="0"/>
    <xf numFmtId="0" fontId="185" fillId="0" borderId="0"/>
    <xf numFmtId="0" fontId="185" fillId="0" borderId="0"/>
    <xf numFmtId="0" fontId="185" fillId="0" borderId="0"/>
    <xf numFmtId="0" fontId="185" fillId="0" borderId="0"/>
    <xf numFmtId="165" fontId="108" fillId="0" borderId="0" applyFont="0" applyFill="0" applyBorder="0" applyAlignment="0" applyProtection="0"/>
    <xf numFmtId="0" fontId="126" fillId="34" borderId="0" applyNumberFormat="0" applyBorder="0" applyAlignment="0" applyProtection="0"/>
    <xf numFmtId="0" fontId="185" fillId="0" borderId="0"/>
    <xf numFmtId="0" fontId="185" fillId="0" borderId="0"/>
    <xf numFmtId="0" fontId="108" fillId="0" borderId="0"/>
    <xf numFmtId="0" fontId="121" fillId="34" borderId="0" applyNumberFormat="0" applyBorder="0" applyAlignment="0" applyProtection="0"/>
    <xf numFmtId="0" fontId="185" fillId="0" borderId="0"/>
    <xf numFmtId="0" fontId="158" fillId="0" borderId="0" applyNumberFormat="0" applyFill="0" applyBorder="0" applyAlignment="0" applyProtection="0"/>
    <xf numFmtId="0" fontId="126" fillId="67" borderId="0" applyNumberFormat="0" applyBorder="0" applyAlignment="0" applyProtection="0"/>
    <xf numFmtId="0" fontId="121" fillId="67" borderId="0" applyNumberFormat="0" applyBorder="0" applyAlignment="0" applyProtection="0"/>
    <xf numFmtId="0" fontId="185" fillId="0" borderId="0"/>
    <xf numFmtId="0" fontId="108" fillId="0" borderId="0"/>
    <xf numFmtId="0" fontId="108" fillId="0" borderId="0"/>
    <xf numFmtId="0" fontId="185" fillId="0" borderId="0"/>
    <xf numFmtId="0" fontId="185" fillId="0" borderId="0"/>
    <xf numFmtId="0" fontId="125" fillId="23" borderId="0" applyNumberFormat="0" applyBorder="0" applyAlignment="0" applyProtection="0"/>
    <xf numFmtId="0" fontId="185" fillId="0" borderId="0"/>
    <xf numFmtId="0" fontId="108" fillId="0" borderId="0"/>
    <xf numFmtId="0" fontId="185" fillId="0" borderId="0"/>
    <xf numFmtId="0" fontId="185" fillId="0" borderId="0"/>
    <xf numFmtId="0" fontId="108" fillId="0" borderId="0"/>
    <xf numFmtId="0" fontId="143" fillId="68" borderId="0" applyNumberFormat="0" applyBorder="0" applyAlignment="0" applyProtection="0"/>
    <xf numFmtId="0" fontId="108" fillId="0" borderId="0"/>
    <xf numFmtId="0" fontId="185" fillId="0" borderId="0"/>
    <xf numFmtId="0" fontId="185" fillId="0" borderId="0"/>
    <xf numFmtId="0" fontId="130" fillId="23" borderId="0" applyNumberFormat="0" applyBorder="0" applyAlignment="0" applyProtection="0"/>
    <xf numFmtId="0" fontId="185" fillId="0" borderId="0"/>
    <xf numFmtId="0" fontId="185" fillId="0" borderId="0"/>
    <xf numFmtId="0" fontId="135" fillId="51" borderId="0" applyNumberFormat="0" applyBorder="0" applyAlignment="0" applyProtection="0"/>
    <xf numFmtId="0" fontId="108" fillId="0" borderId="0"/>
    <xf numFmtId="165"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26" fillId="46" borderId="0" applyNumberFormat="0" applyBorder="0" applyAlignment="0" applyProtection="0"/>
    <xf numFmtId="0" fontId="185" fillId="0" borderId="0"/>
    <xf numFmtId="0" fontId="121" fillId="46" borderId="0" applyNumberFormat="0" applyBorder="0" applyAlignment="0" applyProtection="0"/>
    <xf numFmtId="0" fontId="108" fillId="0" borderId="0"/>
    <xf numFmtId="0" fontId="185" fillId="0" borderId="0"/>
    <xf numFmtId="0" fontId="22" fillId="0" borderId="0"/>
    <xf numFmtId="0" fontId="126" fillId="23" borderId="0" applyNumberFormat="0" applyBorder="0" applyAlignment="0" applyProtection="0"/>
    <xf numFmtId="0" fontId="108" fillId="0" borderId="0"/>
    <xf numFmtId="0" fontId="185" fillId="0" borderId="0"/>
    <xf numFmtId="0" fontId="108" fillId="0" borderId="0"/>
    <xf numFmtId="0" fontId="185" fillId="0" borderId="0"/>
    <xf numFmtId="0" fontId="185" fillId="0" borderId="0"/>
    <xf numFmtId="0" fontId="121" fillId="23" borderId="0" applyNumberFormat="0" applyBorder="0" applyAlignment="0" applyProtection="0"/>
    <xf numFmtId="0" fontId="126" fillId="53" borderId="0" applyNumberFormat="0" applyBorder="0" applyAlignment="0" applyProtection="0"/>
    <xf numFmtId="0" fontId="22" fillId="13" borderId="62" applyNumberFormat="0" applyFont="0" applyAlignment="0" applyProtection="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25" fillId="23" borderId="0" applyNumberFormat="0" applyBorder="0" applyAlignment="0" applyProtection="0"/>
    <xf numFmtId="0" fontId="117"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30" fillId="23" borderId="0" applyNumberFormat="0" applyBorder="0" applyAlignment="0" applyProtection="0"/>
    <xf numFmtId="0" fontId="185" fillId="0" borderId="0"/>
    <xf numFmtId="0" fontId="185" fillId="0" borderId="0"/>
    <xf numFmtId="0" fontId="135" fillId="56" borderId="0" applyNumberFormat="0" applyBorder="0" applyAlignment="0" applyProtection="0"/>
    <xf numFmtId="0" fontId="108" fillId="0" borderId="0"/>
    <xf numFmtId="0" fontId="185" fillId="0" borderId="0"/>
    <xf numFmtId="0" fontId="121" fillId="28" borderId="0" applyNumberFormat="0" applyBorder="0" applyAlignment="0" applyProtection="0"/>
    <xf numFmtId="0" fontId="126" fillId="46" borderId="0" applyNumberFormat="0" applyBorder="0" applyAlignment="0" applyProtection="0"/>
    <xf numFmtId="0" fontId="185" fillId="0" borderId="0"/>
    <xf numFmtId="0" fontId="108" fillId="0" borderId="0"/>
    <xf numFmtId="0" fontId="108" fillId="0" borderId="0"/>
    <xf numFmtId="0" fontId="185" fillId="0" borderId="0"/>
    <xf numFmtId="0" fontId="121" fillId="46" borderId="0" applyNumberFormat="0" applyBorder="0" applyAlignment="0" applyProtection="0"/>
    <xf numFmtId="0" fontId="107" fillId="0" borderId="4"/>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30" fillId="21" borderId="0" applyNumberFormat="0" applyBorder="0" applyAlignment="0" applyProtection="0"/>
    <xf numFmtId="0" fontId="126" fillId="34" borderId="0" applyNumberFormat="0" applyBorder="0" applyAlignment="0" applyProtection="0"/>
    <xf numFmtId="0" fontId="22" fillId="13" borderId="62" applyNumberFormat="0" applyFont="0" applyAlignment="0" applyProtection="0"/>
    <xf numFmtId="0" fontId="185" fillId="0" borderId="0"/>
    <xf numFmtId="0" fontId="108" fillId="0" borderId="0"/>
    <xf numFmtId="0" fontId="121" fillId="34" borderId="0" applyNumberFormat="0" applyBorder="0" applyAlignment="0" applyProtection="0"/>
    <xf numFmtId="0" fontId="185" fillId="0" borderId="0"/>
    <xf numFmtId="0" fontId="185" fillId="0" borderId="0"/>
    <xf numFmtId="0" fontId="185" fillId="0" borderId="0"/>
    <xf numFmtId="164" fontId="26" fillId="0" borderId="0" applyFont="0" applyFill="0" applyBorder="0" applyAlignment="0" applyProtection="0"/>
    <xf numFmtId="0" fontId="121" fillId="53" borderId="0" applyNumberFormat="0" applyBorder="0" applyAlignment="0" applyProtection="0"/>
    <xf numFmtId="0" fontId="185" fillId="0" borderId="0"/>
    <xf numFmtId="0" fontId="185" fillId="0" borderId="0"/>
    <xf numFmtId="0" fontId="185" fillId="0" borderId="0"/>
    <xf numFmtId="0" fontId="108" fillId="0" borderId="0"/>
    <xf numFmtId="0" fontId="185" fillId="0" borderId="0"/>
    <xf numFmtId="0" fontId="125" fillId="53" borderId="0" applyNumberFormat="0" applyBorder="0" applyAlignment="0" applyProtection="0"/>
    <xf numFmtId="0" fontId="107" fillId="0" borderId="15"/>
    <xf numFmtId="0" fontId="135" fillId="66" borderId="0" applyNumberFormat="0" applyBorder="0" applyAlignment="0" applyProtection="0"/>
    <xf numFmtId="0" fontId="185" fillId="0" borderId="0"/>
    <xf numFmtId="0" fontId="108" fillId="0" borderId="0"/>
    <xf numFmtId="0" fontId="116" fillId="36" borderId="0" applyNumberFormat="0" applyBorder="0" applyAlignment="0" applyProtection="0"/>
    <xf numFmtId="0" fontId="185" fillId="0" borderId="0"/>
    <xf numFmtId="0" fontId="185" fillId="0" borderId="0"/>
    <xf numFmtId="0" fontId="121" fillId="36" borderId="0" applyNumberFormat="0" applyBorder="0" applyAlignment="0" applyProtection="0"/>
    <xf numFmtId="0" fontId="185" fillId="0" borderId="0"/>
    <xf numFmtId="0" fontId="116" fillId="3" borderId="0" applyNumberFormat="0" applyBorder="0" applyAlignment="0" applyProtection="0"/>
    <xf numFmtId="0" fontId="121" fillId="3" borderId="0" applyNumberFormat="0" applyBorder="0" applyAlignment="0" applyProtection="0"/>
    <xf numFmtId="0" fontId="109" fillId="0" borderId="0"/>
    <xf numFmtId="0" fontId="109" fillId="0" borderId="0"/>
    <xf numFmtId="0" fontId="108" fillId="0" borderId="0"/>
    <xf numFmtId="0" fontId="185" fillId="0" borderId="0"/>
    <xf numFmtId="165" fontId="185" fillId="0" borderId="0" applyFont="0" applyFill="0" applyBorder="0" applyAlignment="0" applyProtection="0"/>
    <xf numFmtId="0" fontId="135" fillId="69" borderId="0" applyNumberFormat="0" applyBorder="0" applyAlignment="0" applyProtection="0"/>
    <xf numFmtId="0" fontId="185" fillId="0" borderId="0"/>
    <xf numFmtId="0" fontId="185" fillId="0" borderId="0"/>
    <xf numFmtId="0" fontId="108" fillId="0" borderId="0"/>
    <xf numFmtId="0" fontId="108" fillId="0" borderId="0"/>
    <xf numFmtId="0" fontId="185" fillId="0" borderId="0"/>
    <xf numFmtId="0" fontId="130" fillId="69" borderId="0" applyNumberFormat="0" applyBorder="0" applyAlignment="0" applyProtection="0"/>
    <xf numFmtId="0" fontId="22" fillId="13" borderId="62" applyNumberFormat="0" applyFont="0" applyAlignment="0" applyProtection="0"/>
    <xf numFmtId="0" fontId="108" fillId="0" borderId="0"/>
    <xf numFmtId="0" fontId="185" fillId="0" borderId="0"/>
    <xf numFmtId="165" fontId="108" fillId="0" borderId="0" applyFont="0" applyFill="0" applyBorder="0" applyAlignment="0" applyProtection="0"/>
    <xf numFmtId="0" fontId="185" fillId="0" borderId="0"/>
    <xf numFmtId="0" fontId="108" fillId="0" borderId="0"/>
    <xf numFmtId="0" fontId="185" fillId="0" borderId="0"/>
    <xf numFmtId="0" fontId="185" fillId="0" borderId="0"/>
    <xf numFmtId="0" fontId="108" fillId="0" borderId="0"/>
    <xf numFmtId="0" fontId="130" fillId="66" borderId="0" applyNumberFormat="0" applyBorder="0" applyAlignment="0" applyProtection="0"/>
    <xf numFmtId="0" fontId="108" fillId="0" borderId="0"/>
    <xf numFmtId="0" fontId="108" fillId="0" borderId="0"/>
    <xf numFmtId="0" fontId="116" fillId="50" borderId="0" applyNumberFormat="0" applyBorder="0" applyAlignment="0" applyProtection="0"/>
    <xf numFmtId="0" fontId="185" fillId="0" borderId="0"/>
    <xf numFmtId="0" fontId="185" fillId="0" borderId="0"/>
    <xf numFmtId="166" fontId="61" fillId="0" borderId="0" applyFont="0" applyFill="0" applyBorder="0" applyAlignment="0" applyProtection="0"/>
    <xf numFmtId="9" fontId="185" fillId="0" borderId="0" applyFont="0" applyFill="0" applyBorder="0" applyAlignment="0" applyProtection="0"/>
    <xf numFmtId="0" fontId="22" fillId="0" borderId="0"/>
    <xf numFmtId="0" fontId="108" fillId="0" borderId="0"/>
    <xf numFmtId="0" fontId="108" fillId="0" borderId="0"/>
    <xf numFmtId="0" fontId="116" fillId="18" borderId="0" applyNumberFormat="0" applyBorder="0" applyAlignment="0" applyProtection="0"/>
    <xf numFmtId="0" fontId="185" fillId="0" borderId="0"/>
    <xf numFmtId="166" fontId="61" fillId="0" borderId="0" applyFont="0" applyFill="0" applyBorder="0" applyAlignment="0" applyProtection="0"/>
    <xf numFmtId="0" fontId="108" fillId="0" borderId="0"/>
    <xf numFmtId="0" fontId="121" fillId="18" borderId="0" applyNumberFormat="0" applyBorder="0" applyAlignment="0" applyProtection="0"/>
    <xf numFmtId="0" fontId="185" fillId="0" borderId="0"/>
    <xf numFmtId="0" fontId="135" fillId="18" borderId="0" applyNumberFormat="0" applyBorder="0" applyAlignment="0" applyProtection="0"/>
    <xf numFmtId="0" fontId="108" fillId="0" borderId="0"/>
    <xf numFmtId="0" fontId="108" fillId="0" borderId="0"/>
    <xf numFmtId="0" fontId="130" fillId="18" borderId="0" applyNumberFormat="0" applyBorder="0" applyAlignment="0" applyProtection="0"/>
    <xf numFmtId="0" fontId="185" fillId="0" borderId="0"/>
    <xf numFmtId="165" fontId="108" fillId="0" borderId="0" applyFont="0" applyFill="0" applyBorder="0" applyAlignment="0" applyProtection="0"/>
    <xf numFmtId="0" fontId="185" fillId="0" borderId="0"/>
    <xf numFmtId="0" fontId="185" fillId="0" borderId="0"/>
    <xf numFmtId="0" fontId="108" fillId="0" borderId="0"/>
    <xf numFmtId="0" fontId="130" fillId="56" borderId="0" applyNumberFormat="0" applyBorder="0" applyAlignment="0" applyProtection="0"/>
    <xf numFmtId="0" fontId="107" fillId="0" borderId="4"/>
    <xf numFmtId="0" fontId="185" fillId="0" borderId="0"/>
    <xf numFmtId="0" fontId="135" fillId="31" borderId="0" applyNumberFormat="0" applyBorder="0" applyAlignment="0" applyProtection="0"/>
    <xf numFmtId="0" fontId="185" fillId="0" borderId="0"/>
    <xf numFmtId="0" fontId="108" fillId="0" borderId="0"/>
    <xf numFmtId="0" fontId="185" fillId="0" borderId="0"/>
    <xf numFmtId="0" fontId="185" fillId="0" borderId="0"/>
    <xf numFmtId="0" fontId="185" fillId="0" borderId="0"/>
    <xf numFmtId="0" fontId="26" fillId="0" borderId="0"/>
    <xf numFmtId="0" fontId="116" fillId="20" borderId="0" applyNumberFormat="0" applyBorder="0" applyAlignment="0" applyProtection="0"/>
    <xf numFmtId="0" fontId="185" fillId="0" borderId="0"/>
    <xf numFmtId="0" fontId="22" fillId="0" borderId="0"/>
    <xf numFmtId="0" fontId="185" fillId="0" borderId="0"/>
    <xf numFmtId="0" fontId="185" fillId="0" borderId="0"/>
    <xf numFmtId="0" fontId="121" fillId="20" borderId="0" applyNumberFormat="0" applyBorder="0" applyAlignment="0" applyProtection="0"/>
    <xf numFmtId="0" fontId="108" fillId="0" borderId="0"/>
    <xf numFmtId="0" fontId="185" fillId="0" borderId="0"/>
    <xf numFmtId="0" fontId="185" fillId="0" borderId="0"/>
    <xf numFmtId="0" fontId="185" fillId="0" borderId="0"/>
    <xf numFmtId="0" fontId="109" fillId="0" borderId="0"/>
    <xf numFmtId="9" fontId="185" fillId="0" borderId="0" applyFont="0" applyFill="0" applyBorder="0" applyAlignment="0" applyProtection="0"/>
    <xf numFmtId="0" fontId="116" fillId="44" borderId="0" applyNumberFormat="0" applyBorder="0" applyAlignment="0" applyProtection="0"/>
    <xf numFmtId="0" fontId="185" fillId="0" borderId="0"/>
    <xf numFmtId="9" fontId="185" fillId="0" borderId="0" applyFont="0" applyFill="0" applyBorder="0" applyAlignment="0" applyProtection="0"/>
    <xf numFmtId="0" fontId="108" fillId="0" borderId="0"/>
    <xf numFmtId="0" fontId="121" fillId="44" borderId="0" applyNumberFormat="0" applyBorder="0" applyAlignment="0" applyProtection="0"/>
    <xf numFmtId="0" fontId="185" fillId="0" borderId="0"/>
    <xf numFmtId="0" fontId="185" fillId="0" borderId="0"/>
    <xf numFmtId="0" fontId="185" fillId="0" borderId="0"/>
    <xf numFmtId="0" fontId="108" fillId="0" borderId="0"/>
    <xf numFmtId="0" fontId="135" fillId="44" borderId="0" applyNumberFormat="0" applyBorder="0" applyAlignment="0" applyProtection="0"/>
    <xf numFmtId="0" fontId="130" fillId="44" borderId="0" applyNumberFormat="0" applyBorder="0" applyAlignment="0" applyProtection="0"/>
    <xf numFmtId="0" fontId="185" fillId="0" borderId="0"/>
    <xf numFmtId="0" fontId="185" fillId="0" borderId="0"/>
    <xf numFmtId="0" fontId="130" fillId="31" borderId="0" applyNumberFormat="0" applyBorder="0" applyAlignment="0" applyProtection="0"/>
    <xf numFmtId="0" fontId="185" fillId="0" borderId="0"/>
    <xf numFmtId="0" fontId="108" fillId="0" borderId="0"/>
    <xf numFmtId="0" fontId="185" fillId="0" borderId="0"/>
    <xf numFmtId="0" fontId="116" fillId="41" borderId="0" applyNumberFormat="0" applyBorder="0" applyAlignment="0" applyProtection="0"/>
    <xf numFmtId="0" fontId="185" fillId="0" borderId="0"/>
    <xf numFmtId="0" fontId="185" fillId="0" borderId="0"/>
    <xf numFmtId="0" fontId="185" fillId="0" borderId="0"/>
    <xf numFmtId="0" fontId="137" fillId="35" borderId="0" applyNumberFormat="0" applyBorder="0" applyAlignment="0" applyProtection="0"/>
    <xf numFmtId="0" fontId="185" fillId="0" borderId="0"/>
    <xf numFmtId="0" fontId="108" fillId="0" borderId="0"/>
    <xf numFmtId="0" fontId="138" fillId="36" borderId="67">
      <alignment vertical="center"/>
    </xf>
    <xf numFmtId="0" fontId="185" fillId="0" borderId="0"/>
    <xf numFmtId="0" fontId="185" fillId="0" borderId="0"/>
    <xf numFmtId="0" fontId="185" fillId="0" borderId="0"/>
    <xf numFmtId="0" fontId="185" fillId="0" borderId="0"/>
    <xf numFmtId="0" fontId="185" fillId="0" borderId="0"/>
    <xf numFmtId="0" fontId="116" fillId="41" borderId="0" applyNumberFormat="0" applyBorder="0" applyAlignment="0" applyProtection="0"/>
    <xf numFmtId="0" fontId="185" fillId="0" borderId="0"/>
    <xf numFmtId="0" fontId="108" fillId="0" borderId="0"/>
    <xf numFmtId="0" fontId="143" fillId="35" borderId="0" applyNumberFormat="0" applyBorder="0" applyAlignment="0" applyProtection="0"/>
    <xf numFmtId="0" fontId="108" fillId="0" borderId="0"/>
    <xf numFmtId="0" fontId="107" fillId="0" borderId="4"/>
    <xf numFmtId="0" fontId="185" fillId="0" borderId="0"/>
    <xf numFmtId="0" fontId="108" fillId="0" borderId="0"/>
    <xf numFmtId="0" fontId="185" fillId="0" borderId="0"/>
    <xf numFmtId="0" fontId="108" fillId="0" borderId="0"/>
    <xf numFmtId="0" fontId="22" fillId="0" borderId="0"/>
    <xf numFmtId="165" fontId="108" fillId="0" borderId="0" applyFont="0" applyFill="0" applyBorder="0" applyAlignment="0" applyProtection="0"/>
    <xf numFmtId="0" fontId="185" fillId="0" borderId="0"/>
    <xf numFmtId="0" fontId="185" fillId="0" borderId="0"/>
    <xf numFmtId="0" fontId="108" fillId="0" borderId="0"/>
    <xf numFmtId="0" fontId="108" fillId="0" borderId="0"/>
    <xf numFmtId="0" fontId="185" fillId="0" borderId="0"/>
    <xf numFmtId="0" fontId="185" fillId="0" borderId="0"/>
    <xf numFmtId="0" fontId="121" fillId="41" borderId="0" applyNumberFormat="0" applyBorder="0" applyAlignment="0" applyProtection="0"/>
    <xf numFmtId="0" fontId="185" fillId="0" borderId="0"/>
    <xf numFmtId="0" fontId="108" fillId="0" borderId="0"/>
    <xf numFmtId="0" fontId="135" fillId="51" borderId="0" applyNumberFormat="0" applyBorder="0" applyAlignment="0" applyProtection="0"/>
    <xf numFmtId="0" fontId="108" fillId="0" borderId="0"/>
    <xf numFmtId="0" fontId="130" fillId="51" borderId="0" applyNumberFormat="0" applyBorder="0" applyAlignment="0" applyProtection="0"/>
    <xf numFmtId="0" fontId="130" fillId="51" borderId="0" applyNumberFormat="0" applyBorder="0" applyAlignment="0" applyProtection="0"/>
    <xf numFmtId="9" fontId="108" fillId="0" borderId="0" applyFont="0" applyFill="0" applyBorder="0" applyAlignment="0" applyProtection="0"/>
    <xf numFmtId="0" fontId="108" fillId="0" borderId="0"/>
    <xf numFmtId="0" fontId="118" fillId="17" borderId="65" applyNumberFormat="0" applyAlignment="0" applyProtection="0"/>
    <xf numFmtId="0" fontId="108" fillId="0" borderId="0"/>
    <xf numFmtId="0" fontId="185" fillId="0" borderId="0"/>
    <xf numFmtId="0" fontId="185" fillId="0" borderId="0"/>
    <xf numFmtId="0" fontId="108" fillId="0" borderId="0"/>
    <xf numFmtId="0" fontId="108" fillId="0" borderId="0"/>
    <xf numFmtId="0" fontId="108" fillId="0" borderId="0"/>
    <xf numFmtId="0" fontId="135" fillId="55" borderId="0" applyNumberFormat="0" applyBorder="0" applyAlignment="0" applyProtection="0"/>
    <xf numFmtId="165" fontId="108" fillId="0" borderId="0" applyFont="0" applyFill="0" applyBorder="0" applyAlignment="0" applyProtection="0"/>
    <xf numFmtId="0" fontId="185" fillId="0" borderId="0"/>
    <xf numFmtId="9" fontId="185" fillId="0" borderId="0" applyFont="0" applyFill="0" applyBorder="0" applyAlignment="0" applyProtection="0"/>
    <xf numFmtId="0" fontId="108" fillId="0" borderId="0"/>
    <xf numFmtId="0" fontId="185" fillId="0" borderId="0"/>
    <xf numFmtId="0" fontId="119" fillId="0" borderId="0"/>
    <xf numFmtId="0" fontId="185" fillId="0" borderId="0"/>
    <xf numFmtId="0" fontId="116" fillId="22" borderId="0" applyNumberFormat="0" applyBorder="0" applyAlignment="0" applyProtection="0"/>
    <xf numFmtId="0" fontId="185" fillId="0" borderId="0"/>
    <xf numFmtId="0" fontId="135" fillId="55" borderId="0" applyNumberFormat="0" applyBorder="0" applyAlignment="0" applyProtection="0"/>
    <xf numFmtId="0" fontId="108" fillId="0" borderId="0"/>
    <xf numFmtId="0" fontId="185" fillId="0" borderId="0"/>
    <xf numFmtId="0" fontId="108" fillId="0" borderId="0"/>
    <xf numFmtId="0" fontId="185" fillId="0" borderId="0"/>
    <xf numFmtId="0" fontId="185" fillId="0" borderId="0"/>
    <xf numFmtId="0" fontId="118" fillId="17" borderId="65" applyNumberFormat="0" applyAlignment="0" applyProtection="0"/>
    <xf numFmtId="0" fontId="108" fillId="0" borderId="0"/>
    <xf numFmtId="0" fontId="130" fillId="55" borderId="0" applyNumberFormat="0" applyBorder="0" applyAlignment="0" applyProtection="0"/>
    <xf numFmtId="0" fontId="108" fillId="0" borderId="0"/>
    <xf numFmtId="0" fontId="185" fillId="0" borderId="0"/>
    <xf numFmtId="0" fontId="126" fillId="13" borderId="62" applyNumberFormat="0" applyFont="0" applyAlignment="0" applyProtection="0"/>
    <xf numFmtId="0" fontId="118" fillId="17" borderId="65" applyNumberFormat="0" applyAlignment="0" applyProtection="0"/>
    <xf numFmtId="0" fontId="135" fillId="37" borderId="0" applyNumberFormat="0" applyBorder="0" applyAlignment="0" applyProtection="0"/>
    <xf numFmtId="0" fontId="185" fillId="0" borderId="0"/>
    <xf numFmtId="0" fontId="116" fillId="16" borderId="0" applyNumberFormat="0" applyBorder="0" applyAlignment="0" applyProtection="0"/>
    <xf numFmtId="0" fontId="185" fillId="0" borderId="0"/>
    <xf numFmtId="9" fontId="185" fillId="0" borderId="0" applyFont="0" applyFill="0" applyBorder="0" applyAlignment="0" applyProtection="0"/>
    <xf numFmtId="0" fontId="185" fillId="0" borderId="0"/>
    <xf numFmtId="0" fontId="108" fillId="0" borderId="0"/>
    <xf numFmtId="0" fontId="121" fillId="16" borderId="0" applyNumberFormat="0" applyBorder="0" applyAlignment="0" applyProtection="0"/>
    <xf numFmtId="0" fontId="108" fillId="0" borderId="0"/>
    <xf numFmtId="0" fontId="185" fillId="0" borderId="0"/>
    <xf numFmtId="0" fontId="108" fillId="0" borderId="0"/>
    <xf numFmtId="0" fontId="185" fillId="0" borderId="0"/>
    <xf numFmtId="0" fontId="116" fillId="54" borderId="0" applyNumberFormat="0" applyBorder="0" applyAlignment="0" applyProtection="0"/>
    <xf numFmtId="165" fontId="185" fillId="0" borderId="0" applyFont="0" applyFill="0" applyBorder="0" applyAlignment="0" applyProtection="0"/>
    <xf numFmtId="0" fontId="108" fillId="0" borderId="0"/>
    <xf numFmtId="0" fontId="121" fillId="54" borderId="0" applyNumberFormat="0" applyBorder="0" applyAlignment="0" applyProtection="0"/>
    <xf numFmtId="0" fontId="185" fillId="0" borderId="0"/>
    <xf numFmtId="0" fontId="108" fillId="0" borderId="0"/>
    <xf numFmtId="0" fontId="185" fillId="0" borderId="0"/>
    <xf numFmtId="9" fontId="185" fillId="0" borderId="0" applyFont="0" applyFill="0" applyBorder="0" applyAlignment="0" applyProtection="0"/>
    <xf numFmtId="0" fontId="108" fillId="0" borderId="0"/>
    <xf numFmtId="0" fontId="108" fillId="0" borderId="0"/>
    <xf numFmtId="0" fontId="185" fillId="0" borderId="0"/>
    <xf numFmtId="0" fontId="108" fillId="0" borderId="0"/>
    <xf numFmtId="0" fontId="185" fillId="0" borderId="0"/>
    <xf numFmtId="0" fontId="185" fillId="0" borderId="0"/>
    <xf numFmtId="0" fontId="135" fillId="30" borderId="0" applyNumberFormat="0" applyBorder="0" applyAlignment="0" applyProtection="0"/>
    <xf numFmtId="0" fontId="185" fillId="0" borderId="0"/>
    <xf numFmtId="0" fontId="185" fillId="0" borderId="0"/>
    <xf numFmtId="0" fontId="185" fillId="0" borderId="0"/>
    <xf numFmtId="0" fontId="130" fillId="30" borderId="0" applyNumberFormat="0" applyBorder="0" applyAlignment="0" applyProtection="0"/>
    <xf numFmtId="0" fontId="185" fillId="0" borderId="0"/>
    <xf numFmtId="0" fontId="185" fillId="0" borderId="0"/>
    <xf numFmtId="0" fontId="185" fillId="0" borderId="0"/>
    <xf numFmtId="0" fontId="126" fillId="13" borderId="62" applyNumberFormat="0" applyFont="0" applyAlignment="0" applyProtection="0"/>
    <xf numFmtId="0" fontId="108" fillId="0" borderId="0"/>
    <xf numFmtId="0" fontId="122" fillId="0" borderId="0"/>
    <xf numFmtId="0" fontId="108" fillId="0" borderId="0"/>
    <xf numFmtId="0" fontId="130" fillId="37" borderId="0" applyNumberFormat="0" applyBorder="0" applyAlignment="0" applyProtection="0"/>
    <xf numFmtId="0" fontId="108" fillId="0" borderId="0"/>
    <xf numFmtId="0" fontId="108" fillId="0" borderId="0"/>
    <xf numFmtId="0" fontId="150" fillId="29" borderId="0" applyNumberFormat="0" applyBorder="0" applyAlignment="0" applyProtection="0"/>
    <xf numFmtId="0" fontId="185" fillId="0" borderId="0"/>
    <xf numFmtId="0" fontId="108" fillId="0" borderId="0"/>
    <xf numFmtId="0" fontId="185" fillId="0" borderId="0"/>
    <xf numFmtId="0" fontId="154" fillId="29" borderId="0" applyNumberFormat="0" applyBorder="0" applyAlignment="0" applyProtection="0"/>
    <xf numFmtId="0" fontId="185" fillId="0" borderId="0"/>
    <xf numFmtId="0" fontId="108" fillId="0" borderId="0"/>
    <xf numFmtId="0" fontId="185" fillId="0" borderId="0"/>
    <xf numFmtId="0" fontId="185" fillId="0" borderId="0"/>
    <xf numFmtId="0" fontId="154" fillId="29" borderId="0" applyNumberFormat="0" applyBorder="0" applyAlignment="0" applyProtection="0"/>
    <xf numFmtId="0" fontId="108" fillId="0" borderId="0"/>
    <xf numFmtId="0" fontId="126" fillId="13" borderId="62" applyNumberFormat="0" applyFont="0" applyAlignment="0" applyProtection="0"/>
    <xf numFmtId="0" fontId="185" fillId="0" borderId="0"/>
    <xf numFmtId="9" fontId="108" fillId="0" borderId="0" applyFont="0" applyFill="0" applyBorder="0" applyAlignment="0" applyProtection="0"/>
    <xf numFmtId="0" fontId="126" fillId="13" borderId="62" applyNumberFormat="0" applyFont="0" applyAlignment="0" applyProtection="0"/>
    <xf numFmtId="0" fontId="108" fillId="0" borderId="0"/>
    <xf numFmtId="0" fontId="185" fillId="0" borderId="0"/>
    <xf numFmtId="0" fontId="122" fillId="0" borderId="0"/>
    <xf numFmtId="0" fontId="108" fillId="0" borderId="0"/>
    <xf numFmtId="0" fontId="108" fillId="0" borderId="0"/>
    <xf numFmtId="0" fontId="185" fillId="0" borderId="0"/>
    <xf numFmtId="0" fontId="185" fillId="0" borderId="0"/>
    <xf numFmtId="0" fontId="185" fillId="0" borderId="0"/>
    <xf numFmtId="0" fontId="121" fillId="13" borderId="62" applyNumberFormat="0" applyFont="0" applyAlignment="0" applyProtection="0"/>
    <xf numFmtId="0" fontId="185" fillId="0" borderId="0"/>
    <xf numFmtId="0" fontId="185" fillId="0" borderId="0"/>
    <xf numFmtId="0" fontId="185" fillId="0" borderId="0"/>
    <xf numFmtId="0" fontId="126" fillId="13" borderId="62" applyNumberFormat="0" applyFont="0" applyAlignment="0" applyProtection="0"/>
    <xf numFmtId="0" fontId="185" fillId="0" borderId="0"/>
    <xf numFmtId="0" fontId="185" fillId="0" borderId="0"/>
    <xf numFmtId="0" fontId="185" fillId="0" borderId="0"/>
    <xf numFmtId="0" fontId="108" fillId="0" borderId="0"/>
    <xf numFmtId="0" fontId="126" fillId="13" borderId="62" applyNumberFormat="0" applyFont="0" applyAlignment="0" applyProtection="0"/>
    <xf numFmtId="0" fontId="118" fillId="17" borderId="65" applyNumberFormat="0" applyAlignment="0" applyProtection="0"/>
    <xf numFmtId="0" fontId="185" fillId="0" borderId="0"/>
    <xf numFmtId="0" fontId="126" fillId="13" borderId="62" applyNumberFormat="0" applyFont="0" applyAlignment="0" applyProtection="0"/>
    <xf numFmtId="0" fontId="138" fillId="36" borderId="67">
      <alignment vertical="center"/>
    </xf>
    <xf numFmtId="0" fontId="119" fillId="0" borderId="0"/>
    <xf numFmtId="0" fontId="185" fillId="0" borderId="0"/>
    <xf numFmtId="0" fontId="185" fillId="0" borderId="0"/>
    <xf numFmtId="0" fontId="185" fillId="0" borderId="0"/>
    <xf numFmtId="0" fontId="108" fillId="0" borderId="0"/>
    <xf numFmtId="0" fontId="185" fillId="0" borderId="0"/>
    <xf numFmtId="0" fontId="126" fillId="13" borderId="62" applyNumberFormat="0" applyFont="0" applyAlignment="0" applyProtection="0"/>
    <xf numFmtId="0" fontId="185" fillId="0" borderId="0"/>
    <xf numFmtId="0" fontId="108" fillId="0" borderId="0"/>
    <xf numFmtId="0" fontId="108" fillId="0" borderId="0"/>
    <xf numFmtId="0" fontId="185" fillId="0" borderId="0"/>
    <xf numFmtId="0" fontId="185" fillId="0" borderId="0"/>
    <xf numFmtId="0" fontId="126" fillId="13" borderId="62" applyNumberFormat="0" applyFont="0" applyAlignment="0" applyProtection="0"/>
    <xf numFmtId="0" fontId="185" fillId="0" borderId="0"/>
    <xf numFmtId="0" fontId="185" fillId="0" borderId="0"/>
    <xf numFmtId="0" fontId="126" fillId="13" borderId="62" applyNumberFormat="0" applyFont="0" applyAlignment="0" applyProtection="0"/>
    <xf numFmtId="0" fontId="118" fillId="17" borderId="65" applyNumberFormat="0" applyAlignment="0" applyProtection="0"/>
    <xf numFmtId="0" fontId="108" fillId="0" borderId="0"/>
    <xf numFmtId="0" fontId="126" fillId="13" borderId="62" applyNumberFormat="0" applyFont="0" applyAlignment="0" applyProtection="0"/>
    <xf numFmtId="0" fontId="108" fillId="0" borderId="0"/>
    <xf numFmtId="0" fontId="185" fillId="0" borderId="0"/>
    <xf numFmtId="0" fontId="185" fillId="0" borderId="0"/>
    <xf numFmtId="0" fontId="126" fillId="13" borderId="62" applyNumberFormat="0" applyFont="0" applyAlignment="0" applyProtection="0"/>
    <xf numFmtId="0" fontId="185" fillId="0" borderId="0"/>
    <xf numFmtId="0" fontId="185" fillId="0" borderId="0"/>
    <xf numFmtId="0" fontId="185" fillId="0" borderId="0"/>
    <xf numFmtId="0" fontId="121" fillId="13" borderId="62" applyNumberFormat="0" applyFont="0" applyAlignment="0" applyProtection="0"/>
    <xf numFmtId="0" fontId="108" fillId="0" borderId="0"/>
    <xf numFmtId="0" fontId="108" fillId="0" borderId="0"/>
    <xf numFmtId="0" fontId="126" fillId="13" borderId="62" applyNumberFormat="0" applyFont="0" applyAlignment="0" applyProtection="0"/>
    <xf numFmtId="0" fontId="185" fillId="0" borderId="0"/>
    <xf numFmtId="0" fontId="185" fillId="0" borderId="0"/>
    <xf numFmtId="0" fontId="108" fillId="0" borderId="0"/>
    <xf numFmtId="0" fontId="185" fillId="0" borderId="0"/>
    <xf numFmtId="0" fontId="121" fillId="13" borderId="62" applyNumberFormat="0" applyFont="0" applyAlignment="0" applyProtection="0"/>
    <xf numFmtId="9" fontId="185" fillId="0" borderId="0" applyFont="0" applyFill="0" applyBorder="0" applyAlignment="0" applyProtection="0"/>
    <xf numFmtId="0" fontId="126" fillId="13" borderId="62" applyNumberFormat="0" applyFont="0" applyAlignment="0" applyProtection="0"/>
    <xf numFmtId="0" fontId="185" fillId="0" borderId="0"/>
    <xf numFmtId="0" fontId="22" fillId="0" borderId="0"/>
    <xf numFmtId="0" fontId="185" fillId="0" borderId="0"/>
    <xf numFmtId="165" fontId="185" fillId="0" borderId="0" applyFont="0" applyFill="0" applyBorder="0" applyAlignment="0" applyProtection="0"/>
    <xf numFmtId="0" fontId="185" fillId="0" borderId="0"/>
    <xf numFmtId="0" fontId="185" fillId="0" borderId="0"/>
    <xf numFmtId="0" fontId="18" fillId="0" borderId="0"/>
    <xf numFmtId="0" fontId="108" fillId="0" borderId="0"/>
    <xf numFmtId="0" fontId="185" fillId="0" borderId="0"/>
    <xf numFmtId="165" fontId="108" fillId="0" borderId="0" applyFont="0" applyFill="0" applyBorder="0" applyAlignment="0" applyProtection="0"/>
    <xf numFmtId="0" fontId="185" fillId="0" borderId="0"/>
    <xf numFmtId="0" fontId="185" fillId="0" borderId="0"/>
    <xf numFmtId="0" fontId="185" fillId="0" borderId="0"/>
    <xf numFmtId="0" fontId="185" fillId="0" borderId="0"/>
    <xf numFmtId="165" fontId="185" fillId="0" borderId="0" applyFont="0" applyFill="0" applyBorder="0" applyAlignment="0" applyProtection="0"/>
    <xf numFmtId="0" fontId="185" fillId="0" borderId="0"/>
    <xf numFmtId="0" fontId="185" fillId="0" borderId="0"/>
    <xf numFmtId="0" fontId="185" fillId="0" borderId="0"/>
    <xf numFmtId="165" fontId="185" fillId="0" borderId="0" applyFont="0" applyFill="0" applyBorder="0" applyAlignment="0" applyProtection="0"/>
    <xf numFmtId="165" fontId="108" fillId="0" borderId="0" applyFont="0" applyFill="0" applyBorder="0" applyAlignment="0" applyProtection="0"/>
    <xf numFmtId="0" fontId="185" fillId="0" borderId="0"/>
    <xf numFmtId="0" fontId="185" fillId="0" borderId="0"/>
    <xf numFmtId="0" fontId="185" fillId="0" borderId="0"/>
    <xf numFmtId="0" fontId="108" fillId="0" borderId="0"/>
    <xf numFmtId="0" fontId="185" fillId="0" borderId="0"/>
    <xf numFmtId="0" fontId="185" fillId="0" borderId="0"/>
    <xf numFmtId="165" fontId="185" fillId="0" borderId="0" applyFont="0" applyFill="0" applyBorder="0" applyAlignment="0" applyProtection="0"/>
    <xf numFmtId="0" fontId="108" fillId="0" borderId="0"/>
    <xf numFmtId="165" fontId="185" fillId="0" borderId="0" applyFont="0" applyFill="0" applyBorder="0" applyAlignment="0" applyProtection="0"/>
    <xf numFmtId="9" fontId="185" fillId="0" borderId="0" applyFont="0" applyFill="0" applyBorder="0" applyAlignment="0" applyProtection="0"/>
    <xf numFmtId="165" fontId="108" fillId="0" borderId="0" applyFont="0" applyFill="0" applyBorder="0" applyAlignment="0" applyProtection="0"/>
    <xf numFmtId="0" fontId="185" fillId="0" borderId="0"/>
    <xf numFmtId="0" fontId="118" fillId="17" borderId="65" applyNumberFormat="0" applyAlignment="0" applyProtection="0"/>
    <xf numFmtId="0" fontId="185" fillId="0" borderId="0"/>
    <xf numFmtId="0" fontId="185" fillId="0" borderId="0"/>
    <xf numFmtId="0" fontId="108" fillId="0" borderId="0"/>
    <xf numFmtId="165" fontId="185" fillId="0" borderId="0" applyFont="0" applyFill="0" applyBorder="0" applyAlignment="0" applyProtection="0"/>
    <xf numFmtId="0" fontId="108" fillId="0" borderId="0"/>
    <xf numFmtId="0" fontId="185" fillId="0" borderId="0"/>
    <xf numFmtId="0" fontId="185" fillId="0" borderId="0"/>
    <xf numFmtId="0" fontId="108" fillId="0" borderId="0"/>
    <xf numFmtId="165" fontId="185" fillId="0" borderId="0" applyFont="0" applyFill="0" applyBorder="0" applyAlignment="0" applyProtection="0"/>
    <xf numFmtId="0" fontId="118" fillId="17" borderId="65" applyNumberFormat="0" applyAlignment="0" applyProtection="0"/>
    <xf numFmtId="0" fontId="107" fillId="0" borderId="4"/>
    <xf numFmtId="165" fontId="185" fillId="0" borderId="0" applyFont="0" applyFill="0" applyBorder="0" applyAlignment="0" applyProtection="0"/>
    <xf numFmtId="0" fontId="185" fillId="0" borderId="0"/>
    <xf numFmtId="0" fontId="185" fillId="0" borderId="0"/>
    <xf numFmtId="165" fontId="185" fillId="0" borderId="0" applyFont="0" applyFill="0" applyBorder="0" applyAlignment="0" applyProtection="0"/>
    <xf numFmtId="0" fontId="108" fillId="0" borderId="0"/>
    <xf numFmtId="0" fontId="185" fillId="0" borderId="0"/>
    <xf numFmtId="165" fontId="185" fillId="0" borderId="0" applyFont="0" applyFill="0" applyBorder="0" applyAlignment="0" applyProtection="0"/>
    <xf numFmtId="0" fontId="185" fillId="0" borderId="0"/>
    <xf numFmtId="9" fontId="185" fillId="0" borderId="0" applyFont="0" applyFill="0" applyBorder="0" applyAlignment="0" applyProtection="0"/>
    <xf numFmtId="165" fontId="185" fillId="0" borderId="0" applyFont="0" applyFill="0" applyBorder="0" applyAlignment="0" applyProtection="0"/>
    <xf numFmtId="0" fontId="108" fillId="0" borderId="0"/>
    <xf numFmtId="9" fontId="108" fillId="0" borderId="0" applyFont="0" applyFill="0" applyBorder="0" applyAlignment="0" applyProtection="0"/>
    <xf numFmtId="0" fontId="185" fillId="0" borderId="0"/>
    <xf numFmtId="165" fontId="108" fillId="0" borderId="0" applyFont="0" applyFill="0" applyBorder="0" applyAlignment="0" applyProtection="0"/>
    <xf numFmtId="9" fontId="108" fillId="0" borderId="0" applyFont="0" applyFill="0" applyBorder="0" applyAlignment="0" applyProtection="0"/>
    <xf numFmtId="0" fontId="185" fillId="0" borderId="0"/>
    <xf numFmtId="0" fontId="118" fillId="17" borderId="65" applyNumberFormat="0" applyAlignment="0" applyProtection="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165" fontId="185" fillId="0" borderId="0" applyFont="0" applyFill="0" applyBorder="0" applyAlignment="0" applyProtection="0"/>
    <xf numFmtId="0" fontId="185" fillId="0" borderId="0"/>
    <xf numFmtId="0" fontId="185" fillId="0" borderId="0"/>
    <xf numFmtId="0" fontId="108" fillId="0" borderId="0"/>
    <xf numFmtId="0" fontId="185" fillId="0" borderId="0"/>
    <xf numFmtId="165" fontId="108" fillId="0" borderId="0" applyFont="0" applyFill="0" applyBorder="0" applyAlignment="0" applyProtection="0"/>
    <xf numFmtId="0" fontId="119" fillId="0" borderId="0"/>
    <xf numFmtId="0" fontId="119" fillId="0" borderId="0"/>
    <xf numFmtId="0" fontId="185" fillId="0" borderId="0"/>
    <xf numFmtId="0" fontId="115" fillId="17" borderId="64" applyNumberFormat="0" applyAlignment="0" applyProtection="0"/>
    <xf numFmtId="0" fontId="185" fillId="0" borderId="0"/>
    <xf numFmtId="165" fontId="185" fillId="0" borderId="0" applyFont="0" applyFill="0" applyBorder="0" applyAlignment="0" applyProtection="0"/>
    <xf numFmtId="0" fontId="108" fillId="0" borderId="0"/>
    <xf numFmtId="0" fontId="118" fillId="17" borderId="65" applyNumberFormat="0" applyAlignment="0" applyProtection="0"/>
    <xf numFmtId="0" fontId="108" fillId="0" borderId="0"/>
    <xf numFmtId="0" fontId="185" fillId="0" borderId="0"/>
    <xf numFmtId="0" fontId="108" fillId="0" borderId="0"/>
    <xf numFmtId="165" fontId="185" fillId="0" borderId="0" applyFont="0" applyFill="0" applyBorder="0" applyAlignment="0" applyProtection="0"/>
    <xf numFmtId="0" fontId="108" fillId="0" borderId="0"/>
    <xf numFmtId="0" fontId="108" fillId="0" borderId="0"/>
    <xf numFmtId="0" fontId="185" fillId="0" borderId="0"/>
    <xf numFmtId="0" fontId="118" fillId="17" borderId="65" applyNumberFormat="0" applyAlignment="0" applyProtection="0"/>
    <xf numFmtId="165" fontId="185" fillId="0" borderId="0" applyFont="0" applyFill="0" applyBorder="0" applyAlignment="0" applyProtection="0"/>
    <xf numFmtId="0" fontId="185" fillId="0" borderId="0"/>
    <xf numFmtId="0" fontId="185" fillId="0" borderId="0"/>
    <xf numFmtId="0" fontId="108" fillId="0" borderId="0"/>
    <xf numFmtId="0" fontId="185" fillId="0" borderId="0"/>
    <xf numFmtId="0" fontId="108" fillId="0" borderId="0"/>
    <xf numFmtId="0" fontId="108" fillId="0" borderId="0"/>
    <xf numFmtId="165" fontId="185" fillId="0" borderId="0" applyFont="0" applyFill="0" applyBorder="0" applyAlignment="0" applyProtection="0"/>
    <xf numFmtId="0" fontId="108" fillId="0" borderId="0"/>
    <xf numFmtId="0" fontId="185" fillId="0" borderId="0"/>
    <xf numFmtId="0" fontId="108" fillId="0" borderId="0"/>
    <xf numFmtId="9" fontId="185" fillId="0" borderId="0" applyFont="0" applyFill="0" applyBorder="0" applyAlignment="0" applyProtection="0"/>
    <xf numFmtId="0" fontId="185" fillId="0" borderId="0"/>
    <xf numFmtId="0" fontId="119" fillId="0" borderId="0"/>
    <xf numFmtId="0" fontId="185" fillId="0" borderId="0"/>
    <xf numFmtId="0" fontId="108" fillId="0" borderId="0"/>
    <xf numFmtId="0" fontId="185" fillId="0" borderId="0"/>
    <xf numFmtId="0" fontId="185" fillId="0" borderId="0"/>
    <xf numFmtId="0" fontId="108" fillId="0" borderId="0"/>
    <xf numFmtId="165" fontId="185" fillId="0" borderId="0" applyFont="0" applyFill="0" applyBorder="0" applyAlignment="0" applyProtection="0"/>
    <xf numFmtId="9" fontId="185" fillId="0" borderId="0" applyFont="0" applyFill="0" applyBorder="0" applyAlignment="0" applyProtection="0"/>
    <xf numFmtId="0" fontId="108" fillId="0" borderId="0"/>
    <xf numFmtId="0" fontId="61" fillId="0" borderId="0"/>
    <xf numFmtId="0" fontId="185" fillId="0" borderId="0"/>
    <xf numFmtId="0" fontId="185" fillId="0" borderId="0"/>
    <xf numFmtId="0" fontId="185" fillId="0" borderId="0"/>
    <xf numFmtId="0" fontId="185" fillId="0" borderId="0"/>
    <xf numFmtId="0" fontId="185" fillId="0" borderId="0"/>
    <xf numFmtId="165" fontId="108" fillId="0" borderId="0" applyFont="0" applyFill="0" applyBorder="0" applyAlignment="0" applyProtection="0"/>
    <xf numFmtId="0" fontId="185" fillId="0" borderId="0"/>
    <xf numFmtId="165" fontId="108" fillId="0" borderId="0" applyFont="0" applyFill="0" applyBorder="0" applyAlignment="0" applyProtection="0"/>
    <xf numFmtId="0" fontId="108" fillId="0" borderId="0"/>
    <xf numFmtId="0" fontId="108" fillId="0" borderId="0"/>
    <xf numFmtId="0" fontId="115" fillId="17" borderId="64" applyNumberFormat="0" applyAlignment="0" applyProtection="0"/>
    <xf numFmtId="165" fontId="185" fillId="0" borderId="0" applyFont="0" applyFill="0" applyBorder="0" applyAlignment="0" applyProtection="0"/>
    <xf numFmtId="0" fontId="185" fillId="0" borderId="0"/>
    <xf numFmtId="0" fontId="115" fillId="17" borderId="64" applyNumberFormat="0" applyAlignment="0" applyProtection="0"/>
    <xf numFmtId="165" fontId="108" fillId="0" borderId="0" applyFont="0" applyFill="0" applyBorder="0" applyAlignment="0" applyProtection="0"/>
    <xf numFmtId="0" fontId="185" fillId="0" borderId="0"/>
    <xf numFmtId="165" fontId="185" fillId="0" borderId="0" applyFont="0" applyFill="0" applyBorder="0" applyAlignment="0" applyProtection="0"/>
    <xf numFmtId="0" fontId="185" fillId="0" borderId="0"/>
    <xf numFmtId="0" fontId="147" fillId="17" borderId="65" applyNumberFormat="0" applyAlignment="0" applyProtection="0"/>
    <xf numFmtId="0" fontId="108" fillId="0" borderId="0"/>
    <xf numFmtId="0" fontId="108" fillId="0" borderId="0"/>
    <xf numFmtId="0" fontId="185" fillId="0" borderId="0"/>
    <xf numFmtId="165" fontId="108" fillId="0" borderId="0" applyFont="0" applyFill="0" applyBorder="0" applyAlignment="0" applyProtection="0"/>
    <xf numFmtId="165" fontId="185" fillId="0" borderId="0" applyFont="0" applyFill="0" applyBorder="0" applyAlignment="0" applyProtection="0"/>
    <xf numFmtId="0" fontId="185" fillId="0" borderId="0"/>
    <xf numFmtId="0" fontId="115" fillId="17" borderId="64" applyNumberFormat="0" applyAlignment="0" applyProtection="0"/>
    <xf numFmtId="0" fontId="185" fillId="0" borderId="0"/>
    <xf numFmtId="165" fontId="108" fillId="0" borderId="0" applyFont="0" applyFill="0" applyBorder="0" applyAlignment="0" applyProtection="0"/>
    <xf numFmtId="0" fontId="185" fillId="0" borderId="0"/>
    <xf numFmtId="165" fontId="185" fillId="0" borderId="0" applyFont="0" applyFill="0" applyBorder="0" applyAlignment="0" applyProtection="0"/>
    <xf numFmtId="0" fontId="185" fillId="0" borderId="0"/>
    <xf numFmtId="0" fontId="108" fillId="0" borderId="0"/>
    <xf numFmtId="0" fontId="185" fillId="0" borderId="0"/>
    <xf numFmtId="0" fontId="108" fillId="0" borderId="0"/>
    <xf numFmtId="165" fontId="185" fillId="0" borderId="0" applyFont="0" applyFill="0" applyBorder="0" applyAlignment="0" applyProtection="0"/>
    <xf numFmtId="0" fontId="185" fillId="0" borderId="0"/>
    <xf numFmtId="0" fontId="108" fillId="0" borderId="0"/>
    <xf numFmtId="165" fontId="185" fillId="0" borderId="0" applyFont="0" applyFill="0" applyBorder="0" applyAlignment="0" applyProtection="0"/>
    <xf numFmtId="0" fontId="118" fillId="17" borderId="65" applyNumberFormat="0" applyAlignment="0" applyProtection="0"/>
    <xf numFmtId="0" fontId="108" fillId="0" borderId="0"/>
    <xf numFmtId="165" fontId="185" fillId="0" borderId="0" applyFont="0" applyFill="0" applyBorder="0" applyAlignment="0" applyProtection="0"/>
    <xf numFmtId="0" fontId="118" fillId="17" borderId="65" applyNumberFormat="0" applyAlignment="0" applyProtection="0"/>
    <xf numFmtId="0" fontId="26" fillId="0" borderId="0"/>
    <xf numFmtId="0" fontId="108" fillId="0" borderId="0"/>
    <xf numFmtId="165" fontId="108" fillId="0" borderId="0" applyFont="0" applyFill="0" applyBorder="0" applyAlignment="0" applyProtection="0"/>
    <xf numFmtId="0" fontId="185" fillId="0" borderId="0"/>
    <xf numFmtId="0" fontId="108" fillId="0" borderId="0"/>
    <xf numFmtId="0" fontId="108" fillId="0" borderId="0"/>
    <xf numFmtId="0" fontId="185" fillId="0" borderId="0"/>
    <xf numFmtId="0" fontId="185" fillId="0" borderId="0"/>
    <xf numFmtId="0" fontId="108" fillId="0" borderId="0"/>
    <xf numFmtId="165" fontId="185" fillId="0" borderId="0" applyFont="0" applyFill="0" applyBorder="0" applyAlignment="0" applyProtection="0"/>
    <xf numFmtId="0" fontId="108" fillId="0" borderId="0"/>
    <xf numFmtId="165"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09" fillId="0" borderId="0"/>
    <xf numFmtId="0" fontId="109" fillId="0" borderId="0"/>
    <xf numFmtId="0" fontId="112" fillId="0" borderId="0">
      <alignment vertical="center" wrapText="1"/>
    </xf>
    <xf numFmtId="0" fontId="108" fillId="0" borderId="0"/>
    <xf numFmtId="165" fontId="185" fillId="0" borderId="0" applyFont="0" applyFill="0" applyBorder="0" applyAlignment="0" applyProtection="0"/>
    <xf numFmtId="0" fontId="112" fillId="0" borderId="0">
      <alignment vertical="center" wrapText="1"/>
    </xf>
    <xf numFmtId="165" fontId="108" fillId="0" borderId="0" applyFont="0" applyFill="0" applyBorder="0" applyAlignment="0" applyProtection="0"/>
    <xf numFmtId="0" fontId="118" fillId="17" borderId="65" applyNumberFormat="0" applyAlignment="0" applyProtection="0"/>
    <xf numFmtId="0" fontId="185" fillId="0" borderId="0"/>
    <xf numFmtId="165" fontId="185" fillId="0" borderId="0" applyFont="0" applyFill="0" applyBorder="0" applyAlignment="0" applyProtection="0"/>
    <xf numFmtId="0" fontId="108" fillId="0" borderId="0"/>
    <xf numFmtId="0" fontId="108" fillId="0" borderId="0"/>
    <xf numFmtId="0" fontId="109" fillId="0" borderId="0"/>
    <xf numFmtId="0" fontId="109" fillId="0" borderId="0"/>
    <xf numFmtId="0" fontId="185" fillId="0" borderId="0"/>
    <xf numFmtId="0" fontId="108" fillId="0" borderId="0"/>
    <xf numFmtId="0" fontId="147" fillId="17" borderId="65" applyNumberFormat="0" applyAlignment="0" applyProtection="0"/>
    <xf numFmtId="0" fontId="185" fillId="0" borderId="0"/>
    <xf numFmtId="0" fontId="108" fillId="0" borderId="0"/>
    <xf numFmtId="0" fontId="185" fillId="0" borderId="0"/>
    <xf numFmtId="165" fontId="108" fillId="0" borderId="0" applyFont="0" applyFill="0" applyBorder="0" applyAlignment="0" applyProtection="0"/>
    <xf numFmtId="0" fontId="109" fillId="0" borderId="0"/>
    <xf numFmtId="0" fontId="109" fillId="0" borderId="0"/>
    <xf numFmtId="0" fontId="185" fillId="0" borderId="0"/>
    <xf numFmtId="0" fontId="185" fillId="0" borderId="0"/>
    <xf numFmtId="0" fontId="108" fillId="0" borderId="0"/>
    <xf numFmtId="0" fontId="185" fillId="0" borderId="0"/>
    <xf numFmtId="165" fontId="185" fillId="0" borderId="0" applyFont="0" applyFill="0" applyBorder="0" applyAlignment="0" applyProtection="0"/>
    <xf numFmtId="165" fontId="108" fillId="0" borderId="0" applyFont="0" applyFill="0" applyBorder="0" applyAlignment="0" applyProtection="0"/>
    <xf numFmtId="0" fontId="159" fillId="0" borderId="71" applyNumberFormat="0" applyFill="0" applyAlignment="0" applyProtection="0"/>
    <xf numFmtId="0" fontId="108" fillId="0" borderId="0"/>
    <xf numFmtId="165" fontId="108" fillId="0" borderId="0" applyFont="0" applyFill="0" applyBorder="0" applyAlignment="0" applyProtection="0"/>
    <xf numFmtId="0" fontId="108" fillId="0" borderId="0"/>
    <xf numFmtId="0" fontId="185" fillId="0" borderId="0"/>
    <xf numFmtId="0" fontId="122"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165" fontId="185" fillId="0" borderId="0" applyFont="0" applyFill="0" applyBorder="0" applyAlignment="0" applyProtection="0"/>
    <xf numFmtId="0" fontId="185" fillId="0" borderId="0"/>
    <xf numFmtId="0" fontId="185" fillId="0" borderId="0"/>
    <xf numFmtId="0" fontId="185" fillId="0" borderId="0"/>
    <xf numFmtId="0" fontId="108" fillId="0" borderId="0"/>
    <xf numFmtId="165" fontId="185" fillId="0" borderId="0" applyFont="0" applyFill="0" applyBorder="0" applyAlignment="0" applyProtection="0"/>
    <xf numFmtId="0" fontId="185" fillId="0" borderId="0"/>
    <xf numFmtId="165" fontId="185" fillId="0" borderId="0" applyFont="0" applyFill="0" applyBorder="0" applyAlignment="0" applyProtection="0"/>
    <xf numFmtId="0" fontId="185" fillId="0" borderId="0"/>
    <xf numFmtId="0" fontId="185" fillId="0" borderId="0"/>
    <xf numFmtId="165" fontId="185" fillId="0" borderId="0" applyFont="0" applyFill="0" applyBorder="0" applyAlignment="0" applyProtection="0"/>
    <xf numFmtId="0" fontId="185" fillId="0" borderId="0"/>
    <xf numFmtId="0" fontId="185" fillId="0" borderId="0"/>
    <xf numFmtId="0" fontId="108" fillId="0" borderId="0"/>
    <xf numFmtId="0" fontId="113" fillId="0" borderId="63">
      <alignment horizontal="left" vertical="center" wrapText="1"/>
      <protection locked="0"/>
    </xf>
    <xf numFmtId="9" fontId="185" fillId="0" borderId="0" applyFont="0" applyFill="0" applyBorder="0" applyAlignment="0" applyProtection="0"/>
    <xf numFmtId="0" fontId="185" fillId="0" borderId="0"/>
    <xf numFmtId="165" fontId="108" fillId="0" borderId="0" applyFont="0" applyFill="0" applyBorder="0" applyAlignment="0" applyProtection="0"/>
    <xf numFmtId="0" fontId="185" fillId="0" borderId="0"/>
    <xf numFmtId="165" fontId="185" fillId="0" borderId="0" applyFont="0" applyFill="0" applyBorder="0" applyAlignment="0" applyProtection="0"/>
    <xf numFmtId="0" fontId="185" fillId="0" borderId="0"/>
    <xf numFmtId="0" fontId="185" fillId="0" borderId="0"/>
    <xf numFmtId="0" fontId="108" fillId="0" borderId="0"/>
    <xf numFmtId="0" fontId="108" fillId="0" borderId="0"/>
    <xf numFmtId="0" fontId="185" fillId="0" borderId="0"/>
    <xf numFmtId="0" fontId="26" fillId="13" borderId="62" applyNumberFormat="0" applyFont="0" applyAlignment="0" applyProtection="0"/>
    <xf numFmtId="0" fontId="185" fillId="0" borderId="0"/>
    <xf numFmtId="165" fontId="185" fillId="0" borderId="0" applyFont="0" applyFill="0" applyBorder="0" applyAlignment="0" applyProtection="0"/>
    <xf numFmtId="0" fontId="161" fillId="70" borderId="0" applyNumberFormat="0" applyBorder="0" applyAlignment="0" applyProtection="0"/>
    <xf numFmtId="0" fontId="185" fillId="0" borderId="0"/>
    <xf numFmtId="165"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22" fillId="13" borderId="62" applyNumberFormat="0" applyFont="0" applyAlignment="0" applyProtection="0"/>
    <xf numFmtId="0" fontId="166" fillId="70" borderId="0" applyNumberFormat="0" applyBorder="0" applyAlignment="0" applyProtection="0"/>
    <xf numFmtId="0" fontId="185" fillId="0" borderId="0"/>
    <xf numFmtId="165" fontId="185" fillId="0" borderId="0" applyFont="0" applyFill="0" applyBorder="0" applyAlignment="0" applyProtection="0"/>
    <xf numFmtId="0" fontId="185" fillId="0" borderId="0"/>
    <xf numFmtId="165" fontId="185" fillId="0" borderId="0" applyFont="0" applyFill="0" applyBorder="0" applyAlignment="0" applyProtection="0"/>
    <xf numFmtId="0" fontId="108" fillId="0" borderId="0"/>
    <xf numFmtId="0" fontId="185" fillId="0" borderId="0"/>
    <xf numFmtId="0" fontId="108" fillId="0" borderId="0"/>
    <xf numFmtId="0" fontId="185" fillId="0" borderId="0"/>
    <xf numFmtId="165" fontId="108" fillId="0" borderId="0" applyFont="0" applyFill="0" applyBorder="0" applyAlignment="0" applyProtection="0"/>
    <xf numFmtId="0" fontId="185" fillId="0" borderId="0"/>
    <xf numFmtId="0" fontId="108" fillId="0" borderId="0"/>
    <xf numFmtId="0" fontId="185" fillId="0" borderId="0"/>
    <xf numFmtId="0" fontId="185" fillId="0" borderId="0"/>
    <xf numFmtId="165" fontId="108" fillId="0" borderId="0" applyFont="0" applyFill="0" applyBorder="0" applyAlignment="0" applyProtection="0"/>
    <xf numFmtId="0" fontId="185" fillId="0" borderId="0"/>
    <xf numFmtId="0" fontId="185" fillId="0" borderId="0"/>
    <xf numFmtId="0" fontId="185" fillId="0" borderId="0"/>
    <xf numFmtId="0" fontId="108" fillId="0" borderId="0"/>
    <xf numFmtId="165" fontId="185" fillId="0" borderId="0" applyFont="0" applyFill="0" applyBorder="0" applyAlignment="0" applyProtection="0"/>
    <xf numFmtId="0" fontId="108" fillId="0" borderId="0"/>
    <xf numFmtId="0" fontId="185" fillId="0" borderId="0"/>
    <xf numFmtId="0" fontId="108" fillId="0" borderId="0"/>
    <xf numFmtId="165" fontId="185" fillId="0" borderId="0" applyFont="0" applyFill="0" applyBorder="0" applyAlignment="0" applyProtection="0"/>
    <xf numFmtId="0" fontId="108" fillId="0" borderId="0"/>
    <xf numFmtId="0" fontId="185" fillId="0" borderId="0"/>
    <xf numFmtId="0" fontId="107" fillId="0" borderId="4"/>
    <xf numFmtId="0" fontId="185" fillId="0" borderId="0"/>
    <xf numFmtId="0" fontId="108" fillId="0" borderId="0"/>
    <xf numFmtId="0" fontId="185" fillId="0" borderId="0"/>
    <xf numFmtId="0" fontId="185" fillId="0" borderId="0"/>
    <xf numFmtId="0" fontId="185" fillId="0" borderId="0"/>
    <xf numFmtId="0" fontId="185" fillId="0" borderId="0"/>
    <xf numFmtId="165" fontId="185" fillId="0" borderId="0" applyFont="0" applyFill="0" applyBorder="0" applyAlignment="0" applyProtection="0"/>
    <xf numFmtId="0" fontId="108" fillId="0" borderId="0"/>
    <xf numFmtId="0" fontId="108" fillId="0" borderId="0"/>
    <xf numFmtId="0" fontId="185" fillId="0" borderId="0"/>
    <xf numFmtId="165" fontId="108" fillId="0" borderId="0" applyFont="0" applyFill="0" applyBorder="0" applyAlignment="0" applyProtection="0"/>
    <xf numFmtId="0" fontId="185" fillId="0" borderId="0"/>
    <xf numFmtId="0" fontId="185" fillId="0" borderId="0"/>
    <xf numFmtId="0" fontId="185" fillId="0" borderId="0"/>
    <xf numFmtId="0" fontId="185" fillId="0" borderId="0"/>
    <xf numFmtId="165" fontId="185" fillId="0" borderId="0" applyFont="0" applyFill="0" applyBorder="0" applyAlignment="0" applyProtection="0"/>
    <xf numFmtId="0" fontId="185" fillId="0" borderId="0"/>
    <xf numFmtId="0" fontId="185" fillId="0" borderId="0"/>
    <xf numFmtId="0" fontId="185" fillId="0" borderId="0"/>
    <xf numFmtId="165" fontId="108" fillId="0" borderId="0" applyFont="0" applyFill="0" applyBorder="0" applyAlignment="0" applyProtection="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165" fontId="185" fillId="0" borderId="0" applyFont="0" applyFill="0" applyBorder="0" applyAlignment="0" applyProtection="0"/>
    <xf numFmtId="0" fontId="185" fillId="0" borderId="0"/>
    <xf numFmtId="0" fontId="108" fillId="0" borderId="0"/>
    <xf numFmtId="0" fontId="108" fillId="0" borderId="0"/>
    <xf numFmtId="165" fontId="185" fillId="0" borderId="0" applyFont="0" applyFill="0" applyBorder="0" applyAlignment="0" applyProtection="0"/>
    <xf numFmtId="0" fontId="185" fillId="0" borderId="0"/>
    <xf numFmtId="0" fontId="117" fillId="0" borderId="0"/>
    <xf numFmtId="0" fontId="108" fillId="0" borderId="0"/>
    <xf numFmtId="165" fontId="185" fillId="0" borderId="0" applyFont="0" applyFill="0" applyBorder="0" applyAlignment="0" applyProtection="0"/>
    <xf numFmtId="165" fontId="185" fillId="0" borderId="0" applyFont="0" applyFill="0" applyBorder="0" applyAlignment="0" applyProtection="0"/>
    <xf numFmtId="0" fontId="185" fillId="0" borderId="0"/>
    <xf numFmtId="165" fontId="108" fillId="0" borderId="0" applyFont="0" applyFill="0" applyBorder="0" applyAlignment="0" applyProtection="0"/>
    <xf numFmtId="0" fontId="185" fillId="0" borderId="0"/>
    <xf numFmtId="0" fontId="108" fillId="0" borderId="0"/>
    <xf numFmtId="0" fontId="185" fillId="0" borderId="0"/>
    <xf numFmtId="0" fontId="185" fillId="0" borderId="0"/>
    <xf numFmtId="165" fontId="185" fillId="0" borderId="0" applyFont="0" applyFill="0" applyBorder="0" applyAlignment="0" applyProtection="0"/>
    <xf numFmtId="165" fontId="185" fillId="0" borderId="0" applyFont="0" applyFill="0" applyBorder="0" applyAlignment="0" applyProtection="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165" fontId="108" fillId="0" borderId="0" applyFont="0" applyFill="0" applyBorder="0" applyAlignment="0" applyProtection="0"/>
    <xf numFmtId="0" fontId="185" fillId="0" borderId="0"/>
    <xf numFmtId="165" fontId="185" fillId="0" borderId="0" applyFont="0" applyFill="0" applyBorder="0" applyAlignment="0" applyProtection="0"/>
    <xf numFmtId="0" fontId="108" fillId="0" borderId="0"/>
    <xf numFmtId="0" fontId="185" fillId="0" borderId="0"/>
    <xf numFmtId="0" fontId="185" fillId="0" borderId="0"/>
    <xf numFmtId="0" fontId="185" fillId="0" borderId="0"/>
    <xf numFmtId="0" fontId="108" fillId="0" borderId="0"/>
    <xf numFmtId="0" fontId="185" fillId="0" borderId="0"/>
    <xf numFmtId="165" fontId="185" fillId="0" borderId="0" applyFont="0" applyFill="0" applyBorder="0" applyAlignment="0" applyProtection="0"/>
    <xf numFmtId="0" fontId="185" fillId="0" borderId="0"/>
    <xf numFmtId="165" fontId="185" fillId="0" borderId="0" applyFont="0" applyFill="0" applyBorder="0" applyAlignment="0" applyProtection="0"/>
    <xf numFmtId="0" fontId="185" fillId="0" borderId="0"/>
    <xf numFmtId="165" fontId="185" fillId="0" borderId="0" applyFont="0" applyFill="0" applyBorder="0" applyAlignment="0" applyProtection="0"/>
    <xf numFmtId="0" fontId="185" fillId="0" borderId="0"/>
    <xf numFmtId="0" fontId="185" fillId="0" borderId="0"/>
    <xf numFmtId="0" fontId="108" fillId="0" borderId="0"/>
    <xf numFmtId="165" fontId="108" fillId="0" borderId="0" applyFont="0" applyFill="0" applyBorder="0" applyAlignment="0" applyProtection="0"/>
    <xf numFmtId="0" fontId="108" fillId="0" borderId="0"/>
    <xf numFmtId="165" fontId="185" fillId="0" borderId="0" applyFont="0" applyFill="0" applyBorder="0" applyAlignment="0" applyProtection="0"/>
    <xf numFmtId="0" fontId="22" fillId="0" borderId="0"/>
    <xf numFmtId="0" fontId="61" fillId="0" borderId="0"/>
    <xf numFmtId="0" fontId="185" fillId="0" borderId="0"/>
    <xf numFmtId="9" fontId="185" fillId="0" borderId="0" applyFont="0" applyFill="0" applyBorder="0" applyAlignment="0" applyProtection="0"/>
    <xf numFmtId="165" fontId="108" fillId="0" borderId="0" applyFont="0" applyFill="0" applyBorder="0" applyAlignment="0" applyProtection="0"/>
    <xf numFmtId="0" fontId="127" fillId="0" borderId="0"/>
    <xf numFmtId="0" fontId="129" fillId="0" borderId="0">
      <alignment vertical="center" wrapText="1"/>
    </xf>
    <xf numFmtId="0" fontId="185" fillId="0" borderId="0"/>
    <xf numFmtId="0" fontId="108" fillId="0" borderId="0"/>
    <xf numFmtId="0" fontId="185" fillId="0" borderId="0"/>
    <xf numFmtId="0" fontId="108" fillId="0" borderId="0"/>
    <xf numFmtId="165" fontId="185" fillId="0" borderId="0" applyFont="0" applyFill="0" applyBorder="0" applyAlignment="0" applyProtection="0"/>
    <xf numFmtId="0" fontId="108" fillId="0" borderId="0"/>
    <xf numFmtId="165" fontId="185" fillId="0" borderId="0" applyFont="0" applyFill="0" applyBorder="0" applyAlignment="0" applyProtection="0"/>
    <xf numFmtId="0" fontId="185" fillId="0" borderId="0"/>
    <xf numFmtId="0" fontId="127" fillId="0" borderId="0"/>
    <xf numFmtId="0" fontId="127" fillId="0" borderId="0"/>
    <xf numFmtId="0" fontId="108" fillId="0" borderId="0"/>
    <xf numFmtId="0" fontId="185" fillId="0" borderId="0"/>
    <xf numFmtId="0" fontId="108" fillId="0" borderId="0"/>
    <xf numFmtId="165" fontId="185" fillId="0" borderId="0" applyFont="0" applyFill="0" applyBorder="0" applyAlignment="0" applyProtection="0"/>
    <xf numFmtId="165" fontId="108" fillId="0" borderId="0" applyFont="0" applyFill="0" applyBorder="0" applyAlignment="0" applyProtection="0"/>
    <xf numFmtId="0" fontId="185" fillId="0" borderId="0"/>
    <xf numFmtId="0" fontId="108" fillId="0" borderId="0"/>
    <xf numFmtId="165" fontId="129" fillId="0" borderId="0" applyFont="0" applyFill="0" applyBorder="0" applyAlignment="0" applyProtection="0"/>
    <xf numFmtId="0" fontId="185" fillId="0" borderId="0"/>
    <xf numFmtId="165" fontId="129" fillId="0" borderId="0" applyFont="0" applyFill="0" applyBorder="0" applyAlignment="0" applyProtection="0"/>
    <xf numFmtId="0" fontId="185" fillId="0" borderId="0"/>
    <xf numFmtId="0" fontId="108" fillId="0" borderId="0"/>
    <xf numFmtId="0" fontId="185" fillId="0" borderId="0"/>
    <xf numFmtId="0" fontId="148" fillId="0" borderId="0">
      <alignment horizontal="left" vertical="center" indent="1"/>
    </xf>
    <xf numFmtId="0" fontId="122" fillId="0" borderId="0"/>
    <xf numFmtId="0" fontId="148" fillId="0" borderId="0">
      <alignment horizontal="left" vertical="center" indent="1"/>
    </xf>
    <xf numFmtId="0" fontId="22" fillId="0" borderId="0"/>
    <xf numFmtId="0" fontId="185" fillId="0" borderId="0"/>
    <xf numFmtId="0" fontId="108" fillId="0" borderId="0"/>
    <xf numFmtId="0" fontId="185" fillId="0" borderId="0"/>
    <xf numFmtId="0" fontId="185" fillId="0" borderId="0"/>
    <xf numFmtId="0" fontId="108" fillId="0" borderId="0"/>
    <xf numFmtId="0" fontId="118" fillId="17" borderId="65" applyNumberFormat="0" applyAlignment="0" applyProtection="0"/>
    <xf numFmtId="0" fontId="120" fillId="0" borderId="0">
      <alignment horizontal="left" vertical="center" indent="1"/>
    </xf>
    <xf numFmtId="0" fontId="108" fillId="0" borderId="0"/>
    <xf numFmtId="0" fontId="185" fillId="0" borderId="0"/>
    <xf numFmtId="0" fontId="108" fillId="0" borderId="0"/>
    <xf numFmtId="0" fontId="108" fillId="0" borderId="0"/>
    <xf numFmtId="0" fontId="185" fillId="0" borderId="0"/>
    <xf numFmtId="0" fontId="185" fillId="0" borderId="0"/>
    <xf numFmtId="0" fontId="147" fillId="17" borderId="65" applyNumberFormat="0" applyAlignment="0" applyProtection="0"/>
    <xf numFmtId="0" fontId="185" fillId="0" borderId="0"/>
    <xf numFmtId="0" fontId="108" fillId="0" borderId="0"/>
    <xf numFmtId="0" fontId="22" fillId="13" borderId="62" applyNumberFormat="0" applyFont="0" applyAlignment="0" applyProtection="0"/>
    <xf numFmtId="0" fontId="185" fillId="0" borderId="0"/>
    <xf numFmtId="164" fontId="26" fillId="0" borderId="0" applyFont="0" applyFill="0" applyBorder="0" applyAlignment="0" applyProtection="0"/>
    <xf numFmtId="0" fontId="91" fillId="0" borderId="0"/>
    <xf numFmtId="0" fontId="129" fillId="0" borderId="0">
      <alignment vertical="center" wrapText="1"/>
    </xf>
    <xf numFmtId="9" fontId="185" fillId="0" borderId="0" applyFont="0" applyFill="0" applyBorder="0" applyAlignment="0" applyProtection="0"/>
    <xf numFmtId="0" fontId="108" fillId="0" borderId="0"/>
    <xf numFmtId="0" fontId="115" fillId="17" borderId="64" applyNumberFormat="0" applyAlignment="0" applyProtection="0"/>
    <xf numFmtId="164" fontId="26" fillId="0" borderId="0" applyFont="0" applyFill="0" applyBorder="0" applyAlignment="0" applyProtection="0"/>
    <xf numFmtId="0" fontId="108" fillId="0" borderId="0"/>
    <xf numFmtId="0" fontId="108" fillId="0" borderId="0"/>
    <xf numFmtId="0" fontId="108" fillId="0" borderId="0"/>
    <xf numFmtId="0" fontId="115" fillId="17" borderId="64" applyNumberFormat="0" applyAlignment="0" applyProtection="0"/>
    <xf numFmtId="0" fontId="185" fillId="0" borderId="0"/>
    <xf numFmtId="164" fontId="22" fillId="0" borderId="0" applyFont="0" applyFill="0" applyBorder="0" applyAlignment="0" applyProtection="0"/>
    <xf numFmtId="0" fontId="109" fillId="0" borderId="0"/>
    <xf numFmtId="0" fontId="109" fillId="0" borderId="0"/>
    <xf numFmtId="0" fontId="185" fillId="0" borderId="0"/>
    <xf numFmtId="0" fontId="185" fillId="0" borderId="0"/>
    <xf numFmtId="0" fontId="185" fillId="0" borderId="0"/>
    <xf numFmtId="0" fontId="108" fillId="0" borderId="0"/>
    <xf numFmtId="164" fontId="22" fillId="0" borderId="0" applyFont="0" applyFill="0" applyBorder="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164" fontId="22" fillId="0" borderId="0" applyFont="0" applyFill="0" applyBorder="0" applyAlignment="0" applyProtection="0"/>
    <xf numFmtId="0" fontId="185" fillId="0" borderId="0"/>
    <xf numFmtId="0" fontId="108" fillId="0" borderId="0"/>
    <xf numFmtId="0" fontId="185" fillId="0" borderId="0"/>
    <xf numFmtId="0" fontId="185" fillId="0" borderId="0"/>
    <xf numFmtId="0" fontId="108" fillId="0" borderId="0"/>
    <xf numFmtId="0" fontId="167" fillId="71" borderId="72" applyNumberFormat="0" applyAlignment="0" applyProtection="0"/>
    <xf numFmtId="0" fontId="108" fillId="0" borderId="0"/>
    <xf numFmtId="0" fontId="185" fillId="0" borderId="0"/>
    <xf numFmtId="0" fontId="162" fillId="71" borderId="72" applyNumberFormat="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65" fillId="20" borderId="0" applyNumberFormat="0" applyBorder="0" applyAlignment="0" applyProtection="0"/>
    <xf numFmtId="0" fontId="185" fillId="0" borderId="0"/>
    <xf numFmtId="0" fontId="137" fillId="68" borderId="0" applyNumberFormat="0" applyBorder="0" applyAlignment="0" applyProtection="0"/>
    <xf numFmtId="0" fontId="185" fillId="0" borderId="0"/>
    <xf numFmtId="0" fontId="185" fillId="0" borderId="0"/>
    <xf numFmtId="0" fontId="185" fillId="0" borderId="0"/>
    <xf numFmtId="0" fontId="185" fillId="0" borderId="0"/>
    <xf numFmtId="0" fontId="137" fillId="45" borderId="0" applyNumberFormat="0" applyBorder="0" applyAlignment="0" applyProtection="0"/>
    <xf numFmtId="0" fontId="108" fillId="0" borderId="0"/>
    <xf numFmtId="0" fontId="185" fillId="0" borderId="0"/>
    <xf numFmtId="0" fontId="185" fillId="0" borderId="0"/>
    <xf numFmtId="0" fontId="139" fillId="0" borderId="68" applyNumberFormat="0" applyFill="0" applyAlignment="0" applyProtection="0"/>
    <xf numFmtId="0" fontId="185" fillId="0" borderId="0"/>
    <xf numFmtId="0" fontId="185" fillId="0" borderId="0"/>
    <xf numFmtId="0" fontId="185" fillId="0" borderId="0"/>
    <xf numFmtId="0" fontId="118" fillId="17" borderId="65" applyNumberFormat="0" applyAlignment="0" applyProtection="0"/>
    <xf numFmtId="0" fontId="143" fillId="45" borderId="0" applyNumberFormat="0" applyBorder="0" applyAlignment="0" applyProtection="0"/>
    <xf numFmtId="0" fontId="185" fillId="0" borderId="0"/>
    <xf numFmtId="0" fontId="185" fillId="0" borderId="0"/>
    <xf numFmtId="0" fontId="108" fillId="0" borderId="0"/>
    <xf numFmtId="0" fontId="126" fillId="0" borderId="0"/>
    <xf numFmtId="0" fontId="108" fillId="0" borderId="0"/>
    <xf numFmtId="0" fontId="185" fillId="0" borderId="0"/>
    <xf numFmtId="0" fontId="108" fillId="0" borderId="0"/>
    <xf numFmtId="0" fontId="22" fillId="0" borderId="0"/>
    <xf numFmtId="0" fontId="185" fillId="0" borderId="0"/>
    <xf numFmtId="0" fontId="108" fillId="0" borderId="0"/>
    <xf numFmtId="0" fontId="185" fillId="0" borderId="0"/>
    <xf numFmtId="0" fontId="185" fillId="0" borderId="0"/>
    <xf numFmtId="0" fontId="185" fillId="0" borderId="0"/>
    <xf numFmtId="0" fontId="121"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9" fontId="61" fillId="0" borderId="0" applyFont="0" applyFill="0" applyBorder="0" applyAlignment="0" applyProtection="0"/>
    <xf numFmtId="0" fontId="185" fillId="0" borderId="0"/>
    <xf numFmtId="0" fontId="22" fillId="0" borderId="0"/>
    <xf numFmtId="0" fontId="108" fillId="0" borderId="0"/>
    <xf numFmtId="0" fontId="185" fillId="0" borderId="0"/>
    <xf numFmtId="0" fontId="185" fillId="0" borderId="0"/>
    <xf numFmtId="0" fontId="108" fillId="0" borderId="0"/>
    <xf numFmtId="0" fontId="163" fillId="0" borderId="0"/>
    <xf numFmtId="0" fontId="72" fillId="0" borderId="63">
      <alignment horizontal="left" vertical="center" wrapText="1"/>
      <protection locked="0"/>
    </xf>
    <xf numFmtId="0" fontId="185" fillId="0" borderId="0"/>
    <xf numFmtId="0" fontId="185" fillId="0" borderId="0"/>
    <xf numFmtId="0" fontId="169" fillId="72" borderId="0" applyNumberFormat="0" applyBorder="0" applyAlignment="0" applyProtection="0"/>
    <xf numFmtId="0" fontId="185" fillId="0" borderId="0"/>
    <xf numFmtId="0" fontId="185" fillId="0" borderId="0"/>
    <xf numFmtId="0" fontId="108" fillId="0" borderId="0"/>
    <xf numFmtId="0" fontId="185" fillId="0" borderId="0"/>
    <xf numFmtId="0" fontId="108" fillId="0" borderId="0"/>
    <xf numFmtId="0" fontId="185" fillId="0" borderId="0"/>
    <xf numFmtId="0" fontId="107" fillId="0" borderId="15"/>
    <xf numFmtId="0" fontId="185" fillId="0" borderId="0"/>
    <xf numFmtId="0" fontId="107" fillId="0" borderId="15"/>
    <xf numFmtId="0" fontId="118" fillId="17" borderId="65" applyNumberFormat="0" applyAlignment="0" applyProtection="0"/>
    <xf numFmtId="0" fontId="185" fillId="0" borderId="0"/>
    <xf numFmtId="0" fontId="185" fillId="0" borderId="0"/>
    <xf numFmtId="0" fontId="185" fillId="0" borderId="0"/>
    <xf numFmtId="0" fontId="61" fillId="0" borderId="0"/>
    <xf numFmtId="0" fontId="185" fillId="0" borderId="0"/>
    <xf numFmtId="0" fontId="185" fillId="0" borderId="0"/>
    <xf numFmtId="0" fontId="118" fillId="17" borderId="65" applyNumberFormat="0" applyAlignment="0" applyProtection="0"/>
    <xf numFmtId="9" fontId="185" fillId="0" borderId="0" applyFont="0" applyFill="0" applyBorder="0" applyAlignment="0" applyProtection="0"/>
    <xf numFmtId="0" fontId="108" fillId="0" borderId="0"/>
    <xf numFmtId="0" fontId="118" fillId="17" borderId="65" applyNumberFormat="0" applyAlignment="0" applyProtection="0"/>
    <xf numFmtId="0" fontId="185" fillId="0" borderId="0"/>
    <xf numFmtId="0" fontId="185" fillId="0" borderId="0"/>
    <xf numFmtId="0" fontId="185" fillId="0" borderId="0"/>
    <xf numFmtId="0" fontId="147" fillId="17" borderId="65" applyNumberFormat="0" applyAlignment="0" applyProtection="0"/>
    <xf numFmtId="0" fontId="118" fillId="17" borderId="65" applyNumberFormat="0" applyAlignment="0" applyProtection="0"/>
    <xf numFmtId="0" fontId="185" fillId="0" borderId="0"/>
    <xf numFmtId="0" fontId="138" fillId="36" borderId="67">
      <alignment vertical="center"/>
    </xf>
    <xf numFmtId="0" fontId="108" fillId="0" borderId="0"/>
    <xf numFmtId="0" fontId="22" fillId="0" borderId="0"/>
    <xf numFmtId="0" fontId="108" fillId="0" borderId="0"/>
    <xf numFmtId="0" fontId="185" fillId="0" borderId="0"/>
    <xf numFmtId="0" fontId="185" fillId="0" borderId="0"/>
    <xf numFmtId="0" fontId="185" fillId="0" borderId="0"/>
    <xf numFmtId="0" fontId="118" fillId="17" borderId="65" applyNumberFormat="0" applyAlignment="0" applyProtection="0"/>
    <xf numFmtId="0" fontId="185" fillId="0" borderId="0"/>
    <xf numFmtId="0" fontId="185" fillId="0" borderId="0"/>
    <xf numFmtId="0" fontId="118" fillId="17" borderId="65" applyNumberFormat="0" applyAlignment="0" applyProtection="0"/>
    <xf numFmtId="0" fontId="108" fillId="0" borderId="0"/>
    <xf numFmtId="0" fontId="185" fillId="0" borderId="0"/>
    <xf numFmtId="0" fontId="108" fillId="0" borderId="0"/>
    <xf numFmtId="0" fontId="108" fillId="0" borderId="0"/>
    <xf numFmtId="0" fontId="118" fillId="17" borderId="65" applyNumberFormat="0" applyAlignment="0" applyProtection="0"/>
    <xf numFmtId="0" fontId="185" fillId="0" borderId="0"/>
    <xf numFmtId="0" fontId="118" fillId="17" borderId="65" applyNumberFormat="0" applyAlignment="0" applyProtection="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55" fillId="0" borderId="0"/>
    <xf numFmtId="0" fontId="185" fillId="0" borderId="0"/>
    <xf numFmtId="0" fontId="108" fillId="0" borderId="0"/>
    <xf numFmtId="0" fontId="185" fillId="0" borderId="0"/>
    <xf numFmtId="0" fontId="108" fillId="0" borderId="0"/>
    <xf numFmtId="0" fontId="118" fillId="17" borderId="65" applyNumberFormat="0" applyAlignment="0" applyProtection="0"/>
    <xf numFmtId="0" fontId="185" fillId="0" borderId="0"/>
    <xf numFmtId="0" fontId="107" fillId="0" borderId="4"/>
    <xf numFmtId="0" fontId="185" fillId="0" borderId="0"/>
    <xf numFmtId="0" fontId="185" fillId="0" borderId="0"/>
    <xf numFmtId="0" fontId="108" fillId="0" borderId="0"/>
    <xf numFmtId="0" fontId="118" fillId="17" borderId="65" applyNumberFormat="0" applyAlignment="0" applyProtection="0"/>
    <xf numFmtId="0" fontId="185" fillId="0" borderId="0"/>
    <xf numFmtId="0" fontId="108" fillId="0" borderId="0"/>
    <xf numFmtId="0" fontId="108" fillId="0" borderId="0"/>
    <xf numFmtId="0" fontId="118" fillId="17" borderId="65" applyNumberFormat="0" applyAlignment="0" applyProtection="0"/>
    <xf numFmtId="0" fontId="147" fillId="17" borderId="65" applyNumberFormat="0" applyAlignment="0" applyProtection="0"/>
    <xf numFmtId="0" fontId="185" fillId="0" borderId="0"/>
    <xf numFmtId="0" fontId="118" fillId="17" borderId="65" applyNumberFormat="0" applyAlignment="0" applyProtection="0"/>
    <xf numFmtId="0" fontId="115" fillId="17" borderId="64" applyNumberFormat="0" applyAlignment="0" applyProtection="0"/>
    <xf numFmtId="0" fontId="22" fillId="13" borderId="62" applyNumberFormat="0" applyFont="0" applyAlignment="0" applyProtection="0"/>
    <xf numFmtId="0" fontId="185" fillId="0" borderId="0"/>
    <xf numFmtId="0" fontId="185" fillId="0" borderId="0"/>
    <xf numFmtId="0" fontId="131" fillId="17" borderId="64" applyNumberFormat="0" applyAlignment="0" applyProtection="0"/>
    <xf numFmtId="0" fontId="108" fillId="0" borderId="0"/>
    <xf numFmtId="0" fontId="115" fillId="17" borderId="64" applyNumberFormat="0" applyAlignment="0" applyProtection="0"/>
    <xf numFmtId="9" fontId="108" fillId="0" borderId="0" applyFont="0" applyFill="0" applyBorder="0" applyAlignment="0" applyProtection="0"/>
    <xf numFmtId="0" fontId="115" fillId="17" borderId="64" applyNumberFormat="0" applyAlignment="0" applyProtection="0"/>
    <xf numFmtId="0" fontId="22" fillId="13" borderId="62" applyNumberFormat="0" applyFont="0" applyAlignment="0" applyProtection="0"/>
    <xf numFmtId="0" fontId="108" fillId="0" borderId="0"/>
    <xf numFmtId="0" fontId="108" fillId="0" borderId="0"/>
    <xf numFmtId="0" fontId="131" fillId="17" borderId="64" applyNumberFormat="0" applyAlignment="0" applyProtection="0"/>
    <xf numFmtId="0" fontId="185" fillId="0" borderId="0"/>
    <xf numFmtId="0" fontId="115" fillId="17" borderId="64" applyNumberFormat="0" applyAlignment="0" applyProtection="0"/>
    <xf numFmtId="0" fontId="185" fillId="0" borderId="0"/>
    <xf numFmtId="0" fontId="108" fillId="0" borderId="0"/>
    <xf numFmtId="0" fontId="108" fillId="0" borderId="0"/>
    <xf numFmtId="0" fontId="108" fillId="0" borderId="0"/>
    <xf numFmtId="0" fontId="185" fillId="0" borderId="0"/>
    <xf numFmtId="0" fontId="115" fillId="17" borderId="64" applyNumberFormat="0" applyAlignment="0" applyProtection="0"/>
    <xf numFmtId="0" fontId="185" fillId="0" borderId="0"/>
    <xf numFmtId="0" fontId="185" fillId="0" borderId="0"/>
    <xf numFmtId="0" fontId="185" fillId="0" borderId="0"/>
    <xf numFmtId="0" fontId="131" fillId="17" borderId="64" applyNumberFormat="0" applyAlignment="0" applyProtection="0"/>
    <xf numFmtId="0" fontId="107" fillId="0" borderId="15"/>
    <xf numFmtId="0" fontId="185" fillId="0" borderId="0"/>
    <xf numFmtId="0" fontId="109" fillId="0" borderId="0"/>
    <xf numFmtId="0" fontId="109" fillId="0" borderId="0"/>
    <xf numFmtId="0" fontId="185" fillId="0" borderId="0"/>
    <xf numFmtId="0" fontId="185" fillId="0" borderId="0"/>
    <xf numFmtId="0" fontId="115" fillId="17" borderId="64" applyNumberFormat="0" applyAlignment="0" applyProtection="0"/>
    <xf numFmtId="0" fontId="108" fillId="0" borderId="0"/>
    <xf numFmtId="0" fontId="108" fillId="0" borderId="0"/>
    <xf numFmtId="0" fontId="108" fillId="0" borderId="0"/>
    <xf numFmtId="0" fontId="185" fillId="0" borderId="0"/>
    <xf numFmtId="0" fontId="185" fillId="0" borderId="0"/>
    <xf numFmtId="0" fontId="168" fillId="50" borderId="0" applyNumberFormat="0" applyBorder="0" applyAlignment="0" applyProtection="0"/>
    <xf numFmtId="0" fontId="185" fillId="0" borderId="0"/>
    <xf numFmtId="0" fontId="108" fillId="0" borderId="0"/>
    <xf numFmtId="0" fontId="152" fillId="50" borderId="0" applyNumberFormat="0" applyBorder="0" applyAlignment="0" applyProtection="0"/>
    <xf numFmtId="0" fontId="185" fillId="0" borderId="0"/>
    <xf numFmtId="0" fontId="185" fillId="0" borderId="0"/>
    <xf numFmtId="0" fontId="119" fillId="0" borderId="0"/>
    <xf numFmtId="0" fontId="108" fillId="0" borderId="0"/>
    <xf numFmtId="0" fontId="185" fillId="0" borderId="0"/>
    <xf numFmtId="0" fontId="185" fillId="0" borderId="0"/>
    <xf numFmtId="0" fontId="108" fillId="0" borderId="0"/>
    <xf numFmtId="0" fontId="132" fillId="0" borderId="0" applyNumberFormat="0" applyFill="0" applyBorder="0" applyAlignment="0" applyProtection="0"/>
    <xf numFmtId="0" fontId="185" fillId="0" borderId="0"/>
    <xf numFmtId="0" fontId="170" fillId="0" borderId="70" applyNumberFormat="0" applyFill="0" applyAlignment="0" applyProtection="0"/>
    <xf numFmtId="0" fontId="149" fillId="0" borderId="70" applyNumberFormat="0" applyFill="0" applyAlignment="0" applyProtection="0"/>
    <xf numFmtId="0" fontId="108" fillId="0" borderId="0"/>
    <xf numFmtId="0" fontId="185" fillId="0" borderId="0"/>
    <xf numFmtId="0" fontId="108" fillId="0" borderId="0"/>
    <xf numFmtId="0" fontId="171" fillId="0" borderId="69" applyNumberFormat="0" applyFill="0" applyAlignment="0" applyProtection="0"/>
    <xf numFmtId="0" fontId="185" fillId="0" borderId="0"/>
    <xf numFmtId="0" fontId="108" fillId="0" borderId="0"/>
    <xf numFmtId="0" fontId="142" fillId="0" borderId="69" applyNumberFormat="0" applyFill="0" applyAlignment="0" applyProtection="0"/>
    <xf numFmtId="0" fontId="108" fillId="0" borderId="0"/>
    <xf numFmtId="0" fontId="108" fillId="0" borderId="0"/>
    <xf numFmtId="0" fontId="185" fillId="0" borderId="0"/>
    <xf numFmtId="0" fontId="185" fillId="0" borderId="0"/>
    <xf numFmtId="0" fontId="158" fillId="0" borderId="68" applyNumberFormat="0" applyFill="0" applyAlignment="0" applyProtection="0"/>
    <xf numFmtId="0" fontId="185" fillId="0" borderId="0"/>
    <xf numFmtId="0" fontId="108" fillId="0" borderId="0"/>
    <xf numFmtId="0" fontId="185" fillId="0" borderId="0"/>
    <xf numFmtId="0" fontId="185" fillId="0" borderId="0"/>
    <xf numFmtId="0" fontId="108" fillId="0" borderId="0"/>
    <xf numFmtId="0" fontId="126" fillId="0" borderId="0"/>
    <xf numFmtId="0" fontId="22" fillId="0" borderId="0"/>
    <xf numFmtId="0" fontId="139" fillId="0" borderId="0" applyNumberFormat="0" applyFill="0" applyBorder="0" applyAlignment="0" applyProtection="0"/>
    <xf numFmtId="0" fontId="185" fillId="0" borderId="0"/>
    <xf numFmtId="0" fontId="185" fillId="0" borderId="0"/>
    <xf numFmtId="0" fontId="108" fillId="0" borderId="0"/>
    <xf numFmtId="0" fontId="123" fillId="0" borderId="0" applyNumberFormat="0" applyFill="0" applyBorder="0" applyAlignment="0" applyProtection="0"/>
    <xf numFmtId="0" fontId="185" fillId="0" borderId="0"/>
    <xf numFmtId="0" fontId="122" fillId="0" borderId="0"/>
    <xf numFmtId="0" fontId="185" fillId="0" borderId="0"/>
    <xf numFmtId="0" fontId="108" fillId="0" borderId="0"/>
    <xf numFmtId="0" fontId="185" fillId="0" borderId="0"/>
    <xf numFmtId="0" fontId="145" fillId="48" borderId="0" applyNumberFormat="0" applyBorder="0" applyAlignment="0" applyProtection="0"/>
    <xf numFmtId="0" fontId="185" fillId="0" borderId="0"/>
    <xf numFmtId="0" fontId="108" fillId="0" borderId="0"/>
    <xf numFmtId="0" fontId="185" fillId="0" borderId="0"/>
    <xf numFmtId="0" fontId="61" fillId="0" borderId="0"/>
    <xf numFmtId="0" fontId="108" fillId="0" borderId="0"/>
    <xf numFmtId="0" fontId="185" fillId="0" borderId="0"/>
    <xf numFmtId="0" fontId="61"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17" fillId="0" borderId="0"/>
    <xf numFmtId="0" fontId="185" fillId="0" borderId="0"/>
    <xf numFmtId="0" fontId="185" fillId="0" borderId="0"/>
    <xf numFmtId="0" fontId="108" fillId="0" borderId="0"/>
    <xf numFmtId="0" fontId="22" fillId="0" borderId="0"/>
    <xf numFmtId="0" fontId="26" fillId="0" borderId="0"/>
    <xf numFmtId="0" fontId="22" fillId="13" borderId="62" applyNumberFormat="0" applyFont="0" applyAlignment="0" applyProtection="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22" fillId="0" borderId="0"/>
    <xf numFmtId="0" fontId="185" fillId="0" borderId="0"/>
    <xf numFmtId="0" fontId="185" fillId="0" borderId="0"/>
    <xf numFmtId="0" fontId="185" fillId="0" borderId="0"/>
    <xf numFmtId="0" fontId="108" fillId="0" borderId="0"/>
    <xf numFmtId="0" fontId="108" fillId="0" borderId="0"/>
    <xf numFmtId="0" fontId="122" fillId="0" borderId="0"/>
    <xf numFmtId="0" fontId="185" fillId="0" borderId="0"/>
    <xf numFmtId="0" fontId="61" fillId="0" borderId="0"/>
    <xf numFmtId="0" fontId="108" fillId="0" borderId="0"/>
    <xf numFmtId="0" fontId="22" fillId="13" borderId="62" applyNumberFormat="0" applyFont="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12" fillId="0" borderId="0">
      <alignment vertical="center" wrapText="1"/>
    </xf>
    <xf numFmtId="0" fontId="185" fillId="0" borderId="0"/>
    <xf numFmtId="0" fontId="185" fillId="0" borderId="0"/>
    <xf numFmtId="0" fontId="185" fillId="0" borderId="0"/>
    <xf numFmtId="0" fontId="108" fillId="0" borderId="0"/>
    <xf numFmtId="0" fontId="185" fillId="0" borderId="0"/>
    <xf numFmtId="0" fontId="22" fillId="0" borderId="0"/>
    <xf numFmtId="0" fontId="185" fillId="0" borderId="0"/>
    <xf numFmtId="0" fontId="108" fillId="0" borderId="0"/>
    <xf numFmtId="0" fontId="108" fillId="0" borderId="0"/>
    <xf numFmtId="0" fontId="185" fillId="0" borderId="0"/>
    <xf numFmtId="0" fontId="108" fillId="0" borderId="0"/>
    <xf numFmtId="0" fontId="109" fillId="0" borderId="0"/>
    <xf numFmtId="0" fontId="109"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22" fillId="13" borderId="62"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14" fillId="16" borderId="64" applyNumberFormat="0" applyAlignment="0" applyProtection="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36" fillId="14" borderId="63">
      <alignment vertical="center"/>
    </xf>
    <xf numFmtId="0" fontId="185" fillId="0" borderId="0"/>
    <xf numFmtId="0" fontId="185" fillId="0" borderId="0"/>
    <xf numFmtId="0" fontId="185" fillId="0" borderId="0"/>
    <xf numFmtId="0" fontId="111" fillId="14" borderId="63">
      <alignment vertical="center"/>
    </xf>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9" fillId="0" borderId="0"/>
    <xf numFmtId="0" fontId="185" fillId="0" borderId="0"/>
    <xf numFmtId="0" fontId="109" fillId="0" borderId="0"/>
    <xf numFmtId="9"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09" fillId="0" borderId="0"/>
    <xf numFmtId="9" fontId="185" fillId="0" borderId="0" applyFont="0" applyFill="0" applyBorder="0" applyAlignment="0" applyProtection="0"/>
    <xf numFmtId="0" fontId="108" fillId="0" borderId="0"/>
    <xf numFmtId="0" fontId="108" fillId="0" borderId="0"/>
    <xf numFmtId="0" fontId="22" fillId="0" borderId="0"/>
    <xf numFmtId="0" fontId="185" fillId="0" borderId="0"/>
    <xf numFmtId="0" fontId="108" fillId="0" borderId="0"/>
    <xf numFmtId="0" fontId="185" fillId="0" borderId="0"/>
    <xf numFmtId="0" fontId="109" fillId="0" borderId="0"/>
    <xf numFmtId="0" fontId="185" fillId="0" borderId="0"/>
    <xf numFmtId="0" fontId="109" fillId="0" borderId="0"/>
    <xf numFmtId="0" fontId="109" fillId="0" borderId="0"/>
    <xf numFmtId="0" fontId="185" fillId="0" borderId="0"/>
    <xf numFmtId="9" fontId="108" fillId="0" borderId="0" applyFont="0" applyFill="0" applyBorder="0" applyAlignment="0" applyProtection="0"/>
    <xf numFmtId="0" fontId="108" fillId="0" borderId="0"/>
    <xf numFmtId="0" fontId="109" fillId="0" borderId="0"/>
    <xf numFmtId="0" fontId="109" fillId="0" borderId="0"/>
    <xf numFmtId="0" fontId="22" fillId="13" borderId="62" applyNumberFormat="0" applyFont="0" applyAlignment="0" applyProtection="0"/>
    <xf numFmtId="0" fontId="185" fillId="0" borderId="0"/>
    <xf numFmtId="0" fontId="185" fillId="0" borderId="0"/>
    <xf numFmtId="0" fontId="108" fillId="0" borderId="0"/>
    <xf numFmtId="0" fontId="109" fillId="0" borderId="0"/>
    <xf numFmtId="0" fontId="109"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17" fillId="0" borderId="0"/>
    <xf numFmtId="0" fontId="185" fillId="0" borderId="0"/>
    <xf numFmtId="0" fontId="109" fillId="0" borderId="0"/>
    <xf numFmtId="0" fontId="109" fillId="0" borderId="0"/>
    <xf numFmtId="0" fontId="109" fillId="0" borderId="0"/>
    <xf numFmtId="0" fontId="109"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9" fillId="0" borderId="0"/>
    <xf numFmtId="0" fontId="109"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17" fillId="0" borderId="0"/>
    <xf numFmtId="0" fontId="108" fillId="0" borderId="0"/>
    <xf numFmtId="0" fontId="109" fillId="0" borderId="0"/>
    <xf numFmtId="0" fontId="109" fillId="0" borderId="0"/>
    <xf numFmtId="0" fontId="185" fillId="0" borderId="0"/>
    <xf numFmtId="0" fontId="108" fillId="0" borderId="0"/>
    <xf numFmtId="0" fontId="22" fillId="13" borderId="62" applyNumberFormat="0" applyFont="0" applyAlignment="0" applyProtection="0"/>
    <xf numFmtId="0" fontId="108" fillId="0" borderId="0"/>
    <xf numFmtId="0" fontId="26" fillId="0" borderId="0"/>
    <xf numFmtId="0" fontId="109" fillId="0" borderId="0"/>
    <xf numFmtId="0" fontId="185" fillId="0" borderId="0"/>
    <xf numFmtId="0" fontId="61" fillId="0" borderId="0"/>
    <xf numFmtId="0" fontId="109" fillId="0" borderId="0"/>
    <xf numFmtId="0" fontId="185" fillId="0" borderId="0"/>
    <xf numFmtId="0" fontId="185" fillId="0" borderId="0"/>
    <xf numFmtId="0" fontId="109" fillId="0" borderId="0"/>
    <xf numFmtId="0" fontId="129" fillId="0" borderId="0">
      <alignment vertical="center" wrapText="1"/>
    </xf>
    <xf numFmtId="0" fontId="185" fillId="0" borderId="0"/>
    <xf numFmtId="0" fontId="185" fillId="0" borderId="0"/>
    <xf numFmtId="0" fontId="185" fillId="0" borderId="0"/>
    <xf numFmtId="0" fontId="117" fillId="0" borderId="0"/>
    <xf numFmtId="9" fontId="108"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22" fillId="0" borderId="0"/>
    <xf numFmtId="0" fontId="185" fillId="0" borderId="0"/>
    <xf numFmtId="0" fontId="185" fillId="0" borderId="0"/>
    <xf numFmtId="0" fontId="185" fillId="0" borderId="0"/>
    <xf numFmtId="0" fontId="108" fillId="0" borderId="0"/>
    <xf numFmtId="0" fontId="22" fillId="0" borderId="0"/>
    <xf numFmtId="0" fontId="185" fillId="0" borderId="0"/>
    <xf numFmtId="0" fontId="185" fillId="0" borderId="0"/>
    <xf numFmtId="0" fontId="185" fillId="0" borderId="0"/>
    <xf numFmtId="0" fontId="108" fillId="0" borderId="0"/>
    <xf numFmtId="0" fontId="108" fillId="0" borderId="0"/>
    <xf numFmtId="0" fontId="61" fillId="0" borderId="0"/>
    <xf numFmtId="0" fontId="108"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12" fillId="0" borderId="0">
      <alignment vertical="center" wrapText="1"/>
    </xf>
    <xf numFmtId="0" fontId="153" fillId="36" borderId="67">
      <alignment vertical="center"/>
    </xf>
    <xf numFmtId="0" fontId="185" fillId="0" borderId="0"/>
    <xf numFmtId="0" fontId="129" fillId="0" borderId="0">
      <alignment vertical="center" wrapText="1"/>
    </xf>
    <xf numFmtId="0" fontId="185" fillId="0" borderId="0"/>
    <xf numFmtId="9" fontId="185" fillId="0" borderId="0" applyFont="0" applyFill="0" applyBorder="0" applyAlignment="0" applyProtection="0"/>
    <xf numFmtId="0" fontId="185" fillId="0" borderId="0"/>
    <xf numFmtId="0" fontId="185" fillId="0" borderId="0"/>
    <xf numFmtId="9" fontId="185" fillId="0" borderId="0" applyFont="0" applyFill="0" applyBorder="0" applyAlignment="0" applyProtection="0"/>
    <xf numFmtId="0" fontId="185" fillId="0" borderId="0"/>
    <xf numFmtId="0" fontId="185" fillId="0" borderId="0"/>
    <xf numFmtId="0" fontId="185" fillId="0" borderId="0"/>
    <xf numFmtId="0" fontId="129" fillId="0" borderId="0">
      <alignment vertical="center" wrapText="1"/>
    </xf>
    <xf numFmtId="0" fontId="126" fillId="0" borderId="0"/>
    <xf numFmtId="0" fontId="61" fillId="0" borderId="0"/>
    <xf numFmtId="0" fontId="112" fillId="0" borderId="0">
      <alignment vertical="center" wrapText="1"/>
    </xf>
    <xf numFmtId="0" fontId="121" fillId="0" borderId="0"/>
    <xf numFmtId="0" fontId="61" fillId="0" borderId="0"/>
    <xf numFmtId="0" fontId="112" fillId="0" borderId="0">
      <alignment vertical="center" wrapText="1"/>
    </xf>
    <xf numFmtId="0" fontId="185" fillId="0" borderId="0"/>
    <xf numFmtId="0" fontId="112" fillId="0" borderId="0">
      <alignment vertical="center" wrapText="1"/>
    </xf>
    <xf numFmtId="0" fontId="27" fillId="0" borderId="0"/>
    <xf numFmtId="0" fontId="112" fillId="0" borderId="0">
      <alignment vertical="center" wrapText="1"/>
    </xf>
    <xf numFmtId="0" fontId="112" fillId="0" borderId="0">
      <alignment vertical="center" wrapText="1"/>
    </xf>
    <xf numFmtId="0" fontId="185" fillId="0" borderId="0"/>
    <xf numFmtId="0" fontId="112" fillId="0" borderId="0">
      <alignment vertical="center" wrapText="1"/>
    </xf>
    <xf numFmtId="0" fontId="185" fillId="0" borderId="0"/>
    <xf numFmtId="0" fontId="61" fillId="0" borderId="0"/>
    <xf numFmtId="0" fontId="129" fillId="0" borderId="0">
      <alignment vertical="center" wrapText="1"/>
    </xf>
    <xf numFmtId="0" fontId="185" fillId="0" borderId="0"/>
    <xf numFmtId="0" fontId="185" fillId="0" borderId="0"/>
    <xf numFmtId="0" fontId="185" fillId="0" borderId="0"/>
    <xf numFmtId="0" fontId="129" fillId="0" borderId="0">
      <alignment vertical="center" wrapText="1"/>
    </xf>
    <xf numFmtId="0" fontId="18" fillId="0" borderId="0"/>
    <xf numFmtId="0" fontId="108" fillId="0" borderId="0"/>
    <xf numFmtId="9" fontId="185" fillId="0" borderId="0" applyFont="0" applyFill="0" applyBorder="0" applyAlignment="0" applyProtection="0"/>
    <xf numFmtId="0" fontId="185" fillId="0" borderId="0"/>
    <xf numFmtId="0" fontId="185" fillId="0" borderId="0"/>
    <xf numFmtId="0" fontId="129" fillId="0" borderId="0">
      <alignment vertical="center" wrapText="1"/>
    </xf>
    <xf numFmtId="0" fontId="185" fillId="0" borderId="0"/>
    <xf numFmtId="0" fontId="185" fillId="0" borderId="0"/>
    <xf numFmtId="0" fontId="108" fillId="0" borderId="0"/>
    <xf numFmtId="0" fontId="108" fillId="0" borderId="0"/>
    <xf numFmtId="0" fontId="112" fillId="0" borderId="0">
      <alignment vertical="center" wrapText="1"/>
    </xf>
    <xf numFmtId="0" fontId="185" fillId="0" borderId="0"/>
    <xf numFmtId="0" fontId="61" fillId="0" borderId="0"/>
    <xf numFmtId="9" fontId="108" fillId="0" borderId="0" applyFont="0" applyFill="0" applyBorder="0" applyAlignment="0" applyProtection="0"/>
    <xf numFmtId="0" fontId="108" fillId="0" borderId="0"/>
    <xf numFmtId="0" fontId="185" fillId="0" borderId="0"/>
    <xf numFmtId="0" fontId="185" fillId="0" borderId="0"/>
    <xf numFmtId="0" fontId="108" fillId="0" borderId="0"/>
    <xf numFmtId="0" fontId="185" fillId="0" borderId="0"/>
    <xf numFmtId="0" fontId="185" fillId="0" borderId="0"/>
    <xf numFmtId="0" fontId="112" fillId="0" borderId="0">
      <alignment vertical="center" wrapText="1"/>
    </xf>
    <xf numFmtId="0" fontId="108" fillId="0" borderId="0"/>
    <xf numFmtId="0" fontId="108" fillId="0" borderId="0"/>
    <xf numFmtId="0" fontId="185" fillId="0" borderId="0"/>
    <xf numFmtId="0" fontId="22" fillId="0" borderId="0"/>
    <xf numFmtId="0" fontId="185" fillId="0" borderId="0"/>
    <xf numFmtId="0" fontId="112" fillId="0" borderId="0">
      <alignment vertical="center" wrapText="1"/>
    </xf>
    <xf numFmtId="0" fontId="185" fillId="0" borderId="0"/>
    <xf numFmtId="0" fontId="108" fillId="0" borderId="0"/>
    <xf numFmtId="0" fontId="108" fillId="0" borderId="0"/>
    <xf numFmtId="0" fontId="185" fillId="0" borderId="0"/>
    <xf numFmtId="0" fontId="112" fillId="0" borderId="0">
      <alignment vertical="center" wrapText="1"/>
    </xf>
    <xf numFmtId="0" fontId="108" fillId="0" borderId="0"/>
    <xf numFmtId="0" fontId="185" fillId="0" borderId="0"/>
    <xf numFmtId="0" fontId="108" fillId="0" borderId="0"/>
    <xf numFmtId="0" fontId="185" fillId="0" borderId="0"/>
    <xf numFmtId="0" fontId="185" fillId="0" borderId="0"/>
    <xf numFmtId="0" fontId="122" fillId="0" borderId="0"/>
    <xf numFmtId="0" fontId="122" fillId="0" borderId="0"/>
    <xf numFmtId="0" fontId="108" fillId="0" borderId="0"/>
    <xf numFmtId="0" fontId="108" fillId="0" borderId="0"/>
    <xf numFmtId="0" fontId="117" fillId="0" borderId="0"/>
    <xf numFmtId="0" fontId="117" fillId="0" borderId="0"/>
    <xf numFmtId="0" fontId="108" fillId="0" borderId="0"/>
    <xf numFmtId="0" fontId="108" fillId="0" borderId="0"/>
    <xf numFmtId="0" fontId="185" fillId="0" borderId="0"/>
    <xf numFmtId="0" fontId="112" fillId="0" borderId="0">
      <alignment vertical="center" wrapText="1"/>
    </xf>
    <xf numFmtId="0" fontId="108" fillId="0" borderId="0"/>
    <xf numFmtId="0" fontId="122" fillId="0" borderId="0"/>
    <xf numFmtId="0" fontId="122" fillId="0" borderId="0"/>
    <xf numFmtId="0" fontId="108" fillId="0" borderId="0"/>
    <xf numFmtId="0" fontId="117" fillId="0" borderId="0"/>
    <xf numFmtId="0" fontId="117" fillId="0" borderId="0"/>
    <xf numFmtId="0" fontId="117" fillId="0" borderId="0"/>
    <xf numFmtId="0" fontId="185" fillId="0" borderId="0"/>
    <xf numFmtId="0" fontId="185" fillId="0" borderId="0"/>
    <xf numFmtId="0" fontId="108" fillId="0" borderId="0"/>
    <xf numFmtId="0" fontId="185" fillId="0" borderId="0"/>
    <xf numFmtId="0" fontId="185" fillId="0" borderId="0"/>
    <xf numFmtId="0" fontId="26"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27"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26"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22" fillId="13" borderId="62" applyNumberFormat="0" applyFont="0" applyAlignment="0" applyProtection="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22" fillId="13" borderId="62" applyNumberFormat="0" applyFont="0" applyAlignment="0" applyProtection="0"/>
    <xf numFmtId="0" fontId="185" fillId="0" borderId="0"/>
    <xf numFmtId="0" fontId="185" fillId="0" borderId="0"/>
    <xf numFmtId="0" fontId="185" fillId="0" borderId="0"/>
    <xf numFmtId="0" fontId="108" fillId="0" borderId="0"/>
    <xf numFmtId="0" fontId="185" fillId="0" borderId="0"/>
    <xf numFmtId="0" fontId="22" fillId="13" borderId="62" applyNumberFormat="0" applyFont="0" applyAlignment="0" applyProtection="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26" fillId="13" borderId="62" applyNumberFormat="0" applyFont="0" applyAlignment="0" applyProtection="0"/>
    <xf numFmtId="0" fontId="185" fillId="0" borderId="0"/>
    <xf numFmtId="0" fontId="108" fillId="0" borderId="0"/>
    <xf numFmtId="0" fontId="185" fillId="0" borderId="0"/>
    <xf numFmtId="0" fontId="185" fillId="0" borderId="0"/>
    <xf numFmtId="0" fontId="108" fillId="0" borderId="0"/>
    <xf numFmtId="9" fontId="185" fillId="0" borderId="0" applyFont="0" applyFill="0" applyBorder="0" applyAlignment="0" applyProtection="0"/>
    <xf numFmtId="0" fontId="108"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22" fillId="13" borderId="62" applyNumberFormat="0" applyFont="0" applyAlignment="0" applyProtection="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22" fillId="13" borderId="62" applyNumberFormat="0" applyFont="0" applyAlignment="0" applyProtection="0"/>
    <xf numFmtId="0" fontId="185" fillId="0" borderId="0"/>
    <xf numFmtId="0" fontId="108" fillId="0" borderId="0"/>
    <xf numFmtId="0" fontId="185" fillId="0" borderId="0"/>
    <xf numFmtId="0" fontId="108" fillId="0" borderId="0"/>
    <xf numFmtId="0" fontId="185" fillId="0" borderId="0"/>
    <xf numFmtId="0" fontId="22" fillId="13" borderId="62" applyNumberFormat="0" applyFont="0" applyAlignment="0" applyProtection="0"/>
    <xf numFmtId="0" fontId="185" fillId="0" borderId="0"/>
    <xf numFmtId="0" fontId="185" fillId="0" borderId="0"/>
    <xf numFmtId="0" fontId="173" fillId="0" borderId="0">
      <alignment horizontal="left" vertical="top"/>
    </xf>
    <xf numFmtId="0" fontId="22" fillId="13" borderId="62" applyNumberFormat="0" applyFont="0" applyAlignment="0" applyProtection="0"/>
    <xf numFmtId="0" fontId="185" fillId="0" borderId="0"/>
    <xf numFmtId="0" fontId="108" fillId="0" borderId="0"/>
    <xf numFmtId="0" fontId="185" fillId="0" borderId="0"/>
    <xf numFmtId="0" fontId="22" fillId="13" borderId="62" applyNumberFormat="0" applyFont="0" applyAlignment="0" applyProtection="0"/>
    <xf numFmtId="0" fontId="108" fillId="0" borderId="0"/>
    <xf numFmtId="0" fontId="185" fillId="0" borderId="0"/>
    <xf numFmtId="0" fontId="22" fillId="13" borderId="62" applyNumberFormat="0" applyFont="0" applyAlignment="0" applyProtection="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0" fontId="107" fillId="0" borderId="4"/>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22" fillId="13" borderId="62" applyNumberFormat="0" applyFont="0" applyAlignment="0" applyProtection="0"/>
    <xf numFmtId="0" fontId="108" fillId="0" borderId="0"/>
    <xf numFmtId="0" fontId="107" fillId="0" borderId="15"/>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26" fillId="0" borderId="0"/>
    <xf numFmtId="0" fontId="61"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7" fillId="0" borderId="15"/>
    <xf numFmtId="0" fontId="26" fillId="13" borderId="62"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22" fillId="0" borderId="0"/>
    <xf numFmtId="0" fontId="108" fillId="0" borderId="0"/>
    <xf numFmtId="9" fontId="185" fillId="0" borderId="0" applyFont="0" applyFill="0" applyBorder="0" applyAlignment="0" applyProtection="0"/>
    <xf numFmtId="0" fontId="185" fillId="0" borderId="0"/>
    <xf numFmtId="0" fontId="185" fillId="0" borderId="0"/>
    <xf numFmtId="9" fontId="108" fillId="0" borderId="0" applyFont="0" applyFill="0" applyBorder="0" applyAlignment="0" applyProtection="0"/>
    <xf numFmtId="0" fontId="185" fillId="0" borderId="0"/>
    <xf numFmtId="9" fontId="61" fillId="0" borderId="0" applyFont="0" applyFill="0" applyBorder="0" applyAlignment="0" applyProtection="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17"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08" fillId="0" borderId="0"/>
    <xf numFmtId="9" fontId="108" fillId="0" borderId="0" applyFont="0" applyFill="0" applyBorder="0" applyAlignment="0" applyProtection="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22" fillId="0" borderId="0"/>
    <xf numFmtId="0" fontId="22"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22" fillId="0" borderId="0"/>
    <xf numFmtId="0" fontId="26"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5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9" fontId="185" fillId="0" borderId="0" applyFont="0" applyFill="0" applyBorder="0" applyAlignment="0" applyProtection="0"/>
    <xf numFmtId="0" fontId="185" fillId="0" borderId="0"/>
    <xf numFmtId="0" fontId="108" fillId="0" borderId="0"/>
    <xf numFmtId="0" fontId="185" fillId="0" borderId="0"/>
    <xf numFmtId="0" fontId="108"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2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17"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9" fontId="185" fillId="0" borderId="0" applyFont="0" applyFill="0" applyBorder="0" applyAlignment="0" applyProtection="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9" fontId="108" fillId="0" borderId="0" applyFont="0" applyFill="0" applyBorder="0" applyAlignment="0" applyProtection="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22" fillId="13" borderId="62" applyNumberFormat="0" applyFont="0" applyAlignment="0" applyProtection="0"/>
    <xf numFmtId="0" fontId="108" fillId="0" borderId="0"/>
    <xf numFmtId="0" fontId="185" fillId="0" borderId="0"/>
    <xf numFmtId="0" fontId="185" fillId="0" borderId="0"/>
    <xf numFmtId="0" fontId="185" fillId="0" borderId="0"/>
    <xf numFmtId="0" fontId="22" fillId="13" borderId="62" applyNumberFormat="0" applyFont="0" applyAlignment="0" applyProtection="0"/>
    <xf numFmtId="0" fontId="185" fillId="0" borderId="0"/>
    <xf numFmtId="0" fontId="108" fillId="0" borderId="0"/>
    <xf numFmtId="0" fontId="108" fillId="0" borderId="0"/>
    <xf numFmtId="0" fontId="113" fillId="0" borderId="63">
      <alignment horizontal="left" vertical="center" wrapText="1"/>
      <protection locked="0"/>
    </xf>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07" fillId="0" borderId="4"/>
    <xf numFmtId="0" fontId="185" fillId="0" borderId="0"/>
    <xf numFmtId="0" fontId="108" fillId="0" borderId="0"/>
    <xf numFmtId="0" fontId="185" fillId="0" borderId="0"/>
    <xf numFmtId="0" fontId="107" fillId="0" borderId="15"/>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9" fontId="185" fillId="0" borderId="0" applyFont="0" applyFill="0" applyBorder="0" applyAlignment="0" applyProtection="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7" fillId="0" borderId="4"/>
    <xf numFmtId="0" fontId="185" fillId="0" borderId="0"/>
    <xf numFmtId="0" fontId="185" fillId="0" borderId="0"/>
    <xf numFmtId="0" fontId="108" fillId="0" borderId="0"/>
    <xf numFmtId="0" fontId="185" fillId="0" borderId="0"/>
    <xf numFmtId="0" fontId="108" fillId="0" borderId="0"/>
    <xf numFmtId="0" fontId="108" fillId="0" borderId="0"/>
    <xf numFmtId="0" fontId="107" fillId="0" borderId="4"/>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22" fillId="13" borderId="62" applyNumberFormat="0" applyFont="0" applyAlignment="0" applyProtection="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22"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26" fillId="13" borderId="62" applyNumberFormat="0" applyFont="0" applyAlignment="0" applyProtection="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9" fontId="185" fillId="0" borderId="0" applyFont="0" applyFill="0" applyBorder="0" applyAlignment="0" applyProtection="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9"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26" fillId="13" borderId="62" applyNumberFormat="0" applyFont="0" applyAlignment="0" applyProtection="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26" fillId="13" borderId="62" applyNumberFormat="0" applyFont="0" applyAlignment="0" applyProtection="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29" fillId="0" borderId="0">
      <alignment vertical="center" wrapText="1"/>
    </xf>
    <xf numFmtId="0" fontId="185" fillId="0" borderId="0"/>
    <xf numFmtId="0" fontId="108" fillId="0" borderId="0"/>
    <xf numFmtId="0" fontId="108" fillId="0" borderId="0"/>
    <xf numFmtId="0" fontId="108" fillId="0" borderId="0"/>
    <xf numFmtId="9" fontId="108" fillId="0" borderId="0" applyFont="0" applyFill="0" applyBorder="0" applyAlignment="0" applyProtection="0"/>
    <xf numFmtId="0" fontId="185" fillId="0" borderId="0"/>
    <xf numFmtId="0" fontId="185" fillId="0" borderId="0"/>
    <xf numFmtId="0" fontId="22"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9" fontId="185" fillId="0" borderId="0" applyFont="0" applyFill="0" applyBorder="0" applyAlignment="0" applyProtection="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9" fontId="185" fillId="0" borderId="0" applyFont="0" applyFill="0" applyBorder="0" applyAlignment="0" applyProtection="0"/>
    <xf numFmtId="0" fontId="108" fillId="0" borderId="0"/>
    <xf numFmtId="0" fontId="107" fillId="0" borderId="4"/>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9"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08" fillId="0" borderId="0"/>
    <xf numFmtId="9" fontId="108" fillId="0" borderId="0" applyFont="0" applyFill="0" applyBorder="0" applyAlignment="0" applyProtection="0"/>
    <xf numFmtId="0" fontId="108"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9" fontId="108" fillId="0" borderId="0" applyFont="0" applyFill="0" applyBorder="0" applyAlignment="0" applyProtection="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7" fillId="0" borderId="15"/>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40" fillId="0" borderId="15"/>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7" fillId="0" borderId="15"/>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7" fillId="0" borderId="15"/>
    <xf numFmtId="0" fontId="185" fillId="0" borderId="0"/>
    <xf numFmtId="0" fontId="185" fillId="0" borderId="0"/>
    <xf numFmtId="0" fontId="107" fillId="0" borderId="15"/>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40" fillId="0" borderId="15"/>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22"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9" fontId="108" fillId="0" borderId="0" applyFont="0" applyFill="0" applyBorder="0" applyAlignment="0" applyProtection="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36" fillId="14" borderId="63">
      <alignment vertical="center"/>
    </xf>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7" fillId="0" borderId="4"/>
    <xf numFmtId="0" fontId="185" fillId="0" borderId="0"/>
    <xf numFmtId="0" fontId="185" fillId="0" borderId="0"/>
    <xf numFmtId="0" fontId="185" fillId="0" borderId="0"/>
    <xf numFmtId="0" fontId="140" fillId="0" borderId="4"/>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26" fillId="0" borderId="0"/>
    <xf numFmtId="0" fontId="185" fillId="0" borderId="0"/>
    <xf numFmtId="0" fontId="119"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7" fillId="0" borderId="15"/>
    <xf numFmtId="0" fontId="185" fillId="0" borderId="0"/>
    <xf numFmtId="0" fontId="185" fillId="0" borderId="0"/>
    <xf numFmtId="0" fontId="107" fillId="0" borderId="15"/>
    <xf numFmtId="0" fontId="185" fillId="0" borderId="0"/>
    <xf numFmtId="0" fontId="185" fillId="0" borderId="0"/>
    <xf numFmtId="0" fontId="140" fillId="0" borderId="15"/>
    <xf numFmtId="0" fontId="185" fillId="0" borderId="0"/>
    <xf numFmtId="0" fontId="185" fillId="0" borderId="0"/>
    <xf numFmtId="0" fontId="107" fillId="0" borderId="15"/>
    <xf numFmtId="0" fontId="185" fillId="0" borderId="0"/>
    <xf numFmtId="0" fontId="185" fillId="0" borderId="0"/>
    <xf numFmtId="0" fontId="185" fillId="0" borderId="0"/>
    <xf numFmtId="0" fontId="185" fillId="0" borderId="0"/>
    <xf numFmtId="0" fontId="140" fillId="0" borderId="15"/>
    <xf numFmtId="0" fontId="185" fillId="0" borderId="0"/>
    <xf numFmtId="0" fontId="140" fillId="0" borderId="15"/>
    <xf numFmtId="0" fontId="108" fillId="0" borderId="0"/>
    <xf numFmtId="0" fontId="108" fillId="0" borderId="0"/>
    <xf numFmtId="0" fontId="185" fillId="0" borderId="0"/>
    <xf numFmtId="0" fontId="108" fillId="0" borderId="0"/>
    <xf numFmtId="0" fontId="26" fillId="13" borderId="62" applyNumberFormat="0" applyFont="0" applyAlignment="0" applyProtection="0"/>
    <xf numFmtId="0" fontId="185" fillId="0" borderId="0"/>
    <xf numFmtId="0" fontId="185" fillId="0" borderId="0"/>
    <xf numFmtId="0" fontId="26" fillId="13" borderId="62" applyNumberFormat="0" applyFont="0" applyAlignment="0" applyProtection="0"/>
    <xf numFmtId="0" fontId="185" fillId="0" borderId="0"/>
    <xf numFmtId="0" fontId="185" fillId="0" borderId="0"/>
    <xf numFmtId="0" fontId="26" fillId="13" borderId="62" applyNumberFormat="0" applyFont="0" applyAlignment="0" applyProtection="0"/>
    <xf numFmtId="0" fontId="185" fillId="0" borderId="0"/>
    <xf numFmtId="0" fontId="108" fillId="0" borderId="0"/>
    <xf numFmtId="0" fontId="108" fillId="0" borderId="0"/>
    <xf numFmtId="0" fontId="26" fillId="13" borderId="62" applyNumberFormat="0" applyFont="0" applyAlignment="0" applyProtection="0"/>
    <xf numFmtId="0" fontId="185" fillId="0" borderId="0"/>
    <xf numFmtId="0" fontId="107" fillId="0" borderId="15"/>
    <xf numFmtId="0" fontId="119" fillId="0" borderId="0"/>
    <xf numFmtId="0" fontId="22" fillId="0" borderId="0"/>
    <xf numFmtId="0" fontId="185" fillId="0" borderId="0"/>
    <xf numFmtId="0" fontId="26" fillId="13" borderId="62" applyNumberFormat="0" applyFont="0" applyAlignment="0" applyProtection="0"/>
    <xf numFmtId="0" fontId="185" fillId="0" borderId="0"/>
    <xf numFmtId="0" fontId="185" fillId="0" borderId="0"/>
    <xf numFmtId="0" fontId="107" fillId="0" borderId="15"/>
    <xf numFmtId="0" fontId="185" fillId="0" borderId="0"/>
    <xf numFmtId="0" fontId="26" fillId="13" borderId="62" applyNumberFormat="0" applyFont="0" applyAlignment="0" applyProtection="0"/>
    <xf numFmtId="0" fontId="108" fillId="0" borderId="0"/>
    <xf numFmtId="0" fontId="108" fillId="0" borderId="0"/>
    <xf numFmtId="0" fontId="107" fillId="0" borderId="15"/>
    <xf numFmtId="0" fontId="185" fillId="0" borderId="0"/>
    <xf numFmtId="0" fontId="26" fillId="13" borderId="62" applyNumberFormat="0" applyFont="0" applyAlignment="0" applyProtection="0"/>
    <xf numFmtId="0" fontId="185" fillId="0" borderId="0"/>
    <xf numFmtId="0" fontId="107" fillId="0" borderId="15"/>
    <xf numFmtId="0" fontId="185" fillId="0" borderId="0"/>
    <xf numFmtId="0" fontId="108" fillId="0" borderId="0"/>
    <xf numFmtId="0" fontId="185" fillId="0" borderId="0"/>
    <xf numFmtId="0" fontId="26" fillId="13" borderId="62" applyNumberFormat="0" applyFont="0" applyAlignment="0" applyProtection="0"/>
    <xf numFmtId="0" fontId="108" fillId="0" borderId="0"/>
    <xf numFmtId="0" fontId="107" fillId="0" borderId="15"/>
    <xf numFmtId="0" fontId="185" fillId="0" borderId="0"/>
    <xf numFmtId="0" fontId="185" fillId="0" borderId="0"/>
    <xf numFmtId="0" fontId="185" fillId="0" borderId="0"/>
    <xf numFmtId="0" fontId="26" fillId="13" borderId="62" applyNumberFormat="0" applyFont="0" applyAlignment="0" applyProtection="0"/>
    <xf numFmtId="0" fontId="185" fillId="0" borderId="0"/>
    <xf numFmtId="0" fontId="108" fillId="0" borderId="0"/>
    <xf numFmtId="0" fontId="185" fillId="0" borderId="0"/>
    <xf numFmtId="0" fontId="26" fillId="13" borderId="62" applyNumberFormat="0" applyFont="0" applyAlignment="0" applyProtection="0"/>
    <xf numFmtId="0" fontId="108" fillId="0" borderId="0"/>
    <xf numFmtId="0" fontId="185" fillId="0" borderId="0"/>
    <xf numFmtId="9" fontId="108" fillId="0" borderId="0" applyFont="0" applyFill="0" applyBorder="0" applyAlignment="0" applyProtection="0"/>
    <xf numFmtId="0" fontId="185" fillId="0" borderId="0"/>
    <xf numFmtId="0" fontId="26" fillId="13" borderId="62" applyNumberFormat="0" applyFont="0" applyAlignment="0" applyProtection="0"/>
    <xf numFmtId="0" fontId="185" fillId="0" borderId="0"/>
    <xf numFmtId="0" fontId="185" fillId="0" borderId="0"/>
    <xf numFmtId="0" fontId="26" fillId="13" borderId="62" applyNumberFormat="0" applyFont="0" applyAlignment="0" applyProtection="0"/>
    <xf numFmtId="0" fontId="185" fillId="0" borderId="0"/>
    <xf numFmtId="0" fontId="185" fillId="0" borderId="0"/>
    <xf numFmtId="0" fontId="185" fillId="0" borderId="0"/>
    <xf numFmtId="0" fontId="26" fillId="13" borderId="62" applyNumberFormat="0" applyFont="0" applyAlignment="0" applyProtection="0"/>
    <xf numFmtId="0" fontId="185" fillId="0" borderId="0"/>
    <xf numFmtId="0" fontId="108" fillId="0" borderId="0"/>
    <xf numFmtId="0" fontId="26" fillId="13" borderId="62" applyNumberFormat="0" applyFont="0" applyAlignment="0" applyProtection="0"/>
    <xf numFmtId="0" fontId="185" fillId="0" borderId="0"/>
    <xf numFmtId="0" fontId="22" fillId="13" borderId="62" applyNumberFormat="0" applyFont="0" applyAlignment="0" applyProtection="0"/>
    <xf numFmtId="0" fontId="108" fillId="0" borderId="0"/>
    <xf numFmtId="0" fontId="185" fillId="0" borderId="0"/>
    <xf numFmtId="0" fontId="26" fillId="13" borderId="62" applyNumberFormat="0" applyFont="0" applyAlignment="0" applyProtection="0"/>
    <xf numFmtId="0" fontId="185" fillId="0" borderId="0"/>
    <xf numFmtId="0" fontId="185" fillId="0" borderId="0"/>
    <xf numFmtId="0" fontId="26" fillId="13" borderId="62" applyNumberFormat="0" applyFont="0" applyAlignment="0" applyProtection="0"/>
    <xf numFmtId="0" fontId="185" fillId="0" borderId="0"/>
    <xf numFmtId="0" fontId="108" fillId="0" borderId="0"/>
    <xf numFmtId="0" fontId="26" fillId="13" borderId="62" applyNumberFormat="0" applyFont="0" applyAlignment="0" applyProtection="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26" fillId="13" borderId="62" applyNumberFormat="0" applyFont="0" applyAlignment="0" applyProtection="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9"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08" fillId="0" borderId="0"/>
    <xf numFmtId="0" fontId="185" fillId="0" borderId="0"/>
    <xf numFmtId="0" fontId="185" fillId="0" borderId="0"/>
    <xf numFmtId="9" fontId="129" fillId="0" borderId="0" applyFont="0" applyFill="0" applyBorder="0" applyAlignment="0" applyProtection="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9" fontId="185" fillId="0" borderId="0" applyFont="0" applyFill="0" applyBorder="0" applyAlignment="0" applyProtection="0"/>
    <xf numFmtId="0" fontId="185" fillId="0" borderId="0"/>
    <xf numFmtId="0" fontId="108" fillId="0" borderId="0"/>
    <xf numFmtId="0" fontId="185" fillId="0" borderId="0"/>
    <xf numFmtId="9" fontId="129" fillId="0" borderId="0" applyFont="0" applyFill="0" applyBorder="0" applyAlignment="0" applyProtection="0"/>
    <xf numFmtId="0" fontId="185" fillId="0" borderId="0"/>
    <xf numFmtId="0" fontId="185" fillId="0" borderId="0"/>
    <xf numFmtId="0" fontId="108" fillId="0" borderId="0"/>
    <xf numFmtId="0" fontId="185" fillId="0" borderId="0"/>
    <xf numFmtId="0" fontId="174" fillId="16" borderId="64" applyNumberFormat="0" applyAlignment="0" applyProtection="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26" fillId="0" borderId="0"/>
    <xf numFmtId="9" fontId="185" fillId="0" borderId="0" applyFont="0" applyFill="0" applyBorder="0" applyAlignment="0" applyProtection="0"/>
    <xf numFmtId="0" fontId="108" fillId="0" borderId="0"/>
    <xf numFmtId="0" fontId="185" fillId="0" borderId="0"/>
    <xf numFmtId="0" fontId="185" fillId="0" borderId="0"/>
    <xf numFmtId="9" fontId="185" fillId="0" borderId="0" applyFont="0" applyFill="0" applyBorder="0" applyAlignment="0" applyProtection="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7" fillId="0" borderId="4"/>
    <xf numFmtId="0" fontId="108" fillId="0" borderId="0"/>
    <xf numFmtId="0" fontId="108" fillId="0" borderId="0"/>
    <xf numFmtId="0" fontId="185" fillId="0" borderId="0"/>
    <xf numFmtId="0" fontId="185" fillId="0" borderId="0"/>
    <xf numFmtId="0" fontId="107" fillId="0" borderId="4"/>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7" fillId="0" borderId="4"/>
    <xf numFmtId="0" fontId="185" fillId="0" borderId="0"/>
    <xf numFmtId="0" fontId="22" fillId="13" borderId="62" applyNumberFormat="0" applyFont="0" applyAlignment="0" applyProtection="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7" fillId="0" borderId="4"/>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73" fillId="0" borderId="0">
      <alignment horizontal="left" vertical="top"/>
    </xf>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9"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7" fillId="0" borderId="4"/>
    <xf numFmtId="0" fontId="185" fillId="0" borderId="0"/>
    <xf numFmtId="0" fontId="185" fillId="0" borderId="0"/>
    <xf numFmtId="0" fontId="107" fillId="0" borderId="4"/>
    <xf numFmtId="0" fontId="185" fillId="0" borderId="0"/>
    <xf numFmtId="0" fontId="185" fillId="0" borderId="0"/>
    <xf numFmtId="0" fontId="107" fillId="0" borderId="4"/>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7" fillId="0" borderId="4"/>
    <xf numFmtId="0" fontId="185" fillId="0" borderId="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85" fillId="0" borderId="0"/>
    <xf numFmtId="9" fontId="108" fillId="0" borderId="0" applyFont="0" applyFill="0" applyBorder="0" applyAlignment="0" applyProtection="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9" fontId="108" fillId="0" borderId="0" applyFont="0" applyFill="0" applyBorder="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7" fillId="0" borderId="4"/>
    <xf numFmtId="0" fontId="185" fillId="0" borderId="0"/>
    <xf numFmtId="0" fontId="185" fillId="0" borderId="0"/>
    <xf numFmtId="0" fontId="185" fillId="0" borderId="0"/>
    <xf numFmtId="0" fontId="185" fillId="0" borderId="0"/>
    <xf numFmtId="0" fontId="140" fillId="0" borderId="4"/>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29" fillId="0" borderId="0">
      <alignment vertical="center" wrapText="1"/>
    </xf>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26" fillId="13" borderId="62" applyNumberFormat="0" applyFont="0" applyAlignment="0" applyProtection="0"/>
    <xf numFmtId="0" fontId="185" fillId="0" borderId="0"/>
    <xf numFmtId="0" fontId="185" fillId="0" borderId="0"/>
    <xf numFmtId="0" fontId="26" fillId="13" borderId="62" applyNumberFormat="0" applyFont="0" applyAlignment="0" applyProtection="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22" fillId="13" borderId="62" applyNumberFormat="0" applyFont="0" applyAlignment="0" applyProtection="0"/>
    <xf numFmtId="0" fontId="185" fillId="0" borderId="0"/>
    <xf numFmtId="0" fontId="185" fillId="0" borderId="0"/>
    <xf numFmtId="0" fontId="108" fillId="0" borderId="0"/>
    <xf numFmtId="0" fontId="185" fillId="0" borderId="0"/>
    <xf numFmtId="0" fontId="108" fillId="0" borderId="0"/>
    <xf numFmtId="0" fontId="26" fillId="13" borderId="62" applyNumberFormat="0" applyFont="0" applyAlignment="0" applyProtection="0"/>
    <xf numFmtId="0" fontId="185" fillId="0" borderId="0"/>
    <xf numFmtId="0" fontId="107" fillId="0" borderId="4"/>
    <xf numFmtId="0" fontId="61" fillId="0" borderId="0"/>
    <xf numFmtId="0" fontId="185" fillId="0" borderId="0"/>
    <xf numFmtId="0" fontId="108" fillId="0" borderId="0"/>
    <xf numFmtId="0" fontId="108" fillId="0" borderId="0"/>
    <xf numFmtId="0" fontId="185" fillId="0" borderId="0"/>
    <xf numFmtId="0" fontId="185" fillId="0" borderId="0"/>
    <xf numFmtId="0" fontId="107" fillId="0" borderId="4"/>
    <xf numFmtId="0" fontId="185" fillId="0" borderId="0"/>
    <xf numFmtId="0" fontId="185" fillId="0" borderId="0"/>
    <xf numFmtId="0" fontId="107" fillId="0" borderId="4"/>
    <xf numFmtId="0" fontId="22" fillId="0" borderId="0"/>
    <xf numFmtId="0" fontId="185" fillId="0" borderId="0"/>
    <xf numFmtId="0" fontId="185" fillId="0" borderId="0"/>
    <xf numFmtId="0" fontId="107" fillId="0" borderId="4"/>
    <xf numFmtId="0" fontId="108" fillId="0" borderId="0"/>
    <xf numFmtId="0" fontId="108" fillId="0" borderId="0"/>
    <xf numFmtId="0" fontId="185" fillId="0" borderId="0"/>
    <xf numFmtId="0" fontId="107" fillId="0" borderId="4"/>
    <xf numFmtId="0" fontId="185" fillId="0" borderId="0"/>
    <xf numFmtId="0" fontId="108" fillId="0" borderId="0"/>
    <xf numFmtId="0" fontId="108" fillId="0" borderId="0"/>
    <xf numFmtId="0" fontId="108" fillId="0" borderId="0"/>
    <xf numFmtId="0" fontId="185" fillId="0" borderId="0"/>
    <xf numFmtId="0" fontId="107" fillId="0" borderId="4"/>
    <xf numFmtId="0" fontId="185" fillId="0" borderId="0"/>
    <xf numFmtId="0" fontId="107" fillId="0" borderId="4"/>
    <xf numFmtId="0" fontId="185" fillId="0" borderId="0"/>
    <xf numFmtId="0" fontId="107" fillId="0" borderId="4"/>
    <xf numFmtId="0" fontId="108" fillId="0" borderId="0"/>
    <xf numFmtId="0" fontId="26" fillId="13" borderId="62" applyNumberFormat="0" applyFont="0" applyAlignment="0" applyProtection="0"/>
    <xf numFmtId="0" fontId="185" fillId="0" borderId="0"/>
    <xf numFmtId="0" fontId="185" fillId="0" borderId="0"/>
    <xf numFmtId="0" fontId="26" fillId="13" borderId="62" applyNumberFormat="0" applyFont="0" applyAlignment="0" applyProtection="0"/>
    <xf numFmtId="0" fontId="185" fillId="0" borderId="0"/>
    <xf numFmtId="0" fontId="107" fillId="0" borderId="4"/>
    <xf numFmtId="0" fontId="185" fillId="0" borderId="0"/>
    <xf numFmtId="0" fontId="185" fillId="0" borderId="0"/>
    <xf numFmtId="0" fontId="122" fillId="0" borderId="0"/>
    <xf numFmtId="0" fontId="117" fillId="0" borderId="0"/>
    <xf numFmtId="0" fontId="108" fillId="0" borderId="0"/>
    <xf numFmtId="0" fontId="26" fillId="13" borderId="62" applyNumberFormat="0" applyFont="0" applyAlignment="0" applyProtection="0"/>
    <xf numFmtId="0" fontId="185" fillId="0" borderId="0"/>
    <xf numFmtId="0" fontId="107" fillId="0" borderId="4"/>
    <xf numFmtId="0" fontId="22" fillId="0" borderId="0"/>
    <xf numFmtId="0" fontId="185" fillId="0" borderId="0"/>
    <xf numFmtId="0" fontId="108" fillId="0" borderId="0"/>
    <xf numFmtId="0" fontId="117" fillId="0" borderId="0"/>
    <xf numFmtId="0" fontId="185" fillId="0" borderId="0"/>
    <xf numFmtId="0" fontId="185" fillId="0" borderId="0"/>
    <xf numFmtId="0" fontId="108" fillId="0" borderId="0"/>
    <xf numFmtId="0" fontId="185" fillId="0" borderId="0"/>
    <xf numFmtId="0" fontId="107" fillId="0" borderId="4"/>
    <xf numFmtId="0" fontId="26" fillId="13" borderId="62" applyNumberFormat="0" applyFont="0" applyAlignment="0" applyProtection="0"/>
    <xf numFmtId="0" fontId="185" fillId="0" borderId="0"/>
    <xf numFmtId="0" fontId="26" fillId="13" borderId="62" applyNumberFormat="0" applyFont="0" applyAlignment="0" applyProtection="0"/>
    <xf numFmtId="0" fontId="185" fillId="0" borderId="0"/>
    <xf numFmtId="0" fontId="108" fillId="0" borderId="0"/>
    <xf numFmtId="0" fontId="108" fillId="0" borderId="0"/>
    <xf numFmtId="0" fontId="185" fillId="0" borderId="0"/>
    <xf numFmtId="0" fontId="26" fillId="13" borderId="62" applyNumberFormat="0" applyFont="0" applyAlignment="0" applyProtection="0"/>
    <xf numFmtId="0" fontId="185" fillId="0" borderId="0"/>
    <xf numFmtId="0" fontId="22" fillId="13" borderId="62" applyNumberFormat="0" applyFont="0" applyAlignment="0" applyProtection="0"/>
    <xf numFmtId="0" fontId="108" fillId="0" borderId="0"/>
    <xf numFmtId="0" fontId="26" fillId="13" borderId="62" applyNumberFormat="0" applyFont="0" applyAlignment="0" applyProtection="0"/>
    <xf numFmtId="0" fontId="185" fillId="0" borderId="0"/>
    <xf numFmtId="0" fontId="107" fillId="0" borderId="4"/>
    <xf numFmtId="0" fontId="185" fillId="0" borderId="0"/>
    <xf numFmtId="0" fontId="185" fillId="0" borderId="0"/>
    <xf numFmtId="0" fontId="108" fillId="0" borderId="0"/>
    <xf numFmtId="0" fontId="108" fillId="0" borderId="0"/>
    <xf numFmtId="0" fontId="107" fillId="0" borderId="4"/>
    <xf numFmtId="0" fontId="26" fillId="13" borderId="62" applyNumberFormat="0" applyFont="0" applyAlignment="0" applyProtection="0"/>
    <xf numFmtId="0" fontId="185" fillId="0" borderId="0"/>
    <xf numFmtId="0" fontId="108" fillId="0" borderId="0"/>
    <xf numFmtId="0" fontId="108" fillId="0" borderId="0"/>
    <xf numFmtId="0" fontId="26" fillId="13" borderId="62" applyNumberFormat="0" applyFont="0" applyAlignment="0" applyProtection="0"/>
    <xf numFmtId="0" fontId="185" fillId="0" borderId="0"/>
    <xf numFmtId="0" fontId="185" fillId="0" borderId="0"/>
    <xf numFmtId="0" fontId="108" fillId="0" borderId="0"/>
    <xf numFmtId="0" fontId="22" fillId="13" borderId="62" applyNumberFormat="0" applyFont="0" applyAlignment="0" applyProtection="0"/>
    <xf numFmtId="0" fontId="185" fillId="0" borderId="0"/>
    <xf numFmtId="0" fontId="140" fillId="0" borderId="4"/>
    <xf numFmtId="0" fontId="121" fillId="0" borderId="0"/>
    <xf numFmtId="0" fontId="108" fillId="0" borderId="0"/>
    <xf numFmtId="0" fontId="26" fillId="13" borderId="62" applyNumberFormat="0" applyFon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22" fillId="13" borderId="62" applyNumberFormat="0" applyFont="0" applyAlignment="0" applyProtection="0"/>
    <xf numFmtId="0" fontId="185" fillId="0" borderId="0"/>
    <xf numFmtId="0" fontId="22" fillId="13" borderId="62" applyNumberFormat="0" applyFont="0" applyAlignment="0" applyProtection="0"/>
    <xf numFmtId="0" fontId="185" fillId="0" borderId="0"/>
    <xf numFmtId="0" fontId="22" fillId="13" borderId="62" applyNumberFormat="0" applyFont="0" applyAlignment="0" applyProtection="0"/>
    <xf numFmtId="0" fontId="185" fillId="0" borderId="0"/>
    <xf numFmtId="0" fontId="108" fillId="0" borderId="0"/>
    <xf numFmtId="0" fontId="185" fillId="0" borderId="0"/>
    <xf numFmtId="0" fontId="108" fillId="0" borderId="0"/>
    <xf numFmtId="0" fontId="22" fillId="13" borderId="62" applyNumberFormat="0" applyFont="0" applyAlignment="0" applyProtection="0"/>
    <xf numFmtId="0" fontId="185" fillId="0" borderId="0"/>
    <xf numFmtId="0" fontId="22" fillId="13" borderId="62" applyNumberFormat="0" applyFont="0" applyAlignment="0" applyProtection="0"/>
    <xf numFmtId="0" fontId="108" fillId="0" borderId="0"/>
    <xf numFmtId="0" fontId="185" fillId="0" borderId="0"/>
    <xf numFmtId="0" fontId="22" fillId="13" borderId="62" applyNumberFormat="0" applyFont="0" applyAlignment="0" applyProtection="0"/>
    <xf numFmtId="0" fontId="185" fillId="0" borderId="0"/>
    <xf numFmtId="0" fontId="185" fillId="0" borderId="0"/>
    <xf numFmtId="0" fontId="185" fillId="0" borderId="0"/>
    <xf numFmtId="0" fontId="108" fillId="0" borderId="0"/>
    <xf numFmtId="0" fontId="22" fillId="13" borderId="62" applyNumberFormat="0" applyFont="0" applyAlignment="0" applyProtection="0"/>
    <xf numFmtId="0" fontId="108" fillId="0" borderId="0"/>
    <xf numFmtId="0" fontId="22" fillId="13" borderId="62" applyNumberFormat="0" applyFont="0" applyAlignment="0" applyProtection="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40" fillId="0" borderId="4"/>
    <xf numFmtId="0" fontId="108" fillId="0" borderId="0"/>
    <xf numFmtId="0" fontId="108" fillId="0" borderId="0"/>
    <xf numFmtId="0" fontId="185" fillId="0" borderId="0"/>
    <xf numFmtId="0" fontId="185" fillId="0" borderId="0"/>
    <xf numFmtId="9" fontId="26" fillId="0" borderId="0" applyFont="0" applyFill="0" applyBorder="0" applyAlignment="0" applyProtection="0"/>
    <xf numFmtId="0" fontId="185" fillId="0" borderId="0"/>
    <xf numFmtId="0" fontId="108" fillId="0" borderId="0"/>
    <xf numFmtId="9" fontId="61" fillId="0" borderId="0" applyFont="0" applyFill="0" applyBorder="0" applyAlignment="0" applyProtection="0"/>
    <xf numFmtId="0" fontId="108" fillId="0" borderId="0"/>
    <xf numFmtId="0" fontId="22" fillId="13" borderId="62" applyNumberFormat="0" applyFont="0" applyAlignment="0" applyProtection="0"/>
    <xf numFmtId="0" fontId="185" fillId="0" borderId="0"/>
    <xf numFmtId="0" fontId="22" fillId="13" borderId="62" applyNumberFormat="0" applyFont="0" applyAlignment="0" applyProtection="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08" fillId="0" borderId="0"/>
    <xf numFmtId="0" fontId="140" fillId="0" borderId="4"/>
    <xf numFmtId="0" fontId="185" fillId="0" borderId="0"/>
    <xf numFmtId="0" fontId="185" fillId="0" borderId="0"/>
    <xf numFmtId="0" fontId="108" fillId="74" borderId="66" applyNumberFormat="0" applyFont="0" applyAlignment="0" applyProtection="0"/>
    <xf numFmtId="0" fontId="108" fillId="0" borderId="0"/>
    <xf numFmtId="0" fontId="108" fillId="0" borderId="0"/>
    <xf numFmtId="0" fontId="108"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0" fontId="108" fillId="0" borderId="0"/>
    <xf numFmtId="9" fontId="185" fillId="0" borderId="0" applyFont="0" applyFill="0" applyBorder="0" applyAlignment="0" applyProtection="0"/>
    <xf numFmtId="0" fontId="108" fillId="0" borderId="0"/>
    <xf numFmtId="0" fontId="185" fillId="0" borderId="0"/>
    <xf numFmtId="9" fontId="108" fillId="0" borderId="0" applyFont="0" applyFill="0" applyBorder="0" applyAlignment="0" applyProtection="0"/>
    <xf numFmtId="0" fontId="185" fillId="0" borderId="0"/>
    <xf numFmtId="0" fontId="108" fillId="0" borderId="0"/>
    <xf numFmtId="9" fontId="185" fillId="0" borderId="0" applyFont="0" applyFill="0" applyBorder="0" applyAlignment="0" applyProtection="0"/>
    <xf numFmtId="0" fontId="108" fillId="0" borderId="0"/>
    <xf numFmtId="0" fontId="185" fillId="0" borderId="0"/>
    <xf numFmtId="0" fontId="26" fillId="0" borderId="0"/>
    <xf numFmtId="0" fontId="185" fillId="0" borderId="0"/>
    <xf numFmtId="9" fontId="185" fillId="0" borderId="0" applyFont="0" applyFill="0" applyBorder="0" applyAlignment="0" applyProtection="0"/>
    <xf numFmtId="0" fontId="108"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9" fontId="185" fillId="0" borderId="0" applyFont="0" applyFill="0" applyBorder="0" applyAlignment="0" applyProtection="0"/>
    <xf numFmtId="0" fontId="107" fillId="0" borderId="4"/>
    <xf numFmtId="0" fontId="185" fillId="0" borderId="0"/>
    <xf numFmtId="0" fontId="185" fillId="0" borderId="0"/>
    <xf numFmtId="9" fontId="108" fillId="0" borderId="0" applyFont="0" applyFill="0" applyBorder="0" applyAlignment="0" applyProtection="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08" fillId="0" borderId="0"/>
    <xf numFmtId="9" fontId="185" fillId="0" borderId="0" applyFont="0" applyFill="0" applyBorder="0" applyAlignment="0" applyProtection="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9" fontId="108" fillId="0" borderId="0" applyFont="0" applyFill="0" applyBorder="0" applyAlignment="0" applyProtection="0"/>
    <xf numFmtId="0" fontId="185" fillId="0" borderId="0"/>
    <xf numFmtId="0" fontId="108"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0" fontId="108" fillId="0" borderId="0"/>
    <xf numFmtId="0" fontId="107" fillId="0" borderId="4"/>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9" fontId="185" fillId="0" borderId="0" applyFont="0" applyFill="0" applyBorder="0" applyAlignment="0" applyProtection="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9" fontId="185" fillId="0" borderId="0" applyFont="0" applyFill="0" applyBorder="0" applyAlignment="0" applyProtection="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08" fillId="0" borderId="0"/>
    <xf numFmtId="9" fontId="61" fillId="0" borderId="0" applyFont="0" applyFill="0" applyBorder="0" applyAlignment="0" applyProtection="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07" fillId="0" borderId="4"/>
    <xf numFmtId="9" fontId="185" fillId="0" borderId="0" applyFont="0" applyFill="0" applyBorder="0" applyAlignment="0" applyProtection="0"/>
    <xf numFmtId="0" fontId="108" fillId="0" borderId="0"/>
    <xf numFmtId="0" fontId="107" fillId="0" borderId="4"/>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9" fontId="185" fillId="0" borderId="0" applyFont="0" applyFill="0" applyBorder="0" applyAlignment="0" applyProtection="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21"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0" fontId="185" fillId="0" borderId="0"/>
    <xf numFmtId="9" fontId="108"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12" fillId="0" borderId="0">
      <alignment vertical="center" wrapText="1"/>
    </xf>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26" fillId="0" borderId="0"/>
    <xf numFmtId="0" fontId="185" fillId="0" borderId="0"/>
    <xf numFmtId="0" fontId="22" fillId="0" borderId="0"/>
    <xf numFmtId="0" fontId="185" fillId="0" borderId="0"/>
    <xf numFmtId="0" fontId="185" fillId="0" borderId="0"/>
    <xf numFmtId="0" fontId="22"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26"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22" fillId="0" borderId="0"/>
    <xf numFmtId="0" fontId="122"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51" fillId="0" borderId="67">
      <alignment horizontal="left" vertical="center" wrapText="1"/>
      <protection locked="0"/>
    </xf>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26" fillId="0" borderId="0"/>
    <xf numFmtId="0" fontId="185" fillId="0" borderId="0"/>
    <xf numFmtId="0" fontId="185" fillId="0" borderId="0"/>
    <xf numFmtId="0" fontId="121"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9" fontId="185" fillId="0" borderId="0" applyFont="0" applyFill="0" applyBorder="0" applyAlignment="0" applyProtection="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61" fillId="0" borderId="0"/>
    <xf numFmtId="0" fontId="108" fillId="0" borderId="0"/>
    <xf numFmtId="0" fontId="26" fillId="0" borderId="0"/>
    <xf numFmtId="0" fontId="22" fillId="13" borderId="62" applyNumberFormat="0" applyFont="0" applyAlignment="0" applyProtection="0"/>
    <xf numFmtId="0" fontId="185" fillId="0" borderId="0"/>
    <xf numFmtId="0" fontId="22" fillId="13" borderId="62" applyNumberFormat="0" applyFont="0" applyAlignment="0" applyProtection="0"/>
    <xf numFmtId="0" fontId="185" fillId="0" borderId="0"/>
    <xf numFmtId="0" fontId="22" fillId="13" borderId="62" applyNumberFormat="0" applyFont="0" applyAlignment="0" applyProtection="0"/>
    <xf numFmtId="0" fontId="108" fillId="0" borderId="0"/>
    <xf numFmtId="0" fontId="22" fillId="13" borderId="62" applyNumberFormat="0" applyFont="0" applyAlignment="0" applyProtection="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26" fillId="13" borderId="62" applyNumberFormat="0" applyFont="0" applyAlignment="0" applyProtection="0"/>
    <xf numFmtId="0" fontId="108" fillId="0" borderId="0"/>
    <xf numFmtId="0" fontId="107" fillId="0" borderId="15"/>
    <xf numFmtId="0" fontId="185"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9" fontId="108" fillId="0" borderId="0" applyFont="0" applyFill="0" applyBorder="0" applyAlignment="0" applyProtection="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26" fillId="13" borderId="62" applyNumberFormat="0" applyFont="0" applyAlignment="0" applyProtection="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91"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91"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9" fillId="0" borderId="0"/>
    <xf numFmtId="0" fontId="108" fillId="0" borderId="0"/>
    <xf numFmtId="0" fontId="185" fillId="0" borderId="0"/>
    <xf numFmtId="0" fontId="109"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17" fillId="0" borderId="0"/>
    <xf numFmtId="0" fontId="107" fillId="0" borderId="4"/>
    <xf numFmtId="0" fontId="22" fillId="0" borderId="0"/>
    <xf numFmtId="0" fontId="61"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85" fillId="0" borderId="0"/>
    <xf numFmtId="0" fontId="108" fillId="0" borderId="0"/>
    <xf numFmtId="0" fontId="108" fillId="0" borderId="0"/>
    <xf numFmtId="0" fontId="108" fillId="0" borderId="0"/>
    <xf numFmtId="0" fontId="185" fillId="0" borderId="0"/>
    <xf numFmtId="9" fontId="185" fillId="0" borderId="0" applyFont="0" applyFill="0" applyBorder="0" applyAlignment="0" applyProtection="0"/>
    <xf numFmtId="0" fontId="108" fillId="0" borderId="0"/>
    <xf numFmtId="0" fontId="108" fillId="0" borderId="0"/>
    <xf numFmtId="0" fontId="185" fillId="0" borderId="0"/>
    <xf numFmtId="0" fontId="108" fillId="0" borderId="0"/>
    <xf numFmtId="0" fontId="109" fillId="0" borderId="0"/>
    <xf numFmtId="0" fontId="108" fillId="0" borderId="0"/>
    <xf numFmtId="0" fontId="108" fillId="0" borderId="0"/>
    <xf numFmtId="0" fontId="185" fillId="0" borderId="0"/>
    <xf numFmtId="0" fontId="27" fillId="0" borderId="0"/>
    <xf numFmtId="0" fontId="91" fillId="0" borderId="0"/>
    <xf numFmtId="0" fontId="108" fillId="0" borderId="0"/>
    <xf numFmtId="0" fontId="108" fillId="0" borderId="0"/>
    <xf numFmtId="0" fontId="108" fillId="0" borderId="0"/>
    <xf numFmtId="0" fontId="185" fillId="0" borderId="0"/>
    <xf numFmtId="0" fontId="108" fillId="0" borderId="0"/>
    <xf numFmtId="0" fontId="108" fillId="0" borderId="0"/>
    <xf numFmtId="0" fontId="108" fillId="0" borderId="0"/>
    <xf numFmtId="0" fontId="22" fillId="0" borderId="0"/>
    <xf numFmtId="0" fontId="107" fillId="0" borderId="15"/>
    <xf numFmtId="0" fontId="129" fillId="0" borderId="0">
      <alignment vertical="center" wrapText="1"/>
    </xf>
    <xf numFmtId="0" fontId="112" fillId="0" borderId="0">
      <alignment vertical="center" wrapText="1"/>
    </xf>
    <xf numFmtId="0" fontId="109" fillId="0" borderId="0"/>
    <xf numFmtId="9" fontId="185" fillId="0" borderId="0" applyFont="0" applyFill="0" applyBorder="0" applyAlignment="0" applyProtection="0"/>
    <xf numFmtId="0" fontId="185" fillId="0" borderId="0"/>
    <xf numFmtId="0" fontId="108" fillId="0" borderId="0"/>
    <xf numFmtId="0" fontId="108" fillId="0" borderId="0"/>
    <xf numFmtId="9" fontId="185" fillId="0" borderId="0" applyFont="0" applyFill="0" applyBorder="0" applyAlignment="0" applyProtection="0"/>
    <xf numFmtId="0" fontId="185" fillId="0" borderId="0"/>
    <xf numFmtId="0" fontId="140" fillId="0" borderId="4"/>
    <xf numFmtId="9" fontId="108" fillId="0" borderId="0" applyFont="0" applyFill="0" applyBorder="0" applyAlignment="0" applyProtection="0"/>
    <xf numFmtId="0" fontId="185" fillId="0" borderId="0"/>
    <xf numFmtId="0" fontId="185" fillId="0" borderId="0"/>
    <xf numFmtId="0" fontId="185" fillId="0" borderId="0"/>
    <xf numFmtId="0" fontId="108" fillId="0" borderId="0"/>
    <xf numFmtId="0" fontId="108" fillId="0" borderId="0"/>
    <xf numFmtId="0" fontId="108" fillId="0" borderId="0"/>
    <xf numFmtId="0" fontId="156" fillId="0" borderId="56" applyNumberFormat="0" applyFill="0" applyAlignment="0" applyProtection="0"/>
    <xf numFmtId="9" fontId="185" fillId="0" borderId="0" applyFont="0" applyFill="0" applyBorder="0" applyAlignment="0" applyProtection="0"/>
    <xf numFmtId="0" fontId="121" fillId="0" borderId="0"/>
    <xf numFmtId="0" fontId="108" fillId="0" borderId="0"/>
    <xf numFmtId="9" fontId="108" fillId="0" borderId="0" applyFont="0" applyFill="0" applyBorder="0" applyAlignment="0" applyProtection="0"/>
    <xf numFmtId="0" fontId="108" fillId="0" borderId="0"/>
    <xf numFmtId="0" fontId="108" fillId="0" borderId="0"/>
    <xf numFmtId="0" fontId="26" fillId="0" borderId="0"/>
    <xf numFmtId="0" fontId="108" fillId="0" borderId="0"/>
    <xf numFmtId="0" fontId="22" fillId="0" borderId="0"/>
    <xf numFmtId="0" fontId="107" fillId="0" borderId="15"/>
    <xf numFmtId="0" fontId="107" fillId="0" borderId="15"/>
    <xf numFmtId="0" fontId="107" fillId="0" borderId="15"/>
    <xf numFmtId="0" fontId="185" fillId="0" borderId="0"/>
    <xf numFmtId="0" fontId="107" fillId="0" borderId="15"/>
    <xf numFmtId="0" fontId="107" fillId="0" borderId="15"/>
    <xf numFmtId="0" fontId="107" fillId="0" borderId="15"/>
    <xf numFmtId="0" fontId="107" fillId="0" borderId="15"/>
    <xf numFmtId="0" fontId="107" fillId="0" borderId="15"/>
    <xf numFmtId="9" fontId="185" fillId="0" borderId="0" applyFont="0" applyFill="0" applyBorder="0" applyAlignment="0" applyProtection="0"/>
    <xf numFmtId="0" fontId="107" fillId="0" borderId="4"/>
    <xf numFmtId="0" fontId="107" fillId="0" borderId="15"/>
    <xf numFmtId="0" fontId="107" fillId="0" borderId="15"/>
    <xf numFmtId="0" fontId="107" fillId="0" borderId="15"/>
    <xf numFmtId="0" fontId="107" fillId="0" borderId="15"/>
    <xf numFmtId="0" fontId="107" fillId="0" borderId="15"/>
    <xf numFmtId="0" fontId="107" fillId="0" borderId="15"/>
    <xf numFmtId="0" fontId="107" fillId="0" borderId="15"/>
    <xf numFmtId="0" fontId="107" fillId="0" borderId="15"/>
    <xf numFmtId="0" fontId="107" fillId="0" borderId="15"/>
    <xf numFmtId="0" fontId="107" fillId="0" borderId="15"/>
    <xf numFmtId="0" fontId="107" fillId="0" borderId="15"/>
    <xf numFmtId="0" fontId="107" fillId="0" borderId="15"/>
    <xf numFmtId="0" fontId="185" fillId="0" borderId="0"/>
    <xf numFmtId="0" fontId="107" fillId="0" borderId="15"/>
    <xf numFmtId="0" fontId="107" fillId="0" borderId="4"/>
    <xf numFmtId="0" fontId="107" fillId="0" borderId="4"/>
    <xf numFmtId="0" fontId="107" fillId="0" borderId="4"/>
    <xf numFmtId="0" fontId="108" fillId="0" borderId="0"/>
    <xf numFmtId="0" fontId="108" fillId="0" borderId="0"/>
    <xf numFmtId="0" fontId="140" fillId="0" borderId="4"/>
    <xf numFmtId="0" fontId="107" fillId="0" borderId="4"/>
    <xf numFmtId="0" fontId="107" fillId="0" borderId="4"/>
    <xf numFmtId="0" fontId="107" fillId="0" borderId="4"/>
    <xf numFmtId="0" fontId="107" fillId="0" borderId="4"/>
    <xf numFmtId="0" fontId="108" fillId="0" borderId="0"/>
    <xf numFmtId="0" fontId="107" fillId="0" borderId="4"/>
    <xf numFmtId="0" fontId="107" fillId="0" borderId="4"/>
    <xf numFmtId="0" fontId="185" fillId="0" borderId="0"/>
    <xf numFmtId="0" fontId="185" fillId="0" borderId="0"/>
    <xf numFmtId="0" fontId="108" fillId="0" borderId="0"/>
    <xf numFmtId="0" fontId="185" fillId="0" borderId="0"/>
    <xf numFmtId="0" fontId="185" fillId="0" borderId="0"/>
    <xf numFmtId="0" fontId="107" fillId="0" borderId="4"/>
    <xf numFmtId="0" fontId="185" fillId="0" borderId="0"/>
    <xf numFmtId="0" fontId="140" fillId="0" borderId="4"/>
    <xf numFmtId="0" fontId="107" fillId="0" borderId="4"/>
    <xf numFmtId="0" fontId="107" fillId="0" borderId="4"/>
    <xf numFmtId="0" fontId="107" fillId="0" borderId="4"/>
    <xf numFmtId="9" fontId="185" fillId="0" borderId="0" applyFont="0" applyFill="0" applyBorder="0" applyAlignment="0" applyProtection="0"/>
    <xf numFmtId="0" fontId="107" fillId="0" borderId="4"/>
    <xf numFmtId="9" fontId="185" fillId="0" borderId="0" applyFont="0" applyFill="0" applyBorder="0" applyAlignment="0" applyProtection="0"/>
    <xf numFmtId="0" fontId="107" fillId="0" borderId="4"/>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61"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9" fontId="108" fillId="0" borderId="0" applyFont="0" applyFill="0" applyBorder="0" applyAlignment="0" applyProtection="0"/>
    <xf numFmtId="0" fontId="91"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51" fillId="0" borderId="67">
      <alignment horizontal="left" vertical="center" wrapText="1"/>
      <protection locked="0"/>
    </xf>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21"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08" fillId="0" borderId="0"/>
    <xf numFmtId="9" fontId="108" fillId="0" borderId="0" applyFont="0" applyFill="0" applyBorder="0" applyAlignment="0" applyProtection="0"/>
    <xf numFmtId="0" fontId="185" fillId="0" borderId="0"/>
    <xf numFmtId="0" fontId="114" fillId="16" borderId="64" applyNumberFormat="0" applyAlignment="0" applyProtection="0"/>
    <xf numFmtId="0" fontId="185" fillId="0" borderId="0"/>
    <xf numFmtId="0" fontId="185" fillId="0" borderId="0"/>
    <xf numFmtId="0" fontId="185" fillId="0" borderId="0"/>
    <xf numFmtId="0" fontId="108" fillId="0" borderId="0"/>
    <xf numFmtId="0" fontId="185" fillId="0" borderId="0"/>
    <xf numFmtId="0" fontId="108" fillId="0" borderId="0"/>
    <xf numFmtId="0" fontId="174" fillId="16" borderId="64" applyNumberFormat="0" applyAlignment="0" applyProtection="0"/>
    <xf numFmtId="0" fontId="185" fillId="0" borderId="0"/>
    <xf numFmtId="0" fontId="185" fillId="0" borderId="0"/>
    <xf numFmtId="0" fontId="185" fillId="0" borderId="0"/>
    <xf numFmtId="0" fontId="108" fillId="0" borderId="0"/>
    <xf numFmtId="0" fontId="61" fillId="0" borderId="0"/>
    <xf numFmtId="0" fontId="122" fillId="0" borderId="0"/>
    <xf numFmtId="0" fontId="61" fillId="0" borderId="0"/>
    <xf numFmtId="0" fontId="26" fillId="0" borderId="0"/>
    <xf numFmtId="0" fontId="26"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26" fillId="0" borderId="0"/>
    <xf numFmtId="0" fontId="26" fillId="0" borderId="0"/>
    <xf numFmtId="0" fontId="26" fillId="0" borderId="0"/>
    <xf numFmtId="0" fontId="155" fillId="0" borderId="0"/>
    <xf numFmtId="0" fontId="185" fillId="0" borderId="0"/>
    <xf numFmtId="0" fontId="185" fillId="0" borderId="0"/>
    <xf numFmtId="0" fontId="185" fillId="0" borderId="0"/>
    <xf numFmtId="0" fontId="22" fillId="0" borderId="0"/>
    <xf numFmtId="0" fontId="22" fillId="0" borderId="0"/>
    <xf numFmtId="0" fontId="185"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17" fillId="0" borderId="0"/>
    <xf numFmtId="0" fontId="26" fillId="0" borderId="0"/>
    <xf numFmtId="0" fontId="22" fillId="0" borderId="0"/>
    <xf numFmtId="0" fontId="26" fillId="0" borderId="0"/>
    <xf numFmtId="0" fontId="61" fillId="0" borderId="0"/>
    <xf numFmtId="0" fontId="112" fillId="0" borderId="0">
      <alignment vertical="center" wrapText="1"/>
    </xf>
    <xf numFmtId="0" fontId="129" fillId="0" borderId="0">
      <alignment vertical="center" wrapText="1"/>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72" fillId="0" borderId="0" applyNumberForma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26" fillId="0" borderId="0"/>
    <xf numFmtId="0" fontId="185" fillId="0" borderId="0"/>
    <xf numFmtId="0" fontId="108" fillId="0" borderId="0"/>
    <xf numFmtId="0" fontId="22" fillId="0" borderId="0"/>
    <xf numFmtId="0" fontId="122"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26" fillId="0" borderId="0"/>
    <xf numFmtId="0" fontId="185" fillId="0" borderId="0"/>
    <xf numFmtId="0" fontId="108" fillId="0" borderId="0"/>
    <xf numFmtId="9" fontId="108" fillId="0" borderId="0" applyFont="0" applyFill="0" applyBorder="0" applyAlignment="0" applyProtection="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26"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9" fontId="129" fillId="0" borderId="0" applyFont="0" applyFill="0" applyBorder="0" applyAlignment="0" applyProtection="0"/>
    <xf numFmtId="0" fontId="185" fillId="0" borderId="0"/>
    <xf numFmtId="0" fontId="108" fillId="0" borderId="0"/>
    <xf numFmtId="0" fontId="185" fillId="0" borderId="0"/>
    <xf numFmtId="9" fontId="61" fillId="0" borderId="0" applyFont="0" applyFill="0" applyBorder="0" applyAlignment="0" applyProtection="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9" fontId="61" fillId="0" borderId="0" applyFont="0" applyFill="0" applyBorder="0" applyAlignment="0" applyProtection="0"/>
    <xf numFmtId="0" fontId="185" fillId="0" borderId="0"/>
    <xf numFmtId="9" fontId="22" fillId="0" borderId="0" applyFont="0" applyFill="0" applyBorder="0" applyAlignment="0" applyProtection="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22"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26" fillId="0" borderId="0"/>
    <xf numFmtId="0" fontId="122"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12" fillId="0" borderId="0">
      <alignment vertical="center" wrapText="1"/>
    </xf>
    <xf numFmtId="0" fontId="22"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26" fillId="0" borderId="0"/>
    <xf numFmtId="0" fontId="185" fillId="0" borderId="0"/>
    <xf numFmtId="0" fontId="185" fillId="0" borderId="0"/>
    <xf numFmtId="0" fontId="22" fillId="0" borderId="0"/>
    <xf numFmtId="0" fontId="185" fillId="0" borderId="0"/>
    <xf numFmtId="0" fontId="127"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27" fillId="0" borderId="0"/>
    <xf numFmtId="0" fontId="185" fillId="0" borderId="0"/>
    <xf numFmtId="0" fontId="185" fillId="0" borderId="0"/>
    <xf numFmtId="0" fontId="185" fillId="0" borderId="0"/>
    <xf numFmtId="0" fontId="108" fillId="0" borderId="0"/>
    <xf numFmtId="0" fontId="109" fillId="0" borderId="0"/>
    <xf numFmtId="0" fontId="185" fillId="0" borderId="0"/>
    <xf numFmtId="0" fontId="119"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9"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29" fillId="0" borderId="0">
      <alignment vertical="center" wrapText="1"/>
    </xf>
    <xf numFmtId="0" fontId="26"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4" fillId="0" borderId="73" applyNumberFormat="0" applyFill="0" applyAlignment="0" applyProtection="0"/>
    <xf numFmtId="0" fontId="108" fillId="0" borderId="0"/>
    <xf numFmtId="0" fontId="108" fillId="0" borderId="0"/>
    <xf numFmtId="0" fontId="185" fillId="0" borderId="0"/>
    <xf numFmtId="0" fontId="185" fillId="0" borderId="0"/>
    <xf numFmtId="0" fontId="108" fillId="0" borderId="0"/>
    <xf numFmtId="0" fontId="108" fillId="0" borderId="0"/>
    <xf numFmtId="0" fontId="22" fillId="13" borderId="62" applyNumberFormat="0" applyFont="0" applyAlignment="0" applyProtection="0"/>
    <xf numFmtId="0" fontId="108" fillId="0" borderId="0"/>
    <xf numFmtId="0" fontId="126" fillId="0" borderId="0"/>
    <xf numFmtId="0" fontId="108"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61" fillId="0" borderId="0"/>
    <xf numFmtId="0" fontId="185" fillId="0" borderId="0"/>
    <xf numFmtId="0" fontId="185" fillId="0" borderId="0"/>
    <xf numFmtId="0" fontId="108"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26"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26"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9" fontId="112" fillId="0" borderId="0" applyFont="0" applyFill="0" applyBorder="0" applyAlignment="0" applyProtection="0"/>
    <xf numFmtId="0" fontId="185" fillId="0" borderId="0"/>
    <xf numFmtId="9" fontId="108" fillId="0" borderId="0" applyFont="0" applyFill="0" applyBorder="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9" fontId="185" fillId="0" borderId="0" applyFont="0" applyFill="0" applyBorder="0" applyAlignment="0" applyProtection="0"/>
    <xf numFmtId="0" fontId="185" fillId="0" borderId="0"/>
    <xf numFmtId="0" fontId="108" fillId="0" borderId="0"/>
    <xf numFmtId="9" fontId="108" fillId="0" borderId="0" applyFont="0" applyFill="0" applyBorder="0" applyAlignment="0" applyProtection="0"/>
    <xf numFmtId="0" fontId="185" fillId="0" borderId="0"/>
    <xf numFmtId="0" fontId="108"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26" fillId="0" borderId="0"/>
    <xf numFmtId="0" fontId="108" fillId="0" borderId="0"/>
    <xf numFmtId="0" fontId="26" fillId="0" borderId="0"/>
    <xf numFmtId="0" fontId="108" fillId="0" borderId="0"/>
    <xf numFmtId="0" fontId="26" fillId="0" borderId="0"/>
    <xf numFmtId="0" fontId="26" fillId="0" borderId="0"/>
    <xf numFmtId="0" fontId="22" fillId="0" borderId="0"/>
    <xf numFmtId="0" fontId="22"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22" fillId="0" borderId="0"/>
    <xf numFmtId="0" fontId="185" fillId="0" borderId="0"/>
    <xf numFmtId="0" fontId="108" fillId="0" borderId="0"/>
    <xf numFmtId="0" fontId="129" fillId="0" borderId="0">
      <alignment vertical="center" wrapText="1"/>
    </xf>
    <xf numFmtId="0" fontId="22" fillId="0" borderId="0"/>
    <xf numFmtId="9" fontId="108" fillId="0" borderId="0" applyFont="0" applyFill="0" applyBorder="0" applyAlignment="0" applyProtection="0"/>
    <xf numFmtId="0" fontId="108" fillId="0" borderId="0"/>
    <xf numFmtId="0" fontId="61" fillId="0" borderId="0"/>
    <xf numFmtId="0" fontId="26" fillId="0" borderId="0"/>
    <xf numFmtId="0" fontId="185" fillId="0" borderId="0"/>
    <xf numFmtId="0" fontId="61" fillId="0" borderId="0"/>
    <xf numFmtId="0" fontId="26" fillId="0" borderId="0"/>
    <xf numFmtId="0" fontId="26" fillId="0" borderId="0"/>
    <xf numFmtId="0" fontId="22" fillId="0" borderId="0"/>
    <xf numFmtId="0" fontId="27" fillId="0" borderId="0"/>
    <xf numFmtId="0" fontId="91" fillId="0" borderId="0"/>
    <xf numFmtId="0" fontId="22"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17"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26" fillId="0" borderId="0"/>
    <xf numFmtId="0" fontId="185" fillId="0" borderId="0"/>
    <xf numFmtId="0" fontId="121"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38" fillId="36" borderId="67">
      <alignment vertical="center"/>
    </xf>
    <xf numFmtId="0" fontId="119" fillId="0" borderId="0"/>
    <xf numFmtId="0" fontId="26" fillId="0" borderId="0"/>
    <xf numFmtId="0" fontId="138" fillId="36" borderId="67">
      <alignment vertical="center"/>
    </xf>
    <xf numFmtId="0" fontId="119" fillId="0" borderId="0"/>
    <xf numFmtId="0" fontId="119"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26"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22" fillId="73" borderId="0" applyNumberFormat="0" applyBorder="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9" fontId="185" fillId="0" borderId="0" applyFont="0" applyFill="0" applyBorder="0" applyAlignment="0" applyProtection="0"/>
    <xf numFmtId="0" fontId="185" fillId="0" borderId="0"/>
    <xf numFmtId="0" fontId="108" fillId="0" borderId="0"/>
    <xf numFmtId="0" fontId="185" fillId="0" borderId="0"/>
    <xf numFmtId="0" fontId="108" fillId="0" borderId="0"/>
    <xf numFmtId="9"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60" fillId="0" borderId="63">
      <alignment horizontal="left" vertical="center" wrapText="1"/>
      <protection locked="0"/>
    </xf>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85" fillId="0" borderId="0"/>
    <xf numFmtId="9" fontId="108" fillId="0" borderId="0" applyFont="0" applyFill="0" applyBorder="0" applyAlignment="0" applyProtection="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9" fontId="108"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9" fontId="185" fillId="0" borderId="0" applyFont="0" applyFill="0" applyBorder="0" applyAlignment="0" applyProtection="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33" fillId="27" borderId="63">
      <alignment vertical="center"/>
    </xf>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19"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38" fillId="36" borderId="67">
      <alignment vertical="center"/>
    </xf>
    <xf numFmtId="0" fontId="26" fillId="0" borderId="0"/>
    <xf numFmtId="0" fontId="22" fillId="0" borderId="0"/>
    <xf numFmtId="0" fontId="22" fillId="0" borderId="0"/>
    <xf numFmtId="0" fontId="26" fillId="0" borderId="0"/>
    <xf numFmtId="0" fontId="22" fillId="0" borderId="0"/>
    <xf numFmtId="0" fontId="185" fillId="0" borderId="0"/>
    <xf numFmtId="0" fontId="26" fillId="0" borderId="0"/>
    <xf numFmtId="0" fontId="108" fillId="0" borderId="0"/>
    <xf numFmtId="0" fontId="185" fillId="0" borderId="0"/>
    <xf numFmtId="0" fontId="22" fillId="0" borderId="0"/>
    <xf numFmtId="9" fontId="26" fillId="0" borderId="0" applyFont="0" applyFill="0" applyBorder="0" applyAlignment="0" applyProtection="0"/>
    <xf numFmtId="0" fontId="22" fillId="0" borderId="0"/>
    <xf numFmtId="0" fontId="22" fillId="0" borderId="0"/>
    <xf numFmtId="0" fontId="185" fillId="0" borderId="0"/>
    <xf numFmtId="0" fontId="26" fillId="0" borderId="0"/>
    <xf numFmtId="0" fontId="185" fillId="0" borderId="0"/>
    <xf numFmtId="0" fontId="2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0" fontId="108"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91"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14" fillId="16" borderId="64" applyNumberFormat="0" applyAlignment="0" applyProtection="0"/>
    <xf numFmtId="0" fontId="122" fillId="0" borderId="0"/>
    <xf numFmtId="0" fontId="185" fillId="0" borderId="0"/>
    <xf numFmtId="0" fontId="185" fillId="0" borderId="0"/>
    <xf numFmtId="0" fontId="117" fillId="0" borderId="0"/>
    <xf numFmtId="0" fontId="185" fillId="0" borderId="0"/>
    <xf numFmtId="0" fontId="108" fillId="0" borderId="0"/>
    <xf numFmtId="0" fontId="108" fillId="0" borderId="0"/>
    <xf numFmtId="0" fontId="108" fillId="0" borderId="0"/>
    <xf numFmtId="0" fontId="122" fillId="0" borderId="0"/>
    <xf numFmtId="0" fontId="185" fillId="0" borderId="0"/>
    <xf numFmtId="0" fontId="122" fillId="0" borderId="0"/>
    <xf numFmtId="0" fontId="108" fillId="0" borderId="0"/>
    <xf numFmtId="0" fontId="108" fillId="0" borderId="0"/>
    <xf numFmtId="0" fontId="185" fillId="0" borderId="0"/>
    <xf numFmtId="0" fontId="185" fillId="0" borderId="0"/>
    <xf numFmtId="0" fontId="26" fillId="0" borderId="0"/>
    <xf numFmtId="0" fontId="185" fillId="0" borderId="0"/>
    <xf numFmtId="0" fontId="108" fillId="0" borderId="0"/>
    <xf numFmtId="0" fontId="122" fillId="0" borderId="0"/>
    <xf numFmtId="0" fontId="185" fillId="0" borderId="0"/>
    <xf numFmtId="0" fontId="108" fillId="0" borderId="0"/>
    <xf numFmtId="0" fontId="108" fillId="0" borderId="0"/>
    <xf numFmtId="0" fontId="185" fillId="0" borderId="0"/>
    <xf numFmtId="0" fontId="174" fillId="16" borderId="64" applyNumberFormat="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73" fillId="0" borderId="0">
      <alignment horizontal="left" vertical="top"/>
    </xf>
    <xf numFmtId="0" fontId="185" fillId="0" borderId="0"/>
    <xf numFmtId="0" fontId="108" fillId="0" borderId="0"/>
    <xf numFmtId="0" fontId="185" fillId="0" borderId="0"/>
    <xf numFmtId="0" fontId="185" fillId="0" borderId="0"/>
    <xf numFmtId="0" fontId="185" fillId="0" borderId="0"/>
    <xf numFmtId="0" fontId="22" fillId="0" borderId="0"/>
    <xf numFmtId="0" fontId="185" fillId="0" borderId="0"/>
    <xf numFmtId="0" fontId="26"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9" fontId="121" fillId="0" borderId="0" applyFont="0" applyFill="0" applyBorder="0" applyAlignment="0" applyProtection="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12" fillId="0" borderId="0">
      <alignment vertical="center" wrapText="1"/>
    </xf>
    <xf numFmtId="0" fontId="108" fillId="0" borderId="0"/>
    <xf numFmtId="9" fontId="108" fillId="0" borderId="0" applyFont="0" applyFill="0" applyBorder="0" applyAlignment="0" applyProtection="0"/>
    <xf numFmtId="0" fontId="126" fillId="0" borderId="0"/>
    <xf numFmtId="0" fontId="185" fillId="0" borderId="0"/>
    <xf numFmtId="0" fontId="126" fillId="0" borderId="0"/>
    <xf numFmtId="9" fontId="185" fillId="0" borderId="0" applyFont="0" applyFill="0" applyBorder="0" applyAlignment="0" applyProtection="0"/>
    <xf numFmtId="0" fontId="121" fillId="0" borderId="0"/>
    <xf numFmtId="0" fontId="108" fillId="0" borderId="0"/>
    <xf numFmtId="0" fontId="185" fillId="0" borderId="0"/>
    <xf numFmtId="0" fontId="27" fillId="0" borderId="0"/>
    <xf numFmtId="9" fontId="108" fillId="0" borderId="0" applyFont="0" applyFill="0" applyBorder="0" applyAlignment="0" applyProtection="0"/>
    <xf numFmtId="0" fontId="91" fillId="0" borderId="0"/>
    <xf numFmtId="0" fontId="108" fillId="0" borderId="0"/>
    <xf numFmtId="0" fontId="121" fillId="0" borderId="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27" fillId="0" borderId="0"/>
    <xf numFmtId="0" fontId="22" fillId="13" borderId="62" applyNumberFormat="0" applyFont="0" applyAlignment="0" applyProtection="0"/>
    <xf numFmtId="0" fontId="185" fillId="0" borderId="0"/>
    <xf numFmtId="0" fontId="91"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26" fillId="0" borderId="0"/>
    <xf numFmtId="0" fontId="22"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22" fillId="0" borderId="0"/>
    <xf numFmtId="0" fontId="122" fillId="0" borderId="0"/>
    <xf numFmtId="0" fontId="117"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59" fillId="0" borderId="71" applyNumberFormat="0" applyFill="0" applyAlignment="0" applyProtection="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43" fillId="0" borderId="71" applyNumberFormat="0" applyFill="0" applyAlignment="0" applyProtection="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27"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9" fontId="108"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85" fillId="0" borderId="0"/>
    <xf numFmtId="0" fontId="185" fillId="0" borderId="0"/>
    <xf numFmtId="9" fontId="185" fillId="0" borderId="0" applyFont="0" applyFill="0" applyBorder="0" applyAlignment="0" applyProtection="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9" fontId="108" fillId="0" borderId="0" applyFont="0" applyFill="0" applyBorder="0" applyAlignment="0" applyProtection="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91"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26" fillId="73" borderId="0" applyNumberFormat="0" applyBorder="0" applyAlignment="0" applyProtection="0"/>
    <xf numFmtId="0" fontId="185" fillId="0" borderId="0"/>
    <xf numFmtId="0" fontId="108" fillId="0" borderId="0"/>
    <xf numFmtId="0" fontId="185" fillId="0" borderId="0"/>
    <xf numFmtId="0" fontId="108" fillId="0" borderId="0"/>
    <xf numFmtId="0" fontId="117" fillId="0" borderId="0"/>
    <xf numFmtId="0" fontId="185" fillId="0" borderId="0"/>
    <xf numFmtId="0" fontId="185" fillId="0" borderId="0"/>
    <xf numFmtId="0" fontId="108" fillId="0" borderId="0"/>
    <xf numFmtId="0" fontId="22" fillId="0" borderId="0"/>
    <xf numFmtId="0" fontId="185" fillId="0" borderId="0"/>
    <xf numFmtId="0" fontId="108" fillId="0" borderId="0"/>
    <xf numFmtId="0" fontId="27" fillId="0" borderId="0"/>
    <xf numFmtId="0" fontId="185" fillId="0" borderId="0"/>
    <xf numFmtId="0" fontId="117"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22" fillId="13" borderId="62" applyNumberFormat="0" applyFont="0" applyAlignment="0" applyProtection="0"/>
    <xf numFmtId="0" fontId="185" fillId="0" borderId="0"/>
    <xf numFmtId="0" fontId="185" fillId="0" borderId="0"/>
    <xf numFmtId="0" fontId="108" fillId="0" borderId="0"/>
    <xf numFmtId="0" fontId="22" fillId="13" borderId="62" applyNumberFormat="0" applyFont="0" applyAlignment="0" applyProtection="0"/>
    <xf numFmtId="0" fontId="185" fillId="0" borderId="0"/>
    <xf numFmtId="0" fontId="108" fillId="0" borderId="0"/>
    <xf numFmtId="0" fontId="22" fillId="13" borderId="62" applyNumberFormat="0" applyFont="0" applyAlignment="0" applyProtection="0"/>
    <xf numFmtId="0" fontId="185" fillId="0" borderId="0"/>
    <xf numFmtId="0" fontId="185" fillId="0" borderId="0"/>
    <xf numFmtId="0" fontId="108" fillId="0" borderId="0"/>
    <xf numFmtId="0" fontId="185" fillId="0" borderId="0"/>
    <xf numFmtId="0" fontId="185" fillId="0" borderId="0"/>
    <xf numFmtId="0" fontId="185" fillId="0" borderId="0"/>
    <xf numFmtId="0" fontId="61" fillId="0" borderId="0"/>
    <xf numFmtId="0" fontId="112" fillId="0" borderId="0">
      <alignment vertical="center" wrapText="1"/>
    </xf>
    <xf numFmtId="0" fontId="185" fillId="0" borderId="0"/>
    <xf numFmtId="0" fontId="129" fillId="0" borderId="0">
      <alignment vertical="center" wrapText="1"/>
    </xf>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85" fillId="0" borderId="0"/>
    <xf numFmtId="9" fontId="185" fillId="0" borderId="0" applyFont="0" applyFill="0" applyBorder="0" applyAlignment="0" applyProtection="0"/>
    <xf numFmtId="0" fontId="108"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9" fontId="185" fillId="0" borderId="0" applyFont="0" applyFill="0" applyBorder="0" applyAlignment="0" applyProtection="0"/>
    <xf numFmtId="0" fontId="185" fillId="0" borderId="0"/>
    <xf numFmtId="9" fontId="108" fillId="0" borderId="0" applyFont="0" applyFill="0" applyBorder="0" applyAlignment="0" applyProtection="0"/>
    <xf numFmtId="9" fontId="185" fillId="0" borderId="0" applyFont="0" applyFill="0" applyBorder="0" applyAlignment="0" applyProtection="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9" fontId="108" fillId="0" borderId="0" applyFont="0" applyFill="0" applyBorder="0" applyAlignment="0" applyProtection="0"/>
    <xf numFmtId="0" fontId="185" fillId="0" borderId="0"/>
    <xf numFmtId="9" fontId="185" fillId="0" borderId="0" applyFont="0" applyFill="0" applyBorder="0" applyAlignment="0" applyProtection="0"/>
    <xf numFmtId="0" fontId="108"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29" fillId="0" borderId="0">
      <alignment vertical="center" wrapText="1"/>
    </xf>
    <xf numFmtId="0" fontId="112" fillId="0" borderId="0">
      <alignment vertical="center" wrapText="1"/>
    </xf>
    <xf numFmtId="0" fontId="129" fillId="0" borderId="0">
      <alignment vertical="center" wrapText="1"/>
    </xf>
    <xf numFmtId="0" fontId="129" fillId="0" borderId="0">
      <alignment vertical="center" wrapText="1"/>
    </xf>
    <xf numFmtId="0" fontId="127" fillId="0" borderId="0"/>
    <xf numFmtId="0" fontId="127" fillId="0" borderId="0"/>
    <xf numFmtId="0" fontId="127" fillId="0" borderId="0"/>
    <xf numFmtId="0" fontId="127" fillId="0" borderId="0"/>
    <xf numFmtId="0" fontId="127" fillId="0" borderId="0"/>
    <xf numFmtId="0" fontId="127" fillId="0" borderId="0"/>
    <xf numFmtId="0" fontId="114" fillId="16" borderId="64" applyNumberFormat="0" applyAlignment="0" applyProtection="0"/>
    <xf numFmtId="0" fontId="185" fillId="0" borderId="0"/>
    <xf numFmtId="0" fontId="27" fillId="0" borderId="0"/>
    <xf numFmtId="0" fontId="185" fillId="0" borderId="0"/>
    <xf numFmtId="0" fontId="185" fillId="0" borderId="0"/>
    <xf numFmtId="0" fontId="185" fillId="0" borderId="0"/>
    <xf numFmtId="9" fontId="108" fillId="0" borderId="0" applyFont="0" applyFill="0" applyBorder="0" applyAlignment="0" applyProtection="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74" borderId="66" applyNumberFormat="0" applyFont="0" applyAlignment="0" applyProtection="0"/>
    <xf numFmtId="0" fontId="108" fillId="0" borderId="0"/>
    <xf numFmtId="0" fontId="114" fillId="16" borderId="64" applyNumberFormat="0" applyAlignment="0" applyProtection="0"/>
    <xf numFmtId="0" fontId="126" fillId="0" borderId="0"/>
    <xf numFmtId="0" fontId="122" fillId="0" borderId="0"/>
    <xf numFmtId="0" fontId="126" fillId="0" borderId="0"/>
    <xf numFmtId="0" fontId="121" fillId="0" borderId="0"/>
    <xf numFmtId="0" fontId="121" fillId="0" borderId="0"/>
    <xf numFmtId="0" fontId="126" fillId="0" borderId="0"/>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22" fillId="13" borderId="62" applyNumberFormat="0" applyFont="0" applyAlignment="0" applyProtection="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08" fillId="0" borderId="0"/>
    <xf numFmtId="0" fontId="108" fillId="0" borderId="0"/>
    <xf numFmtId="0" fontId="108" fillId="0" borderId="0"/>
    <xf numFmtId="0" fontId="185" fillId="0" borderId="0"/>
    <xf numFmtId="0" fontId="108" fillId="0" borderId="0"/>
    <xf numFmtId="0" fontId="108"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22" fillId="13" borderId="62" applyNumberFormat="0" applyFont="0" applyAlignment="0" applyProtection="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0" fontId="185" fillId="0" borderId="0"/>
    <xf numFmtId="0" fontId="22" fillId="13" borderId="62" applyNumberFormat="0" applyFont="0" applyAlignment="0" applyProtection="0"/>
    <xf numFmtId="0" fontId="185" fillId="0" borderId="0"/>
    <xf numFmtId="0" fontId="185" fillId="0" borderId="0"/>
    <xf numFmtId="0" fontId="108"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08" fillId="0" borderId="0"/>
    <xf numFmtId="0" fontId="185" fillId="0" borderId="0"/>
    <xf numFmtId="0" fontId="185" fillId="0" borderId="0"/>
    <xf numFmtId="9" fontId="185" fillId="0" borderId="0" applyFont="0" applyFill="0" applyBorder="0" applyAlignment="0" applyProtection="0"/>
    <xf numFmtId="0" fontId="185" fillId="0" borderId="0"/>
    <xf numFmtId="9" fontId="108" fillId="0" borderId="0" applyFont="0" applyFill="0" applyBorder="0" applyAlignment="0" applyProtection="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9" fontId="108" fillId="0" borderId="0" applyFont="0" applyFill="0" applyBorder="0" applyAlignment="0" applyProtection="0"/>
    <xf numFmtId="0" fontId="185"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27" fillId="0" borderId="0"/>
    <xf numFmtId="0" fontId="91" fillId="0" borderId="0"/>
    <xf numFmtId="0" fontId="185" fillId="0" borderId="0"/>
    <xf numFmtId="0" fontId="185"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27" fillId="0" borderId="0"/>
    <xf numFmtId="0" fontId="185" fillId="0" borderId="0"/>
    <xf numFmtId="0" fontId="91" fillId="0" borderId="0"/>
    <xf numFmtId="0" fontId="27" fillId="0" borderId="0"/>
    <xf numFmtId="0" fontId="185" fillId="0" borderId="0"/>
    <xf numFmtId="0" fontId="91" fillId="0" borderId="0"/>
    <xf numFmtId="0" fontId="27" fillId="0" borderId="0"/>
    <xf numFmtId="0" fontId="27" fillId="0" borderId="0"/>
    <xf numFmtId="0" fontId="91" fillId="0" borderId="0"/>
    <xf numFmtId="0" fontId="27" fillId="0" borderId="0"/>
    <xf numFmtId="0" fontId="91" fillId="0" borderId="0"/>
    <xf numFmtId="0" fontId="126"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08"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59" fillId="0" borderId="71" applyNumberFormat="0" applyFill="0" applyAlignment="0" applyProtection="0"/>
    <xf numFmtId="0" fontId="127" fillId="0" borderId="0"/>
    <xf numFmtId="0" fontId="127" fillId="0" borderId="0"/>
    <xf numFmtId="0" fontId="159" fillId="0" borderId="71" applyNumberFormat="0" applyFill="0" applyAlignment="0" applyProtection="0"/>
    <xf numFmtId="0" fontId="144" fillId="47" borderId="0">
      <alignment vertical="center"/>
    </xf>
    <xf numFmtId="0" fontId="127" fillId="0" borderId="0"/>
    <xf numFmtId="0" fontId="127" fillId="0" borderId="0"/>
    <xf numFmtId="0" fontId="159" fillId="0" borderId="71" applyNumberFormat="0" applyFill="0" applyAlignment="0" applyProtection="0"/>
    <xf numFmtId="0" fontId="127" fillId="0" borderId="0"/>
    <xf numFmtId="0" fontId="127" fillId="0" borderId="0"/>
    <xf numFmtId="0" fontId="127" fillId="0" borderId="0"/>
    <xf numFmtId="0" fontId="127" fillId="0" borderId="0"/>
    <xf numFmtId="0" fontId="185" fillId="0" borderId="0"/>
    <xf numFmtId="0" fontId="185" fillId="0" borderId="0"/>
    <xf numFmtId="0" fontId="185" fillId="0" borderId="0"/>
    <xf numFmtId="0" fontId="185" fillId="0" borderId="0"/>
    <xf numFmtId="9" fontId="185" fillId="0" borderId="0" applyFont="0" applyFill="0" applyBorder="0" applyAlignment="0" applyProtection="0"/>
    <xf numFmtId="0" fontId="185" fillId="0" borderId="0"/>
    <xf numFmtId="9" fontId="185" fillId="0" borderId="0" applyFont="0" applyFill="0" applyBorder="0" applyAlignment="0" applyProtection="0"/>
    <xf numFmtId="0" fontId="108" fillId="0" borderId="0"/>
    <xf numFmtId="0" fontId="185" fillId="0" borderId="0"/>
    <xf numFmtId="0" fontId="108" fillId="0" borderId="0"/>
    <xf numFmtId="0" fontId="108" fillId="0" borderId="0"/>
    <xf numFmtId="0" fontId="108" fillId="0" borderId="0"/>
    <xf numFmtId="0" fontId="108" fillId="0" borderId="0"/>
    <xf numFmtId="0" fontId="108" fillId="0" borderId="0"/>
    <xf numFmtId="0" fontId="185" fillId="0" borderId="0"/>
    <xf numFmtId="0" fontId="108" fillId="0" borderId="0"/>
    <xf numFmtId="0" fontId="108" fillId="0" borderId="0"/>
    <xf numFmtId="0" fontId="185"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85" fillId="0" borderId="0"/>
    <xf numFmtId="0" fontId="185" fillId="0" borderId="0"/>
    <xf numFmtId="0" fontId="108" fillId="0" borderId="0"/>
    <xf numFmtId="0" fontId="185" fillId="0" borderId="0"/>
    <xf numFmtId="0" fontId="108" fillId="0" borderId="0"/>
    <xf numFmtId="0" fontId="22" fillId="0" borderId="0"/>
    <xf numFmtId="0" fontId="26" fillId="0" borderId="0"/>
    <xf numFmtId="0" fontId="61" fillId="0" borderId="0"/>
    <xf numFmtId="9" fontId="185" fillId="0" borderId="0" applyFont="0" applyFill="0" applyBorder="0" applyAlignment="0" applyProtection="0"/>
    <xf numFmtId="0" fontId="26" fillId="0" borderId="0"/>
    <xf numFmtId="0" fontId="26" fillId="13" borderId="62" applyNumberFormat="0" applyFont="0" applyAlignment="0" applyProtection="0"/>
    <xf numFmtId="0" fontId="22" fillId="13" borderId="62" applyNumberFormat="0" applyFont="0" applyAlignment="0" applyProtection="0"/>
    <xf numFmtId="0" fontId="26" fillId="13" borderId="62" applyNumberFormat="0" applyFont="0" applyAlignment="0" applyProtection="0"/>
    <xf numFmtId="0" fontId="26" fillId="13" borderId="62" applyNumberFormat="0" applyFont="0" applyAlignment="0" applyProtection="0"/>
    <xf numFmtId="0" fontId="26" fillId="13" borderId="62" applyNumberFormat="0" applyFont="0" applyAlignment="0" applyProtection="0"/>
    <xf numFmtId="0" fontId="26" fillId="13" borderId="62" applyNumberFormat="0" applyFont="0" applyAlignment="0" applyProtection="0"/>
    <xf numFmtId="0" fontId="26"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22" fillId="13" borderId="62" applyNumberFormat="0" applyFont="0" applyAlignment="0" applyProtection="0"/>
    <xf numFmtId="0" fontId="185" fillId="74" borderId="66" applyNumberFormat="0" applyFont="0" applyAlignment="0" applyProtection="0"/>
    <xf numFmtId="9" fontId="185" fillId="0" borderId="0" applyFont="0" applyFill="0" applyBorder="0" applyAlignment="0" applyProtection="0"/>
    <xf numFmtId="0" fontId="160" fillId="0" borderId="63">
      <alignment horizontal="left" vertical="center" wrapText="1"/>
      <protection locked="0"/>
    </xf>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26"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26" fillId="0" borderId="0" applyFont="0" applyFill="0" applyBorder="0" applyAlignment="0" applyProtection="0"/>
    <xf numFmtId="9" fontId="121"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85"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0" fontId="177" fillId="0" borderId="73" applyNumberFormat="0" applyFill="0" applyAlignment="0" applyProtection="0"/>
    <xf numFmtId="0" fontId="178" fillId="0" borderId="0">
      <alignment horizontal="left"/>
    </xf>
    <xf numFmtId="0" fontId="179" fillId="0" borderId="0" applyNumberFormat="0" applyFill="0" applyBorder="0" applyAlignment="0" applyProtection="0"/>
    <xf numFmtId="0" fontId="180" fillId="0" borderId="0" applyNumberFormat="0" applyFill="0" applyBorder="0" applyAlignment="0" applyProtection="0"/>
    <xf numFmtId="0" fontId="151" fillId="0" borderId="67">
      <alignment horizontal="left" vertical="center" wrapText="1"/>
      <protection locked="0"/>
    </xf>
    <xf numFmtId="0" fontId="151" fillId="0" borderId="67">
      <alignment horizontal="left" vertical="center" wrapText="1"/>
      <protection locked="0"/>
    </xf>
    <xf numFmtId="0" fontId="176" fillId="0" borderId="67">
      <alignment horizontal="left" vertical="center" wrapText="1"/>
      <protection locked="0"/>
    </xf>
    <xf numFmtId="0" fontId="151" fillId="0" borderId="67">
      <alignment horizontal="left" vertical="center" wrapText="1"/>
      <protection locked="0"/>
    </xf>
    <xf numFmtId="0" fontId="151" fillId="0" borderId="67">
      <alignment horizontal="left" vertical="center" wrapText="1"/>
      <protection locked="0"/>
    </xf>
    <xf numFmtId="0" fontId="151" fillId="0" borderId="67">
      <alignment horizontal="left" vertical="center" wrapText="1"/>
      <protection locked="0"/>
    </xf>
    <xf numFmtId="0" fontId="176" fillId="0" borderId="67">
      <alignment horizontal="left" vertical="center" wrapText="1"/>
      <protection locked="0"/>
    </xf>
    <xf numFmtId="0" fontId="151" fillId="0" borderId="0">
      <alignment horizontal="left" vertical="center" wrapText="1"/>
      <protection locked="0"/>
    </xf>
    <xf numFmtId="0" fontId="176" fillId="0" borderId="0">
      <alignment horizontal="left" vertical="center" wrapText="1"/>
      <protection locked="0"/>
    </xf>
    <xf numFmtId="0" fontId="113" fillId="0" borderId="63">
      <alignment horizontal="left" vertical="center" wrapText="1"/>
      <protection locked="0"/>
    </xf>
    <xf numFmtId="0" fontId="72" fillId="0" borderId="63">
      <alignment horizontal="left" vertical="center" wrapText="1"/>
      <protection locked="0"/>
    </xf>
    <xf numFmtId="0" fontId="185" fillId="0" borderId="0"/>
    <xf numFmtId="0" fontId="160" fillId="0" borderId="63">
      <alignment horizontal="left" vertical="center" wrapText="1"/>
      <protection locked="0"/>
    </xf>
    <xf numFmtId="0" fontId="113" fillId="0" borderId="63">
      <alignment horizontal="left" vertical="center" wrapText="1"/>
      <protection locked="0"/>
    </xf>
    <xf numFmtId="0" fontId="141" fillId="40" borderId="63">
      <alignment vertical="center"/>
    </xf>
    <xf numFmtId="0" fontId="136" fillId="14" borderId="63">
      <alignment vertical="center"/>
    </xf>
    <xf numFmtId="0" fontId="133" fillId="27" borderId="63">
      <alignment vertical="center"/>
    </xf>
    <xf numFmtId="0" fontId="138" fillId="36" borderId="67">
      <alignment vertical="center"/>
    </xf>
    <xf numFmtId="0" fontId="146" fillId="47" borderId="0">
      <alignment vertical="center"/>
    </xf>
    <xf numFmtId="0" fontId="110" fillId="0" borderId="0" applyNumberFormat="0" applyFill="0" applyBorder="0" applyAlignment="0" applyProtection="0"/>
    <xf numFmtId="0" fontId="175" fillId="0" borderId="0" applyNumberFormat="0" applyFill="0" applyBorder="0" applyAlignment="0" applyProtection="0"/>
    <xf numFmtId="0" fontId="181" fillId="0" borderId="0" applyNumberFormat="0" applyFill="0" applyBorder="0" applyAlignment="0" applyProtection="0"/>
    <xf numFmtId="0" fontId="11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17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114" fillId="16" borderId="64" applyNumberFormat="0" applyAlignment="0" applyProtection="0"/>
    <xf numFmtId="0" fontId="26" fillId="15" borderId="0" applyNumberFormat="0" applyBorder="0" applyAlignment="0" applyProtection="0"/>
    <xf numFmtId="0" fontId="22" fillId="15" borderId="0" applyNumberFormat="0" applyBorder="0" applyAlignment="0" applyProtection="0"/>
    <xf numFmtId="0" fontId="26" fillId="73" borderId="0" applyNumberFormat="0" applyBorder="0" applyAlignment="0" applyProtection="0"/>
    <xf numFmtId="0" fontId="22" fillId="73"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159" fillId="0" borderId="71" applyNumberFormat="0" applyFill="0" applyAlignment="0" applyProtection="0"/>
    <xf numFmtId="0" fontId="159" fillId="0" borderId="71" applyNumberFormat="0" applyFill="0" applyAlignment="0" applyProtection="0"/>
    <xf numFmtId="0" fontId="159" fillId="0" borderId="71" applyNumberFormat="0" applyFill="0" applyAlignment="0" applyProtection="0"/>
    <xf numFmtId="0" fontId="143" fillId="0" borderId="71" applyNumberFormat="0" applyFill="0" applyAlignment="0" applyProtection="0"/>
    <xf numFmtId="0" fontId="186" fillId="75" borderId="63">
      <alignment vertical="center"/>
    </xf>
    <xf numFmtId="0" fontId="188" fillId="0" borderId="63">
      <alignment horizontal="left" vertical="center" wrapText="1"/>
      <protection locked="0"/>
    </xf>
    <xf numFmtId="0" fontId="5" fillId="0" borderId="0"/>
    <xf numFmtId="0" fontId="190" fillId="0" borderId="0"/>
    <xf numFmtId="0" fontId="196" fillId="0" borderId="0"/>
    <xf numFmtId="0" fontId="199" fillId="0" borderId="0"/>
    <xf numFmtId="0" fontId="200" fillId="0" borderId="0"/>
    <xf numFmtId="0" fontId="201" fillId="0" borderId="0"/>
    <xf numFmtId="0" fontId="201" fillId="0" borderId="0"/>
    <xf numFmtId="0" fontId="201" fillId="0" borderId="0"/>
    <xf numFmtId="0" fontId="199" fillId="0" borderId="0"/>
    <xf numFmtId="0" fontId="5" fillId="0" borderId="0"/>
    <xf numFmtId="0" fontId="5" fillId="0" borderId="0"/>
    <xf numFmtId="0" fontId="201" fillId="0" borderId="0"/>
    <xf numFmtId="0" fontId="201" fillId="0" borderId="0"/>
    <xf numFmtId="0" fontId="193" fillId="0" borderId="0"/>
    <xf numFmtId="9" fontId="202" fillId="0" borderId="0" applyFont="0" applyFill="0" applyBorder="0" applyAlignment="0" applyProtection="0"/>
    <xf numFmtId="0" fontId="199" fillId="0" borderId="0"/>
    <xf numFmtId="0" fontId="190" fillId="0" borderId="0"/>
    <xf numFmtId="0" fontId="5" fillId="0" borderId="0"/>
    <xf numFmtId="0" fontId="190" fillId="0" borderId="0"/>
    <xf numFmtId="0" fontId="4" fillId="0" borderId="0"/>
    <xf numFmtId="0" fontId="199" fillId="0" borderId="0"/>
    <xf numFmtId="0" fontId="199" fillId="0" borderId="0"/>
    <xf numFmtId="0" fontId="228" fillId="0" borderId="0">
      <alignment vertical="center" wrapText="1"/>
    </xf>
    <xf numFmtId="0" fontId="190" fillId="0" borderId="0"/>
    <xf numFmtId="0" fontId="199" fillId="0" borderId="0"/>
    <xf numFmtId="9" fontId="3" fillId="0" borderId="0" applyFont="0" applyFill="0" applyBorder="0" applyAlignment="0" applyProtection="0"/>
    <xf numFmtId="0" fontId="3" fillId="0" borderId="0"/>
    <xf numFmtId="0" fontId="201" fillId="0" borderId="0"/>
    <xf numFmtId="0" fontId="2"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166" fontId="190" fillId="0" borderId="0" applyFont="0" applyFill="0" applyBorder="0" applyAlignment="0" applyProtection="0"/>
    <xf numFmtId="0" fontId="190" fillId="0" borderId="0"/>
    <xf numFmtId="0" fontId="199" fillId="0" borderId="0"/>
    <xf numFmtId="0" fontId="1" fillId="0" borderId="0"/>
    <xf numFmtId="0" fontId="228" fillId="0" borderId="0">
      <alignment vertical="center" wrapText="1"/>
    </xf>
    <xf numFmtId="0" fontId="190" fillId="0" borderId="0"/>
    <xf numFmtId="9" fontId="190" fillId="0" borderId="0" applyFont="0" applyFill="0" applyBorder="0" applyAlignment="0" applyProtection="0"/>
    <xf numFmtId="0" fontId="1" fillId="0" borderId="0"/>
  </cellStyleXfs>
  <cellXfs count="3794">
    <xf numFmtId="0" fontId="0" fillId="0" borderId="0" xfId="0"/>
    <xf numFmtId="0" fontId="7" fillId="0" borderId="4" xfId="2445" applyFont="1" applyBorder="1" applyAlignment="1">
      <alignment vertical="center" wrapText="1"/>
    </xf>
    <xf numFmtId="0" fontId="11" fillId="0" borderId="4" xfId="0" applyFont="1" applyBorder="1" applyAlignment="1">
      <alignment horizontal="center" wrapText="1"/>
    </xf>
    <xf numFmtId="0" fontId="11" fillId="0" borderId="4" xfId="0" applyFont="1" applyBorder="1" applyAlignment="1">
      <alignment wrapText="1"/>
    </xf>
    <xf numFmtId="0" fontId="7" fillId="0" borderId="4" xfId="2445" applyFont="1" applyBorder="1" applyAlignment="1">
      <alignment horizontal="center" vertical="center"/>
    </xf>
    <xf numFmtId="0" fontId="7" fillId="2" borderId="4" xfId="0" applyFont="1" applyFill="1" applyBorder="1" applyAlignment="1">
      <alignment wrapText="1"/>
    </xf>
    <xf numFmtId="49" fontId="7" fillId="2" borderId="4" xfId="1469" applyNumberFormat="1" applyFont="1" applyFill="1" applyBorder="1" applyAlignment="1">
      <alignment horizontal="center" vertical="center"/>
    </xf>
    <xf numFmtId="0" fontId="7" fillId="2" borderId="4" xfId="0" applyFont="1" applyFill="1" applyBorder="1" applyAlignment="1">
      <alignment horizontal="center" vertical="center" wrapText="1"/>
    </xf>
    <xf numFmtId="0" fontId="7" fillId="2" borderId="4" xfId="0" applyFont="1" applyFill="1" applyBorder="1" applyAlignment="1">
      <alignment vertical="center" wrapText="1"/>
    </xf>
    <xf numFmtId="49" fontId="7" fillId="2" borderId="4" xfId="1469" applyNumberFormat="1" applyFont="1" applyFill="1" applyBorder="1" applyAlignment="1">
      <alignment horizontal="center" vertical="center" wrapText="1"/>
    </xf>
    <xf numFmtId="49" fontId="7" fillId="2" borderId="4" xfId="1469" applyNumberFormat="1" applyFont="1" applyFill="1" applyBorder="1" applyAlignment="1">
      <alignment vertical="center" wrapText="1"/>
    </xf>
    <xf numFmtId="0" fontId="7" fillId="2" borderId="4" xfId="1469" applyFont="1" applyFill="1" applyBorder="1" applyAlignment="1">
      <alignment horizontal="center" vertical="center"/>
    </xf>
    <xf numFmtId="0" fontId="7" fillId="2" borderId="4" xfId="1469" applyFont="1" applyFill="1" applyBorder="1" applyAlignment="1">
      <alignment horizontal="left" vertical="center" wrapText="1"/>
    </xf>
    <xf numFmtId="0" fontId="13" fillId="0" borderId="4" xfId="0" applyFont="1" applyBorder="1" applyAlignment="1">
      <alignment horizontal="center" vertical="center" wrapText="1"/>
    </xf>
    <xf numFmtId="0" fontId="13" fillId="0" borderId="4" xfId="0" applyFont="1" applyBorder="1" applyAlignment="1">
      <alignment vertical="center" wrapText="1"/>
    </xf>
    <xf numFmtId="0" fontId="14" fillId="0" borderId="4" xfId="0" applyFont="1" applyBorder="1" applyAlignment="1">
      <alignment horizontal="center" vertical="center" wrapText="1"/>
    </xf>
    <xf numFmtId="0" fontId="14" fillId="0" borderId="4" xfId="0" applyFont="1" applyBorder="1" applyAlignment="1">
      <alignment vertical="center" wrapText="1"/>
    </xf>
    <xf numFmtId="0" fontId="15" fillId="0" borderId="4" xfId="0" applyFont="1" applyBorder="1" applyAlignment="1">
      <alignment horizontal="center" vertical="center"/>
    </xf>
    <xf numFmtId="0" fontId="7" fillId="2" borderId="4" xfId="7561" applyFont="1" applyFill="1" applyBorder="1" applyAlignment="1">
      <alignment horizontal="center" vertical="center" wrapText="1"/>
    </xf>
    <xf numFmtId="0" fontId="7" fillId="2" borderId="4" xfId="7561" applyFont="1" applyFill="1" applyBorder="1" applyAlignment="1">
      <alignment horizontal="left" vertical="center" wrapText="1"/>
    </xf>
    <xf numFmtId="0" fontId="7" fillId="2" borderId="4" xfId="0" applyFont="1" applyFill="1" applyBorder="1" applyAlignment="1">
      <alignment horizontal="center" vertical="center"/>
    </xf>
    <xf numFmtId="0" fontId="7" fillId="2" borderId="4" xfId="5220" applyFont="1" applyFill="1" applyBorder="1" applyAlignment="1">
      <alignment horizontal="center" vertical="center"/>
    </xf>
    <xf numFmtId="0" fontId="7" fillId="2" borderId="4" xfId="5220" applyFont="1" applyFill="1" applyBorder="1" applyAlignment="1">
      <alignment horizontal="left" vertical="center" wrapText="1"/>
    </xf>
    <xf numFmtId="0" fontId="7" fillId="2" borderId="4" xfId="5220" applyFont="1" applyFill="1" applyBorder="1" applyAlignment="1">
      <alignment vertical="center"/>
    </xf>
    <xf numFmtId="0" fontId="7" fillId="2" borderId="4" xfId="5220" applyFont="1" applyFill="1" applyBorder="1" applyAlignment="1">
      <alignment vertical="center" wrapText="1"/>
    </xf>
    <xf numFmtId="0" fontId="7" fillId="2" borderId="4" xfId="5220" applyFont="1" applyFill="1" applyBorder="1" applyAlignment="1">
      <alignment horizontal="center" vertical="center" wrapText="1"/>
    </xf>
    <xf numFmtId="0" fontId="7" fillId="2" borderId="4" xfId="7879" applyFont="1" applyFill="1" applyBorder="1" applyAlignment="1">
      <alignment horizontal="left" vertical="center" wrapText="1"/>
    </xf>
    <xf numFmtId="3" fontId="7" fillId="2" borderId="4" xfId="1469" applyNumberFormat="1" applyFont="1" applyFill="1" applyBorder="1" applyAlignment="1">
      <alignment horizontal="left" vertical="center" wrapText="1"/>
    </xf>
    <xf numFmtId="3" fontId="7" fillId="2" borderId="1" xfId="1469" applyNumberFormat="1" applyFont="1" applyFill="1" applyBorder="1" applyAlignment="1">
      <alignment horizontal="right" vertical="center" wrapText="1"/>
    </xf>
    <xf numFmtId="0" fontId="30" fillId="2" borderId="0" xfId="1469" applyFont="1" applyFill="1" applyAlignment="1">
      <alignment vertical="center"/>
    </xf>
    <xf numFmtId="0" fontId="31" fillId="2" borderId="0" xfId="1469" applyFont="1" applyFill="1" applyAlignment="1">
      <alignment vertical="center"/>
    </xf>
    <xf numFmtId="0" fontId="30" fillId="0" borderId="0" xfId="1469" applyFont="1" applyAlignment="1">
      <alignment vertical="center"/>
    </xf>
    <xf numFmtId="0" fontId="32" fillId="0" borderId="0" xfId="1469" applyFont="1" applyAlignment="1">
      <alignment vertical="center"/>
    </xf>
    <xf numFmtId="0" fontId="32" fillId="4" borderId="0" xfId="1469" applyFont="1" applyFill="1" applyAlignment="1">
      <alignment vertical="center"/>
    </xf>
    <xf numFmtId="0" fontId="30" fillId="4" borderId="0" xfId="1469" applyFont="1" applyFill="1" applyAlignment="1">
      <alignment vertical="center"/>
    </xf>
    <xf numFmtId="3" fontId="30" fillId="4" borderId="0" xfId="1469" applyNumberFormat="1" applyFont="1" applyFill="1" applyAlignment="1">
      <alignment vertical="center"/>
    </xf>
    <xf numFmtId="167" fontId="32" fillId="2" borderId="0" xfId="6678" applyNumberFormat="1" applyFont="1" applyFill="1" applyBorder="1">
      <alignment vertical="center"/>
    </xf>
    <xf numFmtId="167" fontId="30" fillId="2" borderId="0" xfId="6678" applyNumberFormat="1" applyFont="1" applyFill="1" applyBorder="1" applyAlignment="1">
      <alignment horizontal="right" vertical="center"/>
    </xf>
    <xf numFmtId="3" fontId="30" fillId="2" borderId="0" xfId="1469" applyNumberFormat="1" applyFont="1" applyFill="1" applyAlignment="1">
      <alignment vertical="center"/>
    </xf>
    <xf numFmtId="167" fontId="33" fillId="2" borderId="0" xfId="6678" applyNumberFormat="1" applyFont="1" applyFill="1" applyBorder="1">
      <alignment vertical="center"/>
    </xf>
    <xf numFmtId="167" fontId="31" fillId="2" borderId="0" xfId="6678" applyNumberFormat="1" applyFont="1" applyFill="1" applyBorder="1" applyAlignment="1">
      <alignment horizontal="right" vertical="center"/>
    </xf>
    <xf numFmtId="3" fontId="31" fillId="2" borderId="0" xfId="1469" applyNumberFormat="1" applyFont="1" applyFill="1" applyAlignment="1">
      <alignment vertical="center"/>
    </xf>
    <xf numFmtId="167" fontId="34" fillId="2" borderId="0" xfId="6678" applyNumberFormat="1" applyFont="1" applyFill="1" applyBorder="1">
      <alignment vertical="center"/>
    </xf>
    <xf numFmtId="167" fontId="34" fillId="2" borderId="0" xfId="6678" applyNumberFormat="1" applyFont="1" applyFill="1" applyBorder="1" applyAlignment="1">
      <alignment horizontal="center" vertical="center"/>
    </xf>
    <xf numFmtId="3" fontId="30" fillId="0" borderId="0" xfId="1469" applyNumberFormat="1" applyFont="1" applyAlignment="1">
      <alignment vertical="center"/>
    </xf>
    <xf numFmtId="0" fontId="32" fillId="4" borderId="2" xfId="1469" applyFont="1" applyFill="1" applyBorder="1" applyAlignment="1">
      <alignment horizontal="center" vertical="center"/>
    </xf>
    <xf numFmtId="0" fontId="30" fillId="4" borderId="2" xfId="1469" applyFont="1" applyFill="1" applyBorder="1" applyAlignment="1">
      <alignment horizontal="left" vertical="center" wrapText="1"/>
    </xf>
    <xf numFmtId="3" fontId="30" fillId="4" borderId="2" xfId="1469" applyNumberFormat="1" applyFont="1" applyFill="1" applyBorder="1" applyAlignment="1">
      <alignment vertical="center"/>
    </xf>
    <xf numFmtId="3" fontId="35" fillId="4" borderId="2" xfId="1469" applyNumberFormat="1" applyFont="1" applyFill="1" applyBorder="1" applyAlignment="1">
      <alignment vertical="center"/>
    </xf>
    <xf numFmtId="3" fontId="32" fillId="4" borderId="0" xfId="1469" applyNumberFormat="1" applyFont="1" applyFill="1" applyAlignment="1">
      <alignment vertical="center"/>
    </xf>
    <xf numFmtId="0" fontId="32" fillId="4" borderId="4" xfId="1469" applyFont="1" applyFill="1" applyBorder="1" applyAlignment="1">
      <alignment horizontal="center" vertical="center"/>
    </xf>
    <xf numFmtId="0" fontId="30" fillId="4" borderId="4" xfId="1469" applyFont="1" applyFill="1" applyBorder="1" applyAlignment="1">
      <alignment horizontal="left" vertical="center" wrapText="1"/>
    </xf>
    <xf numFmtId="0" fontId="36" fillId="5" borderId="4" xfId="1469" applyFont="1" applyFill="1" applyBorder="1" applyAlignment="1">
      <alignment horizontal="center" vertical="center"/>
    </xf>
    <xf numFmtId="0" fontId="38" fillId="5" borderId="4" xfId="1469" applyFont="1" applyFill="1" applyBorder="1" applyAlignment="1">
      <alignment horizontal="left" vertical="center" wrapText="1"/>
    </xf>
    <xf numFmtId="3" fontId="38" fillId="5" borderId="2" xfId="1469" applyNumberFormat="1" applyFont="1" applyFill="1" applyBorder="1" applyAlignment="1">
      <alignment vertical="center"/>
    </xf>
    <xf numFmtId="3" fontId="38" fillId="5" borderId="4" xfId="1469" applyNumberFormat="1" applyFont="1" applyFill="1" applyBorder="1" applyAlignment="1">
      <alignment vertical="center"/>
    </xf>
    <xf numFmtId="3" fontId="35" fillId="0" borderId="2" xfId="1469" applyNumberFormat="1" applyFont="1" applyBorder="1" applyAlignment="1">
      <alignment vertical="center"/>
    </xf>
    <xf numFmtId="0" fontId="32" fillId="0" borderId="4" xfId="1469" applyFont="1" applyBorder="1" applyAlignment="1">
      <alignment horizontal="left" vertical="center" wrapText="1"/>
    </xf>
    <xf numFmtId="3" fontId="32" fillId="0" borderId="3" xfId="1469" applyNumberFormat="1" applyFont="1" applyBorder="1" applyAlignment="1">
      <alignment horizontal="right" vertical="center"/>
    </xf>
    <xf numFmtId="3" fontId="32" fillId="0" borderId="4" xfId="1469" applyNumberFormat="1" applyFont="1" applyBorder="1" applyAlignment="1">
      <alignment horizontal="right" vertical="center"/>
    </xf>
    <xf numFmtId="3" fontId="40" fillId="4" borderId="0" xfId="1469" applyNumberFormat="1" applyFont="1" applyFill="1" applyAlignment="1">
      <alignment vertical="center"/>
    </xf>
    <xf numFmtId="3" fontId="30" fillId="0" borderId="2" xfId="1469" applyNumberFormat="1" applyFont="1" applyBorder="1" applyAlignment="1">
      <alignment vertical="center"/>
    </xf>
    <xf numFmtId="3" fontId="35" fillId="4" borderId="2" xfId="6252" applyNumberFormat="1" applyFont="1" applyFill="1" applyBorder="1" applyAlignment="1">
      <alignment vertical="center"/>
    </xf>
    <xf numFmtId="3" fontId="35" fillId="0" borderId="2" xfId="6252" applyNumberFormat="1" applyFont="1" applyFill="1" applyBorder="1" applyAlignment="1">
      <alignment vertical="center"/>
    </xf>
    <xf numFmtId="0" fontId="32" fillId="4" borderId="4" xfId="1469" applyFont="1" applyFill="1" applyBorder="1" applyAlignment="1">
      <alignment horizontal="left" vertical="center" wrapText="1"/>
    </xf>
    <xf numFmtId="0" fontId="46" fillId="2" borderId="10" xfId="5197" applyFont="1" applyFill="1" applyBorder="1" applyAlignment="1">
      <alignment horizontal="center" vertical="center" wrapText="1"/>
    </xf>
    <xf numFmtId="0" fontId="46" fillId="2" borderId="10" xfId="5197" applyFont="1" applyFill="1" applyBorder="1" applyAlignment="1">
      <alignment horizontal="left" vertical="center" wrapText="1"/>
    </xf>
    <xf numFmtId="0" fontId="55" fillId="0" borderId="0" xfId="0" applyFont="1"/>
    <xf numFmtId="0" fontId="0" fillId="2" borderId="0" xfId="0" applyFill="1"/>
    <xf numFmtId="0" fontId="25" fillId="2" borderId="4" xfId="0" applyFont="1" applyFill="1" applyBorder="1" applyAlignment="1">
      <alignment horizontal="center" vertical="center" wrapText="1"/>
    </xf>
    <xf numFmtId="0" fontId="23" fillId="2" borderId="1" xfId="1469" applyFont="1" applyFill="1" applyBorder="1" applyAlignment="1">
      <alignment horizontal="center" vertical="center" wrapText="1"/>
    </xf>
    <xf numFmtId="0" fontId="23" fillId="2" borderId="4" xfId="0" applyFont="1" applyFill="1" applyBorder="1" applyAlignment="1">
      <alignment horizontal="center" vertical="center" wrapText="1"/>
    </xf>
    <xf numFmtId="0" fontId="26" fillId="0" borderId="0" xfId="1469" applyFont="1"/>
    <xf numFmtId="167" fontId="9" fillId="0" borderId="0" xfId="6678" applyNumberFormat="1" applyFont="1" applyFill="1" applyBorder="1">
      <alignment vertical="center"/>
    </xf>
    <xf numFmtId="167" fontId="6" fillId="0" borderId="0" xfId="6678" applyNumberFormat="1" applyFont="1" applyFill="1" applyBorder="1" applyAlignment="1">
      <alignment horizontal="right" vertical="center"/>
    </xf>
    <xf numFmtId="0" fontId="185" fillId="0" borderId="0" xfId="4939"/>
    <xf numFmtId="0" fontId="26" fillId="0" borderId="0" xfId="1469" applyFont="1" applyAlignment="1">
      <alignment vertical="center"/>
    </xf>
    <xf numFmtId="0" fontId="25" fillId="0" borderId="0" xfId="1469" applyFont="1" applyAlignment="1">
      <alignment vertical="center"/>
    </xf>
    <xf numFmtId="0" fontId="7" fillId="2" borderId="4" xfId="1469" applyFont="1" applyFill="1" applyBorder="1" applyAlignment="1">
      <alignment horizontal="center" vertical="center" wrapText="1"/>
    </xf>
    <xf numFmtId="3" fontId="0" fillId="0" borderId="0" xfId="0" applyNumberFormat="1"/>
    <xf numFmtId="167" fontId="7" fillId="2" borderId="0" xfId="8074" applyNumberFormat="1" applyFont="1" applyFill="1" applyBorder="1" applyAlignment="1">
      <alignment horizontal="center" vertical="center"/>
    </xf>
    <xf numFmtId="167" fontId="7" fillId="2" borderId="0" xfId="8074" applyNumberFormat="1" applyFont="1" applyFill="1" applyBorder="1" applyAlignment="1">
      <alignment horizontal="right" vertical="center" wrapText="1"/>
    </xf>
    <xf numFmtId="168" fontId="7" fillId="2" borderId="0" xfId="8070" applyNumberFormat="1" applyFont="1" applyFill="1" applyBorder="1" applyAlignment="1" applyProtection="1">
      <alignment horizontal="left"/>
    </xf>
    <xf numFmtId="3" fontId="7" fillId="2" borderId="0" xfId="8070" applyNumberFormat="1" applyFont="1" applyFill="1" applyBorder="1" applyAlignment="1" applyProtection="1">
      <alignment horizontal="left" vertical="center"/>
    </xf>
    <xf numFmtId="3" fontId="7" fillId="2" borderId="0" xfId="1469" applyNumberFormat="1" applyFont="1" applyFill="1" applyAlignment="1">
      <alignment vertical="center"/>
    </xf>
    <xf numFmtId="3" fontId="7" fillId="2" borderId="0" xfId="8070" applyNumberFormat="1" applyFont="1" applyFill="1" applyBorder="1" applyAlignment="1" applyProtection="1">
      <alignment vertical="center"/>
    </xf>
    <xf numFmtId="167" fontId="7" fillId="2" borderId="0" xfId="8074" applyNumberFormat="1" applyFont="1" applyFill="1" applyBorder="1" applyAlignment="1">
      <alignment horizontal="right" vertical="center"/>
    </xf>
    <xf numFmtId="168" fontId="7" fillId="2" borderId="0" xfId="8070" applyNumberFormat="1" applyFont="1" applyFill="1" applyBorder="1" applyAlignment="1" applyProtection="1">
      <alignment horizontal="left" vertical="center"/>
    </xf>
    <xf numFmtId="3" fontId="9" fillId="2" borderId="0" xfId="8070" applyNumberFormat="1" applyFont="1" applyFill="1" applyBorder="1" applyAlignment="1" applyProtection="1">
      <alignment vertical="center"/>
    </xf>
    <xf numFmtId="0" fontId="7" fillId="2" borderId="1" xfId="1469" applyFont="1" applyFill="1" applyBorder="1" applyAlignment="1">
      <alignment horizontal="center" vertical="center" wrapText="1"/>
    </xf>
    <xf numFmtId="3" fontId="7" fillId="2" borderId="4" xfId="1469" applyNumberFormat="1" applyFont="1" applyFill="1" applyBorder="1" applyAlignment="1">
      <alignment horizontal="center" vertical="center" wrapText="1"/>
    </xf>
    <xf numFmtId="0" fontId="7" fillId="2" borderId="3" xfId="1469" applyFont="1" applyFill="1" applyBorder="1" applyAlignment="1">
      <alignment horizontal="center" vertical="center"/>
    </xf>
    <xf numFmtId="3" fontId="7" fillId="2" borderId="25" xfId="1469" applyNumberFormat="1" applyFont="1" applyFill="1" applyBorder="1" applyAlignment="1">
      <alignment horizontal="center" vertical="center"/>
    </xf>
    <xf numFmtId="0" fontId="7" fillId="2" borderId="4" xfId="1469" applyFont="1" applyFill="1" applyBorder="1" applyAlignment="1">
      <alignment vertical="center"/>
    </xf>
    <xf numFmtId="0" fontId="7" fillId="2" borderId="4" xfId="1713" applyFont="1" applyFill="1" applyBorder="1" applyAlignment="1">
      <alignment horizontal="center" vertical="center"/>
    </xf>
    <xf numFmtId="0" fontId="7" fillId="2" borderId="7" xfId="2445" applyFont="1" applyFill="1" applyBorder="1" applyAlignment="1">
      <alignment horizontal="left" vertical="center"/>
    </xf>
    <xf numFmtId="3" fontId="7" fillId="2" borderId="4" xfId="1713" applyNumberFormat="1" applyFont="1" applyFill="1" applyBorder="1" applyAlignment="1">
      <alignment vertical="center"/>
    </xf>
    <xf numFmtId="3" fontId="7" fillId="2" borderId="3" xfId="1713" applyNumberFormat="1" applyFont="1" applyFill="1" applyBorder="1" applyAlignment="1">
      <alignment vertical="center"/>
    </xf>
    <xf numFmtId="3" fontId="7" fillId="2" borderId="4" xfId="1713" applyNumberFormat="1" applyFont="1" applyFill="1" applyBorder="1" applyAlignment="1">
      <alignment horizontal="right" vertical="center"/>
    </xf>
    <xf numFmtId="3" fontId="9" fillId="2" borderId="4" xfId="6343" applyNumberFormat="1" applyFont="1" applyFill="1" applyBorder="1" applyAlignment="1">
      <alignment horizontal="center" vertical="center"/>
    </xf>
    <xf numFmtId="3" fontId="9" fillId="2" borderId="3" xfId="1469" applyNumberFormat="1" applyFont="1" applyFill="1" applyBorder="1" applyAlignment="1">
      <alignment horizontal="center" vertical="center" wrapText="1"/>
    </xf>
    <xf numFmtId="3" fontId="9" fillId="2" borderId="4" xfId="1469" applyNumberFormat="1" applyFont="1" applyFill="1" applyBorder="1" applyAlignment="1">
      <alignment vertical="center"/>
    </xf>
    <xf numFmtId="3" fontId="7" fillId="2" borderId="12" xfId="1469" applyNumberFormat="1" applyFont="1" applyFill="1" applyBorder="1" applyAlignment="1">
      <alignment vertical="center" wrapText="1"/>
    </xf>
    <xf numFmtId="3" fontId="7" fillId="2" borderId="1" xfId="1469" applyNumberFormat="1" applyFont="1" applyFill="1" applyBorder="1" applyAlignment="1">
      <alignment vertical="center" wrapText="1"/>
    </xf>
    <xf numFmtId="0" fontId="7" fillId="2" borderId="7" xfId="2445" applyFont="1" applyFill="1" applyBorder="1" applyAlignment="1">
      <alignment horizontal="center"/>
    </xf>
    <xf numFmtId="0" fontId="7" fillId="2" borderId="7" xfId="2445" applyFont="1" applyFill="1" applyBorder="1" applyAlignment="1">
      <alignment horizontal="left"/>
    </xf>
    <xf numFmtId="3" fontId="7" fillId="2" borderId="3" xfId="1469" applyNumberFormat="1" applyFont="1" applyFill="1" applyBorder="1" applyAlignment="1">
      <alignment horizontal="right" vertical="center"/>
    </xf>
    <xf numFmtId="0" fontId="7" fillId="2" borderId="7" xfId="2445" applyFont="1" applyFill="1" applyBorder="1" applyAlignment="1">
      <alignment horizontal="left" wrapText="1"/>
    </xf>
    <xf numFmtId="0" fontId="7" fillId="2" borderId="10" xfId="1980" applyFont="1" applyFill="1" applyBorder="1" applyAlignment="1">
      <alignment horizontal="center" vertical="center" wrapText="1"/>
    </xf>
    <xf numFmtId="0" fontId="7" fillId="2" borderId="10" xfId="1980" applyFont="1" applyFill="1" applyBorder="1" applyAlignment="1">
      <alignment horizontal="left" vertical="center" wrapText="1"/>
    </xf>
    <xf numFmtId="0" fontId="7" fillId="2" borderId="11" xfId="1980" applyFont="1" applyFill="1" applyBorder="1" applyAlignment="1">
      <alignment horizontal="center" vertical="center" wrapText="1"/>
    </xf>
    <xf numFmtId="0" fontId="7" fillId="2" borderId="11" xfId="1980" applyFont="1" applyFill="1" applyBorder="1" applyAlignment="1">
      <alignment horizontal="left" vertical="center" wrapText="1"/>
    </xf>
    <xf numFmtId="3" fontId="7" fillId="2" borderId="14" xfId="1469" applyNumberFormat="1" applyFont="1" applyFill="1" applyBorder="1" applyAlignment="1">
      <alignment horizontal="right" vertical="center"/>
    </xf>
    <xf numFmtId="3" fontId="7" fillId="2" borderId="14" xfId="1713" applyNumberFormat="1" applyFont="1" applyFill="1" applyBorder="1" applyAlignment="1">
      <alignment vertical="center"/>
    </xf>
    <xf numFmtId="3" fontId="7" fillId="2" borderId="1" xfId="1713" applyNumberFormat="1" applyFont="1" applyFill="1" applyBorder="1" applyAlignment="1">
      <alignment horizontal="right" vertical="center"/>
    </xf>
    <xf numFmtId="0" fontId="7" fillId="2" borderId="4" xfId="0" applyFont="1" applyFill="1" applyBorder="1"/>
    <xf numFmtId="3" fontId="7" fillId="2" borderId="4" xfId="1469" applyNumberFormat="1" applyFont="1" applyFill="1" applyBorder="1" applyAlignment="1">
      <alignment vertical="center"/>
    </xf>
    <xf numFmtId="3" fontId="9" fillId="2" borderId="2" xfId="1469" applyNumberFormat="1" applyFont="1" applyFill="1" applyBorder="1" applyAlignment="1">
      <alignment vertical="center"/>
    </xf>
    <xf numFmtId="0" fontId="7" fillId="2" borderId="3" xfId="0" applyFont="1" applyFill="1" applyBorder="1" applyAlignment="1">
      <alignment horizontal="center" vertical="center"/>
    </xf>
    <xf numFmtId="3" fontId="9" fillId="2" borderId="4" xfId="0" applyNumberFormat="1" applyFont="1" applyFill="1" applyBorder="1"/>
    <xf numFmtId="0" fontId="7" fillId="2" borderId="4" xfId="0" applyFont="1" applyFill="1" applyBorder="1" applyAlignment="1">
      <alignment horizontal="left" vertical="center" wrapText="1"/>
    </xf>
    <xf numFmtId="0" fontId="9" fillId="2" borderId="3" xfId="1469" applyFont="1" applyFill="1" applyBorder="1" applyAlignment="1">
      <alignment horizontal="center" vertical="center"/>
    </xf>
    <xf numFmtId="3" fontId="9" fillId="2" borderId="4" xfId="1469" applyNumberFormat="1" applyFont="1" applyFill="1" applyBorder="1" applyAlignment="1">
      <alignment horizontal="right" vertical="center" wrapText="1"/>
    </xf>
    <xf numFmtId="0" fontId="7" fillId="2" borderId="0" xfId="1469" applyFont="1" applyFill="1" applyAlignment="1">
      <alignment horizontal="center" vertical="center"/>
    </xf>
    <xf numFmtId="0" fontId="9" fillId="2" borderId="0" xfId="5388" applyFont="1" applyFill="1" applyAlignment="1">
      <alignment vertical="center" wrapText="1"/>
    </xf>
    <xf numFmtId="3" fontId="7" fillId="2" borderId="0" xfId="5388" applyNumberFormat="1" applyFont="1" applyFill="1" applyAlignment="1">
      <alignment vertical="center"/>
    </xf>
    <xf numFmtId="3" fontId="7" fillId="2" borderId="0" xfId="5388" applyNumberFormat="1" applyFont="1" applyFill="1" applyAlignment="1">
      <alignment horizontal="right" vertical="center"/>
    </xf>
    <xf numFmtId="0" fontId="7" fillId="2" borderId="0" xfId="0" applyFont="1" applyFill="1"/>
    <xf numFmtId="0" fontId="61" fillId="2" borderId="0" xfId="1469" applyFill="1" applyAlignment="1">
      <alignment vertical="center"/>
    </xf>
    <xf numFmtId="0" fontId="25" fillId="2" borderId="0" xfId="1469" applyFont="1" applyFill="1" applyAlignment="1">
      <alignment vertical="center"/>
    </xf>
    <xf numFmtId="0" fontId="82" fillId="2" borderId="0" xfId="1469" applyFont="1" applyFill="1" applyAlignment="1">
      <alignment horizontal="right" vertical="center"/>
    </xf>
    <xf numFmtId="49" fontId="62" fillId="2" borderId="0" xfId="1469" applyNumberFormat="1" applyFont="1" applyFill="1" applyAlignment="1">
      <alignment horizontal="center" vertical="center"/>
    </xf>
    <xf numFmtId="0" fontId="62" fillId="2" borderId="0" xfId="1469" applyFont="1" applyFill="1" applyAlignment="1">
      <alignment vertical="center"/>
    </xf>
    <xf numFmtId="0" fontId="80" fillId="0" borderId="0" xfId="0" applyFont="1"/>
    <xf numFmtId="4" fontId="7" fillId="2" borderId="0" xfId="8074" applyNumberFormat="1" applyFont="1" applyFill="1" applyBorder="1" applyAlignment="1">
      <alignment horizontal="left" vertical="center"/>
    </xf>
    <xf numFmtId="4" fontId="7" fillId="2" borderId="0" xfId="1469" applyNumberFormat="1" applyFont="1" applyFill="1" applyAlignment="1">
      <alignment vertical="center"/>
    </xf>
    <xf numFmtId="3" fontId="7" fillId="2" borderId="0" xfId="1796" applyNumberFormat="1" applyFont="1" applyFill="1"/>
    <xf numFmtId="4" fontId="7" fillId="2" borderId="0" xfId="8070" applyNumberFormat="1" applyFont="1" applyFill="1" applyBorder="1" applyAlignment="1" applyProtection="1">
      <alignment horizontal="left" vertical="center"/>
    </xf>
    <xf numFmtId="0" fontId="7" fillId="2" borderId="0" xfId="1469" applyFont="1" applyFill="1" applyAlignment="1">
      <alignment vertical="center"/>
    </xf>
    <xf numFmtId="4" fontId="7" fillId="2" borderId="0" xfId="1469" applyNumberFormat="1" applyFont="1" applyFill="1" applyAlignment="1">
      <alignment horizontal="center" vertical="center"/>
    </xf>
    <xf numFmtId="4" fontId="7" fillId="2" borderId="12" xfId="1469" applyNumberFormat="1" applyFont="1" applyFill="1" applyBorder="1" applyAlignment="1">
      <alignment vertical="center"/>
    </xf>
    <xf numFmtId="3" fontId="7" fillId="2" borderId="12" xfId="1469" applyNumberFormat="1" applyFont="1" applyFill="1" applyBorder="1" applyAlignment="1">
      <alignment vertical="center"/>
    </xf>
    <xf numFmtId="3" fontId="7" fillId="2" borderId="4" xfId="1796" applyNumberFormat="1" applyFont="1" applyFill="1" applyBorder="1"/>
    <xf numFmtId="4" fontId="7" fillId="2" borderId="4" xfId="1469" applyNumberFormat="1" applyFont="1" applyFill="1" applyBorder="1" applyAlignment="1">
      <alignment vertical="center"/>
    </xf>
    <xf numFmtId="0" fontId="7" fillId="2" borderId="3" xfId="5220" applyFont="1" applyFill="1" applyBorder="1" applyAlignment="1">
      <alignment horizontal="center" vertical="center" wrapText="1"/>
    </xf>
    <xf numFmtId="0" fontId="7" fillId="2" borderId="4" xfId="1796" applyFont="1" applyFill="1" applyBorder="1" applyAlignment="1">
      <alignment wrapText="1"/>
    </xf>
    <xf numFmtId="3" fontId="7" fillId="2" borderId="4" xfId="2399" applyNumberFormat="1" applyFont="1" applyFill="1" applyBorder="1" applyAlignment="1">
      <alignment horizontal="right" vertical="center"/>
    </xf>
    <xf numFmtId="3" fontId="7" fillId="2" borderId="4" xfId="1796" applyNumberFormat="1" applyFont="1" applyFill="1" applyBorder="1" applyAlignment="1">
      <alignment vertical="center"/>
    </xf>
    <xf numFmtId="3" fontId="7" fillId="2" borderId="4" xfId="5220" applyNumberFormat="1" applyFont="1" applyFill="1" applyBorder="1" applyAlignment="1">
      <alignment horizontal="right" vertical="center"/>
    </xf>
    <xf numFmtId="49" fontId="7" fillId="2" borderId="3" xfId="1713" applyNumberFormat="1" applyFont="1" applyFill="1" applyBorder="1" applyAlignment="1">
      <alignment horizontal="center" vertical="center" wrapText="1"/>
    </xf>
    <xf numFmtId="49" fontId="7" fillId="2" borderId="4" xfId="5220" applyNumberFormat="1" applyFont="1" applyFill="1" applyBorder="1" applyAlignment="1">
      <alignment horizontal="left" vertical="center" wrapText="1"/>
    </xf>
    <xf numFmtId="0" fontId="7" fillId="2" borderId="3" xfId="1796" applyFont="1" applyFill="1" applyBorder="1" applyAlignment="1">
      <alignment horizontal="center" vertical="center"/>
    </xf>
    <xf numFmtId="0" fontId="7" fillId="2" borderId="4" xfId="1796" applyFont="1" applyFill="1" applyBorder="1" applyAlignment="1">
      <alignment horizontal="left" vertical="center" wrapText="1"/>
    </xf>
    <xf numFmtId="0" fontId="7" fillId="2" borderId="3" xfId="2445" applyFont="1" applyFill="1" applyBorder="1" applyAlignment="1">
      <alignment horizontal="center" vertical="center" wrapText="1"/>
    </xf>
    <xf numFmtId="0" fontId="7" fillId="2" borderId="4" xfId="2445" applyFont="1" applyFill="1" applyBorder="1" applyAlignment="1">
      <alignment horizontal="left" vertical="center" wrapText="1"/>
    </xf>
    <xf numFmtId="0" fontId="7" fillId="2" borderId="4" xfId="1796" applyFont="1" applyFill="1" applyBorder="1" applyAlignment="1">
      <alignment vertical="center" wrapText="1"/>
    </xf>
    <xf numFmtId="0" fontId="7" fillId="2" borderId="3" xfId="6406" applyFont="1" applyFill="1" applyBorder="1" applyAlignment="1">
      <alignment horizontal="center" vertical="center" wrapText="1"/>
    </xf>
    <xf numFmtId="0" fontId="7" fillId="2" borderId="4" xfId="6406" applyFont="1" applyFill="1" applyBorder="1" applyAlignment="1">
      <alignment horizontal="left" vertical="center" wrapText="1"/>
    </xf>
    <xf numFmtId="49" fontId="7" fillId="2" borderId="4" xfId="1713" applyNumberFormat="1" applyFont="1" applyFill="1" applyBorder="1" applyAlignment="1">
      <alignment horizontal="left" vertical="center" wrapText="1"/>
    </xf>
    <xf numFmtId="0" fontId="55" fillId="0" borderId="0" xfId="1796" applyFont="1"/>
    <xf numFmtId="0" fontId="25" fillId="0" borderId="0" xfId="1796" applyFont="1"/>
    <xf numFmtId="0" fontId="7" fillId="2" borderId="3" xfId="6905" applyFont="1" applyFill="1" applyBorder="1" applyAlignment="1">
      <alignment horizontal="center" vertical="center" wrapText="1"/>
    </xf>
    <xf numFmtId="0" fontId="7" fillId="2" borderId="4" xfId="6905" applyFont="1" applyFill="1" applyBorder="1" applyAlignment="1">
      <alignment horizontal="left" vertical="center" wrapText="1"/>
    </xf>
    <xf numFmtId="0" fontId="7" fillId="2" borderId="3" xfId="1469" applyFont="1" applyFill="1" applyBorder="1" applyAlignment="1">
      <alignment horizontal="center" vertical="center" wrapText="1"/>
    </xf>
    <xf numFmtId="49" fontId="7" fillId="2" borderId="3" xfId="3601" applyNumberFormat="1" applyFont="1" applyFill="1" applyBorder="1" applyAlignment="1">
      <alignment horizontal="center" vertical="center" wrapText="1"/>
    </xf>
    <xf numFmtId="0" fontId="7" fillId="2" borderId="4" xfId="0" applyFont="1" applyFill="1" applyBorder="1" applyAlignment="1">
      <alignment vertical="center"/>
    </xf>
    <xf numFmtId="3" fontId="7" fillId="2" borderId="4" xfId="2511" applyNumberFormat="1" applyFont="1" applyFill="1" applyBorder="1" applyAlignment="1">
      <alignment horizontal="right" vertical="center"/>
    </xf>
    <xf numFmtId="0" fontId="7" fillId="2" borderId="3" xfId="0" applyFont="1" applyFill="1" applyBorder="1" applyAlignment="1">
      <alignment horizontal="center" vertical="center" wrapText="1"/>
    </xf>
    <xf numFmtId="49" fontId="7" fillId="2" borderId="4" xfId="3601" applyNumberFormat="1" applyFont="1" applyFill="1" applyBorder="1" applyAlignment="1">
      <alignment horizontal="left" vertical="center" wrapText="1"/>
    </xf>
    <xf numFmtId="49" fontId="7" fillId="2" borderId="6" xfId="1713" applyNumberFormat="1" applyFont="1" applyFill="1" applyBorder="1" applyAlignment="1">
      <alignment horizontal="center" vertical="center" wrapText="1"/>
    </xf>
    <xf numFmtId="49" fontId="7" fillId="2" borderId="3" xfId="5220" applyNumberFormat="1" applyFont="1" applyFill="1" applyBorder="1" applyAlignment="1">
      <alignment horizontal="center" vertical="center" wrapText="1"/>
    </xf>
    <xf numFmtId="0" fontId="7" fillId="2" borderId="3" xfId="3601" applyFont="1" applyFill="1" applyBorder="1" applyAlignment="1">
      <alignment horizontal="center" vertical="center" wrapText="1"/>
    </xf>
    <xf numFmtId="0" fontId="7" fillId="2" borderId="4" xfId="3601" applyFont="1" applyFill="1" applyBorder="1" applyAlignment="1">
      <alignment horizontal="left" vertical="center" wrapText="1"/>
    </xf>
    <xf numFmtId="0" fontId="7" fillId="2" borderId="3" xfId="6713" applyFont="1" applyFill="1" applyBorder="1" applyAlignment="1">
      <alignment horizontal="center" vertical="center" wrapText="1"/>
    </xf>
    <xf numFmtId="0" fontId="7" fillId="2" borderId="4" xfId="6713" applyFont="1" applyFill="1" applyBorder="1" applyAlignment="1">
      <alignment horizontal="left" vertical="center" wrapText="1"/>
    </xf>
    <xf numFmtId="0" fontId="7" fillId="2" borderId="3" xfId="6905" applyFont="1" applyFill="1" applyBorder="1" applyAlignment="1">
      <alignment horizontal="center" vertical="center"/>
    </xf>
    <xf numFmtId="0" fontId="7" fillId="2" borderId="6" xfId="5220" applyFont="1" applyFill="1" applyBorder="1" applyAlignment="1">
      <alignment horizontal="center" vertical="center" wrapText="1"/>
    </xf>
    <xf numFmtId="0" fontId="7" fillId="2" borderId="6" xfId="1796" applyFont="1" applyFill="1" applyBorder="1" applyAlignment="1">
      <alignment horizontal="center" vertical="center"/>
    </xf>
    <xf numFmtId="0" fontId="7" fillId="2" borderId="6" xfId="2445" applyFont="1" applyFill="1" applyBorder="1" applyAlignment="1">
      <alignment horizontal="center" vertical="center" wrapText="1"/>
    </xf>
    <xf numFmtId="0" fontId="7" fillId="2" borderId="6" xfId="6905" applyFont="1" applyFill="1" applyBorder="1" applyAlignment="1">
      <alignment horizontal="center" vertical="center" wrapText="1"/>
    </xf>
    <xf numFmtId="0" fontId="7" fillId="2" borderId="3" xfId="5220" applyFont="1" applyFill="1" applyBorder="1" applyAlignment="1">
      <alignment horizontal="center" vertical="center"/>
    </xf>
    <xf numFmtId="0" fontId="25" fillId="2" borderId="0" xfId="1796" applyFont="1" applyFill="1"/>
    <xf numFmtId="0" fontId="25" fillId="0" borderId="0" xfId="2511" applyFont="1"/>
    <xf numFmtId="0" fontId="7" fillId="2" borderId="5" xfId="6905" applyFont="1" applyFill="1" applyBorder="1" applyAlignment="1">
      <alignment horizontal="center" vertical="center" wrapText="1"/>
    </xf>
    <xf numFmtId="49" fontId="7" fillId="2" borderId="5" xfId="1713" applyNumberFormat="1" applyFont="1" applyFill="1" applyBorder="1" applyAlignment="1">
      <alignment horizontal="center" vertical="center" wrapText="1"/>
    </xf>
    <xf numFmtId="0" fontId="7" fillId="2" borderId="5" xfId="2445" applyFont="1" applyFill="1" applyBorder="1" applyAlignment="1">
      <alignment horizontal="center" vertical="center" wrapText="1"/>
    </xf>
    <xf numFmtId="0" fontId="7" fillId="2" borderId="5" xfId="1796" applyFont="1" applyFill="1" applyBorder="1" applyAlignment="1">
      <alignment horizontal="center" vertical="center"/>
    </xf>
    <xf numFmtId="0" fontId="7" fillId="2" borderId="5" xfId="6406" applyFont="1" applyFill="1" applyBorder="1" applyAlignment="1">
      <alignment horizontal="center" vertical="center" wrapText="1"/>
    </xf>
    <xf numFmtId="49" fontId="7" fillId="2" borderId="5" xfId="3601" applyNumberFormat="1" applyFont="1" applyFill="1" applyBorder="1" applyAlignment="1">
      <alignment horizontal="center" vertical="center" wrapText="1"/>
    </xf>
    <xf numFmtId="0" fontId="7" fillId="2" borderId="5" xfId="5220" applyFont="1" applyFill="1" applyBorder="1" applyAlignment="1">
      <alignment horizontal="center" vertical="center" wrapText="1"/>
    </xf>
    <xf numFmtId="0" fontId="7" fillId="2" borderId="5" xfId="1713" applyFont="1" applyFill="1" applyBorder="1" applyAlignment="1">
      <alignment horizontal="center" vertical="center" wrapText="1"/>
    </xf>
    <xf numFmtId="49" fontId="7" fillId="2" borderId="4" xfId="1713" applyNumberFormat="1" applyFont="1" applyFill="1" applyBorder="1" applyAlignment="1">
      <alignment vertical="center" wrapText="1"/>
    </xf>
    <xf numFmtId="0" fontId="7" fillId="2" borderId="4" xfId="2445" applyFont="1" applyFill="1" applyBorder="1" applyAlignment="1">
      <alignment horizontal="center" vertical="center" wrapText="1"/>
    </xf>
    <xf numFmtId="0" fontId="7" fillId="2" borderId="4" xfId="6905" applyFont="1" applyFill="1" applyBorder="1" applyAlignment="1">
      <alignment horizontal="center" vertical="center" wrapText="1"/>
    </xf>
    <xf numFmtId="0" fontId="7" fillId="2" borderId="4" xfId="1796" applyFont="1" applyFill="1" applyBorder="1" applyAlignment="1">
      <alignment horizontal="center" vertical="center"/>
    </xf>
    <xf numFmtId="49" fontId="7" fillId="2" borderId="4" xfId="1713" applyNumberFormat="1" applyFont="1" applyFill="1" applyBorder="1" applyAlignment="1">
      <alignment horizontal="center" vertical="center" wrapText="1"/>
    </xf>
    <xf numFmtId="0" fontId="7" fillId="2" borderId="3" xfId="6713" applyFont="1" applyFill="1" applyBorder="1" applyAlignment="1">
      <alignment horizontal="center" vertical="center"/>
    </xf>
    <xf numFmtId="49" fontId="7" fillId="2" borderId="3" xfId="1713" applyNumberFormat="1" applyFont="1" applyFill="1" applyBorder="1" applyAlignment="1">
      <alignment horizontal="center" vertical="center"/>
    </xf>
    <xf numFmtId="49" fontId="7" fillId="2" borderId="4" xfId="1713" applyNumberFormat="1" applyFont="1" applyFill="1" applyBorder="1" applyAlignment="1">
      <alignment horizontal="left" vertical="center"/>
    </xf>
    <xf numFmtId="0" fontId="7" fillId="2" borderId="4" xfId="1796" applyFont="1" applyFill="1" applyBorder="1" applyAlignment="1">
      <alignment vertical="center"/>
    </xf>
    <xf numFmtId="0" fontId="7" fillId="2" borderId="4" xfId="1796" applyFont="1" applyFill="1" applyBorder="1" applyAlignment="1">
      <alignment horizontal="left" vertical="center"/>
    </xf>
    <xf numFmtId="49" fontId="9" fillId="2" borderId="3" xfId="1469" applyNumberFormat="1" applyFont="1" applyFill="1" applyBorder="1" applyAlignment="1">
      <alignment horizontal="center" vertical="center" wrapText="1"/>
    </xf>
    <xf numFmtId="49" fontId="9" fillId="2" borderId="4" xfId="1469" applyNumberFormat="1" applyFont="1" applyFill="1" applyBorder="1" applyAlignment="1">
      <alignment horizontal="center" vertical="center" wrapText="1"/>
    </xf>
    <xf numFmtId="0" fontId="77" fillId="0" borderId="0" xfId="1796" applyFont="1"/>
    <xf numFmtId="49" fontId="7" fillId="2" borderId="3" xfId="1796" applyNumberFormat="1" applyFont="1" applyFill="1" applyBorder="1" applyAlignment="1">
      <alignment horizontal="center" vertical="center" wrapText="1"/>
    </xf>
    <xf numFmtId="0" fontId="7" fillId="2" borderId="4" xfId="1469" applyFont="1" applyFill="1" applyBorder="1" applyAlignment="1">
      <alignment vertical="center" wrapText="1"/>
    </xf>
    <xf numFmtId="49" fontId="7" fillId="2" borderId="3" xfId="1796" applyNumberFormat="1" applyFont="1" applyFill="1" applyBorder="1" applyAlignment="1">
      <alignment horizontal="center" vertical="center"/>
    </xf>
    <xf numFmtId="3" fontId="7" fillId="2" borderId="3" xfId="5220" applyNumberFormat="1" applyFont="1" applyFill="1" applyBorder="1" applyAlignment="1">
      <alignment horizontal="center" vertical="center" wrapText="1"/>
    </xf>
    <xf numFmtId="3" fontId="7" fillId="2" borderId="4" xfId="5220" applyNumberFormat="1" applyFont="1" applyFill="1" applyBorder="1" applyAlignment="1">
      <alignment horizontal="left" vertical="center" wrapText="1"/>
    </xf>
    <xf numFmtId="49" fontId="7" fillId="2" borderId="6" xfId="1796" applyNumberFormat="1" applyFont="1" applyFill="1" applyBorder="1" applyAlignment="1">
      <alignment horizontal="center" vertical="center" wrapText="1"/>
    </xf>
    <xf numFmtId="49" fontId="7" fillId="2" borderId="7" xfId="1796" applyNumberFormat="1" applyFont="1" applyFill="1" applyBorder="1" applyAlignment="1">
      <alignment horizontal="center" vertical="center" wrapText="1"/>
    </xf>
    <xf numFmtId="0" fontId="7" fillId="2" borderId="4" xfId="6905" applyFont="1" applyFill="1" applyBorder="1" applyAlignment="1">
      <alignment vertical="center" wrapText="1"/>
    </xf>
    <xf numFmtId="49" fontId="7" fillId="2" borderId="6" xfId="5220" applyNumberFormat="1" applyFont="1" applyFill="1" applyBorder="1" applyAlignment="1">
      <alignment horizontal="center" vertical="center" wrapText="1"/>
    </xf>
    <xf numFmtId="0" fontId="7" fillId="2" borderId="6" xfId="1469" applyFont="1" applyFill="1" applyBorder="1" applyAlignment="1">
      <alignment horizontal="center" vertical="center"/>
    </xf>
    <xf numFmtId="49" fontId="7" fillId="2" borderId="0" xfId="1796" applyNumberFormat="1" applyFont="1" applyFill="1" applyAlignment="1">
      <alignment horizontal="center" vertical="center" wrapText="1"/>
    </xf>
    <xf numFmtId="0" fontId="7" fillId="2" borderId="3" xfId="2027" applyFont="1" applyFill="1" applyBorder="1" applyAlignment="1">
      <alignment horizontal="center" vertical="center" wrapText="1"/>
    </xf>
    <xf numFmtId="49" fontId="7" fillId="2" borderId="7" xfId="1713" applyNumberFormat="1" applyFont="1" applyFill="1" applyBorder="1" applyAlignment="1">
      <alignment horizontal="center" vertical="center" wrapText="1"/>
    </xf>
    <xf numFmtId="0" fontId="7" fillId="2" borderId="6" xfId="6713" applyFont="1" applyFill="1" applyBorder="1" applyAlignment="1">
      <alignment horizontal="center" vertical="center" wrapText="1"/>
    </xf>
    <xf numFmtId="0" fontId="7" fillId="2" borderId="7" xfId="1796" applyFont="1" applyFill="1" applyBorder="1" applyAlignment="1">
      <alignment horizontal="center" vertical="center"/>
    </xf>
    <xf numFmtId="0" fontId="7" fillId="2" borderId="4" xfId="2027" applyFont="1" applyFill="1" applyBorder="1" applyAlignment="1">
      <alignment horizontal="left" vertical="center" wrapText="1"/>
    </xf>
    <xf numFmtId="0" fontId="7" fillId="2" borderId="0" xfId="1796" applyFont="1" applyFill="1" applyAlignment="1">
      <alignment horizontal="center" vertical="center"/>
    </xf>
    <xf numFmtId="49" fontId="7" fillId="2" borderId="5" xfId="1796" applyNumberFormat="1" applyFont="1" applyFill="1" applyBorder="1" applyAlignment="1">
      <alignment horizontal="center" vertical="center" wrapText="1"/>
    </xf>
    <xf numFmtId="0" fontId="7" fillId="2" borderId="5" xfId="1469" applyFont="1" applyFill="1" applyBorder="1" applyAlignment="1">
      <alignment horizontal="center" vertical="center"/>
    </xf>
    <xf numFmtId="49" fontId="7" fillId="2" borderId="5" xfId="1796" applyNumberFormat="1" applyFont="1" applyFill="1" applyBorder="1" applyAlignment="1">
      <alignment horizontal="center" vertical="center"/>
    </xf>
    <xf numFmtId="0" fontId="9" fillId="2" borderId="4" xfId="1469" applyFont="1" applyFill="1" applyBorder="1" applyAlignment="1">
      <alignment horizontal="center" vertical="center"/>
    </xf>
    <xf numFmtId="3" fontId="9" fillId="2" borderId="4" xfId="1469" applyNumberFormat="1" applyFont="1" applyFill="1" applyBorder="1" applyAlignment="1">
      <alignment horizontal="right" vertical="center"/>
    </xf>
    <xf numFmtId="0" fontId="9" fillId="2" borderId="3" xfId="1469" applyFont="1" applyFill="1" applyBorder="1" applyAlignment="1">
      <alignment horizontal="center" vertical="center" wrapText="1"/>
    </xf>
    <xf numFmtId="0" fontId="25" fillId="0" borderId="0" xfId="1796" applyFont="1" applyAlignment="1">
      <alignment horizontal="center" vertical="center"/>
    </xf>
    <xf numFmtId="0" fontId="55" fillId="0" borderId="0" xfId="1796" applyFont="1" applyAlignment="1">
      <alignment vertical="center"/>
    </xf>
    <xf numFmtId="4" fontId="25" fillId="0" borderId="0" xfId="1796" applyNumberFormat="1" applyFont="1" applyAlignment="1">
      <alignment vertical="center"/>
    </xf>
    <xf numFmtId="4" fontId="16" fillId="0" borderId="0" xfId="1796" applyNumberFormat="1" applyFont="1" applyAlignment="1">
      <alignment vertical="center"/>
    </xf>
    <xf numFmtId="3" fontId="55" fillId="0" borderId="0" xfId="1796" applyNumberFormat="1" applyFont="1" applyAlignment="1">
      <alignment vertical="center"/>
    </xf>
    <xf numFmtId="3" fontId="55" fillId="0" borderId="0" xfId="1796" applyNumberFormat="1" applyFont="1"/>
    <xf numFmtId="0" fontId="83" fillId="0" borderId="0" xfId="1796" applyFont="1"/>
    <xf numFmtId="0" fontId="28" fillId="0" borderId="0" xfId="1796" applyFont="1"/>
    <xf numFmtId="167" fontId="7" fillId="2" borderId="0" xfId="6678" applyNumberFormat="1" applyFont="1" applyFill="1" applyBorder="1">
      <alignment vertical="center"/>
    </xf>
    <xf numFmtId="167" fontId="7" fillId="2" borderId="0" xfId="6678" applyNumberFormat="1" applyFont="1" applyFill="1" applyBorder="1" applyAlignment="1">
      <alignment horizontal="right" vertical="center"/>
    </xf>
    <xf numFmtId="168" fontId="7" fillId="2" borderId="0" xfId="6536" applyNumberFormat="1" applyFont="1" applyFill="1" applyBorder="1" applyAlignment="1" applyProtection="1">
      <alignment horizontal="left" vertical="center"/>
    </xf>
    <xf numFmtId="3" fontId="7" fillId="2" borderId="0" xfId="5387" applyNumberFormat="1" applyFont="1" applyFill="1" applyAlignment="1">
      <alignment vertical="center"/>
    </xf>
    <xf numFmtId="0" fontId="7" fillId="2" borderId="0" xfId="1796" applyFont="1" applyFill="1"/>
    <xf numFmtId="49" fontId="7" fillId="2" borderId="0" xfId="1469" applyNumberFormat="1" applyFont="1" applyFill="1" applyAlignment="1">
      <alignment horizontal="left" vertical="center"/>
    </xf>
    <xf numFmtId="3" fontId="7" fillId="2" borderId="0" xfId="1796" applyNumberFormat="1" applyFont="1" applyFill="1" applyAlignment="1">
      <alignment horizontal="center" vertical="center" wrapText="1"/>
    </xf>
    <xf numFmtId="168" fontId="7" fillId="2" borderId="0" xfId="6536" applyNumberFormat="1" applyFont="1" applyFill="1" applyBorder="1" applyAlignment="1" applyProtection="1">
      <alignment horizontal="center" vertical="center"/>
    </xf>
    <xf numFmtId="3" fontId="7" fillId="2" borderId="0" xfId="1796" applyNumberFormat="1" applyFont="1" applyFill="1" applyAlignment="1">
      <alignment vertical="center"/>
    </xf>
    <xf numFmtId="0" fontId="7" fillId="2" borderId="4" xfId="1796" applyFont="1" applyFill="1" applyBorder="1"/>
    <xf numFmtId="0" fontId="7" fillId="2" borderId="4" xfId="376" applyFont="1" applyFill="1" applyBorder="1" applyAlignment="1">
      <alignment horizontal="center" vertical="center"/>
    </xf>
    <xf numFmtId="0" fontId="7" fillId="2" borderId="4" xfId="376" applyFont="1" applyFill="1" applyBorder="1" applyAlignment="1">
      <alignment horizontal="left" vertical="center" wrapText="1"/>
    </xf>
    <xf numFmtId="3" fontId="7" fillId="2" borderId="4" xfId="1469" applyNumberFormat="1" applyFont="1" applyFill="1" applyBorder="1" applyAlignment="1">
      <alignment horizontal="right" vertical="center"/>
    </xf>
    <xf numFmtId="3" fontId="7" fillId="2" borderId="4" xfId="1796" applyNumberFormat="1" applyFont="1" applyFill="1" applyBorder="1" applyAlignment="1">
      <alignment horizontal="right" vertical="center"/>
    </xf>
    <xf numFmtId="49" fontId="7" fillId="2" borderId="4" xfId="5387" applyNumberFormat="1" applyFont="1" applyFill="1" applyBorder="1" applyAlignment="1">
      <alignment horizontal="center" vertical="center" wrapText="1"/>
    </xf>
    <xf numFmtId="0" fontId="7" fillId="2" borderId="4" xfId="376" applyFont="1" applyFill="1" applyBorder="1" applyAlignment="1">
      <alignment horizontal="center" vertical="center" wrapText="1"/>
    </xf>
    <xf numFmtId="2" fontId="7" fillId="2" borderId="4" xfId="376" applyNumberFormat="1" applyFont="1" applyFill="1" applyBorder="1" applyAlignment="1">
      <alignment horizontal="left" vertical="center" wrapText="1"/>
    </xf>
    <xf numFmtId="2" fontId="7" fillId="2" borderId="4" xfId="5387" applyNumberFormat="1" applyFont="1" applyFill="1" applyBorder="1" applyAlignment="1">
      <alignment vertical="center" wrapText="1"/>
    </xf>
    <xf numFmtId="2" fontId="7" fillId="2" borderId="4" xfId="1469" applyNumberFormat="1" applyFont="1" applyFill="1" applyBorder="1" applyAlignment="1">
      <alignment vertical="center" wrapText="1"/>
    </xf>
    <xf numFmtId="0" fontId="7" fillId="2" borderId="10" xfId="1469" applyFont="1" applyFill="1" applyBorder="1" applyAlignment="1">
      <alignment horizontal="center" vertical="center" wrapText="1"/>
    </xf>
    <xf numFmtId="0" fontId="7" fillId="2" borderId="10" xfId="1469" applyFont="1" applyFill="1" applyBorder="1" applyAlignment="1">
      <alignment horizontal="left" vertical="center" wrapText="1"/>
    </xf>
    <xf numFmtId="49" fontId="7" fillId="2" borderId="4" xfId="1344" applyNumberFormat="1" applyFont="1" applyFill="1" applyBorder="1" applyAlignment="1">
      <alignment horizontal="center" vertical="center" wrapText="1"/>
    </xf>
    <xf numFmtId="0" fontId="7" fillId="2" borderId="4" xfId="4833" applyFont="1" applyFill="1" applyBorder="1" applyAlignment="1" applyProtection="1">
      <alignment vertical="center" wrapText="1"/>
      <protection locked="0"/>
    </xf>
    <xf numFmtId="2" fontId="7" fillId="2" borderId="4" xfId="1344" applyNumberFormat="1" applyFont="1" applyFill="1" applyBorder="1" applyAlignment="1">
      <alignment vertical="center" wrapText="1"/>
    </xf>
    <xf numFmtId="0" fontId="7" fillId="2" borderId="4" xfId="5656" applyFont="1" applyFill="1" applyBorder="1" applyAlignment="1">
      <alignment horizontal="center" vertical="center"/>
    </xf>
    <xf numFmtId="0" fontId="25" fillId="0" borderId="0" xfId="1796" applyFont="1" applyAlignment="1">
      <alignment horizontal="center"/>
    </xf>
    <xf numFmtId="0" fontId="23" fillId="0" borderId="0" xfId="1796" applyFont="1" applyAlignment="1">
      <alignment horizontal="center"/>
    </xf>
    <xf numFmtId="0" fontId="23" fillId="0" borderId="0" xfId="1796" applyFont="1"/>
    <xf numFmtId="0" fontId="25" fillId="0" borderId="0" xfId="5387" applyFont="1" applyAlignment="1">
      <alignment vertical="center"/>
    </xf>
    <xf numFmtId="0" fontId="52" fillId="0" borderId="0" xfId="1796" applyFont="1"/>
    <xf numFmtId="0" fontId="26" fillId="0" borderId="0" xfId="5387" applyAlignment="1">
      <alignment vertical="center"/>
    </xf>
    <xf numFmtId="3" fontId="7" fillId="2" borderId="4" xfId="3601" applyNumberFormat="1" applyFont="1" applyFill="1" applyBorder="1" applyAlignment="1">
      <alignment horizontal="center" vertical="center"/>
    </xf>
    <xf numFmtId="0" fontId="7" fillId="2" borderId="4" xfId="5387" applyFont="1" applyFill="1" applyBorder="1" applyAlignment="1">
      <alignment horizontal="center" vertical="center"/>
    </xf>
    <xf numFmtId="2" fontId="7" fillId="2" borderId="15" xfId="1469" applyNumberFormat="1" applyFont="1" applyFill="1" applyBorder="1" applyAlignment="1">
      <alignment vertical="center" wrapText="1"/>
    </xf>
    <xf numFmtId="0" fontId="7" fillId="2" borderId="4" xfId="3810" applyFont="1" applyFill="1" applyBorder="1" applyAlignment="1">
      <alignment horizontal="center" vertical="center" wrapText="1"/>
    </xf>
    <xf numFmtId="3" fontId="43" fillId="2" borderId="4" xfId="1469" applyNumberFormat="1" applyFont="1" applyFill="1" applyBorder="1" applyAlignment="1">
      <alignment vertical="center"/>
    </xf>
    <xf numFmtId="3" fontId="7" fillId="2" borderId="4" xfId="1469" applyNumberFormat="1" applyFont="1" applyFill="1" applyBorder="1" applyAlignment="1">
      <alignment horizontal="right"/>
    </xf>
    <xf numFmtId="3" fontId="43" fillId="2" borderId="4" xfId="1469" applyNumberFormat="1" applyFont="1" applyFill="1" applyBorder="1" applyAlignment="1">
      <alignment horizontal="right" vertical="center" wrapText="1"/>
    </xf>
    <xf numFmtId="0" fontId="72" fillId="0" borderId="0" xfId="2445" applyFont="1"/>
    <xf numFmtId="0" fontId="8" fillId="0" borderId="0" xfId="1796" applyFont="1"/>
    <xf numFmtId="167" fontId="7" fillId="2" borderId="0" xfId="6678" applyNumberFormat="1" applyFont="1" applyFill="1" applyBorder="1" applyAlignment="1">
      <alignment horizontal="center" vertical="center"/>
    </xf>
    <xf numFmtId="168" fontId="7" fillId="2" borderId="0" xfId="6536" applyNumberFormat="1" applyFont="1" applyFill="1" applyBorder="1" applyAlignment="1" applyProtection="1">
      <alignment horizontal="left"/>
    </xf>
    <xf numFmtId="0" fontId="7" fillId="2" borderId="0" xfId="1796" applyFont="1" applyFill="1" applyAlignment="1">
      <alignment vertical="center"/>
    </xf>
    <xf numFmtId="3" fontId="7" fillId="2" borderId="0" xfId="6536" applyNumberFormat="1" applyFont="1" applyFill="1" applyBorder="1" applyAlignment="1" applyProtection="1">
      <alignment vertical="center"/>
    </xf>
    <xf numFmtId="3" fontId="7" fillId="2" borderId="0" xfId="1469" applyNumberFormat="1" applyFont="1" applyFill="1" applyAlignment="1">
      <alignment horizontal="left" vertical="center"/>
    </xf>
    <xf numFmtId="3" fontId="7" fillId="2" borderId="0" xfId="6536" applyNumberFormat="1" applyFont="1" applyFill="1" applyBorder="1" applyAlignment="1" applyProtection="1">
      <alignment horizontal="left" vertical="center"/>
    </xf>
    <xf numFmtId="3" fontId="9" fillId="2" borderId="0" xfId="8070" applyNumberFormat="1" applyFont="1" applyFill="1" applyBorder="1" applyAlignment="1" applyProtection="1">
      <alignment horizontal="left" vertical="center"/>
    </xf>
    <xf numFmtId="49" fontId="7" fillId="2" borderId="4" xfId="1796" applyNumberFormat="1" applyFont="1" applyFill="1" applyBorder="1" applyAlignment="1">
      <alignment horizontal="center" vertical="center" wrapText="1"/>
    </xf>
    <xf numFmtId="0" fontId="7" fillId="2" borderId="4" xfId="3908" applyFont="1" applyFill="1" applyBorder="1" applyAlignment="1">
      <alignment horizontal="center" vertical="center"/>
    </xf>
    <xf numFmtId="0" fontId="7" fillId="2" borderId="4" xfId="6348" applyFont="1" applyFill="1" applyBorder="1" applyAlignment="1">
      <alignment horizontal="left" vertical="center" wrapText="1"/>
    </xf>
    <xf numFmtId="0" fontId="7" fillId="2" borderId="4" xfId="6348" applyFont="1" applyFill="1" applyBorder="1" applyAlignment="1">
      <alignment horizontal="center" vertical="center"/>
    </xf>
    <xf numFmtId="3" fontId="7" fillId="2" borderId="4" xfId="6446" applyNumberFormat="1" applyFont="1" applyFill="1" applyBorder="1" applyAlignment="1">
      <alignment horizontal="center" vertical="center"/>
    </xf>
    <xf numFmtId="3" fontId="7" fillId="2" borderId="4" xfId="6446" applyNumberFormat="1" applyFont="1" applyFill="1" applyBorder="1" applyAlignment="1">
      <alignment vertical="center" wrapText="1"/>
    </xf>
    <xf numFmtId="49" fontId="7" fillId="2" borderId="4" xfId="6446" applyNumberFormat="1" applyFont="1" applyFill="1" applyBorder="1" applyAlignment="1">
      <alignment horizontal="center" vertical="center"/>
    </xf>
    <xf numFmtId="0" fontId="7" fillId="2" borderId="4" xfId="3601" applyFont="1" applyFill="1" applyBorder="1" applyAlignment="1">
      <alignment horizontal="center" vertical="center"/>
    </xf>
    <xf numFmtId="0" fontId="7" fillId="2" borderId="4" xfId="44" applyFont="1" applyFill="1" applyBorder="1" applyAlignment="1">
      <alignment horizontal="center" vertical="center"/>
    </xf>
    <xf numFmtId="0" fontId="7" fillId="2" borderId="4" xfId="3908" applyFont="1" applyFill="1" applyBorder="1" applyAlignment="1">
      <alignment vertical="center"/>
    </xf>
    <xf numFmtId="0" fontId="7" fillId="2" borderId="4" xfId="1238" applyFont="1" applyFill="1" applyAlignment="1">
      <alignment horizontal="center" vertical="center"/>
    </xf>
    <xf numFmtId="0" fontId="7" fillId="2" borderId="4" xfId="5377" applyFont="1" applyFill="1" applyBorder="1" applyAlignment="1">
      <alignment horizontal="left" vertical="center" wrapText="1"/>
    </xf>
    <xf numFmtId="0" fontId="7" fillId="2" borderId="4" xfId="44" applyFont="1" applyFill="1" applyBorder="1" applyAlignment="1">
      <alignment horizontal="left" vertical="center" wrapText="1"/>
    </xf>
    <xf numFmtId="3" fontId="9" fillId="2" borderId="4" xfId="1796" applyNumberFormat="1" applyFont="1" applyFill="1" applyBorder="1" applyAlignment="1">
      <alignment horizontal="right" vertical="center"/>
    </xf>
    <xf numFmtId="0" fontId="9" fillId="2" borderId="4" xfId="5220" applyFont="1" applyFill="1" applyBorder="1" applyAlignment="1">
      <alignment horizontal="left" vertical="center"/>
    </xf>
    <xf numFmtId="3" fontId="9" fillId="2" borderId="4" xfId="5220" applyNumberFormat="1" applyFont="1" applyFill="1" applyBorder="1" applyAlignment="1">
      <alignment horizontal="right" vertical="center" wrapText="1"/>
    </xf>
    <xf numFmtId="3" fontId="7" fillId="2" borderId="0" xfId="0" applyNumberFormat="1" applyFont="1" applyFill="1"/>
    <xf numFmtId="0" fontId="59" fillId="0" borderId="0" xfId="1796" applyFont="1"/>
    <xf numFmtId="167" fontId="7" fillId="2" borderId="0" xfId="6678" applyNumberFormat="1" applyFont="1" applyFill="1" applyBorder="1" applyAlignment="1">
      <alignment horizontal="right" vertical="center" wrapText="1"/>
    </xf>
    <xf numFmtId="3" fontId="9" fillId="2" borderId="0" xfId="6536" applyNumberFormat="1" applyFont="1" applyFill="1" applyBorder="1" applyAlignment="1" applyProtection="1">
      <alignment vertical="center"/>
    </xf>
    <xf numFmtId="3" fontId="7" fillId="2" borderId="4" xfId="1469" applyNumberFormat="1" applyFont="1" applyFill="1" applyBorder="1" applyAlignment="1">
      <alignment vertical="center" wrapText="1"/>
    </xf>
    <xf numFmtId="1" fontId="7" fillId="2" borderId="4" xfId="0" applyNumberFormat="1" applyFont="1" applyFill="1" applyBorder="1" applyAlignment="1">
      <alignment horizontal="center" vertical="center"/>
    </xf>
    <xf numFmtId="3" fontId="7" fillId="2" borderId="3" xfId="6343" applyNumberFormat="1" applyFont="1" applyFill="1" applyBorder="1" applyAlignment="1">
      <alignment vertical="center"/>
    </xf>
    <xf numFmtId="3" fontId="7" fillId="2" borderId="4" xfId="6343" applyNumberFormat="1" applyFont="1" applyFill="1" applyBorder="1" applyAlignment="1">
      <alignment vertical="center"/>
    </xf>
    <xf numFmtId="167" fontId="7" fillId="2" borderId="0" xfId="8074" applyNumberFormat="1" applyFont="1" applyFill="1" applyBorder="1">
      <alignment vertical="center"/>
    </xf>
    <xf numFmtId="3" fontId="7" fillId="2" borderId="0" xfId="5220" applyNumberFormat="1" applyFont="1" applyFill="1" applyAlignment="1">
      <alignment vertical="center"/>
    </xf>
    <xf numFmtId="0" fontId="7" fillId="2" borderId="0" xfId="1469" applyFont="1" applyFill="1" applyAlignment="1">
      <alignment horizontal="center" vertical="center" wrapText="1"/>
    </xf>
    <xf numFmtId="3" fontId="7" fillId="2" borderId="0" xfId="1469" applyNumberFormat="1" applyFont="1" applyFill="1" applyAlignment="1">
      <alignment horizontal="center" vertical="center" wrapText="1"/>
    </xf>
    <xf numFmtId="3" fontId="7" fillId="2" borderId="0" xfId="1796" applyNumberFormat="1" applyFont="1" applyFill="1" applyAlignment="1">
      <alignment horizontal="right" vertical="center"/>
    </xf>
    <xf numFmtId="0" fontId="7" fillId="2" borderId="0" xfId="5220" applyFont="1" applyFill="1" applyAlignment="1">
      <alignment vertical="center"/>
    </xf>
    <xf numFmtId="3" fontId="7" fillId="2" borderId="4" xfId="5220" applyNumberFormat="1" applyFont="1" applyFill="1" applyBorder="1" applyAlignment="1">
      <alignment vertical="center"/>
    </xf>
    <xf numFmtId="49" fontId="7" fillId="2" borderId="4" xfId="1796" applyNumberFormat="1" applyFont="1" applyFill="1" applyBorder="1" applyAlignment="1">
      <alignment horizontal="center" vertical="center"/>
    </xf>
    <xf numFmtId="1" fontId="7" fillId="2" borderId="4" xfId="1796" applyNumberFormat="1" applyFont="1" applyFill="1" applyBorder="1" applyAlignment="1">
      <alignment vertical="center"/>
    </xf>
    <xf numFmtId="49" fontId="7" fillId="2" borderId="4" xfId="6713" applyNumberFormat="1" applyFont="1" applyFill="1" applyBorder="1" applyAlignment="1">
      <alignment horizontal="center" vertical="center" wrapText="1"/>
    </xf>
    <xf numFmtId="0" fontId="7" fillId="2" borderId="4" xfId="6343" applyFont="1" applyFill="1" applyBorder="1" applyAlignment="1">
      <alignment horizontal="center" vertical="center" wrapText="1"/>
    </xf>
    <xf numFmtId="49" fontId="7" fillId="2" borderId="4" xfId="6343" applyNumberFormat="1" applyFont="1" applyFill="1" applyBorder="1" applyAlignment="1">
      <alignment horizontal="left" vertical="center" wrapText="1"/>
    </xf>
    <xf numFmtId="0" fontId="7" fillId="2" borderId="4" xfId="5387" applyFont="1" applyFill="1" applyBorder="1" applyAlignment="1">
      <alignment horizontal="center" vertical="center" wrapText="1"/>
    </xf>
    <xf numFmtId="0" fontId="7" fillId="2" borderId="7" xfId="6905" applyFont="1" applyFill="1" applyBorder="1" applyAlignment="1">
      <alignment horizontal="center" vertical="center" wrapText="1"/>
    </xf>
    <xf numFmtId="49" fontId="7" fillId="2" borderId="4" xfId="6905" applyNumberFormat="1" applyFont="1" applyFill="1" applyBorder="1" applyAlignment="1">
      <alignment vertical="center" wrapText="1"/>
    </xf>
    <xf numFmtId="0" fontId="7" fillId="2" borderId="7" xfId="2445" applyFont="1" applyFill="1" applyBorder="1" applyAlignment="1">
      <alignment horizontal="center" vertical="center" wrapText="1"/>
    </xf>
    <xf numFmtId="0" fontId="7" fillId="2" borderId="7" xfId="2445" applyFont="1" applyFill="1" applyBorder="1" applyAlignment="1">
      <alignment horizontal="left" vertical="center" wrapText="1"/>
    </xf>
    <xf numFmtId="0" fontId="7" fillId="2" borderId="7" xfId="1796" applyFont="1" applyFill="1" applyBorder="1" applyAlignment="1">
      <alignment horizontal="left" vertical="center" wrapText="1"/>
    </xf>
    <xf numFmtId="0" fontId="7" fillId="2" borderId="7" xfId="6343" applyFont="1" applyFill="1" applyBorder="1" applyAlignment="1">
      <alignment horizontal="center" vertical="center" wrapText="1"/>
    </xf>
    <xf numFmtId="0" fontId="7" fillId="2" borderId="7" xfId="6905" applyFont="1" applyFill="1" applyBorder="1" applyAlignment="1">
      <alignment horizontal="left" vertical="center" wrapText="1"/>
    </xf>
    <xf numFmtId="49" fontId="7" fillId="2" borderId="7" xfId="6343" applyNumberFormat="1" applyFont="1" applyFill="1" applyBorder="1" applyAlignment="1">
      <alignment horizontal="left" vertical="center" wrapText="1"/>
    </xf>
    <xf numFmtId="0" fontId="7" fillId="2" borderId="13" xfId="6343" applyFont="1" applyFill="1" applyBorder="1" applyAlignment="1">
      <alignment horizontal="center" vertical="center" wrapText="1"/>
    </xf>
    <xf numFmtId="49" fontId="7" fillId="2" borderId="1" xfId="6343" applyNumberFormat="1" applyFont="1" applyFill="1" applyBorder="1" applyAlignment="1">
      <alignment horizontal="left" vertical="center" wrapText="1"/>
    </xf>
    <xf numFmtId="0" fontId="7" fillId="2" borderId="4" xfId="1990" applyFont="1" applyFill="1" applyBorder="1" applyAlignment="1">
      <alignment horizontal="center" vertical="center" wrapText="1"/>
    </xf>
    <xf numFmtId="0" fontId="7" fillId="2" borderId="4" xfId="1990" applyFont="1" applyFill="1" applyBorder="1" applyAlignment="1">
      <alignment horizontal="left" vertical="center" wrapText="1"/>
    </xf>
    <xf numFmtId="1" fontId="7" fillId="2" borderId="7" xfId="1796" applyNumberFormat="1" applyFont="1" applyFill="1" applyBorder="1" applyAlignment="1">
      <alignment horizontal="center" vertical="center"/>
    </xf>
    <xf numFmtId="1" fontId="7" fillId="2" borderId="7" xfId="1796" applyNumberFormat="1" applyFont="1" applyFill="1" applyBorder="1" applyAlignment="1">
      <alignment vertical="center"/>
    </xf>
    <xf numFmtId="1" fontId="7" fillId="2" borderId="4" xfId="1796" applyNumberFormat="1" applyFont="1" applyFill="1" applyBorder="1" applyAlignment="1">
      <alignment horizontal="center" vertical="center"/>
    </xf>
    <xf numFmtId="0" fontId="7" fillId="2" borderId="3" xfId="1796" applyFont="1" applyFill="1" applyBorder="1" applyAlignment="1">
      <alignment horizontal="left" vertical="center" wrapText="1"/>
    </xf>
    <xf numFmtId="49" fontId="7" fillId="2" borderId="3" xfId="6343" applyNumberFormat="1" applyFont="1" applyFill="1" applyBorder="1" applyAlignment="1">
      <alignment horizontal="left" vertical="center" wrapText="1"/>
    </xf>
    <xf numFmtId="49" fontId="7" fillId="2" borderId="10" xfId="1796" applyNumberFormat="1" applyFont="1" applyFill="1" applyBorder="1" applyAlignment="1">
      <alignment horizontal="center" vertical="center" wrapText="1"/>
    </xf>
    <xf numFmtId="0" fontId="7" fillId="2" borderId="5" xfId="1796" applyFont="1" applyFill="1" applyBorder="1" applyAlignment="1">
      <alignment horizontal="left" vertical="center" wrapText="1"/>
    </xf>
    <xf numFmtId="0" fontId="7" fillId="2" borderId="10" xfId="2445" applyFont="1" applyFill="1" applyBorder="1" applyAlignment="1">
      <alignment horizontal="center" vertical="center" wrapText="1"/>
    </xf>
    <xf numFmtId="0" fontId="7" fillId="2" borderId="5" xfId="2445" applyFont="1" applyFill="1" applyBorder="1" applyAlignment="1">
      <alignment horizontal="left" vertical="center" wrapText="1"/>
    </xf>
    <xf numFmtId="0" fontId="7" fillId="2" borderId="10" xfId="6905" applyFont="1" applyFill="1" applyBorder="1" applyAlignment="1">
      <alignment horizontal="center" vertical="center" wrapText="1"/>
    </xf>
    <xf numFmtId="0" fontId="7" fillId="2" borderId="5" xfId="6905"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10" xfId="6713" applyFont="1" applyFill="1" applyBorder="1" applyAlignment="1">
      <alignment horizontal="center" vertical="center" wrapText="1"/>
    </xf>
    <xf numFmtId="0" fontId="7" fillId="2" borderId="5" xfId="6713" applyFont="1" applyFill="1" applyBorder="1" applyAlignment="1">
      <alignment horizontal="left" vertical="center" wrapText="1"/>
    </xf>
    <xf numFmtId="49" fontId="7" fillId="2" borderId="10" xfId="1796" applyNumberFormat="1" applyFont="1" applyFill="1" applyBorder="1" applyAlignment="1">
      <alignment horizontal="center" vertical="center"/>
    </xf>
    <xf numFmtId="0" fontId="7" fillId="2" borderId="5" xfId="1796" applyFont="1" applyFill="1" applyBorder="1" applyAlignment="1">
      <alignment vertical="center"/>
    </xf>
    <xf numFmtId="0" fontId="7" fillId="2" borderId="10" xfId="1965" applyFont="1" applyFill="1" applyBorder="1" applyAlignment="1">
      <alignment horizontal="left" vertical="center" wrapText="1"/>
    </xf>
    <xf numFmtId="0" fontId="7" fillId="2" borderId="10" xfId="1965" applyFont="1" applyFill="1" applyBorder="1" applyAlignment="1">
      <alignment horizontal="center" vertical="center" wrapText="1"/>
    </xf>
    <xf numFmtId="3" fontId="9" fillId="2" borderId="4" xfId="5388" applyNumberFormat="1" applyFont="1" applyFill="1" applyBorder="1" applyAlignment="1">
      <alignment horizontal="right" vertical="center" wrapText="1"/>
    </xf>
    <xf numFmtId="49" fontId="7" fillId="2" borderId="0" xfId="1469" applyNumberFormat="1" applyFont="1" applyFill="1" applyAlignment="1">
      <alignment vertical="center"/>
    </xf>
    <xf numFmtId="168" fontId="7" fillId="2" borderId="0" xfId="8070" applyNumberFormat="1" applyFont="1" applyFill="1" applyBorder="1" applyAlignment="1" applyProtection="1">
      <alignment vertical="center"/>
    </xf>
    <xf numFmtId="3" fontId="7" fillId="2" borderId="4" xfId="5220" applyNumberFormat="1" applyFont="1" applyFill="1" applyBorder="1" applyAlignment="1">
      <alignment horizontal="center" vertical="center"/>
    </xf>
    <xf numFmtId="49" fontId="7" fillId="2" borderId="4" xfId="5387" applyNumberFormat="1" applyFont="1" applyFill="1" applyBorder="1" applyAlignment="1">
      <alignment horizontal="left" vertical="center" wrapText="1"/>
    </xf>
    <xf numFmtId="0" fontId="55" fillId="2" borderId="0" xfId="1796" applyFont="1" applyFill="1"/>
    <xf numFmtId="0" fontId="22" fillId="2" borderId="0" xfId="6905" applyFont="1" applyFill="1" applyAlignment="1">
      <alignment vertical="center"/>
    </xf>
    <xf numFmtId="0" fontId="23" fillId="2" borderId="0" xfId="1469" applyFont="1" applyFill="1" applyAlignment="1">
      <alignment vertical="center"/>
    </xf>
    <xf numFmtId="0" fontId="23" fillId="2" borderId="0" xfId="5387" applyFont="1" applyFill="1" applyAlignment="1">
      <alignment vertical="center"/>
    </xf>
    <xf numFmtId="0" fontId="7" fillId="2" borderId="4" xfId="6343" applyFont="1" applyFill="1" applyBorder="1" applyAlignment="1">
      <alignment horizontal="center" vertical="center"/>
    </xf>
    <xf numFmtId="0" fontId="7" fillId="2" borderId="4" xfId="4124" applyFont="1" applyFill="1" applyBorder="1" applyAlignment="1">
      <alignment horizontal="center" vertical="center" wrapText="1"/>
    </xf>
    <xf numFmtId="0" fontId="7" fillId="2" borderId="4" xfId="4124" applyFont="1" applyFill="1" applyBorder="1" applyAlignment="1">
      <alignment horizontal="left" vertical="center" wrapText="1"/>
    </xf>
    <xf numFmtId="0" fontId="7" fillId="2" borderId="4" xfId="2445" applyFont="1" applyFill="1" applyBorder="1" applyAlignment="1">
      <alignment vertical="center" wrapText="1"/>
    </xf>
    <xf numFmtId="0" fontId="7" fillId="2" borderId="4" xfId="4440" applyFont="1" applyFill="1" applyBorder="1" applyAlignment="1">
      <alignment horizontal="left" vertical="center" wrapText="1"/>
    </xf>
    <xf numFmtId="0" fontId="7" fillId="2" borderId="4" xfId="1796" applyFont="1" applyFill="1" applyBorder="1" applyAlignment="1">
      <alignment horizontal="center" vertical="center" wrapText="1"/>
    </xf>
    <xf numFmtId="0" fontId="9" fillId="2" borderId="4" xfId="1796" applyFont="1" applyFill="1" applyBorder="1"/>
    <xf numFmtId="3" fontId="7" fillId="2" borderId="2" xfId="1796" applyNumberFormat="1" applyFont="1" applyFill="1" applyBorder="1" applyAlignment="1">
      <alignment vertical="center"/>
    </xf>
    <xf numFmtId="0" fontId="84" fillId="2" borderId="0" xfId="1796" applyFont="1" applyFill="1"/>
    <xf numFmtId="49" fontId="7" fillId="2" borderId="0" xfId="5220" applyNumberFormat="1" applyFont="1" applyFill="1" applyAlignment="1">
      <alignment horizontal="left" vertical="center"/>
    </xf>
    <xf numFmtId="0" fontId="7" fillId="2" borderId="0" xfId="5220" applyFont="1" applyFill="1" applyAlignment="1">
      <alignment horizontal="center" vertical="center"/>
    </xf>
    <xf numFmtId="3" fontId="7" fillId="2" borderId="3" xfId="5220" applyNumberFormat="1" applyFont="1" applyFill="1" applyBorder="1" applyAlignment="1">
      <alignment horizontal="center" vertical="center"/>
    </xf>
    <xf numFmtId="49" fontId="7" fillId="2" borderId="4" xfId="2445" applyNumberFormat="1" applyFont="1" applyFill="1" applyBorder="1" applyAlignment="1">
      <alignment horizontal="center" vertical="center" wrapText="1"/>
    </xf>
    <xf numFmtId="3" fontId="7" fillId="2" borderId="3" xfId="1796" applyNumberFormat="1" applyFont="1" applyFill="1" applyBorder="1" applyAlignment="1">
      <alignment vertical="center"/>
    </xf>
    <xf numFmtId="49" fontId="7" fillId="2" borderId="4" xfId="6343" applyNumberFormat="1" applyFont="1" applyFill="1" applyBorder="1" applyAlignment="1">
      <alignment horizontal="center" vertical="center"/>
    </xf>
    <xf numFmtId="49" fontId="7" fillId="2" borderId="4" xfId="6343" applyNumberFormat="1" applyFont="1" applyFill="1" applyBorder="1" applyAlignment="1">
      <alignment vertical="center" wrapText="1"/>
    </xf>
    <xf numFmtId="0" fontId="7" fillId="2" borderId="4" xfId="6905" applyFont="1" applyFill="1" applyBorder="1" applyAlignment="1">
      <alignment horizontal="center" vertical="center"/>
    </xf>
    <xf numFmtId="0" fontId="7" fillId="2" borderId="4" xfId="6713" applyFont="1" applyFill="1" applyBorder="1" applyAlignment="1">
      <alignment horizontal="center" vertical="center" wrapText="1"/>
    </xf>
    <xf numFmtId="0" fontId="7" fillId="2" borderId="3" xfId="0" applyFont="1" applyFill="1" applyBorder="1" applyAlignment="1">
      <alignment horizontal="left" vertical="center" wrapText="1"/>
    </xf>
    <xf numFmtId="49" fontId="7" fillId="2" borderId="3" xfId="6343" applyNumberFormat="1" applyFont="1" applyFill="1" applyBorder="1" applyAlignment="1">
      <alignment vertical="center" wrapText="1"/>
    </xf>
    <xf numFmtId="0" fontId="7" fillId="2" borderId="3" xfId="6905" applyFont="1" applyFill="1" applyBorder="1" applyAlignment="1">
      <alignment horizontal="left" vertical="center" wrapText="1"/>
    </xf>
    <xf numFmtId="0" fontId="7" fillId="2" borderId="3" xfId="1990" applyFont="1" applyFill="1" applyBorder="1" applyAlignment="1">
      <alignment horizontal="left" vertical="center" wrapText="1"/>
    </xf>
    <xf numFmtId="0" fontId="7" fillId="2" borderId="3" xfId="6905" applyFont="1" applyFill="1" applyBorder="1" applyAlignment="1">
      <alignment vertical="center" wrapText="1"/>
    </xf>
    <xf numFmtId="0" fontId="7" fillId="2" borderId="10" xfId="6905" applyFont="1" applyFill="1" applyBorder="1" applyAlignment="1">
      <alignment horizontal="center" vertical="center"/>
    </xf>
    <xf numFmtId="49" fontId="7" fillId="2" borderId="5" xfId="6343" applyNumberFormat="1" applyFont="1" applyFill="1" applyBorder="1" applyAlignment="1">
      <alignment vertical="center" wrapText="1"/>
    </xf>
    <xf numFmtId="0" fontId="7" fillId="2" borderId="10" xfId="6343" applyFont="1" applyFill="1" applyBorder="1" applyAlignment="1">
      <alignment horizontal="center" vertical="center"/>
    </xf>
    <xf numFmtId="0" fontId="7" fillId="2" borderId="10" xfId="1990" applyFont="1" applyFill="1" applyBorder="1" applyAlignment="1">
      <alignment horizontal="center" vertical="center" wrapText="1"/>
    </xf>
    <xf numFmtId="0" fontId="7" fillId="2" borderId="5" xfId="1990" applyFont="1" applyFill="1" applyBorder="1" applyAlignment="1">
      <alignment horizontal="left" vertical="center" wrapText="1"/>
    </xf>
    <xf numFmtId="0" fontId="7" fillId="2" borderId="10" xfId="1469" applyFont="1" applyFill="1" applyBorder="1" applyAlignment="1">
      <alignment horizontal="center" vertical="center"/>
    </xf>
    <xf numFmtId="0" fontId="7" fillId="2" borderId="5" xfId="1469" applyFont="1" applyFill="1" applyBorder="1" applyAlignment="1">
      <alignment horizontal="left" vertical="center" wrapText="1"/>
    </xf>
    <xf numFmtId="0" fontId="7" fillId="2" borderId="5" xfId="1469" applyFont="1" applyFill="1" applyBorder="1" applyAlignment="1">
      <alignment horizontal="left" vertical="center"/>
    </xf>
    <xf numFmtId="0" fontId="7" fillId="2" borderId="10" xfId="0" applyFont="1" applyFill="1" applyBorder="1" applyAlignment="1">
      <alignment horizontal="center" vertical="center" wrapText="1"/>
    </xf>
    <xf numFmtId="0" fontId="7" fillId="2" borderId="3" xfId="6343" applyFont="1" applyFill="1" applyBorder="1" applyAlignment="1">
      <alignment horizontal="left" vertical="center" wrapText="1"/>
    </xf>
    <xf numFmtId="0" fontId="7" fillId="2" borderId="3" xfId="5387" applyFont="1" applyFill="1" applyBorder="1" applyAlignment="1">
      <alignment horizontal="left" vertical="center" wrapText="1"/>
    </xf>
    <xf numFmtId="0" fontId="7" fillId="2" borderId="10" xfId="1990" applyFont="1" applyFill="1" applyBorder="1" applyAlignment="1">
      <alignment horizontal="left" vertical="center" wrapText="1"/>
    </xf>
    <xf numFmtId="0" fontId="9" fillId="2" borderId="4" xfId="5220" applyFont="1" applyFill="1" applyBorder="1" applyAlignment="1">
      <alignment horizontal="center" vertical="center"/>
    </xf>
    <xf numFmtId="3" fontId="9" fillId="2" borderId="0" xfId="3648" applyNumberFormat="1" applyFont="1" applyFill="1" applyAlignment="1">
      <alignment vertical="center"/>
    </xf>
    <xf numFmtId="3" fontId="7" fillId="2" borderId="0" xfId="3648" applyNumberFormat="1" applyFont="1" applyFill="1" applyAlignment="1">
      <alignment vertical="center"/>
    </xf>
    <xf numFmtId="3" fontId="9" fillId="2" borderId="0" xfId="3648" applyNumberFormat="1" applyFont="1" applyFill="1" applyAlignment="1">
      <alignment horizontal="right" vertical="center"/>
    </xf>
    <xf numFmtId="0" fontId="7" fillId="2" borderId="0" xfId="3648" applyFont="1" applyFill="1" applyAlignment="1">
      <alignment vertical="center"/>
    </xf>
    <xf numFmtId="3" fontId="7" fillId="2" borderId="0" xfId="8070" applyNumberFormat="1" applyFont="1" applyFill="1" applyBorder="1" applyAlignment="1" applyProtection="1">
      <alignment horizontal="right" vertical="center"/>
    </xf>
    <xf numFmtId="3" fontId="9" fillId="2" borderId="0" xfId="8070" applyNumberFormat="1" applyFont="1" applyFill="1" applyBorder="1" applyAlignment="1" applyProtection="1">
      <alignment horizontal="right" vertical="center"/>
    </xf>
    <xf numFmtId="0" fontId="9" fillId="2" borderId="0" xfId="1469" applyFont="1" applyFill="1" applyAlignment="1">
      <alignment horizontal="center" vertical="center"/>
    </xf>
    <xf numFmtId="0" fontId="9" fillId="2" borderId="0" xfId="1469" applyFont="1" applyFill="1" applyAlignment="1">
      <alignment vertical="center"/>
    </xf>
    <xf numFmtId="3" fontId="9" fillId="2" borderId="0" xfId="1469" applyNumberFormat="1" applyFont="1" applyFill="1" applyAlignment="1">
      <alignment vertical="center"/>
    </xf>
    <xf numFmtId="3" fontId="9" fillId="2" borderId="0" xfId="1469" applyNumberFormat="1" applyFont="1" applyFill="1" applyAlignment="1">
      <alignment horizontal="right" vertical="center"/>
    </xf>
    <xf numFmtId="3" fontId="7" fillId="2" borderId="23" xfId="1469" applyNumberFormat="1" applyFont="1" applyFill="1" applyBorder="1" applyAlignment="1">
      <alignment vertical="center"/>
    </xf>
    <xf numFmtId="0" fontId="7" fillId="2" borderId="2" xfId="6724" applyFont="1" applyFill="1" applyBorder="1" applyAlignment="1">
      <alignment horizontal="center" vertical="center" wrapText="1"/>
    </xf>
    <xf numFmtId="0" fontId="7" fillId="2" borderId="7" xfId="6724" applyFont="1" applyFill="1" applyBorder="1" applyAlignment="1">
      <alignment horizontal="left" vertical="center" wrapText="1"/>
    </xf>
    <xf numFmtId="3" fontId="7" fillId="2" borderId="3" xfId="2399" applyNumberFormat="1" applyFont="1" applyFill="1" applyBorder="1" applyAlignment="1">
      <alignment horizontal="right" vertical="center"/>
    </xf>
    <xf numFmtId="3" fontId="7" fillId="2" borderId="3" xfId="13" applyNumberFormat="1" applyFont="1" applyFill="1" applyBorder="1" applyAlignment="1">
      <alignment horizontal="right" vertical="center"/>
    </xf>
    <xf numFmtId="3" fontId="7" fillId="2" borderId="3" xfId="5220" applyNumberFormat="1" applyFont="1" applyFill="1" applyBorder="1" applyAlignment="1">
      <alignment vertical="center"/>
    </xf>
    <xf numFmtId="0" fontId="7" fillId="2" borderId="4" xfId="6724" applyFont="1" applyFill="1" applyBorder="1" applyAlignment="1">
      <alignment horizontal="center" vertical="center" wrapText="1"/>
    </xf>
    <xf numFmtId="0" fontId="7" fillId="2" borderId="3" xfId="6724" applyFont="1" applyFill="1" applyBorder="1" applyAlignment="1">
      <alignment horizontal="left" vertical="center" wrapText="1"/>
    </xf>
    <xf numFmtId="0" fontId="7" fillId="2" borderId="4" xfId="3601" applyFont="1" applyFill="1" applyBorder="1" applyAlignment="1">
      <alignment horizontal="center" vertical="center" wrapText="1"/>
    </xf>
    <xf numFmtId="0" fontId="7" fillId="2" borderId="3" xfId="3601" applyFont="1" applyFill="1" applyBorder="1" applyAlignment="1">
      <alignment horizontal="left" vertical="center" wrapText="1"/>
    </xf>
    <xf numFmtId="3" fontId="7" fillId="2" borderId="3" xfId="0" applyNumberFormat="1" applyFont="1" applyFill="1" applyBorder="1" applyAlignment="1">
      <alignment horizontal="right" vertical="center" wrapText="1"/>
    </xf>
    <xf numFmtId="0" fontId="7" fillId="2" borderId="0" xfId="376" applyFont="1" applyFill="1" applyAlignment="1">
      <alignment horizontal="left" vertical="center" wrapText="1"/>
    </xf>
    <xf numFmtId="0" fontId="7" fillId="2" borderId="3" xfId="6724" applyFont="1" applyFill="1" applyBorder="1" applyAlignment="1">
      <alignment vertical="center"/>
    </xf>
    <xf numFmtId="0" fontId="7" fillId="2" borderId="7" xfId="0" applyFont="1" applyFill="1" applyBorder="1" applyAlignment="1">
      <alignment horizontal="center" vertical="center" wrapText="1"/>
    </xf>
    <xf numFmtId="0" fontId="7" fillId="2" borderId="7" xfId="6343" applyFont="1" applyFill="1" applyBorder="1" applyAlignment="1">
      <alignment horizontal="left" vertical="center" wrapText="1"/>
    </xf>
    <xf numFmtId="0" fontId="7" fillId="2" borderId="4" xfId="6343" applyFont="1" applyFill="1" applyBorder="1" applyAlignment="1">
      <alignment horizontal="left" vertical="center" wrapText="1"/>
    </xf>
    <xf numFmtId="0" fontId="7" fillId="2" borderId="0" xfId="6343" applyFont="1" applyFill="1" applyAlignment="1">
      <alignment horizontal="left" vertical="center" wrapText="1"/>
    </xf>
    <xf numFmtId="0" fontId="7" fillId="2" borderId="3" xfId="6724" applyFont="1" applyFill="1" applyBorder="1" applyAlignment="1">
      <alignment vertical="center" wrapText="1"/>
    </xf>
    <xf numFmtId="0" fontId="22" fillId="0" borderId="0" xfId="3648" applyFont="1" applyAlignment="1">
      <alignment vertical="center"/>
    </xf>
    <xf numFmtId="0" fontId="23" fillId="0" borderId="0" xfId="6724" applyFont="1" applyAlignment="1">
      <alignment vertical="center"/>
    </xf>
    <xf numFmtId="0" fontId="23" fillId="0" borderId="0" xfId="3648" applyFont="1" applyAlignment="1">
      <alignment vertical="center"/>
    </xf>
    <xf numFmtId="0" fontId="23" fillId="0" borderId="0" xfId="0" applyFont="1" applyAlignment="1">
      <alignment vertical="center" wrapText="1"/>
    </xf>
    <xf numFmtId="0" fontId="7" fillId="2" borderId="4" xfId="6724" applyFont="1" applyFill="1" applyBorder="1" applyAlignment="1">
      <alignment horizontal="left" vertical="center" wrapText="1"/>
    </xf>
    <xf numFmtId="0" fontId="7" fillId="2" borderId="14" xfId="6343" applyFont="1" applyFill="1" applyBorder="1" applyAlignment="1">
      <alignment horizontal="left" vertical="center" wrapText="1"/>
    </xf>
    <xf numFmtId="0" fontId="7" fillId="2" borderId="10" xfId="6343" applyFont="1" applyFill="1" applyBorder="1" applyAlignment="1">
      <alignment horizontal="center" vertical="center" wrapText="1"/>
    </xf>
    <xf numFmtId="0" fontId="7" fillId="2" borderId="10" xfId="6343" applyFont="1" applyFill="1" applyBorder="1" applyAlignment="1">
      <alignment horizontal="left" vertical="center" wrapText="1"/>
    </xf>
    <xf numFmtId="0" fontId="7" fillId="2" borderId="10" xfId="376" applyFont="1" applyFill="1" applyBorder="1" applyAlignment="1">
      <alignment horizontal="center" vertical="center" wrapText="1"/>
    </xf>
    <xf numFmtId="0" fontId="7" fillId="2" borderId="10" xfId="6724" applyFont="1" applyFill="1" applyBorder="1" applyAlignment="1">
      <alignment vertical="center"/>
    </xf>
    <xf numFmtId="0" fontId="7" fillId="2" borderId="10" xfId="1796" applyFont="1" applyFill="1" applyBorder="1" applyAlignment="1">
      <alignment horizontal="center" vertical="center"/>
    </xf>
    <xf numFmtId="0" fontId="7" fillId="2" borderId="10" xfId="1796" applyFont="1" applyFill="1" applyBorder="1" applyAlignment="1">
      <alignment horizontal="left" vertical="center" wrapText="1"/>
    </xf>
    <xf numFmtId="0" fontId="23" fillId="0" borderId="0" xfId="3519" applyFont="1" applyAlignment="1">
      <alignment vertical="center"/>
    </xf>
    <xf numFmtId="3" fontId="7" fillId="2" borderId="4" xfId="0" applyNumberFormat="1" applyFont="1" applyFill="1" applyBorder="1" applyAlignment="1">
      <alignment horizontal="right" vertical="center" wrapText="1"/>
    </xf>
    <xf numFmtId="0" fontId="7" fillId="2" borderId="10" xfId="6724" applyFont="1" applyFill="1" applyBorder="1" applyAlignment="1">
      <alignment horizontal="center" vertical="center" wrapText="1"/>
    </xf>
    <xf numFmtId="0" fontId="7" fillId="2" borderId="10" xfId="6724" applyFont="1" applyFill="1" applyBorder="1" applyAlignment="1">
      <alignment horizontal="left" vertical="center" wrapText="1"/>
    </xf>
    <xf numFmtId="0" fontId="7" fillId="2" borderId="10" xfId="5387" applyFont="1" applyFill="1" applyBorder="1" applyAlignment="1">
      <alignment horizontal="center" vertical="center" wrapText="1"/>
    </xf>
    <xf numFmtId="49" fontId="7" fillId="2" borderId="10" xfId="6343" applyNumberFormat="1" applyFont="1" applyFill="1" applyBorder="1" applyAlignment="1">
      <alignment horizontal="left" vertical="center" wrapText="1"/>
    </xf>
    <xf numFmtId="3" fontId="7" fillId="2" borderId="1" xfId="13" applyNumberFormat="1" applyFont="1" applyFill="1" applyBorder="1" applyAlignment="1">
      <alignment horizontal="right" vertical="center"/>
    </xf>
    <xf numFmtId="3" fontId="7" fillId="2" borderId="4" xfId="6343" applyNumberFormat="1" applyFont="1" applyFill="1" applyBorder="1" applyAlignment="1">
      <alignment horizontal="center" vertical="center"/>
    </xf>
    <xf numFmtId="3" fontId="9" fillId="2" borderId="4" xfId="1469" applyNumberFormat="1" applyFont="1" applyFill="1" applyBorder="1" applyAlignment="1">
      <alignment horizontal="center" vertical="center" wrapText="1"/>
    </xf>
    <xf numFmtId="3" fontId="9" fillId="2" borderId="25" xfId="1469" applyNumberFormat="1" applyFont="1" applyFill="1" applyBorder="1" applyAlignment="1">
      <alignment vertical="center"/>
    </xf>
    <xf numFmtId="3" fontId="9" fillId="2" borderId="25" xfId="1469" applyNumberFormat="1" applyFont="1" applyFill="1" applyBorder="1" applyAlignment="1">
      <alignment horizontal="right" vertical="center"/>
    </xf>
    <xf numFmtId="3" fontId="9" fillId="2" borderId="3" xfId="1469" applyNumberFormat="1" applyFont="1" applyFill="1" applyBorder="1" applyAlignment="1">
      <alignment horizontal="right" vertical="center"/>
    </xf>
    <xf numFmtId="3" fontId="7" fillId="2" borderId="3" xfId="1469" applyNumberFormat="1" applyFont="1" applyFill="1" applyBorder="1" applyAlignment="1">
      <alignment vertical="center"/>
    </xf>
    <xf numFmtId="3" fontId="9" fillId="2" borderId="3" xfId="2399" applyNumberFormat="1" applyFont="1" applyFill="1" applyBorder="1" applyAlignment="1">
      <alignment horizontal="right" vertical="center"/>
    </xf>
    <xf numFmtId="0" fontId="7" fillId="2" borderId="0" xfId="6724" applyFont="1" applyFill="1" applyAlignment="1">
      <alignment vertical="center" wrapText="1"/>
    </xf>
    <xf numFmtId="3" fontId="9" fillId="2" borderId="3" xfId="0" applyNumberFormat="1" applyFont="1" applyFill="1" applyBorder="1" applyAlignment="1">
      <alignment horizontal="right" vertical="center" wrapText="1"/>
    </xf>
    <xf numFmtId="0" fontId="7" fillId="2" borderId="0" xfId="0" applyFont="1" applyFill="1" applyAlignment="1">
      <alignment horizontal="left" vertical="center" wrapText="1"/>
    </xf>
    <xf numFmtId="0" fontId="7" fillId="2" borderId="7" xfId="6724" applyFont="1" applyFill="1" applyBorder="1" applyAlignment="1">
      <alignment vertical="center"/>
    </xf>
    <xf numFmtId="0" fontId="7" fillId="2" borderId="0" xfId="6724" applyFont="1" applyFill="1" applyAlignment="1">
      <alignment vertical="center"/>
    </xf>
    <xf numFmtId="3" fontId="9" fillId="2" borderId="4" xfId="2399" applyNumberFormat="1" applyFont="1" applyFill="1" applyBorder="1" applyAlignment="1">
      <alignment horizontal="right" vertical="center"/>
    </xf>
    <xf numFmtId="0" fontId="7" fillId="2" borderId="3" xfId="1469" applyFont="1" applyFill="1" applyBorder="1" applyAlignment="1">
      <alignment horizontal="left" vertical="center"/>
    </xf>
    <xf numFmtId="3" fontId="9" fillId="2" borderId="4" xfId="1796" applyNumberFormat="1" applyFont="1" applyFill="1" applyBorder="1" applyAlignment="1">
      <alignment vertical="center"/>
    </xf>
    <xf numFmtId="3" fontId="9" fillId="2" borderId="3" xfId="1469" applyNumberFormat="1" applyFont="1" applyFill="1" applyBorder="1" applyAlignment="1">
      <alignment vertical="center"/>
    </xf>
    <xf numFmtId="0" fontId="7" fillId="2" borderId="7" xfId="1469" applyFont="1" applyFill="1" applyBorder="1" applyAlignment="1">
      <alignment horizontal="center" vertical="center"/>
    </xf>
    <xf numFmtId="0" fontId="7" fillId="2" borderId="23" xfId="1469" applyFont="1" applyFill="1" applyBorder="1" applyAlignment="1">
      <alignment horizontal="center" vertical="center" wrapText="1"/>
    </xf>
    <xf numFmtId="3" fontId="7" fillId="2" borderId="23" xfId="1469" applyNumberFormat="1" applyFont="1" applyFill="1" applyBorder="1" applyAlignment="1">
      <alignment horizontal="right" vertical="center"/>
    </xf>
    <xf numFmtId="3" fontId="9" fillId="2" borderId="23" xfId="1469" applyNumberFormat="1" applyFont="1" applyFill="1" applyBorder="1" applyAlignment="1">
      <alignment horizontal="right" vertical="center"/>
    </xf>
    <xf numFmtId="3" fontId="7" fillId="2" borderId="23" xfId="1469" applyNumberFormat="1" applyFont="1" applyFill="1" applyBorder="1" applyAlignment="1">
      <alignment vertical="center" wrapText="1"/>
    </xf>
    <xf numFmtId="3" fontId="9" fillId="2" borderId="4" xfId="5220" applyNumberFormat="1" applyFont="1" applyFill="1" applyBorder="1" applyAlignment="1">
      <alignment vertical="center"/>
    </xf>
    <xf numFmtId="3" fontId="7" fillId="2" borderId="4" xfId="13" applyNumberFormat="1" applyFont="1" applyFill="1" applyBorder="1" applyAlignment="1">
      <alignment horizontal="right" vertical="center"/>
    </xf>
    <xf numFmtId="49" fontId="7" fillId="2" borderId="4" xfId="7561" applyNumberFormat="1" applyFont="1" applyFill="1" applyBorder="1" applyAlignment="1">
      <alignment horizontal="center" vertical="center" wrapText="1"/>
    </xf>
    <xf numFmtId="0" fontId="7" fillId="2" borderId="3" xfId="7561" applyFont="1" applyFill="1" applyBorder="1" applyAlignment="1">
      <alignment horizontal="left" vertical="center" wrapText="1"/>
    </xf>
    <xf numFmtId="0" fontId="7" fillId="2" borderId="7" xfId="7561" applyFont="1" applyFill="1" applyBorder="1" applyAlignment="1">
      <alignment horizontal="left" vertical="center" wrapText="1"/>
    </xf>
    <xf numFmtId="0" fontId="7" fillId="2" borderId="14" xfId="7561" applyFont="1" applyFill="1" applyBorder="1" applyAlignment="1">
      <alignment horizontal="left" vertical="center" wrapText="1"/>
    </xf>
    <xf numFmtId="0" fontId="7" fillId="2" borderId="4" xfId="6724" applyFont="1" applyFill="1" applyBorder="1" applyAlignment="1">
      <alignment vertical="center" wrapText="1"/>
    </xf>
    <xf numFmtId="0" fontId="7" fillId="2" borderId="4" xfId="2027" applyFont="1" applyFill="1" applyBorder="1" applyAlignment="1">
      <alignment horizontal="center" vertical="center" wrapText="1"/>
    </xf>
    <xf numFmtId="0" fontId="22" fillId="0" borderId="0" xfId="1469" applyFont="1" applyAlignment="1">
      <alignment vertical="center"/>
    </xf>
    <xf numFmtId="0" fontId="41" fillId="0" borderId="0" xfId="1796" applyFont="1"/>
    <xf numFmtId="0" fontId="22" fillId="0" borderId="0" xfId="0" applyFont="1" applyAlignment="1">
      <alignment vertical="center" wrapText="1"/>
    </xf>
    <xf numFmtId="0" fontId="7" fillId="2" borderId="4" xfId="6724" applyFont="1" applyFill="1" applyBorder="1" applyAlignment="1">
      <alignment vertical="center"/>
    </xf>
    <xf numFmtId="0" fontId="7" fillId="2" borderId="4" xfId="3648" applyFont="1" applyFill="1" applyBorder="1" applyAlignment="1">
      <alignment horizontal="center" vertical="center"/>
    </xf>
    <xf numFmtId="0" fontId="7" fillId="2" borderId="4" xfId="3648" applyFont="1" applyFill="1" applyBorder="1" applyAlignment="1">
      <alignment vertical="center"/>
    </xf>
    <xf numFmtId="0" fontId="23" fillId="2" borderId="0" xfId="3648" applyFont="1" applyFill="1" applyAlignment="1">
      <alignment vertical="center"/>
    </xf>
    <xf numFmtId="0" fontId="22" fillId="0" borderId="0" xfId="6343" applyFont="1" applyAlignment="1">
      <alignment vertical="center"/>
    </xf>
    <xf numFmtId="0" fontId="7" fillId="2" borderId="1" xfId="6343" applyFont="1" applyFill="1" applyBorder="1" applyAlignment="1">
      <alignment horizontal="center" vertical="center" wrapText="1"/>
    </xf>
    <xf numFmtId="0" fontId="7" fillId="2" borderId="7" xfId="7561" applyFont="1" applyFill="1" applyBorder="1" applyAlignment="1">
      <alignment horizontal="center" vertical="center" wrapText="1"/>
    </xf>
    <xf numFmtId="0" fontId="7" fillId="2" borderId="3" xfId="1796" applyFont="1" applyFill="1" applyBorder="1" applyAlignment="1">
      <alignment horizontal="left" vertical="center"/>
    </xf>
    <xf numFmtId="49" fontId="7" fillId="2" borderId="3" xfId="5220" applyNumberFormat="1" applyFont="1" applyFill="1" applyBorder="1" applyAlignment="1">
      <alignment horizontal="left" vertical="center" wrapText="1"/>
    </xf>
    <xf numFmtId="0" fontId="7" fillId="2" borderId="3" xfId="376" applyFont="1" applyFill="1" applyBorder="1" applyAlignment="1">
      <alignment horizontal="left" vertical="center" wrapText="1"/>
    </xf>
    <xf numFmtId="0" fontId="7" fillId="2" borderId="3" xfId="5220" applyFont="1" applyFill="1" applyBorder="1" applyAlignment="1">
      <alignment vertical="center" wrapText="1"/>
    </xf>
    <xf numFmtId="0" fontId="7" fillId="2" borderId="3" xfId="5220" applyFont="1" applyFill="1" applyBorder="1" applyAlignment="1">
      <alignment horizontal="left" vertical="center" wrapText="1"/>
    </xf>
    <xf numFmtId="0" fontId="7" fillId="2" borderId="3" xfId="2445" applyFont="1" applyFill="1" applyBorder="1" applyAlignment="1">
      <alignment horizontal="left" vertical="center" wrapText="1"/>
    </xf>
    <xf numFmtId="0" fontId="7" fillId="2" borderId="10" xfId="7561" applyFont="1" applyFill="1" applyBorder="1" applyAlignment="1">
      <alignment horizontal="center" vertical="center" wrapText="1"/>
    </xf>
    <xf numFmtId="0" fontId="7" fillId="2" borderId="5" xfId="7561" applyFont="1" applyFill="1" applyBorder="1" applyAlignment="1">
      <alignment horizontal="left" vertical="center" wrapText="1"/>
    </xf>
    <xf numFmtId="0" fontId="7" fillId="2" borderId="5" xfId="6343" applyFont="1" applyFill="1" applyBorder="1" applyAlignment="1">
      <alignment horizontal="left" vertical="center" wrapText="1"/>
    </xf>
    <xf numFmtId="0" fontId="7" fillId="2" borderId="10" xfId="3648" applyFont="1" applyFill="1" applyBorder="1" applyAlignment="1">
      <alignment horizontal="center" vertical="center"/>
    </xf>
    <xf numFmtId="0" fontId="7" fillId="2" borderId="11" xfId="7561" applyFont="1" applyFill="1" applyBorder="1" applyAlignment="1">
      <alignment horizontal="center" vertical="center" wrapText="1"/>
    </xf>
    <xf numFmtId="0" fontId="7" fillId="2" borderId="9" xfId="7561" applyFont="1" applyFill="1" applyBorder="1" applyAlignment="1">
      <alignment horizontal="left" vertical="center" wrapText="1"/>
    </xf>
    <xf numFmtId="3" fontId="7" fillId="2" borderId="14" xfId="5220" applyNumberFormat="1" applyFont="1" applyFill="1" applyBorder="1" applyAlignment="1">
      <alignment vertical="center"/>
    </xf>
    <xf numFmtId="0" fontId="22" fillId="0" borderId="0" xfId="6905" applyFont="1"/>
    <xf numFmtId="0" fontId="23" fillId="0" borderId="0" xfId="6343" applyFont="1" applyAlignment="1">
      <alignment horizontal="center" vertical="center" wrapText="1"/>
    </xf>
    <xf numFmtId="0" fontId="9" fillId="2" borderId="4" xfId="0" applyFont="1" applyFill="1" applyBorder="1" applyAlignment="1">
      <alignment horizontal="center" vertical="center" wrapText="1"/>
    </xf>
    <xf numFmtId="0" fontId="7" fillId="2" borderId="4" xfId="0" applyFont="1" applyFill="1" applyBorder="1" applyAlignment="1">
      <alignment horizontal="right" vertical="center" wrapText="1"/>
    </xf>
    <xf numFmtId="3" fontId="9" fillId="2" borderId="1" xfId="1469" applyNumberFormat="1" applyFont="1" applyFill="1" applyBorder="1" applyAlignment="1">
      <alignment vertical="center"/>
    </xf>
    <xf numFmtId="3" fontId="9" fillId="2" borderId="0" xfId="1796" applyNumberFormat="1" applyFont="1" applyFill="1" applyAlignment="1">
      <alignment vertical="center"/>
    </xf>
    <xf numFmtId="3" fontId="9" fillId="2" borderId="0" xfId="1796" applyNumberFormat="1" applyFont="1" applyFill="1" applyAlignment="1">
      <alignment horizontal="right" vertical="center"/>
    </xf>
    <xf numFmtId="0" fontId="185" fillId="0" borderId="0" xfId="1796"/>
    <xf numFmtId="167" fontId="7" fillId="2" borderId="0" xfId="6678" applyNumberFormat="1" applyFont="1" applyFill="1" applyBorder="1" applyAlignment="1">
      <alignment horizontal="left"/>
    </xf>
    <xf numFmtId="3" fontId="7" fillId="2" borderId="0" xfId="6536" applyNumberFormat="1" applyFont="1" applyFill="1" applyBorder="1" applyAlignment="1" applyProtection="1">
      <alignment horizontal="right" vertical="center"/>
    </xf>
    <xf numFmtId="3" fontId="7" fillId="2" borderId="4" xfId="1469" applyNumberFormat="1" applyFont="1" applyFill="1" applyBorder="1" applyAlignment="1">
      <alignment horizontal="left" vertical="center"/>
    </xf>
    <xf numFmtId="3" fontId="7" fillId="2" borderId="4" xfId="5220" applyNumberFormat="1" applyFont="1" applyFill="1" applyBorder="1"/>
    <xf numFmtId="0" fontId="7" fillId="2" borderId="4" xfId="5387" applyFont="1" applyFill="1" applyBorder="1" applyAlignment="1">
      <alignment horizontal="left" vertical="center" wrapText="1"/>
    </xf>
    <xf numFmtId="3" fontId="7" fillId="2" borderId="3" xfId="1796" applyNumberFormat="1" applyFont="1" applyFill="1" applyBorder="1" applyAlignment="1">
      <alignment horizontal="right" vertical="center"/>
    </xf>
    <xf numFmtId="0" fontId="7" fillId="2" borderId="4" xfId="5872" applyFont="1" applyFill="1" applyBorder="1" applyAlignment="1">
      <alignment horizontal="center" vertical="center"/>
    </xf>
    <xf numFmtId="0" fontId="7" fillId="2" borderId="4" xfId="5872" applyFont="1" applyFill="1" applyBorder="1" applyAlignment="1">
      <alignment horizontal="left" vertical="center" wrapText="1"/>
    </xf>
    <xf numFmtId="0" fontId="7" fillId="2" borderId="4" xfId="5387" applyFont="1" applyFill="1" applyBorder="1" applyAlignment="1">
      <alignment vertical="center" wrapText="1"/>
    </xf>
    <xf numFmtId="1" fontId="7" fillId="2" borderId="4" xfId="5220" applyNumberFormat="1" applyFont="1" applyFill="1" applyBorder="1"/>
    <xf numFmtId="0" fontId="7" fillId="2" borderId="4" xfId="6905" applyFont="1" applyFill="1" applyBorder="1" applyAlignment="1">
      <alignment horizontal="left" vertical="center"/>
    </xf>
    <xf numFmtId="1" fontId="7" fillId="2" borderId="4" xfId="5220" applyNumberFormat="1" applyFont="1" applyFill="1" applyBorder="1" applyAlignment="1">
      <alignment wrapText="1"/>
    </xf>
    <xf numFmtId="1" fontId="7" fillId="2" borderId="0" xfId="5220" applyNumberFormat="1" applyFont="1" applyFill="1"/>
    <xf numFmtId="0" fontId="26" fillId="0" borderId="0" xfId="1796" applyFont="1"/>
    <xf numFmtId="0" fontId="7" fillId="0" borderId="0" xfId="1796" applyFont="1"/>
    <xf numFmtId="1" fontId="25" fillId="0" borderId="0" xfId="5220" applyNumberFormat="1" applyFont="1"/>
    <xf numFmtId="0" fontId="25" fillId="0" borderId="0" xfId="5220" applyFont="1"/>
    <xf numFmtId="1" fontId="25" fillId="0" borderId="0" xfId="1796" applyNumberFormat="1" applyFont="1"/>
    <xf numFmtId="1" fontId="52" fillId="0" borderId="0" xfId="1796" applyNumberFormat="1" applyFont="1" applyAlignment="1">
      <alignment horizontal="right"/>
    </xf>
    <xf numFmtId="1" fontId="26" fillId="0" borderId="0" xfId="1469" applyNumberFormat="1" applyFont="1" applyAlignment="1">
      <alignment vertical="center"/>
    </xf>
    <xf numFmtId="1" fontId="7" fillId="2" borderId="0" xfId="5220" applyNumberFormat="1" applyFont="1" applyFill="1" applyAlignment="1">
      <alignment wrapText="1"/>
    </xf>
    <xf numFmtId="0" fontId="7" fillId="2" borderId="4" xfId="1965" applyFont="1" applyFill="1" applyBorder="1" applyAlignment="1">
      <alignment horizontal="left" vertical="center" wrapText="1"/>
    </xf>
    <xf numFmtId="0" fontId="7" fillId="2" borderId="10" xfId="1469" applyFont="1" applyFill="1" applyBorder="1" applyAlignment="1">
      <alignment vertical="center" wrapText="1"/>
    </xf>
    <xf numFmtId="0" fontId="7" fillId="2" borderId="4" xfId="1965" applyFont="1" applyFill="1" applyBorder="1" applyAlignment="1">
      <alignment horizontal="center" vertical="center" wrapText="1"/>
    </xf>
    <xf numFmtId="0" fontId="7" fillId="2" borderId="0" xfId="5387" applyFont="1" applyFill="1" applyAlignment="1">
      <alignment horizontal="left" vertical="center" wrapText="1"/>
    </xf>
    <xf numFmtId="0" fontId="7" fillId="2" borderId="0" xfId="3601" applyFont="1" applyFill="1" applyAlignment="1">
      <alignment horizontal="left" vertical="center" wrapText="1"/>
    </xf>
    <xf numFmtId="0" fontId="7" fillId="2" borderId="0" xfId="5872" applyFont="1" applyFill="1" applyAlignment="1">
      <alignment horizontal="left" vertical="center" wrapText="1"/>
    </xf>
    <xf numFmtId="1" fontId="25" fillId="0" borderId="0" xfId="1469" applyNumberFormat="1" applyFont="1" applyAlignment="1">
      <alignment vertical="center"/>
    </xf>
    <xf numFmtId="1" fontId="25" fillId="0" borderId="0" xfId="5387" applyNumberFormat="1" applyFont="1" applyAlignment="1">
      <alignment vertical="center"/>
    </xf>
    <xf numFmtId="0" fontId="7" fillId="2" borderId="0" xfId="6905" applyFont="1" applyFill="1" applyAlignment="1">
      <alignment horizontal="left" vertical="center" wrapText="1"/>
    </xf>
    <xf numFmtId="49" fontId="7" fillId="2" borderId="4" xfId="5872" applyNumberFormat="1" applyFont="1" applyFill="1" applyBorder="1" applyAlignment="1">
      <alignment horizontal="left" vertical="center" wrapText="1"/>
    </xf>
    <xf numFmtId="1" fontId="25" fillId="0" borderId="0" xfId="5220" applyNumberFormat="1" applyFont="1" applyAlignment="1">
      <alignment vertical="center"/>
    </xf>
    <xf numFmtId="0" fontId="25" fillId="0" borderId="0" xfId="5220" applyFont="1" applyAlignment="1">
      <alignment vertical="center"/>
    </xf>
    <xf numFmtId="1" fontId="25" fillId="0" borderId="0" xfId="6905" applyNumberFormat="1" applyFont="1"/>
    <xf numFmtId="0" fontId="25" fillId="0" borderId="0" xfId="6905" applyFont="1"/>
    <xf numFmtId="0" fontId="7" fillId="2" borderId="10" xfId="5387" applyFont="1" applyFill="1" applyBorder="1" applyAlignment="1">
      <alignment horizontal="center" vertical="center"/>
    </xf>
    <xf numFmtId="0" fontId="7" fillId="2" borderId="10" xfId="5387" applyFont="1" applyFill="1" applyBorder="1" applyAlignment="1">
      <alignment horizontal="left" vertical="center" wrapText="1"/>
    </xf>
    <xf numFmtId="0" fontId="7" fillId="2" borderId="5" xfId="5387" applyFont="1" applyFill="1" applyBorder="1" applyAlignment="1">
      <alignment horizontal="left" vertical="center" wrapText="1"/>
    </xf>
    <xf numFmtId="1" fontId="7" fillId="2" borderId="10" xfId="5220" applyNumberFormat="1" applyFont="1" applyFill="1" applyBorder="1" applyAlignment="1">
      <alignment vertical="center" wrapText="1"/>
    </xf>
    <xf numFmtId="1" fontId="52" fillId="0" borderId="0" xfId="1796" applyNumberFormat="1" applyFont="1" applyAlignment="1">
      <alignment horizontal="center"/>
    </xf>
    <xf numFmtId="1" fontId="26" fillId="0" borderId="0" xfId="1796" applyNumberFormat="1" applyFont="1"/>
    <xf numFmtId="3" fontId="9" fillId="2" borderId="0" xfId="1469" applyNumberFormat="1" applyFont="1" applyFill="1" applyAlignment="1">
      <alignment horizontal="right" vertical="center" wrapText="1"/>
    </xf>
    <xf numFmtId="49" fontId="26" fillId="2" borderId="0" xfId="1796" applyNumberFormat="1" applyFont="1" applyFill="1"/>
    <xf numFmtId="0" fontId="26" fillId="2" borderId="0" xfId="1796" applyFont="1" applyFill="1"/>
    <xf numFmtId="0" fontId="185" fillId="2" borderId="0" xfId="1796" applyFill="1"/>
    <xf numFmtId="3" fontId="7" fillId="2" borderId="0" xfId="6905" applyNumberFormat="1" applyFont="1" applyFill="1" applyAlignment="1">
      <alignment vertical="center"/>
    </xf>
    <xf numFmtId="3" fontId="7" fillId="2" borderId="0" xfId="2445" applyNumberFormat="1" applyFont="1" applyFill="1"/>
    <xf numFmtId="3" fontId="7" fillId="2" borderId="4" xfId="1469" applyNumberFormat="1" applyFont="1" applyFill="1" applyBorder="1" applyAlignment="1">
      <alignment horizontal="center" vertical="center"/>
    </xf>
    <xf numFmtId="3" fontId="7" fillId="2" borderId="4" xfId="2445" applyNumberFormat="1" applyFont="1" applyFill="1" applyBorder="1"/>
    <xf numFmtId="49" fontId="7" fillId="2" borderId="3" xfId="1469" applyNumberFormat="1" applyFont="1" applyFill="1" applyBorder="1" applyAlignment="1">
      <alignment vertical="center" wrapText="1"/>
    </xf>
    <xf numFmtId="0" fontId="7" fillId="2" borderId="0" xfId="2445" applyFont="1" applyFill="1"/>
    <xf numFmtId="0" fontId="7" fillId="2" borderId="4" xfId="7560" applyFont="1" applyFill="1" applyBorder="1" applyAlignment="1">
      <alignment horizontal="center" vertical="center" wrapText="1"/>
    </xf>
    <xf numFmtId="0" fontId="7" fillId="2" borderId="3" xfId="7560" applyFont="1" applyFill="1" applyBorder="1" applyAlignment="1">
      <alignment horizontal="left" vertical="center" wrapText="1"/>
    </xf>
    <xf numFmtId="0" fontId="7" fillId="2" borderId="3" xfId="2445" applyFont="1" applyFill="1" applyBorder="1"/>
    <xf numFmtId="49" fontId="7" fillId="2" borderId="0" xfId="1469" applyNumberFormat="1" applyFont="1" applyFill="1" applyAlignment="1">
      <alignment vertical="center" wrapText="1"/>
    </xf>
    <xf numFmtId="0" fontId="7" fillId="2" borderId="3" xfId="0" applyFont="1" applyFill="1" applyBorder="1" applyAlignment="1" applyProtection="1">
      <alignment vertical="top" wrapText="1" readingOrder="1"/>
      <protection locked="0"/>
    </xf>
    <xf numFmtId="0" fontId="7" fillId="2" borderId="3" xfId="0" applyFont="1" applyFill="1" applyBorder="1" applyAlignment="1">
      <alignment vertical="center"/>
    </xf>
    <xf numFmtId="0" fontId="7" fillId="2" borderId="3" xfId="2445" applyFont="1" applyFill="1" applyBorder="1" applyAlignment="1">
      <alignment wrapText="1"/>
    </xf>
    <xf numFmtId="49" fontId="7" fillId="2" borderId="3" xfId="5220" applyNumberFormat="1" applyFont="1" applyFill="1" applyBorder="1" applyAlignment="1">
      <alignment vertical="center" wrapText="1"/>
    </xf>
    <xf numFmtId="49" fontId="7" fillId="2" borderId="3" xfId="3601" applyNumberFormat="1" applyFont="1" applyFill="1" applyBorder="1" applyAlignment="1">
      <alignment horizontal="left" vertical="center" wrapText="1"/>
    </xf>
    <xf numFmtId="49" fontId="7" fillId="2" borderId="5" xfId="5387" applyNumberFormat="1" applyFont="1" applyFill="1" applyBorder="1" applyAlignment="1">
      <alignment horizontal="left" vertical="center" wrapText="1"/>
    </xf>
    <xf numFmtId="49" fontId="7" fillId="2" borderId="5" xfId="1469" applyNumberFormat="1" applyFont="1" applyFill="1" applyBorder="1" applyAlignment="1">
      <alignment vertical="center" wrapText="1"/>
    </xf>
    <xf numFmtId="49" fontId="7" fillId="2" borderId="5" xfId="6343" applyNumberFormat="1" applyFont="1" applyFill="1" applyBorder="1" applyAlignment="1">
      <alignment horizontal="left" vertical="center" wrapText="1"/>
    </xf>
    <xf numFmtId="0" fontId="7" fillId="2" borderId="6" xfId="7560" applyFont="1" applyFill="1" applyBorder="1" applyAlignment="1">
      <alignment horizontal="left" vertical="center" wrapText="1"/>
    </xf>
    <xf numFmtId="0" fontId="7" fillId="2" borderId="6" xfId="0" applyFont="1" applyFill="1" applyBorder="1" applyAlignment="1" applyProtection="1">
      <alignment vertical="top" wrapText="1" readingOrder="1"/>
      <protection locked="0"/>
    </xf>
    <xf numFmtId="49" fontId="7" fillId="2" borderId="6" xfId="1469" applyNumberFormat="1" applyFont="1" applyFill="1" applyBorder="1" applyAlignment="1">
      <alignment vertical="center" wrapText="1"/>
    </xf>
    <xf numFmtId="0" fontId="7" fillId="2" borderId="11" xfId="6905" applyFont="1" applyFill="1" applyBorder="1" applyAlignment="1">
      <alignment horizontal="center" vertical="center"/>
    </xf>
    <xf numFmtId="0" fontId="7" fillId="2" borderId="9" xfId="2445" applyFont="1" applyFill="1" applyBorder="1"/>
    <xf numFmtId="0" fontId="7" fillId="2" borderId="6" xfId="6905" applyFont="1" applyFill="1" applyBorder="1" applyAlignment="1">
      <alignment horizontal="left" vertical="center" wrapText="1"/>
    </xf>
    <xf numFmtId="0" fontId="7" fillId="2" borderId="10" xfId="7560" applyFont="1" applyFill="1" applyBorder="1" applyAlignment="1">
      <alignment horizontal="center" vertical="center" wrapText="1"/>
    </xf>
    <xf numFmtId="0" fontId="7" fillId="2" borderId="5" xfId="2445" applyFont="1" applyFill="1" applyBorder="1"/>
    <xf numFmtId="0" fontId="7" fillId="2" borderId="9" xfId="6905" applyFont="1" applyFill="1" applyBorder="1" applyAlignment="1">
      <alignment horizontal="left" vertical="center" wrapText="1"/>
    </xf>
    <xf numFmtId="0" fontId="7" fillId="2" borderId="5" xfId="1980" applyFont="1" applyFill="1" applyBorder="1" applyAlignment="1">
      <alignment horizontal="left" vertical="center" wrapText="1"/>
    </xf>
    <xf numFmtId="0" fontId="9" fillId="2" borderId="0" xfId="1980" applyFont="1" applyFill="1" applyAlignment="1">
      <alignment horizontal="center" vertical="center" wrapText="1"/>
    </xf>
    <xf numFmtId="0" fontId="9" fillId="2" borderId="4" xfId="1980" applyFont="1" applyFill="1" applyBorder="1" applyAlignment="1">
      <alignment horizontal="left" vertical="center" wrapText="1"/>
    </xf>
    <xf numFmtId="3" fontId="7" fillId="2" borderId="4" xfId="6343" applyNumberFormat="1" applyFont="1" applyFill="1" applyBorder="1" applyAlignment="1">
      <alignment horizontal="right" vertical="center"/>
    </xf>
    <xf numFmtId="3" fontId="7" fillId="2" borderId="3" xfId="1469" applyNumberFormat="1" applyFont="1" applyFill="1" applyBorder="1" applyAlignment="1">
      <alignment horizontal="center" vertical="center" wrapText="1"/>
    </xf>
    <xf numFmtId="3" fontId="7" fillId="2" borderId="4" xfId="2027" applyNumberFormat="1" applyFont="1" applyFill="1" applyBorder="1" applyAlignment="1">
      <alignment horizontal="center" vertical="center"/>
    </xf>
    <xf numFmtId="0" fontId="7" fillId="2" borderId="3" xfId="1469" applyFont="1" applyFill="1" applyBorder="1" applyAlignment="1">
      <alignment horizontal="left" vertical="center" wrapText="1"/>
    </xf>
    <xf numFmtId="3" fontId="7" fillId="2" borderId="4" xfId="6713" applyNumberFormat="1" applyFont="1" applyFill="1" applyBorder="1" applyAlignment="1">
      <alignment horizontal="center" vertical="center"/>
    </xf>
    <xf numFmtId="3" fontId="7" fillId="2" borderId="4" xfId="5387" applyNumberFormat="1" applyFont="1" applyFill="1" applyBorder="1" applyAlignment="1">
      <alignment horizontal="center" vertical="center"/>
    </xf>
    <xf numFmtId="3" fontId="7" fillId="2" borderId="4" xfId="5387" applyNumberFormat="1" applyFont="1" applyFill="1" applyBorder="1" applyAlignment="1">
      <alignment horizontal="center" vertical="center" wrapText="1"/>
    </xf>
    <xf numFmtId="0" fontId="7" fillId="2" borderId="4" xfId="1469" applyFont="1" applyFill="1" applyBorder="1" applyAlignment="1">
      <alignment horizontal="right" vertical="center"/>
    </xf>
    <xf numFmtId="49" fontId="7" fillId="2" borderId="3" xfId="6905" applyNumberFormat="1" applyFont="1" applyFill="1" applyBorder="1" applyAlignment="1">
      <alignment vertical="center" wrapText="1"/>
    </xf>
    <xf numFmtId="0" fontId="7" fillId="2" borderId="3" xfId="1469" applyFont="1" applyFill="1" applyBorder="1" applyAlignment="1">
      <alignment vertical="center" wrapText="1"/>
    </xf>
    <xf numFmtId="0" fontId="7" fillId="2" borderId="0" xfId="1469" applyFont="1" applyFill="1" applyAlignment="1">
      <alignment vertical="center" wrapText="1"/>
    </xf>
    <xf numFmtId="49" fontId="7" fillId="2" borderId="3" xfId="5387" applyNumberFormat="1" applyFont="1" applyFill="1" applyBorder="1" applyAlignment="1">
      <alignment vertical="center" wrapText="1"/>
    </xf>
    <xf numFmtId="0" fontId="9" fillId="2" borderId="3" xfId="2445" applyFont="1" applyFill="1" applyBorder="1" applyAlignment="1">
      <alignment horizontal="left" vertical="center" wrapText="1"/>
    </xf>
    <xf numFmtId="0" fontId="7" fillId="2" borderId="7" xfId="7560" applyFont="1" applyFill="1" applyBorder="1" applyAlignment="1">
      <alignment horizontal="center" vertical="center" wrapText="1"/>
    </xf>
    <xf numFmtId="0" fontId="7" fillId="2" borderId="14" xfId="1469" applyFont="1" applyFill="1" applyBorder="1" applyAlignment="1">
      <alignment vertical="center" wrapText="1"/>
    </xf>
    <xf numFmtId="0" fontId="7" fillId="2" borderId="4" xfId="5418" applyFont="1" applyFill="1" applyBorder="1" applyAlignment="1">
      <alignment horizontal="center" vertical="center" wrapText="1"/>
    </xf>
    <xf numFmtId="0" fontId="7" fillId="2" borderId="3" xfId="5418" applyFont="1" applyFill="1" applyBorder="1" applyAlignment="1">
      <alignment horizontal="left" vertical="center" wrapText="1"/>
    </xf>
    <xf numFmtId="0" fontId="7" fillId="2" borderId="5" xfId="1469" applyFont="1" applyFill="1" applyBorder="1" applyAlignment="1">
      <alignment vertical="center" wrapText="1"/>
    </xf>
    <xf numFmtId="0" fontId="7" fillId="2" borderId="5" xfId="6343" applyFont="1" applyFill="1" applyBorder="1" applyAlignment="1">
      <alignment horizontal="left" vertical="center"/>
    </xf>
    <xf numFmtId="49" fontId="7" fillId="2" borderId="10" xfId="2027" applyNumberFormat="1" applyFont="1" applyFill="1" applyBorder="1" applyAlignment="1">
      <alignment horizontal="center" vertical="center"/>
    </xf>
    <xf numFmtId="0" fontId="7" fillId="2" borderId="21" xfId="1469" applyFont="1" applyFill="1" applyBorder="1" applyAlignment="1">
      <alignment vertical="center"/>
    </xf>
    <xf numFmtId="3" fontId="7" fillId="2" borderId="0" xfId="1469" applyNumberFormat="1" applyFont="1" applyFill="1" applyAlignment="1">
      <alignment horizontal="left" vertical="center" wrapText="1"/>
    </xf>
    <xf numFmtId="3" fontId="7" fillId="2" borderId="0" xfId="1469" applyNumberFormat="1" applyFont="1" applyFill="1" applyAlignment="1">
      <alignment horizontal="center" vertical="center"/>
    </xf>
    <xf numFmtId="168" fontId="7" fillId="2" borderId="0" xfId="6536" applyNumberFormat="1" applyFont="1" applyFill="1" applyBorder="1" applyAlignment="1" applyProtection="1">
      <alignment vertical="center"/>
    </xf>
    <xf numFmtId="0" fontId="7" fillId="2" borderId="3" xfId="1469" applyFont="1" applyFill="1" applyBorder="1" applyAlignment="1">
      <alignment vertical="center"/>
    </xf>
    <xf numFmtId="0" fontId="7" fillId="2" borderId="4" xfId="5418" applyFont="1" applyFill="1" applyBorder="1" applyAlignment="1">
      <alignment horizontal="left" vertical="center" wrapText="1"/>
    </xf>
    <xf numFmtId="49" fontId="7" fillId="2" borderId="4" xfId="1469" applyNumberFormat="1" applyFont="1" applyFill="1" applyBorder="1" applyAlignment="1">
      <alignment horizontal="left" vertical="center" wrapText="1"/>
    </xf>
    <xf numFmtId="0" fontId="7" fillId="2" borderId="4" xfId="7008" applyFont="1" applyFill="1" applyBorder="1" applyAlignment="1">
      <alignment horizontal="center" vertical="center"/>
    </xf>
    <xf numFmtId="0" fontId="7" fillId="2" borderId="4" xfId="7008" applyFont="1" applyFill="1" applyBorder="1" applyAlignment="1">
      <alignment horizontal="left" vertical="center" wrapText="1"/>
    </xf>
    <xf numFmtId="0" fontId="9" fillId="2" borderId="4" xfId="1469" applyFont="1" applyFill="1" applyBorder="1" applyAlignment="1">
      <alignment horizontal="center" vertical="center" wrapText="1"/>
    </xf>
    <xf numFmtId="0" fontId="72" fillId="0" borderId="0" xfId="1796" applyFont="1"/>
    <xf numFmtId="0" fontId="9" fillId="2" borderId="3" xfId="1469" applyFont="1" applyFill="1" applyBorder="1" applyAlignment="1">
      <alignment vertical="center"/>
    </xf>
    <xf numFmtId="3" fontId="9" fillId="2" borderId="4" xfId="13" applyNumberFormat="1" applyFont="1" applyFill="1" applyBorder="1" applyAlignment="1">
      <alignment horizontal="right" vertical="center" wrapText="1"/>
    </xf>
    <xf numFmtId="3" fontId="7" fillId="2" borderId="4" xfId="2445" applyNumberFormat="1" applyFont="1" applyFill="1" applyBorder="1" applyAlignment="1">
      <alignment horizontal="center" vertical="center" wrapText="1"/>
    </xf>
    <xf numFmtId="3" fontId="7" fillId="2" borderId="4" xfId="2445" applyNumberFormat="1" applyFont="1" applyFill="1" applyBorder="1" applyAlignment="1">
      <alignment horizontal="left" vertical="center" wrapText="1"/>
    </xf>
    <xf numFmtId="3" fontId="7" fillId="2" borderId="7" xfId="2445" applyNumberFormat="1" applyFont="1" applyFill="1" applyBorder="1" applyAlignment="1">
      <alignment horizontal="center" vertical="center" wrapText="1"/>
    </xf>
    <xf numFmtId="3" fontId="7" fillId="2" borderId="3" xfId="2445" applyNumberFormat="1" applyFont="1" applyFill="1" applyBorder="1" applyAlignment="1">
      <alignment horizontal="left" vertical="center" wrapText="1"/>
    </xf>
    <xf numFmtId="3" fontId="7" fillId="2" borderId="10" xfId="2445" applyNumberFormat="1" applyFont="1" applyFill="1" applyBorder="1" applyAlignment="1">
      <alignment horizontal="center" vertical="center" wrapText="1"/>
    </xf>
    <xf numFmtId="3" fontId="7" fillId="2" borderId="5" xfId="2445" applyNumberFormat="1" applyFont="1" applyFill="1" applyBorder="1" applyAlignment="1">
      <alignment horizontal="left" vertical="center" wrapText="1"/>
    </xf>
    <xf numFmtId="0" fontId="7" fillId="2" borderId="5" xfId="1965" applyFont="1" applyFill="1" applyBorder="1" applyAlignment="1">
      <alignment horizontal="left" vertical="center" wrapText="1"/>
    </xf>
    <xf numFmtId="3" fontId="6" fillId="0" borderId="0" xfId="6344" applyNumberFormat="1" applyFont="1" applyAlignment="1">
      <alignment horizontal="right" vertical="center"/>
    </xf>
    <xf numFmtId="0" fontId="22" fillId="0" borderId="0" xfId="5220" applyFont="1" applyAlignment="1">
      <alignment vertical="center"/>
    </xf>
    <xf numFmtId="3" fontId="23" fillId="0" borderId="0" xfId="5220" applyNumberFormat="1" applyFont="1" applyAlignment="1">
      <alignment vertical="center"/>
    </xf>
    <xf numFmtId="3" fontId="23" fillId="0" borderId="0" xfId="5220" applyNumberFormat="1" applyFont="1" applyAlignment="1">
      <alignment vertical="center" wrapText="1"/>
    </xf>
    <xf numFmtId="0" fontId="7" fillId="2" borderId="3" xfId="1965" applyFont="1" applyFill="1" applyBorder="1" applyAlignment="1">
      <alignment horizontal="left" vertical="center" wrapText="1"/>
    </xf>
    <xf numFmtId="3" fontId="51" fillId="2" borderId="0" xfId="5220" applyNumberFormat="1" applyFont="1" applyFill="1" applyAlignment="1">
      <alignment horizontal="right" vertical="center"/>
    </xf>
    <xf numFmtId="49" fontId="83" fillId="2" borderId="0" xfId="1796" applyNumberFormat="1" applyFont="1" applyFill="1" applyAlignment="1">
      <alignment horizontal="center"/>
    </xf>
    <xf numFmtId="167" fontId="7" fillId="2" borderId="0" xfId="0" applyNumberFormat="1" applyFont="1" applyFill="1" applyAlignment="1">
      <alignment vertical="top"/>
    </xf>
    <xf numFmtId="167" fontId="7" fillId="2" borderId="0" xfId="0" applyNumberFormat="1" applyFont="1" applyFill="1" applyAlignment="1">
      <alignment horizontal="right" vertical="top"/>
    </xf>
    <xf numFmtId="0" fontId="7" fillId="2" borderId="0" xfId="0" applyFont="1" applyFill="1" applyAlignment="1">
      <alignment vertical="top"/>
    </xf>
    <xf numFmtId="1" fontId="7" fillId="2" borderId="0" xfId="0" applyNumberFormat="1" applyFont="1" applyFill="1" applyAlignment="1">
      <alignment horizontal="left" vertical="top"/>
    </xf>
    <xf numFmtId="169" fontId="7" fillId="2" borderId="0" xfId="0" applyNumberFormat="1" applyFont="1" applyFill="1" applyAlignment="1">
      <alignment horizontal="left" vertical="top"/>
    </xf>
    <xf numFmtId="49" fontId="7" fillId="2" borderId="0" xfId="0" applyNumberFormat="1" applyFont="1" applyFill="1" applyAlignment="1">
      <alignment vertical="top"/>
    </xf>
    <xf numFmtId="0" fontId="7" fillId="2" borderId="0" xfId="0" applyFont="1" applyFill="1" applyAlignment="1">
      <alignment horizontal="center" vertical="top"/>
    </xf>
    <xf numFmtId="0" fontId="7" fillId="2" borderId="10" xfId="0" applyFont="1" applyFill="1" applyBorder="1" applyAlignment="1">
      <alignment horizontal="center" vertical="top" wrapText="1"/>
    </xf>
    <xf numFmtId="0" fontId="7" fillId="2" borderId="10" xfId="0" applyFont="1" applyFill="1" applyBorder="1" applyAlignment="1">
      <alignment horizontal="center" vertical="top"/>
    </xf>
    <xf numFmtId="3" fontId="7" fillId="2" borderId="5" xfId="0" applyNumberFormat="1" applyFont="1" applyFill="1" applyBorder="1" applyAlignment="1">
      <alignment horizontal="center" vertical="top" wrapText="1"/>
    </xf>
    <xf numFmtId="1" fontId="7" fillId="2" borderId="5" xfId="0" applyNumberFormat="1" applyFont="1" applyFill="1" applyBorder="1" applyAlignment="1">
      <alignment horizontal="center" vertical="top" wrapText="1"/>
    </xf>
    <xf numFmtId="0" fontId="7" fillId="2" borderId="10" xfId="0" applyFont="1" applyFill="1" applyBorder="1" applyAlignment="1">
      <alignment vertical="top"/>
    </xf>
    <xf numFmtId="0" fontId="7" fillId="2" borderId="10" xfId="0" applyFont="1" applyFill="1" applyBorder="1" applyAlignment="1">
      <alignment horizontal="left" vertical="top" wrapText="1"/>
    </xf>
    <xf numFmtId="3" fontId="7" fillId="2" borderId="10" xfId="0" applyNumberFormat="1" applyFont="1" applyFill="1" applyBorder="1" applyAlignment="1">
      <alignment vertical="top"/>
    </xf>
    <xf numFmtId="0" fontId="7" fillId="7" borderId="10" xfId="0" applyFont="1" applyFill="1" applyBorder="1" applyAlignment="1">
      <alignment horizontal="left" vertical="top" wrapText="1"/>
    </xf>
    <xf numFmtId="3" fontId="7" fillId="2" borderId="5" xfId="0" applyNumberFormat="1" applyFont="1" applyFill="1" applyBorder="1" applyAlignment="1">
      <alignment vertical="top"/>
    </xf>
    <xf numFmtId="0" fontId="7" fillId="8" borderId="10" xfId="0" applyFont="1" applyFill="1" applyBorder="1" applyAlignment="1">
      <alignment horizontal="center" vertical="top" wrapText="1"/>
    </xf>
    <xf numFmtId="0" fontId="7" fillId="8" borderId="10" xfId="0" applyFont="1" applyFill="1" applyBorder="1" applyAlignment="1">
      <alignment vertical="top" wrapText="1"/>
    </xf>
    <xf numFmtId="0" fontId="7" fillId="8" borderId="10" xfId="0" applyFont="1" applyFill="1" applyBorder="1" applyAlignment="1">
      <alignment horizontal="left" vertical="top" wrapText="1"/>
    </xf>
    <xf numFmtId="0" fontId="7" fillId="8" borderId="11" xfId="0" applyFont="1" applyFill="1" applyBorder="1" applyAlignment="1">
      <alignment horizontal="center" vertical="top" wrapText="1"/>
    </xf>
    <xf numFmtId="0" fontId="7" fillId="8" borderId="11" xfId="0" applyFont="1" applyFill="1" applyBorder="1" applyAlignment="1">
      <alignment vertical="top" wrapText="1"/>
    </xf>
    <xf numFmtId="49" fontId="7" fillId="2" borderId="10" xfId="0" applyNumberFormat="1" applyFont="1" applyFill="1" applyBorder="1" applyAlignment="1">
      <alignment horizontal="center" vertical="top"/>
    </xf>
    <xf numFmtId="0" fontId="7" fillId="2" borderId="10" xfId="0" applyFont="1" applyFill="1" applyBorder="1" applyAlignment="1">
      <alignment horizontal="left" vertical="top"/>
    </xf>
    <xf numFmtId="49" fontId="7" fillId="2" borderId="10" xfId="0" applyNumberFormat="1" applyFont="1" applyFill="1" applyBorder="1" applyAlignment="1">
      <alignment horizontal="left" vertical="top" wrapText="1"/>
    </xf>
    <xf numFmtId="0" fontId="7" fillId="2" borderId="5" xfId="0" applyFont="1" applyFill="1" applyBorder="1" applyAlignment="1">
      <alignment horizontal="center" vertical="top" wrapText="1"/>
    </xf>
    <xf numFmtId="0" fontId="7" fillId="2" borderId="5" xfId="0" applyFont="1" applyFill="1" applyBorder="1" applyAlignment="1">
      <alignment horizontal="left" vertical="top" wrapText="1"/>
    </xf>
    <xf numFmtId="0" fontId="26" fillId="0" borderId="0" xfId="0" applyFont="1" applyAlignment="1">
      <alignment vertical="center"/>
    </xf>
    <xf numFmtId="49" fontId="26" fillId="0" borderId="0" xfId="0" applyNumberFormat="1" applyFont="1" applyAlignment="1">
      <alignment vertical="center"/>
    </xf>
    <xf numFmtId="169" fontId="26" fillId="0" borderId="0" xfId="0" applyNumberFormat="1" applyFont="1" applyAlignment="1">
      <alignment horizontal="left" vertical="center"/>
    </xf>
    <xf numFmtId="0" fontId="85" fillId="0" borderId="0" xfId="0" applyFont="1"/>
    <xf numFmtId="0" fontId="25" fillId="0" borderId="0" xfId="0" applyFont="1"/>
    <xf numFmtId="0" fontId="81" fillId="0" borderId="0" xfId="0" applyFont="1" applyAlignment="1">
      <alignment horizontal="right"/>
    </xf>
    <xf numFmtId="0" fontId="9" fillId="9" borderId="10" xfId="0" applyFont="1" applyFill="1" applyBorder="1" applyAlignment="1">
      <alignment vertical="top"/>
    </xf>
    <xf numFmtId="0" fontId="9" fillId="9" borderId="10" xfId="0" applyFont="1" applyFill="1" applyBorder="1" applyAlignment="1">
      <alignment horizontal="center" vertical="top"/>
    </xf>
    <xf numFmtId="3" fontId="9" fillId="9" borderId="10" xfId="0" applyNumberFormat="1" applyFont="1" applyFill="1" applyBorder="1" applyAlignment="1">
      <alignment horizontal="right" vertical="top"/>
    </xf>
    <xf numFmtId="3" fontId="85" fillId="0" borderId="0" xfId="0" applyNumberFormat="1" applyFont="1"/>
    <xf numFmtId="0" fontId="7" fillId="2" borderId="0" xfId="4941" applyFont="1" applyFill="1" applyAlignment="1">
      <alignment horizontal="center" vertical="center" wrapText="1"/>
    </xf>
    <xf numFmtId="167" fontId="7" fillId="2" borderId="0" xfId="1783" applyNumberFormat="1" applyFont="1" applyFill="1" applyBorder="1" applyAlignment="1">
      <alignment horizontal="right" vertical="center"/>
    </xf>
    <xf numFmtId="167" fontId="7" fillId="2" borderId="0" xfId="1783" applyNumberFormat="1" applyFont="1" applyFill="1" applyBorder="1">
      <alignment vertical="center"/>
    </xf>
    <xf numFmtId="0" fontId="7" fillId="2" borderId="0" xfId="6905" applyFont="1" applyFill="1" applyAlignment="1">
      <alignment vertical="center"/>
    </xf>
    <xf numFmtId="3" fontId="7" fillId="2" borderId="0" xfId="146" applyNumberFormat="1" applyFont="1" applyFill="1" applyBorder="1" applyAlignment="1" applyProtection="1">
      <alignment vertical="center"/>
    </xf>
    <xf numFmtId="0" fontId="7" fillId="2" borderId="4" xfId="6328" applyFont="1" applyFill="1" applyBorder="1" applyAlignment="1">
      <alignment horizontal="center" vertical="center" wrapText="1"/>
    </xf>
    <xf numFmtId="49" fontId="7" fillId="2" borderId="4" xfId="6328" applyNumberFormat="1" applyFont="1" applyFill="1" applyBorder="1" applyAlignment="1">
      <alignment horizontal="left" vertical="center" wrapText="1"/>
    </xf>
    <xf numFmtId="0" fontId="7" fillId="2" borderId="4" xfId="5881" applyFont="1" applyFill="1" applyBorder="1" applyAlignment="1">
      <alignment horizontal="center" vertical="center" wrapText="1"/>
    </xf>
    <xf numFmtId="0" fontId="7" fillId="2" borderId="4" xfId="5881" applyFont="1" applyFill="1" applyBorder="1" applyAlignment="1">
      <alignment horizontal="left" vertical="center" wrapText="1"/>
    </xf>
    <xf numFmtId="0" fontId="7" fillId="2" borderId="4" xfId="4941" applyFont="1" applyFill="1" applyBorder="1" applyAlignment="1">
      <alignment horizontal="center" vertical="center"/>
    </xf>
    <xf numFmtId="0" fontId="7" fillId="2" borderId="4" xfId="4941" applyFont="1" applyFill="1" applyBorder="1" applyAlignment="1">
      <alignment horizontal="left" vertical="center"/>
    </xf>
    <xf numFmtId="0" fontId="7" fillId="2" borderId="4" xfId="0" applyFont="1" applyFill="1" applyBorder="1" applyAlignment="1">
      <alignment horizontal="center"/>
    </xf>
    <xf numFmtId="3" fontId="26" fillId="0" borderId="0" xfId="146" applyNumberFormat="1" applyFont="1" applyBorder="1" applyAlignment="1" applyProtection="1">
      <alignment horizontal="right" vertical="center"/>
    </xf>
    <xf numFmtId="3" fontId="26" fillId="0" borderId="0" xfId="146" applyNumberFormat="1" applyFont="1" applyBorder="1" applyAlignment="1" applyProtection="1">
      <alignment vertical="center"/>
    </xf>
    <xf numFmtId="0" fontId="9" fillId="2" borderId="4" xfId="5220" applyFont="1" applyFill="1" applyBorder="1" applyAlignment="1">
      <alignment vertical="center"/>
    </xf>
    <xf numFmtId="0" fontId="78" fillId="0" borderId="0" xfId="1796" applyFont="1"/>
    <xf numFmtId="3" fontId="7" fillId="2" borderId="0" xfId="1796" applyNumberFormat="1" applyFont="1" applyFill="1" applyAlignment="1">
      <alignment horizontal="center" vertical="center"/>
    </xf>
    <xf numFmtId="2" fontId="7" fillId="2" borderId="4" xfId="5387" applyNumberFormat="1" applyFont="1" applyFill="1" applyBorder="1" applyAlignment="1">
      <alignment horizontal="center" vertical="center" wrapText="1"/>
    </xf>
    <xf numFmtId="0" fontId="7" fillId="2" borderId="7" xfId="0" applyFont="1" applyFill="1" applyBorder="1" applyAlignment="1">
      <alignment horizontal="left" vertical="center" wrapText="1"/>
    </xf>
    <xf numFmtId="0" fontId="7" fillId="2" borderId="3" xfId="1796" applyFont="1" applyFill="1" applyBorder="1" applyAlignment="1">
      <alignment vertical="center" wrapText="1"/>
    </xf>
    <xf numFmtId="0" fontId="7" fillId="2" borderId="5" xfId="1796" applyFont="1" applyFill="1" applyBorder="1" applyAlignment="1">
      <alignment horizontal="left" vertical="center"/>
    </xf>
    <xf numFmtId="1" fontId="7" fillId="2" borderId="0" xfId="13" applyNumberFormat="1" applyFont="1" applyFill="1" applyAlignment="1">
      <alignment vertical="center"/>
    </xf>
    <xf numFmtId="0" fontId="7" fillId="2" borderId="12" xfId="5220" applyFont="1" applyFill="1" applyBorder="1" applyAlignment="1">
      <alignment vertical="center"/>
    </xf>
    <xf numFmtId="49" fontId="7" fillId="2" borderId="7" xfId="1469" applyNumberFormat="1" applyFont="1" applyFill="1" applyBorder="1" applyAlignment="1">
      <alignment horizontal="center" vertical="center" wrapText="1"/>
    </xf>
    <xf numFmtId="0" fontId="7" fillId="2" borderId="7" xfId="1469" applyFont="1" applyFill="1" applyBorder="1" applyAlignment="1">
      <alignment horizontal="left" vertical="center" wrapText="1"/>
    </xf>
    <xf numFmtId="0" fontId="7" fillId="2" borderId="4" xfId="2445" applyFont="1" applyFill="1" applyBorder="1" applyAlignment="1">
      <alignment horizontal="center" vertical="center"/>
    </xf>
    <xf numFmtId="0" fontId="7" fillId="2" borderId="7" xfId="2445" applyFont="1" applyFill="1" applyBorder="1" applyAlignment="1">
      <alignment horizontal="center" vertical="center"/>
    </xf>
    <xf numFmtId="0" fontId="7" fillId="2" borderId="7" xfId="1965" applyFont="1" applyFill="1" applyBorder="1" applyAlignment="1">
      <alignment horizontal="center" vertical="center" wrapText="1"/>
    </xf>
    <xf numFmtId="0" fontId="7" fillId="2" borderId="7" xfId="1965" applyFont="1" applyFill="1" applyBorder="1" applyAlignment="1">
      <alignment horizontal="left" vertical="center" wrapText="1"/>
    </xf>
    <xf numFmtId="0" fontId="7" fillId="2" borderId="7" xfId="1469" applyFont="1" applyFill="1" applyBorder="1" applyAlignment="1">
      <alignment horizontal="center" vertical="center" wrapText="1"/>
    </xf>
    <xf numFmtId="0" fontId="7" fillId="2" borderId="7" xfId="5387" applyFont="1" applyFill="1" applyBorder="1" applyAlignment="1">
      <alignment horizontal="center" vertical="center" wrapText="1"/>
    </xf>
    <xf numFmtId="0" fontId="7" fillId="2" borderId="7" xfId="5387" applyFont="1" applyFill="1" applyBorder="1" applyAlignment="1">
      <alignment horizontal="left" vertical="center" wrapText="1"/>
    </xf>
    <xf numFmtId="0" fontId="7" fillId="2" borderId="0" xfId="5387" applyFont="1" applyFill="1" applyAlignment="1">
      <alignment horizontal="center" vertical="center" wrapText="1"/>
    </xf>
    <xf numFmtId="0" fontId="7" fillId="2" borderId="0" xfId="6343" applyFont="1" applyFill="1" applyAlignment="1">
      <alignment horizontal="center" vertical="center" wrapText="1"/>
    </xf>
    <xf numFmtId="0" fontId="7" fillId="2" borderId="0" xfId="1965" applyFont="1" applyFill="1" applyAlignment="1">
      <alignment horizontal="center" vertical="center" wrapText="1"/>
    </xf>
    <xf numFmtId="0" fontId="7" fillId="2" borderId="0" xfId="0" applyFont="1" applyFill="1" applyAlignment="1">
      <alignment horizontal="center" vertical="center" wrapText="1"/>
    </xf>
    <xf numFmtId="0" fontId="61" fillId="0" borderId="0" xfId="5220" applyFont="1" applyAlignment="1">
      <alignment vertical="center"/>
    </xf>
    <xf numFmtId="0" fontId="7" fillId="2" borderId="10" xfId="2445" applyFont="1" applyFill="1" applyBorder="1" applyAlignment="1">
      <alignment horizontal="center" vertical="center"/>
    </xf>
    <xf numFmtId="0" fontId="7" fillId="2" borderId="5" xfId="2445" applyFont="1" applyFill="1" applyBorder="1" applyAlignment="1">
      <alignment vertical="center"/>
    </xf>
    <xf numFmtId="0" fontId="7" fillId="2" borderId="3" xfId="2445" applyFont="1" applyFill="1" applyBorder="1" applyAlignment="1">
      <alignment vertical="center"/>
    </xf>
    <xf numFmtId="0" fontId="7" fillId="2" borderId="11" xfId="2445" applyFont="1" applyFill="1" applyBorder="1" applyAlignment="1">
      <alignment horizontal="center" vertical="center"/>
    </xf>
    <xf numFmtId="0" fontId="7" fillId="2" borderId="9" xfId="2445" applyFont="1" applyFill="1" applyBorder="1" applyAlignment="1">
      <alignment vertical="center"/>
    </xf>
    <xf numFmtId="1" fontId="7" fillId="2" borderId="0" xfId="13" applyNumberFormat="1" applyFont="1" applyFill="1"/>
    <xf numFmtId="0" fontId="86" fillId="0" borderId="0" xfId="5220" applyFont="1" applyAlignment="1">
      <alignment vertical="center"/>
    </xf>
    <xf numFmtId="0" fontId="87" fillId="0" borderId="0" xfId="5220" applyFont="1" applyAlignment="1">
      <alignment vertical="center"/>
    </xf>
    <xf numFmtId="0" fontId="185" fillId="0" borderId="0" xfId="2445"/>
    <xf numFmtId="3" fontId="7" fillId="2" borderId="4" xfId="6343" applyNumberFormat="1" applyFont="1" applyFill="1" applyBorder="1" applyAlignment="1">
      <alignment horizontal="center" vertical="center" wrapText="1"/>
    </xf>
    <xf numFmtId="0" fontId="7" fillId="0" borderId="0" xfId="1965" applyFont="1">
      <alignment vertical="center" wrapText="1"/>
    </xf>
    <xf numFmtId="0" fontId="7" fillId="2" borderId="11" xfId="1965" applyFont="1" applyFill="1" applyBorder="1" applyAlignment="1">
      <alignment horizontal="center" vertical="center" wrapText="1"/>
    </xf>
    <xf numFmtId="0" fontId="7" fillId="2" borderId="9" xfId="1965" applyFont="1" applyFill="1" applyBorder="1" applyAlignment="1">
      <alignment horizontal="left" vertical="center" wrapText="1"/>
    </xf>
    <xf numFmtId="0" fontId="7" fillId="2" borderId="10" xfId="0" applyFont="1" applyFill="1" applyBorder="1" applyAlignment="1">
      <alignment horizontal="center" vertical="center"/>
    </xf>
    <xf numFmtId="0" fontId="7" fillId="2" borderId="5" xfId="0" applyFont="1" applyFill="1" applyBorder="1" applyAlignment="1">
      <alignment horizontal="left" vertical="center"/>
    </xf>
    <xf numFmtId="49" fontId="7" fillId="2" borderId="4" xfId="0" applyNumberFormat="1" applyFont="1" applyFill="1" applyBorder="1" applyAlignment="1">
      <alignment horizontal="center"/>
    </xf>
    <xf numFmtId="0" fontId="7" fillId="2" borderId="4" xfId="0" applyFont="1" applyFill="1" applyBorder="1" applyAlignment="1">
      <alignment horizontal="left" wrapText="1"/>
    </xf>
    <xf numFmtId="0" fontId="7" fillId="2" borderId="4" xfId="5418" applyFont="1" applyFill="1" applyBorder="1" applyAlignment="1">
      <alignment horizontal="center" wrapText="1"/>
    </xf>
    <xf numFmtId="49" fontId="7" fillId="2" borderId="10" xfId="0" applyNumberFormat="1" applyFont="1" applyFill="1" applyBorder="1" applyAlignment="1">
      <alignment horizontal="center"/>
    </xf>
    <xf numFmtId="0" fontId="7" fillId="2" borderId="10" xfId="0" applyFont="1" applyFill="1" applyBorder="1" applyAlignment="1">
      <alignment horizontal="left" wrapText="1"/>
    </xf>
    <xf numFmtId="49" fontId="7" fillId="2" borderId="11" xfId="0" applyNumberFormat="1" applyFont="1" applyFill="1" applyBorder="1" applyAlignment="1">
      <alignment horizontal="center" vertical="center"/>
    </xf>
    <xf numFmtId="0" fontId="7" fillId="2" borderId="9" xfId="0" applyFont="1" applyFill="1" applyBorder="1" applyAlignment="1">
      <alignment horizontal="left" vertical="center" wrapText="1"/>
    </xf>
    <xf numFmtId="3" fontId="9" fillId="2" borderId="2" xfId="5220" applyNumberFormat="1" applyFont="1" applyFill="1" applyBorder="1" applyAlignment="1">
      <alignment horizontal="right" vertical="center" wrapText="1"/>
    </xf>
    <xf numFmtId="0" fontId="7" fillId="2" borderId="0" xfId="1796" applyFont="1" applyFill="1" applyAlignment="1">
      <alignment horizontal="left" vertical="center"/>
    </xf>
    <xf numFmtId="0" fontId="26" fillId="0" borderId="0" xfId="0" applyFont="1" applyAlignment="1">
      <alignment vertical="center" wrapText="1"/>
    </xf>
    <xf numFmtId="3" fontId="9" fillId="0" borderId="0" xfId="1796" applyNumberFormat="1" applyFont="1"/>
    <xf numFmtId="3" fontId="7" fillId="2" borderId="25" xfId="1469" applyNumberFormat="1" applyFont="1" applyFill="1" applyBorder="1" applyAlignment="1">
      <alignment vertical="center"/>
    </xf>
    <xf numFmtId="4" fontId="7" fillId="2" borderId="4" xfId="5387" applyNumberFormat="1" applyFont="1" applyFill="1" applyBorder="1" applyAlignment="1">
      <alignment horizontal="center" vertical="center" wrapText="1"/>
    </xf>
    <xf numFmtId="0" fontId="7" fillId="2" borderId="4" xfId="2445" applyFont="1" applyFill="1" applyBorder="1"/>
    <xf numFmtId="0" fontId="7" fillId="2" borderId="4" xfId="2445" applyFont="1" applyFill="1" applyBorder="1" applyAlignment="1" applyProtection="1">
      <alignment vertical="top" wrapText="1" readingOrder="1"/>
      <protection locked="0"/>
    </xf>
    <xf numFmtId="0" fontId="7" fillId="2" borderId="4" xfId="6343" applyFont="1" applyFill="1" applyBorder="1" applyAlignment="1">
      <alignment vertical="center" wrapText="1"/>
    </xf>
    <xf numFmtId="3" fontId="7" fillId="2" borderId="4" xfId="2445" applyNumberFormat="1" applyFont="1" applyFill="1" applyBorder="1" applyAlignment="1">
      <alignment horizontal="right" vertical="center" wrapText="1"/>
    </xf>
    <xf numFmtId="0" fontId="55" fillId="2" borderId="0" xfId="2445" applyFont="1" applyFill="1"/>
    <xf numFmtId="0" fontId="72" fillId="2" borderId="0" xfId="2445" applyFont="1" applyFill="1"/>
    <xf numFmtId="0" fontId="7" fillId="2" borderId="4" xfId="2445" applyFont="1" applyFill="1" applyBorder="1" applyAlignment="1" applyProtection="1">
      <alignment wrapText="1" readingOrder="1"/>
      <protection locked="0"/>
    </xf>
    <xf numFmtId="0" fontId="7" fillId="2" borderId="4" xfId="2445" applyFont="1" applyFill="1" applyBorder="1" applyAlignment="1" applyProtection="1">
      <alignment vertical="center" wrapText="1" readingOrder="1"/>
      <protection locked="0"/>
    </xf>
    <xf numFmtId="0" fontId="7" fillId="2" borderId="6" xfId="2445" applyFont="1" applyFill="1" applyBorder="1" applyAlignment="1" applyProtection="1">
      <alignment vertical="center" wrapText="1" readingOrder="1"/>
      <protection locked="0"/>
    </xf>
    <xf numFmtId="0" fontId="7" fillId="2" borderId="6" xfId="1469" applyFont="1" applyFill="1" applyBorder="1" applyAlignment="1">
      <alignment vertical="center" wrapText="1"/>
    </xf>
    <xf numFmtId="0" fontId="7" fillId="2" borderId="6" xfId="5220" applyFont="1" applyFill="1" applyBorder="1" applyAlignment="1">
      <alignment horizontal="left" vertical="center" wrapText="1"/>
    </xf>
    <xf numFmtId="49" fontId="7" fillId="2" borderId="4" xfId="6905" applyNumberFormat="1" applyFont="1" applyFill="1" applyBorder="1" applyAlignment="1">
      <alignment horizontal="center" vertical="center"/>
    </xf>
    <xf numFmtId="0" fontId="7" fillId="2" borderId="6" xfId="1796" applyFont="1" applyFill="1" applyBorder="1" applyAlignment="1">
      <alignment horizontal="left" vertical="center" wrapText="1"/>
    </xf>
    <xf numFmtId="0" fontId="7" fillId="2" borderId="6" xfId="5387" applyFont="1" applyFill="1" applyBorder="1" applyAlignment="1">
      <alignment horizontal="left" vertical="center" wrapText="1"/>
    </xf>
    <xf numFmtId="0" fontId="7" fillId="2" borderId="0" xfId="1990" applyFont="1" applyFill="1" applyAlignment="1">
      <alignment horizontal="left" vertical="center" wrapText="1"/>
    </xf>
    <xf numFmtId="0" fontId="7" fillId="2" borderId="0" xfId="2445" applyFont="1" applyFill="1" applyAlignment="1" applyProtection="1">
      <alignment vertical="top" wrapText="1" readingOrder="1"/>
      <protection locked="0"/>
    </xf>
    <xf numFmtId="49" fontId="7" fillId="2" borderId="11" xfId="1796" applyNumberFormat="1" applyFont="1" applyFill="1" applyBorder="1" applyAlignment="1">
      <alignment horizontal="center" vertical="center"/>
    </xf>
    <xf numFmtId="0" fontId="7" fillId="2" borderId="9" xfId="2445" applyFont="1" applyFill="1" applyBorder="1" applyAlignment="1" applyProtection="1">
      <alignment vertical="top" wrapText="1" readingOrder="1"/>
      <protection locked="0"/>
    </xf>
    <xf numFmtId="0" fontId="7" fillId="2" borderId="5" xfId="2445" applyFont="1" applyFill="1" applyBorder="1" applyAlignment="1" applyProtection="1">
      <alignment vertical="top" wrapText="1" readingOrder="1"/>
      <protection locked="0"/>
    </xf>
    <xf numFmtId="0" fontId="7" fillId="2" borderId="10" xfId="5220" applyFont="1" applyFill="1" applyBorder="1" applyAlignment="1">
      <alignment horizontal="center" vertical="center" wrapText="1"/>
    </xf>
    <xf numFmtId="0" fontId="7" fillId="2" borderId="5" xfId="5220" applyFont="1" applyFill="1" applyBorder="1" applyAlignment="1">
      <alignment horizontal="left" vertical="center" wrapText="1"/>
    </xf>
    <xf numFmtId="4" fontId="7" fillId="2" borderId="10" xfId="5387" applyNumberFormat="1" applyFont="1" applyFill="1" applyBorder="1" applyAlignment="1">
      <alignment horizontal="center" vertical="center" wrapText="1"/>
    </xf>
    <xf numFmtId="0" fontId="7" fillId="2" borderId="11" xfId="1796" applyFont="1" applyFill="1" applyBorder="1" applyAlignment="1">
      <alignment horizontal="center" vertical="center"/>
    </xf>
    <xf numFmtId="0" fontId="7" fillId="2" borderId="11" xfId="1796" applyFont="1" applyFill="1" applyBorder="1" applyAlignment="1">
      <alignment horizontal="left" vertical="center" wrapText="1"/>
    </xf>
    <xf numFmtId="3" fontId="7" fillId="2" borderId="1" xfId="1469" applyNumberFormat="1" applyFont="1" applyFill="1" applyBorder="1" applyAlignment="1">
      <alignment vertical="center"/>
    </xf>
    <xf numFmtId="3" fontId="7" fillId="2" borderId="1" xfId="6343" applyNumberFormat="1" applyFont="1" applyFill="1" applyBorder="1" applyAlignment="1">
      <alignment vertical="center"/>
    </xf>
    <xf numFmtId="3" fontId="7" fillId="2" borderId="1" xfId="1796" applyNumberFormat="1" applyFont="1" applyFill="1" applyBorder="1" applyAlignment="1">
      <alignment vertical="center"/>
    </xf>
    <xf numFmtId="0" fontId="7" fillId="2" borderId="4" xfId="1980" applyFont="1" applyFill="1" applyBorder="1" applyAlignment="1">
      <alignment horizontal="center" vertical="center" wrapText="1"/>
    </xf>
    <xf numFmtId="0" fontId="7" fillId="2" borderId="4" xfId="1980" applyFont="1" applyFill="1" applyBorder="1" applyAlignment="1">
      <alignment horizontal="left" vertical="center" wrapText="1"/>
    </xf>
    <xf numFmtId="0" fontId="7" fillId="2" borderId="4" xfId="182" applyFont="1" applyFill="1" applyBorder="1" applyAlignment="1">
      <alignment horizontal="center" vertical="center" wrapText="1"/>
    </xf>
    <xf numFmtId="0" fontId="7" fillId="2" borderId="4" xfId="182" applyFont="1" applyFill="1" applyBorder="1" applyAlignment="1">
      <alignment horizontal="left" vertical="center" wrapText="1"/>
    </xf>
    <xf numFmtId="0" fontId="7" fillId="2" borderId="1" xfId="1469" applyFont="1" applyFill="1" applyBorder="1" applyAlignment="1">
      <alignment vertical="center" wrapText="1"/>
    </xf>
    <xf numFmtId="0" fontId="7" fillId="2" borderId="0" xfId="2445" applyFont="1" applyFill="1" applyAlignment="1">
      <alignment wrapText="1"/>
    </xf>
    <xf numFmtId="0" fontId="83" fillId="2" borderId="0" xfId="2445" applyFont="1" applyFill="1"/>
    <xf numFmtId="0" fontId="25" fillId="2" borderId="0" xfId="2445" applyFont="1" applyFill="1"/>
    <xf numFmtId="0" fontId="23" fillId="2" borderId="0" xfId="2445" applyFont="1" applyFill="1"/>
    <xf numFmtId="0" fontId="28" fillId="2" borderId="0" xfId="2445" applyFont="1" applyFill="1"/>
    <xf numFmtId="0" fontId="7" fillId="2" borderId="0" xfId="2445" applyFont="1" applyFill="1" applyAlignment="1">
      <alignment horizontal="center" vertical="center" wrapText="1"/>
    </xf>
    <xf numFmtId="0" fontId="7" fillId="2" borderId="0" xfId="2445" applyFont="1" applyFill="1" applyAlignment="1">
      <alignment horizontal="left" vertical="center" wrapText="1"/>
    </xf>
    <xf numFmtId="0" fontId="7" fillId="2" borderId="9" xfId="1796" applyFont="1" applyFill="1" applyBorder="1" applyAlignment="1">
      <alignment horizontal="left" vertical="center"/>
    </xf>
    <xf numFmtId="0" fontId="25" fillId="2" borderId="0" xfId="2445" applyFont="1" applyFill="1" applyAlignment="1">
      <alignment vertical="center" wrapText="1"/>
    </xf>
    <xf numFmtId="0" fontId="23" fillId="2" borderId="0" xfId="2445" applyFont="1" applyFill="1" applyAlignment="1">
      <alignment vertical="center" wrapText="1"/>
    </xf>
    <xf numFmtId="0" fontId="28" fillId="2" borderId="0" xfId="2445" applyFont="1" applyFill="1" applyAlignment="1">
      <alignment vertical="center" wrapText="1"/>
    </xf>
    <xf numFmtId="0" fontId="0" fillId="0" borderId="0" xfId="0" applyAlignment="1">
      <alignment wrapText="1"/>
    </xf>
    <xf numFmtId="3" fontId="7" fillId="2" borderId="0" xfId="6678" applyNumberFormat="1" applyFont="1" applyFill="1" applyBorder="1" applyAlignment="1">
      <alignment horizontal="center" vertical="center"/>
    </xf>
    <xf numFmtId="3" fontId="7" fillId="2" borderId="0" xfId="1469" applyNumberFormat="1" applyFont="1" applyFill="1" applyAlignment="1">
      <alignment vertical="center" wrapText="1"/>
    </xf>
    <xf numFmtId="3" fontId="7" fillId="2" borderId="4" xfId="1796" applyNumberFormat="1" applyFont="1" applyFill="1" applyBorder="1" applyAlignment="1">
      <alignment horizontal="center" vertical="center"/>
    </xf>
    <xf numFmtId="3" fontId="7" fillId="2" borderId="4" xfId="6713" applyNumberFormat="1" applyFont="1" applyFill="1" applyBorder="1" applyAlignment="1">
      <alignment horizontal="center" vertical="center" wrapText="1"/>
    </xf>
    <xf numFmtId="3" fontId="7" fillId="2" borderId="4" xfId="1796" applyNumberFormat="1" applyFont="1" applyFill="1" applyBorder="1" applyAlignment="1">
      <alignment horizontal="center" vertical="center" wrapText="1"/>
    </xf>
    <xf numFmtId="3" fontId="7" fillId="2" borderId="4" xfId="1796" applyNumberFormat="1" applyFont="1" applyFill="1" applyBorder="1" applyAlignment="1">
      <alignment vertical="center" wrapText="1"/>
    </xf>
    <xf numFmtId="0" fontId="7" fillId="2" borderId="0" xfId="1796" applyFont="1" applyFill="1" applyAlignment="1">
      <alignment wrapText="1"/>
    </xf>
    <xf numFmtId="3" fontId="7" fillId="2" borderId="4" xfId="6905" applyNumberFormat="1" applyFont="1" applyFill="1" applyBorder="1" applyAlignment="1">
      <alignment horizontal="center" vertical="center" wrapText="1"/>
    </xf>
    <xf numFmtId="3" fontId="7" fillId="2" borderId="4" xfId="3601" applyNumberFormat="1" applyFont="1" applyFill="1" applyBorder="1" applyAlignment="1">
      <alignment horizontal="center" vertical="center" wrapText="1"/>
    </xf>
    <xf numFmtId="0" fontId="25" fillId="0" borderId="0" xfId="1796" applyFont="1" applyAlignment="1">
      <alignment vertical="center"/>
    </xf>
    <xf numFmtId="0" fontId="25" fillId="0" borderId="0" xfId="1796" applyFont="1" applyAlignment="1">
      <alignment horizontal="right" vertical="center"/>
    </xf>
    <xf numFmtId="3" fontId="25" fillId="0" borderId="0" xfId="1796" applyNumberFormat="1" applyFont="1" applyAlignment="1">
      <alignment vertical="center"/>
    </xf>
    <xf numFmtId="3" fontId="25" fillId="0" borderId="0" xfId="1796" applyNumberFormat="1" applyFont="1" applyAlignment="1">
      <alignment vertical="center" wrapText="1"/>
    </xf>
    <xf numFmtId="49" fontId="7" fillId="2" borderId="0" xfId="1469" applyNumberFormat="1" applyFont="1" applyFill="1" applyAlignment="1">
      <alignment horizontal="left" vertical="center" wrapText="1"/>
    </xf>
    <xf numFmtId="0" fontId="7" fillId="2" borderId="0" xfId="1796" applyFont="1" applyFill="1" applyAlignment="1">
      <alignment horizontal="left" vertical="center" wrapText="1"/>
    </xf>
    <xf numFmtId="0" fontId="7" fillId="2" borderId="0" xfId="6905" applyFont="1" applyFill="1" applyAlignment="1">
      <alignment vertical="center" wrapText="1"/>
    </xf>
    <xf numFmtId="3" fontId="7" fillId="2" borderId="25" xfId="1796" applyNumberFormat="1" applyFont="1" applyFill="1" applyBorder="1" applyAlignment="1">
      <alignment vertical="center"/>
    </xf>
    <xf numFmtId="3" fontId="7" fillId="2" borderId="10" xfId="6343" applyNumberFormat="1" applyFont="1" applyFill="1" applyBorder="1" applyAlignment="1">
      <alignment horizontal="center" vertical="center" wrapText="1"/>
    </xf>
    <xf numFmtId="3" fontId="7" fillId="2" borderId="10" xfId="1796" applyNumberFormat="1" applyFont="1" applyFill="1" applyBorder="1" applyAlignment="1">
      <alignment horizontal="center" vertical="center"/>
    </xf>
    <xf numFmtId="0" fontId="7" fillId="2" borderId="5" xfId="1796" applyFont="1" applyFill="1" applyBorder="1" applyAlignment="1">
      <alignment wrapText="1"/>
    </xf>
    <xf numFmtId="3" fontId="7" fillId="2" borderId="10" xfId="6905" applyNumberFormat="1" applyFont="1" applyFill="1" applyBorder="1" applyAlignment="1">
      <alignment horizontal="center" vertical="center" wrapText="1"/>
    </xf>
    <xf numFmtId="0" fontId="7" fillId="2" borderId="4" xfId="1965" applyFont="1" applyFill="1" applyBorder="1" applyAlignment="1">
      <alignment horizontal="right" vertical="center" wrapText="1"/>
    </xf>
    <xf numFmtId="49" fontId="7" fillId="2" borderId="3" xfId="1469" applyNumberFormat="1" applyFont="1" applyFill="1" applyBorder="1" applyAlignment="1">
      <alignment horizontal="left" vertical="center" wrapText="1"/>
    </xf>
    <xf numFmtId="0" fontId="7" fillId="2" borderId="3" xfId="1796" applyFont="1" applyFill="1" applyBorder="1" applyAlignment="1">
      <alignment wrapText="1"/>
    </xf>
    <xf numFmtId="49" fontId="7" fillId="2" borderId="5" xfId="1469" applyNumberFormat="1" applyFont="1" applyFill="1" applyBorder="1" applyAlignment="1">
      <alignment horizontal="left" vertical="center" wrapText="1"/>
    </xf>
    <xf numFmtId="0" fontId="59" fillId="0" borderId="0" xfId="1796" applyFont="1" applyAlignment="1">
      <alignment vertical="center"/>
    </xf>
    <xf numFmtId="0" fontId="9" fillId="2" borderId="4" xfId="2445" applyFont="1" applyFill="1" applyBorder="1" applyAlignment="1">
      <alignment horizontal="left" vertical="center" wrapText="1"/>
    </xf>
    <xf numFmtId="49" fontId="7" fillId="2" borderId="4" xfId="5387" applyNumberFormat="1" applyFont="1" applyFill="1" applyBorder="1" applyAlignment="1">
      <alignment vertical="center" wrapText="1"/>
    </xf>
    <xf numFmtId="49" fontId="7" fillId="2" borderId="10" xfId="1469" applyNumberFormat="1" applyFont="1" applyFill="1" applyBorder="1" applyAlignment="1">
      <alignment horizontal="left" vertical="center" wrapText="1"/>
    </xf>
    <xf numFmtId="3" fontId="7" fillId="2" borderId="10" xfId="5387" applyNumberFormat="1" applyFont="1" applyFill="1" applyBorder="1" applyAlignment="1">
      <alignment horizontal="center" vertical="center" wrapText="1"/>
    </xf>
    <xf numFmtId="0" fontId="7" fillId="2" borderId="10" xfId="2445" applyFont="1" applyFill="1" applyBorder="1" applyAlignment="1">
      <alignment horizontal="left" vertical="center" wrapText="1"/>
    </xf>
    <xf numFmtId="0" fontId="7" fillId="2" borderId="10" xfId="1796" applyFont="1" applyFill="1" applyBorder="1" applyAlignment="1">
      <alignment wrapText="1"/>
    </xf>
    <xf numFmtId="3" fontId="7" fillId="2" borderId="11" xfId="6343" applyNumberFormat="1" applyFont="1" applyFill="1" applyBorder="1" applyAlignment="1">
      <alignment horizontal="center" vertical="center" wrapText="1"/>
    </xf>
    <xf numFmtId="49" fontId="7" fillId="2" borderId="11" xfId="1469" applyNumberFormat="1" applyFont="1" applyFill="1" applyBorder="1" applyAlignment="1">
      <alignment horizontal="left" vertical="center" wrapText="1"/>
    </xf>
    <xf numFmtId="0" fontId="7" fillId="2" borderId="0" xfId="1796" applyFont="1" applyFill="1" applyAlignment="1">
      <alignment vertical="center" wrapText="1"/>
    </xf>
    <xf numFmtId="0" fontId="7" fillId="2" borderId="0" xfId="0" applyFont="1" applyFill="1" applyAlignment="1">
      <alignment wrapText="1"/>
    </xf>
    <xf numFmtId="49" fontId="26" fillId="2" borderId="0" xfId="1796" applyNumberFormat="1" applyFont="1" applyFill="1" applyAlignment="1">
      <alignment vertical="center"/>
    </xf>
    <xf numFmtId="0" fontId="7" fillId="2" borderId="4" xfId="6713" applyFont="1" applyFill="1" applyBorder="1" applyAlignment="1">
      <alignment horizontal="left" vertical="center"/>
    </xf>
    <xf numFmtId="3" fontId="7" fillId="2" borderId="4" xfId="1036" applyNumberFormat="1" applyFont="1" applyFill="1" applyBorder="1" applyAlignment="1">
      <alignment horizontal="center" vertical="center" wrapText="1"/>
    </xf>
    <xf numFmtId="0" fontId="7" fillId="2" borderId="4" xfId="1036" applyFont="1" applyFill="1" applyBorder="1" applyAlignment="1">
      <alignment vertical="center" wrapText="1"/>
    </xf>
    <xf numFmtId="3" fontId="7" fillId="2" borderId="4" xfId="3519" applyNumberFormat="1" applyFont="1" applyFill="1" applyBorder="1" applyAlignment="1">
      <alignment horizontal="center" vertical="center"/>
    </xf>
    <xf numFmtId="0" fontId="7" fillId="2" borderId="4" xfId="3519" applyFont="1" applyFill="1" applyBorder="1" applyAlignment="1">
      <alignment horizontal="left" vertical="center" wrapText="1"/>
    </xf>
    <xf numFmtId="3" fontId="7" fillId="2" borderId="4" xfId="1036" applyNumberFormat="1" applyFont="1" applyFill="1" applyBorder="1" applyAlignment="1">
      <alignment horizontal="center" vertical="center"/>
    </xf>
    <xf numFmtId="0" fontId="7" fillId="2" borderId="4" xfId="1036" applyFont="1" applyFill="1" applyBorder="1" applyAlignment="1">
      <alignment vertical="center"/>
    </xf>
    <xf numFmtId="3" fontId="7" fillId="2" borderId="4" xfId="6406" applyNumberFormat="1" applyFont="1" applyFill="1" applyBorder="1" applyAlignment="1">
      <alignment horizontal="center" vertical="center" wrapText="1"/>
    </xf>
    <xf numFmtId="0" fontId="7" fillId="2" borderId="4" xfId="3601" applyFont="1" applyFill="1" applyBorder="1" applyAlignment="1">
      <alignment vertical="center" wrapText="1"/>
    </xf>
    <xf numFmtId="0" fontId="55" fillId="0" borderId="0" xfId="2445" applyFont="1"/>
    <xf numFmtId="3" fontId="6" fillId="2" borderId="0" xfId="1469" applyNumberFormat="1" applyFont="1" applyFill="1" applyAlignment="1">
      <alignment vertical="center"/>
    </xf>
    <xf numFmtId="3" fontId="7" fillId="2" borderId="4" xfId="2507" applyNumberFormat="1" applyFont="1" applyFill="1" applyBorder="1" applyAlignment="1">
      <alignment horizontal="center" vertical="center" wrapText="1"/>
    </xf>
    <xf numFmtId="0" fontId="7" fillId="2" borderId="4" xfId="2507" applyFont="1" applyFill="1" applyBorder="1" applyAlignment="1">
      <alignment vertical="center" wrapText="1"/>
    </xf>
    <xf numFmtId="0" fontId="7" fillId="2" borderId="4" xfId="1036" applyFont="1" applyFill="1" applyBorder="1" applyAlignment="1">
      <alignment horizontal="left" vertical="center" wrapText="1"/>
    </xf>
    <xf numFmtId="0" fontId="7" fillId="2" borderId="4" xfId="182" applyFont="1" applyFill="1" applyBorder="1" applyAlignment="1" applyProtection="1">
      <alignment vertical="top" wrapText="1" readingOrder="1"/>
      <protection locked="0"/>
    </xf>
    <xf numFmtId="0" fontId="7" fillId="2" borderId="4" xfId="2445" applyFont="1" applyFill="1" applyBorder="1" applyAlignment="1">
      <alignment wrapText="1"/>
    </xf>
    <xf numFmtId="0" fontId="9" fillId="2" borderId="0" xfId="1965" applyFont="1" applyFill="1" applyAlignment="1">
      <alignment horizontal="center" vertical="center" wrapText="1"/>
    </xf>
    <xf numFmtId="0" fontId="9" fillId="2" borderId="20" xfId="0" applyFont="1" applyFill="1" applyBorder="1" applyAlignment="1">
      <alignment horizontal="left" vertical="center"/>
    </xf>
    <xf numFmtId="0" fontId="9" fillId="2" borderId="1" xfId="1965" applyFont="1" applyFill="1" applyBorder="1" applyAlignment="1">
      <alignment horizontal="right" vertical="center" wrapText="1"/>
    </xf>
    <xf numFmtId="3" fontId="9" fillId="2" borderId="1" xfId="1469" applyNumberFormat="1" applyFont="1" applyFill="1" applyBorder="1" applyAlignment="1">
      <alignment horizontal="right" vertical="center"/>
    </xf>
    <xf numFmtId="3" fontId="9" fillId="2" borderId="1" xfId="1469" applyNumberFormat="1" applyFont="1" applyFill="1" applyBorder="1" applyAlignment="1">
      <alignment vertical="center" wrapText="1"/>
    </xf>
    <xf numFmtId="0" fontId="23" fillId="0" borderId="0" xfId="2445" applyFont="1" applyAlignment="1">
      <alignment vertical="center" wrapText="1"/>
    </xf>
    <xf numFmtId="0" fontId="75" fillId="0" borderId="0" xfId="1965" applyFont="1">
      <alignment vertical="center" wrapText="1"/>
    </xf>
    <xf numFmtId="0" fontId="74" fillId="0" borderId="0" xfId="0" applyFont="1" applyAlignment="1">
      <alignment vertical="center" wrapText="1"/>
    </xf>
    <xf numFmtId="0" fontId="83" fillId="0" borderId="0" xfId="2445" applyFont="1"/>
    <xf numFmtId="3" fontId="7" fillId="2" borderId="4" xfId="1469" applyNumberFormat="1" applyFont="1" applyFill="1" applyBorder="1" applyAlignment="1">
      <alignment horizontal="center" vertical="top" wrapText="1"/>
    </xf>
    <xf numFmtId="0" fontId="7" fillId="2" borderId="4" xfId="1469" applyFont="1" applyFill="1" applyBorder="1" applyAlignment="1">
      <alignment vertical="top" wrapText="1"/>
    </xf>
    <xf numFmtId="3" fontId="7" fillId="2" borderId="4" xfId="1469" applyNumberFormat="1" applyFont="1" applyFill="1" applyBorder="1" applyAlignment="1">
      <alignment horizontal="right" vertical="top"/>
    </xf>
    <xf numFmtId="3" fontId="7" fillId="2" borderId="4" xfId="1469" applyNumberFormat="1" applyFont="1" applyFill="1" applyBorder="1" applyAlignment="1">
      <alignment vertical="top" wrapText="1"/>
    </xf>
    <xf numFmtId="3" fontId="7" fillId="2" borderId="4" xfId="6713" applyNumberFormat="1" applyFont="1" applyFill="1" applyBorder="1" applyAlignment="1">
      <alignment horizontal="center" vertical="top"/>
    </xf>
    <xf numFmtId="0" fontId="7" fillId="2" borderId="4" xfId="6713" applyFont="1" applyFill="1" applyBorder="1" applyAlignment="1">
      <alignment horizontal="left" vertical="top" wrapText="1"/>
    </xf>
    <xf numFmtId="0" fontId="7" fillId="2" borderId="4" xfId="1796" applyFont="1" applyFill="1" applyBorder="1" applyAlignment="1">
      <alignment horizontal="center" vertical="top"/>
    </xf>
    <xf numFmtId="0" fontId="7" fillId="2" borderId="4" xfId="2445" applyFont="1" applyFill="1" applyBorder="1" applyAlignment="1">
      <alignment vertical="top" wrapText="1"/>
    </xf>
    <xf numFmtId="49" fontId="7" fillId="2" borderId="4" xfId="5387" applyNumberFormat="1" applyFont="1" applyFill="1" applyBorder="1" applyAlignment="1">
      <alignment horizontal="center" vertical="top" wrapText="1"/>
    </xf>
    <xf numFmtId="49" fontId="7" fillId="2" borderId="4" xfId="5387" applyNumberFormat="1" applyFont="1" applyFill="1" applyBorder="1" applyAlignment="1">
      <alignment horizontal="left" vertical="top" wrapText="1"/>
    </xf>
    <xf numFmtId="0" fontId="7" fillId="2" borderId="4" xfId="2445" applyFont="1" applyFill="1" applyBorder="1" applyAlignment="1">
      <alignment vertical="center"/>
    </xf>
    <xf numFmtId="0" fontId="7" fillId="2" borderId="10" xfId="182" applyFont="1" applyFill="1" applyBorder="1" applyAlignment="1">
      <alignment horizontal="center" vertical="center" wrapText="1"/>
    </xf>
    <xf numFmtId="0" fontId="7" fillId="2" borderId="10" xfId="182" applyFont="1" applyFill="1" applyBorder="1" applyAlignment="1">
      <alignment horizontal="left" vertical="center" wrapText="1"/>
    </xf>
    <xf numFmtId="0" fontId="55" fillId="0" borderId="0" xfId="2445" applyFont="1" applyAlignment="1">
      <alignment vertical="top"/>
    </xf>
    <xf numFmtId="0" fontId="22" fillId="0" borderId="0" xfId="2445" applyFont="1" applyAlignment="1">
      <alignment vertical="center" wrapText="1"/>
    </xf>
    <xf numFmtId="0" fontId="9" fillId="2" borderId="4" xfId="6343" applyFont="1" applyFill="1" applyBorder="1" applyAlignment="1">
      <alignment horizontal="center" vertical="center" wrapText="1"/>
    </xf>
    <xf numFmtId="0" fontId="9" fillId="2" borderId="4" xfId="2445" applyFont="1" applyFill="1" applyBorder="1" applyAlignment="1">
      <alignment vertical="center"/>
    </xf>
    <xf numFmtId="49" fontId="7" fillId="2" borderId="4" xfId="6343" applyNumberFormat="1" applyFont="1" applyFill="1" applyBorder="1" applyAlignment="1">
      <alignment horizontal="center" vertical="center" wrapText="1"/>
    </xf>
    <xf numFmtId="49" fontId="83" fillId="0" borderId="0" xfId="2445" applyNumberFormat="1" applyFont="1" applyAlignment="1">
      <alignment horizontal="left"/>
    </xf>
    <xf numFmtId="0" fontId="7" fillId="2" borderId="38" xfId="182" applyFont="1" applyFill="1" applyBorder="1" applyAlignment="1">
      <alignment horizontal="left" vertical="center" wrapText="1"/>
    </xf>
    <xf numFmtId="0" fontId="7" fillId="2" borderId="38" xfId="1965" applyFont="1" applyFill="1" applyBorder="1" applyAlignment="1">
      <alignment horizontal="left" vertical="center" wrapText="1"/>
    </xf>
    <xf numFmtId="0" fontId="7" fillId="2" borderId="0" xfId="1965" applyFont="1" applyFill="1" applyAlignment="1">
      <alignment horizontal="left" vertical="center" wrapText="1"/>
    </xf>
    <xf numFmtId="0" fontId="7" fillId="2" borderId="3" xfId="5387" applyFont="1" applyFill="1" applyBorder="1" applyAlignment="1">
      <alignment vertical="center" wrapText="1"/>
    </xf>
    <xf numFmtId="0" fontId="7" fillId="2" borderId="4" xfId="6713" applyFont="1" applyFill="1" applyBorder="1" applyAlignment="1">
      <alignment horizontal="center" vertical="center"/>
    </xf>
    <xf numFmtId="0" fontId="7" fillId="2" borderId="3" xfId="6713" applyFont="1" applyFill="1" applyBorder="1" applyAlignment="1">
      <alignment horizontal="left" vertical="center" wrapText="1"/>
    </xf>
    <xf numFmtId="0" fontId="7" fillId="2" borderId="4" xfId="2027" applyFont="1" applyFill="1" applyBorder="1" applyAlignment="1">
      <alignment horizontal="center" vertical="center"/>
    </xf>
    <xf numFmtId="0" fontId="7" fillId="2" borderId="3" xfId="2027" applyFont="1" applyFill="1" applyBorder="1" applyAlignment="1">
      <alignment horizontal="left" vertical="center" wrapText="1"/>
    </xf>
    <xf numFmtId="49" fontId="7" fillId="2" borderId="3" xfId="5387" applyNumberFormat="1" applyFont="1" applyFill="1" applyBorder="1" applyAlignment="1">
      <alignment horizontal="left" vertical="center" wrapText="1"/>
    </xf>
    <xf numFmtId="0" fontId="7" fillId="2" borderId="3" xfId="1796" applyFont="1" applyFill="1" applyBorder="1"/>
    <xf numFmtId="0" fontId="7" fillId="2" borderId="0" xfId="5387" applyFont="1" applyFill="1" applyAlignment="1">
      <alignment vertical="center" wrapText="1"/>
    </xf>
    <xf numFmtId="0" fontId="7" fillId="2" borderId="7" xfId="6713" applyFont="1" applyFill="1" applyBorder="1" applyAlignment="1">
      <alignment horizontal="center" vertical="center"/>
    </xf>
    <xf numFmtId="0" fontId="7" fillId="2" borderId="7" xfId="1796" applyFont="1" applyFill="1" applyBorder="1"/>
    <xf numFmtId="0" fontId="7" fillId="2" borderId="7" xfId="6343" applyFont="1" applyFill="1" applyBorder="1" applyAlignment="1">
      <alignment horizontal="center" vertical="center"/>
    </xf>
    <xf numFmtId="0" fontId="7" fillId="2" borderId="7" xfId="1469" applyFont="1" applyFill="1" applyBorder="1" applyAlignment="1">
      <alignment vertical="center" wrapText="1"/>
    </xf>
    <xf numFmtId="0" fontId="7" fillId="2" borderId="7" xfId="5387" applyFont="1" applyFill="1" applyBorder="1" applyAlignment="1">
      <alignment vertical="center" wrapText="1"/>
    </xf>
    <xf numFmtId="0" fontId="7" fillId="2" borderId="7" xfId="1796" applyFont="1" applyFill="1" applyBorder="1" applyAlignment="1">
      <alignment wrapText="1"/>
    </xf>
    <xf numFmtId="0" fontId="7" fillId="2" borderId="4" xfId="2445" applyFont="1" applyFill="1" applyBorder="1" applyAlignment="1" applyProtection="1">
      <alignment horizontal="center" vertical="top" wrapText="1" readingOrder="1"/>
      <protection locked="0"/>
    </xf>
    <xf numFmtId="0" fontId="7" fillId="2" borderId="3" xfId="2445" applyFont="1" applyFill="1" applyBorder="1" applyAlignment="1" applyProtection="1">
      <alignment vertical="top" wrapText="1" readingOrder="1"/>
      <protection locked="0"/>
    </xf>
    <xf numFmtId="0" fontId="7" fillId="2" borderId="3" xfId="6343" applyFont="1" applyFill="1" applyBorder="1" applyAlignment="1">
      <alignment vertical="center" wrapText="1"/>
    </xf>
    <xf numFmtId="0" fontId="7" fillId="2" borderId="13" xfId="1796" applyFont="1" applyFill="1" applyBorder="1" applyAlignment="1">
      <alignment horizontal="center" vertical="center"/>
    </xf>
    <xf numFmtId="0" fontId="7" fillId="2" borderId="8" xfId="1796" applyFont="1" applyFill="1" applyBorder="1" applyAlignment="1">
      <alignment horizontal="left" vertical="center" wrapText="1"/>
    </xf>
    <xf numFmtId="0" fontId="7" fillId="2" borderId="10" xfId="2027" applyFont="1" applyFill="1" applyBorder="1" applyAlignment="1">
      <alignment horizontal="center" vertical="center"/>
    </xf>
    <xf numFmtId="0" fontId="7" fillId="2" borderId="5" xfId="2027" applyFont="1" applyFill="1" applyBorder="1" applyAlignment="1">
      <alignment horizontal="left" vertical="center" wrapText="1"/>
    </xf>
    <xf numFmtId="0" fontId="7" fillId="2" borderId="5" xfId="5387" applyFont="1" applyFill="1" applyBorder="1" applyAlignment="1">
      <alignment vertical="center" wrapText="1"/>
    </xf>
    <xf numFmtId="3" fontId="88" fillId="0" borderId="0" xfId="2445" applyNumberFormat="1" applyFont="1" applyAlignment="1">
      <alignment horizontal="right"/>
    </xf>
    <xf numFmtId="0" fontId="52" fillId="2" borderId="0" xfId="1796" applyFont="1" applyFill="1"/>
    <xf numFmtId="3" fontId="7" fillId="2" borderId="3" xfId="1469" applyNumberFormat="1" applyFont="1" applyFill="1" applyBorder="1" applyAlignment="1">
      <alignment horizontal="left" vertical="center" wrapText="1"/>
    </xf>
    <xf numFmtId="3" fontId="7" fillId="2" borderId="3" xfId="6713" applyNumberFormat="1" applyFont="1" applyFill="1" applyBorder="1" applyAlignment="1">
      <alignment horizontal="left" vertical="center" wrapText="1"/>
    </xf>
    <xf numFmtId="3" fontId="7" fillId="2" borderId="3" xfId="2027" applyNumberFormat="1" applyFont="1" applyFill="1" applyBorder="1" applyAlignment="1">
      <alignment horizontal="left" vertical="center" wrapText="1"/>
    </xf>
    <xf numFmtId="3" fontId="7" fillId="2" borderId="3" xfId="6343" applyNumberFormat="1" applyFont="1" applyFill="1" applyBorder="1" applyAlignment="1">
      <alignment horizontal="left" vertical="center" wrapText="1"/>
    </xf>
    <xf numFmtId="0" fontId="7" fillId="2" borderId="10" xfId="2018" applyFont="1" applyFill="1" applyBorder="1" applyAlignment="1">
      <alignment horizontal="right" vertical="center" wrapText="1"/>
    </xf>
    <xf numFmtId="0" fontId="7" fillId="2" borderId="10" xfId="2018" applyFont="1" applyFill="1" applyBorder="1" applyAlignment="1">
      <alignment horizontal="center" vertical="center" wrapText="1"/>
    </xf>
    <xf numFmtId="0" fontId="7" fillId="2" borderId="10" xfId="2018" applyFont="1" applyFill="1" applyBorder="1" applyAlignment="1">
      <alignment horizontal="left" vertical="center" wrapText="1"/>
    </xf>
    <xf numFmtId="0" fontId="27" fillId="0" borderId="0" xfId="2018" applyFont="1">
      <alignment vertical="center" wrapText="1"/>
    </xf>
    <xf numFmtId="0" fontId="83" fillId="2" borderId="0" xfId="1796" applyFont="1" applyFill="1"/>
    <xf numFmtId="49" fontId="7" fillId="2" borderId="4" xfId="3601" applyNumberFormat="1" applyFont="1" applyFill="1" applyBorder="1" applyAlignment="1">
      <alignment horizontal="center" vertical="center" wrapText="1"/>
    </xf>
    <xf numFmtId="49" fontId="7" fillId="2" borderId="7" xfId="6343" applyNumberFormat="1" applyFont="1" applyFill="1" applyBorder="1" applyAlignment="1">
      <alignment horizontal="center" vertical="center" wrapText="1"/>
    </xf>
    <xf numFmtId="49" fontId="7" fillId="2" borderId="7" xfId="6343" applyNumberFormat="1" applyFont="1" applyFill="1" applyBorder="1" applyAlignment="1">
      <alignment vertical="center" wrapText="1"/>
    </xf>
    <xf numFmtId="0" fontId="7" fillId="2" borderId="3" xfId="182" applyFont="1" applyFill="1" applyBorder="1" applyAlignment="1">
      <alignment horizontal="left"/>
    </xf>
    <xf numFmtId="0" fontId="9" fillId="2" borderId="0" xfId="1469" applyFont="1" applyFill="1" applyAlignment="1">
      <alignment horizontal="center" vertical="center" wrapText="1"/>
    </xf>
    <xf numFmtId="0" fontId="55" fillId="2" borderId="0" xfId="1796" applyFont="1" applyFill="1" applyAlignment="1">
      <alignment horizontal="left"/>
    </xf>
    <xf numFmtId="0" fontId="83" fillId="2" borderId="0" xfId="1796" applyFont="1" applyFill="1" applyAlignment="1">
      <alignment vertical="center"/>
    </xf>
    <xf numFmtId="0" fontId="7" fillId="2" borderId="23" xfId="1469" applyFont="1" applyFill="1" applyBorder="1" applyAlignment="1">
      <alignment horizontal="center" vertical="center"/>
    </xf>
    <xf numFmtId="0" fontId="7" fillId="2" borderId="3" xfId="2445" applyFont="1" applyFill="1" applyBorder="1" applyAlignment="1">
      <alignment vertical="center" wrapText="1"/>
    </xf>
    <xf numFmtId="0" fontId="7" fillId="2" borderId="15" xfId="6343" applyFont="1" applyFill="1" applyBorder="1" applyAlignment="1">
      <alignment horizontal="center" vertical="center"/>
    </xf>
    <xf numFmtId="0" fontId="26" fillId="0" borderId="0" xfId="2445" applyFont="1"/>
    <xf numFmtId="0" fontId="52" fillId="0" borderId="0" xfId="2445" applyFont="1"/>
    <xf numFmtId="0" fontId="25" fillId="0" borderId="0" xfId="2445" applyFont="1"/>
    <xf numFmtId="2" fontId="7" fillId="2" borderId="3" xfId="5387" applyNumberFormat="1" applyFont="1" applyFill="1" applyBorder="1" applyAlignment="1">
      <alignment horizontal="left" vertical="center" wrapText="1"/>
    </xf>
    <xf numFmtId="0" fontId="7" fillId="2" borderId="0" xfId="6343" applyFont="1" applyFill="1" applyAlignment="1">
      <alignment horizontal="center" vertical="center"/>
    </xf>
    <xf numFmtId="0" fontId="7" fillId="2" borderId="4" xfId="2445" applyFont="1" applyFill="1" applyBorder="1" applyAlignment="1">
      <alignment horizontal="center"/>
    </xf>
    <xf numFmtId="49" fontId="52" fillId="0" borderId="0" xfId="2445" applyNumberFormat="1" applyFont="1"/>
    <xf numFmtId="49" fontId="7" fillId="2" borderId="4" xfId="5387" applyNumberFormat="1" applyFont="1" applyFill="1" applyBorder="1" applyAlignment="1">
      <alignment horizontal="center" vertical="center"/>
    </xf>
    <xf numFmtId="0" fontId="7" fillId="2" borderId="10" xfId="6713" applyFont="1" applyFill="1" applyBorder="1" applyAlignment="1">
      <alignment horizontal="center" vertical="center"/>
    </xf>
    <xf numFmtId="0" fontId="7" fillId="2" borderId="5" xfId="2018" applyFont="1" applyFill="1" applyBorder="1" applyAlignment="1">
      <alignment horizontal="left" vertical="center" wrapText="1"/>
    </xf>
    <xf numFmtId="3" fontId="9" fillId="2" borderId="4" xfId="1469" applyNumberFormat="1" applyFont="1" applyFill="1" applyBorder="1" applyAlignment="1">
      <alignment vertical="center" wrapText="1"/>
    </xf>
    <xf numFmtId="0" fontId="72" fillId="0" borderId="0" xfId="2445" applyFont="1" applyAlignment="1">
      <alignment horizontal="left"/>
    </xf>
    <xf numFmtId="0" fontId="28" fillId="0" borderId="0" xfId="2445" applyFont="1"/>
    <xf numFmtId="0" fontId="7" fillId="2" borderId="0" xfId="5388" applyFont="1" applyFill="1" applyAlignment="1">
      <alignment vertical="center" wrapText="1"/>
    </xf>
    <xf numFmtId="3" fontId="7" fillId="2" borderId="0" xfId="1469" applyNumberFormat="1" applyFont="1" applyFill="1" applyAlignment="1">
      <alignment horizontal="right" vertical="center"/>
    </xf>
    <xf numFmtId="49" fontId="7" fillId="2" borderId="0" xfId="3601" applyNumberFormat="1" applyFont="1" applyFill="1" applyAlignment="1">
      <alignment horizontal="left" vertical="center" wrapText="1"/>
    </xf>
    <xf numFmtId="49" fontId="7" fillId="2" borderId="4" xfId="5388" applyNumberFormat="1" applyFont="1" applyFill="1" applyBorder="1" applyAlignment="1">
      <alignment horizontal="center" vertical="center" wrapText="1"/>
    </xf>
    <xf numFmtId="49" fontId="7" fillId="2" borderId="3" xfId="5388" applyNumberFormat="1" applyFont="1" applyFill="1" applyBorder="1" applyAlignment="1">
      <alignment horizontal="left" vertical="center" wrapText="1"/>
    </xf>
    <xf numFmtId="49" fontId="7" fillId="2" borderId="0" xfId="6343" applyNumberFormat="1" applyFont="1" applyFill="1" applyAlignment="1">
      <alignment horizontal="left" vertical="center" wrapText="1"/>
    </xf>
    <xf numFmtId="0" fontId="7" fillId="2" borderId="4" xfId="5388" applyFont="1" applyFill="1" applyBorder="1" applyAlignment="1">
      <alignment horizontal="center" vertical="center" wrapText="1"/>
    </xf>
    <xf numFmtId="0" fontId="7" fillId="2" borderId="0" xfId="6713" applyFont="1" applyFill="1" applyAlignment="1">
      <alignment horizontal="left" vertical="center" wrapText="1"/>
    </xf>
    <xf numFmtId="0" fontId="7" fillId="2" borderId="6" xfId="6343" applyFont="1" applyFill="1" applyBorder="1" applyAlignment="1">
      <alignment horizontal="center" vertical="center" wrapText="1"/>
    </xf>
    <xf numFmtId="0" fontId="7" fillId="2" borderId="7" xfId="6713" applyFont="1" applyFill="1" applyBorder="1" applyAlignment="1">
      <alignment horizontal="center" vertical="center" wrapText="1"/>
    </xf>
    <xf numFmtId="4" fontId="7" fillId="2" borderId="10" xfId="6905" applyNumberFormat="1" applyFont="1" applyFill="1" applyBorder="1" applyAlignment="1">
      <alignment horizontal="center" vertical="center" wrapText="1"/>
    </xf>
    <xf numFmtId="0" fontId="7" fillId="2" borderId="10" xfId="5388" applyFont="1" applyFill="1" applyBorder="1" applyAlignment="1">
      <alignment horizontal="center" vertical="center" wrapText="1"/>
    </xf>
    <xf numFmtId="49" fontId="7" fillId="2" borderId="5" xfId="3601" applyNumberFormat="1" applyFont="1" applyFill="1" applyBorder="1" applyAlignment="1">
      <alignment horizontal="left" vertical="center" wrapText="1"/>
    </xf>
    <xf numFmtId="49" fontId="7" fillId="2" borderId="5" xfId="5388" applyNumberFormat="1" applyFont="1" applyFill="1" applyBorder="1" applyAlignment="1">
      <alignment horizontal="left" vertical="center" wrapText="1"/>
    </xf>
    <xf numFmtId="0" fontId="7" fillId="2" borderId="35" xfId="1965" applyFont="1" applyFill="1" applyBorder="1" applyAlignment="1">
      <alignment horizontal="center" vertical="center" wrapText="1"/>
    </xf>
    <xf numFmtId="0" fontId="7" fillId="2" borderId="27" xfId="1965" applyFont="1" applyFill="1" applyBorder="1" applyAlignment="1">
      <alignment horizontal="left" vertical="center" wrapText="1"/>
    </xf>
    <xf numFmtId="0" fontId="7" fillId="2" borderId="3" xfId="1469" applyFont="1" applyFill="1" applyBorder="1" applyAlignment="1">
      <alignment horizontal="justify" vertical="center" wrapText="1"/>
    </xf>
    <xf numFmtId="0" fontId="7" fillId="2" borderId="0" xfId="1469" applyFont="1" applyFill="1" applyAlignment="1">
      <alignment horizontal="justify" vertical="center" wrapText="1"/>
    </xf>
    <xf numFmtId="3" fontId="16" fillId="0" borderId="0" xfId="2445" applyNumberFormat="1" applyFont="1"/>
    <xf numFmtId="0" fontId="27" fillId="0" borderId="0" xfId="1965" applyFont="1">
      <alignment vertical="center" wrapText="1"/>
    </xf>
    <xf numFmtId="0" fontId="7" fillId="2" borderId="5" xfId="1469" applyFont="1" applyFill="1" applyBorder="1" applyAlignment="1">
      <alignment horizontal="justify" vertical="center" wrapText="1"/>
    </xf>
    <xf numFmtId="0" fontId="9" fillId="2" borderId="4" xfId="1796" applyFont="1" applyFill="1" applyBorder="1" applyAlignment="1">
      <alignment horizontal="center" vertical="center"/>
    </xf>
    <xf numFmtId="0" fontId="9" fillId="2" borderId="3" xfId="1796" applyFont="1" applyFill="1" applyBorder="1" applyAlignment="1">
      <alignment horizontal="center" vertical="center" wrapText="1"/>
    </xf>
    <xf numFmtId="49" fontId="7" fillId="2" borderId="4" xfId="5388" applyNumberFormat="1" applyFont="1" applyFill="1" applyBorder="1" applyAlignment="1">
      <alignment horizontal="center" vertical="center"/>
    </xf>
    <xf numFmtId="0" fontId="7" fillId="2" borderId="15" xfId="6343" applyFont="1" applyFill="1" applyBorder="1" applyAlignment="1">
      <alignment horizontal="center" vertical="center" wrapText="1"/>
    </xf>
    <xf numFmtId="49" fontId="7" fillId="2" borderId="3" xfId="5388" applyNumberFormat="1" applyFont="1" applyFill="1" applyBorder="1" applyAlignment="1">
      <alignment vertical="center" wrapText="1"/>
    </xf>
    <xf numFmtId="0" fontId="7" fillId="2" borderId="4" xfId="5388" applyFont="1" applyFill="1" applyBorder="1" applyAlignment="1">
      <alignment horizontal="center" vertical="center"/>
    </xf>
    <xf numFmtId="0" fontId="7" fillId="2" borderId="3" xfId="5388" applyFont="1" applyFill="1" applyBorder="1" applyAlignment="1">
      <alignment vertical="center" wrapText="1"/>
    </xf>
    <xf numFmtId="0" fontId="55" fillId="2" borderId="0" xfId="0" applyFont="1" applyFill="1"/>
    <xf numFmtId="49" fontId="7" fillId="2" borderId="10" xfId="6343" applyNumberFormat="1" applyFont="1" applyFill="1" applyBorder="1" applyAlignment="1">
      <alignment horizontal="center" vertical="center" wrapText="1"/>
    </xf>
    <xf numFmtId="3" fontId="55" fillId="0" borderId="0" xfId="0" applyNumberFormat="1" applyFont="1"/>
    <xf numFmtId="0" fontId="52" fillId="0" borderId="0" xfId="0" applyFont="1"/>
    <xf numFmtId="0" fontId="185" fillId="0" borderId="0" xfId="2414"/>
    <xf numFmtId="0" fontId="80" fillId="0" borderId="0" xfId="2414" applyFont="1"/>
    <xf numFmtId="0" fontId="55" fillId="0" borderId="0" xfId="2414" applyFont="1"/>
    <xf numFmtId="167" fontId="7" fillId="2" borderId="0" xfId="8074" applyNumberFormat="1" applyFont="1" applyFill="1" applyBorder="1" applyAlignment="1">
      <alignment horizontal="center"/>
    </xf>
    <xf numFmtId="167" fontId="7" fillId="2" borderId="0" xfId="8074" applyNumberFormat="1" applyFont="1" applyFill="1" applyBorder="1" applyAlignment="1">
      <alignment horizontal="right"/>
    </xf>
    <xf numFmtId="167" fontId="7" fillId="2" borderId="0" xfId="8074" applyNumberFormat="1" applyFont="1" applyFill="1" applyBorder="1" applyAlignment="1">
      <alignment horizontal="left"/>
    </xf>
    <xf numFmtId="3" fontId="7" fillId="2" borderId="0" xfId="1469" applyNumberFormat="1" applyFont="1" applyFill="1"/>
    <xf numFmtId="3" fontId="7" fillId="2" borderId="0" xfId="8070" applyNumberFormat="1" applyFont="1" applyFill="1" applyBorder="1" applyAlignment="1" applyProtection="1">
      <alignment horizontal="left"/>
    </xf>
    <xf numFmtId="0" fontId="7" fillId="2" borderId="0" xfId="1469" applyFont="1" applyFill="1" applyAlignment="1">
      <alignment horizontal="center"/>
    </xf>
    <xf numFmtId="0" fontId="7" fillId="2" borderId="0" xfId="1036" applyFont="1" applyFill="1"/>
    <xf numFmtId="3" fontId="7" fillId="2" borderId="3" xfId="1469" applyNumberFormat="1" applyFont="1" applyFill="1" applyBorder="1" applyAlignment="1">
      <alignment horizontal="center" wrapText="1"/>
    </xf>
    <xf numFmtId="3" fontId="7" fillId="2" borderId="4" xfId="1469" applyNumberFormat="1" applyFont="1" applyFill="1" applyBorder="1" applyAlignment="1">
      <alignment horizontal="center" wrapText="1"/>
    </xf>
    <xf numFmtId="3" fontId="7" fillId="2" borderId="4" xfId="1036" applyNumberFormat="1" applyFont="1" applyFill="1" applyBorder="1" applyAlignment="1">
      <alignment vertical="center"/>
    </xf>
    <xf numFmtId="0" fontId="7" fillId="2" borderId="4" xfId="1036" applyFont="1" applyFill="1" applyBorder="1" applyAlignment="1">
      <alignment horizontal="center" vertical="center" wrapText="1"/>
    </xf>
    <xf numFmtId="0" fontId="7" fillId="2" borderId="3" xfId="1036" applyFont="1" applyFill="1" applyBorder="1" applyAlignment="1">
      <alignment vertical="center" wrapText="1"/>
    </xf>
    <xf numFmtId="0" fontId="7" fillId="2" borderId="0" xfId="2445" applyFont="1" applyFill="1" applyAlignment="1">
      <alignment vertical="center"/>
    </xf>
    <xf numFmtId="49" fontId="7" fillId="2" borderId="0" xfId="5387" applyNumberFormat="1" applyFont="1" applyFill="1" applyAlignment="1">
      <alignment horizontal="left" vertical="center" wrapText="1"/>
    </xf>
    <xf numFmtId="0" fontId="55" fillId="0" borderId="0" xfId="2445" applyFont="1" applyAlignment="1">
      <alignment vertical="center"/>
    </xf>
    <xf numFmtId="3" fontId="7" fillId="2" borderId="3" xfId="3519" applyNumberFormat="1" applyFont="1" applyFill="1" applyBorder="1" applyAlignment="1">
      <alignment vertical="center" wrapText="1"/>
    </xf>
    <xf numFmtId="3" fontId="7" fillId="2" borderId="0" xfId="3519" applyNumberFormat="1" applyFont="1" applyFill="1" applyAlignment="1">
      <alignment vertical="center" wrapText="1"/>
    </xf>
    <xf numFmtId="0" fontId="9" fillId="2" borderId="3" xfId="6343" applyFont="1" applyFill="1" applyBorder="1" applyAlignment="1">
      <alignment horizontal="left" vertical="center" wrapText="1"/>
    </xf>
    <xf numFmtId="0" fontId="9" fillId="2" borderId="4" xfId="2445" applyFont="1" applyFill="1" applyBorder="1" applyAlignment="1">
      <alignment horizontal="center" vertical="center" wrapText="1"/>
    </xf>
    <xf numFmtId="0" fontId="9" fillId="2" borderId="4" xfId="6724" applyFont="1" applyFill="1" applyBorder="1" applyAlignment="1">
      <alignment horizontal="center" vertical="center" wrapText="1"/>
    </xf>
    <xf numFmtId="0" fontId="9" fillId="2" borderId="3" xfId="6724" applyFont="1" applyFill="1" applyBorder="1" applyAlignment="1">
      <alignment horizontal="left" vertical="center" wrapText="1"/>
    </xf>
    <xf numFmtId="0" fontId="9" fillId="2" borderId="4" xfId="5387" applyFont="1" applyFill="1" applyBorder="1" applyAlignment="1">
      <alignment horizontal="center" vertical="center" wrapText="1"/>
    </xf>
    <xf numFmtId="49" fontId="9" fillId="2" borderId="3" xfId="5387" applyNumberFormat="1" applyFont="1" applyFill="1" applyBorder="1" applyAlignment="1">
      <alignment horizontal="left" vertical="center" wrapText="1"/>
    </xf>
    <xf numFmtId="49" fontId="9" fillId="2" borderId="4" xfId="5387" applyNumberFormat="1" applyFont="1" applyFill="1" applyBorder="1" applyAlignment="1">
      <alignment horizontal="center" vertical="center" wrapText="1"/>
    </xf>
    <xf numFmtId="0" fontId="9" fillId="2" borderId="4" xfId="1965" applyFont="1" applyFill="1" applyBorder="1" applyAlignment="1">
      <alignment horizontal="center" vertical="center" wrapText="1"/>
    </xf>
    <xf numFmtId="0" fontId="9" fillId="2" borderId="3" xfId="1965" applyFont="1" applyFill="1" applyBorder="1" applyAlignment="1">
      <alignment horizontal="left" vertical="center" wrapText="1"/>
    </xf>
    <xf numFmtId="0" fontId="9" fillId="2" borderId="4" xfId="2027" applyFont="1" applyFill="1" applyBorder="1" applyAlignment="1">
      <alignment horizontal="center" vertical="center" wrapText="1"/>
    </xf>
    <xf numFmtId="0" fontId="9" fillId="2" borderId="3" xfId="2027" applyFont="1" applyFill="1" applyBorder="1" applyAlignment="1">
      <alignment horizontal="left" vertical="center" wrapText="1"/>
    </xf>
    <xf numFmtId="0" fontId="9" fillId="2" borderId="4" xfId="1036" applyFont="1" applyFill="1" applyBorder="1" applyAlignment="1">
      <alignment vertical="center" wrapText="1"/>
    </xf>
    <xf numFmtId="0" fontId="9" fillId="2" borderId="7" xfId="2027" applyFont="1" applyFill="1" applyBorder="1" applyAlignment="1">
      <alignment horizontal="center" vertical="center" wrapText="1"/>
    </xf>
    <xf numFmtId="0" fontId="9" fillId="2" borderId="7" xfId="2027" applyFont="1" applyFill="1" applyBorder="1" applyAlignment="1">
      <alignment horizontal="left" vertical="center" wrapText="1"/>
    </xf>
    <xf numFmtId="0" fontId="9" fillId="2" borderId="7" xfId="5387" applyFont="1" applyFill="1" applyBorder="1" applyAlignment="1">
      <alignment horizontal="center" vertical="center" wrapText="1"/>
    </xf>
    <xf numFmtId="49" fontId="9" fillId="2" borderId="7" xfId="5387" applyNumberFormat="1" applyFont="1" applyFill="1" applyBorder="1" applyAlignment="1">
      <alignment horizontal="left" vertical="center" wrapText="1"/>
    </xf>
    <xf numFmtId="49" fontId="9" fillId="2" borderId="3" xfId="1469" applyNumberFormat="1" applyFont="1" applyFill="1" applyBorder="1" applyAlignment="1">
      <alignment vertical="center" wrapText="1"/>
    </xf>
    <xf numFmtId="0" fontId="9" fillId="2" borderId="10" xfId="6343" applyFont="1" applyFill="1" applyBorder="1" applyAlignment="1">
      <alignment horizontal="center" vertical="center" wrapText="1"/>
    </xf>
    <xf numFmtId="0" fontId="9" fillId="2" borderId="5" xfId="6343" applyFont="1" applyFill="1" applyBorder="1" applyAlignment="1">
      <alignment horizontal="left" vertical="center" wrapText="1"/>
    </xf>
    <xf numFmtId="49" fontId="9" fillId="2" borderId="4" xfId="1796" applyNumberFormat="1" applyFont="1" applyFill="1" applyBorder="1" applyAlignment="1">
      <alignment horizontal="center" vertical="center" wrapText="1"/>
    </xf>
    <xf numFmtId="0" fontId="9" fillId="2" borderId="3" xfId="1796" applyFont="1" applyFill="1" applyBorder="1" applyAlignment="1">
      <alignment horizontal="left" vertical="center" wrapText="1"/>
    </xf>
    <xf numFmtId="0" fontId="9" fillId="2" borderId="10" xfId="6724" applyFont="1" applyFill="1" applyBorder="1" applyAlignment="1">
      <alignment horizontal="center" vertical="center" wrapText="1"/>
    </xf>
    <xf numFmtId="0" fontId="9" fillId="2" borderId="5" xfId="6724" applyFont="1" applyFill="1" applyBorder="1" applyAlignment="1">
      <alignment horizontal="left" vertical="center" wrapText="1"/>
    </xf>
    <xf numFmtId="0" fontId="7" fillId="2" borderId="10" xfId="6724" applyFont="1" applyFill="1" applyBorder="1" applyAlignment="1">
      <alignment horizontal="center" vertical="center"/>
    </xf>
    <xf numFmtId="0" fontId="7" fillId="2" borderId="5" xfId="6724" applyFont="1" applyFill="1" applyBorder="1" applyAlignment="1">
      <alignment horizontal="left" vertical="center"/>
    </xf>
    <xf numFmtId="49" fontId="7" fillId="2" borderId="10" xfId="5387" applyNumberFormat="1" applyFont="1" applyFill="1" applyBorder="1" applyAlignment="1">
      <alignment horizontal="center" vertical="center" wrapText="1"/>
    </xf>
    <xf numFmtId="0" fontId="7" fillId="2" borderId="10" xfId="5418" applyFont="1" applyFill="1" applyBorder="1" applyAlignment="1">
      <alignment horizontal="center" vertical="center" wrapText="1"/>
    </xf>
    <xf numFmtId="0" fontId="7" fillId="2" borderId="5" xfId="5418" applyFont="1" applyFill="1" applyBorder="1" applyAlignment="1">
      <alignment horizontal="left" vertical="center" wrapText="1"/>
    </xf>
    <xf numFmtId="0" fontId="7" fillId="2" borderId="0" xfId="2414" applyFont="1" applyFill="1"/>
    <xf numFmtId="0" fontId="72" fillId="0" borderId="0" xfId="2445" applyFont="1" applyAlignment="1">
      <alignment vertical="center"/>
    </xf>
    <xf numFmtId="0" fontId="7" fillId="2" borderId="0" xfId="0" applyFont="1" applyFill="1" applyAlignment="1">
      <alignment horizontal="right" wrapText="1"/>
    </xf>
    <xf numFmtId="3" fontId="7" fillId="2" borderId="4" xfId="0" applyNumberFormat="1" applyFont="1" applyFill="1" applyBorder="1"/>
    <xf numFmtId="0" fontId="9" fillId="2" borderId="4" xfId="0" applyFont="1" applyFill="1" applyBorder="1"/>
    <xf numFmtId="0" fontId="9" fillId="2" borderId="4" xfId="0" applyFont="1" applyFill="1" applyBorder="1" applyAlignment="1">
      <alignment wrapText="1"/>
    </xf>
    <xf numFmtId="0" fontId="23" fillId="2" borderId="0" xfId="1796" applyFont="1" applyFill="1" applyAlignment="1">
      <alignment vertical="center"/>
    </xf>
    <xf numFmtId="0" fontId="17" fillId="2" borderId="0" xfId="1796" applyFont="1" applyFill="1" applyAlignment="1">
      <alignment vertical="center"/>
    </xf>
    <xf numFmtId="0" fontId="79" fillId="2" borderId="0" xfId="1796" applyFont="1" applyFill="1" applyAlignment="1">
      <alignment vertical="center"/>
    </xf>
    <xf numFmtId="0" fontId="72" fillId="2" borderId="0" xfId="1796" applyFont="1" applyFill="1" applyAlignment="1">
      <alignment vertical="center"/>
    </xf>
    <xf numFmtId="167" fontId="23" fillId="2" borderId="0" xfId="6678" applyNumberFormat="1" applyFont="1" applyFill="1" applyBorder="1">
      <alignment vertical="center"/>
    </xf>
    <xf numFmtId="167" fontId="22" fillId="2" borderId="0" xfId="6678" applyNumberFormat="1" applyFont="1" applyFill="1" applyBorder="1" applyAlignment="1">
      <alignment horizontal="right" vertical="center"/>
    </xf>
    <xf numFmtId="0" fontId="22" fillId="2" borderId="0" xfId="1469" applyFont="1" applyFill="1" applyAlignment="1">
      <alignment vertical="center"/>
    </xf>
    <xf numFmtId="168" fontId="23" fillId="2" borderId="0" xfId="6536" applyNumberFormat="1" applyFont="1" applyFill="1" applyBorder="1" applyAlignment="1" applyProtection="1">
      <alignment horizontal="left" vertical="center"/>
    </xf>
    <xf numFmtId="49" fontId="22" fillId="2" borderId="0" xfId="1469" applyNumberFormat="1" applyFont="1" applyFill="1" applyAlignment="1">
      <alignment vertical="center"/>
    </xf>
    <xf numFmtId="168" fontId="22" fillId="2" borderId="0" xfId="6536" applyNumberFormat="1" applyFont="1" applyFill="1" applyBorder="1" applyAlignment="1" applyProtection="1">
      <alignment horizontal="left" vertical="center"/>
    </xf>
    <xf numFmtId="167" fontId="23" fillId="2" borderId="0" xfId="6678" applyNumberFormat="1" applyFont="1" applyFill="1" applyBorder="1" applyAlignment="1">
      <alignment horizontal="right" vertical="center"/>
    </xf>
    <xf numFmtId="0" fontId="6" fillId="2" borderId="1" xfId="1469" applyFont="1" applyFill="1" applyBorder="1" applyAlignment="1">
      <alignment horizontal="center" vertical="center" wrapText="1"/>
    </xf>
    <xf numFmtId="0" fontId="6" fillId="2" borderId="4" xfId="0" applyFont="1" applyFill="1" applyBorder="1" applyAlignment="1">
      <alignment horizontal="center" vertical="center" wrapText="1"/>
    </xf>
    <xf numFmtId="0" fontId="23" fillId="2" borderId="4" xfId="1796" applyFont="1" applyFill="1" applyBorder="1" applyAlignment="1">
      <alignment vertical="center"/>
    </xf>
    <xf numFmtId="0" fontId="43" fillId="2" borderId="4" xfId="1796" applyFont="1" applyFill="1" applyBorder="1" applyAlignment="1">
      <alignment horizontal="center" vertical="center"/>
    </xf>
    <xf numFmtId="3" fontId="23" fillId="2" borderId="4" xfId="1796" applyNumberFormat="1" applyFont="1" applyFill="1" applyBorder="1" applyAlignment="1">
      <alignment vertical="center"/>
    </xf>
    <xf numFmtId="0" fontId="23" fillId="2" borderId="4" xfId="1796" applyFont="1" applyFill="1" applyBorder="1" applyAlignment="1">
      <alignment horizontal="center" vertical="center"/>
    </xf>
    <xf numFmtId="0" fontId="6" fillId="2" borderId="4" xfId="1796" applyFont="1" applyFill="1" applyBorder="1" applyAlignment="1">
      <alignment horizontal="left" vertical="center" wrapText="1"/>
    </xf>
    <xf numFmtId="3" fontId="23" fillId="2" borderId="4" xfId="1796" applyNumberFormat="1" applyFont="1" applyFill="1" applyBorder="1" applyAlignment="1">
      <alignment vertical="center" wrapText="1"/>
    </xf>
    <xf numFmtId="0" fontId="24" fillId="2" borderId="4" xfId="1796" applyFont="1" applyFill="1" applyBorder="1" applyAlignment="1">
      <alignment horizontal="center" vertical="center"/>
    </xf>
    <xf numFmtId="0" fontId="43" fillId="2" borderId="4" xfId="1796" applyFont="1" applyFill="1" applyBorder="1" applyAlignment="1">
      <alignment horizontal="center" vertical="center" wrapText="1"/>
    </xf>
    <xf numFmtId="3" fontId="24" fillId="2" borderId="4" xfId="1796" applyNumberFormat="1" applyFont="1" applyFill="1" applyBorder="1" applyAlignment="1">
      <alignment vertical="center"/>
    </xf>
    <xf numFmtId="3" fontId="23" fillId="2" borderId="4" xfId="1796" applyNumberFormat="1" applyFont="1" applyFill="1" applyBorder="1" applyAlignment="1">
      <alignment horizontal="right" vertical="center" wrapText="1"/>
    </xf>
    <xf numFmtId="3" fontId="43" fillId="2" borderId="4" xfId="1796" applyNumberFormat="1" applyFont="1" applyFill="1" applyBorder="1" applyAlignment="1">
      <alignment vertical="center"/>
    </xf>
    <xf numFmtId="0" fontId="23" fillId="2" borderId="4" xfId="1796" applyFont="1" applyFill="1" applyBorder="1" applyAlignment="1">
      <alignment horizontal="left" vertical="center"/>
    </xf>
    <xf numFmtId="3" fontId="23" fillId="2" borderId="4" xfId="1796" applyNumberFormat="1" applyFont="1" applyFill="1" applyBorder="1" applyAlignment="1">
      <alignment horizontal="left" vertical="center" wrapText="1"/>
    </xf>
    <xf numFmtId="49" fontId="23" fillId="2" borderId="4" xfId="6344" applyNumberFormat="1" applyFont="1" applyFill="1" applyBorder="1" applyAlignment="1">
      <alignment horizontal="center" vertical="center"/>
    </xf>
    <xf numFmtId="0" fontId="6" fillId="2" borderId="4" xfId="6344" applyFont="1" applyFill="1" applyBorder="1" applyAlignment="1">
      <alignment horizontal="left" vertical="center" wrapText="1"/>
    </xf>
    <xf numFmtId="3" fontId="23" fillId="2" borderId="4" xfId="6344" applyNumberFormat="1" applyFont="1" applyFill="1" applyBorder="1" applyAlignment="1">
      <alignment horizontal="right" vertical="center" wrapText="1"/>
    </xf>
    <xf numFmtId="0" fontId="6" fillId="2" borderId="4" xfId="1796" applyFont="1" applyFill="1" applyBorder="1" applyAlignment="1">
      <alignment vertical="center" wrapText="1"/>
    </xf>
    <xf numFmtId="49" fontId="24" fillId="2" borderId="4" xfId="1796" applyNumberFormat="1" applyFont="1" applyFill="1" applyBorder="1" applyAlignment="1">
      <alignment horizontal="center" vertical="center"/>
    </xf>
    <xf numFmtId="0" fontId="24" fillId="2" borderId="4" xfId="1796" applyFont="1" applyFill="1" applyBorder="1" applyAlignment="1">
      <alignment horizontal="center" vertical="center" wrapText="1"/>
    </xf>
    <xf numFmtId="3" fontId="24" fillId="2" borderId="4" xfId="1796" applyNumberFormat="1" applyFont="1" applyFill="1" applyBorder="1" applyAlignment="1">
      <alignment horizontal="right" vertical="center"/>
    </xf>
    <xf numFmtId="0" fontId="47" fillId="2" borderId="4" xfId="1796" applyFont="1" applyFill="1" applyBorder="1" applyAlignment="1">
      <alignment horizontal="left" vertical="center"/>
    </xf>
    <xf numFmtId="3" fontId="47" fillId="2" borderId="4" xfId="1796" applyNumberFormat="1" applyFont="1" applyFill="1" applyBorder="1" applyAlignment="1">
      <alignment horizontal="left" vertical="center" wrapText="1"/>
    </xf>
    <xf numFmtId="49" fontId="23" fillId="2" borderId="4" xfId="1796" applyNumberFormat="1" applyFont="1" applyFill="1" applyBorder="1" applyAlignment="1">
      <alignment horizontal="center" vertical="center"/>
    </xf>
    <xf numFmtId="3" fontId="23" fillId="2" borderId="0" xfId="1796" applyNumberFormat="1" applyFont="1" applyFill="1" applyAlignment="1">
      <alignment vertical="center"/>
    </xf>
    <xf numFmtId="167" fontId="90" fillId="2" borderId="0" xfId="8076" applyNumberFormat="1" applyFont="1" applyFill="1" applyAlignment="1">
      <alignment horizontal="center" vertical="center"/>
    </xf>
    <xf numFmtId="167" fontId="89" fillId="2" borderId="0" xfId="8076" applyNumberFormat="1" applyFont="1" applyFill="1" applyAlignment="1">
      <alignment horizontal="right" vertical="center"/>
    </xf>
    <xf numFmtId="3" fontId="91" fillId="2" borderId="0" xfId="8076" applyNumberFormat="1" applyFont="1" applyFill="1" applyAlignment="1">
      <alignment horizontal="left" vertical="center"/>
    </xf>
    <xf numFmtId="3" fontId="22" fillId="2" borderId="0" xfId="8076" applyNumberFormat="1" applyFont="1" applyFill="1" applyAlignment="1">
      <alignment horizontal="left" vertical="center"/>
    </xf>
    <xf numFmtId="3" fontId="22" fillId="2" borderId="0" xfId="8076" applyNumberFormat="1" applyFont="1" applyFill="1" applyAlignment="1">
      <alignment horizontal="right" vertical="center"/>
    </xf>
    <xf numFmtId="167" fontId="89" fillId="2" borderId="0" xfId="6678" applyNumberFormat="1" applyFont="1" applyFill="1" applyBorder="1" applyAlignment="1">
      <alignment horizontal="right" vertical="center"/>
    </xf>
    <xf numFmtId="167" fontId="56" fillId="2" borderId="0" xfId="8076" applyNumberFormat="1" applyFont="1" applyFill="1" applyAlignment="1">
      <alignment horizontal="right" vertical="center"/>
    </xf>
    <xf numFmtId="0" fontId="89" fillId="2" borderId="4" xfId="1469" applyFont="1" applyFill="1" applyBorder="1" applyAlignment="1">
      <alignment horizontal="center" vertical="center" wrapText="1"/>
    </xf>
    <xf numFmtId="0" fontId="56" fillId="2" borderId="25" xfId="1469" applyFont="1" applyFill="1" applyBorder="1" applyAlignment="1">
      <alignment horizontal="center" vertical="center"/>
    </xf>
    <xf numFmtId="3" fontId="25" fillId="0" borderId="1" xfId="1469" applyNumberFormat="1" applyFont="1" applyBorder="1" applyAlignment="1">
      <alignment horizontal="center" vertical="center" wrapText="1"/>
    </xf>
    <xf numFmtId="0" fontId="92" fillId="10" borderId="2" xfId="1469" applyFont="1" applyFill="1" applyBorder="1" applyAlignment="1">
      <alignment horizontal="center" vertical="center" wrapText="1"/>
    </xf>
    <xf numFmtId="0" fontId="93" fillId="10" borderId="24" xfId="2022" applyFont="1" applyFill="1" applyBorder="1" applyAlignment="1">
      <alignment horizontal="left" vertical="center" wrapText="1"/>
    </xf>
    <xf numFmtId="3" fontId="9" fillId="0" borderId="4" xfId="2022" applyNumberFormat="1" applyFont="1" applyBorder="1" applyAlignment="1">
      <alignment horizontal="right" vertical="center" wrapText="1"/>
    </xf>
    <xf numFmtId="0" fontId="92" fillId="10" borderId="2" xfId="2022" applyFont="1" applyFill="1" applyBorder="1" applyAlignment="1">
      <alignment horizontal="center" vertical="center" wrapText="1"/>
    </xf>
    <xf numFmtId="3" fontId="94" fillId="10" borderId="4" xfId="2022" applyNumberFormat="1" applyFont="1" applyFill="1" applyBorder="1" applyAlignment="1">
      <alignment horizontal="right" vertical="center" wrapText="1"/>
    </xf>
    <xf numFmtId="0" fontId="89" fillId="2" borderId="2" xfId="2022" applyFont="1" applyFill="1" applyBorder="1" applyAlignment="1">
      <alignment horizontal="center" vertical="center" wrapText="1"/>
    </xf>
    <xf numFmtId="0" fontId="56" fillId="2" borderId="24" xfId="2022" applyFont="1" applyFill="1" applyBorder="1" applyAlignment="1">
      <alignment horizontal="left" vertical="center" wrapText="1"/>
    </xf>
    <xf numFmtId="3" fontId="12" fillId="2" borderId="24" xfId="2022" applyNumberFormat="1" applyFont="1" applyFill="1" applyBorder="1" applyAlignment="1">
      <alignment horizontal="right" vertical="center" wrapText="1"/>
    </xf>
    <xf numFmtId="3" fontId="12" fillId="0" borderId="24" xfId="2022" applyNumberFormat="1" applyFont="1" applyBorder="1" applyAlignment="1">
      <alignment horizontal="right" vertical="center" wrapText="1"/>
    </xf>
    <xf numFmtId="0" fontId="93" fillId="10" borderId="24" xfId="2022" applyFont="1" applyFill="1" applyBorder="1" applyAlignment="1">
      <alignment vertical="center" wrapText="1"/>
    </xf>
    <xf numFmtId="49" fontId="56" fillId="2" borderId="24" xfId="2022" applyNumberFormat="1" applyFont="1" applyFill="1" applyBorder="1" applyAlignment="1">
      <alignment horizontal="left" vertical="center" wrapText="1"/>
    </xf>
    <xf numFmtId="3" fontId="7" fillId="0" borderId="4" xfId="1469" applyNumberFormat="1" applyFont="1" applyBorder="1" applyAlignment="1">
      <alignment vertical="center"/>
    </xf>
    <xf numFmtId="0" fontId="92" fillId="2" borderId="2" xfId="1469" applyFont="1" applyFill="1" applyBorder="1" applyAlignment="1">
      <alignment horizontal="center" vertical="center" wrapText="1"/>
    </xf>
    <xf numFmtId="0" fontId="93" fillId="2" borderId="24" xfId="1469" applyFont="1" applyFill="1" applyBorder="1" applyAlignment="1">
      <alignment vertical="center" wrapText="1"/>
    </xf>
    <xf numFmtId="168" fontId="71" fillId="0" borderId="0" xfId="6536" applyNumberFormat="1" applyFont="1" applyBorder="1" applyAlignment="1" applyProtection="1">
      <alignment horizontal="left" vertical="center" indent="1"/>
    </xf>
    <xf numFmtId="3" fontId="7" fillId="2" borderId="0" xfId="8070" applyNumberFormat="1" applyFont="1" applyFill="1" applyBorder="1" applyAlignment="1" applyProtection="1">
      <alignment horizontal="left" vertical="center" indent="1"/>
    </xf>
    <xf numFmtId="3" fontId="7" fillId="2" borderId="0" xfId="6327" applyNumberFormat="1" applyFont="1" applyFill="1" applyAlignment="1">
      <alignment vertical="center"/>
    </xf>
    <xf numFmtId="0" fontId="7" fillId="2" borderId="0" xfId="6327" applyFont="1" applyFill="1" applyAlignment="1">
      <alignment vertical="center"/>
    </xf>
    <xf numFmtId="49" fontId="7" fillId="2" borderId="4" xfId="6344" applyNumberFormat="1" applyFont="1" applyFill="1" applyBorder="1" applyAlignment="1">
      <alignment horizontal="center" vertical="center" wrapText="1"/>
    </xf>
    <xf numFmtId="0" fontId="7" fillId="2" borderId="4" xfId="6344" applyFont="1" applyFill="1" applyBorder="1" applyAlignment="1">
      <alignment horizontal="left" vertical="center" wrapText="1"/>
    </xf>
    <xf numFmtId="3" fontId="7" fillId="2" borderId="4" xfId="6327" applyNumberFormat="1" applyFont="1" applyFill="1" applyBorder="1" applyAlignment="1">
      <alignment vertical="center"/>
    </xf>
    <xf numFmtId="3" fontId="7" fillId="2" borderId="3" xfId="6327" applyNumberFormat="1" applyFont="1" applyFill="1" applyBorder="1" applyAlignment="1">
      <alignment vertical="center"/>
    </xf>
    <xf numFmtId="3" fontId="7" fillId="2" borderId="3" xfId="6327" applyNumberFormat="1" applyFont="1" applyFill="1" applyBorder="1" applyAlignment="1">
      <alignment horizontal="right" vertical="center"/>
    </xf>
    <xf numFmtId="3" fontId="7" fillId="2" borderId="4" xfId="6327" applyNumberFormat="1" applyFont="1" applyFill="1" applyBorder="1" applyAlignment="1">
      <alignment horizontal="right" vertical="center"/>
    </xf>
    <xf numFmtId="0" fontId="7" fillId="2" borderId="4" xfId="0" applyFont="1" applyFill="1" applyBorder="1" applyAlignment="1">
      <alignment horizontal="justify" vertical="center" wrapText="1"/>
    </xf>
    <xf numFmtId="0" fontId="9" fillId="2" borderId="4" xfId="3648" applyFont="1" applyFill="1" applyBorder="1" applyAlignment="1">
      <alignment horizontal="right" vertical="center"/>
    </xf>
    <xf numFmtId="0" fontId="7" fillId="2" borderId="0" xfId="2478" applyFont="1" applyFill="1"/>
    <xf numFmtId="49" fontId="7" fillId="2" borderId="0" xfId="8070" applyNumberFormat="1" applyFont="1" applyFill="1" applyBorder="1" applyAlignment="1" applyProtection="1"/>
    <xf numFmtId="3" fontId="7" fillId="2" borderId="0" xfId="8074" applyNumberFormat="1" applyFont="1" applyFill="1" applyBorder="1" applyAlignment="1">
      <alignment horizontal="right" vertical="center"/>
    </xf>
    <xf numFmtId="0" fontId="7" fillId="2" borderId="0" xfId="2478" applyFont="1" applyFill="1" applyAlignment="1">
      <alignment vertical="center"/>
    </xf>
    <xf numFmtId="0" fontId="7" fillId="2" borderId="4" xfId="6344" applyFont="1" applyFill="1" applyBorder="1" applyAlignment="1">
      <alignment horizontal="center" vertical="center"/>
    </xf>
    <xf numFmtId="49" fontId="7" fillId="2" borderId="4" xfId="6344" applyNumberFormat="1" applyFont="1" applyFill="1" applyBorder="1" applyAlignment="1">
      <alignment horizontal="left" vertical="center" wrapText="1"/>
    </xf>
    <xf numFmtId="3" fontId="7" fillId="2" borderId="4" xfId="2478" applyNumberFormat="1" applyFont="1" applyFill="1" applyBorder="1"/>
    <xf numFmtId="3" fontId="7" fillId="2" borderId="4" xfId="6344" applyNumberFormat="1" applyFont="1" applyFill="1" applyBorder="1" applyAlignment="1">
      <alignment horizontal="right" vertical="center"/>
    </xf>
    <xf numFmtId="49" fontId="7" fillId="2" borderId="4" xfId="1572" applyNumberFormat="1" applyFont="1" applyFill="1" applyBorder="1" applyAlignment="1">
      <alignment horizontal="center" vertical="center"/>
    </xf>
    <xf numFmtId="0" fontId="7" fillId="2" borderId="4" xfId="1572" applyFont="1" applyFill="1" applyBorder="1" applyAlignment="1">
      <alignment vertical="center" wrapText="1"/>
    </xf>
    <xf numFmtId="3" fontId="7" fillId="2" borderId="4" xfId="2478" applyNumberFormat="1" applyFont="1" applyFill="1" applyBorder="1" applyAlignment="1">
      <alignment vertical="center"/>
    </xf>
    <xf numFmtId="3" fontId="7" fillId="2" borderId="4" xfId="6344" applyNumberFormat="1" applyFont="1" applyFill="1" applyBorder="1" applyAlignment="1">
      <alignment vertical="center"/>
    </xf>
    <xf numFmtId="3" fontId="9" fillId="2" borderId="4" xfId="6344" applyNumberFormat="1" applyFont="1" applyFill="1" applyBorder="1" applyAlignment="1">
      <alignment horizontal="right" vertical="center"/>
    </xf>
    <xf numFmtId="3" fontId="9" fillId="2" borderId="4" xfId="2478" applyNumberFormat="1" applyFont="1" applyFill="1" applyBorder="1" applyAlignment="1">
      <alignment vertical="center"/>
    </xf>
    <xf numFmtId="3" fontId="9" fillId="2" borderId="4" xfId="6327" applyNumberFormat="1" applyFont="1" applyFill="1" applyBorder="1" applyAlignment="1">
      <alignment vertical="center"/>
    </xf>
    <xf numFmtId="3" fontId="7" fillId="2" borderId="0" xfId="6344" applyNumberFormat="1" applyFont="1" applyFill="1" applyAlignment="1">
      <alignment vertical="center"/>
    </xf>
    <xf numFmtId="3" fontId="7" fillId="2" borderId="0" xfId="2478" applyNumberFormat="1" applyFont="1" applyFill="1" applyAlignment="1">
      <alignment vertical="center"/>
    </xf>
    <xf numFmtId="0" fontId="7" fillId="2" borderId="2" xfId="1469" applyFont="1" applyFill="1" applyBorder="1" applyAlignment="1">
      <alignment horizontal="center" vertical="center"/>
    </xf>
    <xf numFmtId="3" fontId="7" fillId="2" borderId="4" xfId="2478" applyNumberFormat="1" applyFont="1" applyFill="1" applyBorder="1" applyAlignment="1">
      <alignment horizontal="right" vertical="center"/>
    </xf>
    <xf numFmtId="0" fontId="9" fillId="2" borderId="4" xfId="1469" applyFont="1" applyFill="1" applyBorder="1" applyAlignment="1">
      <alignment horizontal="right" vertical="center"/>
    </xf>
    <xf numFmtId="0" fontId="7" fillId="2" borderId="12" xfId="1469" applyFont="1" applyFill="1" applyBorder="1" applyAlignment="1">
      <alignment vertical="center" wrapText="1"/>
    </xf>
    <xf numFmtId="3" fontId="7" fillId="2" borderId="12" xfId="1469" applyNumberFormat="1" applyFont="1" applyFill="1" applyBorder="1" applyAlignment="1">
      <alignment horizontal="right" vertical="center"/>
    </xf>
    <xf numFmtId="10" fontId="7" fillId="2" borderId="12" xfId="1469" applyNumberFormat="1" applyFont="1" applyFill="1" applyBorder="1" applyAlignment="1">
      <alignment horizontal="right" vertical="center"/>
    </xf>
    <xf numFmtId="3" fontId="7" fillId="2" borderId="25" xfId="1469" applyNumberFormat="1" applyFont="1" applyFill="1" applyBorder="1" applyAlignment="1">
      <alignment horizontal="right" vertical="center"/>
    </xf>
    <xf numFmtId="10" fontId="7" fillId="2" borderId="25" xfId="1469" applyNumberFormat="1" applyFont="1" applyFill="1" applyBorder="1" applyAlignment="1">
      <alignment horizontal="right" vertical="center"/>
    </xf>
    <xf numFmtId="3" fontId="9" fillId="2" borderId="25" xfId="2478" applyNumberFormat="1" applyFont="1" applyFill="1" applyBorder="1" applyAlignment="1">
      <alignment horizontal="right" vertical="center"/>
    </xf>
    <xf numFmtId="3" fontId="7" fillId="2" borderId="0" xfId="2445" applyNumberFormat="1" applyFont="1" applyFill="1" applyAlignment="1">
      <alignment vertical="center"/>
    </xf>
    <xf numFmtId="3" fontId="9" fillId="2" borderId="4" xfId="6343" applyNumberFormat="1" applyFont="1" applyFill="1" applyBorder="1" applyAlignment="1">
      <alignment horizontal="right" vertical="center"/>
    </xf>
    <xf numFmtId="0" fontId="9" fillId="2" borderId="3" xfId="2445" applyFont="1" applyFill="1" applyBorder="1" applyAlignment="1">
      <alignment vertical="center"/>
    </xf>
    <xf numFmtId="0" fontId="9" fillId="2" borderId="25" xfId="2445" applyFont="1" applyFill="1" applyBorder="1" applyAlignment="1">
      <alignment vertical="center"/>
    </xf>
    <xf numFmtId="3" fontId="7" fillId="2" borderId="4" xfId="2445" applyNumberFormat="1" applyFont="1" applyFill="1" applyBorder="1" applyAlignment="1">
      <alignment vertical="center"/>
    </xf>
    <xf numFmtId="0" fontId="7" fillId="0" borderId="4" xfId="2445" applyFont="1" applyBorder="1" applyAlignment="1">
      <alignment vertical="center"/>
    </xf>
    <xf numFmtId="3" fontId="10" fillId="0" borderId="4" xfId="2445" applyNumberFormat="1" applyFont="1" applyBorder="1" applyAlignment="1">
      <alignment vertical="center"/>
    </xf>
    <xf numFmtId="3" fontId="7" fillId="0" borderId="4" xfId="2445" applyNumberFormat="1" applyFont="1" applyBorder="1" applyAlignment="1">
      <alignment vertical="center"/>
    </xf>
    <xf numFmtId="3" fontId="10" fillId="0" borderId="4" xfId="6343" applyNumberFormat="1" applyFont="1" applyBorder="1" applyAlignment="1">
      <alignment vertical="center"/>
    </xf>
    <xf numFmtId="3" fontId="9" fillId="2" borderId="4" xfId="2445" applyNumberFormat="1" applyFont="1" applyFill="1" applyBorder="1" applyAlignment="1">
      <alignment vertical="center"/>
    </xf>
    <xf numFmtId="0" fontId="7" fillId="2" borderId="0" xfId="6344" applyFont="1" applyFill="1" applyAlignment="1">
      <alignment horizontal="right" vertical="center"/>
    </xf>
    <xf numFmtId="168" fontId="7" fillId="2" borderId="0" xfId="8070" applyNumberFormat="1" applyFont="1" applyFill="1" applyBorder="1" applyAlignment="1" applyProtection="1">
      <alignment horizontal="right" vertical="center"/>
    </xf>
    <xf numFmtId="49" fontId="7" fillId="2" borderId="4" xfId="2478" applyNumberFormat="1" applyFont="1" applyFill="1" applyBorder="1" applyAlignment="1">
      <alignment horizontal="center" vertical="center"/>
    </xf>
    <xf numFmtId="49" fontId="7" fillId="2" borderId="4" xfId="2478" applyNumberFormat="1" applyFont="1" applyFill="1" applyBorder="1" applyAlignment="1">
      <alignment vertical="center" wrapText="1"/>
    </xf>
    <xf numFmtId="49" fontId="7" fillId="2" borderId="4" xfId="6344" applyNumberFormat="1" applyFont="1" applyFill="1" applyBorder="1" applyAlignment="1">
      <alignment horizontal="center" vertical="center"/>
    </xf>
    <xf numFmtId="3" fontId="9" fillId="2" borderId="4" xfId="1572" applyNumberFormat="1" applyFont="1" applyFill="1" applyBorder="1" applyAlignment="1">
      <alignment horizontal="right" vertical="center"/>
    </xf>
    <xf numFmtId="49" fontId="7" fillId="2" borderId="0" xfId="8070" applyNumberFormat="1" applyFont="1" applyFill="1" applyBorder="1" applyAlignment="1" applyProtection="1">
      <alignment vertical="center"/>
    </xf>
    <xf numFmtId="49" fontId="7" fillId="2" borderId="0" xfId="8070" applyNumberFormat="1" applyFont="1" applyFill="1" applyBorder="1" applyAlignment="1" applyProtection="1">
      <alignment horizontal="left" vertical="center"/>
    </xf>
    <xf numFmtId="3" fontId="43" fillId="2" borderId="4" xfId="1572" applyNumberFormat="1" applyFont="1" applyFill="1" applyBorder="1" applyAlignment="1">
      <alignment horizontal="right" vertical="center"/>
    </xf>
    <xf numFmtId="0" fontId="7" fillId="2" borderId="0" xfId="6344" applyFont="1" applyFill="1" applyAlignment="1">
      <alignment vertical="center"/>
    </xf>
    <xf numFmtId="0" fontId="7" fillId="2" borderId="4" xfId="0" applyFont="1" applyFill="1" applyBorder="1" applyAlignment="1">
      <alignment horizontal="center" vertical="top"/>
    </xf>
    <xf numFmtId="0" fontId="7" fillId="2" borderId="4" xfId="0" applyFont="1" applyFill="1" applyBorder="1" applyAlignment="1">
      <alignment horizontal="justify" vertical="top" wrapText="1"/>
    </xf>
    <xf numFmtId="3" fontId="43" fillId="2" borderId="4" xfId="6344" applyNumberFormat="1" applyFont="1" applyFill="1" applyBorder="1" applyAlignment="1">
      <alignment horizontal="right" vertical="center"/>
    </xf>
    <xf numFmtId="3" fontId="43" fillId="2" borderId="3" xfId="6327" applyNumberFormat="1" applyFont="1" applyFill="1" applyBorder="1" applyAlignment="1">
      <alignment horizontal="right" vertical="center"/>
    </xf>
    <xf numFmtId="0" fontId="7" fillId="2" borderId="4" xfId="6327" applyFont="1" applyFill="1" applyBorder="1" applyAlignment="1">
      <alignment horizontal="center" vertical="center"/>
    </xf>
    <xf numFmtId="49" fontId="7" fillId="2" borderId="4" xfId="6327" applyNumberFormat="1" applyFont="1" applyFill="1" applyBorder="1" applyAlignment="1">
      <alignment horizontal="left" vertical="center" wrapText="1"/>
    </xf>
    <xf numFmtId="3" fontId="9" fillId="2" borderId="4" xfId="6327" applyNumberFormat="1" applyFont="1" applyFill="1" applyBorder="1" applyAlignment="1">
      <alignment horizontal="right" vertical="center"/>
    </xf>
    <xf numFmtId="0" fontId="185" fillId="0" borderId="0" xfId="182"/>
    <xf numFmtId="0" fontId="80" fillId="0" borderId="0" xfId="182" applyFont="1"/>
    <xf numFmtId="0" fontId="7" fillId="2" borderId="4" xfId="6344" applyFont="1" applyFill="1" applyBorder="1" applyAlignment="1">
      <alignment horizontal="center" vertical="top"/>
    </xf>
    <xf numFmtId="0" fontId="7" fillId="2" borderId="4" xfId="6344" applyFont="1" applyFill="1" applyBorder="1" applyAlignment="1">
      <alignment horizontal="left" vertical="top" wrapText="1"/>
    </xf>
    <xf numFmtId="3" fontId="7" fillId="2" borderId="4" xfId="2478" applyNumberFormat="1" applyFont="1" applyFill="1" applyBorder="1" applyAlignment="1">
      <alignment vertical="top"/>
    </xf>
    <xf numFmtId="0" fontId="7" fillId="2" borderId="4" xfId="2478" applyFont="1" applyFill="1" applyBorder="1" applyAlignment="1">
      <alignment vertical="top"/>
    </xf>
    <xf numFmtId="3" fontId="7" fillId="2" borderId="4" xfId="6327" applyNumberFormat="1" applyFont="1" applyFill="1" applyBorder="1" applyAlignment="1">
      <alignment horizontal="right" vertical="top"/>
    </xf>
    <xf numFmtId="0" fontId="7" fillId="2" borderId="4" xfId="6327" applyFont="1" applyFill="1" applyBorder="1" applyAlignment="1">
      <alignment horizontal="center" vertical="top"/>
    </xf>
    <xf numFmtId="49" fontId="7" fillId="2" borderId="4" xfId="6327" applyNumberFormat="1" applyFont="1" applyFill="1" applyBorder="1" applyAlignment="1">
      <alignment horizontal="left" vertical="top" wrapText="1"/>
    </xf>
    <xf numFmtId="49" fontId="7" fillId="2" borderId="4" xfId="6344" applyNumberFormat="1" applyFont="1" applyFill="1" applyBorder="1" applyAlignment="1">
      <alignment horizontal="left" vertical="top" wrapText="1"/>
    </xf>
    <xf numFmtId="49" fontId="7" fillId="2" borderId="4" xfId="1572" applyNumberFormat="1" applyFont="1" applyFill="1" applyBorder="1" applyAlignment="1">
      <alignment horizontal="center" vertical="top"/>
    </xf>
    <xf numFmtId="0" fontId="7" fillId="2" borderId="4" xfId="1572" applyFont="1" applyFill="1" applyBorder="1" applyAlignment="1">
      <alignment vertical="top" wrapText="1"/>
    </xf>
    <xf numFmtId="0" fontId="7" fillId="2" borderId="4" xfId="182" applyFont="1" applyFill="1" applyBorder="1" applyAlignment="1">
      <alignment horizontal="center" vertical="top"/>
    </xf>
    <xf numFmtId="0" fontId="7" fillId="2" borderId="4" xfId="182" applyFont="1" applyFill="1" applyBorder="1" applyAlignment="1">
      <alignment horizontal="justify" vertical="top" wrapText="1"/>
    </xf>
    <xf numFmtId="3" fontId="9" fillId="2" borderId="4" xfId="6344" applyNumberFormat="1" applyFont="1" applyFill="1" applyBorder="1" applyAlignment="1">
      <alignment horizontal="right" vertical="top"/>
    </xf>
    <xf numFmtId="167" fontId="7" fillId="2" borderId="0" xfId="1998" applyNumberFormat="1" applyFont="1" applyFill="1" applyAlignment="1">
      <alignment vertical="center"/>
    </xf>
    <xf numFmtId="167" fontId="7" fillId="2" borderId="0" xfId="1998" applyNumberFormat="1" applyFont="1" applyFill="1" applyAlignment="1">
      <alignment horizontal="right" vertical="center"/>
    </xf>
    <xf numFmtId="169" fontId="7" fillId="2" borderId="0" xfId="1998" applyNumberFormat="1" applyFont="1" applyFill="1" applyAlignment="1">
      <alignment horizontal="left" vertical="center"/>
    </xf>
    <xf numFmtId="0" fontId="7" fillId="2" borderId="0" xfId="1998" applyFont="1" applyFill="1" applyAlignment="1">
      <alignment vertical="center"/>
    </xf>
    <xf numFmtId="0" fontId="7" fillId="2" borderId="0" xfId="1998" applyFont="1" applyFill="1"/>
    <xf numFmtId="49" fontId="7" fillId="2" borderId="0" xfId="1998" applyNumberFormat="1" applyFont="1" applyFill="1" applyAlignment="1">
      <alignment vertical="center"/>
    </xf>
    <xf numFmtId="0" fontId="7" fillId="2" borderId="10" xfId="1998" applyFont="1" applyFill="1" applyBorder="1" applyAlignment="1">
      <alignment horizontal="center" vertical="center"/>
    </xf>
    <xf numFmtId="49" fontId="7" fillId="2" borderId="10" xfId="1998" applyNumberFormat="1" applyFont="1" applyFill="1" applyBorder="1" applyAlignment="1">
      <alignment horizontal="left" vertical="center" wrapText="1"/>
    </xf>
    <xf numFmtId="3" fontId="7" fillId="2" borderId="10" xfId="1998" applyNumberFormat="1" applyFont="1" applyFill="1" applyBorder="1" applyAlignment="1">
      <alignment horizontal="right" vertical="center"/>
    </xf>
    <xf numFmtId="49" fontId="7" fillId="2" borderId="10" xfId="1998" applyNumberFormat="1" applyFont="1" applyFill="1" applyBorder="1" applyAlignment="1">
      <alignment horizontal="center" vertical="center"/>
    </xf>
    <xf numFmtId="0" fontId="7" fillId="2" borderId="10" xfId="1998" applyFont="1" applyFill="1" applyBorder="1" applyAlignment="1">
      <alignment vertical="center" wrapText="1"/>
    </xf>
    <xf numFmtId="0" fontId="7" fillId="2" borderId="10" xfId="1998" applyFont="1" applyFill="1" applyBorder="1" applyAlignment="1">
      <alignment horizontal="left" vertical="center" wrapText="1"/>
    </xf>
    <xf numFmtId="3" fontId="9" fillId="9" borderId="10" xfId="1998" applyNumberFormat="1" applyFont="1" applyFill="1" applyBorder="1" applyAlignment="1">
      <alignment horizontal="right" vertical="center"/>
    </xf>
    <xf numFmtId="167" fontId="7" fillId="2" borderId="0" xfId="3570" applyNumberFormat="1" applyFont="1" applyFill="1" applyBorder="1">
      <alignment vertical="center"/>
    </xf>
    <xf numFmtId="167" fontId="7" fillId="2" borderId="0" xfId="3570" applyNumberFormat="1" applyFont="1" applyFill="1" applyBorder="1" applyAlignment="1">
      <alignment horizontal="right" vertical="center"/>
    </xf>
    <xf numFmtId="168" fontId="7" fillId="2" borderId="0" xfId="8071" applyNumberFormat="1" applyFont="1" applyFill="1" applyBorder="1" applyAlignment="1" applyProtection="1">
      <alignment vertical="center"/>
    </xf>
    <xf numFmtId="0" fontId="7" fillId="2" borderId="0" xfId="6347" applyFont="1" applyFill="1" applyAlignment="1">
      <alignment vertical="center"/>
    </xf>
    <xf numFmtId="0" fontId="7" fillId="2" borderId="0" xfId="2484" applyFont="1" applyFill="1" applyAlignment="1">
      <alignment vertical="center"/>
    </xf>
    <xf numFmtId="0" fontId="7" fillId="2" borderId="0" xfId="2484" applyFont="1" applyFill="1"/>
    <xf numFmtId="3" fontId="7" fillId="2" borderId="0" xfId="8071" applyNumberFormat="1" applyFont="1" applyFill="1" applyBorder="1" applyAlignment="1" applyProtection="1">
      <alignment vertical="center"/>
    </xf>
    <xf numFmtId="3" fontId="7" fillId="2" borderId="0" xfId="6347" applyNumberFormat="1" applyFont="1" applyFill="1" applyAlignment="1">
      <alignment vertical="center"/>
    </xf>
    <xf numFmtId="0" fontId="7" fillId="2" borderId="4" xfId="6347" applyFont="1" applyFill="1" applyBorder="1" applyAlignment="1">
      <alignment horizontal="center" vertical="center"/>
    </xf>
    <xf numFmtId="49" fontId="7" fillId="2" borderId="4" xfId="6347" applyNumberFormat="1" applyFont="1" applyFill="1" applyBorder="1" applyAlignment="1">
      <alignment horizontal="left" vertical="center" wrapText="1"/>
    </xf>
    <xf numFmtId="3" fontId="7" fillId="2" borderId="4" xfId="2484" applyNumberFormat="1" applyFont="1" applyFill="1" applyBorder="1" applyAlignment="1">
      <alignment vertical="center"/>
    </xf>
    <xf numFmtId="3" fontId="7" fillId="2" borderId="4" xfId="2484" applyNumberFormat="1" applyFont="1" applyFill="1" applyBorder="1"/>
    <xf numFmtId="3" fontId="7" fillId="2" borderId="4" xfId="6347" applyNumberFormat="1" applyFont="1" applyFill="1" applyBorder="1" applyAlignment="1">
      <alignment vertical="center"/>
    </xf>
    <xf numFmtId="49" fontId="7" fillId="2" borderId="4" xfId="5713" applyNumberFormat="1" applyFont="1" applyFill="1" applyBorder="1" applyAlignment="1">
      <alignment horizontal="center" vertical="center"/>
    </xf>
    <xf numFmtId="0" fontId="7" fillId="2" borderId="4" xfId="5713" applyFont="1" applyFill="1" applyBorder="1" applyAlignment="1">
      <alignment vertical="center" wrapText="1"/>
    </xf>
    <xf numFmtId="0" fontId="7" fillId="2" borderId="4" xfId="1893" applyFont="1" applyFill="1" applyBorder="1" applyAlignment="1">
      <alignment horizontal="center" vertical="center"/>
    </xf>
    <xf numFmtId="0" fontId="7" fillId="2" borderId="4" xfId="1893" applyFont="1" applyFill="1" applyBorder="1" applyAlignment="1">
      <alignment horizontal="justify" vertical="center" wrapText="1"/>
    </xf>
    <xf numFmtId="3" fontId="9" fillId="2" borderId="4" xfId="6347" applyNumberFormat="1" applyFont="1" applyFill="1" applyBorder="1" applyAlignment="1">
      <alignment vertical="center"/>
    </xf>
    <xf numFmtId="168" fontId="9" fillId="2" borderId="0" xfId="8070" applyNumberFormat="1" applyFont="1" applyFill="1" applyBorder="1" applyAlignment="1" applyProtection="1">
      <alignment horizontal="left" vertical="center"/>
    </xf>
    <xf numFmtId="3" fontId="7" fillId="2" borderId="3" xfId="4086" applyNumberFormat="1" applyFont="1" applyFill="1" applyBorder="1" applyAlignment="1">
      <alignment horizontal="right" vertical="center"/>
    </xf>
    <xf numFmtId="3" fontId="7" fillId="2" borderId="3" xfId="6344" applyNumberFormat="1" applyFont="1" applyFill="1" applyBorder="1" applyAlignment="1">
      <alignment horizontal="right" vertical="center"/>
    </xf>
    <xf numFmtId="3" fontId="7" fillId="2" borderId="4" xfId="2478" applyNumberFormat="1" applyFont="1" applyFill="1" applyBorder="1" applyAlignment="1">
      <alignment horizontal="right"/>
    </xf>
    <xf numFmtId="0" fontId="7" fillId="2" borderId="4" xfId="2478" applyFont="1" applyFill="1" applyBorder="1" applyAlignment="1">
      <alignment horizontal="center" vertical="center"/>
    </xf>
    <xf numFmtId="0" fontId="7" fillId="2" borderId="4" xfId="2478" applyFont="1" applyFill="1" applyBorder="1" applyAlignment="1">
      <alignment horizontal="justify" vertical="center" wrapText="1"/>
    </xf>
    <xf numFmtId="3" fontId="7" fillId="2" borderId="0" xfId="8070" applyNumberFormat="1" applyFont="1" applyFill="1" applyBorder="1" applyAlignment="1" applyProtection="1">
      <alignment horizontal="center" vertical="center"/>
    </xf>
    <xf numFmtId="0" fontId="7" fillId="2" borderId="0" xfId="6343" applyFont="1" applyFill="1" applyAlignment="1">
      <alignment vertical="center"/>
    </xf>
    <xf numFmtId="168" fontId="26" fillId="2" borderId="0" xfId="8070" applyNumberFormat="1" applyFont="1" applyFill="1" applyBorder="1" applyAlignment="1" applyProtection="1">
      <alignment horizontal="left" vertical="center"/>
    </xf>
    <xf numFmtId="3" fontId="26" fillId="2" borderId="0" xfId="8070" applyNumberFormat="1" applyFont="1" applyFill="1" applyBorder="1" applyAlignment="1" applyProtection="1">
      <alignment horizontal="left" vertical="center"/>
    </xf>
    <xf numFmtId="0" fontId="8" fillId="2" borderId="0" xfId="2478" applyFont="1" applyFill="1"/>
    <xf numFmtId="0" fontId="17" fillId="2" borderId="0" xfId="2478" applyFont="1" applyFill="1"/>
    <xf numFmtId="167" fontId="7" fillId="2" borderId="0" xfId="8074" applyNumberFormat="1" applyFont="1" applyFill="1" applyBorder="1" applyAlignment="1">
      <alignment horizontal="right" vertical="top"/>
    </xf>
    <xf numFmtId="0" fontId="7" fillId="2" borderId="0" xfId="4939" applyFont="1" applyFill="1"/>
    <xf numFmtId="0" fontId="7" fillId="2" borderId="0" xfId="6327" applyFont="1" applyFill="1" applyAlignment="1">
      <alignment vertical="top"/>
    </xf>
    <xf numFmtId="3" fontId="7" fillId="2" borderId="4" xfId="4939" applyNumberFormat="1" applyFont="1" applyFill="1" applyBorder="1" applyAlignment="1">
      <alignment vertical="center"/>
    </xf>
    <xf numFmtId="3" fontId="7" fillId="2" borderId="4" xfId="4939" applyNumberFormat="1" applyFont="1" applyFill="1" applyBorder="1" applyAlignment="1">
      <alignment horizontal="right" vertical="center"/>
    </xf>
    <xf numFmtId="0" fontId="7" fillId="2" borderId="4" xfId="4939" applyFont="1" applyFill="1" applyBorder="1" applyAlignment="1">
      <alignment horizontal="center" vertical="center"/>
    </xf>
    <xf numFmtId="0" fontId="7" fillId="2" borderId="4" xfId="4939" applyFont="1" applyFill="1" applyBorder="1" applyAlignment="1">
      <alignment horizontal="justify" vertical="top" wrapText="1"/>
    </xf>
    <xf numFmtId="0" fontId="7" fillId="2" borderId="4" xfId="4939" applyFont="1" applyFill="1" applyBorder="1" applyAlignment="1">
      <alignment horizontal="justify" vertical="center" wrapText="1"/>
    </xf>
    <xf numFmtId="167" fontId="6" fillId="2" borderId="0" xfId="8074" applyNumberFormat="1" applyFont="1" applyFill="1" applyBorder="1">
      <alignment vertical="center"/>
    </xf>
    <xf numFmtId="167" fontId="6" fillId="2" borderId="0" xfId="8074" applyNumberFormat="1" applyFont="1" applyFill="1" applyBorder="1" applyAlignment="1">
      <alignment horizontal="right" vertical="center"/>
    </xf>
    <xf numFmtId="168" fontId="6" fillId="2" borderId="0" xfId="8070" applyNumberFormat="1" applyFont="1" applyFill="1" applyBorder="1" applyAlignment="1" applyProtection="1">
      <alignment horizontal="left"/>
    </xf>
    <xf numFmtId="168" fontId="6" fillId="2" borderId="0" xfId="8070" applyNumberFormat="1" applyFont="1" applyFill="1" applyBorder="1" applyAlignment="1" applyProtection="1">
      <alignment horizontal="left" vertical="center"/>
    </xf>
    <xf numFmtId="0" fontId="6" fillId="2" borderId="0" xfId="0" applyFont="1" applyFill="1"/>
    <xf numFmtId="3" fontId="6" fillId="2" borderId="0" xfId="8070" applyNumberFormat="1" applyFont="1" applyFill="1" applyBorder="1" applyAlignment="1" applyProtection="1">
      <alignment vertical="center"/>
    </xf>
    <xf numFmtId="3" fontId="6" fillId="2" borderId="0" xfId="8070" applyNumberFormat="1" applyFont="1" applyFill="1" applyBorder="1" applyAlignment="1" applyProtection="1">
      <alignment horizontal="left" vertical="center"/>
    </xf>
    <xf numFmtId="0" fontId="6" fillId="2" borderId="0" xfId="2478" applyFont="1" applyFill="1"/>
    <xf numFmtId="0" fontId="6" fillId="2" borderId="0" xfId="6343" applyFont="1" applyFill="1" applyAlignment="1">
      <alignment vertical="center"/>
    </xf>
    <xf numFmtId="0" fontId="6" fillId="2" borderId="4" xfId="6343" applyFont="1" applyFill="1" applyBorder="1" applyAlignment="1">
      <alignment horizontal="center" vertical="center"/>
    </xf>
    <xf numFmtId="49" fontId="6" fillId="2" borderId="4" xfId="6343" applyNumberFormat="1" applyFont="1" applyFill="1" applyBorder="1" applyAlignment="1">
      <alignment horizontal="left" vertical="center" wrapText="1"/>
    </xf>
    <xf numFmtId="3" fontId="6" fillId="2" borderId="4" xfId="6343" applyNumberFormat="1" applyFont="1" applyFill="1" applyBorder="1" applyAlignment="1">
      <alignment vertical="center"/>
    </xf>
    <xf numFmtId="3" fontId="6" fillId="2" borderId="4" xfId="3218" applyNumberFormat="1" applyFont="1" applyFill="1" applyBorder="1" applyAlignment="1">
      <alignment horizontal="right" vertical="center"/>
    </xf>
    <xf numFmtId="3" fontId="6" fillId="2" borderId="4" xfId="6343" applyNumberFormat="1" applyFont="1" applyFill="1" applyBorder="1" applyAlignment="1">
      <alignment horizontal="right" vertical="center"/>
    </xf>
    <xf numFmtId="49" fontId="6" fillId="2" borderId="4" xfId="6343" applyNumberFormat="1" applyFont="1" applyFill="1" applyBorder="1" applyAlignment="1">
      <alignment horizontal="center" vertical="center"/>
    </xf>
    <xf numFmtId="0" fontId="6" fillId="2" borderId="4" xfId="0" applyFont="1" applyFill="1" applyBorder="1" applyAlignment="1">
      <alignment horizontal="center" vertical="center"/>
    </xf>
    <xf numFmtId="0" fontId="6" fillId="2" borderId="4" xfId="0" applyFont="1" applyFill="1" applyBorder="1" applyAlignment="1">
      <alignment horizontal="justify" vertical="center" wrapText="1"/>
    </xf>
    <xf numFmtId="3" fontId="6" fillId="0" borderId="4" xfId="3218" applyNumberFormat="1" applyFont="1" applyBorder="1" applyAlignment="1">
      <alignment horizontal="right" vertical="center"/>
    </xf>
    <xf numFmtId="3" fontId="43" fillId="2" borderId="4" xfId="6343" applyNumberFormat="1" applyFont="1" applyFill="1" applyBorder="1" applyAlignment="1">
      <alignment vertical="center"/>
    </xf>
    <xf numFmtId="3" fontId="7" fillId="2" borderId="3" xfId="6343" applyNumberFormat="1" applyFont="1" applyFill="1" applyBorder="1" applyAlignment="1">
      <alignment horizontal="right" vertical="center"/>
    </xf>
    <xf numFmtId="0" fontId="80" fillId="0" borderId="0" xfId="4939" applyFont="1"/>
    <xf numFmtId="3" fontId="6" fillId="2" borderId="0" xfId="6343" applyNumberFormat="1" applyFont="1" applyFill="1" applyAlignment="1">
      <alignment vertical="center"/>
    </xf>
    <xf numFmtId="3" fontId="6" fillId="2" borderId="3" xfId="6343" applyNumberFormat="1" applyFont="1" applyFill="1" applyBorder="1" applyAlignment="1">
      <alignment horizontal="right" vertical="center"/>
    </xf>
    <xf numFmtId="49" fontId="6" fillId="2" borderId="4" xfId="1572" applyNumberFormat="1" applyFont="1" applyFill="1" applyBorder="1" applyAlignment="1">
      <alignment horizontal="center" vertical="center"/>
    </xf>
    <xf numFmtId="0" fontId="6" fillId="2" borderId="4" xfId="1572" applyFont="1" applyFill="1" applyBorder="1" applyAlignment="1">
      <alignment vertical="center" wrapText="1"/>
    </xf>
    <xf numFmtId="0" fontId="6" fillId="2" borderId="4" xfId="2414" applyFont="1" applyFill="1" applyBorder="1" applyAlignment="1">
      <alignment horizontal="center" vertical="center"/>
    </xf>
    <xf numFmtId="0" fontId="6" fillId="2" borderId="4" xfId="2414" applyFont="1" applyFill="1" applyBorder="1" applyAlignment="1">
      <alignment horizontal="justify" vertical="center" wrapText="1"/>
    </xf>
    <xf numFmtId="3" fontId="43" fillId="2" borderId="3" xfId="6343" applyNumberFormat="1" applyFont="1" applyFill="1" applyBorder="1" applyAlignment="1">
      <alignment vertical="center"/>
    </xf>
    <xf numFmtId="0" fontId="7" fillId="2" borderId="0" xfId="0" applyFont="1" applyFill="1" applyAlignment="1">
      <alignment horizontal="right"/>
    </xf>
    <xf numFmtId="0" fontId="7" fillId="2" borderId="4" xfId="0" applyFont="1" applyFill="1" applyBorder="1" applyAlignment="1">
      <alignment vertical="top" wrapText="1"/>
    </xf>
    <xf numFmtId="3" fontId="7" fillId="2" borderId="4" xfId="0" applyNumberFormat="1" applyFont="1" applyFill="1" applyBorder="1" applyAlignment="1">
      <alignment vertical="center"/>
    </xf>
    <xf numFmtId="167" fontId="95" fillId="2" borderId="0" xfId="2895" applyNumberFormat="1" applyFont="1" applyFill="1"/>
    <xf numFmtId="167" fontId="27" fillId="2" borderId="0" xfId="2895" applyNumberFormat="1" applyFont="1" applyFill="1" applyAlignment="1">
      <alignment horizontal="right"/>
    </xf>
    <xf numFmtId="168" fontId="27" fillId="2" borderId="0" xfId="8069" applyNumberFormat="1" applyFont="1" applyFill="1" applyAlignment="1">
      <alignment horizontal="left"/>
    </xf>
    <xf numFmtId="10" fontId="96" fillId="2" borderId="0" xfId="13" applyNumberFormat="1" applyFont="1" applyFill="1" applyBorder="1" applyAlignment="1" applyProtection="1">
      <alignment horizontal="left"/>
    </xf>
    <xf numFmtId="168" fontId="26" fillId="2" borderId="0" xfId="8069" applyNumberFormat="1" applyFont="1" applyFill="1" applyAlignment="1">
      <alignment horizontal="left"/>
    </xf>
    <xf numFmtId="10" fontId="29" fillId="2" borderId="0" xfId="8069" applyNumberFormat="1" applyFont="1" applyFill="1" applyAlignment="1">
      <alignment horizontal="left"/>
    </xf>
    <xf numFmtId="3" fontId="27" fillId="0" borderId="0" xfId="8069" applyNumberFormat="1" applyFont="1" applyAlignment="1">
      <alignment vertical="center"/>
    </xf>
    <xf numFmtId="10" fontId="96" fillId="2" borderId="0" xfId="13" applyNumberFormat="1" applyFont="1" applyFill="1" applyBorder="1" applyAlignment="1" applyProtection="1"/>
    <xf numFmtId="49" fontId="26" fillId="2" borderId="0" xfId="8069" applyNumberFormat="1" applyFont="1" applyFill="1"/>
    <xf numFmtId="10" fontId="29" fillId="2" borderId="0" xfId="8069" applyNumberFormat="1" applyFont="1" applyFill="1"/>
    <xf numFmtId="3" fontId="27" fillId="0" borderId="0" xfId="8069" applyNumberFormat="1" applyFont="1" applyAlignment="1">
      <alignment horizontal="left" vertical="center"/>
    </xf>
    <xf numFmtId="0" fontId="91" fillId="2" borderId="0" xfId="6327" applyFont="1" applyFill="1"/>
    <xf numFmtId="0" fontId="27" fillId="2" borderId="0" xfId="6327" applyFont="1" applyFill="1"/>
    <xf numFmtId="10" fontId="29" fillId="2" borderId="0" xfId="13" applyNumberFormat="1" applyFont="1" applyFill="1" applyAlignment="1"/>
    <xf numFmtId="10" fontId="29" fillId="2" borderId="0" xfId="6327" applyNumberFormat="1" applyFont="1" applyFill="1"/>
    <xf numFmtId="49" fontId="56" fillId="2" borderId="4" xfId="6344" applyNumberFormat="1" applyFont="1" applyFill="1" applyBorder="1" applyAlignment="1">
      <alignment horizontal="center" vertical="center"/>
    </xf>
    <xf numFmtId="0" fontId="89" fillId="2" borderId="4" xfId="6344" applyFont="1" applyFill="1" applyBorder="1" applyAlignment="1">
      <alignment horizontal="left" vertical="center" wrapText="1"/>
    </xf>
    <xf numFmtId="3" fontId="23" fillId="2" borderId="4" xfId="5377" applyNumberFormat="1" applyFont="1" applyFill="1" applyBorder="1" applyAlignment="1">
      <alignment horizontal="right" vertical="center" wrapText="1"/>
    </xf>
    <xf numFmtId="3" fontId="23" fillId="2" borderId="4" xfId="6904" applyNumberFormat="1" applyFont="1" applyFill="1" applyBorder="1" applyAlignment="1">
      <alignment horizontal="right" vertical="center"/>
    </xf>
    <xf numFmtId="49" fontId="56" fillId="2" borderId="4" xfId="6904" applyNumberFormat="1" applyFont="1" applyFill="1" applyBorder="1" applyAlignment="1">
      <alignment horizontal="center" vertical="center"/>
    </xf>
    <xf numFmtId="0" fontId="89" fillId="2" borderId="4" xfId="6904" applyFont="1" applyFill="1" applyBorder="1" applyAlignment="1">
      <alignment vertical="center" wrapText="1"/>
    </xf>
    <xf numFmtId="3" fontId="23" fillId="2" borderId="4" xfId="6904" applyNumberFormat="1" applyFont="1" applyFill="1" applyBorder="1" applyAlignment="1">
      <alignment vertical="center" wrapText="1"/>
    </xf>
    <xf numFmtId="3" fontId="28" fillId="2" borderId="4" xfId="6327" applyNumberFormat="1" applyFont="1" applyFill="1" applyBorder="1" applyAlignment="1">
      <alignment horizontal="right" vertical="center"/>
    </xf>
    <xf numFmtId="167" fontId="71" fillId="2" borderId="0" xfId="6678" applyNumberFormat="1" applyFont="1" applyFill="1" applyBorder="1">
      <alignment vertical="center"/>
    </xf>
    <xf numFmtId="167" fontId="71" fillId="2" borderId="0" xfId="6678" applyNumberFormat="1" applyFont="1" applyFill="1" applyBorder="1" applyAlignment="1">
      <alignment horizontal="right" vertical="center"/>
    </xf>
    <xf numFmtId="49" fontId="71" fillId="2" borderId="0" xfId="6536" applyNumberFormat="1" applyFont="1" applyFill="1" applyBorder="1" applyAlignment="1" applyProtection="1">
      <alignment horizontal="left" vertical="center" indent="1"/>
    </xf>
    <xf numFmtId="0" fontId="71" fillId="2" borderId="0" xfId="5376" applyFont="1" applyFill="1"/>
    <xf numFmtId="168" fontId="71" fillId="2" borderId="0" xfId="6536" applyNumberFormat="1" applyFont="1" applyFill="1" applyBorder="1" applyAlignment="1" applyProtection="1">
      <alignment horizontal="left" vertical="center"/>
    </xf>
    <xf numFmtId="167" fontId="45" fillId="2" borderId="0" xfId="6678" applyNumberFormat="1" applyFont="1" applyFill="1" applyBorder="1" applyAlignment="1">
      <alignment horizontal="right" vertical="center"/>
    </xf>
    <xf numFmtId="168" fontId="66" fillId="2" borderId="0" xfId="6536" applyNumberFormat="1" applyFont="1" applyFill="1" applyBorder="1" applyAlignment="1" applyProtection="1">
      <alignment horizontal="left" vertical="center"/>
    </xf>
    <xf numFmtId="0" fontId="97" fillId="2" borderId="0" xfId="5376" applyFont="1" applyFill="1"/>
    <xf numFmtId="0" fontId="26" fillId="0" borderId="4" xfId="5376" applyFont="1" applyBorder="1" applyAlignment="1">
      <alignment horizontal="center" vertical="center"/>
    </xf>
    <xf numFmtId="0" fontId="26" fillId="0" borderId="4" xfId="5376" applyFont="1" applyBorder="1" applyAlignment="1">
      <alignment horizontal="center" vertical="center" wrapText="1"/>
    </xf>
    <xf numFmtId="0" fontId="25" fillId="0" borderId="4" xfId="1979" applyFont="1" applyBorder="1" applyAlignment="1">
      <alignment horizontal="center" vertical="center" wrapText="1"/>
    </xf>
    <xf numFmtId="0" fontId="98" fillId="0" borderId="4" xfId="5376" applyFont="1" applyBorder="1" applyAlignment="1">
      <alignment horizontal="centerContinuous" vertical="center"/>
    </xf>
    <xf numFmtId="3" fontId="26" fillId="0" borderId="4" xfId="5376" applyNumberFormat="1" applyFont="1" applyBorder="1" applyAlignment="1">
      <alignment horizontal="center" vertical="center"/>
    </xf>
    <xf numFmtId="3" fontId="26" fillId="0" borderId="4" xfId="5376" applyNumberFormat="1" applyFont="1" applyBorder="1" applyAlignment="1">
      <alignment horizontal="right" vertical="center"/>
    </xf>
    <xf numFmtId="3" fontId="26" fillId="2" borderId="4" xfId="1920" applyNumberFormat="1" applyFill="1" applyBorder="1" applyAlignment="1">
      <alignment vertical="center"/>
    </xf>
    <xf numFmtId="0" fontId="71" fillId="2" borderId="4" xfId="5376" applyFont="1" applyFill="1" applyBorder="1" applyAlignment="1">
      <alignment vertical="center"/>
    </xf>
    <xf numFmtId="0" fontId="98" fillId="0" borderId="4" xfId="5376" applyFont="1" applyBorder="1" applyAlignment="1">
      <alignment horizontal="centerContinuous" vertical="center" wrapText="1"/>
    </xf>
    <xf numFmtId="167" fontId="26" fillId="2" borderId="0" xfId="6678" applyNumberFormat="1" applyFont="1" applyFill="1" applyBorder="1">
      <alignment vertical="center"/>
    </xf>
    <xf numFmtId="167" fontId="26" fillId="2" borderId="0" xfId="6678" applyNumberFormat="1" applyFont="1" applyFill="1" applyBorder="1" applyAlignment="1">
      <alignment horizontal="right" vertical="center"/>
    </xf>
    <xf numFmtId="49" fontId="26" fillId="2" borderId="0" xfId="6536" applyNumberFormat="1" applyFont="1" applyFill="1" applyBorder="1" applyAlignment="1" applyProtection="1">
      <alignment horizontal="left" vertical="center" indent="1"/>
    </xf>
    <xf numFmtId="168" fontId="26" fillId="2" borderId="0" xfId="6536" applyNumberFormat="1" applyFont="1" applyFill="1" applyBorder="1" applyAlignment="1" applyProtection="1">
      <alignment horizontal="left" vertical="center"/>
    </xf>
    <xf numFmtId="168" fontId="26" fillId="2" borderId="0" xfId="6536" applyNumberFormat="1" applyFont="1" applyFill="1" applyBorder="1" applyAlignment="1" applyProtection="1">
      <alignment horizontal="left" vertical="center" indent="1"/>
    </xf>
    <xf numFmtId="168" fontId="28" fillId="2" borderId="0" xfId="6536" applyNumberFormat="1" applyFont="1" applyFill="1" applyBorder="1" applyAlignment="1" applyProtection="1">
      <alignment horizontal="left" vertical="center" indent="1"/>
    </xf>
    <xf numFmtId="167" fontId="28" fillId="2" borderId="0" xfId="6678" applyNumberFormat="1" applyFont="1" applyFill="1" applyBorder="1">
      <alignment vertical="center"/>
    </xf>
    <xf numFmtId="167" fontId="28" fillId="2" borderId="0" xfId="6678" applyNumberFormat="1" applyFont="1" applyFill="1" applyBorder="1" applyAlignment="1">
      <alignment horizontal="right" vertical="center"/>
    </xf>
    <xf numFmtId="168" fontId="28" fillId="2" borderId="0" xfId="6536" applyNumberFormat="1" applyFont="1" applyFill="1" applyBorder="1" applyAlignment="1" applyProtection="1">
      <alignment horizontal="left" vertical="center"/>
    </xf>
    <xf numFmtId="49" fontId="7" fillId="0" borderId="4" xfId="1430" applyNumberFormat="1" applyFont="1" applyBorder="1" applyAlignment="1">
      <alignment horizontal="center" vertical="center"/>
    </xf>
    <xf numFmtId="0" fontId="25" fillId="0" borderId="4" xfId="1430" applyFont="1" applyBorder="1" applyAlignment="1">
      <alignment vertical="center" wrapText="1"/>
    </xf>
    <xf numFmtId="0" fontId="7" fillId="0" borderId="4" xfId="5376" applyFont="1" applyBorder="1" applyAlignment="1">
      <alignment horizontal="right" vertical="center" wrapText="1"/>
    </xf>
    <xf numFmtId="3" fontId="7" fillId="0" borderId="2" xfId="1920" applyNumberFormat="1" applyFont="1" applyBorder="1" applyAlignment="1">
      <alignment horizontal="right" vertical="center"/>
    </xf>
    <xf numFmtId="3" fontId="7" fillId="0" borderId="4" xfId="1920" applyNumberFormat="1" applyFont="1" applyBorder="1" applyAlignment="1">
      <alignment horizontal="right" vertical="center"/>
    </xf>
    <xf numFmtId="3" fontId="7" fillId="0" borderId="4" xfId="1469" applyNumberFormat="1" applyFont="1" applyBorder="1" applyAlignment="1">
      <alignment horizontal="right" vertical="center" wrapText="1"/>
    </xf>
    <xf numFmtId="49" fontId="25" fillId="0" borderId="4" xfId="1430" applyNumberFormat="1" applyFont="1" applyBorder="1" applyAlignment="1">
      <alignment vertical="center" wrapText="1"/>
    </xf>
    <xf numFmtId="0" fontId="7" fillId="0" borderId="4" xfId="1430" applyFont="1" applyBorder="1" applyAlignment="1">
      <alignment horizontal="right" vertical="center"/>
    </xf>
    <xf numFmtId="49" fontId="7" fillId="0" borderId="4" xfId="1430" applyNumberFormat="1" applyFont="1" applyBorder="1" applyAlignment="1">
      <alignment horizontal="center" vertical="center" wrapText="1"/>
    </xf>
    <xf numFmtId="167" fontId="71" fillId="0" borderId="0" xfId="6678" applyNumberFormat="1" applyFont="1" applyFill="1" applyBorder="1">
      <alignment vertical="center"/>
    </xf>
    <xf numFmtId="167" fontId="71" fillId="0" borderId="0" xfId="6678" applyNumberFormat="1" applyFont="1" applyFill="1" applyBorder="1" applyAlignment="1">
      <alignment horizontal="right" vertical="center"/>
    </xf>
    <xf numFmtId="0" fontId="71" fillId="0" borderId="0" xfId="5376" applyFont="1" applyAlignment="1">
      <alignment vertical="center"/>
    </xf>
    <xf numFmtId="167" fontId="45" fillId="0" borderId="0" xfId="6678" applyNumberFormat="1" applyFont="1" applyFill="1" applyBorder="1" applyAlignment="1">
      <alignment horizontal="right" vertical="center"/>
    </xf>
    <xf numFmtId="168" fontId="45" fillId="0" borderId="0" xfId="6536" applyNumberFormat="1" applyFont="1" applyBorder="1" applyAlignment="1" applyProtection="1">
      <alignment horizontal="left" vertical="center"/>
    </xf>
    <xf numFmtId="0" fontId="26" fillId="0" borderId="0" xfId="5376" applyFont="1" applyAlignment="1">
      <alignment vertical="center"/>
    </xf>
    <xf numFmtId="0" fontId="26" fillId="0" borderId="0" xfId="5376" applyFont="1" applyAlignment="1">
      <alignment horizontal="center" vertical="center"/>
    </xf>
    <xf numFmtId="0" fontId="23" fillId="0" borderId="4" xfId="5376" applyFont="1" applyBorder="1" applyAlignment="1">
      <alignment horizontal="center" vertical="center" wrapText="1"/>
    </xf>
    <xf numFmtId="0" fontId="7" fillId="0" borderId="4" xfId="1430" applyFont="1" applyBorder="1" applyAlignment="1">
      <alignment vertical="center" wrapText="1"/>
    </xf>
    <xf numFmtId="3" fontId="26" fillId="0" borderId="4" xfId="1920" applyNumberFormat="1" applyBorder="1" applyAlignment="1">
      <alignment vertical="center"/>
    </xf>
    <xf numFmtId="0" fontId="26" fillId="0" borderId="1" xfId="1469" applyFont="1" applyBorder="1" applyAlignment="1">
      <alignment horizontal="right" vertical="center" wrapText="1"/>
    </xf>
    <xf numFmtId="0" fontId="7" fillId="0" borderId="4" xfId="5376" applyFont="1" applyBorder="1" applyAlignment="1">
      <alignment horizontal="center" vertical="center"/>
    </xf>
    <xf numFmtId="0" fontId="7" fillId="0" borderId="4" xfId="5376" applyFont="1" applyBorder="1" applyAlignment="1">
      <alignment horizontal="left" vertical="center" wrapText="1"/>
    </xf>
    <xf numFmtId="0" fontId="6" fillId="0" borderId="4" xfId="5376" applyFont="1" applyBorder="1" applyAlignment="1">
      <alignment vertical="center"/>
    </xf>
    <xf numFmtId="0" fontId="26" fillId="0" borderId="4" xfId="5376" applyFont="1" applyBorder="1" applyAlignment="1">
      <alignment vertical="center"/>
    </xf>
    <xf numFmtId="0" fontId="26" fillId="0" borderId="4" xfId="5376" applyFont="1" applyBorder="1" applyAlignment="1">
      <alignment horizontal="right" vertical="center"/>
    </xf>
    <xf numFmtId="0" fontId="7" fillId="2" borderId="4" xfId="5376" applyFont="1" applyFill="1" applyBorder="1" applyAlignment="1">
      <alignment horizontal="center" vertical="center"/>
    </xf>
    <xf numFmtId="0" fontId="7" fillId="2" borderId="4" xfId="5376" applyFont="1" applyFill="1" applyBorder="1" applyAlignment="1">
      <alignment horizontal="left" vertical="center" wrapText="1"/>
    </xf>
    <xf numFmtId="49" fontId="7" fillId="2" borderId="4" xfId="1430" applyNumberFormat="1" applyFont="1" applyFill="1" applyBorder="1" applyAlignment="1">
      <alignment vertical="center" wrapText="1"/>
    </xf>
    <xf numFmtId="0" fontId="7" fillId="0" borderId="4" xfId="5376" applyFont="1" applyBorder="1" applyAlignment="1">
      <alignment horizontal="left" vertical="center"/>
    </xf>
    <xf numFmtId="3" fontId="26" fillId="0" borderId="4" xfId="1920" applyNumberFormat="1" applyBorder="1" applyAlignment="1">
      <alignment horizontal="right" vertical="center"/>
    </xf>
    <xf numFmtId="167" fontId="26" fillId="0" borderId="0" xfId="6678" applyNumberFormat="1" applyFont="1" applyFill="1" applyBorder="1">
      <alignment vertical="center"/>
    </xf>
    <xf numFmtId="167" fontId="26" fillId="0" borderId="0" xfId="6678" applyNumberFormat="1" applyFont="1" applyFill="1" applyBorder="1" applyAlignment="1">
      <alignment horizontal="right" vertical="center"/>
    </xf>
    <xf numFmtId="167" fontId="43" fillId="0" borderId="0" xfId="6678" applyNumberFormat="1" applyFont="1" applyFill="1" applyBorder="1">
      <alignment vertical="center"/>
    </xf>
    <xf numFmtId="167" fontId="43" fillId="0" borderId="0" xfId="6678" applyNumberFormat="1" applyFont="1" applyFill="1" applyBorder="1" applyAlignment="1">
      <alignment horizontal="right" vertical="center"/>
    </xf>
    <xf numFmtId="9" fontId="6" fillId="0" borderId="0" xfId="5798" applyFont="1" applyFill="1" applyBorder="1"/>
    <xf numFmtId="9" fontId="43" fillId="0" borderId="0" xfId="5798" applyFont="1" applyFill="1" applyBorder="1"/>
    <xf numFmtId="9" fontId="6" fillId="0" borderId="0" xfId="5798" applyFont="1" applyFill="1" applyAlignment="1">
      <alignment vertical="center"/>
    </xf>
    <xf numFmtId="9" fontId="6" fillId="0" borderId="0" xfId="4401" applyFont="1" applyFill="1"/>
    <xf numFmtId="10" fontId="6" fillId="0" borderId="0" xfId="5798" applyNumberFormat="1" applyFont="1" applyFill="1"/>
    <xf numFmtId="0" fontId="61" fillId="0" borderId="0" xfId="1469"/>
    <xf numFmtId="0" fontId="19" fillId="0" borderId="0" xfId="1469" applyFont="1" applyAlignment="1">
      <alignment horizontal="right"/>
    </xf>
    <xf numFmtId="0" fontId="77" fillId="0" borderId="56" xfId="171" applyFont="1"/>
    <xf numFmtId="0" fontId="83" fillId="0" borderId="56" xfId="171" applyFont="1" applyAlignment="1">
      <alignment vertical="center" wrapText="1"/>
    </xf>
    <xf numFmtId="0" fontId="83" fillId="0" borderId="56" xfId="171" applyFont="1" applyAlignment="1">
      <alignment horizontal="center" vertical="center" wrapText="1"/>
    </xf>
    <xf numFmtId="3" fontId="77" fillId="0" borderId="56" xfId="171" applyNumberFormat="1" applyFont="1"/>
    <xf numFmtId="3" fontId="77" fillId="0" borderId="56" xfId="171" applyNumberFormat="1" applyFont="1" applyFill="1"/>
    <xf numFmtId="3" fontId="77" fillId="0" borderId="56" xfId="171" applyNumberFormat="1" applyFont="1" applyFill="1" applyAlignment="1">
      <alignment horizontal="right"/>
    </xf>
    <xf numFmtId="3" fontId="61" fillId="0" borderId="0" xfId="1469" applyNumberFormat="1"/>
    <xf numFmtId="0" fontId="102" fillId="4" borderId="0" xfId="18" applyFont="1" applyFill="1" applyAlignment="1" applyProtection="1"/>
    <xf numFmtId="0" fontId="103" fillId="0" borderId="0" xfId="1469" applyFont="1"/>
    <xf numFmtId="0" fontId="61" fillId="0" borderId="23" xfId="1469" applyBorder="1"/>
    <xf numFmtId="0" fontId="83" fillId="0" borderId="56" xfId="171" applyFont="1" applyFill="1" applyAlignment="1">
      <alignment vertical="center" wrapText="1"/>
    </xf>
    <xf numFmtId="0" fontId="61" fillId="2" borderId="57" xfId="1469" applyFill="1" applyBorder="1"/>
    <xf numFmtId="3" fontId="77" fillId="2" borderId="58" xfId="171" applyNumberFormat="1" applyFont="1" applyFill="1" applyBorder="1" applyAlignment="1">
      <alignment horizontal="center"/>
    </xf>
    <xf numFmtId="3" fontId="77" fillId="2" borderId="56" xfId="171" applyNumberFormat="1" applyFont="1" applyFill="1" applyAlignment="1">
      <alignment horizontal="center"/>
    </xf>
    <xf numFmtId="0" fontId="19" fillId="2" borderId="0" xfId="2397" applyFont="1" applyFill="1"/>
    <xf numFmtId="0" fontId="19" fillId="2" borderId="0" xfId="5164" applyFont="1" applyFill="1"/>
    <xf numFmtId="0" fontId="22" fillId="2" borderId="0" xfId="5164" applyFill="1" applyAlignment="1">
      <alignment horizontal="left"/>
    </xf>
    <xf numFmtId="0" fontId="104" fillId="2" borderId="0" xfId="5164" applyFont="1" applyFill="1"/>
    <xf numFmtId="49" fontId="22" fillId="2" borderId="0" xfId="5164" applyNumberFormat="1" applyFill="1"/>
    <xf numFmtId="0" fontId="19" fillId="2" borderId="0" xfId="5164" applyFont="1" applyFill="1" applyAlignment="1">
      <alignment horizontal="right"/>
    </xf>
    <xf numFmtId="0" fontId="22" fillId="2" borderId="0" xfId="5164" applyFill="1"/>
    <xf numFmtId="0" fontId="22" fillId="2" borderId="0" xfId="6325" applyFill="1" applyAlignment="1">
      <alignment horizontal="right"/>
    </xf>
    <xf numFmtId="0" fontId="104" fillId="2" borderId="0" xfId="5164" applyFont="1" applyFill="1" applyAlignment="1">
      <alignment horizontal="center" vertical="center" wrapText="1"/>
    </xf>
    <xf numFmtId="3" fontId="104" fillId="2" borderId="0" xfId="5164" applyNumberFormat="1" applyFont="1" applyFill="1" applyAlignment="1">
      <alignment horizontal="center" vertical="center" wrapText="1"/>
    </xf>
    <xf numFmtId="0" fontId="105" fillId="2" borderId="0" xfId="5164" applyFont="1" applyFill="1"/>
    <xf numFmtId="0" fontId="6" fillId="2" borderId="4" xfId="1469" applyFont="1" applyFill="1" applyBorder="1" applyAlignment="1">
      <alignment horizontal="center" vertical="center"/>
    </xf>
    <xf numFmtId="0" fontId="6" fillId="2" borderId="0" xfId="5164" applyFont="1" applyFill="1" applyAlignment="1">
      <alignment vertical="center"/>
    </xf>
    <xf numFmtId="0" fontId="6" fillId="2" borderId="0" xfId="5164" applyFont="1" applyFill="1" applyAlignment="1">
      <alignment vertical="center" wrapText="1"/>
    </xf>
    <xf numFmtId="0" fontId="104" fillId="2" borderId="0" xfId="5164" applyFont="1" applyFill="1" applyAlignment="1">
      <alignment horizontal="left"/>
    </xf>
    <xf numFmtId="0" fontId="6" fillId="2" borderId="0" xfId="5164" applyFont="1" applyFill="1"/>
    <xf numFmtId="0" fontId="19" fillId="2" borderId="0" xfId="5164" applyFont="1" applyFill="1" applyAlignment="1">
      <alignment horizontal="center" vertical="center" wrapText="1"/>
    </xf>
    <xf numFmtId="0" fontId="19" fillId="2" borderId="0" xfId="5164" applyFont="1" applyFill="1" applyAlignment="1">
      <alignment wrapText="1"/>
    </xf>
    <xf numFmtId="0" fontId="19" fillId="2" borderId="0" xfId="5164" applyFont="1" applyFill="1" applyAlignment="1">
      <alignment horizontal="center" wrapText="1"/>
    </xf>
    <xf numFmtId="0" fontId="23" fillId="2" borderId="0" xfId="5164" applyFont="1" applyFill="1" applyAlignment="1">
      <alignment horizontal="left"/>
    </xf>
    <xf numFmtId="0" fontId="23" fillId="2" borderId="0" xfId="5164" applyFont="1" applyFill="1" applyAlignment="1">
      <alignment wrapText="1"/>
    </xf>
    <xf numFmtId="0" fontId="23" fillId="2" borderId="0" xfId="5164" applyFont="1" applyFill="1" applyAlignment="1">
      <alignment horizontal="left" wrapText="1"/>
    </xf>
    <xf numFmtId="3" fontId="104" fillId="2" borderId="0" xfId="5164" applyNumberFormat="1" applyFont="1" applyFill="1"/>
    <xf numFmtId="3" fontId="105" fillId="2" borderId="0" xfId="5164" applyNumberFormat="1" applyFont="1" applyFill="1"/>
    <xf numFmtId="0" fontId="104" fillId="2" borderId="0" xfId="5164" applyFont="1" applyFill="1" applyAlignment="1">
      <alignment horizontal="center" vertical="center"/>
    </xf>
    <xf numFmtId="167" fontId="101" fillId="2" borderId="59" xfId="6678" applyNumberFormat="1" applyFont="1" applyFill="1" applyBorder="1">
      <alignment vertical="center"/>
    </xf>
    <xf numFmtId="167" fontId="101" fillId="2" borderId="59" xfId="6678" applyNumberFormat="1" applyFont="1" applyFill="1" applyBorder="1" applyAlignment="1">
      <alignment horizontal="right" vertical="center"/>
    </xf>
    <xf numFmtId="3" fontId="23" fillId="2" borderId="60" xfId="1469" applyNumberFormat="1" applyFont="1" applyFill="1" applyBorder="1" applyAlignment="1" applyProtection="1">
      <alignment vertical="center" wrapText="1"/>
      <protection locked="0"/>
    </xf>
    <xf numFmtId="3" fontId="23" fillId="2" borderId="61" xfId="1469" applyNumberFormat="1" applyFont="1" applyFill="1" applyBorder="1" applyAlignment="1" applyProtection="1">
      <alignment vertical="center" wrapText="1"/>
      <protection locked="0"/>
    </xf>
    <xf numFmtId="3" fontId="23" fillId="2" borderId="60" xfId="1469" applyNumberFormat="1" applyFont="1" applyFill="1" applyBorder="1" applyAlignment="1">
      <alignment horizontal="center" vertical="center" wrapText="1"/>
    </xf>
    <xf numFmtId="0" fontId="7" fillId="2" borderId="24" xfId="1469" quotePrefix="1" applyFont="1" applyFill="1" applyBorder="1" applyAlignment="1">
      <alignment horizontal="left" vertical="center" wrapText="1"/>
    </xf>
    <xf numFmtId="0" fontId="7" fillId="2" borderId="25" xfId="1469" quotePrefix="1" applyFont="1" applyFill="1" applyBorder="1" applyAlignment="1">
      <alignment horizontal="left" vertical="center" wrapText="1"/>
    </xf>
    <xf numFmtId="0" fontId="7" fillId="2" borderId="4" xfId="0" quotePrefix="1" applyFont="1" applyFill="1" applyBorder="1" applyAlignment="1">
      <alignment horizontal="left" vertical="center" wrapText="1"/>
    </xf>
    <xf numFmtId="0" fontId="9" fillId="2" borderId="4" xfId="1469" quotePrefix="1" applyFont="1" applyFill="1" applyBorder="1" applyAlignment="1">
      <alignment horizontal="center" vertical="center" wrapText="1"/>
    </xf>
    <xf numFmtId="0" fontId="9" fillId="2" borderId="4" xfId="5220" quotePrefix="1" applyFont="1" applyFill="1" applyBorder="1" applyAlignment="1">
      <alignment horizontal="center" vertical="center" wrapText="1"/>
    </xf>
    <xf numFmtId="0" fontId="9" fillId="2" borderId="3" xfId="5220" quotePrefix="1" applyFont="1" applyFill="1" applyBorder="1" applyAlignment="1">
      <alignment horizontal="center" vertical="center" wrapText="1"/>
    </xf>
    <xf numFmtId="16" fontId="7" fillId="2" borderId="4" xfId="1469" quotePrefix="1" applyNumberFormat="1" applyFont="1" applyFill="1" applyBorder="1" applyAlignment="1">
      <alignment horizontal="center" vertical="center"/>
    </xf>
    <xf numFmtId="0" fontId="7" fillId="2" borderId="4" xfId="1469" quotePrefix="1" applyFont="1" applyFill="1" applyBorder="1" applyAlignment="1">
      <alignment horizontal="left" vertical="center" wrapText="1"/>
    </xf>
    <xf numFmtId="0" fontId="41" fillId="2" borderId="4" xfId="5376" applyFont="1" applyFill="1" applyBorder="1" applyAlignment="1">
      <alignment horizontal="centerContinuous" vertical="center"/>
    </xf>
    <xf numFmtId="3" fontId="22" fillId="2" borderId="4" xfId="5376" applyNumberFormat="1" applyFont="1" applyFill="1" applyBorder="1" applyAlignment="1">
      <alignment horizontal="center" vertical="center"/>
    </xf>
    <xf numFmtId="3" fontId="28" fillId="2" borderId="2" xfId="1920" applyNumberFormat="1" applyFont="1" applyFill="1" applyBorder="1" applyAlignment="1">
      <alignment vertical="center"/>
    </xf>
    <xf numFmtId="3" fontId="28" fillId="2" borderId="4" xfId="1920" applyNumberFormat="1" applyFont="1" applyFill="1" applyBorder="1" applyAlignment="1">
      <alignment vertical="center"/>
    </xf>
    <xf numFmtId="3" fontId="28" fillId="2" borderId="2" xfId="5376" applyNumberFormat="1" applyFont="1" applyFill="1" applyBorder="1" applyAlignment="1">
      <alignment horizontal="right" vertical="center"/>
    </xf>
    <xf numFmtId="167" fontId="187" fillId="0" borderId="0" xfId="8104" applyNumberFormat="1" applyFont="1" applyFill="1" applyBorder="1" applyAlignment="1">
      <alignment horizontal="right" vertical="center"/>
    </xf>
    <xf numFmtId="0" fontId="192" fillId="2" borderId="4" xfId="0" applyFont="1" applyFill="1" applyBorder="1" applyAlignment="1">
      <alignment horizontal="center" vertical="center" wrapText="1"/>
    </xf>
    <xf numFmtId="167" fontId="192" fillId="0" borderId="0" xfId="6678" applyNumberFormat="1" applyFont="1" applyFill="1" applyBorder="1" applyAlignment="1">
      <alignment horizontal="center" vertical="center" wrapText="1"/>
    </xf>
    <xf numFmtId="0" fontId="192" fillId="0" borderId="0" xfId="1469" applyFont="1" applyAlignment="1">
      <alignment vertical="center" wrapText="1"/>
    </xf>
    <xf numFmtId="0" fontId="189" fillId="0" borderId="0" xfId="0" applyFont="1"/>
    <xf numFmtId="49" fontId="192" fillId="0" borderId="0" xfId="1469" applyNumberFormat="1" applyFont="1" applyAlignment="1">
      <alignment vertical="center" wrapText="1"/>
    </xf>
    <xf numFmtId="167" fontId="192" fillId="0" borderId="0" xfId="6678" applyNumberFormat="1" applyFont="1" applyFill="1" applyBorder="1" applyAlignment="1">
      <alignment horizontal="center" vertical="center"/>
    </xf>
    <xf numFmtId="168" fontId="192" fillId="0" borderId="0" xfId="6536" applyNumberFormat="1" applyFont="1" applyBorder="1" applyProtection="1">
      <alignment horizontal="left" vertical="center" wrapText="1"/>
    </xf>
    <xf numFmtId="0" fontId="209" fillId="0" borderId="0" xfId="0" applyFont="1" applyAlignment="1">
      <alignment horizontal="center"/>
    </xf>
    <xf numFmtId="0" fontId="209" fillId="0" borderId="0" xfId="0" applyFont="1" applyAlignment="1">
      <alignment wrapText="1"/>
    </xf>
    <xf numFmtId="0" fontId="192" fillId="0" borderId="3" xfId="0" applyFont="1" applyBorder="1" applyAlignment="1">
      <alignment horizontal="center"/>
    </xf>
    <xf numFmtId="0" fontId="192" fillId="0" borderId="4" xfId="0" applyFont="1" applyBorder="1" applyAlignment="1">
      <alignment wrapText="1"/>
    </xf>
    <xf numFmtId="49" fontId="192" fillId="0" borderId="3" xfId="5388" applyNumberFormat="1" applyFont="1" applyBorder="1" applyAlignment="1">
      <alignment horizontal="center" vertical="center"/>
    </xf>
    <xf numFmtId="49" fontId="192" fillId="0" borderId="4" xfId="5388" applyNumberFormat="1" applyFont="1" applyBorder="1" applyAlignment="1">
      <alignment horizontal="left" vertical="center" wrapText="1"/>
    </xf>
    <xf numFmtId="0" fontId="192" fillId="0" borderId="3" xfId="6905" applyFont="1" applyBorder="1" applyAlignment="1">
      <alignment horizontal="center" vertical="center" wrapText="1"/>
    </xf>
    <xf numFmtId="49" fontId="192" fillId="0" borderId="4" xfId="6905" applyNumberFormat="1" applyFont="1" applyBorder="1" applyAlignment="1">
      <alignment vertical="center" wrapText="1"/>
    </xf>
    <xf numFmtId="0" fontId="192" fillId="0" borderId="4" xfId="1796" applyFont="1" applyBorder="1" applyAlignment="1">
      <alignment wrapText="1"/>
    </xf>
    <xf numFmtId="0" fontId="192" fillId="0" borderId="3" xfId="2445" applyFont="1" applyBorder="1" applyAlignment="1">
      <alignment horizontal="center" vertical="center" wrapText="1"/>
    </xf>
    <xf numFmtId="0" fontId="192" fillId="0" borderId="4" xfId="2445" applyFont="1" applyBorder="1" applyAlignment="1">
      <alignment horizontal="left" vertical="center" wrapText="1"/>
    </xf>
    <xf numFmtId="49" fontId="192" fillId="0" borderId="3" xfId="2445" applyNumberFormat="1" applyFont="1" applyBorder="1" applyAlignment="1">
      <alignment horizontal="center" vertical="center" wrapText="1"/>
    </xf>
    <xf numFmtId="0" fontId="192" fillId="0" borderId="3" xfId="1796" applyFont="1" applyBorder="1" applyAlignment="1">
      <alignment horizontal="center" vertical="center"/>
    </xf>
    <xf numFmtId="0" fontId="192" fillId="0" borderId="4" xfId="1796" applyFont="1" applyBorder="1" applyAlignment="1">
      <alignment horizontal="left" vertical="center" wrapText="1"/>
    </xf>
    <xf numFmtId="49" fontId="192" fillId="0" borderId="3" xfId="1469" applyNumberFormat="1" applyFont="1" applyBorder="1" applyAlignment="1">
      <alignment horizontal="center" vertical="center" wrapText="1"/>
    </xf>
    <xf numFmtId="0" fontId="192" fillId="0" borderId="4" xfId="1469" applyFont="1" applyBorder="1" applyAlignment="1">
      <alignment horizontal="left" vertical="center" wrapText="1"/>
    </xf>
    <xf numFmtId="0" fontId="192" fillId="0" borderId="3" xfId="1965" applyFont="1" applyBorder="1" applyAlignment="1">
      <alignment horizontal="center" vertical="center" wrapText="1"/>
    </xf>
    <xf numFmtId="0" fontId="192" fillId="0" borderId="4" xfId="1965" applyFont="1" applyBorder="1" applyAlignment="1">
      <alignment horizontal="left" vertical="center" wrapText="1"/>
    </xf>
    <xf numFmtId="0" fontId="192" fillId="0" borderId="3" xfId="0" applyFont="1" applyBorder="1" applyAlignment="1">
      <alignment horizontal="center" vertical="center" wrapText="1"/>
    </xf>
    <xf numFmtId="0" fontId="192" fillId="0" borderId="4" xfId="0" applyFont="1" applyBorder="1" applyAlignment="1">
      <alignment vertical="center" wrapText="1"/>
    </xf>
    <xf numFmtId="49" fontId="192" fillId="0" borderId="3" xfId="6327" applyNumberFormat="1" applyFont="1" applyBorder="1" applyAlignment="1">
      <alignment horizontal="center" vertical="center"/>
    </xf>
    <xf numFmtId="49" fontId="192" fillId="0" borderId="4" xfId="6327" applyNumberFormat="1" applyFont="1" applyBorder="1" applyAlignment="1">
      <alignment horizontal="left" vertical="center" wrapText="1"/>
    </xf>
    <xf numFmtId="49" fontId="192" fillId="0" borderId="3" xfId="1796" applyNumberFormat="1" applyFont="1" applyBorder="1" applyAlignment="1">
      <alignment horizontal="center" vertical="center"/>
    </xf>
    <xf numFmtId="49" fontId="192" fillId="0" borderId="3" xfId="1796" applyNumberFormat="1" applyFont="1" applyBorder="1" applyAlignment="1">
      <alignment horizontal="center" vertical="center" wrapText="1"/>
    </xf>
    <xf numFmtId="0" fontId="192" fillId="0" borderId="4" xfId="1796" applyFont="1" applyBorder="1" applyAlignment="1">
      <alignment vertical="center" wrapText="1"/>
    </xf>
    <xf numFmtId="0" fontId="192" fillId="0" borderId="4" xfId="6713" applyFont="1" applyBorder="1" applyAlignment="1">
      <alignment horizontal="left" vertical="center" wrapText="1"/>
    </xf>
    <xf numFmtId="0" fontId="192" fillId="0" borderId="3" xfId="6343" applyFont="1" applyBorder="1" applyAlignment="1">
      <alignment horizontal="center" vertical="center" wrapText="1"/>
    </xf>
    <xf numFmtId="49" fontId="192" fillId="0" borderId="4" xfId="6343" applyNumberFormat="1" applyFont="1" applyBorder="1" applyAlignment="1">
      <alignment horizontal="left" vertical="center" wrapText="1"/>
    </xf>
    <xf numFmtId="49" fontId="192" fillId="0" borderId="3" xfId="6343" applyNumberFormat="1" applyFont="1" applyBorder="1" applyAlignment="1">
      <alignment horizontal="center" vertical="center"/>
    </xf>
    <xf numFmtId="49" fontId="192" fillId="0" borderId="4" xfId="6343" applyNumberFormat="1" applyFont="1" applyBorder="1" applyAlignment="1">
      <alignment vertical="center" wrapText="1"/>
    </xf>
    <xf numFmtId="49" fontId="192" fillId="0" borderId="3" xfId="2478" applyNumberFormat="1" applyFont="1" applyBorder="1" applyAlignment="1">
      <alignment horizontal="center" vertical="center"/>
    </xf>
    <xf numFmtId="49" fontId="192" fillId="0" borderId="4" xfId="2478" applyNumberFormat="1" applyFont="1" applyBorder="1" applyAlignment="1">
      <alignment vertical="center" wrapText="1"/>
    </xf>
    <xf numFmtId="0" fontId="192" fillId="0" borderId="3" xfId="5387" applyFont="1" applyBorder="1" applyAlignment="1">
      <alignment horizontal="center" vertical="center" wrapText="1"/>
    </xf>
    <xf numFmtId="0" fontId="192" fillId="0" borderId="3" xfId="6344" applyFont="1" applyBorder="1" applyAlignment="1">
      <alignment horizontal="center" vertical="center"/>
    </xf>
    <xf numFmtId="49" fontId="192" fillId="0" borderId="4" xfId="6344" applyNumberFormat="1" applyFont="1" applyBorder="1" applyAlignment="1">
      <alignment horizontal="left" vertical="center" wrapText="1"/>
    </xf>
    <xf numFmtId="49" fontId="192" fillId="0" borderId="3" xfId="6344" applyNumberFormat="1" applyFont="1" applyBorder="1" applyAlignment="1">
      <alignment horizontal="center" vertical="center"/>
    </xf>
    <xf numFmtId="0" fontId="192" fillId="0" borderId="3" xfId="5387" applyFont="1" applyBorder="1" applyAlignment="1">
      <alignment horizontal="center" vertical="center"/>
    </xf>
    <xf numFmtId="0" fontId="192" fillId="0" borderId="4" xfId="5387" applyFont="1" applyBorder="1" applyAlignment="1">
      <alignment horizontal="left" vertical="center" wrapText="1"/>
    </xf>
    <xf numFmtId="0" fontId="192" fillId="0" borderId="4" xfId="0" applyFont="1" applyBorder="1" applyAlignment="1">
      <alignment horizontal="left" vertical="center" wrapText="1"/>
    </xf>
    <xf numFmtId="0" fontId="192" fillId="0" borderId="3" xfId="1469" applyFont="1" applyBorder="1" applyAlignment="1">
      <alignment horizontal="center" vertical="center"/>
    </xf>
    <xf numFmtId="0" fontId="192" fillId="0" borderId="3" xfId="0" applyFont="1" applyBorder="1" applyAlignment="1">
      <alignment horizontal="center" vertical="center"/>
    </xf>
    <xf numFmtId="0" fontId="192" fillId="0" borderId="4" xfId="0" applyFont="1" applyBorder="1" applyAlignment="1">
      <alignment vertical="top" wrapText="1"/>
    </xf>
    <xf numFmtId="49" fontId="192" fillId="0" borderId="3" xfId="1469" applyNumberFormat="1" applyFont="1" applyBorder="1" applyAlignment="1">
      <alignment horizontal="center" vertical="center"/>
    </xf>
    <xf numFmtId="49" fontId="192" fillId="0" borderId="4" xfId="1469" applyNumberFormat="1" applyFont="1" applyBorder="1" applyAlignment="1">
      <alignment vertical="center" wrapText="1"/>
    </xf>
    <xf numFmtId="0" fontId="192" fillId="0" borderId="3" xfId="5418" applyFont="1" applyBorder="1" applyAlignment="1">
      <alignment horizontal="center" vertical="center" wrapText="1"/>
    </xf>
    <xf numFmtId="0" fontId="192" fillId="0" borderId="4" xfId="5418" applyFont="1" applyBorder="1" applyAlignment="1">
      <alignment horizontal="left" vertical="center" wrapText="1"/>
    </xf>
    <xf numFmtId="49" fontId="192" fillId="0" borderId="4" xfId="5387" applyNumberFormat="1" applyFont="1" applyBorder="1" applyAlignment="1">
      <alignment horizontal="left" vertical="center" wrapText="1"/>
    </xf>
    <xf numFmtId="0" fontId="192" fillId="0" borderId="3" xfId="376" applyFont="1" applyBorder="1" applyAlignment="1">
      <alignment horizontal="center" vertical="center" wrapText="1"/>
    </xf>
    <xf numFmtId="0" fontId="192" fillId="0" borderId="4" xfId="6724" applyFont="1" applyBorder="1" applyAlignment="1">
      <alignment vertical="center" wrapText="1"/>
    </xf>
    <xf numFmtId="1" fontId="192" fillId="0" borderId="3" xfId="2445" applyNumberFormat="1" applyFont="1" applyBorder="1" applyAlignment="1">
      <alignment horizontal="center" vertical="center" wrapText="1"/>
    </xf>
    <xf numFmtId="1" fontId="192" fillId="0" borderId="3" xfId="0" applyNumberFormat="1" applyFont="1" applyBorder="1" applyAlignment="1">
      <alignment horizontal="center" vertical="center"/>
    </xf>
    <xf numFmtId="0" fontId="192" fillId="0" borderId="3" xfId="2478" applyFont="1" applyBorder="1" applyAlignment="1">
      <alignment horizontal="center" vertical="center"/>
    </xf>
    <xf numFmtId="0" fontId="192" fillId="0" borderId="4" xfId="2478" applyFont="1" applyBorder="1" applyAlignment="1">
      <alignment vertical="center" wrapText="1"/>
    </xf>
    <xf numFmtId="0" fontId="192" fillId="0" borderId="5" xfId="1796" applyFont="1" applyBorder="1" applyAlignment="1">
      <alignment horizontal="center" vertical="center"/>
    </xf>
    <xf numFmtId="0" fontId="192" fillId="0" borderId="5" xfId="6343" applyFont="1" applyBorder="1" applyAlignment="1">
      <alignment horizontal="center" vertical="center"/>
    </xf>
    <xf numFmtId="0" fontId="192" fillId="0" borderId="4" xfId="6343" applyFont="1" applyBorder="1" applyAlignment="1">
      <alignment horizontal="left" vertical="center" wrapText="1"/>
    </xf>
    <xf numFmtId="49" fontId="192" fillId="0" borderId="5" xfId="1796" applyNumberFormat="1" applyFont="1" applyBorder="1" applyAlignment="1">
      <alignment horizontal="center" vertical="center" wrapText="1"/>
    </xf>
    <xf numFmtId="0" fontId="192" fillId="0" borderId="3" xfId="6343" applyFont="1" applyBorder="1" applyAlignment="1">
      <alignment horizontal="center" vertical="center"/>
    </xf>
    <xf numFmtId="0" fontId="192" fillId="0" borderId="3" xfId="6327" applyFont="1" applyBorder="1" applyAlignment="1">
      <alignment horizontal="center" vertical="center"/>
    </xf>
    <xf numFmtId="0" fontId="192" fillId="0" borderId="4" xfId="6327" applyFont="1" applyBorder="1" applyAlignment="1">
      <alignment horizontal="left" vertical="center" wrapText="1"/>
    </xf>
    <xf numFmtId="0" fontId="192" fillId="0" borderId="5" xfId="1965" applyFont="1" applyBorder="1" applyAlignment="1">
      <alignment horizontal="center" vertical="center" wrapText="1"/>
    </xf>
    <xf numFmtId="0" fontId="192" fillId="0" borderId="5" xfId="7561" applyFont="1" applyBorder="1" applyAlignment="1">
      <alignment horizontal="center" vertical="center" wrapText="1"/>
    </xf>
    <xf numFmtId="0" fontId="192" fillId="0" borderId="4" xfId="7561" applyFont="1" applyBorder="1" applyAlignment="1">
      <alignment horizontal="left" vertical="center" wrapText="1"/>
    </xf>
    <xf numFmtId="0" fontId="192" fillId="0" borderId="5" xfId="6343" applyFont="1" applyBorder="1" applyAlignment="1">
      <alignment horizontal="center" vertical="center" wrapText="1"/>
    </xf>
    <xf numFmtId="0" fontId="192" fillId="0" borderId="3" xfId="6905" applyFont="1" applyBorder="1" applyAlignment="1">
      <alignment horizontal="center" vertical="center"/>
    </xf>
    <xf numFmtId="0" fontId="192" fillId="0" borderId="4" xfId="6905" applyFont="1" applyBorder="1" applyAlignment="1">
      <alignment horizontal="left" vertical="center" wrapText="1"/>
    </xf>
    <xf numFmtId="0" fontId="192" fillId="0" borderId="4" xfId="1469" applyFont="1" applyBorder="1" applyAlignment="1">
      <alignment vertical="center" wrapText="1"/>
    </xf>
    <xf numFmtId="49" fontId="192" fillId="0" borderId="3" xfId="0" applyNumberFormat="1" applyFont="1" applyBorder="1" applyAlignment="1">
      <alignment horizontal="center"/>
    </xf>
    <xf numFmtId="0" fontId="192" fillId="0" borderId="4" xfId="0" applyFont="1" applyBorder="1" applyAlignment="1">
      <alignment horizontal="left" wrapText="1"/>
    </xf>
    <xf numFmtId="0" fontId="192" fillId="0" borderId="3" xfId="1469" applyFont="1" applyBorder="1" applyAlignment="1">
      <alignment horizontal="center" vertical="center" wrapText="1"/>
    </xf>
    <xf numFmtId="0" fontId="192" fillId="0" borderId="3" xfId="1990" applyFont="1" applyBorder="1" applyAlignment="1">
      <alignment horizontal="center" vertical="center" wrapText="1"/>
    </xf>
    <xf numFmtId="0" fontId="192" fillId="0" borderId="4" xfId="1990" applyFont="1" applyBorder="1" applyAlignment="1">
      <alignment horizontal="left" vertical="center" wrapText="1"/>
    </xf>
    <xf numFmtId="0" fontId="192" fillId="0" borderId="5" xfId="1990" applyFont="1" applyBorder="1" applyAlignment="1">
      <alignment horizontal="center" vertical="center" wrapText="1"/>
    </xf>
    <xf numFmtId="0" fontId="192" fillId="0" borderId="5" xfId="6713" applyFont="1" applyBorder="1" applyAlignment="1">
      <alignment horizontal="center" vertical="center" wrapText="1"/>
    </xf>
    <xf numFmtId="0" fontId="192" fillId="0" borderId="5" xfId="6905" applyFont="1" applyBorder="1" applyAlignment="1">
      <alignment horizontal="center" vertical="center" wrapText="1"/>
    </xf>
    <xf numFmtId="0" fontId="192" fillId="0" borderId="5" xfId="2018" applyFont="1" applyBorder="1" applyAlignment="1">
      <alignment horizontal="center" vertical="center" wrapText="1"/>
    </xf>
    <xf numFmtId="0" fontId="192" fillId="0" borderId="4" xfId="2018" applyFont="1" applyBorder="1" applyAlignment="1">
      <alignment horizontal="left" vertical="center" wrapText="1"/>
    </xf>
    <xf numFmtId="0" fontId="192" fillId="0" borderId="5" xfId="5387" applyFont="1" applyBorder="1" applyAlignment="1">
      <alignment horizontal="center" vertical="center"/>
    </xf>
    <xf numFmtId="0" fontId="192" fillId="0" borderId="4" xfId="2445" applyFont="1" applyBorder="1" applyAlignment="1">
      <alignment wrapText="1"/>
    </xf>
    <xf numFmtId="0" fontId="192" fillId="0" borderId="5" xfId="0" applyFont="1" applyBorder="1" applyAlignment="1">
      <alignment horizontal="center"/>
    </xf>
    <xf numFmtId="3" fontId="192" fillId="0" borderId="3" xfId="6343" applyNumberFormat="1" applyFont="1" applyBorder="1" applyAlignment="1">
      <alignment horizontal="center" vertical="center" wrapText="1"/>
    </xf>
    <xf numFmtId="49" fontId="192" fillId="0" borderId="4" xfId="1469" applyNumberFormat="1" applyFont="1" applyBorder="1" applyAlignment="1">
      <alignment horizontal="left" vertical="center" wrapText="1"/>
    </xf>
    <xf numFmtId="2" fontId="192" fillId="0" borderId="3" xfId="6343" applyNumberFormat="1" applyFont="1" applyBorder="1" applyAlignment="1">
      <alignment horizontal="center" vertical="center" wrapText="1"/>
    </xf>
    <xf numFmtId="2" fontId="192" fillId="0" borderId="3" xfId="5387" applyNumberFormat="1" applyFont="1" applyBorder="1" applyAlignment="1">
      <alignment horizontal="center" vertical="center" wrapText="1"/>
    </xf>
    <xf numFmtId="2" fontId="192" fillId="0" borderId="3" xfId="2445" applyNumberFormat="1" applyFont="1" applyBorder="1" applyAlignment="1">
      <alignment horizontal="center" vertical="center"/>
    </xf>
    <xf numFmtId="0" fontId="192" fillId="0" borderId="5" xfId="1469" applyFont="1" applyBorder="1" applyAlignment="1">
      <alignment horizontal="center" vertical="center" wrapText="1"/>
    </xf>
    <xf numFmtId="0" fontId="192" fillId="0" borderId="3" xfId="5377" applyFont="1" applyBorder="1" applyAlignment="1">
      <alignment horizontal="center" vertical="center" wrapText="1"/>
    </xf>
    <xf numFmtId="0" fontId="192" fillId="0" borderId="4" xfId="5377" applyFont="1" applyBorder="1" applyAlignment="1">
      <alignment vertical="center" wrapText="1"/>
    </xf>
    <xf numFmtId="0" fontId="192" fillId="0" borderId="5" xfId="5377" applyFont="1" applyBorder="1" applyAlignment="1">
      <alignment horizontal="center" vertical="center" wrapText="1"/>
    </xf>
    <xf numFmtId="49" fontId="192" fillId="0" borderId="5" xfId="0" applyNumberFormat="1" applyFont="1" applyBorder="1" applyAlignment="1">
      <alignment horizontal="center"/>
    </xf>
    <xf numFmtId="3" fontId="192" fillId="0" borderId="3" xfId="5387" applyNumberFormat="1" applyFont="1" applyBorder="1" applyAlignment="1">
      <alignment horizontal="center" vertical="center" wrapText="1"/>
    </xf>
    <xf numFmtId="3" fontId="192" fillId="0" borderId="3" xfId="6343" applyNumberFormat="1" applyFont="1" applyBorder="1" applyAlignment="1">
      <alignment horizontal="center" vertical="center"/>
    </xf>
    <xf numFmtId="0" fontId="192" fillId="0" borderId="3" xfId="6724" applyFont="1" applyBorder="1" applyAlignment="1">
      <alignment horizontal="center" vertical="center" wrapText="1"/>
    </xf>
    <xf numFmtId="0" fontId="192" fillId="0" borderId="4" xfId="6724" applyFont="1" applyBorder="1" applyAlignment="1">
      <alignment horizontal="left" vertical="center" wrapText="1"/>
    </xf>
    <xf numFmtId="0" fontId="210" fillId="0" borderId="3" xfId="0" applyFont="1" applyBorder="1" applyAlignment="1">
      <alignment horizontal="center" vertical="center" wrapText="1"/>
    </xf>
    <xf numFmtId="0" fontId="210" fillId="0" borderId="4" xfId="0" applyFont="1" applyBorder="1" applyAlignment="1">
      <alignment horizontal="left" vertical="center" wrapText="1"/>
    </xf>
    <xf numFmtId="0" fontId="192" fillId="0" borderId="3" xfId="3601" applyFont="1" applyBorder="1" applyAlignment="1">
      <alignment horizontal="center" vertical="center" wrapText="1"/>
    </xf>
    <xf numFmtId="0" fontId="192" fillId="0" borderId="4" xfId="3601" applyFont="1" applyBorder="1" applyAlignment="1">
      <alignment horizontal="left" vertical="center" wrapText="1"/>
    </xf>
    <xf numFmtId="0" fontId="192" fillId="0" borderId="3" xfId="5220" applyFont="1" applyBorder="1" applyAlignment="1">
      <alignment horizontal="center" vertical="center" wrapText="1"/>
    </xf>
    <xf numFmtId="0" fontId="192" fillId="0" borderId="4" xfId="5220" applyFont="1" applyBorder="1" applyAlignment="1">
      <alignment horizontal="left" vertical="center" wrapText="1"/>
    </xf>
    <xf numFmtId="0" fontId="192" fillId="0" borderId="3" xfId="0" applyFont="1" applyBorder="1" applyAlignment="1">
      <alignment horizontal="center" vertical="top" wrapText="1"/>
    </xf>
    <xf numFmtId="49" fontId="192" fillId="0" borderId="3" xfId="5387" applyNumberFormat="1" applyFont="1" applyBorder="1" applyAlignment="1">
      <alignment horizontal="center" vertical="center" wrapText="1"/>
    </xf>
    <xf numFmtId="0" fontId="192" fillId="0" borderId="3" xfId="2445" applyFont="1" applyBorder="1" applyAlignment="1">
      <alignment horizontal="center" vertical="center"/>
    </xf>
    <xf numFmtId="2" fontId="192" fillId="0" borderId="3" xfId="6905" applyNumberFormat="1" applyFont="1" applyBorder="1" applyAlignment="1">
      <alignment horizontal="center" vertical="center" wrapText="1"/>
    </xf>
    <xf numFmtId="0" fontId="192" fillId="0" borderId="4" xfId="0" applyFont="1" applyBorder="1" applyAlignment="1">
      <alignment horizontal="left" vertical="top" wrapText="1"/>
    </xf>
    <xf numFmtId="0" fontId="192" fillId="0" borderId="4" xfId="2445" applyFont="1" applyBorder="1" applyAlignment="1">
      <alignment vertical="center" wrapText="1"/>
    </xf>
    <xf numFmtId="0" fontId="192" fillId="0" borderId="3" xfId="4941" applyFont="1" applyBorder="1" applyAlignment="1">
      <alignment horizontal="center" vertical="center"/>
    </xf>
    <xf numFmtId="0" fontId="192" fillId="0" borderId="4" xfId="4941" applyFont="1" applyBorder="1" applyAlignment="1">
      <alignment horizontal="left" vertical="center" wrapText="1"/>
    </xf>
    <xf numFmtId="4" fontId="192" fillId="0" borderId="3" xfId="5387" applyNumberFormat="1" applyFont="1" applyBorder="1" applyAlignment="1">
      <alignment horizontal="center" vertical="center" wrapText="1"/>
    </xf>
    <xf numFmtId="0" fontId="192" fillId="0" borderId="6" xfId="5220" applyFont="1" applyBorder="1" applyAlignment="1">
      <alignment horizontal="center" vertical="center" wrapText="1"/>
    </xf>
    <xf numFmtId="2" fontId="192" fillId="0" borderId="3" xfId="1796" applyNumberFormat="1" applyFont="1" applyBorder="1" applyAlignment="1">
      <alignment horizontal="center" vertical="center"/>
    </xf>
    <xf numFmtId="3" fontId="192" fillId="0" borderId="3" xfId="6713" applyNumberFormat="1" applyFont="1" applyBorder="1" applyAlignment="1">
      <alignment horizontal="center" vertical="center"/>
    </xf>
    <xf numFmtId="3" fontId="192" fillId="0" borderId="3" xfId="2445" applyNumberFormat="1" applyFont="1" applyBorder="1" applyAlignment="1">
      <alignment horizontal="center" vertical="center" wrapText="1"/>
    </xf>
    <xf numFmtId="0" fontId="192" fillId="0" borderId="3" xfId="1036" applyFont="1" applyBorder="1" applyAlignment="1">
      <alignment horizontal="center" vertical="center" wrapText="1"/>
    </xf>
    <xf numFmtId="0" fontId="192" fillId="0" borderId="4" xfId="1036" applyFont="1" applyBorder="1" applyAlignment="1">
      <alignment vertical="center" wrapText="1"/>
    </xf>
    <xf numFmtId="0" fontId="192" fillId="0" borderId="3" xfId="1980" applyFont="1" applyBorder="1" applyAlignment="1">
      <alignment horizontal="center" vertical="center" wrapText="1"/>
    </xf>
    <xf numFmtId="0" fontId="192" fillId="0" borderId="4" xfId="1980" applyFont="1" applyBorder="1" applyAlignment="1">
      <alignment horizontal="left" vertical="center" wrapText="1"/>
    </xf>
    <xf numFmtId="3" fontId="192" fillId="0" borderId="4" xfId="1469" applyNumberFormat="1" applyFont="1" applyBorder="1" applyAlignment="1">
      <alignment horizontal="left" vertical="center" wrapText="1"/>
    </xf>
    <xf numFmtId="0" fontId="192" fillId="0" borderId="4" xfId="5387" applyFont="1" applyBorder="1" applyAlignment="1">
      <alignment vertical="center" wrapText="1"/>
    </xf>
    <xf numFmtId="0" fontId="192" fillId="0" borderId="3" xfId="6713" applyFont="1" applyBorder="1" applyAlignment="1">
      <alignment horizontal="center" vertical="center" wrapText="1"/>
    </xf>
    <xf numFmtId="49" fontId="192" fillId="0" borderId="4" xfId="3601" applyNumberFormat="1" applyFont="1" applyBorder="1" applyAlignment="1">
      <alignment horizontal="left" vertical="center" wrapText="1"/>
    </xf>
    <xf numFmtId="2" fontId="192" fillId="0" borderId="5" xfId="6343" applyNumberFormat="1" applyFont="1" applyBorder="1" applyAlignment="1">
      <alignment horizontal="center" vertical="center" wrapText="1"/>
    </xf>
    <xf numFmtId="0" fontId="192" fillId="0" borderId="5" xfId="6905" applyFont="1" applyBorder="1" applyAlignment="1">
      <alignment horizontal="center" vertical="center"/>
    </xf>
    <xf numFmtId="0" fontId="192" fillId="0" borderId="5" xfId="2027" applyFont="1" applyBorder="1" applyAlignment="1">
      <alignment horizontal="center" vertical="center" wrapText="1"/>
    </xf>
    <xf numFmtId="0" fontId="192" fillId="0" borderId="4" xfId="2027" applyFont="1" applyBorder="1" applyAlignment="1">
      <alignment horizontal="left" vertical="center" wrapText="1"/>
    </xf>
    <xf numFmtId="3" fontId="192" fillId="0" borderId="5" xfId="6343" applyNumberFormat="1" applyFont="1" applyBorder="1" applyAlignment="1">
      <alignment horizontal="center" vertical="center" wrapText="1"/>
    </xf>
    <xf numFmtId="3" fontId="192" fillId="0" borderId="5" xfId="5387" applyNumberFormat="1" applyFont="1" applyBorder="1" applyAlignment="1">
      <alignment horizontal="center" vertical="center" wrapText="1"/>
    </xf>
    <xf numFmtId="3" fontId="192" fillId="0" borderId="3" xfId="1796" applyNumberFormat="1" applyFont="1" applyBorder="1" applyAlignment="1">
      <alignment horizontal="center" vertical="center"/>
    </xf>
    <xf numFmtId="0" fontId="192" fillId="0" borderId="4" xfId="1469" applyFont="1" applyBorder="1" applyAlignment="1">
      <alignment horizontal="justify" vertical="center" wrapText="1"/>
    </xf>
    <xf numFmtId="3" fontId="192" fillId="0" borderId="3" xfId="6713" applyNumberFormat="1" applyFont="1" applyBorder="1" applyAlignment="1">
      <alignment horizontal="center" vertical="center" wrapText="1"/>
    </xf>
    <xf numFmtId="3" fontId="192" fillId="0" borderId="3" xfId="6905" applyNumberFormat="1" applyFont="1" applyBorder="1" applyAlignment="1">
      <alignment horizontal="center" vertical="center" wrapText="1"/>
    </xf>
    <xf numFmtId="0" fontId="192" fillId="0" borderId="3" xfId="6713" applyFont="1" applyBorder="1" applyAlignment="1">
      <alignment horizontal="center" vertical="center"/>
    </xf>
    <xf numFmtId="3" fontId="192" fillId="0" borderId="0" xfId="5387" applyNumberFormat="1" applyFont="1" applyAlignment="1">
      <alignment horizontal="center" vertical="center" wrapText="1"/>
    </xf>
    <xf numFmtId="3" fontId="192" fillId="0" borderId="3" xfId="3519" applyNumberFormat="1" applyFont="1" applyBorder="1" applyAlignment="1">
      <alignment horizontal="center" vertical="center"/>
    </xf>
    <xf numFmtId="0" fontId="192" fillId="0" borderId="4" xfId="3519" applyFont="1" applyBorder="1" applyAlignment="1">
      <alignment horizontal="left" vertical="center" wrapText="1"/>
    </xf>
    <xf numFmtId="0" fontId="192" fillId="0" borderId="3" xfId="182" applyFont="1" applyBorder="1" applyAlignment="1">
      <alignment horizontal="center" vertical="center" wrapText="1"/>
    </xf>
    <xf numFmtId="0" fontId="192" fillId="0" borderId="4" xfId="182" applyFont="1" applyBorder="1" applyAlignment="1">
      <alignment horizontal="left" vertical="center" wrapText="1"/>
    </xf>
    <xf numFmtId="3" fontId="192" fillId="0" borderId="3" xfId="1469" applyNumberFormat="1" applyFont="1" applyBorder="1" applyAlignment="1">
      <alignment horizontal="center" vertical="center" wrapText="1"/>
    </xf>
    <xf numFmtId="0" fontId="192" fillId="0" borderId="3" xfId="2027" applyFont="1" applyBorder="1" applyAlignment="1">
      <alignment horizontal="center" vertical="center"/>
    </xf>
    <xf numFmtId="3" fontId="192" fillId="0" borderId="3" xfId="1036" applyNumberFormat="1" applyFont="1" applyBorder="1" applyAlignment="1">
      <alignment horizontal="center" vertical="center"/>
    </xf>
    <xf numFmtId="49" fontId="192" fillId="0" borderId="3" xfId="5388" applyNumberFormat="1" applyFont="1" applyBorder="1" applyAlignment="1">
      <alignment horizontal="center" vertical="center" wrapText="1"/>
    </xf>
    <xf numFmtId="0" fontId="192" fillId="0" borderId="5" xfId="0" applyFont="1" applyBorder="1" applyAlignment="1">
      <alignment horizontal="center" vertical="center" wrapText="1"/>
    </xf>
    <xf numFmtId="0" fontId="192" fillId="0" borderId="7" xfId="3601" applyFont="1" applyBorder="1" applyAlignment="1">
      <alignment horizontal="center" vertical="center" wrapText="1"/>
    </xf>
    <xf numFmtId="0" fontId="192" fillId="0" borderId="7" xfId="0" applyFont="1" applyBorder="1" applyAlignment="1">
      <alignment horizontal="center"/>
    </xf>
    <xf numFmtId="0" fontId="192" fillId="0" borderId="7" xfId="1965" applyFont="1" applyBorder="1" applyAlignment="1">
      <alignment horizontal="center" vertical="center" wrapText="1"/>
    </xf>
    <xf numFmtId="3" fontId="192" fillId="0" borderId="3" xfId="6406" applyNumberFormat="1" applyFont="1" applyBorder="1" applyAlignment="1">
      <alignment horizontal="center" vertical="center" wrapText="1"/>
    </xf>
    <xf numFmtId="0" fontId="192" fillId="0" borderId="4" xfId="6406" applyFont="1" applyBorder="1" applyAlignment="1">
      <alignment horizontal="left" vertical="center" wrapText="1"/>
    </xf>
    <xf numFmtId="3" fontId="192" fillId="0" borderId="3" xfId="1036" applyNumberFormat="1" applyFont="1" applyBorder="1" applyAlignment="1">
      <alignment horizontal="center" vertical="center" wrapText="1"/>
    </xf>
    <xf numFmtId="3" fontId="192" fillId="0" borderId="3" xfId="3601" applyNumberFormat="1" applyFont="1" applyBorder="1" applyAlignment="1">
      <alignment horizontal="center" vertical="center" wrapText="1"/>
    </xf>
    <xf numFmtId="0" fontId="192" fillId="0" borderId="4" xfId="3601" applyFont="1" applyBorder="1" applyAlignment="1">
      <alignment vertical="center" wrapText="1"/>
    </xf>
    <xf numFmtId="49" fontId="192" fillId="0" borderId="3" xfId="1713" applyNumberFormat="1" applyFont="1" applyBorder="1" applyAlignment="1">
      <alignment horizontal="center" vertical="center" wrapText="1"/>
    </xf>
    <xf numFmtId="0" fontId="192" fillId="0" borderId="3" xfId="6406" applyFont="1" applyBorder="1" applyAlignment="1">
      <alignment horizontal="center" vertical="center" wrapText="1"/>
    </xf>
    <xf numFmtId="0" fontId="192" fillId="0" borderId="8" xfId="376" applyFont="1" applyBorder="1" applyAlignment="1">
      <alignment horizontal="center" vertical="center" wrapText="1"/>
    </xf>
    <xf numFmtId="0" fontId="192" fillId="0" borderId="4" xfId="376" applyFont="1" applyBorder="1" applyAlignment="1">
      <alignment horizontal="left" vertical="center" wrapText="1"/>
    </xf>
    <xf numFmtId="3" fontId="192" fillId="0" borderId="5" xfId="1796" applyNumberFormat="1" applyFont="1" applyBorder="1" applyAlignment="1">
      <alignment horizontal="center" vertical="center"/>
    </xf>
    <xf numFmtId="3" fontId="192" fillId="0" borderId="5" xfId="6713" applyNumberFormat="1" applyFont="1" applyBorder="1" applyAlignment="1">
      <alignment horizontal="center" vertical="center"/>
    </xf>
    <xf numFmtId="49" fontId="192" fillId="0" borderId="4" xfId="1713" applyNumberFormat="1" applyFont="1" applyBorder="1" applyAlignment="1">
      <alignment horizontal="left" vertical="center" wrapText="1"/>
    </xf>
    <xf numFmtId="2" fontId="192" fillId="0" borderId="4" xfId="1469" applyNumberFormat="1" applyFont="1" applyBorder="1" applyAlignment="1">
      <alignment vertical="center" wrapText="1"/>
    </xf>
    <xf numFmtId="0" fontId="192" fillId="0" borderId="3" xfId="5418" applyFont="1" applyBorder="1" applyAlignment="1">
      <alignment horizontal="center" wrapText="1"/>
    </xf>
    <xf numFmtId="2" fontId="192" fillId="0" borderId="3" xfId="1469" applyNumberFormat="1" applyFont="1" applyBorder="1" applyAlignment="1">
      <alignment horizontal="center" vertical="center" wrapText="1"/>
    </xf>
    <xf numFmtId="2" fontId="192" fillId="0" borderId="5" xfId="1796" applyNumberFormat="1" applyFont="1" applyBorder="1" applyAlignment="1">
      <alignment horizontal="center" vertical="center"/>
    </xf>
    <xf numFmtId="3" fontId="192" fillId="0" borderId="3" xfId="2445" applyNumberFormat="1" applyFont="1" applyBorder="1" applyAlignment="1">
      <alignment horizontal="center" vertical="center"/>
    </xf>
    <xf numFmtId="49" fontId="192" fillId="0" borderId="3" xfId="3601" applyNumberFormat="1" applyFont="1" applyBorder="1" applyAlignment="1">
      <alignment horizontal="center" vertical="center" wrapText="1"/>
    </xf>
    <xf numFmtId="3" fontId="192" fillId="0" borderId="7" xfId="6343" applyNumberFormat="1" applyFont="1" applyBorder="1" applyAlignment="1">
      <alignment horizontal="center" vertical="center" wrapText="1"/>
    </xf>
    <xf numFmtId="49" fontId="192" fillId="0" borderId="7" xfId="1713" applyNumberFormat="1" applyFont="1" applyBorder="1" applyAlignment="1">
      <alignment horizontal="center" vertical="center" wrapText="1"/>
    </xf>
    <xf numFmtId="16" fontId="192" fillId="0" borderId="7" xfId="1469" quotePrefix="1" applyNumberFormat="1" applyFont="1" applyBorder="1" applyAlignment="1">
      <alignment horizontal="center" vertical="center"/>
    </xf>
    <xf numFmtId="0" fontId="192" fillId="0" borderId="7" xfId="6343" applyFont="1" applyBorder="1" applyAlignment="1">
      <alignment horizontal="center" vertical="center" wrapText="1"/>
    </xf>
    <xf numFmtId="3" fontId="192" fillId="0" borderId="3" xfId="5387" applyNumberFormat="1" applyFont="1" applyBorder="1" applyAlignment="1">
      <alignment horizontal="center" vertical="center"/>
    </xf>
    <xf numFmtId="3" fontId="192" fillId="0" borderId="3" xfId="2027" applyNumberFormat="1" applyFont="1" applyBorder="1" applyAlignment="1">
      <alignment horizontal="center" vertical="center"/>
    </xf>
    <xf numFmtId="0" fontId="192" fillId="0" borderId="5" xfId="182" applyFont="1" applyBorder="1" applyAlignment="1">
      <alignment horizontal="center" vertical="center" wrapText="1"/>
    </xf>
    <xf numFmtId="3" fontId="192" fillId="0" borderId="5" xfId="1469" applyNumberFormat="1" applyFont="1" applyBorder="1" applyAlignment="1">
      <alignment horizontal="center" vertical="center" wrapText="1"/>
    </xf>
    <xf numFmtId="3" fontId="192" fillId="0" borderId="5" xfId="1036" applyNumberFormat="1" applyFont="1" applyBorder="1" applyAlignment="1">
      <alignment horizontal="center" vertical="center" wrapText="1"/>
    </xf>
    <xf numFmtId="49" fontId="210" fillId="0" borderId="3" xfId="5387" applyNumberFormat="1" applyFont="1" applyBorder="1" applyAlignment="1">
      <alignment horizontal="center" vertical="center" wrapText="1"/>
    </xf>
    <xf numFmtId="2" fontId="210" fillId="0" borderId="4" xfId="1469" applyNumberFormat="1" applyFont="1" applyBorder="1" applyAlignment="1">
      <alignment vertical="center" wrapText="1"/>
    </xf>
    <xf numFmtId="0" fontId="210" fillId="0" borderId="3" xfId="1469" applyFont="1" applyBorder="1" applyAlignment="1">
      <alignment horizontal="center" vertical="center"/>
    </xf>
    <xf numFmtId="0" fontId="210" fillId="0" borderId="4" xfId="1469" quotePrefix="1" applyFont="1" applyBorder="1" applyAlignment="1">
      <alignment horizontal="left" vertical="center" wrapText="1"/>
    </xf>
    <xf numFmtId="0" fontId="192" fillId="0" borderId="4" xfId="2445" applyFont="1" applyBorder="1" applyAlignment="1" applyProtection="1">
      <alignment vertical="top" wrapText="1"/>
      <protection locked="0"/>
    </xf>
    <xf numFmtId="0" fontId="192" fillId="0" borderId="4" xfId="6343" applyFont="1" applyBorder="1" applyAlignment="1">
      <alignment vertical="center" wrapText="1"/>
    </xf>
    <xf numFmtId="49" fontId="192" fillId="0" borderId="4" xfId="5220" applyNumberFormat="1" applyFont="1" applyBorder="1" applyAlignment="1">
      <alignment horizontal="left" vertical="center" wrapText="1"/>
    </xf>
    <xf numFmtId="0" fontId="192" fillId="0" borderId="4" xfId="2445" applyFont="1" applyBorder="1" applyAlignment="1" applyProtection="1">
      <alignment wrapText="1"/>
      <protection locked="0"/>
    </xf>
    <xf numFmtId="0" fontId="192" fillId="0" borderId="4" xfId="2445" applyFont="1" applyBorder="1" applyAlignment="1" applyProtection="1">
      <alignment vertical="center" wrapText="1"/>
      <protection locked="0"/>
    </xf>
    <xf numFmtId="49" fontId="192" fillId="0" borderId="3" xfId="6905" applyNumberFormat="1" applyFont="1" applyBorder="1" applyAlignment="1">
      <alignment horizontal="center" vertical="center"/>
    </xf>
    <xf numFmtId="0" fontId="192" fillId="0" borderId="3" xfId="1036" applyFont="1" applyBorder="1" applyAlignment="1">
      <alignment horizontal="center" vertical="center"/>
    </xf>
    <xf numFmtId="0" fontId="192" fillId="0" borderId="5" xfId="1036" applyFont="1" applyBorder="1" applyAlignment="1">
      <alignment horizontal="center" vertical="center"/>
    </xf>
    <xf numFmtId="3" fontId="192" fillId="0" borderId="0" xfId="6343" applyNumberFormat="1" applyFont="1" applyAlignment="1">
      <alignment horizontal="center" vertical="center" wrapText="1"/>
    </xf>
    <xf numFmtId="0" fontId="192" fillId="0" borderId="5" xfId="376" applyFont="1" applyBorder="1" applyAlignment="1">
      <alignment horizontal="center" vertical="center" wrapText="1"/>
    </xf>
    <xf numFmtId="0" fontId="192" fillId="2" borderId="3" xfId="1713" applyFont="1" applyFill="1" applyBorder="1" applyAlignment="1">
      <alignment horizontal="center" vertical="center"/>
    </xf>
    <xf numFmtId="0" fontId="192" fillId="2" borderId="4" xfId="2445" applyFont="1" applyFill="1" applyBorder="1" applyAlignment="1">
      <alignment horizontal="left" vertical="center"/>
    </xf>
    <xf numFmtId="3" fontId="192" fillId="0" borderId="9" xfId="6343" applyNumberFormat="1" applyFont="1" applyBorder="1" applyAlignment="1">
      <alignment horizontal="center" vertical="center" wrapText="1"/>
    </xf>
    <xf numFmtId="3" fontId="192" fillId="0" borderId="4" xfId="6343" applyNumberFormat="1" applyFont="1" applyBorder="1" applyAlignment="1">
      <alignment horizontal="center" vertical="center" wrapText="1"/>
    </xf>
    <xf numFmtId="3" fontId="192" fillId="0" borderId="4" xfId="5387" applyNumberFormat="1" applyFont="1" applyBorder="1" applyAlignment="1">
      <alignment horizontal="center" vertical="center"/>
    </xf>
    <xf numFmtId="3" fontId="192" fillId="0" borderId="4" xfId="1796" applyNumberFormat="1" applyFont="1" applyBorder="1" applyAlignment="1">
      <alignment horizontal="center" vertical="center"/>
    </xf>
    <xf numFmtId="3" fontId="192" fillId="0" borderId="4" xfId="6905" applyNumberFormat="1" applyFont="1" applyBorder="1" applyAlignment="1">
      <alignment horizontal="center" vertical="center" wrapText="1"/>
    </xf>
    <xf numFmtId="49" fontId="192" fillId="0" borderId="0" xfId="6343" applyNumberFormat="1" applyFont="1" applyAlignment="1">
      <alignment horizontal="left" vertical="center" wrapText="1"/>
    </xf>
    <xf numFmtId="0" fontId="192" fillId="0" borderId="4" xfId="1796" applyFont="1" applyBorder="1" applyAlignment="1">
      <alignment horizontal="center" vertical="center"/>
    </xf>
    <xf numFmtId="3" fontId="192" fillId="0" borderId="4" xfId="5387" applyNumberFormat="1" applyFont="1" applyBorder="1" applyAlignment="1">
      <alignment horizontal="center" vertical="center" wrapText="1"/>
    </xf>
    <xf numFmtId="3" fontId="192" fillId="0" borderId="4" xfId="6713" applyNumberFormat="1" applyFont="1" applyBorder="1" applyAlignment="1">
      <alignment horizontal="center" vertical="center"/>
    </xf>
    <xf numFmtId="0" fontId="192" fillId="0" borderId="0" xfId="1796" applyFont="1" applyAlignment="1">
      <alignment wrapText="1"/>
    </xf>
    <xf numFmtId="0" fontId="192" fillId="0" borderId="4" xfId="1965" applyFont="1" applyBorder="1" applyAlignment="1">
      <alignment horizontal="center" vertical="center" wrapText="1"/>
    </xf>
    <xf numFmtId="0" fontId="192" fillId="0" borderId="0" xfId="1796" applyFont="1" applyAlignment="1">
      <alignment horizontal="left" vertical="center" wrapText="1"/>
    </xf>
    <xf numFmtId="49" fontId="192" fillId="0" borderId="0" xfId="1469" applyNumberFormat="1" applyFont="1" applyAlignment="1">
      <alignment horizontal="left" vertical="center" wrapText="1"/>
    </xf>
    <xf numFmtId="3" fontId="192" fillId="0" borderId="4" xfId="3601" applyNumberFormat="1" applyFont="1" applyBorder="1" applyAlignment="1">
      <alignment horizontal="center" vertical="center" wrapText="1"/>
    </xf>
    <xf numFmtId="3" fontId="192" fillId="0" borderId="4" xfId="6343" applyNumberFormat="1" applyFont="1" applyBorder="1" applyAlignment="1">
      <alignment horizontal="center" vertical="center"/>
    </xf>
    <xf numFmtId="0" fontId="192" fillId="0" borderId="4" xfId="2445" applyFont="1" applyBorder="1" applyAlignment="1">
      <alignment horizontal="center" vertical="center" wrapText="1"/>
    </xf>
    <xf numFmtId="0" fontId="192" fillId="0" borderId="0" xfId="2445" applyFont="1" applyAlignment="1">
      <alignment wrapText="1"/>
    </xf>
    <xf numFmtId="49" fontId="192" fillId="0" borderId="4" xfId="0" applyNumberFormat="1" applyFont="1" applyBorder="1" applyAlignment="1">
      <alignment horizontal="center"/>
    </xf>
    <xf numFmtId="3" fontId="192" fillId="0" borderId="4" xfId="6713" applyNumberFormat="1" applyFont="1" applyBorder="1" applyAlignment="1">
      <alignment horizontal="center" vertical="center" wrapText="1"/>
    </xf>
    <xf numFmtId="0" fontId="192" fillId="0" borderId="0" xfId="6905" applyFont="1" applyAlignment="1">
      <alignment vertical="center" wrapText="1"/>
    </xf>
    <xf numFmtId="3" fontId="192" fillId="0" borderId="4" xfId="2027" applyNumberFormat="1" applyFont="1" applyBorder="1" applyAlignment="1">
      <alignment horizontal="center" vertical="center"/>
    </xf>
    <xf numFmtId="0" fontId="192" fillId="0" borderId="4" xfId="6905" applyFont="1" applyBorder="1" applyAlignment="1">
      <alignment vertical="center" wrapText="1"/>
    </xf>
    <xf numFmtId="0" fontId="192" fillId="0" borderId="4" xfId="0" applyFont="1" applyBorder="1" applyAlignment="1">
      <alignment horizontal="center"/>
    </xf>
    <xf numFmtId="0" fontId="192" fillId="0" borderId="0" xfId="2445" applyFont="1" applyAlignment="1">
      <alignment horizontal="left" vertical="center" wrapText="1"/>
    </xf>
    <xf numFmtId="3" fontId="192" fillId="0" borderId="4" xfId="1469" applyNumberFormat="1" applyFont="1" applyBorder="1" applyAlignment="1">
      <alignment horizontal="center" vertical="center" wrapText="1"/>
    </xf>
    <xf numFmtId="49" fontId="192" fillId="0" borderId="4" xfId="5387" applyNumberFormat="1" applyFont="1" applyBorder="1" applyAlignment="1">
      <alignment vertical="center" wrapText="1"/>
    </xf>
    <xf numFmtId="0" fontId="192" fillId="0" borderId="4" xfId="6905" applyFont="1" applyBorder="1" applyAlignment="1">
      <alignment horizontal="center" vertical="center" wrapText="1"/>
    </xf>
    <xf numFmtId="0" fontId="192" fillId="0" borderId="4" xfId="0" applyFont="1" applyBorder="1" applyAlignment="1">
      <alignment horizontal="center" vertical="center"/>
    </xf>
    <xf numFmtId="0" fontId="192" fillId="0" borderId="4" xfId="6343" applyFont="1" applyBorder="1" applyAlignment="1">
      <alignment horizontal="center" vertical="center"/>
    </xf>
    <xf numFmtId="0" fontId="192" fillId="0" borderId="0" xfId="0" applyFont="1" applyAlignment="1">
      <alignment vertical="center" wrapText="1"/>
    </xf>
    <xf numFmtId="0" fontId="192" fillId="0" borderId="4" xfId="5387" applyFont="1" applyBorder="1" applyAlignment="1">
      <alignment horizontal="center" vertical="center"/>
    </xf>
    <xf numFmtId="49" fontId="192" fillId="0" borderId="4" xfId="1713" applyNumberFormat="1" applyFont="1" applyBorder="1" applyAlignment="1">
      <alignment horizontal="center" vertical="center" wrapText="1"/>
    </xf>
    <xf numFmtId="3" fontId="192" fillId="0" borderId="4" xfId="2445" applyNumberFormat="1" applyFont="1" applyBorder="1" applyAlignment="1">
      <alignment horizontal="center" vertical="center" wrapText="1"/>
    </xf>
    <xf numFmtId="0" fontId="192" fillId="0" borderId="4" xfId="0" applyFont="1" applyBorder="1" applyAlignment="1">
      <alignment horizontal="center" vertical="center" wrapText="1"/>
    </xf>
    <xf numFmtId="0" fontId="192" fillId="0" borderId="4" xfId="1469" applyFont="1" applyBorder="1" applyAlignment="1">
      <alignment horizontal="center" vertical="center"/>
    </xf>
    <xf numFmtId="0" fontId="192" fillId="0" borderId="4" xfId="6713" applyFont="1" applyBorder="1" applyAlignment="1">
      <alignment horizontal="center" vertical="center"/>
    </xf>
    <xf numFmtId="0" fontId="192" fillId="0" borderId="4" xfId="1980" applyFont="1" applyBorder="1" applyAlignment="1">
      <alignment horizontal="center" vertical="center" wrapText="1"/>
    </xf>
    <xf numFmtId="0" fontId="192" fillId="0" borderId="10" xfId="1469" applyFont="1" applyBorder="1" applyAlignment="1">
      <alignment horizontal="center" vertical="center"/>
    </xf>
    <xf numFmtId="0" fontId="192" fillId="0" borderId="5" xfId="2445" applyFont="1" applyBorder="1" applyAlignment="1">
      <alignment wrapText="1"/>
    </xf>
    <xf numFmtId="0" fontId="192" fillId="0" borderId="5" xfId="1469" applyFont="1" applyBorder="1" applyAlignment="1">
      <alignment vertical="center" wrapText="1"/>
    </xf>
    <xf numFmtId="0" fontId="192" fillId="0" borderId="0" xfId="1965" applyFont="1" applyAlignment="1">
      <alignment horizontal="center" vertical="center" wrapText="1"/>
    </xf>
    <xf numFmtId="0" fontId="192" fillId="0" borderId="3" xfId="1965" applyFont="1" applyBorder="1" applyAlignment="1">
      <alignment horizontal="left" vertical="center" wrapText="1"/>
    </xf>
    <xf numFmtId="0" fontId="192" fillId="0" borderId="10" xfId="6343" applyFont="1" applyBorder="1" applyAlignment="1">
      <alignment horizontal="center" vertical="center"/>
    </xf>
    <xf numFmtId="0" fontId="192" fillId="0" borderId="5" xfId="5387" applyFont="1" applyBorder="1" applyAlignment="1">
      <alignment vertical="center" wrapText="1"/>
    </xf>
    <xf numFmtId="0" fontId="192" fillId="0" borderId="10" xfId="6905" applyFont="1" applyBorder="1" applyAlignment="1">
      <alignment horizontal="center" vertical="center" wrapText="1"/>
    </xf>
    <xf numFmtId="0" fontId="192" fillId="0" borderId="5" xfId="6905" applyFont="1" applyBorder="1" applyAlignment="1">
      <alignment horizontal="left" vertical="center" wrapText="1"/>
    </xf>
    <xf numFmtId="0" fontId="192" fillId="0" borderId="10" xfId="1965" applyFont="1" applyBorder="1" applyAlignment="1">
      <alignment horizontal="center" vertical="center" wrapText="1"/>
    </xf>
    <xf numFmtId="0" fontId="192" fillId="0" borderId="5" xfId="1965" applyFont="1" applyBorder="1" applyAlignment="1">
      <alignment horizontal="left" vertical="center" wrapText="1"/>
    </xf>
    <xf numFmtId="49" fontId="192" fillId="0" borderId="10" xfId="6343" applyNumberFormat="1" applyFont="1" applyBorder="1" applyAlignment="1">
      <alignment horizontal="left" vertical="center" wrapText="1"/>
    </xf>
    <xf numFmtId="49" fontId="192" fillId="0" borderId="10" xfId="1796" applyNumberFormat="1" applyFont="1" applyBorder="1" applyAlignment="1">
      <alignment horizontal="center" vertical="center" wrapText="1"/>
    </xf>
    <xf numFmtId="0" fontId="192" fillId="0" borderId="10" xfId="1796" applyFont="1" applyBorder="1" applyAlignment="1">
      <alignment horizontal="left" vertical="center" wrapText="1"/>
    </xf>
    <xf numFmtId="49" fontId="192" fillId="0" borderId="4" xfId="3601" applyNumberFormat="1" applyFont="1" applyBorder="1" applyAlignment="1">
      <alignment horizontal="center" vertical="center" wrapText="1"/>
    </xf>
    <xf numFmtId="0" fontId="192" fillId="0" borderId="3" xfId="5387" applyFont="1" applyBorder="1" applyAlignment="1">
      <alignment vertical="center" wrapText="1"/>
    </xf>
    <xf numFmtId="0" fontId="192" fillId="0" borderId="3" xfId="1796" applyFont="1" applyBorder="1" applyAlignment="1">
      <alignment horizontal="left" vertical="center" wrapText="1"/>
    </xf>
    <xf numFmtId="49" fontId="192" fillId="0" borderId="4" xfId="6343" applyNumberFormat="1" applyFont="1" applyBorder="1" applyAlignment="1">
      <alignment horizontal="center" vertical="center" wrapText="1"/>
    </xf>
    <xf numFmtId="49" fontId="192" fillId="0" borderId="3" xfId="1469" applyNumberFormat="1" applyFont="1" applyBorder="1" applyAlignment="1">
      <alignment vertical="center" wrapText="1"/>
    </xf>
    <xf numFmtId="0" fontId="192" fillId="0" borderId="10" xfId="6905" applyFont="1" applyBorder="1" applyAlignment="1">
      <alignment horizontal="left" vertical="center" wrapText="1"/>
    </xf>
    <xf numFmtId="0" fontId="192" fillId="0" borderId="10" xfId="2445" applyFont="1" applyBorder="1" applyAlignment="1">
      <alignment wrapText="1"/>
    </xf>
    <xf numFmtId="0" fontId="192" fillId="0" borderId="4" xfId="5387" applyFont="1" applyBorder="1" applyAlignment="1">
      <alignment horizontal="center" vertical="center" wrapText="1"/>
    </xf>
    <xf numFmtId="3" fontId="192" fillId="0" borderId="4" xfId="2027" applyNumberFormat="1" applyFont="1" applyBorder="1" applyAlignment="1">
      <alignment horizontal="left" vertical="center" wrapText="1"/>
    </xf>
    <xf numFmtId="0" fontId="192" fillId="0" borderId="0" xfId="6905" applyFont="1" applyAlignment="1">
      <alignment horizontal="left" vertical="center" wrapText="1"/>
    </xf>
    <xf numFmtId="2" fontId="192" fillId="0" borderId="4" xfId="5387" applyNumberFormat="1" applyFont="1" applyBorder="1" applyAlignment="1">
      <alignment horizontal="center" vertical="center" wrapText="1"/>
    </xf>
    <xf numFmtId="2" fontId="192" fillId="0" borderId="4" xfId="5387" applyNumberFormat="1" applyFont="1" applyBorder="1" applyAlignment="1">
      <alignment horizontal="left" vertical="center" wrapText="1"/>
    </xf>
    <xf numFmtId="0" fontId="192" fillId="0" borderId="4" xfId="2027" applyFont="1" applyBorder="1" applyAlignment="1">
      <alignment horizontal="center" vertical="center"/>
    </xf>
    <xf numFmtId="0" fontId="192" fillId="0" borderId="0" xfId="1965" applyFont="1" applyAlignment="1">
      <alignment horizontal="left" vertical="center" wrapText="1"/>
    </xf>
    <xf numFmtId="0" fontId="192" fillId="0" borderId="0" xfId="5387" applyFont="1" applyAlignment="1">
      <alignment vertical="center" wrapText="1"/>
    </xf>
    <xf numFmtId="0" fontId="192" fillId="0" borderId="4" xfId="6905" applyFont="1" applyBorder="1" applyAlignment="1">
      <alignment horizontal="center" vertical="center"/>
    </xf>
    <xf numFmtId="0" fontId="192" fillId="0" borderId="4" xfId="6343" applyFont="1" applyBorder="1" applyAlignment="1">
      <alignment horizontal="center" vertical="center" wrapText="1"/>
    </xf>
    <xf numFmtId="49" fontId="192" fillId="0" borderId="4" xfId="1796" applyNumberFormat="1" applyFont="1" applyBorder="1" applyAlignment="1">
      <alignment horizontal="center" vertical="center" wrapText="1"/>
    </xf>
    <xf numFmtId="0" fontId="192" fillId="0" borderId="10" xfId="6905" applyFont="1" applyBorder="1" applyAlignment="1">
      <alignment vertical="center" wrapText="1"/>
    </xf>
    <xf numFmtId="0" fontId="192" fillId="0" borderId="10" xfId="5387" applyFont="1" applyBorder="1" applyAlignment="1">
      <alignment horizontal="center" vertical="center"/>
    </xf>
    <xf numFmtId="49" fontId="192" fillId="0" borderId="10" xfId="1469" applyNumberFormat="1" applyFont="1" applyBorder="1" applyAlignment="1">
      <alignment vertical="center" wrapText="1"/>
    </xf>
    <xf numFmtId="0" fontId="192" fillId="0" borderId="10" xfId="6343" applyFont="1" applyBorder="1" applyAlignment="1">
      <alignment horizontal="center" vertical="center" wrapText="1"/>
    </xf>
    <xf numFmtId="0" fontId="192" fillId="0" borderId="10" xfId="1469" applyFont="1" applyBorder="1" applyAlignment="1">
      <alignment vertical="center" wrapText="1"/>
    </xf>
    <xf numFmtId="0" fontId="192" fillId="0" borderId="10" xfId="0" applyFont="1" applyBorder="1" applyAlignment="1">
      <alignment horizontal="center" vertical="center" wrapText="1"/>
    </xf>
    <xf numFmtId="0" fontId="192" fillId="0" borderId="10" xfId="0" applyFont="1" applyBorder="1" applyAlignment="1">
      <alignment horizontal="left" vertical="center" wrapText="1"/>
    </xf>
    <xf numFmtId="3" fontId="192" fillId="0" borderId="10" xfId="6343" applyNumberFormat="1" applyFont="1" applyBorder="1" applyAlignment="1">
      <alignment horizontal="center" vertical="center"/>
    </xf>
    <xf numFmtId="0" fontId="192" fillId="0" borderId="10" xfId="1965" applyFont="1" applyBorder="1" applyAlignment="1">
      <alignment horizontal="left" vertical="center" wrapText="1"/>
    </xf>
    <xf numFmtId="0" fontId="192" fillId="0" borderId="11" xfId="6343" applyFont="1" applyBorder="1" applyAlignment="1">
      <alignment horizontal="center" vertical="center"/>
    </xf>
    <xf numFmtId="49" fontId="192" fillId="0" borderId="11" xfId="1469" applyNumberFormat="1" applyFont="1" applyBorder="1" applyAlignment="1">
      <alignment vertical="center" wrapText="1"/>
    </xf>
    <xf numFmtId="3" fontId="192" fillId="0" borderId="10" xfId="3519" applyNumberFormat="1" applyFont="1" applyBorder="1" applyAlignment="1">
      <alignment horizontal="center" vertical="center"/>
    </xf>
    <xf numFmtId="0" fontId="192" fillId="0" borderId="10" xfId="3519" applyFont="1" applyBorder="1" applyAlignment="1">
      <alignment horizontal="left" vertical="center" wrapText="1"/>
    </xf>
    <xf numFmtId="0" fontId="192" fillId="0" borderId="4" xfId="5388" applyFont="1" applyBorder="1" applyAlignment="1">
      <alignment horizontal="center" vertical="center" wrapText="1"/>
    </xf>
    <xf numFmtId="0" fontId="192" fillId="0" borderId="4" xfId="2027" applyFont="1" applyBorder="1" applyAlignment="1">
      <alignment horizontal="center" vertical="center" wrapText="1"/>
    </xf>
    <xf numFmtId="0" fontId="192" fillId="0" borderId="4" xfId="3601" applyFont="1" applyBorder="1" applyAlignment="1">
      <alignment horizontal="center" vertical="center"/>
    </xf>
    <xf numFmtId="49" fontId="192" fillId="0" borderId="4" xfId="5220" applyNumberFormat="1" applyFont="1" applyBorder="1" applyAlignment="1">
      <alignment vertical="center" wrapText="1"/>
    </xf>
    <xf numFmtId="49" fontId="192" fillId="0" borderId="4" xfId="5388" applyNumberFormat="1" applyFont="1" applyBorder="1" applyAlignment="1">
      <alignment vertical="center" wrapText="1"/>
    </xf>
    <xf numFmtId="0" fontId="192" fillId="0" borderId="3" xfId="1469" applyFont="1" applyBorder="1" applyAlignment="1">
      <alignment horizontal="left" vertical="center" wrapText="1"/>
    </xf>
    <xf numFmtId="0" fontId="192" fillId="0" borderId="6" xfId="0" applyFont="1" applyBorder="1" applyAlignment="1">
      <alignment horizontal="left" vertical="center" wrapText="1"/>
    </xf>
    <xf numFmtId="49" fontId="192" fillId="0" borderId="6" xfId="1469" applyNumberFormat="1" applyFont="1" applyBorder="1" applyAlignment="1">
      <alignment vertical="center" wrapText="1"/>
    </xf>
    <xf numFmtId="3" fontId="192" fillId="0" borderId="4" xfId="3601" applyNumberFormat="1" applyFont="1" applyBorder="1" applyAlignment="1">
      <alignment horizontal="center" vertical="center"/>
    </xf>
    <xf numFmtId="0" fontId="192" fillId="0" borderId="0" xfId="1469" applyFont="1" applyAlignment="1">
      <alignment horizontal="left" vertical="center" wrapText="1"/>
    </xf>
    <xf numFmtId="49" fontId="192" fillId="0" borderId="5" xfId="3601" applyNumberFormat="1" applyFont="1" applyBorder="1" applyAlignment="1">
      <alignment horizontal="left" vertical="center" wrapText="1"/>
    </xf>
    <xf numFmtId="49" fontId="192" fillId="0" borderId="5" xfId="6343" applyNumberFormat="1" applyFont="1" applyBorder="1" applyAlignment="1">
      <alignment horizontal="left" vertical="center" wrapText="1"/>
    </xf>
    <xf numFmtId="2" fontId="192" fillId="0" borderId="10" xfId="1796" applyNumberFormat="1" applyFont="1" applyBorder="1" applyAlignment="1">
      <alignment horizontal="center" vertical="center"/>
    </xf>
    <xf numFmtId="0" fontId="192" fillId="0" borderId="5" xfId="1796" applyFont="1" applyBorder="1" applyAlignment="1">
      <alignment horizontal="left" vertical="center" wrapText="1"/>
    </xf>
    <xf numFmtId="49" fontId="192" fillId="0" borderId="5" xfId="1469" applyNumberFormat="1" applyFont="1" applyBorder="1" applyAlignment="1">
      <alignment vertical="center" wrapText="1"/>
    </xf>
    <xf numFmtId="49" fontId="192" fillId="0" borderId="9" xfId="1469" applyNumberFormat="1" applyFont="1" applyBorder="1" applyAlignment="1">
      <alignment vertical="center" wrapText="1"/>
    </xf>
    <xf numFmtId="0" fontId="192" fillId="0" borderId="10" xfId="6905" applyFont="1" applyBorder="1" applyAlignment="1">
      <alignment horizontal="center" vertical="center"/>
    </xf>
    <xf numFmtId="0" fontId="192" fillId="0" borderId="10" xfId="0" applyFont="1" applyBorder="1" applyAlignment="1">
      <alignment horizontal="center" vertical="center"/>
    </xf>
    <xf numFmtId="0" fontId="192" fillId="0" borderId="10" xfId="0" applyFont="1" applyBorder="1" applyAlignment="1">
      <alignment vertical="center" wrapText="1"/>
    </xf>
    <xf numFmtId="0" fontId="192" fillId="0" borderId="4" xfId="3601" applyFont="1" applyBorder="1" applyAlignment="1">
      <alignment horizontal="center" vertical="center" wrapText="1"/>
    </xf>
    <xf numFmtId="0" fontId="192" fillId="0" borderId="1" xfId="6343" applyFont="1" applyBorder="1" applyAlignment="1">
      <alignment horizontal="center" vertical="center"/>
    </xf>
    <xf numFmtId="0" fontId="192" fillId="0" borderId="1" xfId="2445" applyFont="1" applyBorder="1" applyAlignment="1">
      <alignment wrapText="1"/>
    </xf>
    <xf numFmtId="0" fontId="192" fillId="0" borderId="4" xfId="5388" applyFont="1" applyBorder="1" applyAlignment="1">
      <alignment horizontal="center" vertical="center"/>
    </xf>
    <xf numFmtId="0" fontId="192" fillId="0" borderId="4" xfId="5388" applyFont="1" applyBorder="1" applyAlignment="1">
      <alignment vertical="center" wrapText="1"/>
    </xf>
    <xf numFmtId="0" fontId="192" fillId="0" borderId="4" xfId="5872" applyFont="1" applyBorder="1" applyAlignment="1">
      <alignment horizontal="center" vertical="center"/>
    </xf>
    <xf numFmtId="0" fontId="192" fillId="0" borderId="4" xfId="5872" applyFont="1" applyBorder="1" applyAlignment="1">
      <alignment horizontal="left" vertical="center" wrapText="1"/>
    </xf>
    <xf numFmtId="0" fontId="192" fillId="0" borderId="4" xfId="1990" applyFont="1" applyBorder="1" applyAlignment="1">
      <alignment horizontal="center" vertical="center" wrapText="1"/>
    </xf>
    <xf numFmtId="0" fontId="192" fillId="0" borderId="4" xfId="0" applyFont="1" applyBorder="1" applyAlignment="1" applyProtection="1">
      <alignment vertical="top" wrapText="1"/>
      <protection locked="0"/>
    </xf>
    <xf numFmtId="1" fontId="192" fillId="0" borderId="4" xfId="5220" applyNumberFormat="1" applyFont="1" applyBorder="1" applyAlignment="1">
      <alignment wrapText="1"/>
    </xf>
    <xf numFmtId="0" fontId="192" fillId="0" borderId="4" xfId="6713" applyFont="1" applyBorder="1" applyAlignment="1">
      <alignment horizontal="center" vertical="center" wrapText="1"/>
    </xf>
    <xf numFmtId="0" fontId="192" fillId="0" borderId="0" xfId="5387" applyFont="1" applyAlignment="1">
      <alignment horizontal="center" vertical="center"/>
    </xf>
    <xf numFmtId="0" fontId="192" fillId="0" borderId="0" xfId="5387" applyFont="1" applyAlignment="1">
      <alignment horizontal="left" vertical="center" wrapText="1"/>
    </xf>
    <xf numFmtId="0" fontId="192" fillId="0" borderId="4" xfId="1469" applyFont="1" applyBorder="1" applyAlignment="1">
      <alignment horizontal="center" vertical="center" wrapText="1"/>
    </xf>
    <xf numFmtId="0" fontId="192" fillId="0" borderId="5" xfId="5387" applyFont="1" applyBorder="1" applyAlignment="1">
      <alignment horizontal="left" vertical="center" wrapText="1"/>
    </xf>
    <xf numFmtId="0" fontId="192" fillId="0" borderId="10" xfId="1469" applyFont="1" applyBorder="1" applyAlignment="1">
      <alignment horizontal="center" vertical="center" wrapText="1"/>
    </xf>
    <xf numFmtId="0" fontId="192" fillId="0" borderId="11" xfId="5387" applyFont="1" applyBorder="1" applyAlignment="1">
      <alignment horizontal="center" vertical="center"/>
    </xf>
    <xf numFmtId="0" fontId="192" fillId="0" borderId="9" xfId="5387" applyFont="1" applyBorder="1" applyAlignment="1">
      <alignment horizontal="left" vertical="center" wrapText="1"/>
    </xf>
    <xf numFmtId="0" fontId="192" fillId="0" borderId="3" xfId="5387" applyFont="1" applyBorder="1" applyAlignment="1">
      <alignment horizontal="left" vertical="center" wrapText="1"/>
    </xf>
    <xf numFmtId="0" fontId="192" fillId="0" borderId="4" xfId="5220" applyFont="1" applyBorder="1" applyAlignment="1">
      <alignment horizontal="center" vertical="center"/>
    </xf>
    <xf numFmtId="0" fontId="192" fillId="0" borderId="3" xfId="5220" applyFont="1" applyBorder="1" applyAlignment="1">
      <alignment vertical="center" wrapText="1"/>
    </xf>
    <xf numFmtId="1" fontId="192" fillId="0" borderId="3" xfId="5220" applyNumberFormat="1" applyFont="1" applyBorder="1" applyAlignment="1">
      <alignment wrapText="1"/>
    </xf>
    <xf numFmtId="1" fontId="192" fillId="0" borderId="5" xfId="5220" applyNumberFormat="1" applyFont="1" applyBorder="1" applyAlignment="1">
      <alignment wrapText="1"/>
    </xf>
    <xf numFmtId="0" fontId="192" fillId="0" borderId="10" xfId="5872" applyFont="1" applyBorder="1" applyAlignment="1">
      <alignment horizontal="center" vertical="center"/>
    </xf>
    <xf numFmtId="0" fontId="192" fillId="0" borderId="10" xfId="5387" applyFont="1" applyBorder="1" applyAlignment="1">
      <alignment horizontal="center" vertical="center" wrapText="1"/>
    </xf>
    <xf numFmtId="0" fontId="192" fillId="0" borderId="10" xfId="3601" applyFont="1" applyBorder="1" applyAlignment="1">
      <alignment horizontal="left" vertical="center" wrapText="1"/>
    </xf>
    <xf numFmtId="0" fontId="192" fillId="0" borderId="10" xfId="5387" applyFont="1" applyBorder="1" applyAlignment="1">
      <alignment horizontal="left" vertical="center" wrapText="1"/>
    </xf>
    <xf numFmtId="0" fontId="192" fillId="0" borderId="10" xfId="0" applyFont="1" applyBorder="1" applyAlignment="1">
      <alignment horizontal="center"/>
    </xf>
    <xf numFmtId="0" fontId="192" fillId="0" borderId="10" xfId="0" applyFont="1" applyBorder="1" applyAlignment="1">
      <alignment wrapText="1"/>
    </xf>
    <xf numFmtId="0" fontId="192" fillId="0" borderId="10" xfId="3601" applyFont="1" applyBorder="1" applyAlignment="1">
      <alignment horizontal="center" vertical="center"/>
    </xf>
    <xf numFmtId="49" fontId="192" fillId="0" borderId="10" xfId="1713" applyNumberFormat="1" applyFont="1" applyBorder="1" applyAlignment="1">
      <alignment horizontal="center" vertical="center" wrapText="1"/>
    </xf>
    <xf numFmtId="49" fontId="192" fillId="0" borderId="10" xfId="1713" applyNumberFormat="1" applyFont="1" applyBorder="1" applyAlignment="1">
      <alignment horizontal="left" vertical="center" wrapText="1"/>
    </xf>
    <xf numFmtId="0" fontId="192" fillId="0" borderId="10" xfId="1980" applyFont="1" applyBorder="1" applyAlignment="1">
      <alignment horizontal="center" vertical="center" wrapText="1"/>
    </xf>
    <xf numFmtId="0" fontId="192" fillId="0" borderId="10" xfId="1980" applyFont="1" applyBorder="1" applyAlignment="1">
      <alignment horizontal="left" vertical="center" wrapText="1"/>
    </xf>
    <xf numFmtId="0" fontId="192" fillId="0" borderId="10" xfId="1796" applyFont="1" applyBorder="1" applyAlignment="1">
      <alignment horizontal="center" vertical="center"/>
    </xf>
    <xf numFmtId="49" fontId="192" fillId="0" borderId="10" xfId="6343" applyNumberFormat="1" applyFont="1" applyBorder="1" applyAlignment="1">
      <alignment horizontal="center" vertical="center" wrapText="1"/>
    </xf>
    <xf numFmtId="49" fontId="192" fillId="0" borderId="10" xfId="1796" applyNumberFormat="1" applyFont="1" applyBorder="1" applyAlignment="1">
      <alignment horizontal="center" vertical="center"/>
    </xf>
    <xf numFmtId="0" fontId="192" fillId="0" borderId="10" xfId="2445" applyFont="1" applyBorder="1" applyAlignment="1" applyProtection="1">
      <alignment vertical="top" wrapText="1"/>
      <protection locked="0"/>
    </xf>
    <xf numFmtId="0" fontId="192" fillId="0" borderId="10" xfId="2445" applyFont="1" applyBorder="1" applyAlignment="1">
      <alignment horizontal="center" vertical="center" wrapText="1"/>
    </xf>
    <xf numFmtId="0" fontId="192" fillId="0" borderId="10" xfId="2445" applyFont="1" applyBorder="1" applyAlignment="1">
      <alignment horizontal="left" vertical="center" wrapText="1"/>
    </xf>
    <xf numFmtId="3" fontId="192" fillId="0" borderId="10" xfId="1469" applyNumberFormat="1" applyFont="1" applyBorder="1" applyAlignment="1">
      <alignment horizontal="left" vertical="center" wrapText="1"/>
    </xf>
    <xf numFmtId="0" fontId="192" fillId="0" borderId="10" xfId="6713" applyFont="1" applyBorder="1" applyAlignment="1">
      <alignment horizontal="center" vertical="center"/>
    </xf>
    <xf numFmtId="0" fontId="192" fillId="0" borderId="5" xfId="6713" applyFont="1" applyBorder="1" applyAlignment="1">
      <alignment horizontal="left" vertical="center" wrapText="1"/>
    </xf>
    <xf numFmtId="0" fontId="192" fillId="0" borderId="5" xfId="2445" applyFont="1" applyBorder="1" applyAlignment="1" applyProtection="1">
      <alignment vertical="top" wrapText="1"/>
      <protection locked="0"/>
    </xf>
    <xf numFmtId="0" fontId="192" fillId="0" borderId="10" xfId="2027" applyFont="1" applyBorder="1" applyAlignment="1">
      <alignment horizontal="center" vertical="center"/>
    </xf>
    <xf numFmtId="0" fontId="192" fillId="0" borderId="5" xfId="2027" applyFont="1" applyBorder="1" applyAlignment="1">
      <alignment horizontal="left" vertical="center" wrapText="1"/>
    </xf>
    <xf numFmtId="0" fontId="192" fillId="0" borderId="5" xfId="1796" applyFont="1" applyBorder="1" applyAlignment="1">
      <alignment wrapText="1"/>
    </xf>
    <xf numFmtId="3" fontId="192" fillId="0" borderId="10" xfId="1036" applyNumberFormat="1" applyFont="1" applyBorder="1" applyAlignment="1">
      <alignment horizontal="center" vertical="center" wrapText="1"/>
    </xf>
    <xf numFmtId="0" fontId="192" fillId="0" borderId="10" xfId="5388" applyFont="1" applyBorder="1" applyAlignment="1">
      <alignment horizontal="center" vertical="center" wrapText="1"/>
    </xf>
    <xf numFmtId="49" fontId="192" fillId="0" borderId="5" xfId="5388" applyNumberFormat="1" applyFont="1" applyBorder="1" applyAlignment="1">
      <alignment vertical="center" wrapText="1"/>
    </xf>
    <xf numFmtId="3" fontId="192" fillId="0" borderId="10" xfId="1796" applyNumberFormat="1" applyFont="1" applyBorder="1" applyAlignment="1">
      <alignment horizontal="center" vertical="center"/>
    </xf>
    <xf numFmtId="3" fontId="192" fillId="0" borderId="10" xfId="5387" applyNumberFormat="1" applyFont="1" applyBorder="1" applyAlignment="1">
      <alignment horizontal="center" vertical="center" wrapText="1"/>
    </xf>
    <xf numFmtId="3" fontId="192" fillId="0" borderId="10" xfId="1469" applyNumberFormat="1" applyFont="1" applyBorder="1" applyAlignment="1">
      <alignment horizontal="center" vertical="center" wrapText="1"/>
    </xf>
    <xf numFmtId="0" fontId="192" fillId="0" borderId="5" xfId="1980" applyFont="1" applyBorder="1" applyAlignment="1">
      <alignment horizontal="left" vertical="center" wrapText="1"/>
    </xf>
    <xf numFmtId="0" fontId="192" fillId="0" borderId="5" xfId="0" applyFont="1" applyBorder="1" applyAlignment="1">
      <alignment horizontal="left" vertical="center" wrapText="1"/>
    </xf>
    <xf numFmtId="3" fontId="192" fillId="0" borderId="10" xfId="6713" applyNumberFormat="1" applyFont="1" applyBorder="1" applyAlignment="1">
      <alignment horizontal="center" vertical="center"/>
    </xf>
    <xf numFmtId="3" fontId="192" fillId="0" borderId="10" xfId="2507" applyNumberFormat="1" applyFont="1" applyBorder="1" applyAlignment="1">
      <alignment horizontal="center" vertical="center" wrapText="1"/>
    </xf>
    <xf numFmtId="0" fontId="192" fillId="0" borderId="5" xfId="2507" applyFont="1" applyBorder="1" applyAlignment="1">
      <alignment vertical="center" wrapText="1"/>
    </xf>
    <xf numFmtId="0" fontId="192" fillId="0" borderId="5" xfId="1036" applyFont="1" applyBorder="1" applyAlignment="1">
      <alignment vertical="center" wrapText="1"/>
    </xf>
    <xf numFmtId="3" fontId="192" fillId="0" borderId="10" xfId="3601" applyNumberFormat="1" applyFont="1" applyBorder="1" applyAlignment="1">
      <alignment horizontal="center" vertical="center" wrapText="1"/>
    </xf>
    <xf numFmtId="0" fontId="192" fillId="0" borderId="5" xfId="3601" applyFont="1" applyBorder="1" applyAlignment="1">
      <alignment vertical="center" wrapText="1"/>
    </xf>
    <xf numFmtId="0" fontId="192" fillId="0" borderId="10" xfId="5387" applyFont="1" applyBorder="1" applyAlignment="1">
      <alignment vertical="center" wrapText="1"/>
    </xf>
    <xf numFmtId="3" fontId="192" fillId="0" borderId="11" xfId="1036" applyNumberFormat="1" applyFont="1" applyBorder="1" applyAlignment="1">
      <alignment horizontal="center" vertical="center" wrapText="1"/>
    </xf>
    <xf numFmtId="0" fontId="192" fillId="0" borderId="9" xfId="1036" applyFont="1" applyBorder="1" applyAlignment="1">
      <alignment vertical="center" wrapText="1"/>
    </xf>
    <xf numFmtId="3" fontId="192" fillId="0" borderId="4" xfId="1036" applyNumberFormat="1" applyFont="1" applyBorder="1" applyAlignment="1">
      <alignment horizontal="center" vertical="center" wrapText="1"/>
    </xf>
    <xf numFmtId="0" fontId="192" fillId="0" borderId="4" xfId="1036" applyFont="1" applyBorder="1" applyAlignment="1">
      <alignment horizontal="left" vertical="center" wrapText="1"/>
    </xf>
    <xf numFmtId="3" fontId="192" fillId="0" borderId="4" xfId="3519" applyNumberFormat="1" applyFont="1" applyBorder="1" applyAlignment="1">
      <alignment horizontal="center" vertical="center"/>
    </xf>
    <xf numFmtId="49" fontId="192" fillId="0" borderId="7" xfId="6343" applyNumberFormat="1" applyFont="1" applyBorder="1" applyAlignment="1">
      <alignment horizontal="left" vertical="center" wrapText="1"/>
    </xf>
    <xf numFmtId="3" fontId="192" fillId="0" borderId="7" xfId="1036" applyNumberFormat="1" applyFont="1" applyBorder="1" applyAlignment="1">
      <alignment horizontal="center" vertical="center" wrapText="1"/>
    </xf>
    <xf numFmtId="0" fontId="192" fillId="0" borderId="7" xfId="1036" applyFont="1" applyBorder="1" applyAlignment="1">
      <alignment vertical="center" wrapText="1"/>
    </xf>
    <xf numFmtId="3" fontId="192" fillId="0" borderId="7" xfId="3519" applyNumberFormat="1" applyFont="1" applyBorder="1" applyAlignment="1">
      <alignment horizontal="center" vertical="center"/>
    </xf>
    <xf numFmtId="0" fontId="192" fillId="0" borderId="7" xfId="3519" applyFont="1" applyBorder="1" applyAlignment="1">
      <alignment horizontal="left" vertical="center" wrapText="1"/>
    </xf>
    <xf numFmtId="3" fontId="192" fillId="0" borderId="0" xfId="1036" applyNumberFormat="1" applyFont="1" applyAlignment="1">
      <alignment horizontal="center" vertical="center" wrapText="1"/>
    </xf>
    <xf numFmtId="0" fontId="192" fillId="0" borderId="3" xfId="1469" applyFont="1" applyBorder="1" applyAlignment="1">
      <alignment vertical="center" wrapText="1"/>
    </xf>
    <xf numFmtId="0" fontId="192" fillId="0" borderId="3" xfId="3519" applyFont="1" applyBorder="1" applyAlignment="1">
      <alignment horizontal="left" vertical="center" wrapText="1"/>
    </xf>
    <xf numFmtId="0" fontId="192" fillId="0" borderId="3" xfId="1036" applyFont="1" applyBorder="1" applyAlignment="1">
      <alignment vertical="center" wrapText="1"/>
    </xf>
    <xf numFmtId="0" fontId="192" fillId="0" borderId="3" xfId="6713" applyFont="1" applyBorder="1" applyAlignment="1">
      <alignment horizontal="left" vertical="center" wrapText="1"/>
    </xf>
    <xf numFmtId="3" fontId="192" fillId="0" borderId="10" xfId="1036" applyNumberFormat="1" applyFont="1" applyBorder="1" applyAlignment="1">
      <alignment horizontal="center" vertical="center"/>
    </xf>
    <xf numFmtId="3" fontId="192" fillId="0" borderId="11" xfId="6713" applyNumberFormat="1" applyFont="1" applyBorder="1" applyAlignment="1">
      <alignment horizontal="center" vertical="center"/>
    </xf>
    <xf numFmtId="3" fontId="192" fillId="0" borderId="7" xfId="5387" applyNumberFormat="1" applyFont="1" applyBorder="1" applyAlignment="1">
      <alignment horizontal="center" vertical="center" wrapText="1"/>
    </xf>
    <xf numFmtId="0" fontId="192" fillId="0" borderId="7" xfId="5387" applyFont="1" applyBorder="1" applyAlignment="1">
      <alignment vertical="center" wrapText="1"/>
    </xf>
    <xf numFmtId="0" fontId="192" fillId="0" borderId="3" xfId="6343" applyFont="1" applyBorder="1" applyAlignment="1">
      <alignment horizontal="left" vertical="center" wrapText="1"/>
    </xf>
    <xf numFmtId="3" fontId="192" fillId="0" borderId="7" xfId="3601" applyNumberFormat="1" applyFont="1" applyBorder="1" applyAlignment="1">
      <alignment horizontal="center" vertical="center" wrapText="1"/>
    </xf>
    <xf numFmtId="0" fontId="192" fillId="0" borderId="7" xfId="3601" applyFont="1" applyBorder="1" applyAlignment="1">
      <alignment vertical="center" wrapText="1"/>
    </xf>
    <xf numFmtId="3" fontId="192" fillId="0" borderId="7" xfId="2507" applyNumberFormat="1" applyFont="1" applyBorder="1" applyAlignment="1">
      <alignment horizontal="center" vertical="center" wrapText="1"/>
    </xf>
    <xf numFmtId="0" fontId="192" fillId="0" borderId="7" xfId="2507" applyFont="1" applyBorder="1" applyAlignment="1">
      <alignment vertical="center" wrapText="1"/>
    </xf>
    <xf numFmtId="3" fontId="192" fillId="0" borderId="7" xfId="6713" applyNumberFormat="1" applyFont="1" applyBorder="1" applyAlignment="1">
      <alignment horizontal="center" vertical="center"/>
    </xf>
    <xf numFmtId="0" fontId="192" fillId="0" borderId="7" xfId="6713" applyFont="1" applyBorder="1" applyAlignment="1">
      <alignment horizontal="left" vertical="center" wrapText="1"/>
    </xf>
    <xf numFmtId="49" fontId="192" fillId="0" borderId="4" xfId="5387" applyNumberFormat="1" applyFont="1" applyBorder="1" applyAlignment="1">
      <alignment horizontal="center" vertical="center" wrapText="1"/>
    </xf>
    <xf numFmtId="49" fontId="192" fillId="0" borderId="3" xfId="5387" applyNumberFormat="1" applyFont="1" applyBorder="1" applyAlignment="1">
      <alignment horizontal="left" vertical="center" wrapText="1"/>
    </xf>
    <xf numFmtId="0" fontId="192" fillId="0" borderId="3" xfId="0" applyFont="1" applyBorder="1" applyAlignment="1">
      <alignment horizontal="left" vertical="center" wrapText="1"/>
    </xf>
    <xf numFmtId="0" fontId="192" fillId="0" borderId="7" xfId="1796" applyFont="1" applyBorder="1" applyAlignment="1">
      <alignment horizontal="center" vertical="center"/>
    </xf>
    <xf numFmtId="0" fontId="192" fillId="0" borderId="7" xfId="1796" applyFont="1" applyBorder="1" applyAlignment="1">
      <alignment horizontal="left" vertical="center" wrapText="1"/>
    </xf>
    <xf numFmtId="49" fontId="192" fillId="0" borderId="3" xfId="6343" applyNumberFormat="1" applyFont="1" applyBorder="1" applyAlignment="1">
      <alignment horizontal="left" vertical="center" wrapText="1"/>
    </xf>
    <xf numFmtId="49" fontId="192" fillId="0" borderId="4" xfId="5388" applyNumberFormat="1" applyFont="1" applyBorder="1" applyAlignment="1">
      <alignment horizontal="center" vertical="center" wrapText="1"/>
    </xf>
    <xf numFmtId="49" fontId="192" fillId="0" borderId="3" xfId="5388" applyNumberFormat="1" applyFont="1" applyBorder="1" applyAlignment="1">
      <alignment horizontal="left" vertical="center" wrapText="1"/>
    </xf>
    <xf numFmtId="0" fontId="192" fillId="0" borderId="7" xfId="5387" applyFont="1" applyBorder="1" applyAlignment="1">
      <alignment horizontal="center" vertical="center" wrapText="1"/>
    </xf>
    <xf numFmtId="49" fontId="192" fillId="0" borderId="7" xfId="5387" applyNumberFormat="1" applyFont="1" applyBorder="1" applyAlignment="1">
      <alignment vertical="center" wrapText="1"/>
    </xf>
    <xf numFmtId="0" fontId="192" fillId="0" borderId="7" xfId="1965" applyFont="1" applyBorder="1" applyAlignment="1">
      <alignment horizontal="left" vertical="center" wrapText="1"/>
    </xf>
    <xf numFmtId="49" fontId="192" fillId="0" borderId="12" xfId="1469" applyNumberFormat="1" applyFont="1" applyBorder="1" applyAlignment="1">
      <alignment vertical="center" wrapText="1"/>
    </xf>
    <xf numFmtId="0" fontId="192" fillId="0" borderId="3" xfId="2445" applyFont="1" applyBorder="1" applyAlignment="1">
      <alignment wrapText="1"/>
    </xf>
    <xf numFmtId="0" fontId="192" fillId="0" borderId="3" xfId="1469" applyFont="1" applyBorder="1" applyAlignment="1">
      <alignment horizontal="justify" vertical="center" wrapText="1"/>
    </xf>
    <xf numFmtId="0" fontId="192" fillId="0" borderId="3" xfId="1796" applyFont="1" applyBorder="1" applyAlignment="1">
      <alignment wrapText="1"/>
    </xf>
    <xf numFmtId="49" fontId="192" fillId="0" borderId="10" xfId="5388" applyNumberFormat="1" applyFont="1" applyBorder="1" applyAlignment="1">
      <alignment horizontal="center" vertical="center" wrapText="1"/>
    </xf>
    <xf numFmtId="49" fontId="192" fillId="0" borderId="5" xfId="5388" applyNumberFormat="1" applyFont="1" applyBorder="1" applyAlignment="1">
      <alignment horizontal="left" vertical="center" wrapText="1"/>
    </xf>
    <xf numFmtId="0" fontId="192" fillId="0" borderId="10" xfId="6713" applyFont="1" applyBorder="1" applyAlignment="1">
      <alignment horizontal="center" vertical="center" wrapText="1"/>
    </xf>
    <xf numFmtId="49" fontId="192" fillId="0" borderId="10" xfId="3601" applyNumberFormat="1" applyFont="1" applyBorder="1" applyAlignment="1">
      <alignment horizontal="center" vertical="center" wrapText="1"/>
    </xf>
    <xf numFmtId="0" fontId="192" fillId="0" borderId="5" xfId="1469" applyFont="1" applyBorder="1" applyAlignment="1">
      <alignment horizontal="justify" vertical="center" wrapText="1"/>
    </xf>
    <xf numFmtId="49" fontId="192" fillId="0" borderId="11" xfId="5388" applyNumberFormat="1" applyFont="1" applyBorder="1" applyAlignment="1">
      <alignment horizontal="center" vertical="center" wrapText="1"/>
    </xf>
    <xf numFmtId="49" fontId="192" fillId="0" borderId="9" xfId="5388" applyNumberFormat="1" applyFont="1" applyBorder="1" applyAlignment="1">
      <alignment horizontal="left" vertical="center" wrapText="1"/>
    </xf>
    <xf numFmtId="0" fontId="192" fillId="0" borderId="10" xfId="6343" applyFont="1" applyBorder="1" applyAlignment="1">
      <alignment horizontal="left" vertical="center" wrapText="1"/>
    </xf>
    <xf numFmtId="0" fontId="192" fillId="0" borderId="10" xfId="1796" applyFont="1" applyBorder="1" applyAlignment="1">
      <alignment wrapText="1"/>
    </xf>
    <xf numFmtId="0" fontId="192" fillId="0" borderId="10" xfId="1036" applyFont="1" applyBorder="1" applyAlignment="1">
      <alignment vertical="center" wrapText="1"/>
    </xf>
    <xf numFmtId="0" fontId="192" fillId="0" borderId="0" xfId="1796" applyFont="1" applyAlignment="1">
      <alignment horizontal="center" vertical="center"/>
    </xf>
    <xf numFmtId="0" fontId="192" fillId="0" borderId="10" xfId="1036" applyFont="1" applyBorder="1" applyAlignment="1">
      <alignment horizontal="left" vertical="center" wrapText="1"/>
    </xf>
    <xf numFmtId="49" fontId="192" fillId="0" borderId="10" xfId="5387" applyNumberFormat="1" applyFont="1" applyBorder="1" applyAlignment="1">
      <alignment horizontal="center" vertical="center" wrapText="1"/>
    </xf>
    <xf numFmtId="49" fontId="192" fillId="0" borderId="10" xfId="5387" applyNumberFormat="1" applyFont="1" applyBorder="1" applyAlignment="1">
      <alignment horizontal="left" vertical="center" wrapText="1"/>
    </xf>
    <xf numFmtId="0" fontId="192" fillId="0" borderId="10" xfId="6713" applyFont="1" applyBorder="1" applyAlignment="1">
      <alignment horizontal="left" vertical="center" wrapText="1"/>
    </xf>
    <xf numFmtId="0" fontId="192" fillId="0" borderId="10" xfId="182" applyFont="1" applyBorder="1" applyAlignment="1">
      <alignment horizontal="center" vertical="center" wrapText="1"/>
    </xf>
    <xf numFmtId="0" fontId="192" fillId="0" borderId="10" xfId="182" applyFont="1" applyBorder="1" applyAlignment="1">
      <alignment horizontal="left" vertical="center" wrapText="1"/>
    </xf>
    <xf numFmtId="3" fontId="192" fillId="0" borderId="11" xfId="1469" applyNumberFormat="1" applyFont="1" applyBorder="1" applyAlignment="1">
      <alignment horizontal="center" vertical="center" wrapText="1"/>
    </xf>
    <xf numFmtId="0" fontId="192" fillId="0" borderId="11" xfId="1469" applyFont="1" applyBorder="1" applyAlignment="1">
      <alignment vertical="center" wrapText="1"/>
    </xf>
    <xf numFmtId="3" fontId="192" fillId="0" borderId="10" xfId="3601" applyNumberFormat="1" applyFont="1" applyBorder="1" applyAlignment="1">
      <alignment horizontal="center" vertical="center"/>
    </xf>
    <xf numFmtId="3" fontId="192" fillId="0" borderId="5" xfId="1469" applyNumberFormat="1" applyFont="1" applyBorder="1" applyAlignment="1">
      <alignment horizontal="left" vertical="center" wrapText="1"/>
    </xf>
    <xf numFmtId="3" fontId="192" fillId="0" borderId="4" xfId="1469" applyNumberFormat="1" applyFont="1" applyBorder="1" applyAlignment="1">
      <alignment horizontal="center" vertical="top" wrapText="1"/>
    </xf>
    <xf numFmtId="0" fontId="192" fillId="0" borderId="4" xfId="1469" applyFont="1" applyBorder="1" applyAlignment="1">
      <alignment vertical="top" wrapText="1"/>
    </xf>
    <xf numFmtId="3" fontId="192" fillId="0" borderId="4" xfId="6713" applyNumberFormat="1" applyFont="1" applyBorder="1" applyAlignment="1">
      <alignment horizontal="left" vertical="center" wrapText="1"/>
    </xf>
    <xf numFmtId="49" fontId="192" fillId="0" borderId="4" xfId="5220" applyNumberFormat="1" applyFont="1" applyBorder="1" applyAlignment="1">
      <alignment horizontal="center" vertical="center" wrapText="1"/>
    </xf>
    <xf numFmtId="49" fontId="192" fillId="0" borderId="3" xfId="5220" applyNumberFormat="1" applyFont="1" applyBorder="1" applyAlignment="1">
      <alignment horizontal="left" vertical="center" wrapText="1"/>
    </xf>
    <xf numFmtId="49" fontId="192" fillId="0" borderId="3" xfId="1713" applyNumberFormat="1" applyFont="1" applyBorder="1" applyAlignment="1">
      <alignment horizontal="left" vertical="center" wrapText="1"/>
    </xf>
    <xf numFmtId="0" fontId="192" fillId="0" borderId="3" xfId="6905" applyFont="1" applyBorder="1" applyAlignment="1">
      <alignment horizontal="left" vertical="center" wrapText="1"/>
    </xf>
    <xf numFmtId="3" fontId="192" fillId="0" borderId="3" xfId="1469" applyNumberFormat="1" applyFont="1" applyBorder="1" applyAlignment="1">
      <alignment horizontal="left" vertical="center" wrapText="1"/>
    </xf>
    <xf numFmtId="0" fontId="192" fillId="0" borderId="3" xfId="2445" applyFont="1" applyBorder="1" applyAlignment="1">
      <alignment horizontal="left" vertical="center" wrapText="1"/>
    </xf>
    <xf numFmtId="49" fontId="192" fillId="0" borderId="0" xfId="1713" applyNumberFormat="1" applyFont="1" applyAlignment="1">
      <alignment horizontal="left" vertical="center" wrapText="1"/>
    </xf>
    <xf numFmtId="0" fontId="192" fillId="0" borderId="3" xfId="3601" applyFont="1" applyBorder="1" applyAlignment="1">
      <alignment horizontal="left" vertical="center" wrapText="1"/>
    </xf>
    <xf numFmtId="49" fontId="192" fillId="0" borderId="3" xfId="1469" applyNumberFormat="1" applyFont="1" applyBorder="1" applyAlignment="1">
      <alignment horizontal="left" vertical="center" wrapText="1"/>
    </xf>
    <xf numFmtId="0" fontId="192" fillId="0" borderId="4" xfId="182" applyFont="1" applyBorder="1" applyAlignment="1">
      <alignment horizontal="center" vertical="center" wrapText="1"/>
    </xf>
    <xf numFmtId="0" fontId="192" fillId="0" borderId="3" xfId="182" applyFont="1" applyBorder="1" applyAlignment="1">
      <alignment horizontal="left" vertical="center" wrapText="1"/>
    </xf>
    <xf numFmtId="0" fontId="192" fillId="0" borderId="0" xfId="1980" applyFont="1" applyAlignment="1">
      <alignment horizontal="left" vertical="center" wrapText="1"/>
    </xf>
    <xf numFmtId="49" fontId="192" fillId="0" borderId="6" xfId="5387" applyNumberFormat="1" applyFont="1" applyBorder="1" applyAlignment="1">
      <alignment horizontal="left" vertical="center" wrapText="1"/>
    </xf>
    <xf numFmtId="0" fontId="192" fillId="0" borderId="6" xfId="2445" applyFont="1" applyBorder="1" applyAlignment="1">
      <alignment wrapText="1"/>
    </xf>
    <xf numFmtId="0" fontId="192" fillId="0" borderId="0" xfId="6905" applyFont="1" applyAlignment="1">
      <alignment horizontal="center" vertical="center" wrapText="1"/>
    </xf>
    <xf numFmtId="0" fontId="192" fillId="0" borderId="4" xfId="2445" applyFont="1" applyBorder="1" applyAlignment="1">
      <alignment horizontal="center"/>
    </xf>
    <xf numFmtId="49" fontId="192" fillId="0" borderId="3" xfId="6343" applyNumberFormat="1" applyFont="1" applyBorder="1" applyAlignment="1">
      <alignment vertical="center" wrapText="1"/>
    </xf>
    <xf numFmtId="0" fontId="192" fillId="0" borderId="4" xfId="2018" applyFont="1" applyBorder="1" applyAlignment="1">
      <alignment horizontal="center" vertical="center" wrapText="1"/>
    </xf>
    <xf numFmtId="0" fontId="192" fillId="0" borderId="3" xfId="2018" applyFont="1" applyBorder="1" applyAlignment="1">
      <alignment horizontal="left" vertical="center" wrapText="1"/>
    </xf>
    <xf numFmtId="3" fontId="192" fillId="0" borderId="4" xfId="1036" applyNumberFormat="1" applyFont="1" applyBorder="1" applyAlignment="1">
      <alignment horizontal="center" vertical="center"/>
    </xf>
    <xf numFmtId="0" fontId="192" fillId="0" borderId="4" xfId="2445" applyFont="1" applyBorder="1" applyAlignment="1" applyProtection="1">
      <alignment horizontal="center" vertical="top" wrapText="1" readingOrder="1"/>
      <protection locked="0"/>
    </xf>
    <xf numFmtId="0" fontId="192" fillId="0" borderId="3" xfId="2445" applyFont="1" applyBorder="1" applyAlignment="1" applyProtection="1">
      <alignment vertical="top" wrapText="1"/>
      <protection locked="0"/>
    </xf>
    <xf numFmtId="0" fontId="192" fillId="0" borderId="3" xfId="6343" applyFont="1" applyBorder="1" applyAlignment="1">
      <alignment vertical="center" wrapText="1"/>
    </xf>
    <xf numFmtId="49" fontId="192" fillId="0" borderId="3" xfId="3601" applyNumberFormat="1" applyFont="1" applyBorder="1" applyAlignment="1">
      <alignment horizontal="left" vertical="center" wrapText="1"/>
    </xf>
    <xf numFmtId="0" fontId="192" fillId="0" borderId="3" xfId="2027" applyFont="1" applyBorder="1" applyAlignment="1">
      <alignment horizontal="left" vertical="center" wrapText="1"/>
    </xf>
    <xf numFmtId="0" fontId="192" fillId="0" borderId="4" xfId="1796" applyFont="1" applyBorder="1" applyAlignment="1">
      <alignment horizontal="center" vertical="top"/>
    </xf>
    <xf numFmtId="0" fontId="192" fillId="0" borderId="3" xfId="2445" applyFont="1" applyBorder="1" applyAlignment="1">
      <alignment vertical="top" wrapText="1"/>
    </xf>
    <xf numFmtId="0" fontId="192" fillId="0" borderId="7" xfId="1469" applyFont="1" applyBorder="1" applyAlignment="1">
      <alignment horizontal="center" vertical="center"/>
    </xf>
    <xf numFmtId="0" fontId="192" fillId="0" borderId="3" xfId="5220" applyFont="1" applyBorder="1" applyAlignment="1">
      <alignment horizontal="left" vertical="center" wrapText="1"/>
    </xf>
    <xf numFmtId="0" fontId="192" fillId="0" borderId="3" xfId="4833" applyFont="1" applyBorder="1" applyAlignment="1" applyProtection="1">
      <alignment vertical="center" wrapText="1"/>
      <protection locked="0"/>
    </xf>
    <xf numFmtId="0" fontId="192" fillId="0" borderId="5" xfId="0" applyFont="1" applyBorder="1" applyAlignment="1">
      <alignment wrapText="1"/>
    </xf>
    <xf numFmtId="0" fontId="192" fillId="0" borderId="5" xfId="6343" applyFont="1" applyBorder="1" applyAlignment="1">
      <alignment horizontal="left" vertical="center" wrapText="1"/>
    </xf>
    <xf numFmtId="2" fontId="192" fillId="0" borderId="5" xfId="376" applyNumberFormat="1" applyFont="1" applyBorder="1" applyAlignment="1">
      <alignment horizontal="left" vertical="center" wrapText="1"/>
    </xf>
    <xf numFmtId="0" fontId="192" fillId="0" borderId="10" xfId="376" applyFont="1" applyBorder="1" applyAlignment="1">
      <alignment horizontal="center" vertical="center"/>
    </xf>
    <xf numFmtId="0" fontId="192" fillId="0" borderId="5" xfId="376" applyFont="1" applyBorder="1" applyAlignment="1">
      <alignment horizontal="left" vertical="center" wrapText="1"/>
    </xf>
    <xf numFmtId="49" fontId="192" fillId="0" borderId="10" xfId="1344" applyNumberFormat="1" applyFont="1" applyBorder="1" applyAlignment="1">
      <alignment horizontal="center" vertical="center" wrapText="1"/>
    </xf>
    <xf numFmtId="2" fontId="192" fillId="0" borderId="5" xfId="1469" applyNumberFormat="1" applyFont="1" applyBorder="1" applyAlignment="1">
      <alignment vertical="center" wrapText="1"/>
    </xf>
    <xf numFmtId="0" fontId="192" fillId="0" borderId="10" xfId="5656" applyFont="1" applyBorder="1" applyAlignment="1">
      <alignment horizontal="center" vertical="center"/>
    </xf>
    <xf numFmtId="0" fontId="192" fillId="0" borderId="10" xfId="3810" applyFont="1" applyBorder="1" applyAlignment="1">
      <alignment horizontal="center" vertical="center" wrapText="1"/>
    </xf>
    <xf numFmtId="0" fontId="192" fillId="0" borderId="10" xfId="376" applyFont="1" applyBorder="1" applyAlignment="1">
      <alignment horizontal="center" vertical="center" wrapText="1"/>
    </xf>
    <xf numFmtId="3" fontId="192" fillId="0" borderId="10" xfId="6446" applyNumberFormat="1" applyFont="1" applyBorder="1" applyAlignment="1">
      <alignment horizontal="center" vertical="center"/>
    </xf>
    <xf numFmtId="3" fontId="192" fillId="0" borderId="5" xfId="6446" applyNumberFormat="1" applyFont="1" applyBorder="1" applyAlignment="1">
      <alignment vertical="center" wrapText="1"/>
    </xf>
    <xf numFmtId="49" fontId="192" fillId="0" borderId="10" xfId="6446" applyNumberFormat="1" applyFont="1" applyBorder="1" applyAlignment="1">
      <alignment horizontal="center" vertical="center"/>
    </xf>
    <xf numFmtId="0" fontId="192" fillId="0" borderId="5" xfId="3601" applyFont="1" applyBorder="1" applyAlignment="1">
      <alignment horizontal="left" vertical="center" wrapText="1"/>
    </xf>
    <xf numFmtId="0" fontId="192" fillId="0" borderId="10" xfId="44" applyFont="1" applyBorder="1" applyAlignment="1">
      <alignment horizontal="center" vertical="center"/>
    </xf>
    <xf numFmtId="0" fontId="192" fillId="0" borderId="5" xfId="3908" applyFont="1" applyBorder="1" applyAlignment="1">
      <alignment vertical="center" wrapText="1"/>
    </xf>
    <xf numFmtId="3" fontId="192" fillId="0" borderId="4" xfId="6446" applyNumberFormat="1" applyFont="1" applyBorder="1" applyAlignment="1">
      <alignment horizontal="center" vertical="center"/>
    </xf>
    <xf numFmtId="3" fontId="192" fillId="0" borderId="4" xfId="6446" applyNumberFormat="1" applyFont="1" applyBorder="1" applyAlignment="1">
      <alignment vertical="center" wrapText="1"/>
    </xf>
    <xf numFmtId="0" fontId="192" fillId="0" borderId="4" xfId="1238" applyFont="1" applyAlignment="1">
      <alignment horizontal="center" vertical="center"/>
    </xf>
    <xf numFmtId="0" fontId="192" fillId="0" borderId="4" xfId="5377" applyFont="1" applyBorder="1" applyAlignment="1">
      <alignment horizontal="left" vertical="center" wrapText="1"/>
    </xf>
    <xf numFmtId="0" fontId="192" fillId="0" borderId="4" xfId="44" applyFont="1" applyBorder="1" applyAlignment="1">
      <alignment horizontal="center" vertical="center"/>
    </xf>
    <xf numFmtId="0" fontId="192" fillId="0" borderId="4" xfId="44" applyFont="1" applyBorder="1" applyAlignment="1">
      <alignment horizontal="left" vertical="center" wrapText="1"/>
    </xf>
    <xf numFmtId="0" fontId="192" fillId="0" borderId="4" xfId="5418" applyFont="1" applyBorder="1" applyAlignment="1">
      <alignment horizontal="center" vertical="center" wrapText="1"/>
    </xf>
    <xf numFmtId="0" fontId="192" fillId="0" borderId="4" xfId="6724" applyFont="1" applyBorder="1" applyAlignment="1">
      <alignment horizontal="center" vertical="center" wrapText="1"/>
    </xf>
    <xf numFmtId="0" fontId="192" fillId="0" borderId="4" xfId="7560" applyFont="1" applyBorder="1" applyAlignment="1">
      <alignment horizontal="center" vertical="center" wrapText="1"/>
    </xf>
    <xf numFmtId="4" fontId="192" fillId="0" borderId="4" xfId="6905" applyNumberFormat="1" applyFont="1" applyBorder="1" applyAlignment="1">
      <alignment horizontal="center" vertical="center" wrapText="1"/>
    </xf>
    <xf numFmtId="0" fontId="192" fillId="0" borderId="4" xfId="5220" applyFont="1" applyBorder="1" applyAlignment="1">
      <alignment horizontal="center" vertical="center" wrapText="1"/>
    </xf>
    <xf numFmtId="2" fontId="192" fillId="0" borderId="4" xfId="2445" applyNumberFormat="1" applyFont="1" applyBorder="1" applyAlignment="1">
      <alignment horizontal="center" vertical="center" wrapText="1"/>
    </xf>
    <xf numFmtId="2" fontId="192" fillId="0" borderId="4" xfId="1469" applyNumberFormat="1" applyFont="1" applyBorder="1" applyAlignment="1">
      <alignment horizontal="center" vertical="center" wrapText="1"/>
    </xf>
    <xf numFmtId="1" fontId="192" fillId="0" borderId="4" xfId="2445" applyNumberFormat="1" applyFont="1" applyBorder="1" applyAlignment="1">
      <alignment horizontal="center" vertical="center"/>
    </xf>
    <xf numFmtId="0" fontId="192" fillId="0" borderId="0" xfId="0" applyFont="1" applyAlignment="1">
      <alignment wrapText="1"/>
    </xf>
    <xf numFmtId="0" fontId="192" fillId="0" borderId="0" xfId="2027" applyFont="1" applyAlignment="1">
      <alignment horizontal="left" vertical="center" wrapText="1"/>
    </xf>
    <xf numFmtId="0" fontId="192" fillId="0" borderId="0" xfId="6343" applyFont="1" applyAlignment="1">
      <alignment horizontal="left" vertical="center" wrapText="1"/>
    </xf>
    <xf numFmtId="0" fontId="192" fillId="0" borderId="10" xfId="6724" applyFont="1" applyBorder="1" applyAlignment="1">
      <alignment vertical="center" wrapText="1"/>
    </xf>
    <xf numFmtId="0" fontId="192" fillId="0" borderId="5" xfId="6724" applyFont="1" applyBorder="1" applyAlignment="1">
      <alignment vertical="center" wrapText="1"/>
    </xf>
    <xf numFmtId="0" fontId="192" fillId="0" borderId="10" xfId="3601" applyFont="1" applyBorder="1" applyAlignment="1">
      <alignment horizontal="center" vertical="center" wrapText="1"/>
    </xf>
    <xf numFmtId="0" fontId="192" fillId="0" borderId="2" xfId="376" applyFont="1" applyBorder="1" applyAlignment="1">
      <alignment horizontal="center" vertical="center" wrapText="1"/>
    </xf>
    <xf numFmtId="0" fontId="192" fillId="0" borderId="7" xfId="376" applyFont="1" applyBorder="1" applyAlignment="1">
      <alignment horizontal="left" vertical="center" wrapText="1"/>
    </xf>
    <xf numFmtId="0" fontId="192" fillId="0" borderId="4" xfId="376" applyFont="1" applyBorder="1" applyAlignment="1">
      <alignment horizontal="center" vertical="center" wrapText="1"/>
    </xf>
    <xf numFmtId="0" fontId="192" fillId="0" borderId="3" xfId="376" applyFont="1" applyBorder="1" applyAlignment="1">
      <alignment horizontal="left" vertical="center" wrapText="1"/>
    </xf>
    <xf numFmtId="0" fontId="192" fillId="0" borderId="3" xfId="6724" applyFont="1" applyBorder="1" applyAlignment="1">
      <alignment vertical="center" wrapText="1"/>
    </xf>
    <xf numFmtId="0" fontId="192" fillId="0" borderId="4" xfId="6406" applyFont="1" applyBorder="1" applyAlignment="1">
      <alignment horizontal="center" vertical="center" wrapText="1"/>
    </xf>
    <xf numFmtId="0" fontId="192" fillId="0" borderId="3" xfId="1980" applyFont="1" applyBorder="1" applyAlignment="1">
      <alignment horizontal="left" vertical="center" wrapText="1"/>
    </xf>
    <xf numFmtId="0" fontId="192" fillId="0" borderId="0" xfId="3519" applyFont="1" applyAlignment="1">
      <alignment horizontal="left" vertical="center" wrapText="1"/>
    </xf>
    <xf numFmtId="0" fontId="192" fillId="0" borderId="3" xfId="0" applyFont="1" applyBorder="1" applyAlignment="1">
      <alignment wrapText="1"/>
    </xf>
    <xf numFmtId="0" fontId="192" fillId="0" borderId="3" xfId="1469" applyFont="1" applyBorder="1" applyAlignment="1">
      <alignment vertical="top" wrapText="1"/>
    </xf>
    <xf numFmtId="0" fontId="192" fillId="0" borderId="13" xfId="1469" applyFont="1" applyBorder="1" applyAlignment="1">
      <alignment horizontal="center" vertical="center"/>
    </xf>
    <xf numFmtId="3" fontId="192" fillId="0" borderId="14" xfId="1469" applyNumberFormat="1" applyFont="1" applyBorder="1" applyAlignment="1">
      <alignment horizontal="left" vertical="center" wrapText="1"/>
    </xf>
    <xf numFmtId="0" fontId="192" fillId="0" borderId="3" xfId="2445" applyFont="1" applyBorder="1" applyAlignment="1">
      <alignment vertical="center" wrapText="1"/>
    </xf>
    <xf numFmtId="4" fontId="192" fillId="0" borderId="4" xfId="5387" applyNumberFormat="1" applyFont="1" applyBorder="1" applyAlignment="1">
      <alignment horizontal="center" vertical="center" wrapText="1"/>
    </xf>
    <xf numFmtId="2" fontId="192" fillId="0" borderId="3" xfId="1469" applyNumberFormat="1" applyFont="1" applyBorder="1" applyAlignment="1">
      <alignment vertical="center" wrapText="1"/>
    </xf>
    <xf numFmtId="0" fontId="192" fillId="0" borderId="10" xfId="1469" applyFont="1" applyBorder="1" applyAlignment="1">
      <alignment horizontal="left" vertical="center" wrapText="1"/>
    </xf>
    <xf numFmtId="49" fontId="192" fillId="0" borderId="0" xfId="5387" applyNumberFormat="1" applyFont="1" applyAlignment="1">
      <alignment horizontal="left" vertical="center" wrapText="1"/>
    </xf>
    <xf numFmtId="2" fontId="192" fillId="0" borderId="4" xfId="1796" applyNumberFormat="1" applyFont="1" applyBorder="1" applyAlignment="1">
      <alignment horizontal="center" vertical="center"/>
    </xf>
    <xf numFmtId="0" fontId="192" fillId="0" borderId="3" xfId="5418" applyFont="1" applyBorder="1" applyAlignment="1">
      <alignment horizontal="left" vertical="center" wrapText="1"/>
    </xf>
    <xf numFmtId="2" fontId="192" fillId="0" borderId="4" xfId="6343" applyNumberFormat="1" applyFont="1" applyBorder="1" applyAlignment="1">
      <alignment horizontal="center" vertical="center" wrapText="1"/>
    </xf>
    <xf numFmtId="2" fontId="192" fillId="0" borderId="4" xfId="2445" applyNumberFormat="1" applyFont="1" applyBorder="1" applyAlignment="1">
      <alignment horizontal="center" vertical="center"/>
    </xf>
    <xf numFmtId="2" fontId="192" fillId="0" borderId="4" xfId="1469" applyNumberFormat="1" applyFont="1" applyBorder="1" applyAlignment="1">
      <alignment horizontal="center" vertical="center"/>
    </xf>
    <xf numFmtId="3" fontId="209" fillId="0" borderId="4" xfId="1796" applyNumberFormat="1" applyFont="1" applyBorder="1" applyAlignment="1">
      <alignment horizontal="center"/>
    </xf>
    <xf numFmtId="2" fontId="192" fillId="0" borderId="4" xfId="6905" applyNumberFormat="1" applyFont="1" applyBorder="1" applyAlignment="1">
      <alignment horizontal="center" vertical="center" wrapText="1"/>
    </xf>
    <xf numFmtId="0" fontId="192" fillId="0" borderId="4" xfId="5220" applyFont="1" applyBorder="1" applyAlignment="1">
      <alignment vertical="center" wrapText="1"/>
    </xf>
    <xf numFmtId="0" fontId="192" fillId="0" borderId="3" xfId="6724" applyFont="1" applyBorder="1" applyAlignment="1">
      <alignment horizontal="left" vertical="center" wrapText="1"/>
    </xf>
    <xf numFmtId="0" fontId="192" fillId="0" borderId="1" xfId="6724" applyFont="1" applyBorder="1" applyAlignment="1">
      <alignment horizontal="center" vertical="center" wrapText="1"/>
    </xf>
    <xf numFmtId="0" fontId="192" fillId="0" borderId="5" xfId="2445" applyFont="1" applyBorder="1" applyAlignment="1">
      <alignment horizontal="left" vertical="center" wrapText="1"/>
    </xf>
    <xf numFmtId="0" fontId="192" fillId="0" borderId="10" xfId="6724" applyFont="1" applyBorder="1" applyAlignment="1">
      <alignment horizontal="center" vertical="center" wrapText="1"/>
    </xf>
    <xf numFmtId="0" fontId="192" fillId="0" borderId="5" xfId="6724" applyFont="1" applyBorder="1" applyAlignment="1">
      <alignment horizontal="left" vertical="center" wrapText="1"/>
    </xf>
    <xf numFmtId="0" fontId="192" fillId="0" borderId="10" xfId="6724" applyFont="1" applyBorder="1" applyAlignment="1">
      <alignment horizontal="center" vertical="center"/>
    </xf>
    <xf numFmtId="49" fontId="192" fillId="0" borderId="5" xfId="6343" applyNumberFormat="1" applyFont="1" applyBorder="1" applyAlignment="1">
      <alignment vertical="center" wrapText="1"/>
    </xf>
    <xf numFmtId="0" fontId="192" fillId="0" borderId="4" xfId="4440" applyFont="1" applyBorder="1" applyAlignment="1">
      <alignment horizontal="left" vertical="center" wrapText="1"/>
    </xf>
    <xf numFmtId="0" fontId="192" fillId="0" borderId="4" xfId="0" applyFont="1" applyBorder="1" applyAlignment="1">
      <alignment horizontal="center" vertical="top" wrapText="1"/>
    </xf>
    <xf numFmtId="49" fontId="192" fillId="0" borderId="4" xfId="1796" applyNumberFormat="1" applyFont="1" applyBorder="1" applyAlignment="1">
      <alignment horizontal="center" vertical="center"/>
    </xf>
    <xf numFmtId="0" fontId="192" fillId="0" borderId="4" xfId="7561" applyFont="1" applyBorder="1" applyAlignment="1">
      <alignment horizontal="center" vertical="center" wrapText="1"/>
    </xf>
    <xf numFmtId="49" fontId="192" fillId="0" borderId="7" xfId="1713" applyNumberFormat="1" applyFont="1" applyBorder="1" applyAlignment="1">
      <alignment horizontal="left" vertical="center" wrapText="1"/>
    </xf>
    <xf numFmtId="1" fontId="192" fillId="0" borderId="4" xfId="1796" applyNumberFormat="1" applyFont="1" applyBorder="1" applyAlignment="1">
      <alignment horizontal="center" vertical="center"/>
    </xf>
    <xf numFmtId="1" fontId="192" fillId="0" borderId="4" xfId="1796" applyNumberFormat="1" applyFont="1" applyBorder="1" applyAlignment="1">
      <alignment vertical="center" wrapText="1"/>
    </xf>
    <xf numFmtId="0" fontId="192" fillId="0" borderId="4" xfId="182" applyFont="1" applyBorder="1" applyAlignment="1">
      <alignment horizontal="left" wrapText="1"/>
    </xf>
    <xf numFmtId="0" fontId="192" fillId="0" borderId="6" xfId="6343" applyFont="1" applyBorder="1" applyAlignment="1">
      <alignment horizontal="center" vertical="center" wrapText="1"/>
    </xf>
    <xf numFmtId="0" fontId="192" fillId="0" borderId="6" xfId="1796" applyFont="1" applyBorder="1" applyAlignment="1">
      <alignment horizontal="center" vertical="center"/>
    </xf>
    <xf numFmtId="49" fontId="192" fillId="0" borderId="5" xfId="5387" applyNumberFormat="1" applyFont="1" applyBorder="1" applyAlignment="1">
      <alignment horizontal="center" vertical="center" wrapText="1"/>
    </xf>
    <xf numFmtId="0" fontId="192" fillId="0" borderId="5" xfId="0" applyFont="1" applyBorder="1" applyAlignment="1">
      <alignment horizontal="center" vertical="top" wrapText="1"/>
    </xf>
    <xf numFmtId="49" fontId="192" fillId="0" borderId="4" xfId="0" applyNumberFormat="1" applyFont="1" applyBorder="1" applyAlignment="1">
      <alignment horizontal="left" vertical="top" wrapText="1"/>
    </xf>
    <xf numFmtId="0" fontId="192" fillId="0" borderId="5" xfId="2445" applyFont="1" applyBorder="1" applyAlignment="1">
      <alignment horizontal="center" vertical="center" wrapText="1"/>
    </xf>
    <xf numFmtId="2" fontId="192" fillId="0" borderId="5" xfId="5387" applyNumberFormat="1" applyFont="1" applyBorder="1" applyAlignment="1">
      <alignment horizontal="center" vertical="center" wrapText="1"/>
    </xf>
    <xf numFmtId="0" fontId="192" fillId="0" borderId="5" xfId="1980" applyFont="1" applyBorder="1" applyAlignment="1">
      <alignment horizontal="center" vertical="center" wrapText="1"/>
    </xf>
    <xf numFmtId="0" fontId="192" fillId="0" borderId="6" xfId="0" applyFont="1" applyBorder="1" applyAlignment="1">
      <alignment horizontal="center" vertical="center" wrapText="1"/>
    </xf>
    <xf numFmtId="0" fontId="192" fillId="0" borderId="3" xfId="5881" applyFont="1" applyBorder="1" applyAlignment="1">
      <alignment horizontal="center" vertical="center" wrapText="1"/>
    </xf>
    <xf numFmtId="0" fontId="192" fillId="0" borderId="4" xfId="5881" applyFont="1" applyBorder="1" applyAlignment="1">
      <alignment horizontal="left" vertical="center" wrapText="1"/>
    </xf>
    <xf numFmtId="49" fontId="192" fillId="0" borderId="3" xfId="6343" applyNumberFormat="1" applyFont="1" applyBorder="1" applyAlignment="1">
      <alignment horizontal="center" vertical="center" wrapText="1"/>
    </xf>
    <xf numFmtId="0" fontId="192" fillId="0" borderId="3" xfId="5388" applyFont="1" applyBorder="1" applyAlignment="1">
      <alignment horizontal="center" vertical="center"/>
    </xf>
    <xf numFmtId="0" fontId="192" fillId="0" borderId="3" xfId="5388" applyFont="1" applyBorder="1" applyAlignment="1">
      <alignment horizontal="center" vertical="center" wrapText="1"/>
    </xf>
    <xf numFmtId="1" fontId="192" fillId="0" borderId="3" xfId="2445" applyNumberFormat="1" applyFont="1" applyBorder="1" applyAlignment="1">
      <alignment horizontal="center" vertical="center"/>
    </xf>
    <xf numFmtId="49" fontId="192" fillId="0" borderId="6" xfId="1796" applyNumberFormat="1" applyFont="1" applyBorder="1" applyAlignment="1">
      <alignment horizontal="center" vertical="center" wrapText="1"/>
    </xf>
    <xf numFmtId="0" fontId="192" fillId="0" borderId="6" xfId="5387" applyFont="1" applyBorder="1" applyAlignment="1">
      <alignment horizontal="center" vertical="center"/>
    </xf>
    <xf numFmtId="1" fontId="192" fillId="0" borderId="4" xfId="5220" applyNumberFormat="1" applyFont="1" applyBorder="1" applyAlignment="1">
      <alignment vertical="center" wrapText="1"/>
    </xf>
    <xf numFmtId="0" fontId="192" fillId="0" borderId="4" xfId="7008" applyFont="1" applyBorder="1" applyAlignment="1">
      <alignment horizontal="left" vertical="center" wrapText="1"/>
    </xf>
    <xf numFmtId="0" fontId="192" fillId="0" borderId="4" xfId="2445" applyFont="1" applyBorder="1" applyAlignment="1">
      <alignment horizontal="center" vertical="center"/>
    </xf>
    <xf numFmtId="0" fontId="192" fillId="0" borderId="10" xfId="2445" applyFont="1" applyBorder="1" applyAlignment="1">
      <alignment horizontal="center" vertical="center"/>
    </xf>
    <xf numFmtId="0" fontId="192" fillId="0" borderId="5" xfId="2445" applyFont="1" applyBorder="1" applyAlignment="1">
      <alignment vertical="center" wrapText="1"/>
    </xf>
    <xf numFmtId="0" fontId="192" fillId="0" borderId="15" xfId="6343" applyFont="1" applyBorder="1" applyAlignment="1">
      <alignment horizontal="left" vertical="center" wrapText="1"/>
    </xf>
    <xf numFmtId="49" fontId="192" fillId="0" borderId="4" xfId="2027" applyNumberFormat="1" applyFont="1" applyBorder="1" applyAlignment="1">
      <alignment horizontal="center" vertical="center"/>
    </xf>
    <xf numFmtId="0" fontId="192" fillId="0" borderId="4" xfId="1036" applyFont="1" applyBorder="1" applyAlignment="1">
      <alignment horizontal="center" vertical="center"/>
    </xf>
    <xf numFmtId="0" fontId="192" fillId="0" borderId="7" xfId="6343" applyFont="1" applyBorder="1" applyAlignment="1">
      <alignment horizontal="left" vertical="center" wrapText="1"/>
    </xf>
    <xf numFmtId="49" fontId="192" fillId="0" borderId="4" xfId="1469" quotePrefix="1" applyNumberFormat="1" applyFont="1" applyBorder="1" applyAlignment="1">
      <alignment horizontal="center" vertical="center"/>
    </xf>
    <xf numFmtId="49" fontId="192" fillId="0" borderId="4" xfId="1168" applyNumberFormat="1" applyFont="1" applyBorder="1" applyAlignment="1">
      <alignment horizontal="center" vertical="center"/>
    </xf>
    <xf numFmtId="49" fontId="192" fillId="0" borderId="4" xfId="3117" applyNumberFormat="1" applyFont="1" applyBorder="1" applyAlignment="1">
      <alignment vertical="center" wrapText="1"/>
    </xf>
    <xf numFmtId="49" fontId="192" fillId="2" borderId="4" xfId="0" applyNumberFormat="1" applyFont="1" applyFill="1" applyBorder="1" applyAlignment="1">
      <alignment horizontal="center" vertical="center" wrapText="1"/>
    </xf>
    <xf numFmtId="0" fontId="192" fillId="2" borderId="4" xfId="0" applyFont="1" applyFill="1" applyBorder="1" applyAlignment="1">
      <alignment wrapText="1"/>
    </xf>
    <xf numFmtId="49" fontId="192" fillId="0" borderId="4" xfId="1469" applyNumberFormat="1" applyFont="1" applyBorder="1" applyAlignment="1">
      <alignment horizontal="center" vertical="center"/>
    </xf>
    <xf numFmtId="49" fontId="192" fillId="0" borderId="4" xfId="1469" applyNumberFormat="1" applyFont="1" applyBorder="1" applyAlignment="1">
      <alignment horizontal="center" vertical="center" wrapText="1"/>
    </xf>
    <xf numFmtId="49" fontId="192" fillId="0" borderId="4" xfId="4943" applyNumberFormat="1" applyFont="1" applyBorder="1" applyAlignment="1" applyProtection="1">
      <alignment vertical="center" wrapText="1"/>
      <protection locked="0"/>
    </xf>
    <xf numFmtId="49" fontId="192" fillId="0" borderId="4" xfId="0" applyNumberFormat="1" applyFont="1" applyBorder="1" applyAlignment="1">
      <alignment vertical="center" wrapText="1"/>
    </xf>
    <xf numFmtId="49" fontId="192" fillId="0" borderId="4" xfId="4440" applyNumberFormat="1" applyFont="1" applyBorder="1" applyAlignment="1">
      <alignment horizontal="center" vertical="center" wrapText="1"/>
    </xf>
    <xf numFmtId="49" fontId="192" fillId="0" borderId="4" xfId="0" applyNumberFormat="1" applyFont="1" applyBorder="1" applyAlignment="1">
      <alignment horizontal="center" vertical="center"/>
    </xf>
    <xf numFmtId="49" fontId="192" fillId="0" borderId="4" xfId="1344" applyNumberFormat="1" applyFont="1" applyBorder="1" applyAlignment="1">
      <alignment horizontal="center" vertical="center"/>
    </xf>
    <xf numFmtId="49" fontId="192" fillId="0" borderId="4" xfId="3117" applyNumberFormat="1" applyFont="1" applyBorder="1" applyAlignment="1">
      <alignment horizontal="center" vertical="center" wrapText="1"/>
    </xf>
    <xf numFmtId="49" fontId="192" fillId="2" borderId="4" xfId="0" applyNumberFormat="1" applyFont="1" applyFill="1" applyBorder="1" applyAlignment="1">
      <alignment wrapText="1"/>
    </xf>
    <xf numFmtId="49" fontId="192" fillId="0" borderId="4" xfId="1344" applyNumberFormat="1" applyFont="1" applyBorder="1" applyAlignment="1">
      <alignment vertical="center" wrapText="1"/>
    </xf>
    <xf numFmtId="49" fontId="192" fillId="0" borderId="4" xfId="376" applyNumberFormat="1" applyFont="1" applyBorder="1" applyAlignment="1">
      <alignment horizontal="center" vertical="center" wrapText="1"/>
    </xf>
    <xf numFmtId="49" fontId="192" fillId="0" borderId="4" xfId="5238" applyNumberFormat="1" applyFont="1" applyBorder="1" applyAlignment="1">
      <alignment horizontal="center" vertical="center"/>
    </xf>
    <xf numFmtId="49" fontId="192" fillId="0" borderId="4" xfId="3117" applyNumberFormat="1" applyFont="1" applyBorder="1" applyAlignment="1">
      <alignment horizontal="center" vertical="center"/>
    </xf>
    <xf numFmtId="49" fontId="192" fillId="2" borderId="4" xfId="1469" applyNumberFormat="1" applyFont="1" applyFill="1" applyBorder="1" applyAlignment="1">
      <alignment horizontal="center" vertical="center"/>
    </xf>
    <xf numFmtId="49" fontId="192" fillId="2" borderId="4" xfId="0" applyNumberFormat="1" applyFont="1" applyFill="1" applyBorder="1" applyAlignment="1">
      <alignment vertical="center" wrapText="1"/>
    </xf>
    <xf numFmtId="0" fontId="209" fillId="0" borderId="4" xfId="0" applyFont="1" applyBorder="1"/>
    <xf numFmtId="0" fontId="192" fillId="2" borderId="4" xfId="0" applyFont="1" applyFill="1" applyBorder="1" applyAlignment="1">
      <alignment vertical="center" wrapText="1"/>
    </xf>
    <xf numFmtId="49" fontId="192" fillId="0" borderId="4" xfId="7563" applyNumberFormat="1" applyFont="1" applyBorder="1" applyAlignment="1">
      <alignment horizontal="center" vertical="center" wrapText="1"/>
    </xf>
    <xf numFmtId="49" fontId="192" fillId="2" borderId="4" xfId="1469" applyNumberFormat="1" applyFont="1" applyFill="1" applyBorder="1" applyAlignment="1">
      <alignment horizontal="center" vertical="center" wrapText="1"/>
    </xf>
    <xf numFmtId="49" fontId="192" fillId="2" borderId="4" xfId="1469" applyNumberFormat="1" applyFont="1" applyFill="1" applyBorder="1" applyAlignment="1">
      <alignment vertical="center" wrapText="1"/>
    </xf>
    <xf numFmtId="0" fontId="192" fillId="2" borderId="4" xfId="0" applyFont="1" applyFill="1" applyBorder="1" applyAlignment="1">
      <alignment horizontal="center"/>
    </xf>
    <xf numFmtId="0" fontId="192" fillId="2" borderId="4" xfId="0" applyFont="1" applyFill="1" applyBorder="1" applyAlignment="1">
      <alignment horizontal="center" vertical="center"/>
    </xf>
    <xf numFmtId="0" fontId="192" fillId="2" borderId="4" xfId="0" applyFont="1" applyFill="1" applyBorder="1" applyAlignment="1">
      <alignment vertical="center"/>
    </xf>
    <xf numFmtId="49" fontId="192" fillId="0" borderId="4" xfId="7088" applyNumberFormat="1" applyFont="1" applyBorder="1" applyAlignment="1">
      <alignment horizontal="center" vertical="center"/>
    </xf>
    <xf numFmtId="49" fontId="192" fillId="0" borderId="4" xfId="1344" applyNumberFormat="1" applyFont="1" applyBorder="1" applyAlignment="1">
      <alignment horizontal="left" vertical="center" wrapText="1"/>
    </xf>
    <xf numFmtId="0" fontId="192" fillId="2" borderId="4" xfId="0" applyFont="1" applyFill="1" applyBorder="1"/>
    <xf numFmtId="49" fontId="192" fillId="0" borderId="4" xfId="7879" applyNumberFormat="1" applyFont="1" applyBorder="1" applyAlignment="1">
      <alignment horizontal="left" vertical="center" wrapText="1"/>
    </xf>
    <xf numFmtId="0" fontId="192" fillId="2" borderId="4" xfId="1469" applyFont="1" applyFill="1" applyBorder="1" applyAlignment="1">
      <alignment horizontal="center" vertical="center"/>
    </xf>
    <xf numFmtId="0" fontId="192" fillId="2" borderId="4" xfId="1469" applyFont="1" applyFill="1" applyBorder="1" applyAlignment="1">
      <alignment horizontal="left" vertical="center" wrapText="1"/>
    </xf>
    <xf numFmtId="17" fontId="192" fillId="2" borderId="4" xfId="0" applyNumberFormat="1" applyFont="1" applyFill="1" applyBorder="1"/>
    <xf numFmtId="0" fontId="192" fillId="2" borderId="4" xfId="0" applyFont="1" applyFill="1" applyBorder="1" applyAlignment="1">
      <alignment horizontal="left"/>
    </xf>
    <xf numFmtId="49" fontId="192" fillId="2" borderId="4" xfId="0" applyNumberFormat="1" applyFont="1" applyFill="1" applyBorder="1" applyAlignment="1">
      <alignment horizontal="center" wrapText="1"/>
    </xf>
    <xf numFmtId="49" fontId="192" fillId="0" borderId="4" xfId="1168" applyNumberFormat="1" applyFont="1" applyBorder="1" applyAlignment="1">
      <alignment horizontal="center" vertical="center" wrapText="1"/>
    </xf>
    <xf numFmtId="49" fontId="192" fillId="2" borderId="4" xfId="0" applyNumberFormat="1" applyFont="1" applyFill="1" applyBorder="1" applyAlignment="1">
      <alignment horizontal="center" vertical="center"/>
    </xf>
    <xf numFmtId="49" fontId="192" fillId="0" borderId="4" xfId="1280" applyNumberFormat="1" applyFont="1" applyBorder="1" applyAlignment="1">
      <alignment horizontal="center" vertical="center"/>
    </xf>
    <xf numFmtId="49" fontId="192" fillId="0" borderId="4" xfId="50" applyNumberFormat="1" applyFont="1" applyFill="1" applyBorder="1" applyAlignment="1">
      <alignment horizontal="center" vertical="center" wrapText="1"/>
    </xf>
    <xf numFmtId="49" fontId="192" fillId="0" borderId="4" xfId="50" applyNumberFormat="1" applyFont="1" applyFill="1" applyBorder="1" applyAlignment="1">
      <alignment horizontal="left" vertical="center" wrapText="1"/>
    </xf>
    <xf numFmtId="0" fontId="209" fillId="0" borderId="4" xfId="0" applyFont="1" applyBorder="1" applyAlignment="1">
      <alignment vertical="center" wrapText="1"/>
    </xf>
    <xf numFmtId="0" fontId="209" fillId="0" borderId="4" xfId="0" applyFont="1" applyBorder="1" applyAlignment="1">
      <alignment horizontal="center" vertical="top"/>
    </xf>
    <xf numFmtId="49" fontId="192" fillId="0" borderId="4" xfId="6711" applyNumberFormat="1" applyFont="1" applyBorder="1" applyAlignment="1">
      <alignment horizontal="center" vertical="center" wrapText="1"/>
    </xf>
    <xf numFmtId="49" fontId="192" fillId="0" borderId="4" xfId="6711" applyNumberFormat="1" applyFont="1" applyBorder="1" applyAlignment="1">
      <alignment horizontal="left" vertical="center" wrapText="1"/>
    </xf>
    <xf numFmtId="0" fontId="209" fillId="0" borderId="4" xfId="0" applyFont="1" applyBorder="1" applyAlignment="1">
      <alignment horizontal="left" vertical="top"/>
    </xf>
    <xf numFmtId="0" fontId="192" fillId="2" borderId="4" xfId="0" applyFont="1" applyFill="1" applyBorder="1" applyAlignment="1">
      <alignment horizontal="left" wrapText="1"/>
    </xf>
    <xf numFmtId="49" fontId="192" fillId="0" borderId="4" xfId="1168" applyNumberFormat="1" applyFont="1" applyBorder="1" applyAlignment="1">
      <alignment vertical="center" wrapText="1"/>
    </xf>
    <xf numFmtId="49" fontId="192" fillId="0" borderId="4" xfId="1280" applyNumberFormat="1" applyFont="1" applyBorder="1" applyAlignment="1">
      <alignment vertical="center" wrapText="1"/>
    </xf>
    <xf numFmtId="49" fontId="191" fillId="2" borderId="4" xfId="1469" applyNumberFormat="1" applyFont="1" applyFill="1" applyBorder="1" applyAlignment="1">
      <alignment vertical="center" wrapText="1"/>
    </xf>
    <xf numFmtId="49" fontId="192" fillId="2" borderId="16" xfId="1469" applyNumberFormat="1" applyFont="1" applyFill="1" applyBorder="1" applyAlignment="1">
      <alignment horizontal="center" vertical="center" wrapText="1"/>
    </xf>
    <xf numFmtId="49" fontId="192" fillId="0" borderId="4" xfId="6408" applyNumberFormat="1" applyFont="1" applyBorder="1" applyAlignment="1">
      <alignment horizontal="center" vertical="center"/>
    </xf>
    <xf numFmtId="49" fontId="192" fillId="0" borderId="4" xfId="6408" applyNumberFormat="1" applyFont="1" applyBorder="1" applyAlignment="1">
      <alignment horizontal="left" vertical="center" wrapText="1"/>
    </xf>
    <xf numFmtId="0" fontId="192" fillId="2" borderId="4" xfId="7561" applyFont="1" applyFill="1" applyBorder="1" applyAlignment="1">
      <alignment horizontal="center" vertical="center" wrapText="1"/>
    </xf>
    <xf numFmtId="0" fontId="192" fillId="2" borderId="4" xfId="7561" applyFont="1" applyFill="1" applyBorder="1" applyAlignment="1">
      <alignment horizontal="left" vertical="center" wrapText="1"/>
    </xf>
    <xf numFmtId="0" fontId="192" fillId="2" borderId="4" xfId="5220" applyFont="1" applyFill="1" applyBorder="1" applyAlignment="1">
      <alignment horizontal="center" vertical="center"/>
    </xf>
    <xf numFmtId="0" fontId="192" fillId="2" borderId="4" xfId="6933" applyFont="1" applyFill="1" applyBorder="1" applyAlignment="1">
      <alignment vertical="center" wrapText="1"/>
    </xf>
    <xf numFmtId="0" fontId="192" fillId="2" borderId="4" xfId="1656" applyFont="1" applyFill="1" applyBorder="1" applyAlignment="1">
      <alignment horizontal="center" vertical="center" wrapText="1"/>
    </xf>
    <xf numFmtId="0" fontId="192" fillId="2" borderId="4" xfId="1656" applyFont="1" applyFill="1" applyBorder="1" applyAlignment="1">
      <alignment horizontal="left" vertical="center" wrapText="1"/>
    </xf>
    <xf numFmtId="0" fontId="192" fillId="2" borderId="4" xfId="5220" applyFont="1" applyFill="1" applyBorder="1" applyAlignment="1">
      <alignment horizontal="left" vertical="center"/>
    </xf>
    <xf numFmtId="0" fontId="192" fillId="2" borderId="4" xfId="4274" applyFont="1" applyFill="1" applyBorder="1" applyAlignment="1">
      <alignment horizontal="center" vertical="center" wrapText="1"/>
    </xf>
    <xf numFmtId="0" fontId="192" fillId="2" borderId="4" xfId="4274" applyFont="1" applyFill="1" applyBorder="1" applyAlignment="1">
      <alignment horizontal="left" vertical="center" wrapText="1"/>
    </xf>
    <xf numFmtId="0" fontId="192" fillId="2" borderId="4" xfId="2036" applyFont="1" applyFill="1" applyBorder="1" applyAlignment="1">
      <alignment horizontal="center" vertical="center" wrapText="1"/>
    </xf>
    <xf numFmtId="0" fontId="192" fillId="2" borderId="4" xfId="2036" applyFont="1" applyFill="1" applyBorder="1" applyAlignment="1">
      <alignment horizontal="left" vertical="center" wrapText="1"/>
    </xf>
    <xf numFmtId="49" fontId="192" fillId="2" borderId="4" xfId="7883" applyNumberFormat="1" applyFont="1" applyFill="1" applyBorder="1" applyAlignment="1">
      <alignment horizontal="center" vertical="center" wrapText="1"/>
    </xf>
    <xf numFmtId="0" fontId="192" fillId="2" borderId="4" xfId="7883" applyFont="1" applyFill="1" applyBorder="1" applyAlignment="1">
      <alignment vertical="center" wrapText="1"/>
    </xf>
    <xf numFmtId="0" fontId="192" fillId="2" borderId="4" xfId="5951" applyFont="1" applyFill="1" applyBorder="1" applyAlignment="1">
      <alignment horizontal="center" vertical="center" wrapText="1"/>
    </xf>
    <xf numFmtId="0" fontId="192" fillId="2" borderId="4" xfId="5951" applyFont="1" applyFill="1" applyBorder="1" applyAlignment="1">
      <alignment vertical="center" wrapText="1"/>
    </xf>
    <xf numFmtId="0" fontId="192" fillId="2" borderId="4" xfId="2487" applyFont="1" applyFill="1" applyBorder="1" applyAlignment="1">
      <alignment horizontal="center"/>
    </xf>
    <xf numFmtId="0" fontId="192" fillId="2" borderId="4" xfId="6809" applyFont="1" applyFill="1" applyBorder="1" applyAlignment="1">
      <alignment horizontal="center" vertical="center" wrapText="1"/>
    </xf>
    <xf numFmtId="0" fontId="192" fillId="2" borderId="4" xfId="6809" applyFont="1" applyFill="1" applyBorder="1" applyAlignment="1">
      <alignment horizontal="left" vertical="center" wrapText="1"/>
    </xf>
    <xf numFmtId="0" fontId="192" fillId="2" borderId="4" xfId="5220" applyFont="1" applyFill="1" applyBorder="1" applyAlignment="1">
      <alignment horizontal="left" vertical="top"/>
    </xf>
    <xf numFmtId="0" fontId="192" fillId="2" borderId="4" xfId="6933" applyFont="1" applyFill="1" applyBorder="1" applyAlignment="1">
      <alignment vertical="top" wrapText="1"/>
    </xf>
    <xf numFmtId="0" fontId="192" fillId="2" borderId="4" xfId="5378" applyFont="1" applyFill="1" applyBorder="1" applyAlignment="1">
      <alignment horizontal="left" vertical="top" wrapText="1"/>
    </xf>
    <xf numFmtId="0" fontId="192" fillId="2" borderId="4" xfId="7883" applyFont="1" applyFill="1" applyBorder="1" applyAlignment="1">
      <alignment vertical="top" wrapText="1"/>
    </xf>
    <xf numFmtId="0" fontId="192" fillId="2" borderId="4" xfId="5378" applyFont="1" applyFill="1" applyBorder="1" applyAlignment="1">
      <alignment horizontal="center" vertical="center"/>
    </xf>
    <xf numFmtId="0" fontId="192" fillId="2" borderId="4" xfId="5378" applyFont="1" applyFill="1" applyBorder="1" applyAlignment="1">
      <alignment vertical="center"/>
    </xf>
    <xf numFmtId="16" fontId="192" fillId="2" borderId="4" xfId="5378" applyNumberFormat="1" applyFont="1" applyFill="1" applyBorder="1" applyAlignment="1">
      <alignment horizontal="center" vertical="center"/>
    </xf>
    <xf numFmtId="16" fontId="192" fillId="2" borderId="4" xfId="5378" quotePrefix="1" applyNumberFormat="1" applyFont="1" applyFill="1" applyBorder="1" applyAlignment="1">
      <alignment horizontal="left" vertical="center"/>
    </xf>
    <xf numFmtId="0" fontId="192" fillId="2" borderId="4" xfId="5220" applyFont="1" applyFill="1" applyBorder="1" applyAlignment="1">
      <alignment horizontal="left" vertical="center" wrapText="1"/>
    </xf>
    <xf numFmtId="0" fontId="192" fillId="2" borderId="4" xfId="6801" applyFont="1" applyFill="1" applyBorder="1" applyAlignment="1">
      <alignment horizontal="center" vertical="center"/>
    </xf>
    <xf numFmtId="0" fontId="192" fillId="2" borderId="4" xfId="5220" applyFont="1" applyFill="1" applyBorder="1" applyAlignment="1">
      <alignment vertical="center"/>
    </xf>
    <xf numFmtId="0" fontId="192" fillId="2" borderId="4" xfId="5220" applyFont="1" applyFill="1" applyBorder="1" applyAlignment="1">
      <alignment vertical="center" wrapText="1"/>
    </xf>
    <xf numFmtId="0" fontId="192" fillId="2" borderId="4" xfId="4833" applyFont="1" applyFill="1" applyBorder="1" applyAlignment="1" applyProtection="1">
      <alignment vertical="top" wrapText="1" readingOrder="1"/>
      <protection locked="0"/>
    </xf>
    <xf numFmtId="0" fontId="192" fillId="2" borderId="4" xfId="6933" applyFont="1" applyFill="1" applyBorder="1" applyAlignment="1">
      <alignment horizontal="center" vertical="center" wrapText="1"/>
    </xf>
    <xf numFmtId="9" fontId="192" fillId="2" borderId="4" xfId="7982" applyFont="1" applyFill="1" applyBorder="1" applyAlignment="1">
      <alignment horizontal="center" vertical="center" wrapText="1"/>
    </xf>
    <xf numFmtId="9" fontId="192" fillId="2" borderId="4" xfId="7982" applyFont="1" applyFill="1" applyBorder="1" applyAlignment="1">
      <alignment horizontal="left" vertical="center" wrapText="1"/>
    </xf>
    <xf numFmtId="0" fontId="192" fillId="2" borderId="4" xfId="1920" applyFont="1" applyFill="1" applyBorder="1" applyAlignment="1">
      <alignment horizontal="center" vertical="center" wrapText="1"/>
    </xf>
    <xf numFmtId="0" fontId="192" fillId="2" borderId="4" xfId="1920" applyFont="1" applyFill="1" applyBorder="1" applyAlignment="1">
      <alignment horizontal="left" vertical="center" wrapText="1"/>
    </xf>
    <xf numFmtId="0" fontId="192" fillId="2" borderId="4" xfId="7881" applyFont="1" applyFill="1" applyBorder="1" applyAlignment="1">
      <alignment horizontal="center" vertical="center"/>
    </xf>
    <xf numFmtId="0" fontId="192" fillId="2" borderId="4" xfId="7461" applyFont="1" applyFill="1" applyBorder="1" applyAlignment="1">
      <alignment horizontal="left" vertical="center" wrapText="1"/>
    </xf>
    <xf numFmtId="0" fontId="192" fillId="2" borderId="4" xfId="5220" applyFont="1" applyFill="1" applyBorder="1" applyAlignment="1">
      <alignment horizontal="left" vertical="top" wrapText="1"/>
    </xf>
    <xf numFmtId="0" fontId="192" fillId="2" borderId="4" xfId="2487" applyFont="1" applyFill="1" applyBorder="1" applyAlignment="1">
      <alignment horizontal="center" vertical="center"/>
    </xf>
    <xf numFmtId="0" fontId="192" fillId="2" borderId="4" xfId="5378" applyFont="1" applyFill="1" applyBorder="1" applyAlignment="1">
      <alignment vertical="top"/>
    </xf>
    <xf numFmtId="49" fontId="192" fillId="2" borderId="4" xfId="5220" applyNumberFormat="1" applyFont="1" applyFill="1" applyBorder="1" applyAlignment="1">
      <alignment vertical="top" wrapText="1"/>
    </xf>
    <xf numFmtId="0" fontId="192" fillId="2" borderId="4" xfId="5378" applyFont="1" applyFill="1" applyBorder="1" applyAlignment="1">
      <alignment vertical="top" wrapText="1"/>
    </xf>
    <xf numFmtId="0" fontId="192" fillId="2" borderId="4" xfId="5378" applyFont="1" applyFill="1" applyBorder="1" applyAlignment="1">
      <alignment horizontal="left" vertical="center" wrapText="1"/>
    </xf>
    <xf numFmtId="49" fontId="192" fillId="0" borderId="4" xfId="5378" applyNumberFormat="1" applyFont="1" applyBorder="1" applyAlignment="1">
      <alignment horizontal="center" vertical="center"/>
    </xf>
    <xf numFmtId="0" fontId="192" fillId="0" borderId="4" xfId="5378" applyFont="1" applyBorder="1" applyAlignment="1">
      <alignment vertical="center" wrapText="1"/>
    </xf>
    <xf numFmtId="0" fontId="192" fillId="0" borderId="4" xfId="7461" applyFont="1" applyBorder="1" applyAlignment="1">
      <alignment vertical="center" wrapText="1"/>
    </xf>
    <xf numFmtId="0" fontId="192" fillId="2" borderId="4" xfId="5220" applyFont="1" applyFill="1" applyBorder="1" applyAlignment="1">
      <alignment horizontal="center" vertical="center" wrapText="1"/>
    </xf>
    <xf numFmtId="0" fontId="192" fillId="2" borderId="4" xfId="7879" applyFont="1" applyFill="1" applyBorder="1" applyAlignment="1">
      <alignment horizontal="left" vertical="center" wrapText="1"/>
    </xf>
    <xf numFmtId="0" fontId="192" fillId="2" borderId="4" xfId="7880" applyFont="1" applyFill="1" applyBorder="1" applyAlignment="1">
      <alignment horizontal="center" vertical="center"/>
    </xf>
    <xf numFmtId="0" fontId="192" fillId="2" borderId="4" xfId="7880" applyFont="1" applyFill="1" applyBorder="1" applyAlignment="1">
      <alignment horizontal="left" vertical="center" wrapText="1"/>
    </xf>
    <xf numFmtId="4" fontId="189" fillId="0" borderId="4" xfId="0" applyNumberFormat="1" applyFont="1" applyBorder="1" applyAlignment="1">
      <alignment horizontal="center" vertical="center"/>
    </xf>
    <xf numFmtId="0" fontId="192" fillId="0" borderId="3" xfId="7561" applyFont="1" applyBorder="1" applyAlignment="1">
      <alignment horizontal="center" vertical="center" wrapText="1"/>
    </xf>
    <xf numFmtId="0" fontId="192" fillId="0" borderId="3" xfId="1238" applyFont="1" applyBorder="1" applyAlignment="1">
      <alignment horizontal="center" vertical="center"/>
    </xf>
    <xf numFmtId="167" fontId="191" fillId="0" borderId="0" xfId="8104" applyNumberFormat="1" applyFont="1" applyFill="1" applyBorder="1" applyAlignment="1">
      <alignment horizontal="right" vertical="center" wrapText="1"/>
    </xf>
    <xf numFmtId="167" fontId="212" fillId="0" borderId="0" xfId="8104" applyNumberFormat="1" applyFont="1" applyFill="1" applyBorder="1" applyAlignment="1">
      <alignment horizontal="center" vertical="center"/>
    </xf>
    <xf numFmtId="3" fontId="191" fillId="0" borderId="4" xfId="7247" applyNumberFormat="1" applyFont="1" applyFill="1" applyBorder="1" applyAlignment="1">
      <alignment horizontal="right" vertical="center"/>
    </xf>
    <xf numFmtId="3" fontId="198" fillId="0" borderId="4" xfId="7247" applyNumberFormat="1" applyFont="1" applyFill="1" applyBorder="1" applyAlignment="1">
      <alignment horizontal="right" vertical="center"/>
    </xf>
    <xf numFmtId="49" fontId="191" fillId="0" borderId="4" xfId="50" applyNumberFormat="1" applyFont="1" applyFill="1" applyBorder="1" applyAlignment="1">
      <alignment horizontal="center" vertical="center" wrapText="1"/>
    </xf>
    <xf numFmtId="49" fontId="191" fillId="0" borderId="3" xfId="50" applyNumberFormat="1" applyFont="1" applyFill="1" applyBorder="1" applyAlignment="1">
      <alignment horizontal="left" vertical="center" wrapText="1"/>
    </xf>
    <xf numFmtId="3" fontId="187" fillId="0" borderId="4" xfId="7247" applyNumberFormat="1" applyFont="1" applyFill="1" applyBorder="1" applyAlignment="1">
      <alignment horizontal="right" vertical="center"/>
    </xf>
    <xf numFmtId="3" fontId="194" fillId="0" borderId="4" xfId="7247" applyNumberFormat="1" applyFont="1" applyFill="1" applyBorder="1" applyAlignment="1">
      <alignment horizontal="right" vertical="center"/>
    </xf>
    <xf numFmtId="3" fontId="191" fillId="0" borderId="4" xfId="7247" applyNumberFormat="1" applyFont="1" applyFill="1" applyBorder="1" applyAlignment="1">
      <alignment horizontal="right"/>
    </xf>
    <xf numFmtId="168" fontId="192" fillId="0" borderId="0" xfId="6536" applyNumberFormat="1" applyFont="1" applyBorder="1" applyAlignment="1" applyProtection="1">
      <alignment horizontal="left" vertical="center" indent="1"/>
    </xf>
    <xf numFmtId="0" fontId="36" fillId="0" borderId="4" xfId="1469" applyFont="1" applyBorder="1" applyAlignment="1">
      <alignment horizontal="center" vertical="center"/>
    </xf>
    <xf numFmtId="0" fontId="39" fillId="0" borderId="4" xfId="1469" applyFont="1" applyBorder="1" applyAlignment="1">
      <alignment horizontal="left" vertical="center" wrapText="1"/>
    </xf>
    <xf numFmtId="3" fontId="38" fillId="0" borderId="2" xfId="1469" applyNumberFormat="1" applyFont="1" applyBorder="1" applyAlignment="1">
      <alignment vertical="center"/>
    </xf>
    <xf numFmtId="0" fontId="39" fillId="0" borderId="4" xfId="1469" applyFont="1" applyBorder="1" applyAlignment="1">
      <alignment vertical="center" wrapText="1"/>
    </xf>
    <xf numFmtId="0" fontId="36" fillId="0" borderId="4" xfId="1469" applyFont="1" applyBorder="1" applyAlignment="1">
      <alignment horizontal="left" vertical="center" wrapText="1"/>
    </xf>
    <xf numFmtId="3" fontId="37" fillId="0" borderId="2" xfId="1469" applyNumberFormat="1" applyFont="1" applyBorder="1" applyAlignment="1">
      <alignment vertical="center"/>
    </xf>
    <xf numFmtId="3" fontId="32" fillId="0" borderId="0" xfId="1469" applyNumberFormat="1" applyFont="1" applyAlignment="1">
      <alignment vertical="center"/>
    </xf>
    <xf numFmtId="0" fontId="37" fillId="0" borderId="4" xfId="1469" applyFont="1" applyBorder="1" applyAlignment="1">
      <alignment horizontal="center" vertical="center"/>
    </xf>
    <xf numFmtId="0" fontId="38" fillId="0" borderId="4" xfId="1469" applyFont="1" applyBorder="1" applyAlignment="1">
      <alignment horizontal="left" vertical="center" wrapText="1"/>
    </xf>
    <xf numFmtId="3" fontId="38" fillId="0" borderId="4" xfId="1469" applyNumberFormat="1" applyFont="1" applyBorder="1" applyAlignment="1">
      <alignment vertical="center"/>
    </xf>
    <xf numFmtId="0" fontId="37" fillId="0" borderId="0" xfId="1469" applyFont="1" applyAlignment="1">
      <alignment vertical="center"/>
    </xf>
    <xf numFmtId="3" fontId="35" fillId="0" borderId="4" xfId="1469" applyNumberFormat="1" applyFont="1" applyBorder="1" applyAlignment="1">
      <alignment vertical="center"/>
    </xf>
    <xf numFmtId="0" fontId="38" fillId="0" borderId="4" xfId="1469" applyFont="1" applyBorder="1" applyAlignment="1">
      <alignment vertical="center" wrapText="1"/>
    </xf>
    <xf numFmtId="0" fontId="224" fillId="0" borderId="4" xfId="1469" applyFont="1" applyBorder="1" applyAlignment="1">
      <alignment horizontal="center" vertical="center"/>
    </xf>
    <xf numFmtId="0" fontId="224" fillId="0" borderId="4" xfId="1469" applyFont="1" applyBorder="1" applyAlignment="1">
      <alignment horizontal="left" vertical="center" wrapText="1"/>
    </xf>
    <xf numFmtId="3" fontId="224" fillId="0" borderId="0" xfId="1469" applyNumberFormat="1" applyFont="1" applyAlignment="1">
      <alignment vertical="center"/>
    </xf>
    <xf numFmtId="3" fontId="224" fillId="0" borderId="2" xfId="6252" applyNumberFormat="1" applyFont="1" applyFill="1" applyBorder="1" applyAlignment="1">
      <alignment vertical="center"/>
    </xf>
    <xf numFmtId="0" fontId="224" fillId="0" borderId="0" xfId="1469" applyFont="1" applyAlignment="1">
      <alignment vertical="center"/>
    </xf>
    <xf numFmtId="3" fontId="223" fillId="2" borderId="0" xfId="6536" applyNumberFormat="1" applyFont="1" applyFill="1" applyBorder="1" applyAlignment="1" applyProtection="1">
      <alignment horizontal="left" vertical="center"/>
    </xf>
    <xf numFmtId="3" fontId="225" fillId="2" borderId="0" xfId="1469" applyNumberFormat="1" applyFont="1" applyFill="1" applyAlignment="1">
      <alignment vertical="center"/>
    </xf>
    <xf numFmtId="3" fontId="225" fillId="2" borderId="0" xfId="6536" applyNumberFormat="1" applyFont="1" applyFill="1" applyBorder="1" applyAlignment="1" applyProtection="1">
      <alignment horizontal="left" vertical="center"/>
    </xf>
    <xf numFmtId="4" fontId="223" fillId="2" borderId="0" xfId="6536" applyNumberFormat="1" applyFont="1" applyFill="1" applyBorder="1" applyAlignment="1" applyProtection="1">
      <alignment horizontal="left" vertical="center"/>
    </xf>
    <xf numFmtId="4" fontId="225" fillId="2" borderId="0" xfId="1469" applyNumberFormat="1" applyFont="1" applyFill="1" applyAlignment="1">
      <alignment vertical="center"/>
    </xf>
    <xf numFmtId="4" fontId="225" fillId="2" borderId="0" xfId="6536" applyNumberFormat="1" applyFont="1" applyFill="1" applyBorder="1" applyAlignment="1" applyProtection="1">
      <alignment horizontal="left" vertical="center"/>
    </xf>
    <xf numFmtId="3" fontId="197" fillId="0" borderId="4" xfId="7247" applyNumberFormat="1" applyFont="1" applyFill="1" applyBorder="1" applyAlignment="1">
      <alignment horizontal="right" vertical="center"/>
    </xf>
    <xf numFmtId="49" fontId="6" fillId="2" borderId="4" xfId="6343" applyNumberFormat="1" applyFont="1" applyFill="1" applyBorder="1" applyAlignment="1">
      <alignment vertical="center" wrapText="1"/>
    </xf>
    <xf numFmtId="0" fontId="6" fillId="2" borderId="4" xfId="6905" applyFont="1" applyFill="1" applyBorder="1" applyAlignment="1">
      <alignment horizontal="center" vertical="center"/>
    </xf>
    <xf numFmtId="0" fontId="6" fillId="2" borderId="4" xfId="6905" applyFont="1" applyFill="1" applyBorder="1" applyAlignment="1">
      <alignment horizontal="left" vertical="center" wrapText="1"/>
    </xf>
    <xf numFmtId="0" fontId="6" fillId="2" borderId="4" xfId="1469" applyFont="1" applyFill="1" applyBorder="1" applyAlignment="1">
      <alignment horizontal="left" vertical="center"/>
    </xf>
    <xf numFmtId="0" fontId="6" fillId="2" borderId="4" xfId="1990" applyFont="1" applyFill="1" applyBorder="1" applyAlignment="1">
      <alignment horizontal="center" vertical="center" wrapText="1"/>
    </xf>
    <xf numFmtId="0" fontId="6" fillId="2" borderId="4" xfId="1990" applyFont="1" applyFill="1" applyBorder="1" applyAlignment="1">
      <alignment horizontal="left" vertical="center" wrapText="1"/>
    </xf>
    <xf numFmtId="0" fontId="6" fillId="2" borderId="4" xfId="6713" applyFont="1" applyFill="1" applyBorder="1" applyAlignment="1">
      <alignment horizontal="center" vertical="center" wrapText="1"/>
    </xf>
    <xf numFmtId="0" fontId="6" fillId="2" borderId="4" xfId="6713"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3" xfId="0" applyFont="1" applyFill="1" applyBorder="1" applyAlignment="1">
      <alignment horizontal="left" vertical="center" wrapText="1"/>
    </xf>
    <xf numFmtId="49" fontId="6" fillId="2" borderId="3" xfId="6343" applyNumberFormat="1" applyFont="1" applyFill="1" applyBorder="1" applyAlignment="1">
      <alignment vertical="center" wrapText="1"/>
    </xf>
    <xf numFmtId="0" fontId="6" fillId="2" borderId="3" xfId="6905" applyFont="1" applyFill="1" applyBorder="1" applyAlignment="1">
      <alignment horizontal="left" vertical="center" wrapText="1"/>
    </xf>
    <xf numFmtId="0" fontId="23" fillId="2" borderId="0" xfId="8124" applyFont="1" applyFill="1"/>
    <xf numFmtId="167" fontId="6" fillId="2" borderId="0" xfId="8104" applyNumberFormat="1" applyFont="1" applyFill="1" applyBorder="1" applyAlignment="1">
      <alignment horizontal="right" vertical="center"/>
    </xf>
    <xf numFmtId="4" fontId="23" fillId="2" borderId="0" xfId="8124" applyNumberFormat="1" applyFont="1" applyFill="1" applyAlignment="1">
      <alignment horizontal="center" vertical="center" wrapText="1"/>
    </xf>
    <xf numFmtId="4" fontId="42" fillId="2" borderId="0" xfId="8124" applyNumberFormat="1" applyFont="1" applyFill="1" applyAlignment="1">
      <alignment horizontal="right"/>
    </xf>
    <xf numFmtId="3" fontId="42" fillId="2" borderId="0" xfId="8124" applyNumberFormat="1" applyFont="1" applyFill="1" applyAlignment="1">
      <alignment horizontal="center"/>
    </xf>
    <xf numFmtId="4" fontId="23" fillId="2" borderId="0" xfId="8105" applyNumberFormat="1" applyFont="1" applyFill="1" applyBorder="1" applyAlignment="1" applyProtection="1">
      <alignment horizontal="center" vertical="center"/>
    </xf>
    <xf numFmtId="1" fontId="42" fillId="2" borderId="0" xfId="8124" applyNumberFormat="1" applyFont="1" applyFill="1" applyAlignment="1">
      <alignment horizontal="center"/>
    </xf>
    <xf numFmtId="1" fontId="23" fillId="2" borderId="0" xfId="8124" applyNumberFormat="1" applyFont="1" applyFill="1"/>
    <xf numFmtId="49" fontId="23" fillId="2" borderId="0" xfId="8126" applyNumberFormat="1" applyFont="1" applyFill="1" applyAlignment="1">
      <alignment horizontal="center" vertical="center"/>
    </xf>
    <xf numFmtId="1" fontId="23" fillId="2" borderId="0" xfId="8126" applyNumberFormat="1" applyFont="1" applyFill="1" applyAlignment="1">
      <alignment horizontal="center" vertical="center"/>
    </xf>
    <xf numFmtId="4" fontId="23" fillId="2" borderId="0" xfId="8126" applyNumberFormat="1" applyFont="1" applyFill="1" applyAlignment="1">
      <alignment horizontal="center" vertical="center"/>
    </xf>
    <xf numFmtId="4" fontId="42" fillId="2" borderId="0" xfId="8126" applyNumberFormat="1" applyFont="1" applyFill="1" applyAlignment="1">
      <alignment horizontal="right" vertical="center"/>
    </xf>
    <xf numFmtId="1" fontId="42" fillId="2" borderId="0" xfId="8126" applyNumberFormat="1" applyFont="1" applyFill="1" applyAlignment="1">
      <alignment horizontal="center" vertical="center"/>
    </xf>
    <xf numFmtId="3" fontId="42" fillId="2" borderId="0" xfId="8126" applyNumberFormat="1" applyFont="1" applyFill="1" applyAlignment="1">
      <alignment horizontal="center" vertical="center"/>
    </xf>
    <xf numFmtId="1" fontId="47" fillId="2" borderId="83" xfId="8126" applyNumberFormat="1" applyFont="1" applyFill="1" applyBorder="1" applyAlignment="1">
      <alignment horizontal="center" vertical="center"/>
    </xf>
    <xf numFmtId="4" fontId="47" fillId="2" borderId="83" xfId="8126" applyNumberFormat="1" applyFont="1" applyFill="1" applyBorder="1" applyAlignment="1">
      <alignment horizontal="center" vertical="center"/>
    </xf>
    <xf numFmtId="4" fontId="48" fillId="2" borderId="83" xfId="8126" applyNumberFormat="1" applyFont="1" applyFill="1" applyBorder="1" applyAlignment="1">
      <alignment horizontal="center" vertical="center" wrapText="1"/>
    </xf>
    <xf numFmtId="1" fontId="48" fillId="2" borderId="83" xfId="8126" applyNumberFormat="1" applyFont="1" applyFill="1" applyBorder="1" applyAlignment="1">
      <alignment horizontal="center" vertical="center" wrapText="1"/>
    </xf>
    <xf numFmtId="3" fontId="48" fillId="2" borderId="83" xfId="8126" applyNumberFormat="1" applyFont="1" applyFill="1" applyBorder="1" applyAlignment="1">
      <alignment horizontal="center" vertical="center" wrapText="1"/>
    </xf>
    <xf numFmtId="0" fontId="46" fillId="2" borderId="10" xfId="4726" applyFont="1" applyFill="1" applyBorder="1" applyAlignment="1">
      <alignment horizontal="center" vertical="center" wrapText="1"/>
    </xf>
    <xf numFmtId="0" fontId="23" fillId="2" borderId="10" xfId="4726" applyFont="1" applyFill="1" applyBorder="1" applyAlignment="1">
      <alignment horizontal="center" vertical="center" wrapText="1"/>
    </xf>
    <xf numFmtId="0" fontId="46" fillId="2" borderId="10" xfId="4726" applyFont="1" applyFill="1" applyBorder="1" applyAlignment="1">
      <alignment horizontal="left" vertical="center" wrapText="1"/>
    </xf>
    <xf numFmtId="0" fontId="46" fillId="2" borderId="10" xfId="8128" applyFont="1" applyFill="1" applyBorder="1" applyAlignment="1">
      <alignment horizontal="center" vertical="center" wrapText="1"/>
    </xf>
    <xf numFmtId="0" fontId="23" fillId="2" borderId="10" xfId="8128" applyFont="1" applyFill="1" applyBorder="1" applyAlignment="1">
      <alignment horizontal="center" vertical="center" wrapText="1"/>
    </xf>
    <xf numFmtId="0" fontId="46" fillId="2" borderId="10" xfId="8128" applyFont="1" applyFill="1" applyBorder="1" applyAlignment="1">
      <alignment horizontal="left" vertical="center" wrapText="1"/>
    </xf>
    <xf numFmtId="0" fontId="46" fillId="0" borderId="10" xfId="4726" applyFont="1" applyBorder="1" applyAlignment="1">
      <alignment horizontal="left" vertical="center" wrapText="1"/>
    </xf>
    <xf numFmtId="0" fontId="9" fillId="2" borderId="80" xfId="8127" applyFont="1" applyFill="1" applyBorder="1" applyAlignment="1">
      <alignment horizontal="left" vertical="center"/>
    </xf>
    <xf numFmtId="0" fontId="6" fillId="2" borderId="80" xfId="8127" applyFont="1" applyFill="1" applyBorder="1" applyAlignment="1">
      <alignment horizontal="center" vertical="center"/>
    </xf>
    <xf numFmtId="0" fontId="9" fillId="2" borderId="81" xfId="8127" applyFont="1" applyFill="1" applyBorder="1" applyAlignment="1">
      <alignment vertical="center" wrapText="1"/>
    </xf>
    <xf numFmtId="1" fontId="9" fillId="2" borderId="83" xfId="8127" applyNumberFormat="1" applyFont="1" applyFill="1" applyBorder="1"/>
    <xf numFmtId="4" fontId="9" fillId="2" borderId="83" xfId="8127" applyNumberFormat="1" applyFont="1" applyFill="1" applyBorder="1"/>
    <xf numFmtId="4" fontId="44" fillId="2" borderId="83" xfId="8127" applyNumberFormat="1" applyFont="1" applyFill="1" applyBorder="1" applyAlignment="1">
      <alignment horizontal="right"/>
    </xf>
    <xf numFmtId="3" fontId="44" fillId="2" borderId="83" xfId="8127" applyNumberFormat="1" applyFont="1" applyFill="1" applyBorder="1" applyAlignment="1">
      <alignment horizontal="center"/>
    </xf>
    <xf numFmtId="1" fontId="56" fillId="2" borderId="1" xfId="4726" applyNumberFormat="1" applyFont="1" applyFill="1" applyBorder="1" applyAlignment="1">
      <alignment horizontal="center" vertical="center" wrapText="1"/>
    </xf>
    <xf numFmtId="3" fontId="56" fillId="2" borderId="1" xfId="4726" applyNumberFormat="1" applyFont="1" applyFill="1" applyBorder="1" applyAlignment="1">
      <alignment horizontal="center" vertical="center" wrapText="1"/>
    </xf>
    <xf numFmtId="1" fontId="56" fillId="2" borderId="16" xfId="4726" applyNumberFormat="1" applyFont="1" applyFill="1" applyBorder="1" applyAlignment="1">
      <alignment horizontal="center" vertical="center" wrapText="1"/>
    </xf>
    <xf numFmtId="3" fontId="56" fillId="2" borderId="16" xfId="4726" applyNumberFormat="1" applyFont="1" applyFill="1" applyBorder="1" applyAlignment="1">
      <alignment horizontal="center" vertical="center" wrapText="1"/>
    </xf>
    <xf numFmtId="0" fontId="46" fillId="2" borderId="5" xfId="4726" applyFont="1" applyFill="1" applyBorder="1" applyAlignment="1">
      <alignment horizontal="left" vertical="center" wrapText="1"/>
    </xf>
    <xf numFmtId="0" fontId="46" fillId="2" borderId="5" xfId="8128" applyFont="1" applyFill="1" applyBorder="1" applyAlignment="1">
      <alignment horizontal="left" vertical="center" wrapText="1"/>
    </xf>
    <xf numFmtId="1" fontId="56" fillId="2" borderId="1" xfId="4726" applyNumberFormat="1" applyFont="1" applyFill="1" applyBorder="1">
      <alignment vertical="center" wrapText="1"/>
    </xf>
    <xf numFmtId="4" fontId="56" fillId="2" borderId="1" xfId="4726" applyNumberFormat="1" applyFont="1" applyFill="1" applyBorder="1">
      <alignment vertical="center" wrapText="1"/>
    </xf>
    <xf numFmtId="0" fontId="6" fillId="2" borderId="80" xfId="8127" applyFont="1" applyFill="1" applyBorder="1" applyAlignment="1">
      <alignment horizontal="center"/>
    </xf>
    <xf numFmtId="0" fontId="9" fillId="2" borderId="81" xfId="8127" applyFont="1" applyFill="1" applyBorder="1" applyAlignment="1">
      <alignment wrapText="1"/>
    </xf>
    <xf numFmtId="4" fontId="56" fillId="2" borderId="3" xfId="4726" applyNumberFormat="1" applyFont="1" applyFill="1" applyBorder="1">
      <alignment vertical="center" wrapText="1"/>
    </xf>
    <xf numFmtId="4" fontId="56" fillId="2" borderId="5" xfId="4726" applyNumberFormat="1" applyFont="1" applyFill="1" applyBorder="1">
      <alignment vertical="center" wrapText="1"/>
    </xf>
    <xf numFmtId="3" fontId="9" fillId="2" borderId="83" xfId="8127" applyNumberFormat="1" applyFont="1" applyFill="1" applyBorder="1"/>
    <xf numFmtId="1" fontId="9" fillId="2" borderId="83" xfId="8127" applyNumberFormat="1" applyFont="1" applyFill="1" applyBorder="1" applyAlignment="1">
      <alignment horizontal="center"/>
    </xf>
    <xf numFmtId="3" fontId="9" fillId="2" borderId="83" xfId="8127" applyNumberFormat="1" applyFont="1" applyFill="1" applyBorder="1" applyAlignment="1">
      <alignment horizontal="center"/>
    </xf>
    <xf numFmtId="0" fontId="46" fillId="2" borderId="1" xfId="4726" applyFont="1" applyFill="1" applyBorder="1" applyAlignment="1">
      <alignment horizontal="center" vertical="center" wrapText="1"/>
    </xf>
    <xf numFmtId="0" fontId="23" fillId="2" borderId="1" xfId="4726" applyFont="1" applyFill="1" applyBorder="1" applyAlignment="1">
      <alignment horizontal="center" vertical="center" wrapText="1"/>
    </xf>
    <xf numFmtId="0" fontId="46" fillId="2" borderId="1" xfId="4726" applyFont="1" applyFill="1" applyBorder="1" applyAlignment="1">
      <alignment horizontal="left" vertical="center" wrapText="1"/>
    </xf>
    <xf numFmtId="4" fontId="56" fillId="2" borderId="27" xfId="4726" applyNumberFormat="1" applyFont="1" applyFill="1" applyBorder="1">
      <alignment vertical="center" wrapText="1"/>
    </xf>
    <xf numFmtId="1" fontId="9" fillId="2" borderId="83" xfId="8127" applyNumberFormat="1" applyFont="1" applyFill="1" applyBorder="1" applyAlignment="1">
      <alignment horizontal="right"/>
    </xf>
    <xf numFmtId="4" fontId="9" fillId="2" borderId="83" xfId="8127" applyNumberFormat="1" applyFont="1" applyFill="1" applyBorder="1" applyAlignment="1">
      <alignment horizontal="right"/>
    </xf>
    <xf numFmtId="4" fontId="44" fillId="2" borderId="79" xfId="8127" applyNumberFormat="1" applyFont="1" applyFill="1" applyBorder="1" applyAlignment="1">
      <alignment horizontal="right"/>
    </xf>
    <xf numFmtId="1" fontId="9" fillId="2" borderId="81" xfId="8127" applyNumberFormat="1" applyFont="1" applyFill="1" applyBorder="1" applyAlignment="1">
      <alignment horizontal="right"/>
    </xf>
    <xf numFmtId="49" fontId="24" fillId="2" borderId="84" xfId="8126" applyNumberFormat="1" applyFont="1" applyFill="1" applyBorder="1" applyAlignment="1">
      <alignment horizontal="left"/>
    </xf>
    <xf numFmtId="49" fontId="22" fillId="2" borderId="88" xfId="8126" applyNumberFormat="1" applyFont="1" applyFill="1" applyBorder="1" applyAlignment="1">
      <alignment horizontal="left"/>
    </xf>
    <xf numFmtId="49" fontId="22" fillId="2" borderId="88" xfId="8126" applyNumberFormat="1" applyFont="1" applyFill="1" applyBorder="1" applyAlignment="1">
      <alignment horizontal="center"/>
    </xf>
    <xf numFmtId="3" fontId="22" fillId="2" borderId="89" xfId="8126" applyNumberFormat="1" applyFont="1" applyFill="1" applyBorder="1" applyAlignment="1">
      <alignment horizontal="center"/>
    </xf>
    <xf numFmtId="3" fontId="9" fillId="2" borderId="83" xfId="8127" applyNumberFormat="1" applyFont="1" applyFill="1" applyBorder="1" applyAlignment="1">
      <alignment horizontal="right"/>
    </xf>
    <xf numFmtId="3" fontId="9" fillId="2" borderId="79" xfId="8127" applyNumberFormat="1" applyFont="1" applyFill="1" applyBorder="1" applyAlignment="1">
      <alignment horizontal="right"/>
    </xf>
    <xf numFmtId="49" fontId="22" fillId="2" borderId="83" xfId="8127" applyNumberFormat="1" applyFont="1" applyFill="1" applyBorder="1" applyAlignment="1">
      <alignment horizontal="center"/>
    </xf>
    <xf numFmtId="0" fontId="22" fillId="2" borderId="83" xfId="8127" applyFont="1" applyFill="1" applyBorder="1" applyAlignment="1">
      <alignment horizontal="center" vertical="center"/>
    </xf>
    <xf numFmtId="0" fontId="24" fillId="2" borderId="83" xfId="8127" applyFont="1" applyFill="1" applyBorder="1" applyAlignment="1">
      <alignment horizontal="center" wrapText="1"/>
    </xf>
    <xf numFmtId="1" fontId="24" fillId="2" borderId="83" xfId="8127" applyNumberFormat="1" applyFont="1" applyFill="1" applyBorder="1" applyAlignment="1">
      <alignment horizontal="right"/>
    </xf>
    <xf numFmtId="4" fontId="24" fillId="2" borderId="83" xfId="8127" applyNumberFormat="1" applyFont="1" applyFill="1" applyBorder="1" applyAlignment="1">
      <alignment horizontal="right"/>
    </xf>
    <xf numFmtId="4" fontId="57" fillId="2" borderId="83" xfId="8127" applyNumberFormat="1" applyFont="1" applyFill="1" applyBorder="1" applyAlignment="1">
      <alignment horizontal="right"/>
    </xf>
    <xf numFmtId="1" fontId="57" fillId="2" borderId="83" xfId="8127" applyNumberFormat="1" applyFont="1" applyFill="1" applyBorder="1" applyAlignment="1">
      <alignment horizontal="center"/>
    </xf>
    <xf numFmtId="49" fontId="23" fillId="2" borderId="0" xfId="8127" applyNumberFormat="1" applyFont="1" applyFill="1" applyAlignment="1">
      <alignment horizontal="center"/>
    </xf>
    <xf numFmtId="0" fontId="23" fillId="2" borderId="0" xfId="8127" applyFont="1" applyFill="1" applyAlignment="1">
      <alignment horizontal="center" vertical="center"/>
    </xf>
    <xf numFmtId="0" fontId="23" fillId="2" borderId="0" xfId="8127" applyFont="1" applyFill="1" applyAlignment="1">
      <alignment horizontal="left" wrapText="1"/>
    </xf>
    <xf numFmtId="1" fontId="23" fillId="2" borderId="0" xfId="8126" applyNumberFormat="1" applyFont="1" applyFill="1" applyAlignment="1">
      <alignment horizontal="right"/>
    </xf>
    <xf numFmtId="4" fontId="23" fillId="2" borderId="0" xfId="8126" applyNumberFormat="1" applyFont="1" applyFill="1" applyAlignment="1">
      <alignment horizontal="right"/>
    </xf>
    <xf numFmtId="4" fontId="42" fillId="2" borderId="0" xfId="8126" applyNumberFormat="1" applyFont="1" applyFill="1" applyAlignment="1">
      <alignment horizontal="right"/>
    </xf>
    <xf numFmtId="1" fontId="42" fillId="2" borderId="0" xfId="8126" applyNumberFormat="1" applyFont="1" applyFill="1" applyAlignment="1">
      <alignment horizontal="center"/>
    </xf>
    <xf numFmtId="3" fontId="42" fillId="2" borderId="0" xfId="8126" applyNumberFormat="1" applyFont="1" applyFill="1" applyAlignment="1">
      <alignment horizontal="center"/>
    </xf>
    <xf numFmtId="49" fontId="22" fillId="2" borderId="29" xfId="8127" applyNumberFormat="1" applyFont="1" applyFill="1" applyBorder="1" applyAlignment="1">
      <alignment horizontal="center" vertical="center"/>
    </xf>
    <xf numFmtId="3" fontId="22" fillId="2" borderId="29" xfId="8127" applyNumberFormat="1" applyFont="1" applyFill="1" applyBorder="1" applyAlignment="1">
      <alignment horizontal="center" vertical="center"/>
    </xf>
    <xf numFmtId="3" fontId="24" fillId="2" borderId="29" xfId="8127" applyNumberFormat="1" applyFont="1" applyFill="1" applyBorder="1" applyAlignment="1">
      <alignment horizontal="center" vertical="center" wrapText="1"/>
    </xf>
    <xf numFmtId="1" fontId="47" fillId="2" borderId="29" xfId="8126" applyNumberFormat="1" applyFont="1" applyFill="1" applyBorder="1" applyAlignment="1">
      <alignment horizontal="right" vertical="center"/>
    </xf>
    <xf numFmtId="4" fontId="24" fillId="2" borderId="29" xfId="8126" applyNumberFormat="1" applyFont="1" applyFill="1" applyBorder="1" applyAlignment="1">
      <alignment horizontal="right" vertical="center"/>
    </xf>
    <xf numFmtId="4" fontId="48" fillId="2" borderId="29" xfId="8126" applyNumberFormat="1" applyFont="1" applyFill="1" applyBorder="1" applyAlignment="1">
      <alignment horizontal="right" vertical="center"/>
    </xf>
    <xf numFmtId="1" fontId="57" fillId="2" borderId="29" xfId="8126" applyNumberFormat="1" applyFont="1" applyFill="1" applyBorder="1" applyAlignment="1">
      <alignment horizontal="center" vertical="center"/>
    </xf>
    <xf numFmtId="3" fontId="57" fillId="2" borderId="29" xfId="8126" applyNumberFormat="1" applyFont="1" applyFill="1" applyBorder="1" applyAlignment="1">
      <alignment horizontal="center" vertical="center"/>
    </xf>
    <xf numFmtId="49" fontId="23" fillId="2" borderId="0" xfId="8126" applyNumberFormat="1" applyFont="1" applyFill="1" applyAlignment="1">
      <alignment horizontal="center"/>
    </xf>
    <xf numFmtId="0" fontId="23" fillId="2" borderId="0" xfId="8126" applyFont="1" applyFill="1" applyAlignment="1">
      <alignment horizontal="center" vertical="center"/>
    </xf>
    <xf numFmtId="0" fontId="23" fillId="2" borderId="0" xfId="8126" applyFont="1" applyFill="1" applyAlignment="1">
      <alignment wrapText="1"/>
    </xf>
    <xf numFmtId="1" fontId="23" fillId="2" borderId="0" xfId="8126" applyNumberFormat="1" applyFont="1" applyFill="1"/>
    <xf numFmtId="4" fontId="23" fillId="2" borderId="0" xfId="8126" applyNumberFormat="1" applyFont="1" applyFill="1"/>
    <xf numFmtId="49" fontId="23" fillId="2" borderId="80" xfId="8126" applyNumberFormat="1" applyFont="1" applyFill="1" applyBorder="1" applyAlignment="1">
      <alignment horizontal="center" vertical="center" wrapText="1"/>
    </xf>
    <xf numFmtId="3" fontId="23" fillId="2" borderId="80" xfId="8126" applyNumberFormat="1" applyFont="1" applyFill="1" applyBorder="1" applyAlignment="1">
      <alignment horizontal="center" vertical="center"/>
    </xf>
    <xf numFmtId="0" fontId="23" fillId="2" borderId="80" xfId="8126" applyFont="1" applyFill="1" applyBorder="1" applyAlignment="1">
      <alignment horizontal="center" vertical="center" wrapText="1"/>
    </xf>
    <xf numFmtId="1" fontId="23" fillId="2" borderId="80" xfId="8126" applyNumberFormat="1" applyFont="1" applyFill="1" applyBorder="1" applyAlignment="1">
      <alignment horizontal="right" vertical="center"/>
    </xf>
    <xf numFmtId="4" fontId="23" fillId="2" borderId="80" xfId="8126" applyNumberFormat="1" applyFont="1" applyFill="1" applyBorder="1" applyAlignment="1">
      <alignment horizontal="right" vertical="center"/>
    </xf>
    <xf numFmtId="4" fontId="42" fillId="2" borderId="80" xfId="8126" applyNumberFormat="1" applyFont="1" applyFill="1" applyBorder="1" applyAlignment="1">
      <alignment horizontal="right" vertical="center"/>
    </xf>
    <xf numFmtId="1" fontId="42" fillId="2" borderId="80" xfId="8126" applyNumberFormat="1" applyFont="1" applyFill="1" applyBorder="1" applyAlignment="1">
      <alignment horizontal="center" vertical="center"/>
    </xf>
    <xf numFmtId="3" fontId="42" fillId="2" borderId="80" xfId="8126" applyNumberFormat="1" applyFont="1" applyFill="1" applyBorder="1" applyAlignment="1">
      <alignment horizontal="center" vertical="center"/>
    </xf>
    <xf numFmtId="4" fontId="47" fillId="2" borderId="83" xfId="8126" applyNumberFormat="1" applyFont="1" applyFill="1" applyBorder="1" applyAlignment="1">
      <alignment horizontal="right" vertical="center"/>
    </xf>
    <xf numFmtId="1" fontId="23" fillId="2" borderId="80" xfId="8126" applyNumberFormat="1" applyFont="1" applyFill="1" applyBorder="1" applyAlignment="1">
      <alignment horizontal="center"/>
    </xf>
    <xf numFmtId="3" fontId="23" fillId="2" borderId="83" xfId="8126" applyNumberFormat="1" applyFont="1" applyFill="1" applyBorder="1" applyAlignment="1">
      <alignment horizontal="center"/>
    </xf>
    <xf numFmtId="49" fontId="24" fillId="2" borderId="2" xfId="8126" applyNumberFormat="1" applyFont="1" applyFill="1" applyBorder="1" applyAlignment="1">
      <alignment horizontal="center"/>
    </xf>
    <xf numFmtId="0" fontId="24" fillId="2" borderId="84" xfId="8126" applyFont="1" applyFill="1" applyBorder="1" applyAlignment="1">
      <alignment horizontal="left" vertical="center"/>
    </xf>
    <xf numFmtId="0" fontId="24" fillId="2" borderId="85" xfId="8126" applyFont="1" applyFill="1" applyBorder="1" applyAlignment="1">
      <alignment horizontal="left" vertical="center" wrapText="1"/>
    </xf>
    <xf numFmtId="4" fontId="47" fillId="2" borderId="2" xfId="8126" applyNumberFormat="1" applyFont="1" applyFill="1" applyBorder="1"/>
    <xf numFmtId="1" fontId="47" fillId="2" borderId="85" xfId="8126" applyNumberFormat="1" applyFont="1" applyFill="1" applyBorder="1" applyAlignment="1">
      <alignment horizontal="center"/>
    </xf>
    <xf numFmtId="3" fontId="47" fillId="2" borderId="2" xfId="8126" applyNumberFormat="1" applyFont="1" applyFill="1" applyBorder="1" applyAlignment="1">
      <alignment horizontal="center"/>
    </xf>
    <xf numFmtId="0" fontId="24" fillId="2" borderId="3" xfId="8126" applyFont="1" applyFill="1" applyBorder="1" applyAlignment="1">
      <alignment horizontal="left" vertical="center"/>
    </xf>
    <xf numFmtId="0" fontId="24" fillId="2" borderId="12" xfId="8126" applyFont="1" applyFill="1" applyBorder="1" applyAlignment="1">
      <alignment horizontal="left" vertical="center" wrapText="1"/>
    </xf>
    <xf numFmtId="1" fontId="47" fillId="2" borderId="12" xfId="8126" applyNumberFormat="1" applyFont="1" applyFill="1" applyBorder="1" applyAlignment="1">
      <alignment horizontal="center"/>
    </xf>
    <xf numFmtId="1" fontId="23" fillId="2" borderId="12" xfId="8126" applyNumberFormat="1" applyFont="1" applyFill="1" applyBorder="1" applyAlignment="1">
      <alignment horizontal="center"/>
    </xf>
    <xf numFmtId="1" fontId="42" fillId="2" borderId="0" xfId="8126" applyNumberFormat="1" applyFont="1" applyFill="1"/>
    <xf numFmtId="0" fontId="192" fillId="2" borderId="10" xfId="1980" applyFont="1" applyFill="1" applyBorder="1" applyAlignment="1">
      <alignment horizontal="center" vertical="center" wrapText="1"/>
    </xf>
    <xf numFmtId="0" fontId="192" fillId="2" borderId="10" xfId="1980" applyFont="1" applyFill="1" applyBorder="1" applyAlignment="1">
      <alignment horizontal="left" vertical="center" wrapText="1"/>
    </xf>
    <xf numFmtId="0" fontId="192" fillId="2" borderId="4" xfId="0" applyFont="1" applyFill="1" applyBorder="1" applyAlignment="1">
      <alignment horizontal="left" vertical="center" wrapText="1"/>
    </xf>
    <xf numFmtId="0" fontId="192" fillId="2" borderId="4" xfId="1238" applyFont="1" applyFill="1" applyAlignment="1">
      <alignment horizontal="center" vertical="center"/>
    </xf>
    <xf numFmtId="0" fontId="192" fillId="2" borderId="4" xfId="5377" applyFont="1" applyFill="1" applyBorder="1" applyAlignment="1">
      <alignment horizontal="left" vertical="center" wrapText="1"/>
    </xf>
    <xf numFmtId="3" fontId="192" fillId="2" borderId="4" xfId="1796" applyNumberFormat="1" applyFont="1" applyFill="1" applyBorder="1" applyAlignment="1">
      <alignment horizontal="right" vertical="center"/>
    </xf>
    <xf numFmtId="0" fontId="192" fillId="2" borderId="3" xfId="5377" applyFont="1" applyFill="1" applyBorder="1" applyAlignment="1">
      <alignment horizontal="left" vertical="center" wrapText="1"/>
    </xf>
    <xf numFmtId="0" fontId="192" fillId="2" borderId="10" xfId="1238" applyFont="1" applyFill="1" applyBorder="1" applyAlignment="1">
      <alignment horizontal="center" vertical="center"/>
    </xf>
    <xf numFmtId="0" fontId="192" fillId="2" borderId="5" xfId="5377" applyFont="1" applyFill="1" applyBorder="1" applyAlignment="1">
      <alignment horizontal="left" vertical="center" wrapText="1"/>
    </xf>
    <xf numFmtId="3" fontId="9" fillId="2" borderId="23" xfId="1469" applyNumberFormat="1" applyFont="1" applyFill="1" applyBorder="1" applyAlignment="1">
      <alignment vertical="center"/>
    </xf>
    <xf numFmtId="0" fontId="7" fillId="2" borderId="93" xfId="1469" applyFont="1" applyFill="1" applyBorder="1" applyAlignment="1">
      <alignment horizontal="center" vertical="center" wrapText="1"/>
    </xf>
    <xf numFmtId="0" fontId="7" fillId="2" borderId="93" xfId="0" applyFont="1" applyFill="1" applyBorder="1" applyAlignment="1">
      <alignment horizontal="center" vertical="center" wrapText="1"/>
    </xf>
    <xf numFmtId="0" fontId="221" fillId="0" borderId="0" xfId="7880" applyFont="1" applyAlignment="1">
      <alignment vertical="center"/>
    </xf>
    <xf numFmtId="0" fontId="230" fillId="0" borderId="0" xfId="7880" applyFont="1" applyAlignment="1">
      <alignment vertical="center"/>
    </xf>
    <xf numFmtId="0" fontId="230" fillId="0" borderId="0" xfId="7880" applyFont="1" applyAlignment="1">
      <alignment vertical="center" wrapText="1"/>
    </xf>
    <xf numFmtId="0" fontId="231" fillId="0" borderId="0" xfId="7880" applyFont="1" applyAlignment="1">
      <alignment horizontal="left" vertical="center"/>
    </xf>
    <xf numFmtId="0" fontId="189" fillId="0" borderId="0" xfId="0" applyFont="1" applyAlignment="1">
      <alignment vertical="center"/>
    </xf>
    <xf numFmtId="0" fontId="232" fillId="0" borderId="0" xfId="0" applyFont="1" applyAlignment="1">
      <alignment vertical="center"/>
    </xf>
    <xf numFmtId="0" fontId="230" fillId="0" borderId="0" xfId="7880" applyFont="1" applyAlignment="1">
      <alignment horizontal="left" vertical="center"/>
    </xf>
    <xf numFmtId="0" fontId="199" fillId="0" borderId="0" xfId="7880" applyFont="1" applyAlignment="1">
      <alignment vertical="center"/>
    </xf>
    <xf numFmtId="0" fontId="199" fillId="0" borderId="0" xfId="7880" applyFont="1" applyAlignment="1">
      <alignment vertical="center" wrapText="1"/>
    </xf>
    <xf numFmtId="0" fontId="233" fillId="0" borderId="0" xfId="7880" applyFont="1" applyAlignment="1">
      <alignment vertical="center"/>
    </xf>
    <xf numFmtId="2" fontId="234" fillId="0" borderId="23" xfId="7880" applyNumberFormat="1" applyFont="1" applyBorder="1" applyAlignment="1">
      <alignment horizontal="center" vertical="center" wrapText="1"/>
    </xf>
    <xf numFmtId="0" fontId="197" fillId="0" borderId="93" xfId="7880" applyFont="1" applyBorder="1" applyAlignment="1">
      <alignment horizontal="center" vertical="center" wrapText="1"/>
    </xf>
    <xf numFmtId="0" fontId="204" fillId="0" borderId="93" xfId="7880" applyFont="1" applyBorder="1" applyAlignment="1">
      <alignment horizontal="center" vertical="center" wrapText="1"/>
    </xf>
    <xf numFmtId="4" fontId="204" fillId="0" borderId="93" xfId="7880" applyNumberFormat="1" applyFont="1" applyBorder="1" applyAlignment="1">
      <alignment horizontal="center" vertical="center" wrapText="1"/>
    </xf>
    <xf numFmtId="49" fontId="192" fillId="0" borderId="93" xfId="7880" applyNumberFormat="1" applyFont="1" applyBorder="1" applyAlignment="1">
      <alignment horizontal="center" vertical="center"/>
    </xf>
    <xf numFmtId="3" fontId="192" fillId="0" borderId="93" xfId="8109" applyNumberFormat="1" applyFont="1" applyBorder="1" applyAlignment="1">
      <alignment horizontal="center" vertical="center" wrapText="1"/>
    </xf>
    <xf numFmtId="0" fontId="192" fillId="0" borderId="93" xfId="7879" applyFont="1" applyBorder="1" applyAlignment="1">
      <alignment horizontal="left" vertical="center" wrapText="1"/>
    </xf>
    <xf numFmtId="4" fontId="227" fillId="0" borderId="93" xfId="7879" applyNumberFormat="1" applyFont="1" applyBorder="1" applyAlignment="1">
      <alignment horizontal="right" vertical="center" wrapText="1"/>
    </xf>
    <xf numFmtId="3" fontId="192" fillId="0" borderId="93" xfId="7880" applyNumberFormat="1" applyFont="1" applyBorder="1" applyAlignment="1">
      <alignment vertical="center"/>
    </xf>
    <xf numFmtId="4" fontId="192" fillId="0" borderId="93" xfId="0" applyNumberFormat="1" applyFont="1" applyBorder="1" applyAlignment="1">
      <alignment vertical="center"/>
    </xf>
    <xf numFmtId="3" fontId="192" fillId="0" borderId="93" xfId="7880" applyNumberFormat="1" applyFont="1" applyBorder="1" applyAlignment="1">
      <alignment horizontal="center" vertical="center"/>
    </xf>
    <xf numFmtId="0" fontId="192" fillId="0" borderId="93" xfId="7880" applyFont="1" applyBorder="1" applyAlignment="1">
      <alignment horizontal="left" vertical="center" wrapText="1"/>
    </xf>
    <xf numFmtId="4" fontId="227" fillId="0" borderId="93" xfId="7880" applyNumberFormat="1" applyFont="1" applyBorder="1" applyAlignment="1">
      <alignment horizontal="right" vertical="center"/>
    </xf>
    <xf numFmtId="3" fontId="192" fillId="0" borderId="10" xfId="0" applyNumberFormat="1" applyFont="1" applyBorder="1" applyAlignment="1">
      <alignment horizontal="center" vertical="center" wrapText="1"/>
    </xf>
    <xf numFmtId="4" fontId="227" fillId="0" borderId="93" xfId="0" applyNumberFormat="1" applyFont="1" applyBorder="1" applyAlignment="1">
      <alignment vertical="center"/>
    </xf>
    <xf numFmtId="3" fontId="192" fillId="0" borderId="93" xfId="0" applyNumberFormat="1" applyFont="1" applyBorder="1" applyAlignment="1">
      <alignment vertical="center"/>
    </xf>
    <xf numFmtId="3" fontId="192" fillId="0" borderId="93" xfId="0" applyNumberFormat="1" applyFont="1" applyBorder="1" applyAlignment="1">
      <alignment horizontal="center" vertical="center"/>
    </xf>
    <xf numFmtId="0" fontId="221" fillId="0" borderId="93" xfId="7880" applyFont="1" applyBorder="1" applyAlignment="1">
      <alignment horizontal="center" vertical="center"/>
    </xf>
    <xf numFmtId="3" fontId="221" fillId="0" borderId="93" xfId="7880" applyNumberFormat="1" applyFont="1" applyBorder="1" applyAlignment="1">
      <alignment vertical="center"/>
    </xf>
    <xf numFmtId="0" fontId="221" fillId="0" borderId="93" xfId="7880" applyFont="1" applyBorder="1" applyAlignment="1">
      <alignment horizontal="center" vertical="center" wrapText="1"/>
    </xf>
    <xf numFmtId="3" fontId="231" fillId="0" borderId="93" xfId="7880" applyNumberFormat="1" applyFont="1" applyBorder="1" applyAlignment="1">
      <alignment horizontal="right" vertical="center"/>
    </xf>
    <xf numFmtId="3" fontId="221" fillId="0" borderId="93" xfId="0" applyNumberFormat="1" applyFont="1" applyBorder="1" applyAlignment="1">
      <alignment horizontal="right" vertical="center"/>
    </xf>
    <xf numFmtId="4" fontId="221" fillId="0" borderId="93" xfId="0" applyNumberFormat="1" applyFont="1" applyBorder="1" applyAlignment="1">
      <alignment horizontal="right" vertical="center"/>
    </xf>
    <xf numFmtId="4" fontId="221" fillId="0" borderId="93" xfId="0" applyNumberFormat="1" applyFont="1" applyBorder="1" applyAlignment="1">
      <alignment vertical="center"/>
    </xf>
    <xf numFmtId="0" fontId="234" fillId="2" borderId="0" xfId="7880" applyFont="1" applyFill="1" applyAlignment="1">
      <alignment horizontal="center" vertical="center"/>
    </xf>
    <xf numFmtId="0" fontId="189" fillId="0" borderId="0" xfId="0" applyFont="1" applyAlignment="1">
      <alignment vertical="center" wrapText="1"/>
    </xf>
    <xf numFmtId="0" fontId="236" fillId="0" borderId="0" xfId="0" applyFont="1" applyAlignment="1">
      <alignment vertical="center"/>
    </xf>
    <xf numFmtId="0" fontId="189" fillId="2" borderId="0" xfId="0" applyFont="1" applyFill="1" applyAlignment="1">
      <alignment vertical="center"/>
    </xf>
    <xf numFmtId="4" fontId="189" fillId="2" borderId="0" xfId="0" applyNumberFormat="1" applyFont="1" applyFill="1" applyAlignment="1">
      <alignment vertical="center"/>
    </xf>
    <xf numFmtId="4" fontId="232" fillId="2" borderId="0" xfId="0" applyNumberFormat="1" applyFont="1" applyFill="1" applyAlignment="1">
      <alignment vertical="center"/>
    </xf>
    <xf numFmtId="3" fontId="232" fillId="2" borderId="0" xfId="0" applyNumberFormat="1" applyFont="1" applyFill="1" applyAlignment="1">
      <alignment vertical="center"/>
    </xf>
    <xf numFmtId="3" fontId="199" fillId="0" borderId="0" xfId="7880" applyNumberFormat="1" applyFont="1" applyAlignment="1">
      <alignment vertical="center"/>
    </xf>
    <xf numFmtId="3" fontId="189" fillId="0" borderId="0" xfId="0" applyNumberFormat="1" applyFont="1" applyAlignment="1">
      <alignment vertical="center"/>
    </xf>
    <xf numFmtId="3" fontId="232" fillId="0" borderId="0" xfId="0" applyNumberFormat="1" applyFont="1" applyAlignment="1">
      <alignment vertical="center"/>
    </xf>
    <xf numFmtId="0" fontId="227" fillId="0" borderId="0" xfId="7880" applyFont="1" applyAlignment="1">
      <alignment vertical="center"/>
    </xf>
    <xf numFmtId="0" fontId="237" fillId="0" borderId="0" xfId="0" applyFont="1" applyAlignment="1">
      <alignment vertical="center"/>
    </xf>
    <xf numFmtId="3" fontId="192" fillId="0" borderId="0" xfId="7880" applyNumberFormat="1" applyFont="1" applyAlignment="1">
      <alignment vertical="center"/>
    </xf>
    <xf numFmtId="3" fontId="192" fillId="0" borderId="0" xfId="7880" applyNumberFormat="1" applyFont="1" applyAlignment="1">
      <alignment vertical="center" wrapText="1"/>
    </xf>
    <xf numFmtId="3" fontId="227" fillId="0" borderId="0" xfId="7880" applyNumberFormat="1" applyFont="1" applyAlignment="1">
      <alignment vertical="center"/>
    </xf>
    <xf numFmtId="3" fontId="192" fillId="0" borderId="0" xfId="7880" applyNumberFormat="1" applyFont="1" applyAlignment="1">
      <alignment horizontal="left" vertical="center"/>
    </xf>
    <xf numFmtId="0" fontId="26" fillId="0" borderId="4" xfId="1469" applyFont="1" applyBorder="1" applyAlignment="1">
      <alignment horizontal="center" vertical="center"/>
    </xf>
    <xf numFmtId="0" fontId="26" fillId="0" borderId="4" xfId="1469" applyFont="1" applyBorder="1" applyAlignment="1">
      <alignment horizontal="left" vertical="center"/>
    </xf>
    <xf numFmtId="0" fontId="26" fillId="0" borderId="4" xfId="1469" applyFont="1" applyBorder="1" applyAlignment="1">
      <alignment horizontal="center" vertical="center" wrapText="1"/>
    </xf>
    <xf numFmtId="3" fontId="9" fillId="0" borderId="4" xfId="1469" applyNumberFormat="1" applyFont="1" applyBorder="1" applyAlignment="1">
      <alignment horizontal="right" vertical="center" wrapText="1"/>
    </xf>
    <xf numFmtId="4" fontId="9" fillId="0" borderId="4" xfId="1469" applyNumberFormat="1" applyFont="1" applyBorder="1" applyAlignment="1">
      <alignment horizontal="right" vertical="center" wrapText="1"/>
    </xf>
    <xf numFmtId="0" fontId="28" fillId="0" borderId="4" xfId="1469" applyFont="1" applyBorder="1" applyAlignment="1">
      <alignment horizontal="center" vertical="center"/>
    </xf>
    <xf numFmtId="0" fontId="28" fillId="0" borderId="4" xfId="1469" applyFont="1" applyBorder="1" applyAlignment="1">
      <alignment vertical="center" wrapText="1"/>
    </xf>
    <xf numFmtId="0" fontId="28" fillId="0" borderId="4" xfId="1469" applyFont="1" applyBorder="1" applyAlignment="1">
      <alignment horizontal="center" vertical="center" wrapText="1"/>
    </xf>
    <xf numFmtId="3" fontId="9" fillId="0" borderId="4" xfId="1469" applyNumberFormat="1" applyFont="1" applyBorder="1" applyAlignment="1">
      <alignment horizontal="right" vertical="center"/>
    </xf>
    <xf numFmtId="4" fontId="9" fillId="0" borderId="4" xfId="1469" applyNumberFormat="1" applyFont="1" applyBorder="1" applyAlignment="1">
      <alignment horizontal="right" vertical="center"/>
    </xf>
    <xf numFmtId="3" fontId="9" fillId="0" borderId="3" xfId="1469" applyNumberFormat="1" applyFont="1" applyBorder="1" applyAlignment="1">
      <alignment horizontal="right" vertical="center"/>
    </xf>
    <xf numFmtId="0" fontId="26" fillId="0" borderId="4" xfId="1469" applyFont="1" applyBorder="1" applyAlignment="1">
      <alignment vertical="center"/>
    </xf>
    <xf numFmtId="0" fontId="28" fillId="0" borderId="4" xfId="1469" applyFont="1" applyBorder="1" applyAlignment="1">
      <alignment vertical="center"/>
    </xf>
    <xf numFmtId="3" fontId="28" fillId="0" borderId="3" xfId="1469" applyNumberFormat="1" applyFont="1" applyBorder="1" applyAlignment="1">
      <alignment vertical="center"/>
    </xf>
    <xf numFmtId="4" fontId="28" fillId="0" borderId="3" xfId="1469" applyNumberFormat="1" applyFont="1" applyBorder="1" applyAlignment="1">
      <alignment vertical="center"/>
    </xf>
    <xf numFmtId="4" fontId="28" fillId="0" borderId="4" xfId="1469" applyNumberFormat="1" applyFont="1" applyBorder="1" applyAlignment="1">
      <alignment vertical="center"/>
    </xf>
    <xf numFmtId="0" fontId="25" fillId="0" borderId="4" xfId="1469" applyFont="1" applyBorder="1" applyAlignment="1">
      <alignment horizontal="center" vertical="center"/>
    </xf>
    <xf numFmtId="0" fontId="25" fillId="0" borderId="4" xfId="1469" applyFont="1" applyBorder="1" applyAlignment="1">
      <alignment horizontal="left" vertical="center"/>
    </xf>
    <xf numFmtId="0" fontId="25" fillId="0" borderId="4" xfId="1469" applyFont="1" applyBorder="1" applyAlignment="1">
      <alignment horizontal="center" vertical="center" wrapText="1"/>
    </xf>
    <xf numFmtId="4" fontId="9" fillId="0" borderId="3" xfId="1469" applyNumberFormat="1" applyFont="1" applyBorder="1" applyAlignment="1">
      <alignment horizontal="right" vertical="center" wrapText="1"/>
    </xf>
    <xf numFmtId="0" fontId="65" fillId="0" borderId="0" xfId="1469" applyFont="1" applyAlignment="1">
      <alignment horizontal="center"/>
    </xf>
    <xf numFmtId="4" fontId="28" fillId="0" borderId="0" xfId="1469" applyNumberFormat="1" applyFont="1" applyAlignment="1">
      <alignment horizontal="right"/>
    </xf>
    <xf numFmtId="0" fontId="28" fillId="0" borderId="0" xfId="1469" applyFont="1" applyAlignment="1">
      <alignment horizontal="center"/>
    </xf>
    <xf numFmtId="3" fontId="59" fillId="0" borderId="4" xfId="1469" applyNumberFormat="1" applyFont="1" applyBorder="1" applyAlignment="1">
      <alignment horizontal="right" vertical="center"/>
    </xf>
    <xf numFmtId="4" fontId="59" fillId="0" borderId="3" xfId="1469" applyNumberFormat="1" applyFont="1" applyBorder="1" applyAlignment="1">
      <alignment horizontal="right" vertical="center"/>
    </xf>
    <xf numFmtId="4" fontId="59" fillId="0" borderId="4" xfId="1469" applyNumberFormat="1" applyFont="1" applyBorder="1" applyAlignment="1">
      <alignment horizontal="right" vertical="center"/>
    </xf>
    <xf numFmtId="0" fontId="65" fillId="0" borderId="0" xfId="1469" applyFont="1" applyAlignment="1">
      <alignment vertical="center"/>
    </xf>
    <xf numFmtId="0" fontId="28" fillId="0" borderId="3" xfId="1469" applyFont="1" applyBorder="1" applyAlignment="1">
      <alignment vertical="center"/>
    </xf>
    <xf numFmtId="3" fontId="28" fillId="0" borderId="4" xfId="1469" applyNumberFormat="1" applyFont="1" applyBorder="1" applyAlignment="1">
      <alignment vertical="center"/>
    </xf>
    <xf numFmtId="0" fontId="19" fillId="0" borderId="0" xfId="1469" applyFont="1"/>
    <xf numFmtId="3" fontId="187" fillId="0" borderId="0" xfId="8105" applyNumberFormat="1" applyFont="1" applyBorder="1" applyAlignment="1" applyProtection="1">
      <alignment vertical="center"/>
    </xf>
    <xf numFmtId="0" fontId="189" fillId="0" borderId="0" xfId="8106" applyFont="1"/>
    <xf numFmtId="3" fontId="187" fillId="0" borderId="0" xfId="8107" applyNumberFormat="1" applyFont="1" applyAlignment="1">
      <alignment vertical="center"/>
    </xf>
    <xf numFmtId="3" fontId="208" fillId="0" borderId="0" xfId="8105" applyNumberFormat="1" applyFont="1" applyBorder="1" applyAlignment="1" applyProtection="1">
      <alignment horizontal="left" vertical="center"/>
    </xf>
    <xf numFmtId="3" fontId="191" fillId="0" borderId="0" xfId="8107" applyNumberFormat="1" applyFont="1" applyAlignment="1">
      <alignment horizontal="right" vertical="center"/>
    </xf>
    <xf numFmtId="3" fontId="187" fillId="0" borderId="0" xfId="8107" applyNumberFormat="1" applyFont="1" applyAlignment="1">
      <alignment horizontal="right" vertical="center"/>
    </xf>
    <xf numFmtId="3" fontId="187" fillId="0" borderId="0" xfId="8105" applyNumberFormat="1" applyFont="1" applyBorder="1" applyAlignment="1" applyProtection="1">
      <alignment horizontal="left" vertical="center"/>
    </xf>
    <xf numFmtId="0" fontId="187" fillId="0" borderId="0" xfId="8107" applyFont="1" applyAlignment="1">
      <alignment horizontal="left" vertical="center"/>
    </xf>
    <xf numFmtId="3" fontId="187" fillId="0" borderId="0" xfId="8107" applyNumberFormat="1" applyFont="1" applyAlignment="1">
      <alignment horizontal="left" vertical="center"/>
    </xf>
    <xf numFmtId="3" fontId="192" fillId="0" borderId="0" xfId="8107" applyNumberFormat="1" applyFont="1" applyAlignment="1">
      <alignment horizontal="center" vertical="center"/>
    </xf>
    <xf numFmtId="3" fontId="187" fillId="0" borderId="0" xfId="8107" applyNumberFormat="1" applyFont="1" applyAlignment="1">
      <alignment horizontal="center" vertical="center"/>
    </xf>
    <xf numFmtId="3" fontId="187" fillId="0" borderId="4" xfId="8107" applyNumberFormat="1" applyFont="1" applyBorder="1" applyAlignment="1">
      <alignment horizontal="center" vertical="center" wrapText="1"/>
    </xf>
    <xf numFmtId="3" fontId="191" fillId="0" borderId="4" xfId="8106" applyNumberFormat="1" applyFont="1" applyBorder="1" applyAlignment="1">
      <alignment horizontal="center" vertical="center" wrapText="1"/>
    </xf>
    <xf numFmtId="0" fontId="194" fillId="0" borderId="3" xfId="8107" applyFont="1" applyBorder="1" applyAlignment="1">
      <alignment vertical="center"/>
    </xf>
    <xf numFmtId="0" fontId="194" fillId="0" borderId="4" xfId="8107" applyFont="1" applyBorder="1" applyAlignment="1">
      <alignment vertical="center"/>
    </xf>
    <xf numFmtId="3" fontId="194" fillId="0" borderId="4" xfId="8107" applyNumberFormat="1" applyFont="1" applyBorder="1" applyAlignment="1">
      <alignment vertical="center"/>
    </xf>
    <xf numFmtId="0" fontId="195" fillId="0" borderId="0" xfId="8106" applyFont="1"/>
    <xf numFmtId="3" fontId="197" fillId="0" borderId="3" xfId="8108" applyNumberFormat="1" applyFont="1" applyBorder="1" applyAlignment="1">
      <alignment vertical="center"/>
    </xf>
    <xf numFmtId="3" fontId="197" fillId="0" borderId="4" xfId="8108" applyNumberFormat="1" applyFont="1" applyBorder="1" applyAlignment="1">
      <alignment vertical="center"/>
    </xf>
    <xf numFmtId="16" fontId="194" fillId="0" borderId="4" xfId="8107" applyNumberFormat="1" applyFont="1" applyBorder="1" applyAlignment="1">
      <alignment horizontal="left" vertical="center"/>
    </xf>
    <xf numFmtId="16" fontId="194" fillId="0" borderId="4" xfId="8107" quotePrefix="1" applyNumberFormat="1" applyFont="1" applyBorder="1" applyAlignment="1">
      <alignment vertical="center"/>
    </xf>
    <xf numFmtId="3" fontId="198" fillId="0" borderId="4" xfId="8108" applyNumberFormat="1" applyFont="1" applyBorder="1" applyAlignment="1">
      <alignment vertical="center"/>
    </xf>
    <xf numFmtId="0" fontId="191" fillId="0" borderId="4" xfId="8109" applyFont="1" applyBorder="1" applyAlignment="1">
      <alignment horizontal="center" vertical="center"/>
    </xf>
    <xf numFmtId="0" fontId="191" fillId="0" borderId="4" xfId="8110" applyFont="1" applyBorder="1" applyAlignment="1">
      <alignment vertical="center" wrapText="1"/>
    </xf>
    <xf numFmtId="3" fontId="191" fillId="0" borderId="4" xfId="8110" applyNumberFormat="1" applyFont="1" applyBorder="1" applyAlignment="1">
      <alignment vertical="center" wrapText="1"/>
    </xf>
    <xf numFmtId="3" fontId="191" fillId="0" borderId="4" xfId="8108" applyNumberFormat="1" applyFont="1" applyBorder="1" applyAlignment="1">
      <alignment horizontal="right" vertical="center"/>
    </xf>
    <xf numFmtId="3" fontId="191" fillId="0" borderId="4" xfId="8107" applyNumberFormat="1" applyFont="1" applyBorder="1" applyAlignment="1">
      <alignment horizontal="right" vertical="center"/>
    </xf>
    <xf numFmtId="0" fontId="187" fillId="0" borderId="4" xfId="8109" applyFont="1" applyBorder="1" applyAlignment="1">
      <alignment horizontal="center" vertical="center"/>
    </xf>
    <xf numFmtId="0" fontId="187" fillId="0" borderId="4" xfId="8110" applyFont="1" applyBorder="1" applyAlignment="1">
      <alignment vertical="center" wrapText="1"/>
    </xf>
    <xf numFmtId="0" fontId="191" fillId="0" borderId="4" xfId="8111" applyFont="1" applyBorder="1" applyAlignment="1">
      <alignment horizontal="center" vertical="center" wrapText="1"/>
    </xf>
    <xf numFmtId="0" fontId="191" fillId="0" borderId="4" xfId="8111" applyFont="1" applyBorder="1" applyAlignment="1">
      <alignment horizontal="left" vertical="center" wrapText="1"/>
    </xf>
    <xf numFmtId="0" fontId="187" fillId="0" borderId="4" xfId="8111" applyFont="1" applyBorder="1" applyAlignment="1">
      <alignment horizontal="center" vertical="center" wrapText="1"/>
    </xf>
    <xf numFmtId="0" fontId="187" fillId="0" borderId="4" xfId="8111" applyFont="1" applyBorder="1" applyAlignment="1">
      <alignment horizontal="left" vertical="center" wrapText="1"/>
    </xf>
    <xf numFmtId="0" fontId="191" fillId="0" borderId="4" xfId="8109" applyFont="1" applyBorder="1" applyAlignment="1">
      <alignment horizontal="left" vertical="center"/>
    </xf>
    <xf numFmtId="0" fontId="187" fillId="0" borderId="4" xfId="8109" applyFont="1" applyBorder="1" applyAlignment="1">
      <alignment horizontal="left" vertical="center"/>
    </xf>
    <xf numFmtId="0" fontId="191" fillId="0" borderId="4" xfId="8112" applyFont="1" applyBorder="1" applyAlignment="1">
      <alignment horizontal="center" vertical="center" wrapText="1"/>
    </xf>
    <xf numFmtId="0" fontId="191" fillId="0" borderId="4" xfId="8112" applyFont="1" applyBorder="1" applyAlignment="1">
      <alignment horizontal="left" vertical="center" wrapText="1"/>
    </xf>
    <xf numFmtId="0" fontId="187" fillId="0" borderId="4" xfId="8112" applyFont="1" applyBorder="1" applyAlignment="1">
      <alignment horizontal="center" vertical="center" wrapText="1"/>
    </xf>
    <xf numFmtId="0" fontId="187" fillId="0" borderId="4" xfId="8112" applyFont="1" applyBorder="1" applyAlignment="1">
      <alignment horizontal="left" vertical="center" wrapText="1"/>
    </xf>
    <xf numFmtId="0" fontId="191" fillId="0" borderId="4" xfId="8113" applyFont="1" applyBorder="1" applyAlignment="1">
      <alignment horizontal="center" vertical="center" wrapText="1"/>
    </xf>
    <xf numFmtId="0" fontId="191" fillId="0" borderId="4" xfId="8113" applyFont="1" applyBorder="1" applyAlignment="1">
      <alignment horizontal="left" vertical="center" wrapText="1"/>
    </xf>
    <xf numFmtId="0" fontId="187" fillId="0" borderId="4" xfId="8113" applyFont="1" applyBorder="1" applyAlignment="1">
      <alignment horizontal="center" vertical="center" wrapText="1"/>
    </xf>
    <xf numFmtId="0" fontId="187" fillId="0" borderId="4" xfId="8113" applyFont="1" applyBorder="1" applyAlignment="1">
      <alignment horizontal="left" vertical="center" wrapText="1"/>
    </xf>
    <xf numFmtId="49" fontId="191" fillId="0" borderId="4" xfId="8114" applyNumberFormat="1" applyFont="1" applyBorder="1" applyAlignment="1">
      <alignment horizontal="center" vertical="center" wrapText="1"/>
    </xf>
    <xf numFmtId="0" fontId="191" fillId="0" borderId="4" xfId="8114" applyFont="1" applyBorder="1" applyAlignment="1">
      <alignment vertical="center" wrapText="1"/>
    </xf>
    <xf numFmtId="49" fontId="187" fillId="0" borderId="4" xfId="8114" applyNumberFormat="1" applyFont="1" applyBorder="1" applyAlignment="1">
      <alignment horizontal="center" vertical="center" wrapText="1"/>
    </xf>
    <xf numFmtId="0" fontId="187" fillId="0" borderId="4" xfId="8114" applyFont="1" applyBorder="1" applyAlignment="1">
      <alignment vertical="center" wrapText="1"/>
    </xf>
    <xf numFmtId="0" fontId="191" fillId="0" borderId="4" xfId="8115" applyFont="1" applyBorder="1" applyAlignment="1">
      <alignment horizontal="center" vertical="center" wrapText="1"/>
    </xf>
    <xf numFmtId="0" fontId="191" fillId="0" borderId="4" xfId="8115" applyFont="1" applyBorder="1" applyAlignment="1">
      <alignment vertical="center" wrapText="1"/>
    </xf>
    <xf numFmtId="0" fontId="187" fillId="0" borderId="4" xfId="8115" applyFont="1" applyBorder="1" applyAlignment="1">
      <alignment horizontal="center" vertical="center" wrapText="1"/>
    </xf>
    <xf numFmtId="0" fontId="187" fillId="0" borderId="4" xfId="8115" applyFont="1" applyBorder="1" applyAlignment="1">
      <alignment vertical="center" wrapText="1"/>
    </xf>
    <xf numFmtId="0" fontId="187" fillId="0" borderId="4" xfId="8116" applyFont="1" applyBorder="1" applyAlignment="1">
      <alignment horizontal="center"/>
    </xf>
    <xf numFmtId="0" fontId="191" fillId="0" borderId="4" xfId="8117" applyFont="1" applyBorder="1" applyAlignment="1">
      <alignment horizontal="center" vertical="center" wrapText="1"/>
    </xf>
    <xf numFmtId="0" fontId="187" fillId="0" borderId="4" xfId="8117" applyFont="1" applyBorder="1" applyAlignment="1">
      <alignment horizontal="center" vertical="center" wrapText="1"/>
    </xf>
    <xf numFmtId="0" fontId="191" fillId="0" borderId="4" xfId="8109" applyFont="1" applyBorder="1" applyAlignment="1">
      <alignment horizontal="left" vertical="top"/>
    </xf>
    <xf numFmtId="0" fontId="187" fillId="0" borderId="4" xfId="8109" applyFont="1" applyBorder="1" applyAlignment="1">
      <alignment horizontal="left" vertical="top"/>
    </xf>
    <xf numFmtId="0" fontId="191" fillId="0" borderId="4" xfId="8110" applyFont="1" applyBorder="1" applyAlignment="1">
      <alignment vertical="top" wrapText="1"/>
    </xf>
    <xf numFmtId="0" fontId="187" fillId="0" borderId="4" xfId="8110" applyFont="1" applyBorder="1" applyAlignment="1">
      <alignment vertical="top" wrapText="1"/>
    </xf>
    <xf numFmtId="0" fontId="187" fillId="0" borderId="4" xfId="8107" applyFont="1" applyBorder="1" applyAlignment="1">
      <alignment horizontal="left" vertical="top" wrapText="1"/>
    </xf>
    <xf numFmtId="0" fontId="191" fillId="0" borderId="4" xfId="8114" applyFont="1" applyBorder="1" applyAlignment="1">
      <alignment vertical="top" wrapText="1"/>
    </xf>
    <xf numFmtId="0" fontId="187" fillId="0" borderId="4" xfId="8114" applyFont="1" applyBorder="1" applyAlignment="1">
      <alignment vertical="top" wrapText="1"/>
    </xf>
    <xf numFmtId="0" fontId="187" fillId="0" borderId="4" xfId="8107" applyFont="1" applyBorder="1" applyAlignment="1">
      <alignment horizontal="center" vertical="center"/>
    </xf>
    <xf numFmtId="0" fontId="191" fillId="0" borderId="4" xfId="8107" applyFont="1" applyBorder="1" applyAlignment="1">
      <alignment horizontal="center" vertical="center"/>
    </xf>
    <xf numFmtId="0" fontId="187" fillId="0" borderId="4" xfId="8107" applyFont="1" applyBorder="1" applyAlignment="1">
      <alignment vertical="center"/>
    </xf>
    <xf numFmtId="3" fontId="198" fillId="0" borderId="4" xfId="8108" applyNumberFormat="1" applyFont="1" applyBorder="1" applyAlignment="1">
      <alignment horizontal="right" vertical="center"/>
    </xf>
    <xf numFmtId="16" fontId="194" fillId="0" borderId="4" xfId="8107" quotePrefix="1" applyNumberFormat="1" applyFont="1" applyBorder="1" applyAlignment="1">
      <alignment horizontal="left" vertical="center"/>
    </xf>
    <xf numFmtId="3" fontId="194" fillId="0" borderId="4" xfId="8108" applyNumberFormat="1" applyFont="1" applyBorder="1" applyAlignment="1">
      <alignment vertical="center"/>
    </xf>
    <xf numFmtId="16" fontId="191" fillId="0" borderId="4" xfId="8107" applyNumberFormat="1" applyFont="1" applyBorder="1" applyAlignment="1">
      <alignment horizontal="center" vertical="center"/>
    </xf>
    <xf numFmtId="16" fontId="191" fillId="0" borderId="4" xfId="8107" quotePrefix="1" applyNumberFormat="1" applyFont="1" applyBorder="1" applyAlignment="1">
      <alignment horizontal="left" vertical="center"/>
    </xf>
    <xf numFmtId="3" fontId="191" fillId="0" borderId="4" xfId="8107" quotePrefix="1" applyNumberFormat="1" applyFont="1" applyBorder="1" applyAlignment="1">
      <alignment horizontal="right" vertical="center"/>
    </xf>
    <xf numFmtId="0" fontId="187" fillId="0" borderId="4" xfId="8109" applyFont="1" applyBorder="1" applyAlignment="1">
      <alignment horizontal="left" vertical="center" wrapText="1"/>
    </xf>
    <xf numFmtId="3" fontId="187" fillId="0" borderId="4" xfId="8109" applyNumberFormat="1" applyFont="1" applyBorder="1" applyAlignment="1">
      <alignment horizontal="right" vertical="center" wrapText="1"/>
    </xf>
    <xf numFmtId="0" fontId="187" fillId="0" borderId="4" xfId="8118" applyFont="1" applyBorder="1" applyAlignment="1">
      <alignment horizontal="center" vertical="center"/>
    </xf>
    <xf numFmtId="0" fontId="187" fillId="0" borderId="4" xfId="8109" applyFont="1" applyBorder="1" applyAlignment="1">
      <alignment vertical="center"/>
    </xf>
    <xf numFmtId="3" fontId="187" fillId="0" borderId="4" xfId="8109" applyNumberFormat="1" applyFont="1" applyBorder="1" applyAlignment="1">
      <alignment horizontal="right" vertical="center"/>
    </xf>
    <xf numFmtId="0" fontId="191" fillId="0" borderId="4" xfId="8109" applyFont="1" applyBorder="1" applyAlignment="1">
      <alignment horizontal="left" vertical="center" wrapText="1"/>
    </xf>
    <xf numFmtId="3" fontId="191" fillId="0" borderId="4" xfId="8109" applyNumberFormat="1" applyFont="1" applyBorder="1" applyAlignment="1">
      <alignment horizontal="right" vertical="center" wrapText="1"/>
    </xf>
    <xf numFmtId="0" fontId="187" fillId="0" borderId="4" xfId="8109" applyFont="1" applyBorder="1" applyAlignment="1">
      <alignment vertical="center" wrapText="1"/>
    </xf>
    <xf numFmtId="0" fontId="187" fillId="0" borderId="4" xfId="8119" applyFont="1" applyBorder="1" applyAlignment="1" applyProtection="1">
      <alignment vertical="top" wrapText="1" readingOrder="1"/>
      <protection locked="0"/>
    </xf>
    <xf numFmtId="3" fontId="187" fillId="0" borderId="4" xfId="8115" applyNumberFormat="1" applyFont="1" applyBorder="1" applyAlignment="1">
      <alignment horizontal="right" vertical="center" wrapText="1"/>
    </xf>
    <xf numFmtId="3" fontId="187" fillId="0" borderId="4" xfId="8107" applyNumberFormat="1" applyFont="1" applyBorder="1" applyAlignment="1">
      <alignment horizontal="right" vertical="center"/>
    </xf>
    <xf numFmtId="3" fontId="191" fillId="0" borderId="25" xfId="8115" applyNumberFormat="1" applyFont="1" applyBorder="1" applyAlignment="1">
      <alignment horizontal="left" vertical="center" wrapText="1"/>
    </xf>
    <xf numFmtId="3" fontId="191" fillId="0" borderId="4" xfId="8115" applyNumberFormat="1" applyFont="1" applyBorder="1" applyAlignment="1">
      <alignment vertical="center" wrapText="1"/>
    </xf>
    <xf numFmtId="3" fontId="198" fillId="0" borderId="4" xfId="8107" applyNumberFormat="1" applyFont="1" applyBorder="1" applyAlignment="1">
      <alignment horizontal="right" vertical="center"/>
    </xf>
    <xf numFmtId="3" fontId="191" fillId="0" borderId="4" xfId="8115" applyNumberFormat="1" applyFont="1" applyBorder="1" applyAlignment="1">
      <alignment horizontal="right" vertical="center" wrapText="1"/>
    </xf>
    <xf numFmtId="0" fontId="191" fillId="0" borderId="4" xfId="8110" applyFont="1" applyBorder="1" applyAlignment="1">
      <alignment horizontal="center" vertical="center" wrapText="1"/>
    </xf>
    <xf numFmtId="0" fontId="187" fillId="0" borderId="4" xfId="8110" applyFont="1" applyBorder="1" applyAlignment="1">
      <alignment horizontal="center" vertical="center" wrapText="1"/>
    </xf>
    <xf numFmtId="9" fontId="187" fillId="0" borderId="4" xfId="8120" applyFont="1" applyFill="1" applyBorder="1" applyAlignment="1">
      <alignment horizontal="center" vertical="center" wrapText="1"/>
    </xf>
    <xf numFmtId="9" fontId="187" fillId="0" borderId="4" xfId="8120" applyFont="1" applyFill="1" applyBorder="1" applyAlignment="1">
      <alignment horizontal="left" vertical="center" wrapText="1"/>
    </xf>
    <xf numFmtId="3" fontId="187" fillId="0" borderId="4" xfId="8120" applyNumberFormat="1" applyFont="1" applyFill="1" applyBorder="1" applyAlignment="1">
      <alignment horizontal="right" vertical="center" wrapText="1"/>
    </xf>
    <xf numFmtId="0" fontId="191" fillId="0" borderId="4" xfId="8121" applyFont="1" applyBorder="1" applyAlignment="1">
      <alignment horizontal="center" vertical="center" wrapText="1"/>
    </xf>
    <xf numFmtId="0" fontId="191" fillId="0" borderId="4" xfId="8121" applyFont="1" applyBorder="1" applyAlignment="1">
      <alignment horizontal="left" vertical="center" wrapText="1"/>
    </xf>
    <xf numFmtId="3" fontId="191" fillId="0" borderId="4" xfId="8121" applyNumberFormat="1" applyFont="1" applyBorder="1" applyAlignment="1">
      <alignment horizontal="right" vertical="center" wrapText="1"/>
    </xf>
    <xf numFmtId="0" fontId="187" fillId="0" borderId="4" xfId="8121" applyFont="1" applyBorder="1" applyAlignment="1">
      <alignment horizontal="center" vertical="center" wrapText="1"/>
    </xf>
    <xf numFmtId="0" fontId="187" fillId="0" borderId="4" xfId="8121" applyFont="1" applyBorder="1" applyAlignment="1">
      <alignment horizontal="left" vertical="center" wrapText="1"/>
    </xf>
    <xf numFmtId="3" fontId="187" fillId="0" borderId="4" xfId="8121" applyNumberFormat="1" applyFont="1" applyBorder="1" applyAlignment="1">
      <alignment horizontal="right" vertical="center" wrapText="1"/>
    </xf>
    <xf numFmtId="0" fontId="191" fillId="0" borderId="4" xfId="8122" applyFont="1" applyBorder="1" applyAlignment="1">
      <alignment horizontal="center" vertical="center"/>
    </xf>
    <xf numFmtId="0" fontId="191" fillId="0" borderId="4" xfId="8123" applyFont="1" applyBorder="1" applyAlignment="1">
      <alignment horizontal="left" vertical="center" wrapText="1"/>
    </xf>
    <xf numFmtId="3" fontId="191" fillId="0" borderId="4" xfId="8123" applyNumberFormat="1" applyFont="1" applyBorder="1" applyAlignment="1">
      <alignment horizontal="right" vertical="center" wrapText="1"/>
    </xf>
    <xf numFmtId="3" fontId="191" fillId="0" borderId="4" xfId="8114" applyNumberFormat="1" applyFont="1" applyBorder="1" applyAlignment="1">
      <alignment horizontal="right" vertical="center" wrapText="1"/>
    </xf>
    <xf numFmtId="0" fontId="187" fillId="0" borderId="4" xfId="8122" applyFont="1" applyBorder="1" applyAlignment="1">
      <alignment horizontal="center" vertical="center"/>
    </xf>
    <xf numFmtId="0" fontId="187" fillId="0" borderId="4" xfId="8123" applyFont="1" applyBorder="1" applyAlignment="1">
      <alignment horizontal="left" vertical="center" wrapText="1"/>
    </xf>
    <xf numFmtId="3" fontId="187" fillId="0" borderId="4" xfId="8123" applyNumberFormat="1" applyFont="1" applyBorder="1" applyAlignment="1">
      <alignment horizontal="right" vertical="center" wrapText="1"/>
    </xf>
    <xf numFmtId="16" fontId="194" fillId="0" borderId="4" xfId="8107" applyNumberFormat="1" applyFont="1" applyBorder="1" applyAlignment="1">
      <alignment vertical="center"/>
    </xf>
    <xf numFmtId="0" fontId="191" fillId="0" borderId="4" xfId="8109" applyFont="1" applyBorder="1" applyAlignment="1">
      <alignment horizontal="left" vertical="top" wrapText="1"/>
    </xf>
    <xf numFmtId="0" fontId="191" fillId="0" borderId="4" xfId="8116" applyFont="1" applyBorder="1" applyAlignment="1">
      <alignment horizontal="center" vertical="center"/>
    </xf>
    <xf numFmtId="0" fontId="191" fillId="0" borderId="4" xfId="8107" applyFont="1" applyBorder="1" applyAlignment="1">
      <alignment vertical="top"/>
    </xf>
    <xf numFmtId="49" fontId="191" fillId="0" borderId="4" xfId="8109" applyNumberFormat="1" applyFont="1" applyBorder="1" applyAlignment="1">
      <alignment vertical="top" wrapText="1"/>
    </xf>
    <xf numFmtId="0" fontId="191" fillId="0" borderId="4" xfId="8107" applyFont="1" applyBorder="1" applyAlignment="1">
      <alignment vertical="top" wrapText="1"/>
    </xf>
    <xf numFmtId="0" fontId="191" fillId="0" borderId="4" xfId="8107" applyFont="1" applyBorder="1" applyAlignment="1">
      <alignment horizontal="left" vertical="center" wrapText="1"/>
    </xf>
    <xf numFmtId="3" fontId="191" fillId="0" borderId="4" xfId="8107" applyNumberFormat="1" applyFont="1" applyBorder="1" applyAlignment="1">
      <alignment horizontal="right" vertical="center" wrapText="1"/>
    </xf>
    <xf numFmtId="0" fontId="191" fillId="0" borderId="4" xfId="8107" applyFont="1" applyBorder="1" applyAlignment="1">
      <alignment vertical="center"/>
    </xf>
    <xf numFmtId="0" fontId="194" fillId="0" borderId="12" xfId="8107" applyFont="1" applyBorder="1" applyAlignment="1">
      <alignment vertical="center"/>
    </xf>
    <xf numFmtId="3" fontId="194" fillId="0" borderId="12" xfId="8107" applyNumberFormat="1" applyFont="1" applyBorder="1" applyAlignment="1">
      <alignment vertical="center"/>
    </xf>
    <xf numFmtId="3" fontId="203" fillId="0" borderId="4" xfId="8106" applyNumberFormat="1" applyFont="1" applyBorder="1"/>
    <xf numFmtId="3" fontId="197" fillId="0" borderId="4" xfId="8107" applyNumberFormat="1" applyFont="1" applyBorder="1" applyAlignment="1">
      <alignment horizontal="right" vertical="center"/>
    </xf>
    <xf numFmtId="0" fontId="203" fillId="0" borderId="0" xfId="8106" applyFont="1"/>
    <xf numFmtId="49" fontId="187" fillId="0" borderId="4" xfId="8107" applyNumberFormat="1" applyFont="1" applyBorder="1" applyAlignment="1">
      <alignment horizontal="center" vertical="center"/>
    </xf>
    <xf numFmtId="0" fontId="187" fillId="0" borderId="3" xfId="8107" applyFont="1" applyBorder="1" applyAlignment="1">
      <alignment vertical="center" wrapText="1"/>
    </xf>
    <xf numFmtId="3" fontId="187" fillId="0" borderId="3" xfId="8107" applyNumberFormat="1" applyFont="1" applyBorder="1" applyAlignment="1">
      <alignment vertical="center" wrapText="1"/>
    </xf>
    <xf numFmtId="3" fontId="205" fillId="0" borderId="4" xfId="8107" applyNumberFormat="1" applyFont="1" applyBorder="1" applyAlignment="1">
      <alignment horizontal="right" vertical="center"/>
    </xf>
    <xf numFmtId="3" fontId="205" fillId="0" borderId="4" xfId="8106" applyNumberFormat="1" applyFont="1" applyBorder="1" applyAlignment="1">
      <alignment horizontal="right" vertical="center"/>
    </xf>
    <xf numFmtId="49" fontId="191" fillId="0" borderId="4" xfId="8107" applyNumberFormat="1" applyFont="1" applyBorder="1" applyAlignment="1">
      <alignment horizontal="center" vertical="center"/>
    </xf>
    <xf numFmtId="0" fontId="191" fillId="0" borderId="3" xfId="8123" applyFont="1" applyBorder="1" applyAlignment="1">
      <alignment vertical="center" wrapText="1"/>
    </xf>
    <xf numFmtId="3" fontId="191" fillId="0" borderId="3" xfId="8123" applyNumberFormat="1" applyFont="1" applyBorder="1" applyAlignment="1">
      <alignment vertical="center" wrapText="1"/>
    </xf>
    <xf numFmtId="3" fontId="192" fillId="0" borderId="4" xfId="8107" applyNumberFormat="1" applyFont="1" applyBorder="1" applyAlignment="1">
      <alignment horizontal="right" vertical="center"/>
    </xf>
    <xf numFmtId="0" fontId="207" fillId="0" borderId="0" xfId="8106" applyFont="1"/>
    <xf numFmtId="3" fontId="189" fillId="0" borderId="0" xfId="8106" applyNumberFormat="1" applyFont="1"/>
    <xf numFmtId="49" fontId="7" fillId="0" borderId="4" xfId="1430" applyNumberFormat="1" applyFont="1" applyBorder="1" applyAlignment="1">
      <alignment vertical="center" wrapText="1"/>
    </xf>
    <xf numFmtId="0" fontId="24" fillId="0" borderId="4" xfId="5376" applyFont="1" applyBorder="1" applyAlignment="1">
      <alignment vertical="center"/>
    </xf>
    <xf numFmtId="1" fontId="28" fillId="0" borderId="4" xfId="5376" applyNumberFormat="1" applyFont="1" applyBorder="1" applyAlignment="1">
      <alignment vertical="center"/>
    </xf>
    <xf numFmtId="0" fontId="28" fillId="0" borderId="4" xfId="1430" applyFont="1" applyBorder="1" applyAlignment="1">
      <alignment horizontal="right" vertical="center"/>
    </xf>
    <xf numFmtId="3" fontId="28" fillId="0" borderId="4" xfId="1430" applyNumberFormat="1" applyFont="1" applyBorder="1" applyAlignment="1">
      <alignment horizontal="right" vertical="center"/>
    </xf>
    <xf numFmtId="10" fontId="44" fillId="0" borderId="2" xfId="5798" applyNumberFormat="1" applyFont="1" applyFill="1" applyBorder="1" applyAlignment="1">
      <alignment horizontal="right" vertical="center"/>
    </xf>
    <xf numFmtId="9" fontId="100" fillId="0" borderId="4" xfId="5798" applyFont="1" applyFill="1" applyBorder="1" applyAlignment="1">
      <alignment horizontal="right" vertical="center"/>
    </xf>
    <xf numFmtId="9" fontId="100" fillId="0" borderId="39" xfId="5798" applyFont="1" applyFill="1" applyBorder="1" applyAlignment="1">
      <alignment horizontal="right" vertical="center"/>
    </xf>
    <xf numFmtId="9" fontId="6" fillId="0" borderId="4" xfId="4401" applyFont="1" applyFill="1" applyBorder="1" applyAlignment="1">
      <alignment horizontal="right" vertical="center"/>
    </xf>
    <xf numFmtId="10" fontId="44" fillId="0" borderId="42" xfId="5798" applyNumberFormat="1" applyFont="1" applyFill="1" applyBorder="1" applyAlignment="1">
      <alignment horizontal="right" vertical="center"/>
    </xf>
    <xf numFmtId="9" fontId="100" fillId="0" borderId="93" xfId="5798" applyFont="1" applyFill="1" applyBorder="1" applyAlignment="1">
      <alignment horizontal="right" vertical="center"/>
    </xf>
    <xf numFmtId="9" fontId="100" fillId="0" borderId="1" xfId="5798" applyFont="1" applyFill="1" applyBorder="1" applyAlignment="1">
      <alignment horizontal="right" vertical="center"/>
    </xf>
    <xf numFmtId="16" fontId="221" fillId="0" borderId="4" xfId="8121" applyNumberFormat="1" applyFont="1" applyBorder="1" applyAlignment="1">
      <alignment horizontal="left" vertical="center"/>
    </xf>
    <xf numFmtId="16" fontId="221" fillId="0" borderId="3" xfId="8121" applyNumberFormat="1" applyFont="1" applyBorder="1" applyAlignment="1">
      <alignment vertical="center" wrapText="1"/>
    </xf>
    <xf numFmtId="3" fontId="221" fillId="0" borderId="4" xfId="8121" applyNumberFormat="1" applyFont="1" applyBorder="1" applyAlignment="1">
      <alignment horizontal="right" vertical="center"/>
    </xf>
    <xf numFmtId="16" fontId="217" fillId="0" borderId="0" xfId="8121" applyNumberFormat="1" applyFont="1" applyAlignment="1">
      <alignment horizontal="center" vertical="center"/>
    </xf>
    <xf numFmtId="16" fontId="217" fillId="0" borderId="0" xfId="8121" applyNumberFormat="1" applyFont="1" applyAlignment="1">
      <alignment vertical="center" wrapText="1"/>
    </xf>
    <xf numFmtId="3" fontId="217" fillId="0" borderId="0" xfId="8121" applyNumberFormat="1" applyFont="1" applyAlignment="1">
      <alignment horizontal="right" vertical="center"/>
    </xf>
    <xf numFmtId="3" fontId="222" fillId="0" borderId="0" xfId="3117" applyNumberFormat="1" applyFont="1" applyAlignment="1">
      <alignment vertical="center"/>
    </xf>
    <xf numFmtId="0" fontId="212" fillId="0" borderId="0" xfId="3117" applyFont="1" applyAlignment="1">
      <alignment horizontal="center" vertical="center"/>
    </xf>
    <xf numFmtId="0" fontId="191" fillId="0" borderId="0" xfId="1469" applyFont="1" applyAlignment="1">
      <alignment vertical="center"/>
    </xf>
    <xf numFmtId="0" fontId="198" fillId="0" borderId="0" xfId="1469" applyFont="1" applyAlignment="1">
      <alignment vertical="center"/>
    </xf>
    <xf numFmtId="3" fontId="212" fillId="0" borderId="0" xfId="3117" applyNumberFormat="1" applyFont="1"/>
    <xf numFmtId="49" fontId="191" fillId="0" borderId="0" xfId="1469" applyNumberFormat="1" applyFont="1" applyAlignment="1">
      <alignment horizontal="left" vertical="center"/>
    </xf>
    <xf numFmtId="49" fontId="198" fillId="0" borderId="0" xfId="1469" applyNumberFormat="1" applyFont="1" applyAlignment="1">
      <alignment horizontal="left" vertical="center"/>
    </xf>
    <xf numFmtId="3" fontId="198" fillId="0" borderId="0" xfId="8107" applyNumberFormat="1" applyFont="1" applyAlignment="1">
      <alignment horizontal="right" vertical="center" wrapText="1"/>
    </xf>
    <xf numFmtId="168" fontId="198" fillId="0" borderId="0" xfId="8105" applyNumberFormat="1" applyFont="1" applyBorder="1" applyAlignment="1" applyProtection="1">
      <alignment horizontal="left" vertical="center"/>
    </xf>
    <xf numFmtId="0" fontId="204" fillId="0" borderId="4" xfId="8121" applyFont="1" applyBorder="1" applyAlignment="1">
      <alignment horizontal="left" vertical="center"/>
    </xf>
    <xf numFmtId="0" fontId="204" fillId="0" borderId="4" xfId="1469" applyFont="1" applyBorder="1" applyAlignment="1">
      <alignment horizontal="left" vertical="center" wrapText="1"/>
    </xf>
    <xf numFmtId="3" fontId="192" fillId="0" borderId="4" xfId="8121" applyNumberFormat="1" applyFont="1" applyBorder="1" applyAlignment="1">
      <alignment horizontal="right" vertical="center"/>
    </xf>
    <xf numFmtId="3" fontId="210" fillId="0" borderId="4" xfId="8121" applyNumberFormat="1" applyFont="1" applyBorder="1" applyAlignment="1">
      <alignment horizontal="right" vertical="center"/>
    </xf>
    <xf numFmtId="3" fontId="209" fillId="0" borderId="4" xfId="3117" applyNumberFormat="1" applyFont="1" applyBorder="1" applyAlignment="1">
      <alignment vertical="center"/>
    </xf>
    <xf numFmtId="0" fontId="198" fillId="0" borderId="4" xfId="8121" applyFont="1" applyBorder="1" applyAlignment="1">
      <alignment horizontal="left" vertical="center"/>
    </xf>
    <xf numFmtId="0" fontId="198" fillId="0" borderId="4" xfId="8121" applyFont="1" applyBorder="1" applyAlignment="1">
      <alignment horizontal="left" vertical="center" wrapText="1"/>
    </xf>
    <xf numFmtId="3" fontId="198" fillId="0" borderId="4" xfId="8121" applyNumberFormat="1" applyFont="1" applyBorder="1" applyAlignment="1">
      <alignment horizontal="right" vertical="center"/>
    </xf>
    <xf numFmtId="49" fontId="191" fillId="0" borderId="4" xfId="1469" quotePrefix="1" applyNumberFormat="1" applyFont="1" applyBorder="1" applyAlignment="1">
      <alignment horizontal="center" vertical="center"/>
    </xf>
    <xf numFmtId="49" fontId="191" fillId="0" borderId="0" xfId="1469" applyNumberFormat="1" applyFont="1" applyAlignment="1">
      <alignment vertical="center" wrapText="1"/>
    </xf>
    <xf numFmtId="3" fontId="191" fillId="0" borderId="4" xfId="8121" applyNumberFormat="1" applyFont="1" applyBorder="1" applyAlignment="1">
      <alignment horizontal="right" vertical="center"/>
    </xf>
    <xf numFmtId="49" fontId="191" fillId="0" borderId="3" xfId="1469" applyNumberFormat="1" applyFont="1" applyBorder="1" applyAlignment="1">
      <alignment vertical="center" wrapText="1"/>
    </xf>
    <xf numFmtId="49" fontId="191" fillId="0" borderId="3" xfId="0" applyNumberFormat="1" applyFont="1" applyBorder="1" applyAlignment="1">
      <alignment vertical="center" wrapText="1"/>
    </xf>
    <xf numFmtId="49" fontId="191" fillId="0" borderId="4" xfId="1469" applyNumberFormat="1" applyFont="1" applyBorder="1" applyAlignment="1">
      <alignment horizontal="center" vertical="center" wrapText="1"/>
    </xf>
    <xf numFmtId="49" fontId="191" fillId="0" borderId="4" xfId="1469" applyNumberFormat="1" applyFont="1" applyBorder="1" applyAlignment="1">
      <alignment horizontal="center" vertical="center"/>
    </xf>
    <xf numFmtId="49" fontId="191" fillId="0" borderId="4" xfId="4440" applyNumberFormat="1" applyFont="1" applyBorder="1" applyAlignment="1">
      <alignment horizontal="center" vertical="center" wrapText="1"/>
    </xf>
    <xf numFmtId="49" fontId="191" fillId="0" borderId="4" xfId="376" applyNumberFormat="1" applyFont="1" applyBorder="1" applyAlignment="1">
      <alignment horizontal="center" vertical="center" wrapText="1"/>
    </xf>
    <xf numFmtId="49" fontId="191" fillId="0" borderId="4" xfId="3654" applyNumberFormat="1" applyFont="1" applyBorder="1" applyAlignment="1">
      <alignment horizontal="center" vertical="center"/>
    </xf>
    <xf numFmtId="49" fontId="191" fillId="0" borderId="15" xfId="4943" applyNumberFormat="1" applyFont="1" applyBorder="1" applyAlignment="1" applyProtection="1">
      <alignment vertical="center" wrapText="1"/>
      <protection locked="0"/>
    </xf>
    <xf numFmtId="49" fontId="191" fillId="0" borderId="3" xfId="7879" applyNumberFormat="1" applyFont="1" applyBorder="1" applyAlignment="1">
      <alignment horizontal="left" vertical="center" wrapText="1"/>
    </xf>
    <xf numFmtId="49" fontId="191" fillId="0" borderId="4" xfId="7088" applyNumberFormat="1" applyFont="1" applyBorder="1" applyAlignment="1">
      <alignment horizontal="center" vertical="center"/>
    </xf>
    <xf numFmtId="49" fontId="191" fillId="0" borderId="4" xfId="0" applyNumberFormat="1" applyFont="1" applyBorder="1" applyAlignment="1">
      <alignment vertical="center" wrapText="1"/>
    </xf>
    <xf numFmtId="49" fontId="191" fillId="0" borderId="4" xfId="0" applyNumberFormat="1" applyFont="1" applyBorder="1" applyAlignment="1">
      <alignment horizontal="center" vertical="center"/>
    </xf>
    <xf numFmtId="49" fontId="191" fillId="0" borderId="3" xfId="3117" applyNumberFormat="1" applyFont="1" applyBorder="1" applyAlignment="1">
      <alignment vertical="center" wrapText="1"/>
    </xf>
    <xf numFmtId="49" fontId="191" fillId="0" borderId="3" xfId="1469" applyNumberFormat="1" applyFont="1" applyBorder="1" applyAlignment="1">
      <alignment horizontal="left" vertical="center" wrapText="1"/>
    </xf>
    <xf numFmtId="49" fontId="191" fillId="0" borderId="0" xfId="1469" applyNumberFormat="1" applyFont="1" applyAlignment="1">
      <alignment horizontal="center" vertical="center"/>
    </xf>
    <xf numFmtId="49" fontId="191" fillId="0" borderId="4" xfId="1344" applyNumberFormat="1" applyFont="1" applyBorder="1" applyAlignment="1">
      <alignment horizontal="center" vertical="center"/>
    </xf>
    <xf numFmtId="49" fontId="191" fillId="0" borderId="4" xfId="6711" applyNumberFormat="1" applyFont="1" applyBorder="1" applyAlignment="1">
      <alignment horizontal="center" vertical="center" wrapText="1"/>
    </xf>
    <xf numFmtId="49" fontId="191" fillId="0" borderId="3" xfId="6711" applyNumberFormat="1" applyFont="1" applyBorder="1" applyAlignment="1">
      <alignment horizontal="left" vertical="center" wrapText="1"/>
    </xf>
    <xf numFmtId="49" fontId="204" fillId="0" borderId="4" xfId="8121" applyNumberFormat="1" applyFont="1" applyBorder="1" applyAlignment="1">
      <alignment horizontal="left" vertical="center"/>
    </xf>
    <xf numFmtId="49" fontId="204" fillId="0" borderId="3" xfId="1469" applyNumberFormat="1" applyFont="1" applyBorder="1" applyAlignment="1">
      <alignment horizontal="left" vertical="center" wrapText="1"/>
    </xf>
    <xf numFmtId="49" fontId="191" fillId="0" borderId="4" xfId="1168" applyNumberFormat="1" applyFont="1" applyBorder="1" applyAlignment="1">
      <alignment vertical="center" wrapText="1"/>
    </xf>
    <xf numFmtId="49" fontId="191" fillId="0" borderId="4" xfId="1280" applyNumberFormat="1" applyFont="1" applyBorder="1" applyAlignment="1">
      <alignment vertical="center" wrapText="1"/>
    </xf>
    <xf numFmtId="49" fontId="191" fillId="0" borderId="4" xfId="1280" applyNumberFormat="1" applyFont="1" applyBorder="1" applyAlignment="1">
      <alignment horizontal="center" vertical="center"/>
    </xf>
    <xf numFmtId="49" fontId="191" fillId="0" borderId="4" xfId="6408" applyNumberFormat="1" applyFont="1" applyBorder="1" applyAlignment="1">
      <alignment horizontal="center" vertical="center"/>
    </xf>
    <xf numFmtId="49" fontId="191" fillId="0" borderId="3" xfId="6408" applyNumberFormat="1" applyFont="1" applyBorder="1" applyAlignment="1">
      <alignment horizontal="left" vertical="center" wrapText="1"/>
    </xf>
    <xf numFmtId="49" fontId="191" fillId="0" borderId="7" xfId="6408" applyNumberFormat="1" applyFont="1" applyBorder="1" applyAlignment="1">
      <alignment horizontal="center" vertical="center"/>
    </xf>
    <xf numFmtId="0" fontId="214" fillId="0" borderId="4" xfId="0" applyFont="1" applyBorder="1" applyAlignment="1">
      <alignment horizontal="center" vertical="center" wrapText="1"/>
    </xf>
    <xf numFmtId="0" fontId="195" fillId="0" borderId="4" xfId="0" applyFont="1" applyBorder="1" applyAlignment="1">
      <alignment vertical="center" wrapText="1"/>
    </xf>
    <xf numFmtId="0" fontId="214" fillId="0" borderId="4" xfId="0" applyFont="1" applyBorder="1" applyAlignment="1">
      <alignment vertical="center" wrapText="1"/>
    </xf>
    <xf numFmtId="0" fontId="187" fillId="0" borderId="4" xfId="0" applyFont="1" applyBorder="1" applyAlignment="1">
      <alignment vertical="center" wrapText="1"/>
    </xf>
    <xf numFmtId="0" fontId="73" fillId="0" borderId="4" xfId="0" applyFont="1" applyBorder="1" applyAlignment="1">
      <alignment horizontal="center" vertical="center" wrapText="1"/>
    </xf>
    <xf numFmtId="0" fontId="191" fillId="0" borderId="4" xfId="0" applyFont="1" applyBorder="1" applyAlignment="1">
      <alignment vertical="center" wrapText="1"/>
    </xf>
    <xf numFmtId="0" fontId="73" fillId="0" borderId="4" xfId="0" applyFont="1" applyBorder="1" applyAlignment="1">
      <alignment vertical="center" wrapText="1"/>
    </xf>
    <xf numFmtId="0" fontId="215" fillId="0" borderId="4" xfId="0" applyFont="1" applyBorder="1" applyAlignment="1">
      <alignment horizontal="center" vertical="center"/>
    </xf>
    <xf numFmtId="0" fontId="216" fillId="0" borderId="4" xfId="8121" applyFont="1" applyBorder="1" applyAlignment="1">
      <alignment horizontal="left" vertical="center"/>
    </xf>
    <xf numFmtId="0" fontId="216" fillId="0" borderId="4" xfId="1469" applyFont="1" applyBorder="1" applyAlignment="1">
      <alignment horizontal="left" vertical="top" wrapText="1"/>
    </xf>
    <xf numFmtId="3" fontId="216" fillId="0" borderId="4" xfId="8121" applyNumberFormat="1" applyFont="1" applyBorder="1" applyAlignment="1">
      <alignment horizontal="right" vertical="center"/>
    </xf>
    <xf numFmtId="0" fontId="191" fillId="0" borderId="4" xfId="1469" applyFont="1" applyBorder="1" applyAlignment="1">
      <alignment horizontal="center" vertical="center"/>
    </xf>
    <xf numFmtId="0" fontId="191" fillId="0" borderId="4" xfId="1469" applyFont="1" applyBorder="1" applyAlignment="1">
      <alignment horizontal="left" vertical="center" wrapText="1"/>
    </xf>
    <xf numFmtId="0" fontId="191" fillId="0" borderId="4" xfId="7561" applyFont="1" applyBorder="1" applyAlignment="1">
      <alignment horizontal="center" vertical="center" wrapText="1"/>
    </xf>
    <xf numFmtId="0" fontId="191" fillId="0" borderId="4" xfId="7561" applyFont="1" applyBorder="1" applyAlignment="1">
      <alignment horizontal="left" vertical="center" wrapText="1"/>
    </xf>
    <xf numFmtId="0" fontId="191" fillId="0" borderId="4" xfId="0" applyFont="1" applyBorder="1" applyAlignment="1">
      <alignment horizontal="center" vertical="center"/>
    </xf>
    <xf numFmtId="0" fontId="191" fillId="0" borderId="10" xfId="1469" applyFont="1" applyBorder="1" applyAlignment="1">
      <alignment horizontal="center" vertical="center"/>
    </xf>
    <xf numFmtId="0" fontId="191" fillId="0" borderId="5" xfId="1469" applyFont="1" applyBorder="1" applyAlignment="1">
      <alignment horizontal="left" vertical="center" wrapText="1"/>
    </xf>
    <xf numFmtId="0" fontId="191" fillId="0" borderId="3" xfId="1469" applyFont="1" applyBorder="1" applyAlignment="1">
      <alignment horizontal="left" vertical="center" wrapText="1"/>
    </xf>
    <xf numFmtId="0" fontId="198" fillId="0" borderId="4" xfId="1469" applyFont="1" applyBorder="1" applyAlignment="1">
      <alignment horizontal="left" vertical="center" wrapText="1"/>
    </xf>
    <xf numFmtId="3" fontId="191" fillId="0" borderId="4" xfId="7561" applyNumberFormat="1" applyFont="1" applyBorder="1" applyAlignment="1">
      <alignment horizontal="right" vertical="center" wrapText="1"/>
    </xf>
    <xf numFmtId="49" fontId="198" fillId="0" borderId="4" xfId="8121" applyNumberFormat="1" applyFont="1" applyBorder="1" applyAlignment="1">
      <alignment horizontal="left" vertical="center"/>
    </xf>
    <xf numFmtId="49" fontId="198" fillId="0" borderId="3" xfId="1469" applyNumberFormat="1" applyFont="1" applyBorder="1" applyAlignment="1">
      <alignment horizontal="left" vertical="center" wrapText="1"/>
    </xf>
    <xf numFmtId="49" fontId="191" fillId="0" borderId="0" xfId="0" applyNumberFormat="1" applyFont="1" applyAlignment="1">
      <alignment vertical="center" wrapText="1"/>
    </xf>
    <xf numFmtId="49" fontId="191" fillId="0" borderId="3" xfId="1344" applyNumberFormat="1" applyFont="1" applyBorder="1" applyAlignment="1">
      <alignment vertical="center" wrapText="1"/>
    </xf>
    <xf numFmtId="49" fontId="191" fillId="0" borderId="3" xfId="1344" applyNumberFormat="1" applyFont="1" applyBorder="1" applyAlignment="1">
      <alignment horizontal="left" vertical="center" wrapText="1"/>
    </xf>
    <xf numFmtId="49" fontId="191" fillId="0" borderId="4" xfId="1168" applyNumberFormat="1" applyFont="1" applyBorder="1" applyAlignment="1">
      <alignment horizontal="center" vertical="center"/>
    </xf>
    <xf numFmtId="49" fontId="191" fillId="0" borderId="3" xfId="4943" applyNumberFormat="1" applyFont="1" applyBorder="1" applyAlignment="1" applyProtection="1">
      <alignment vertical="center" wrapText="1"/>
      <protection locked="0"/>
    </xf>
    <xf numFmtId="49" fontId="191" fillId="0" borderId="4" xfId="3117" applyNumberFormat="1" applyFont="1" applyBorder="1" applyAlignment="1">
      <alignment horizontal="center" vertical="center" wrapText="1"/>
    </xf>
    <xf numFmtId="49" fontId="191" fillId="0" borderId="4" xfId="3117" applyNumberFormat="1" applyFont="1" applyBorder="1" applyAlignment="1">
      <alignment horizontal="center" vertical="center"/>
    </xf>
    <xf numFmtId="49" fontId="191" fillId="0" borderId="15" xfId="1469" applyNumberFormat="1" applyFont="1" applyBorder="1" applyAlignment="1">
      <alignment vertical="center" wrapText="1"/>
    </xf>
    <xf numFmtId="0" fontId="218" fillId="0" borderId="4" xfId="0" applyFont="1" applyBorder="1"/>
    <xf numFmtId="49" fontId="191" fillId="0" borderId="4" xfId="7563" applyNumberFormat="1" applyFont="1" applyBorder="1" applyAlignment="1">
      <alignment horizontal="center" vertical="center" wrapText="1"/>
    </xf>
    <xf numFmtId="49" fontId="191" fillId="0" borderId="0" xfId="3117" applyNumberFormat="1" applyFont="1" applyAlignment="1">
      <alignment vertical="center" wrapText="1"/>
    </xf>
    <xf numFmtId="49" fontId="191" fillId="0" borderId="4" xfId="3117" applyNumberFormat="1" applyFont="1" applyBorder="1" applyAlignment="1">
      <alignment vertical="center" wrapText="1"/>
    </xf>
    <xf numFmtId="49" fontId="191" fillId="0" borderId="4" xfId="1469" applyNumberFormat="1" applyFont="1" applyBorder="1" applyAlignment="1">
      <alignment horizontal="left" vertical="center" wrapText="1"/>
    </xf>
    <xf numFmtId="49" fontId="191" fillId="0" borderId="27" xfId="1469" applyNumberFormat="1" applyFont="1" applyBorder="1" applyAlignment="1">
      <alignment horizontal="center" vertical="center" wrapText="1"/>
    </xf>
    <xf numFmtId="49" fontId="191" fillId="0" borderId="7" xfId="1469" applyNumberFormat="1" applyFont="1" applyBorder="1" applyAlignment="1">
      <alignment vertical="center" wrapText="1"/>
    </xf>
    <xf numFmtId="49" fontId="191" fillId="0" borderId="5" xfId="1469" applyNumberFormat="1" applyFont="1" applyBorder="1" applyAlignment="1">
      <alignment horizontal="center" vertical="center" wrapText="1"/>
    </xf>
    <xf numFmtId="49" fontId="191" fillId="0" borderId="1" xfId="1469" applyNumberFormat="1" applyFont="1" applyBorder="1" applyAlignment="1">
      <alignment horizontal="center" vertical="center"/>
    </xf>
    <xf numFmtId="49" fontId="191" fillId="0" borderId="4" xfId="1469" applyNumberFormat="1" applyFont="1" applyBorder="1" applyAlignment="1">
      <alignment vertical="center" wrapText="1"/>
    </xf>
    <xf numFmtId="49" fontId="191" fillId="0" borderId="4" xfId="1168" applyNumberFormat="1" applyFont="1" applyBorder="1" applyAlignment="1">
      <alignment horizontal="center" vertical="center" wrapText="1"/>
    </xf>
    <xf numFmtId="49" fontId="187" fillId="0" borderId="4" xfId="0" applyNumberFormat="1" applyFont="1" applyBorder="1" applyAlignment="1">
      <alignment horizontal="center" vertical="center"/>
    </xf>
    <xf numFmtId="49" fontId="187" fillId="0" borderId="4" xfId="0" applyNumberFormat="1" applyFont="1" applyBorder="1" applyAlignment="1">
      <alignment vertical="center" wrapText="1"/>
    </xf>
    <xf numFmtId="49" fontId="191" fillId="0" borderId="16" xfId="1469" applyNumberFormat="1" applyFont="1" applyBorder="1" applyAlignment="1">
      <alignment horizontal="center" vertical="center" wrapText="1"/>
    </xf>
    <xf numFmtId="0" fontId="219" fillId="0" borderId="4" xfId="0" applyFont="1" applyBorder="1" applyAlignment="1">
      <alignment horizontal="center"/>
    </xf>
    <xf numFmtId="0" fontId="219" fillId="0" borderId="4" xfId="0" applyFont="1" applyBorder="1" applyAlignment="1">
      <alignment wrapText="1"/>
    </xf>
    <xf numFmtId="0" fontId="219" fillId="0" borderId="4" xfId="0" applyFont="1" applyBorder="1"/>
    <xf numFmtId="0" fontId="219" fillId="0" borderId="4" xfId="0" applyFont="1" applyBorder="1" applyAlignment="1">
      <alignment horizontal="left"/>
    </xf>
    <xf numFmtId="0" fontId="219" fillId="0" borderId="4" xfId="0" applyFont="1" applyBorder="1" applyAlignment="1">
      <alignment horizontal="center" vertical="center"/>
    </xf>
    <xf numFmtId="0" fontId="219" fillId="0" borderId="0" xfId="0" applyFont="1" applyAlignment="1">
      <alignment vertical="center"/>
    </xf>
    <xf numFmtId="0" fontId="219" fillId="0" borderId="4" xfId="0" applyFont="1" applyBorder="1" applyAlignment="1">
      <alignment vertical="center"/>
    </xf>
    <xf numFmtId="0" fontId="219" fillId="0" borderId="4" xfId="0" applyFont="1" applyBorder="1" applyAlignment="1">
      <alignment horizontal="left" wrapText="1"/>
    </xf>
    <xf numFmtId="0" fontId="220" fillId="0" borderId="4" xfId="0" applyFont="1" applyBorder="1" applyAlignment="1">
      <alignment horizontal="center"/>
    </xf>
    <xf numFmtId="0" fontId="220" fillId="0" borderId="4" xfId="0" applyFont="1" applyBorder="1" applyAlignment="1">
      <alignment wrapText="1"/>
    </xf>
    <xf numFmtId="49" fontId="220" fillId="0" borderId="0" xfId="0" applyNumberFormat="1" applyFont="1" applyAlignment="1">
      <alignment horizontal="center" vertical="center" wrapText="1"/>
    </xf>
    <xf numFmtId="49" fontId="220" fillId="0" borderId="0" xfId="0" applyNumberFormat="1" applyFont="1" applyAlignment="1">
      <alignment wrapText="1"/>
    </xf>
    <xf numFmtId="49" fontId="220" fillId="0" borderId="4" xfId="0" applyNumberFormat="1" applyFont="1" applyBorder="1" applyAlignment="1">
      <alignment horizontal="center" vertical="center" wrapText="1"/>
    </xf>
    <xf numFmtId="49" fontId="220" fillId="0" borderId="4" xfId="0" applyNumberFormat="1" applyFont="1" applyBorder="1" applyAlignment="1">
      <alignment wrapText="1"/>
    </xf>
    <xf numFmtId="17" fontId="220" fillId="0" borderId="4" xfId="0" applyNumberFormat="1" applyFont="1" applyBorder="1"/>
    <xf numFmtId="0" fontId="220" fillId="0" borderId="4" xfId="0" applyFont="1" applyBorder="1"/>
    <xf numFmtId="49" fontId="220" fillId="0" borderId="4" xfId="0" applyNumberFormat="1" applyFont="1" applyBorder="1" applyAlignment="1">
      <alignment horizontal="center" wrapText="1"/>
    </xf>
    <xf numFmtId="3" fontId="191" fillId="0" borderId="4" xfId="8121" applyNumberFormat="1" applyFont="1" applyBorder="1" applyAlignment="1">
      <alignment horizontal="right"/>
    </xf>
    <xf numFmtId="49" fontId="187" fillId="0" borderId="4" xfId="0" applyNumberFormat="1" applyFont="1" applyBorder="1" applyAlignment="1">
      <alignment horizontal="center" vertical="center" wrapText="1"/>
    </xf>
    <xf numFmtId="0" fontId="187" fillId="0" borderId="4" xfId="0" applyFont="1" applyBorder="1" applyAlignment="1">
      <alignment wrapText="1"/>
    </xf>
    <xf numFmtId="0" fontId="187" fillId="0" borderId="4" xfId="0" applyFont="1" applyBorder="1" applyAlignment="1">
      <alignment horizontal="center" vertical="center" wrapText="1"/>
    </xf>
    <xf numFmtId="49" fontId="206" fillId="0" borderId="4" xfId="8121" applyNumberFormat="1" applyFont="1" applyBorder="1" applyAlignment="1">
      <alignment horizontal="left" vertical="center"/>
    </xf>
    <xf numFmtId="49" fontId="206" fillId="0" borderId="3" xfId="8121" applyNumberFormat="1" applyFont="1" applyBorder="1" applyAlignment="1">
      <alignment vertical="center" wrapText="1"/>
    </xf>
    <xf numFmtId="3" fontId="197" fillId="0" borderId="4" xfId="3117" applyNumberFormat="1" applyFont="1" applyBorder="1" applyAlignment="1">
      <alignment vertical="center"/>
    </xf>
    <xf numFmtId="0" fontId="226" fillId="0" borderId="0" xfId="0" applyFont="1"/>
    <xf numFmtId="49" fontId="197" fillId="0" borderId="3" xfId="8121" applyNumberFormat="1" applyFont="1" applyBorder="1" applyAlignment="1">
      <alignment vertical="center" wrapText="1"/>
    </xf>
    <xf numFmtId="3" fontId="191" fillId="0" borderId="4" xfId="3117" applyNumberFormat="1" applyFont="1" applyBorder="1" applyAlignment="1">
      <alignment vertical="center"/>
    </xf>
    <xf numFmtId="0" fontId="6" fillId="2" borderId="4" xfId="1796" applyFont="1" applyFill="1" applyBorder="1" applyAlignment="1">
      <alignment wrapText="1"/>
    </xf>
    <xf numFmtId="168" fontId="192" fillId="2" borderId="0" xfId="6536" applyNumberFormat="1" applyFont="1" applyFill="1" applyBorder="1" applyAlignment="1" applyProtection="1">
      <alignment horizontal="left" vertical="center"/>
    </xf>
    <xf numFmtId="3" fontId="192" fillId="2" borderId="0" xfId="8070" applyNumberFormat="1" applyFont="1" applyFill="1" applyBorder="1" applyAlignment="1" applyProtection="1">
      <alignment horizontal="left" vertical="center"/>
    </xf>
    <xf numFmtId="0" fontId="208" fillId="0" borderId="0" xfId="2010" applyFont="1"/>
    <xf numFmtId="0" fontId="239" fillId="2" borderId="0" xfId="2010" applyFont="1" applyFill="1"/>
    <xf numFmtId="0" fontId="239" fillId="0" borderId="0" xfId="2010" applyFont="1"/>
    <xf numFmtId="0" fontId="199" fillId="0" borderId="0" xfId="2010" applyFont="1"/>
    <xf numFmtId="0" fontId="240" fillId="0" borderId="0" xfId="2010" applyFont="1" applyAlignment="1">
      <alignment horizontal="center"/>
    </xf>
    <xf numFmtId="0" fontId="199" fillId="0" borderId="0" xfId="2010" applyFont="1" applyAlignment="1">
      <alignment horizontal="center"/>
    </xf>
    <xf numFmtId="0" fontId="199" fillId="0" borderId="4" xfId="2010" applyFont="1" applyBorder="1" applyAlignment="1">
      <alignment horizontal="center" vertical="center" wrapText="1"/>
    </xf>
    <xf numFmtId="0" fontId="191" fillId="0" borderId="4" xfId="2010" applyFont="1" applyBorder="1" applyAlignment="1">
      <alignment horizontal="center" vertical="center" wrapText="1"/>
    </xf>
    <xf numFmtId="0" fontId="191" fillId="2" borderId="4" xfId="2010" applyFont="1" applyFill="1" applyBorder="1" applyAlignment="1">
      <alignment horizontal="center" vertical="center" wrapText="1"/>
    </xf>
    <xf numFmtId="0" fontId="239" fillId="0" borderId="4" xfId="2010" applyFont="1" applyBorder="1"/>
    <xf numFmtId="3" fontId="191" fillId="2" borderId="4" xfId="5164" applyNumberFormat="1" applyFont="1" applyFill="1" applyBorder="1" applyAlignment="1">
      <alignment horizontal="center" vertical="center" wrapText="1"/>
    </xf>
    <xf numFmtId="3" fontId="192" fillId="2" borderId="4" xfId="5164" applyNumberFormat="1" applyFont="1" applyFill="1" applyBorder="1" applyAlignment="1">
      <alignment horizontal="left" vertical="center" wrapText="1"/>
    </xf>
    <xf numFmtId="3" fontId="192" fillId="2" borderId="4" xfId="1469" applyNumberFormat="1" applyFont="1" applyFill="1" applyBorder="1" applyAlignment="1">
      <alignment horizontal="right" vertical="center" wrapText="1"/>
    </xf>
    <xf numFmtId="0" fontId="192" fillId="2" borderId="4" xfId="1469" applyFont="1" applyFill="1" applyBorder="1"/>
    <xf numFmtId="3" fontId="192" fillId="2" borderId="4" xfId="1469" applyNumberFormat="1" applyFont="1" applyFill="1" applyBorder="1" applyAlignment="1">
      <alignment horizontal="right"/>
    </xf>
    <xf numFmtId="3" fontId="192" fillId="2" borderId="4" xfId="1469" applyNumberFormat="1" applyFont="1" applyFill="1" applyBorder="1"/>
    <xf numFmtId="4" fontId="192" fillId="2" borderId="4" xfId="1469" applyNumberFormat="1" applyFont="1" applyFill="1" applyBorder="1" applyAlignment="1">
      <alignment horizontal="right"/>
    </xf>
    <xf numFmtId="1" fontId="241" fillId="2" borderId="4" xfId="1469" applyNumberFormat="1" applyFont="1" applyFill="1" applyBorder="1"/>
    <xf numFmtId="0" fontId="242" fillId="2" borderId="4" xfId="2010" applyFont="1" applyFill="1" applyBorder="1"/>
    <xf numFmtId="3" fontId="192" fillId="2" borderId="1" xfId="5164" applyNumberFormat="1" applyFont="1" applyFill="1" applyBorder="1" applyAlignment="1">
      <alignment horizontal="left" vertical="center" wrapText="1"/>
    </xf>
    <xf numFmtId="3" fontId="191" fillId="2" borderId="1" xfId="5164" applyNumberFormat="1" applyFont="1" applyFill="1" applyBorder="1" applyAlignment="1">
      <alignment horizontal="center" vertical="center" wrapText="1"/>
    </xf>
    <xf numFmtId="3" fontId="192" fillId="2" borderId="1" xfId="1469" applyNumberFormat="1" applyFont="1" applyFill="1" applyBorder="1" applyAlignment="1">
      <alignment horizontal="right" vertical="center" wrapText="1"/>
    </xf>
    <xf numFmtId="4" fontId="192" fillId="2" borderId="1" xfId="1469" applyNumberFormat="1" applyFont="1" applyFill="1" applyBorder="1" applyAlignment="1">
      <alignment horizontal="right"/>
    </xf>
    <xf numFmtId="0" fontId="191" fillId="2" borderId="4" xfId="5378" applyFont="1" applyFill="1" applyBorder="1" applyAlignment="1">
      <alignment horizontal="center" vertical="center"/>
    </xf>
    <xf numFmtId="3" fontId="241" fillId="2" borderId="4" xfId="1469" applyNumberFormat="1" applyFont="1" applyFill="1" applyBorder="1" applyAlignment="1">
      <alignment horizontal="right" wrapText="1"/>
    </xf>
    <xf numFmtId="3" fontId="242" fillId="2" borderId="4" xfId="2010" applyNumberFormat="1" applyFont="1" applyFill="1" applyBorder="1"/>
    <xf numFmtId="0" fontId="239" fillId="0" borderId="0" xfId="2010" applyFont="1" applyAlignment="1">
      <alignment horizontal="center"/>
    </xf>
    <xf numFmtId="0" fontId="199" fillId="2" borderId="20" xfId="1469" applyFont="1" applyFill="1" applyBorder="1"/>
    <xf numFmtId="3" fontId="199" fillId="2" borderId="0" xfId="1469" applyNumberFormat="1" applyFont="1" applyFill="1" applyAlignment="1">
      <alignment horizontal="right"/>
    </xf>
    <xf numFmtId="3" fontId="199" fillId="2" borderId="20" xfId="1469" applyNumberFormat="1" applyFont="1" applyFill="1" applyBorder="1" applyAlignment="1">
      <alignment horizontal="right"/>
    </xf>
    <xf numFmtId="3" fontId="221" fillId="2" borderId="4" xfId="1469" applyNumberFormat="1" applyFont="1" applyFill="1" applyBorder="1" applyAlignment="1">
      <alignment horizontal="right" vertical="center" wrapText="1"/>
    </xf>
    <xf numFmtId="4" fontId="221" fillId="2" borderId="4" xfId="1469" applyNumberFormat="1" applyFont="1" applyFill="1" applyBorder="1" applyAlignment="1">
      <alignment horizontal="right" vertical="center" wrapText="1"/>
    </xf>
    <xf numFmtId="0" fontId="199" fillId="2" borderId="4" xfId="1469" applyFont="1" applyFill="1" applyBorder="1"/>
    <xf numFmtId="0" fontId="199" fillId="2" borderId="0" xfId="1469" applyFont="1" applyFill="1"/>
    <xf numFmtId="3" fontId="199" fillId="2" borderId="4" xfId="4762" applyNumberFormat="1" applyFont="1" applyFill="1" applyBorder="1" applyAlignment="1">
      <alignment horizontal="center" vertical="center" wrapText="1"/>
    </xf>
    <xf numFmtId="3" fontId="192" fillId="2" borderId="4" xfId="1920" applyNumberFormat="1" applyFont="1" applyFill="1" applyBorder="1" applyAlignment="1">
      <alignment horizontal="left" vertical="center" wrapText="1"/>
    </xf>
    <xf numFmtId="3" fontId="192" fillId="2" borderId="4" xfId="1469" applyNumberFormat="1" applyFont="1" applyFill="1" applyBorder="1" applyAlignment="1">
      <alignment horizontal="right" wrapText="1"/>
    </xf>
    <xf numFmtId="0" fontId="192" fillId="2" borderId="3" xfId="1469" applyFont="1" applyFill="1" applyBorder="1"/>
    <xf numFmtId="3" fontId="221" fillId="2" borderId="3" xfId="1469" applyNumberFormat="1" applyFont="1" applyFill="1" applyBorder="1" applyAlignment="1">
      <alignment horizontal="right" vertical="center" wrapText="1"/>
    </xf>
    <xf numFmtId="0" fontId="199" fillId="2" borderId="21" xfId="1469" applyFont="1" applyFill="1" applyBorder="1"/>
    <xf numFmtId="0" fontId="192" fillId="2" borderId="21" xfId="1469" applyFont="1" applyFill="1" applyBorder="1" applyAlignment="1">
      <alignment horizontal="center" vertical="center" wrapText="1"/>
    </xf>
    <xf numFmtId="0" fontId="199" fillId="2" borderId="0" xfId="1469" applyFont="1" applyFill="1" applyAlignment="1">
      <alignment horizontal="center" vertical="center" wrapText="1"/>
    </xf>
    <xf numFmtId="0" fontId="243" fillId="2" borderId="0" xfId="1469" applyFont="1" applyFill="1" applyAlignment="1">
      <alignment horizontal="center" vertical="center" wrapText="1"/>
    </xf>
    <xf numFmtId="0" fontId="243" fillId="2" borderId="0" xfId="1469" applyFont="1" applyFill="1"/>
    <xf numFmtId="4" fontId="199" fillId="2" borderId="0" xfId="1469" applyNumberFormat="1" applyFont="1" applyFill="1"/>
    <xf numFmtId="3" fontId="192" fillId="2" borderId="4" xfId="4762" applyNumberFormat="1" applyFont="1" applyFill="1" applyBorder="1" applyAlignment="1">
      <alignment vertical="center" wrapText="1"/>
    </xf>
    <xf numFmtId="3" fontId="192" fillId="2" borderId="16" xfId="1469" applyNumberFormat="1" applyFont="1" applyFill="1" applyBorder="1" applyAlignment="1">
      <alignment horizontal="right" vertical="center"/>
    </xf>
    <xf numFmtId="0" fontId="192" fillId="2" borderId="4" xfId="1469" applyFont="1" applyFill="1" applyBorder="1" applyAlignment="1">
      <alignment vertical="center"/>
    </xf>
    <xf numFmtId="3" fontId="192" fillId="2" borderId="4" xfId="1469" applyNumberFormat="1" applyFont="1" applyFill="1" applyBorder="1" applyAlignment="1">
      <alignment vertical="center"/>
    </xf>
    <xf numFmtId="4" fontId="192" fillId="2" borderId="4" xfId="1469" applyNumberFormat="1" applyFont="1" applyFill="1" applyBorder="1" applyAlignment="1">
      <alignment vertical="center"/>
    </xf>
    <xf numFmtId="0" fontId="192" fillId="2" borderId="3" xfId="1469" applyFont="1" applyFill="1" applyBorder="1" applyAlignment="1">
      <alignment vertical="center"/>
    </xf>
    <xf numFmtId="0" fontId="199" fillId="2" borderId="0" xfId="1469" applyFont="1" applyFill="1" applyAlignment="1">
      <alignment horizontal="center"/>
    </xf>
    <xf numFmtId="3" fontId="199" fillId="2" borderId="4" xfId="1469" applyNumberFormat="1" applyFont="1" applyFill="1" applyBorder="1"/>
    <xf numFmtId="3" fontId="192" fillId="2" borderId="4" xfId="1469" applyNumberFormat="1" applyFont="1" applyFill="1" applyBorder="1" applyAlignment="1">
      <alignment horizontal="left" vertical="center" wrapText="1"/>
    </xf>
    <xf numFmtId="167" fontId="238" fillId="2" borderId="0" xfId="6678" applyNumberFormat="1" applyFont="1" applyFill="1" applyBorder="1">
      <alignment vertical="center"/>
    </xf>
    <xf numFmtId="167" fontId="210" fillId="2" borderId="0" xfId="6678" applyNumberFormat="1" applyFont="1" applyFill="1" applyBorder="1" applyAlignment="1">
      <alignment horizontal="right" vertical="center"/>
    </xf>
    <xf numFmtId="0" fontId="192" fillId="0" borderId="0" xfId="1469" applyFont="1" applyAlignment="1">
      <alignment vertical="center"/>
    </xf>
    <xf numFmtId="49" fontId="192" fillId="0" borderId="0" xfId="1469" applyNumberFormat="1" applyFont="1" applyAlignment="1">
      <alignment horizontal="left" vertical="center"/>
    </xf>
    <xf numFmtId="168" fontId="210" fillId="0" borderId="0" xfId="6536" applyNumberFormat="1" applyFont="1" applyBorder="1" applyAlignment="1" applyProtection="1">
      <alignment horizontal="left" vertical="center"/>
    </xf>
    <xf numFmtId="168" fontId="234" fillId="0" borderId="0" xfId="6536" applyNumberFormat="1" applyFont="1" applyBorder="1" applyAlignment="1" applyProtection="1">
      <alignment horizontal="left" vertical="center"/>
    </xf>
    <xf numFmtId="167" fontId="192" fillId="0" borderId="0" xfId="8104" applyNumberFormat="1" applyFont="1" applyFill="1" applyBorder="1">
      <alignment vertical="center"/>
    </xf>
    <xf numFmtId="167" fontId="192" fillId="0" borderId="0" xfId="8104" applyNumberFormat="1" applyFont="1" applyFill="1" applyBorder="1" applyAlignment="1">
      <alignment horizontal="right" vertical="center"/>
    </xf>
    <xf numFmtId="0" fontId="199" fillId="0" borderId="0" xfId="8109" applyAlignment="1">
      <alignment vertical="center"/>
    </xf>
    <xf numFmtId="168" fontId="192" fillId="0" borderId="0" xfId="8105" applyNumberFormat="1" applyFont="1" applyBorder="1" applyAlignment="1" applyProtection="1">
      <alignment horizontal="left" vertical="center" indent="1"/>
    </xf>
    <xf numFmtId="3" fontId="199" fillId="0" borderId="0" xfId="8124" applyNumberFormat="1" applyFont="1" applyAlignment="1">
      <alignment vertical="center"/>
    </xf>
    <xf numFmtId="3" fontId="192" fillId="0" borderId="0" xfId="8105" applyNumberFormat="1" applyFont="1" applyBorder="1" applyAlignment="1" applyProtection="1">
      <alignment horizontal="left" vertical="center" indent="1"/>
    </xf>
    <xf numFmtId="3" fontId="199" fillId="0" borderId="0" xfId="8124" applyNumberFormat="1" applyFont="1"/>
    <xf numFmtId="0" fontId="199" fillId="0" borderId="0" xfId="8124" applyFont="1"/>
    <xf numFmtId="168" fontId="199" fillId="0" borderId="0" xfId="8105" applyNumberFormat="1" applyFont="1" applyBorder="1" applyAlignment="1" applyProtection="1">
      <alignment horizontal="left" vertical="center"/>
    </xf>
    <xf numFmtId="168" fontId="212" fillId="0" borderId="0" xfId="8105" applyNumberFormat="1" applyFont="1" applyBorder="1" applyAlignment="1" applyProtection="1">
      <alignment horizontal="left" vertical="center"/>
    </xf>
    <xf numFmtId="3" fontId="212" fillId="0" borderId="0" xfId="8105" applyNumberFormat="1" applyFont="1" applyBorder="1" applyAlignment="1" applyProtection="1">
      <alignment horizontal="left" vertical="center"/>
    </xf>
    <xf numFmtId="0" fontId="191" fillId="0" borderId="1" xfId="8124" applyFont="1" applyBorder="1" applyAlignment="1">
      <alignment horizontal="center" vertical="center" wrapText="1"/>
    </xf>
    <xf numFmtId="3" fontId="191" fillId="0" borderId="1" xfId="8124" applyNumberFormat="1" applyFont="1" applyBorder="1" applyAlignment="1">
      <alignment horizontal="center" vertical="center" wrapText="1"/>
    </xf>
    <xf numFmtId="0" fontId="199" fillId="0" borderId="93" xfId="8124" applyFont="1" applyBorder="1" applyAlignment="1">
      <alignment horizontal="center" vertical="center"/>
    </xf>
    <xf numFmtId="0" fontId="204" fillId="0" borderId="93" xfId="8130" applyFont="1" applyBorder="1" applyAlignment="1">
      <alignment vertical="center" wrapText="1"/>
    </xf>
    <xf numFmtId="0" fontId="199" fillId="0" borderId="93" xfId="8124" applyFont="1" applyBorder="1" applyAlignment="1">
      <alignment horizontal="right" vertical="center"/>
    </xf>
    <xf numFmtId="3" fontId="191" fillId="0" borderId="93" xfId="8131" quotePrefix="1" applyNumberFormat="1" applyFont="1" applyFill="1" applyBorder="1" applyAlignment="1">
      <alignment horizontal="right" vertical="center"/>
    </xf>
    <xf numFmtId="3" fontId="191" fillId="0" borderId="93" xfId="8132" applyNumberFormat="1" applyFont="1" applyBorder="1" applyAlignment="1">
      <alignment vertical="center"/>
    </xf>
    <xf numFmtId="0" fontId="204" fillId="0" borderId="93" xfId="8132" applyFont="1" applyBorder="1" applyAlignment="1">
      <alignment horizontal="left" vertical="center" wrapText="1"/>
    </xf>
    <xf numFmtId="0" fontId="199" fillId="0" borderId="93" xfId="8124" quotePrefix="1" applyFont="1" applyBorder="1" applyAlignment="1">
      <alignment horizontal="right" vertical="center"/>
    </xf>
    <xf numFmtId="0" fontId="204" fillId="0" borderId="93" xfId="8114" applyFont="1" applyBorder="1" applyAlignment="1">
      <alignment vertical="center" wrapText="1"/>
    </xf>
    <xf numFmtId="3" fontId="234" fillId="0" borderId="93" xfId="8124" applyNumberFormat="1" applyFont="1" applyBorder="1" applyAlignment="1">
      <alignment horizontal="right" vertical="center"/>
    </xf>
    <xf numFmtId="0" fontId="234" fillId="0" borderId="0" xfId="8124" applyFont="1"/>
    <xf numFmtId="0" fontId="199" fillId="0" borderId="0" xfId="8124" applyFont="1" applyAlignment="1">
      <alignment vertical="center"/>
    </xf>
    <xf numFmtId="0" fontId="199" fillId="0" borderId="0" xfId="8124" applyFont="1" applyAlignment="1">
      <alignment horizontal="center" vertical="center"/>
    </xf>
    <xf numFmtId="9" fontId="199" fillId="0" borderId="0" xfId="8131" applyFont="1" applyFill="1" applyBorder="1" applyAlignment="1">
      <alignment vertical="center"/>
    </xf>
    <xf numFmtId="4" fontId="199" fillId="0" borderId="0" xfId="8124" applyNumberFormat="1" applyFont="1" applyAlignment="1">
      <alignment vertical="center"/>
    </xf>
    <xf numFmtId="0" fontId="199" fillId="0" borderId="0" xfId="8124" applyFont="1" applyAlignment="1">
      <alignment horizontal="center" vertical="center" wrapText="1"/>
    </xf>
    <xf numFmtId="3" fontId="199" fillId="0" borderId="0" xfId="8124" applyNumberFormat="1" applyFont="1" applyAlignment="1">
      <alignment horizontal="center" vertical="center" wrapText="1"/>
    </xf>
    <xf numFmtId="3" fontId="191" fillId="0" borderId="93" xfId="8124" applyNumberFormat="1" applyFont="1" applyBorder="1" applyAlignment="1">
      <alignment vertical="center"/>
    </xf>
    <xf numFmtId="168" fontId="199" fillId="0" borderId="0" xfId="8105" applyNumberFormat="1" applyFont="1" applyBorder="1" applyAlignment="1" applyProtection="1">
      <alignment horizontal="left" vertical="center" indent="1"/>
    </xf>
    <xf numFmtId="49" fontId="191" fillId="0" borderId="4" xfId="8109" applyNumberFormat="1" applyFont="1" applyBorder="1" applyAlignment="1">
      <alignment vertical="center" wrapText="1"/>
    </xf>
    <xf numFmtId="0" fontId="245" fillId="0" borderId="0" xfId="8106" applyFont="1"/>
    <xf numFmtId="0" fontId="246" fillId="0" borderId="0" xfId="8106" applyFont="1"/>
    <xf numFmtId="3" fontId="187" fillId="0" borderId="4" xfId="8119" applyNumberFormat="1" applyFont="1" applyBorder="1" applyAlignment="1" applyProtection="1">
      <alignment horizontal="right" vertical="center" wrapText="1"/>
      <protection locked="0"/>
    </xf>
    <xf numFmtId="3" fontId="197" fillId="0" borderId="3" xfId="8107" applyNumberFormat="1" applyFont="1" applyBorder="1" applyAlignment="1">
      <alignment vertical="center"/>
    </xf>
    <xf numFmtId="0" fontId="191" fillId="0" borderId="4" xfId="8117" applyFont="1" applyBorder="1" applyAlignment="1">
      <alignment horizontal="left" vertical="center" wrapText="1"/>
    </xf>
    <xf numFmtId="0" fontId="187" fillId="0" borderId="4" xfId="8117" applyFont="1" applyBorder="1" applyAlignment="1">
      <alignment horizontal="left" vertical="center" wrapText="1"/>
    </xf>
    <xf numFmtId="0" fontId="48" fillId="0" borderId="4" xfId="8107" applyFont="1" applyBorder="1" applyAlignment="1">
      <alignment horizontal="left" vertical="center"/>
    </xf>
    <xf numFmtId="3" fontId="197" fillId="0" borderId="4" xfId="8108" applyNumberFormat="1" applyFont="1" applyBorder="1" applyAlignment="1">
      <alignment horizontal="right" vertical="center"/>
    </xf>
    <xf numFmtId="3" fontId="48" fillId="0" borderId="4" xfId="8107" applyNumberFormat="1" applyFont="1" applyBorder="1" applyAlignment="1">
      <alignment horizontal="right" vertical="center"/>
    </xf>
    <xf numFmtId="0" fontId="48" fillId="0" borderId="4" xfId="8107" applyFont="1" applyBorder="1" applyAlignment="1">
      <alignment vertical="center"/>
    </xf>
    <xf numFmtId="3" fontId="48" fillId="0" borderId="4" xfId="8107" applyNumberFormat="1" applyFont="1" applyBorder="1" applyAlignment="1">
      <alignment vertical="center"/>
    </xf>
    <xf numFmtId="3" fontId="197" fillId="0" borderId="25" xfId="8107" applyNumberFormat="1" applyFont="1" applyBorder="1" applyAlignment="1">
      <alignment horizontal="right" vertical="center"/>
    </xf>
    <xf numFmtId="3" fontId="197" fillId="0" borderId="4" xfId="8106" applyNumberFormat="1" applyFont="1" applyBorder="1" applyAlignment="1">
      <alignment horizontal="right"/>
    </xf>
    <xf numFmtId="0" fontId="204" fillId="0" borderId="0" xfId="8106" applyFont="1"/>
    <xf numFmtId="3" fontId="247" fillId="0" borderId="0" xfId="8106" applyNumberFormat="1" applyFont="1"/>
    <xf numFmtId="3" fontId="207" fillId="0" borderId="0" xfId="8106" applyNumberFormat="1" applyFont="1"/>
    <xf numFmtId="3" fontId="9" fillId="0" borderId="4" xfId="8108" applyNumberFormat="1" applyFont="1" applyBorder="1" applyAlignment="1">
      <alignment vertical="center"/>
    </xf>
    <xf numFmtId="0" fontId="198" fillId="2" borderId="3" xfId="2414" applyFont="1" applyFill="1" applyBorder="1" applyAlignment="1">
      <alignment vertical="center"/>
    </xf>
    <xf numFmtId="0" fontId="198" fillId="2" borderId="25" xfId="2414" applyFont="1" applyFill="1" applyBorder="1" applyAlignment="1">
      <alignment vertical="center"/>
    </xf>
    <xf numFmtId="3" fontId="191" fillId="2" borderId="93" xfId="2414" applyNumberFormat="1" applyFont="1" applyFill="1" applyBorder="1" applyAlignment="1">
      <alignment vertical="center"/>
    </xf>
    <xf numFmtId="10" fontId="191" fillId="2" borderId="93" xfId="2414" applyNumberFormat="1" applyFont="1" applyFill="1" applyBorder="1" applyAlignment="1">
      <alignment vertical="center"/>
    </xf>
    <xf numFmtId="0" fontId="199" fillId="2" borderId="0" xfId="2414" applyFont="1" applyFill="1"/>
    <xf numFmtId="0" fontId="191" fillId="2" borderId="93" xfId="2414" applyFont="1" applyFill="1" applyBorder="1" applyAlignment="1">
      <alignment horizontal="center" vertical="center"/>
    </xf>
    <xf numFmtId="0" fontId="191" fillId="2" borderId="93" xfId="2414" applyFont="1" applyFill="1" applyBorder="1" applyAlignment="1">
      <alignment vertical="center" wrapText="1"/>
    </xf>
    <xf numFmtId="0" fontId="198" fillId="2" borderId="93" xfId="2414" applyFont="1" applyFill="1" applyBorder="1" applyAlignment="1">
      <alignment vertical="center"/>
    </xf>
    <xf numFmtId="10" fontId="198" fillId="2" borderId="93" xfId="2414" applyNumberFormat="1" applyFont="1" applyFill="1" applyBorder="1" applyAlignment="1">
      <alignment vertical="center"/>
    </xf>
    <xf numFmtId="3" fontId="198" fillId="2" borderId="93" xfId="2414" applyNumberFormat="1" applyFont="1" applyFill="1" applyBorder="1" applyAlignment="1">
      <alignment vertical="center"/>
    </xf>
    <xf numFmtId="3" fontId="24" fillId="2" borderId="93" xfId="2414" applyNumberFormat="1" applyFont="1" applyFill="1" applyBorder="1" applyAlignment="1">
      <alignment vertical="center"/>
    </xf>
    <xf numFmtId="0" fontId="221" fillId="2" borderId="0" xfId="2414" applyFont="1" applyFill="1"/>
    <xf numFmtId="167" fontId="9" fillId="0" borderId="0" xfId="8104" applyNumberFormat="1" applyFont="1" applyFill="1" applyBorder="1">
      <alignment vertical="center"/>
    </xf>
    <xf numFmtId="167" fontId="6" fillId="0" borderId="0" xfId="8104" applyNumberFormat="1" applyFont="1" applyFill="1" applyBorder="1" applyAlignment="1">
      <alignment horizontal="right" vertical="center"/>
    </xf>
    <xf numFmtId="168" fontId="6" fillId="0" borderId="0" xfId="8105" applyNumberFormat="1" applyFont="1" applyBorder="1" applyAlignment="1" applyProtection="1">
      <alignment horizontal="left" vertical="center"/>
    </xf>
    <xf numFmtId="0" fontId="22" fillId="0" borderId="0" xfId="8133" applyFont="1" applyAlignment="1">
      <alignment horizontal="center" vertical="center"/>
    </xf>
    <xf numFmtId="0" fontId="22" fillId="0" borderId="0" xfId="8133" applyFont="1" applyAlignment="1">
      <alignment vertical="center"/>
    </xf>
    <xf numFmtId="0" fontId="41" fillId="0" borderId="0" xfId="8134" applyFont="1"/>
    <xf numFmtId="49" fontId="6" fillId="0" borderId="0" xfId="8105" applyNumberFormat="1" applyFont="1" applyBorder="1" applyAlignment="1" applyProtection="1">
      <alignment horizontal="left" vertical="center"/>
    </xf>
    <xf numFmtId="0" fontId="24" fillId="0" borderId="0" xfId="8133" applyFont="1" applyAlignment="1">
      <alignment horizontal="center" vertical="center"/>
    </xf>
    <xf numFmtId="168" fontId="6" fillId="0" borderId="0" xfId="8105" applyNumberFormat="1" applyFont="1" applyBorder="1" applyAlignment="1" applyProtection="1">
      <alignment horizontal="left" vertical="center" indent="1"/>
    </xf>
    <xf numFmtId="168" fontId="45" fillId="0" borderId="0" xfId="8105" applyNumberFormat="1" applyFont="1" applyBorder="1" applyAlignment="1" applyProtection="1">
      <alignment horizontal="left" vertical="center"/>
    </xf>
    <xf numFmtId="3" fontId="23" fillId="0" borderId="0" xfId="8133" applyNumberFormat="1" applyFont="1" applyAlignment="1">
      <alignment vertical="center"/>
    </xf>
    <xf numFmtId="3" fontId="47" fillId="0" borderId="0" xfId="8133" applyNumberFormat="1" applyFont="1" applyAlignment="1">
      <alignment vertical="center"/>
    </xf>
    <xf numFmtId="3" fontId="23" fillId="0" borderId="0" xfId="8133" applyNumberFormat="1" applyFont="1" applyAlignment="1">
      <alignment horizontal="center" vertical="center"/>
    </xf>
    <xf numFmtId="0" fontId="23" fillId="0" borderId="0" xfId="8124" applyFont="1" applyAlignment="1">
      <alignment horizontal="center" vertical="center" wrapText="1"/>
    </xf>
    <xf numFmtId="0" fontId="24" fillId="0" borderId="0" xfId="8124" applyFont="1"/>
    <xf numFmtId="0" fontId="60" fillId="0" borderId="93" xfId="8133" applyFont="1" applyBorder="1" applyAlignment="1">
      <alignment horizontal="center" vertical="center" wrapText="1"/>
    </xf>
    <xf numFmtId="3" fontId="6" fillId="0" borderId="93" xfId="8133" applyNumberFormat="1" applyFont="1" applyBorder="1" applyAlignment="1">
      <alignment horizontal="right" vertical="center"/>
    </xf>
    <xf numFmtId="3" fontId="6" fillId="0" borderId="93" xfId="8133" applyNumberFormat="1" applyFont="1" applyBorder="1" applyAlignment="1">
      <alignment vertical="center"/>
    </xf>
    <xf numFmtId="3" fontId="100" fillId="0" borderId="102" xfId="8133" applyNumberFormat="1" applyFont="1" applyBorder="1" applyAlignment="1">
      <alignment vertical="center"/>
    </xf>
    <xf numFmtId="0" fontId="6" fillId="0" borderId="101" xfId="8133" applyFont="1" applyBorder="1" applyAlignment="1">
      <alignment horizontal="center" vertical="center" wrapText="1"/>
    </xf>
    <xf numFmtId="0" fontId="6" fillId="0" borderId="93" xfId="8133" applyFont="1" applyBorder="1" applyAlignment="1">
      <alignment vertical="center" wrapText="1"/>
    </xf>
    <xf numFmtId="3" fontId="100" fillId="0" borderId="93" xfId="8133" applyNumberFormat="1" applyFont="1" applyBorder="1" applyAlignment="1">
      <alignment vertical="center"/>
    </xf>
    <xf numFmtId="3" fontId="6" fillId="0" borderId="93" xfId="8135" applyNumberFormat="1" applyFont="1" applyBorder="1" applyAlignment="1">
      <alignment horizontal="right" vertical="center"/>
    </xf>
    <xf numFmtId="3" fontId="6" fillId="0" borderId="93" xfId="8133" applyNumberFormat="1" applyFont="1" applyBorder="1" applyAlignment="1">
      <alignment horizontal="right" vertical="center" wrapText="1"/>
    </xf>
    <xf numFmtId="3" fontId="6" fillId="0" borderId="102" xfId="8133" applyNumberFormat="1" applyFont="1" applyBorder="1" applyAlignment="1">
      <alignment vertical="center" wrapText="1"/>
    </xf>
    <xf numFmtId="0" fontId="6" fillId="0" borderId="93" xfId="8133" applyFont="1" applyBorder="1" applyAlignment="1">
      <alignment horizontal="left" vertical="center" wrapText="1"/>
    </xf>
    <xf numFmtId="3" fontId="6" fillId="0" borderId="102" xfId="8133" applyNumberFormat="1" applyFont="1" applyBorder="1" applyAlignment="1">
      <alignment vertical="center"/>
    </xf>
    <xf numFmtId="3" fontId="24" fillId="0" borderId="55" xfId="8133" applyNumberFormat="1" applyFont="1" applyBorder="1" applyAlignment="1">
      <alignment horizontal="right" vertical="center"/>
    </xf>
    <xf numFmtId="3" fontId="24" fillId="0" borderId="104" xfId="8133" applyNumberFormat="1" applyFont="1" applyBorder="1" applyAlignment="1">
      <alignment vertical="center"/>
    </xf>
    <xf numFmtId="172" fontId="23" fillId="0" borderId="0" xfId="8133" applyNumberFormat="1" applyFont="1" applyAlignment="1">
      <alignment vertical="center"/>
    </xf>
    <xf numFmtId="9" fontId="22" fillId="0" borderId="0" xfId="8136" applyFont="1" applyFill="1" applyAlignment="1">
      <alignment vertical="center"/>
    </xf>
    <xf numFmtId="168" fontId="26" fillId="0" borderId="0" xfId="6536" applyNumberFormat="1" applyFont="1" applyBorder="1" applyAlignment="1" applyProtection="1">
      <alignment horizontal="left" vertical="center" indent="1"/>
    </xf>
    <xf numFmtId="168" fontId="6" fillId="0" borderId="0" xfId="6536" applyNumberFormat="1" applyFont="1" applyBorder="1" applyAlignment="1" applyProtection="1">
      <alignment horizontal="left" vertical="center" indent="1"/>
    </xf>
    <xf numFmtId="0" fontId="6" fillId="0" borderId="0" xfId="1469" applyFont="1"/>
    <xf numFmtId="0" fontId="7" fillId="0" borderId="0" xfId="1469" applyFont="1" applyAlignment="1">
      <alignment horizontal="center" vertical="center" wrapText="1"/>
    </xf>
    <xf numFmtId="168" fontId="6" fillId="0" borderId="0" xfId="6536" applyNumberFormat="1" applyFont="1" applyBorder="1" applyAlignment="1" applyProtection="1">
      <alignment horizontal="left" vertical="center"/>
    </xf>
    <xf numFmtId="0" fontId="43" fillId="0" borderId="0" xfId="1469" applyFont="1"/>
    <xf numFmtId="0" fontId="99" fillId="0" borderId="0" xfId="1469" applyFont="1" applyAlignment="1">
      <alignment vertical="center"/>
    </xf>
    <xf numFmtId="0" fontId="6" fillId="0" borderId="0" xfId="1469" applyFont="1" applyAlignment="1">
      <alignment vertical="center"/>
    </xf>
    <xf numFmtId="0" fontId="6" fillId="0" borderId="0" xfId="1469" applyFont="1" applyAlignment="1">
      <alignment horizontal="center" vertical="center"/>
    </xf>
    <xf numFmtId="0" fontId="6" fillId="0" borderId="0" xfId="1469" applyFont="1" applyAlignment="1">
      <alignment horizontal="center" vertical="center" wrapText="1"/>
    </xf>
    <xf numFmtId="0" fontId="100" fillId="0" borderId="39" xfId="1469" applyFont="1" applyBorder="1" applyAlignment="1">
      <alignment horizontal="center" vertical="center"/>
    </xf>
    <xf numFmtId="0" fontId="23" fillId="0" borderId="1" xfId="1469" applyFont="1" applyBorder="1" applyAlignment="1">
      <alignment horizontal="center" vertical="center" wrapText="1"/>
    </xf>
    <xf numFmtId="0" fontId="23" fillId="0" borderId="4" xfId="0" applyFont="1" applyBorder="1" applyAlignment="1">
      <alignment horizontal="center" vertical="center" wrapText="1"/>
    </xf>
    <xf numFmtId="0" fontId="23" fillId="0" borderId="39" xfId="1469" applyFont="1" applyBorder="1" applyAlignment="1">
      <alignment horizontal="center" vertical="center" wrapText="1"/>
    </xf>
    <xf numFmtId="0" fontId="23" fillId="0" borderId="39" xfId="0" applyFont="1" applyBorder="1" applyAlignment="1">
      <alignment horizontal="center" vertical="center" wrapText="1"/>
    </xf>
    <xf numFmtId="0" fontId="47" fillId="0" borderId="42" xfId="1469" applyFont="1" applyBorder="1" applyAlignment="1">
      <alignment horizontal="centerContinuous" vertical="center"/>
    </xf>
    <xf numFmtId="0" fontId="9" fillId="0" borderId="43" xfId="1469" applyFont="1" applyBorder="1" applyAlignment="1">
      <alignment horizontal="right" vertical="center"/>
    </xf>
    <xf numFmtId="3" fontId="6" fillId="0" borderId="42" xfId="2117" applyNumberFormat="1" applyFont="1" applyBorder="1" applyAlignment="1">
      <alignment vertical="center"/>
    </xf>
    <xf numFmtId="3" fontId="9" fillId="0" borderId="42" xfId="5376" applyNumberFormat="1" applyFont="1" applyBorder="1" applyAlignment="1">
      <alignment horizontal="right" vertical="center"/>
    </xf>
    <xf numFmtId="3" fontId="9" fillId="0" borderId="74" xfId="5376" applyNumberFormat="1" applyFont="1" applyBorder="1" applyAlignment="1">
      <alignment horizontal="right" vertical="center"/>
    </xf>
    <xf numFmtId="2" fontId="44" fillId="0" borderId="2" xfId="1469" applyNumberFormat="1" applyFont="1" applyBorder="1" applyAlignment="1">
      <alignment horizontal="right" vertical="center"/>
    </xf>
    <xf numFmtId="0" fontId="42" fillId="0" borderId="4" xfId="1469" applyFont="1" applyBorder="1" applyAlignment="1">
      <alignment horizontal="centerContinuous" vertical="center"/>
    </xf>
    <xf numFmtId="0" fontId="6" fillId="0" borderId="45" xfId="1469" applyFont="1" applyBorder="1" applyAlignment="1">
      <alignment horizontal="right" vertical="center"/>
    </xf>
    <xf numFmtId="3" fontId="6" fillId="0" borderId="4" xfId="1469" applyNumberFormat="1" applyFont="1" applyBorder="1" applyAlignment="1">
      <alignment horizontal="right" vertical="center"/>
    </xf>
    <xf numFmtId="3" fontId="6" fillId="0" borderId="4" xfId="1469" applyNumberFormat="1" applyFont="1" applyBorder="1" applyAlignment="1">
      <alignment vertical="center" wrapText="1"/>
    </xf>
    <xf numFmtId="3" fontId="6" fillId="0" borderId="3" xfId="1469" applyNumberFormat="1" applyFont="1" applyBorder="1" applyAlignment="1">
      <alignment vertical="center" wrapText="1"/>
    </xf>
    <xf numFmtId="2" fontId="100" fillId="0" borderId="4" xfId="1469" applyNumberFormat="1" applyFont="1" applyBorder="1" applyAlignment="1">
      <alignment horizontal="right" vertical="center"/>
    </xf>
    <xf numFmtId="3" fontId="6" fillId="0" borderId="4" xfId="1469" applyNumberFormat="1" applyFont="1" applyBorder="1" applyAlignment="1">
      <alignment vertical="center"/>
    </xf>
    <xf numFmtId="3" fontId="6" fillId="0" borderId="3" xfId="1469" applyNumberFormat="1" applyFont="1" applyBorder="1" applyAlignment="1">
      <alignment vertical="center"/>
    </xf>
    <xf numFmtId="0" fontId="42" fillId="0" borderId="22" xfId="1469" applyFont="1" applyBorder="1" applyAlignment="1">
      <alignment horizontal="centerContinuous" vertical="center" wrapText="1"/>
    </xf>
    <xf numFmtId="0" fontId="6" fillId="0" borderId="47" xfId="1469" applyFont="1" applyBorder="1" applyAlignment="1">
      <alignment horizontal="right" vertical="center"/>
    </xf>
    <xf numFmtId="3" fontId="6" fillId="0" borderId="39" xfId="1469" applyNumberFormat="1" applyFont="1" applyBorder="1" applyAlignment="1">
      <alignment horizontal="right" vertical="center"/>
    </xf>
    <xf numFmtId="3" fontId="6" fillId="0" borderId="39" xfId="1469" applyNumberFormat="1" applyFont="1" applyBorder="1" applyAlignment="1">
      <alignment vertical="center" wrapText="1"/>
    </xf>
    <xf numFmtId="3" fontId="6" fillId="0" borderId="75" xfId="1469" applyNumberFormat="1" applyFont="1" applyBorder="1" applyAlignment="1">
      <alignment vertical="center" wrapText="1"/>
    </xf>
    <xf numFmtId="2" fontId="100" fillId="0" borderId="39" xfId="1469" applyNumberFormat="1" applyFont="1" applyBorder="1" applyAlignment="1">
      <alignment horizontal="right" vertical="center"/>
    </xf>
    <xf numFmtId="0" fontId="47" fillId="0" borderId="45" xfId="1469" applyFont="1" applyBorder="1" applyAlignment="1">
      <alignment horizontal="centerContinuous" vertical="center"/>
    </xf>
    <xf numFmtId="3" fontId="9" fillId="0" borderId="76" xfId="5376" applyNumberFormat="1" applyFont="1" applyBorder="1" applyAlignment="1">
      <alignment horizontal="right" vertical="center"/>
    </xf>
    <xf numFmtId="3" fontId="6" fillId="0" borderId="23" xfId="1469" applyNumberFormat="1" applyFont="1" applyBorder="1" applyAlignment="1">
      <alignment vertical="center" wrapText="1"/>
    </xf>
    <xf numFmtId="3" fontId="6" fillId="0" borderId="23" xfId="1469" applyNumberFormat="1" applyFont="1" applyBorder="1" applyAlignment="1">
      <alignment vertical="center"/>
    </xf>
    <xf numFmtId="3" fontId="6" fillId="0" borderId="77" xfId="1469" applyNumberFormat="1" applyFont="1" applyBorder="1" applyAlignment="1">
      <alignment vertical="center" wrapText="1"/>
    </xf>
    <xf numFmtId="3" fontId="6" fillId="0" borderId="2" xfId="2117" applyNumberFormat="1" applyFont="1" applyBorder="1" applyAlignment="1">
      <alignment vertical="center"/>
    </xf>
    <xf numFmtId="3" fontId="9" fillId="0" borderId="2" xfId="5376" applyNumberFormat="1" applyFont="1" applyBorder="1" applyAlignment="1">
      <alignment horizontal="right" vertical="center"/>
    </xf>
    <xf numFmtId="3" fontId="6" fillId="0" borderId="1" xfId="1469" applyNumberFormat="1" applyFont="1" applyBorder="1" applyAlignment="1">
      <alignment vertical="center" wrapText="1"/>
    </xf>
    <xf numFmtId="0" fontId="47" fillId="0" borderId="48" xfId="1469" applyFont="1" applyBorder="1" applyAlignment="1">
      <alignment horizontal="centerContinuous" vertical="center"/>
    </xf>
    <xf numFmtId="0" fontId="47" fillId="0" borderId="43" xfId="1469" applyFont="1" applyBorder="1" applyAlignment="1">
      <alignment horizontal="centerContinuous" vertical="center"/>
    </xf>
    <xf numFmtId="2" fontId="44" fillId="0" borderId="42" xfId="1469" applyNumberFormat="1" applyFont="1" applyBorder="1" applyAlignment="1">
      <alignment horizontal="right" vertical="center"/>
    </xf>
    <xf numFmtId="3" fontId="6" fillId="0" borderId="24" xfId="1469" applyNumberFormat="1" applyFont="1" applyBorder="1" applyAlignment="1">
      <alignment horizontal="right" vertical="center"/>
    </xf>
    <xf numFmtId="2" fontId="100" fillId="0" borderId="93" xfId="1469" applyNumberFormat="1" applyFont="1" applyBorder="1" applyAlignment="1">
      <alignment horizontal="right" vertical="center"/>
    </xf>
    <xf numFmtId="3" fontId="6" fillId="0" borderId="49" xfId="1469" applyNumberFormat="1" applyFont="1" applyBorder="1" applyAlignment="1">
      <alignment horizontal="right" vertical="center"/>
    </xf>
    <xf numFmtId="3" fontId="6" fillId="0" borderId="42" xfId="1469" applyNumberFormat="1" applyFont="1" applyBorder="1" applyAlignment="1">
      <alignment horizontal="right" vertical="center"/>
    </xf>
    <xf numFmtId="3" fontId="6" fillId="0" borderId="86" xfId="2117" applyNumberFormat="1" applyFont="1" applyBorder="1" applyAlignment="1">
      <alignment vertical="center"/>
    </xf>
    <xf numFmtId="3" fontId="9" fillId="0" borderId="43" xfId="5376" applyNumberFormat="1" applyFont="1" applyBorder="1" applyAlignment="1">
      <alignment horizontal="right" vertical="center"/>
    </xf>
    <xf numFmtId="2" fontId="44" fillId="0" borderId="41" xfId="1469" applyNumberFormat="1" applyFont="1" applyBorder="1" applyAlignment="1">
      <alignment horizontal="right" vertical="center"/>
    </xf>
    <xf numFmtId="10" fontId="44" fillId="0" borderId="41" xfId="5798" applyNumberFormat="1" applyFont="1" applyFill="1" applyBorder="1" applyAlignment="1">
      <alignment horizontal="right" vertical="center"/>
    </xf>
    <xf numFmtId="0" fontId="42" fillId="0" borderId="93" xfId="1469" applyFont="1" applyBorder="1" applyAlignment="1">
      <alignment horizontal="centerContinuous" vertical="center"/>
    </xf>
    <xf numFmtId="3" fontId="6" fillId="0" borderId="93" xfId="1469" applyNumberFormat="1" applyFont="1" applyBorder="1" applyAlignment="1">
      <alignment horizontal="right" vertical="center"/>
    </xf>
    <xf numFmtId="3" fontId="6" fillId="0" borderId="93" xfId="1469" applyNumberFormat="1" applyFont="1" applyBorder="1" applyAlignment="1">
      <alignment vertical="center" wrapText="1"/>
    </xf>
    <xf numFmtId="3" fontId="6" fillId="0" borderId="24" xfId="1469" applyNumberFormat="1" applyFont="1" applyBorder="1" applyAlignment="1">
      <alignment vertical="center" wrapText="1"/>
    </xf>
    <xf numFmtId="3" fontId="6" fillId="0" borderId="24" xfId="1469" applyNumberFormat="1" applyFont="1" applyBorder="1" applyAlignment="1">
      <alignment vertical="center"/>
    </xf>
    <xf numFmtId="0" fontId="42" fillId="0" borderId="87" xfId="1469" applyFont="1" applyBorder="1" applyAlignment="1">
      <alignment horizontal="centerContinuous" vertical="center" wrapText="1"/>
    </xf>
    <xf numFmtId="0" fontId="6" fillId="0" borderId="94" xfId="1469" applyFont="1" applyBorder="1" applyAlignment="1">
      <alignment horizontal="right" vertical="center"/>
    </xf>
    <xf numFmtId="3" fontId="6" fillId="0" borderId="49" xfId="1469" applyNumberFormat="1" applyFont="1" applyBorder="1" applyAlignment="1">
      <alignment vertical="center" wrapText="1"/>
    </xf>
    <xf numFmtId="3" fontId="6" fillId="0" borderId="3" xfId="2117" applyNumberFormat="1" applyFont="1" applyBorder="1" applyAlignment="1">
      <alignment vertical="center"/>
    </xf>
    <xf numFmtId="3" fontId="6" fillId="0" borderId="3" xfId="1058" applyNumberFormat="1" applyFont="1" applyBorder="1" applyAlignment="1">
      <alignment vertical="center"/>
    </xf>
    <xf numFmtId="3" fontId="6" fillId="0" borderId="38" xfId="966" applyNumberFormat="1" applyFont="1" applyBorder="1" applyAlignment="1">
      <alignment vertical="center"/>
    </xf>
    <xf numFmtId="3" fontId="6" fillId="0" borderId="1" xfId="1469" applyNumberFormat="1" applyFont="1" applyBorder="1" applyAlignment="1">
      <alignment horizontal="right" vertical="center"/>
    </xf>
    <xf numFmtId="3" fontId="6" fillId="0" borderId="93" xfId="1469" applyNumberFormat="1" applyFont="1" applyBorder="1" applyAlignment="1">
      <alignment vertical="center"/>
    </xf>
    <xf numFmtId="3" fontId="6" fillId="0" borderId="75" xfId="2117" applyNumberFormat="1" applyFont="1" applyBorder="1" applyAlignment="1">
      <alignment vertical="center"/>
    </xf>
    <xf numFmtId="2" fontId="100" fillId="0" borderId="1" xfId="1469" applyNumberFormat="1" applyFont="1" applyBorder="1" applyAlignment="1">
      <alignment horizontal="right" vertical="center"/>
    </xf>
    <xf numFmtId="3" fontId="9" fillId="0" borderId="2" xfId="1469" applyNumberFormat="1" applyFont="1" applyBorder="1" applyAlignment="1">
      <alignment horizontal="right" vertical="center"/>
    </xf>
    <xf numFmtId="2" fontId="44" fillId="0" borderId="43" xfId="1469" applyNumberFormat="1" applyFont="1" applyBorder="1" applyAlignment="1">
      <alignment horizontal="right" vertical="center"/>
    </xf>
    <xf numFmtId="10" fontId="44" fillId="0" borderId="43" xfId="5798" applyNumberFormat="1" applyFont="1" applyFill="1" applyBorder="1" applyAlignment="1">
      <alignment horizontal="right" vertical="center"/>
    </xf>
    <xf numFmtId="0" fontId="48" fillId="0" borderId="4" xfId="1469" applyFont="1" applyBorder="1" applyAlignment="1">
      <alignment horizontal="centerContinuous" vertical="center"/>
    </xf>
    <xf numFmtId="2" fontId="44" fillId="0" borderId="93" xfId="1469" applyNumberFormat="1" applyFont="1" applyBorder="1" applyAlignment="1">
      <alignment horizontal="right" vertical="center"/>
    </xf>
    <xf numFmtId="9" fontId="100" fillId="0" borderId="45" xfId="5798" applyFont="1" applyFill="1" applyBorder="1" applyAlignment="1">
      <alignment horizontal="right" vertical="center"/>
    </xf>
    <xf numFmtId="0" fontId="48" fillId="0" borderId="54" xfId="1469" applyFont="1" applyBorder="1" applyAlignment="1">
      <alignment horizontal="centerContinuous" vertical="center" wrapText="1"/>
    </xf>
    <xf numFmtId="3" fontId="9" fillId="0" borderId="54" xfId="1469" applyNumberFormat="1" applyFont="1" applyBorder="1" applyAlignment="1">
      <alignment horizontal="right" vertical="center"/>
    </xf>
    <xf numFmtId="3" fontId="9" fillId="0" borderId="55" xfId="1469" applyNumberFormat="1" applyFont="1" applyBorder="1" applyAlignment="1">
      <alignment horizontal="right" vertical="center"/>
    </xf>
    <xf numFmtId="2" fontId="44" fillId="0" borderId="55" xfId="1469" applyNumberFormat="1" applyFont="1" applyBorder="1" applyAlignment="1">
      <alignment horizontal="right" vertical="center"/>
    </xf>
    <xf numFmtId="3" fontId="10" fillId="0" borderId="0" xfId="6536" applyNumberFormat="1" applyFont="1" applyBorder="1" applyAlignment="1" applyProtection="1">
      <alignment horizontal="left" vertical="center" indent="1"/>
    </xf>
    <xf numFmtId="168" fontId="10" fillId="0" borderId="0" xfId="6536" applyNumberFormat="1" applyFont="1" applyBorder="1" applyAlignment="1" applyProtection="1">
      <alignment horizontal="left" vertical="center" indent="1"/>
    </xf>
    <xf numFmtId="168" fontId="7" fillId="0" borderId="0" xfId="6536" applyNumberFormat="1" applyFont="1" applyBorder="1" applyAlignment="1" applyProtection="1">
      <alignment horizontal="left" vertical="center" indent="1"/>
    </xf>
    <xf numFmtId="0" fontId="65" fillId="0" borderId="0" xfId="1469" applyFont="1"/>
    <xf numFmtId="4" fontId="65" fillId="0" borderId="0" xfId="1469" applyNumberFormat="1" applyFont="1"/>
    <xf numFmtId="3" fontId="25" fillId="0" borderId="0" xfId="6536" applyNumberFormat="1" applyFont="1" applyBorder="1" applyAlignment="1" applyProtection="1">
      <alignment horizontal="left" vertical="center" indent="1"/>
    </xf>
    <xf numFmtId="4" fontId="25" fillId="0" borderId="0" xfId="6536" applyNumberFormat="1" applyFont="1" applyBorder="1" applyAlignment="1" applyProtection="1">
      <alignment vertical="center"/>
    </xf>
    <xf numFmtId="3" fontId="29" fillId="0" borderId="0" xfId="1965" applyNumberFormat="1" applyFont="1" applyAlignment="1">
      <alignment horizontal="center" vertical="center"/>
    </xf>
    <xf numFmtId="4" fontId="29" fillId="0" borderId="0" xfId="1965" applyNumberFormat="1" applyFont="1" applyAlignment="1">
      <alignment horizontal="center" vertical="center"/>
    </xf>
    <xf numFmtId="4" fontId="25" fillId="0" borderId="0" xfId="1965" applyNumberFormat="1" applyFont="1" applyAlignment="1">
      <alignment vertical="center"/>
    </xf>
    <xf numFmtId="0" fontId="28" fillId="0" borderId="0" xfId="1469" applyFont="1"/>
    <xf numFmtId="3" fontId="67" fillId="0" borderId="0" xfId="1469" applyNumberFormat="1" applyFont="1"/>
    <xf numFmtId="0" fontId="67" fillId="0" borderId="0" xfId="1469" applyFont="1"/>
    <xf numFmtId="4" fontId="59" fillId="0" borderId="0" xfId="1469" applyNumberFormat="1" applyFont="1"/>
    <xf numFmtId="4" fontId="68" fillId="0" borderId="0" xfId="1469" applyNumberFormat="1" applyFont="1" applyAlignment="1">
      <alignment horizontal="center" vertical="center"/>
    </xf>
    <xf numFmtId="3" fontId="59" fillId="0" borderId="4" xfId="1469" applyNumberFormat="1" applyFont="1" applyBorder="1" applyAlignment="1">
      <alignment horizontal="center" vertical="center" wrapText="1"/>
    </xf>
    <xf numFmtId="0" fontId="59" fillId="0" borderId="4" xfId="1469" applyFont="1" applyBorder="1" applyAlignment="1">
      <alignment horizontal="center" vertical="center" wrapText="1"/>
    </xf>
    <xf numFmtId="4" fontId="65" fillId="0" borderId="0" xfId="1469" applyNumberFormat="1" applyFont="1" applyAlignment="1">
      <alignment horizontal="center"/>
    </xf>
    <xf numFmtId="3" fontId="25" fillId="0" borderId="4" xfId="4833" applyNumberFormat="1" applyFont="1" applyBorder="1" applyAlignment="1">
      <alignment horizontal="right" vertical="center"/>
    </xf>
    <xf numFmtId="4" fontId="25" fillId="0" borderId="3" xfId="4833" applyNumberFormat="1" applyFont="1" applyBorder="1" applyAlignment="1">
      <alignment horizontal="right" vertical="center"/>
    </xf>
    <xf numFmtId="4" fontId="25" fillId="0" borderId="4" xfId="4833" applyNumberFormat="1" applyFont="1" applyBorder="1" applyAlignment="1">
      <alignment horizontal="right" vertical="center"/>
    </xf>
    <xf numFmtId="0" fontId="25" fillId="0" borderId="4" xfId="1469" applyFont="1" applyBorder="1" applyAlignment="1">
      <alignment vertical="center" wrapText="1"/>
    </xf>
    <xf numFmtId="0" fontId="25" fillId="0" borderId="4" xfId="1469" applyFont="1" applyBorder="1" applyAlignment="1">
      <alignment vertical="center"/>
    </xf>
    <xf numFmtId="0" fontId="19" fillId="0" borderId="0" xfId="1469" applyFont="1" applyAlignment="1">
      <alignment vertical="center"/>
    </xf>
    <xf numFmtId="4" fontId="25" fillId="0" borderId="4" xfId="1469" applyNumberFormat="1" applyFont="1" applyBorder="1" applyAlignment="1">
      <alignment horizontal="center" vertical="center" wrapText="1"/>
    </xf>
    <xf numFmtId="0" fontId="28" fillId="0" borderId="0" xfId="1469" applyFont="1" applyAlignment="1">
      <alignment vertical="center"/>
    </xf>
    <xf numFmtId="3" fontId="10" fillId="0" borderId="4" xfId="4833" applyNumberFormat="1" applyFont="1" applyBorder="1" applyAlignment="1">
      <alignment horizontal="right" vertical="center"/>
    </xf>
    <xf numFmtId="4" fontId="10" fillId="0" borderId="3" xfId="4833" applyNumberFormat="1" applyFont="1" applyBorder="1" applyAlignment="1">
      <alignment horizontal="right" vertical="center"/>
    </xf>
    <xf numFmtId="4" fontId="7" fillId="0" borderId="4" xfId="4833" applyNumberFormat="1" applyFont="1" applyBorder="1" applyAlignment="1">
      <alignment horizontal="right" vertical="center"/>
    </xf>
    <xf numFmtId="4" fontId="10" fillId="0" borderId="4" xfId="4833" applyNumberFormat="1" applyFont="1" applyBorder="1" applyAlignment="1">
      <alignment horizontal="right" vertical="center"/>
    </xf>
    <xf numFmtId="0" fontId="28" fillId="0" borderId="0" xfId="1469" applyFont="1" applyAlignment="1">
      <alignment horizontal="center" vertical="center"/>
    </xf>
    <xf numFmtId="3" fontId="28" fillId="0" borderId="21" xfId="1469" applyNumberFormat="1" applyFont="1" applyBorder="1" applyAlignment="1">
      <alignment vertical="center"/>
    </xf>
    <xf numFmtId="171" fontId="28" fillId="0" borderId="0" xfId="1469" applyNumberFormat="1" applyFont="1" applyAlignment="1">
      <alignment vertical="center"/>
    </xf>
    <xf numFmtId="4" fontId="70" fillId="0" borderId="0" xfId="1469" applyNumberFormat="1" applyFont="1" applyAlignment="1">
      <alignment vertical="center"/>
    </xf>
    <xf numFmtId="4" fontId="67" fillId="0" borderId="0" xfId="1469" applyNumberFormat="1" applyFont="1" applyAlignment="1">
      <alignment vertical="center"/>
    </xf>
    <xf numFmtId="4" fontId="28" fillId="0" borderId="0" xfId="1469" applyNumberFormat="1" applyFont="1" applyAlignment="1">
      <alignment vertical="center"/>
    </xf>
    <xf numFmtId="0" fontId="69" fillId="0" borderId="0" xfId="4939" applyFont="1"/>
    <xf numFmtId="3" fontId="69" fillId="0" borderId="0" xfId="4939" applyNumberFormat="1" applyFont="1" applyAlignment="1">
      <alignment vertical="center"/>
    </xf>
    <xf numFmtId="0" fontId="69" fillId="0" borderId="0" xfId="4939" applyFont="1" applyAlignment="1">
      <alignment vertical="center"/>
    </xf>
    <xf numFmtId="4" fontId="26" fillId="0" borderId="0" xfId="4939" applyNumberFormat="1" applyFont="1" applyAlignment="1">
      <alignment vertical="center"/>
    </xf>
    <xf numFmtId="3" fontId="29" fillId="0" borderId="0" xfId="1469" applyNumberFormat="1" applyFont="1" applyAlignment="1">
      <alignment vertical="center"/>
    </xf>
    <xf numFmtId="4" fontId="29" fillId="0" borderId="0" xfId="1469" applyNumberFormat="1" applyFont="1" applyAlignment="1">
      <alignment vertical="center"/>
    </xf>
    <xf numFmtId="4" fontId="26" fillId="0" borderId="0" xfId="1469" applyNumberFormat="1" applyFont="1" applyAlignment="1">
      <alignment vertical="center"/>
    </xf>
    <xf numFmtId="4" fontId="19" fillId="0" borderId="0" xfId="1469" applyNumberFormat="1" applyFont="1"/>
    <xf numFmtId="4" fontId="29" fillId="0" borderId="0" xfId="1469" applyNumberFormat="1" applyFont="1" applyAlignment="1">
      <alignment horizontal="center" vertical="center"/>
    </xf>
    <xf numFmtId="4" fontId="26" fillId="0" borderId="0" xfId="1469" applyNumberFormat="1" applyFont="1" applyAlignment="1">
      <alignment horizontal="center" vertical="center"/>
    </xf>
    <xf numFmtId="3" fontId="29" fillId="0" borderId="0" xfId="1469" applyNumberFormat="1" applyFont="1" applyAlignment="1">
      <alignment horizontal="center" vertical="center"/>
    </xf>
    <xf numFmtId="4" fontId="29" fillId="0" borderId="0" xfId="1965" applyNumberFormat="1" applyFont="1" applyAlignment="1">
      <alignment horizontal="center" vertical="center" wrapText="1"/>
    </xf>
    <xf numFmtId="0" fontId="29" fillId="0" borderId="0" xfId="1469" applyFont="1" applyAlignment="1">
      <alignment horizontal="center" vertical="center"/>
    </xf>
    <xf numFmtId="4" fontId="26" fillId="0" borderId="0" xfId="1469" applyNumberFormat="1" applyFont="1" applyAlignment="1">
      <alignment horizontal="right" vertical="center"/>
    </xf>
    <xf numFmtId="0" fontId="29" fillId="0" borderId="0" xfId="1469" applyFont="1" applyAlignment="1">
      <alignment vertical="center"/>
    </xf>
    <xf numFmtId="3" fontId="29" fillId="0" borderId="0" xfId="1469" applyNumberFormat="1" applyFont="1"/>
    <xf numFmtId="0" fontId="29" fillId="0" borderId="0" xfId="1469" applyFont="1"/>
    <xf numFmtId="4" fontId="29" fillId="0" borderId="0" xfId="1469" applyNumberFormat="1" applyFont="1"/>
    <xf numFmtId="3" fontId="192" fillId="0" borderId="0" xfId="6536" applyNumberFormat="1" applyFont="1" applyBorder="1" applyAlignment="1" applyProtection="1">
      <alignment horizontal="left" vertical="center" indent="1"/>
    </xf>
    <xf numFmtId="3" fontId="7" fillId="0" borderId="0" xfId="6536" applyNumberFormat="1" applyFont="1" applyBorder="1" applyAlignment="1" applyProtection="1">
      <alignment horizontal="left" vertical="center" indent="1"/>
    </xf>
    <xf numFmtId="168" fontId="41" fillId="0" borderId="0" xfId="6536" applyNumberFormat="1" applyFont="1" applyBorder="1" applyAlignment="1" applyProtection="1">
      <alignment horizontal="left" vertical="center"/>
    </xf>
    <xf numFmtId="3" fontId="26" fillId="0" borderId="0" xfId="1965" applyNumberFormat="1" applyFont="1" applyAlignment="1">
      <alignment horizontal="center" vertical="center"/>
    </xf>
    <xf numFmtId="0" fontId="26" fillId="0" borderId="0" xfId="1965" applyFont="1" applyAlignment="1">
      <alignment horizontal="center" vertical="center"/>
    </xf>
    <xf numFmtId="3" fontId="28" fillId="0" borderId="0" xfId="1469" applyNumberFormat="1" applyFont="1"/>
    <xf numFmtId="3" fontId="25" fillId="0" borderId="4" xfId="1469" applyNumberFormat="1" applyFont="1" applyBorder="1" applyAlignment="1">
      <alignment horizontal="right"/>
    </xf>
    <xf numFmtId="3" fontId="7" fillId="0" borderId="7" xfId="4833" applyNumberFormat="1" applyFont="1" applyBorder="1" applyAlignment="1">
      <alignment horizontal="right" vertical="center"/>
    </xf>
    <xf numFmtId="4" fontId="7" fillId="0" borderId="7" xfId="4833" applyNumberFormat="1" applyFont="1" applyBorder="1" applyAlignment="1">
      <alignment horizontal="right" vertical="center"/>
    </xf>
    <xf numFmtId="0" fontId="26" fillId="0" borderId="4" xfId="1469" applyFont="1" applyBorder="1"/>
    <xf numFmtId="3" fontId="7" fillId="0" borderId="3" xfId="1469" applyNumberFormat="1" applyFont="1" applyBorder="1"/>
    <xf numFmtId="0" fontId="7" fillId="0" borderId="3" xfId="1469" applyFont="1" applyBorder="1"/>
    <xf numFmtId="0" fontId="7" fillId="0" borderId="4" xfId="1469" applyFont="1" applyBorder="1"/>
    <xf numFmtId="3" fontId="26" fillId="0" borderId="0" xfId="1469" applyNumberFormat="1" applyFont="1"/>
    <xf numFmtId="167" fontId="32" fillId="2" borderId="0" xfId="6678" applyNumberFormat="1" applyFont="1" applyFill="1" applyBorder="1" applyAlignment="1">
      <alignment horizontal="center" vertical="center"/>
    </xf>
    <xf numFmtId="0" fontId="19" fillId="0" borderId="0" xfId="0" applyFont="1"/>
    <xf numFmtId="0" fontId="232" fillId="0" borderId="0" xfId="0" applyFont="1"/>
    <xf numFmtId="0" fontId="232" fillId="0" borderId="23" xfId="0" applyFont="1" applyBorder="1"/>
    <xf numFmtId="0" fontId="19" fillId="0" borderId="23" xfId="0" applyFont="1" applyBorder="1"/>
    <xf numFmtId="168" fontId="232" fillId="0" borderId="0" xfId="8105" applyNumberFormat="1" applyFont="1" applyBorder="1" applyAlignment="1" applyProtection="1">
      <alignment horizontal="left" vertical="center"/>
    </xf>
    <xf numFmtId="168" fontId="21" fillId="0" borderId="0" xfId="8105" applyNumberFormat="1" applyFont="1" applyBorder="1" applyAlignment="1" applyProtection="1">
      <alignment horizontal="left" vertical="center"/>
    </xf>
    <xf numFmtId="168" fontId="232" fillId="2" borderId="0" xfId="8105" applyNumberFormat="1" applyFont="1" applyFill="1" applyBorder="1" applyAlignment="1" applyProtection="1">
      <alignment horizontal="left" vertical="center"/>
    </xf>
    <xf numFmtId="168" fontId="21" fillId="0" borderId="105" xfId="8105" applyNumberFormat="1" applyFont="1" applyBorder="1" applyAlignment="1" applyProtection="1">
      <alignment horizontal="left" vertical="center"/>
    </xf>
    <xf numFmtId="167" fontId="6" fillId="2" borderId="0" xfId="6678" applyNumberFormat="1" applyFont="1" applyFill="1" applyBorder="1" applyAlignment="1">
      <alignment horizontal="right" vertical="center"/>
    </xf>
    <xf numFmtId="0" fontId="108" fillId="0" borderId="0" xfId="2212"/>
    <xf numFmtId="0" fontId="6" fillId="2" borderId="0" xfId="2212" applyFont="1" applyFill="1"/>
    <xf numFmtId="3" fontId="108" fillId="0" borderId="0" xfId="2212" applyNumberFormat="1"/>
    <xf numFmtId="0" fontId="52" fillId="0" borderId="0" xfId="2212" applyFont="1"/>
    <xf numFmtId="3" fontId="9" fillId="2" borderId="93" xfId="1469" applyNumberFormat="1" applyFont="1" applyFill="1" applyBorder="1" applyAlignment="1">
      <alignment horizontal="right" vertical="center" wrapText="1"/>
    </xf>
    <xf numFmtId="3" fontId="9" fillId="2" borderId="93" xfId="2212" applyNumberFormat="1" applyFont="1" applyFill="1" applyBorder="1"/>
    <xf numFmtId="0" fontId="6" fillId="2" borderId="93" xfId="2212" quotePrefix="1" applyFont="1" applyFill="1" applyBorder="1" applyAlignment="1">
      <alignment horizontal="left" vertical="center" wrapText="1"/>
    </xf>
    <xf numFmtId="0" fontId="6" fillId="2" borderId="93" xfId="2212" applyFont="1" applyFill="1" applyBorder="1" applyAlignment="1">
      <alignment horizontal="center" vertical="center"/>
    </xf>
    <xf numFmtId="49" fontId="18" fillId="0" borderId="0" xfId="2212" applyNumberFormat="1" applyFont="1"/>
    <xf numFmtId="3" fontId="9" fillId="2" borderId="93" xfId="5222" applyNumberFormat="1" applyFont="1" applyFill="1" applyBorder="1"/>
    <xf numFmtId="0" fontId="9" fillId="2" borderId="93" xfId="5222" applyFont="1" applyFill="1" applyBorder="1" applyAlignment="1">
      <alignment horizontal="center"/>
    </xf>
    <xf numFmtId="0" fontId="9" fillId="2" borderId="93" xfId="5222" applyFont="1" applyFill="1" applyBorder="1"/>
    <xf numFmtId="49" fontId="23" fillId="0" borderId="0" xfId="5222" applyNumberFormat="1" applyFont="1" applyAlignment="1">
      <alignment horizontal="right" vertical="center" wrapText="1"/>
    </xf>
    <xf numFmtId="3" fontId="6" fillId="2" borderId="93" xfId="5222" applyNumberFormat="1" applyFont="1" applyFill="1" applyBorder="1" applyAlignment="1">
      <alignment vertical="center" wrapText="1"/>
    </xf>
    <xf numFmtId="3" fontId="6" fillId="2" borderId="3" xfId="2212" applyNumberFormat="1" applyFont="1" applyFill="1" applyBorder="1" applyAlignment="1">
      <alignment vertical="center"/>
    </xf>
    <xf numFmtId="3" fontId="6" fillId="2" borderId="93" xfId="2212" applyNumberFormat="1" applyFont="1" applyFill="1" applyBorder="1" applyAlignment="1">
      <alignment vertical="center"/>
    </xf>
    <xf numFmtId="0" fontId="6" fillId="2" borderId="10" xfId="1965" applyFont="1" applyFill="1" applyBorder="1" applyAlignment="1">
      <alignment horizontal="left" vertical="center" wrapText="1"/>
    </xf>
    <xf numFmtId="0" fontId="6" fillId="2" borderId="10" xfId="2212" applyFont="1" applyFill="1" applyBorder="1" applyAlignment="1">
      <alignment horizontal="left" vertical="center" wrapText="1"/>
    </xf>
    <xf numFmtId="0" fontId="6" fillId="2" borderId="10" xfId="2212" applyFont="1" applyFill="1" applyBorder="1" applyAlignment="1">
      <alignment horizontal="center" vertical="center" wrapText="1"/>
    </xf>
    <xf numFmtId="3" fontId="6" fillId="2" borderId="0" xfId="2212" applyNumberFormat="1" applyFont="1" applyFill="1"/>
    <xf numFmtId="0" fontId="6" fillId="2" borderId="93" xfId="1965" applyFont="1" applyFill="1" applyBorder="1" applyAlignment="1">
      <alignment horizontal="left" vertical="center" wrapText="1"/>
    </xf>
    <xf numFmtId="0" fontId="6" fillId="2" borderId="5" xfId="888" applyFont="1" applyFill="1" applyBorder="1" applyAlignment="1">
      <alignment wrapText="1"/>
    </xf>
    <xf numFmtId="0" fontId="6" fillId="2" borderId="93" xfId="1965" applyFont="1" applyFill="1" applyBorder="1" applyAlignment="1">
      <alignment horizontal="center" vertical="center" wrapText="1"/>
    </xf>
    <xf numFmtId="0" fontId="6" fillId="2" borderId="10" xfId="1965" applyFont="1" applyFill="1" applyBorder="1" applyAlignment="1">
      <alignment horizontal="center" vertical="center" wrapText="1"/>
    </xf>
    <xf numFmtId="0" fontId="6" fillId="2" borderId="9" xfId="888" applyFont="1" applyFill="1" applyBorder="1" applyAlignment="1">
      <alignment horizontal="left" vertical="center"/>
    </xf>
    <xf numFmtId="1" fontId="6" fillId="2" borderId="11" xfId="888" applyNumberFormat="1" applyFont="1" applyFill="1" applyBorder="1" applyAlignment="1">
      <alignment horizontal="center" vertical="center"/>
    </xf>
    <xf numFmtId="0" fontId="6" fillId="2" borderId="5" xfId="2212" applyFont="1" applyFill="1" applyBorder="1" applyAlignment="1">
      <alignment horizontal="left" vertical="center" wrapText="1"/>
    </xf>
    <xf numFmtId="2" fontId="6" fillId="2" borderId="10" xfId="2212" applyNumberFormat="1" applyFont="1" applyFill="1" applyBorder="1" applyAlignment="1">
      <alignment horizontal="center" vertical="center"/>
    </xf>
    <xf numFmtId="0" fontId="6" fillId="2" borderId="5" xfId="2212" applyFont="1" applyFill="1" applyBorder="1" applyAlignment="1">
      <alignment horizontal="left" vertical="center"/>
    </xf>
    <xf numFmtId="49" fontId="54" fillId="0" borderId="0" xfId="5222" applyNumberFormat="1" applyFont="1" applyAlignment="1">
      <alignment horizontal="right" vertical="center" wrapText="1"/>
    </xf>
    <xf numFmtId="3" fontId="9" fillId="2" borderId="3" xfId="2212" applyNumberFormat="1" applyFont="1" applyFill="1" applyBorder="1" applyAlignment="1">
      <alignment vertical="center"/>
    </xf>
    <xf numFmtId="3" fontId="9" fillId="2" borderId="93" xfId="2212" applyNumberFormat="1" applyFont="1" applyFill="1" applyBorder="1" applyAlignment="1">
      <alignment vertical="center"/>
    </xf>
    <xf numFmtId="0" fontId="18" fillId="0" borderId="0" xfId="2212" applyFont="1"/>
    <xf numFmtId="0" fontId="18" fillId="0" borderId="0" xfId="2212" applyFont="1" applyAlignment="1">
      <alignment vertical="center"/>
    </xf>
    <xf numFmtId="49" fontId="6" fillId="2" borderId="5" xfId="6343" applyNumberFormat="1" applyFont="1" applyFill="1" applyBorder="1" applyAlignment="1">
      <alignment horizontal="left" vertical="center" wrapText="1"/>
    </xf>
    <xf numFmtId="2" fontId="6" fillId="2" borderId="10" xfId="6343" applyNumberFormat="1" applyFont="1" applyFill="1" applyBorder="1" applyAlignment="1">
      <alignment horizontal="center" vertical="center" wrapText="1"/>
    </xf>
    <xf numFmtId="0" fontId="6" fillId="2" borderId="3" xfId="888" applyFont="1" applyFill="1" applyBorder="1" applyAlignment="1">
      <alignment horizontal="left" vertical="center" wrapText="1"/>
    </xf>
    <xf numFmtId="2" fontId="6" fillId="2" borderId="93" xfId="888" applyNumberFormat="1" applyFont="1" applyFill="1" applyBorder="1" applyAlignment="1">
      <alignment horizontal="center" vertical="center" wrapText="1"/>
    </xf>
    <xf numFmtId="49" fontId="6" fillId="2" borderId="5" xfId="1940" applyNumberFormat="1" applyFont="1" applyFill="1" applyBorder="1" applyAlignment="1">
      <alignment horizontal="left" vertical="center"/>
    </xf>
    <xf numFmtId="2" fontId="6" fillId="2" borderId="10" xfId="1940" applyNumberFormat="1" applyFont="1" applyFill="1" applyBorder="1" applyAlignment="1">
      <alignment horizontal="center" vertical="center" wrapText="1"/>
    </xf>
    <xf numFmtId="49" fontId="23" fillId="0" borderId="0" xfId="5222" applyNumberFormat="1" applyFont="1" applyAlignment="1">
      <alignment vertical="center" wrapText="1"/>
    </xf>
    <xf numFmtId="49" fontId="6" fillId="2" borderId="5" xfId="6343" applyNumberFormat="1" applyFont="1" applyFill="1" applyBorder="1" applyAlignment="1">
      <alignment horizontal="left" vertical="center"/>
    </xf>
    <xf numFmtId="0" fontId="6" fillId="2" borderId="3" xfId="2212" applyFont="1" applyFill="1" applyBorder="1" applyAlignment="1">
      <alignment horizontal="left" vertical="center" wrapText="1"/>
    </xf>
    <xf numFmtId="2" fontId="6" fillId="2" borderId="93" xfId="2212" applyNumberFormat="1" applyFont="1" applyFill="1" applyBorder="1" applyAlignment="1">
      <alignment horizontal="center" vertical="center"/>
    </xf>
    <xf numFmtId="0" fontId="6" fillId="2" borderId="3" xfId="2212" applyFont="1" applyFill="1" applyBorder="1" applyAlignment="1">
      <alignment horizontal="left" vertical="center"/>
    </xf>
    <xf numFmtId="2" fontId="6" fillId="2" borderId="0" xfId="2212" applyNumberFormat="1" applyFont="1" applyFill="1" applyAlignment="1">
      <alignment horizontal="center" vertical="center"/>
    </xf>
    <xf numFmtId="0" fontId="6" fillId="2" borderId="3" xfId="1965" applyFont="1" applyFill="1" applyBorder="1" applyAlignment="1">
      <alignment horizontal="left" vertical="center" wrapText="1"/>
    </xf>
    <xf numFmtId="49" fontId="6" fillId="2" borderId="3" xfId="6343" applyNumberFormat="1" applyFont="1" applyFill="1" applyBorder="1" applyAlignment="1">
      <alignment horizontal="left" vertical="center" wrapText="1"/>
    </xf>
    <xf numFmtId="2" fontId="6" fillId="2" borderId="93" xfId="6343" applyNumberFormat="1" applyFont="1" applyFill="1" applyBorder="1" applyAlignment="1">
      <alignment horizontal="center" vertical="center" wrapText="1"/>
    </xf>
    <xf numFmtId="0" fontId="6" fillId="2" borderId="93" xfId="2212" applyFont="1" applyFill="1" applyBorder="1" applyAlignment="1">
      <alignment horizontal="center" vertical="center" wrapText="1"/>
    </xf>
    <xf numFmtId="0" fontId="6" fillId="2" borderId="3" xfId="3649" applyFont="1" applyFill="1" applyBorder="1" applyAlignment="1">
      <alignment horizontal="left" vertical="center" wrapText="1"/>
    </xf>
    <xf numFmtId="2" fontId="6" fillId="2" borderId="93" xfId="3649" applyNumberFormat="1" applyFont="1" applyFill="1" applyBorder="1" applyAlignment="1">
      <alignment horizontal="center" vertical="center" wrapText="1"/>
    </xf>
    <xf numFmtId="0" fontId="6" fillId="2" borderId="3" xfId="2212" applyFont="1" applyFill="1" applyBorder="1" applyAlignment="1">
      <alignment vertical="center"/>
    </xf>
    <xf numFmtId="2" fontId="6" fillId="2" borderId="93" xfId="888" applyNumberFormat="1" applyFont="1" applyFill="1" applyBorder="1" applyAlignment="1">
      <alignment horizontal="center" vertical="center"/>
    </xf>
    <xf numFmtId="0" fontId="6" fillId="2" borderId="12" xfId="1469" applyFont="1" applyFill="1" applyBorder="1" applyAlignment="1">
      <alignment vertical="center"/>
    </xf>
    <xf numFmtId="2" fontId="6" fillId="2" borderId="93" xfId="1469" applyNumberFormat="1" applyFont="1" applyFill="1" applyBorder="1" applyAlignment="1">
      <alignment horizontal="center" vertical="center"/>
    </xf>
    <xf numFmtId="0" fontId="23" fillId="0" borderId="0" xfId="5222" applyFont="1" applyAlignment="1">
      <alignment vertical="center"/>
    </xf>
    <xf numFmtId="49" fontId="6" fillId="2" borderId="3" xfId="1940" applyNumberFormat="1" applyFont="1" applyFill="1" applyBorder="1" applyAlignment="1">
      <alignment horizontal="left" vertical="center"/>
    </xf>
    <xf numFmtId="2" fontId="6" fillId="2" borderId="93" xfId="1940" applyNumberFormat="1" applyFont="1" applyFill="1" applyBorder="1" applyAlignment="1">
      <alignment horizontal="center" vertical="center" wrapText="1"/>
    </xf>
    <xf numFmtId="0" fontId="6" fillId="2" borderId="7" xfId="2212" applyFont="1" applyFill="1" applyBorder="1" applyAlignment="1">
      <alignment horizontal="left" vertical="center" wrapText="1"/>
    </xf>
    <xf numFmtId="0" fontId="6" fillId="2" borderId="7" xfId="2212" applyFont="1" applyFill="1" applyBorder="1" applyAlignment="1">
      <alignment horizontal="center" vertical="center" wrapText="1"/>
    </xf>
    <xf numFmtId="0" fontId="6" fillId="2" borderId="3" xfId="1469" applyFont="1" applyFill="1" applyBorder="1" applyAlignment="1">
      <alignment vertical="center"/>
    </xf>
    <xf numFmtId="2" fontId="6" fillId="2" borderId="93" xfId="1469" applyNumberFormat="1" applyFont="1" applyFill="1" applyBorder="1" applyAlignment="1">
      <alignment horizontal="center" vertical="center" wrapText="1"/>
    </xf>
    <xf numFmtId="0" fontId="6" fillId="2" borderId="3" xfId="5418" applyFont="1" applyFill="1" applyBorder="1" applyAlignment="1">
      <alignment horizontal="left" vertical="center" wrapText="1"/>
    </xf>
    <xf numFmtId="2" fontId="6" fillId="2" borderId="93" xfId="5418" applyNumberFormat="1" applyFont="1" applyFill="1" applyBorder="1" applyAlignment="1">
      <alignment horizontal="center" vertical="center" wrapText="1"/>
    </xf>
    <xf numFmtId="0" fontId="6" fillId="2" borderId="7" xfId="2212" applyFont="1" applyFill="1" applyBorder="1" applyAlignment="1">
      <alignment horizontal="left" vertical="center"/>
    </xf>
    <xf numFmtId="49" fontId="6" fillId="2" borderId="7" xfId="2212" applyNumberFormat="1" applyFont="1" applyFill="1" applyBorder="1" applyAlignment="1">
      <alignment horizontal="center" vertical="center"/>
    </xf>
    <xf numFmtId="49" fontId="6" fillId="2" borderId="7" xfId="6343" applyNumberFormat="1" applyFont="1" applyFill="1" applyBorder="1" applyAlignment="1">
      <alignment horizontal="left" vertical="center"/>
    </xf>
    <xf numFmtId="2" fontId="6" fillId="2" borderId="7" xfId="6343" applyNumberFormat="1" applyFont="1" applyFill="1" applyBorder="1" applyAlignment="1">
      <alignment horizontal="center" vertical="center" wrapText="1"/>
    </xf>
    <xf numFmtId="0" fontId="6" fillId="2" borderId="7" xfId="2212" applyFont="1" applyFill="1" applyBorder="1" applyAlignment="1">
      <alignment vertical="center"/>
    </xf>
    <xf numFmtId="2" fontId="6" fillId="2" borderId="7" xfId="2212" applyNumberFormat="1" applyFont="1" applyFill="1" applyBorder="1" applyAlignment="1">
      <alignment horizontal="center" vertical="center"/>
    </xf>
    <xf numFmtId="49" fontId="6" fillId="2" borderId="3" xfId="6343" applyNumberFormat="1" applyFont="1" applyFill="1" applyBorder="1" applyAlignment="1">
      <alignment horizontal="left" vertical="center"/>
    </xf>
    <xf numFmtId="0" fontId="6" fillId="2" borderId="3" xfId="3649" applyFont="1" applyFill="1" applyBorder="1" applyAlignment="1">
      <alignment horizontal="left" vertical="center"/>
    </xf>
    <xf numFmtId="49" fontId="6" fillId="2" borderId="3" xfId="6343" applyNumberFormat="1" applyFont="1" applyFill="1" applyBorder="1" applyAlignment="1">
      <alignment vertical="center"/>
    </xf>
    <xf numFmtId="0" fontId="6" fillId="2" borderId="3" xfId="888" applyFont="1" applyFill="1" applyBorder="1" applyAlignment="1">
      <alignment horizontal="left" vertical="center"/>
    </xf>
    <xf numFmtId="3" fontId="6" fillId="2" borderId="93" xfId="888" applyNumberFormat="1" applyFont="1" applyFill="1" applyBorder="1" applyAlignment="1">
      <alignment horizontal="center" vertical="center"/>
    </xf>
    <xf numFmtId="0" fontId="6" fillId="2" borderId="3" xfId="1469" applyFont="1" applyFill="1" applyBorder="1" applyAlignment="1">
      <alignment vertical="center" wrapText="1"/>
    </xf>
    <xf numFmtId="2" fontId="6" fillId="2" borderId="7" xfId="888" applyNumberFormat="1" applyFont="1" applyFill="1" applyBorder="1" applyAlignment="1">
      <alignment horizontal="center" vertical="center"/>
    </xf>
    <xf numFmtId="49" fontId="6" fillId="2" borderId="7" xfId="1469" applyNumberFormat="1" applyFont="1" applyFill="1" applyBorder="1" applyAlignment="1">
      <alignment horizontal="left" vertical="center"/>
    </xf>
    <xf numFmtId="0" fontId="6" fillId="2" borderId="3" xfId="2212" applyFont="1" applyFill="1" applyBorder="1" applyAlignment="1">
      <alignment vertical="center" wrapText="1"/>
    </xf>
    <xf numFmtId="0" fontId="6" fillId="2" borderId="7" xfId="2212" applyFont="1" applyFill="1" applyBorder="1" applyAlignment="1">
      <alignment vertical="center" wrapText="1"/>
    </xf>
    <xf numFmtId="0" fontId="6" fillId="2" borderId="7" xfId="1469" applyFont="1" applyFill="1" applyBorder="1" applyAlignment="1">
      <alignment vertical="center"/>
    </xf>
    <xf numFmtId="2" fontId="6" fillId="2" borderId="7" xfId="1469" applyNumberFormat="1" applyFont="1" applyFill="1" applyBorder="1" applyAlignment="1">
      <alignment horizontal="center" vertical="center" wrapText="1"/>
    </xf>
    <xf numFmtId="0" fontId="6" fillId="2" borderId="7" xfId="3649" applyFont="1" applyFill="1" applyBorder="1" applyAlignment="1">
      <alignment horizontal="left" vertical="center"/>
    </xf>
    <xf numFmtId="2" fontId="6" fillId="2" borderId="7" xfId="3649" applyNumberFormat="1" applyFont="1" applyFill="1" applyBorder="1" applyAlignment="1">
      <alignment horizontal="center" vertical="center" wrapText="1"/>
    </xf>
    <xf numFmtId="0" fontId="6" fillId="2" borderId="7" xfId="888" applyFont="1" applyFill="1" applyBorder="1" applyAlignment="1">
      <alignment horizontal="left" vertical="center" wrapText="1"/>
    </xf>
    <xf numFmtId="2" fontId="6" fillId="2" borderId="7" xfId="888" applyNumberFormat="1" applyFont="1" applyFill="1" applyBorder="1" applyAlignment="1">
      <alignment horizontal="center" vertical="center" wrapText="1"/>
    </xf>
    <xf numFmtId="1" fontId="6" fillId="2" borderId="7" xfId="888" applyNumberFormat="1" applyFont="1" applyFill="1" applyBorder="1" applyAlignment="1">
      <alignment horizontal="center" vertical="center" wrapText="1"/>
    </xf>
    <xf numFmtId="3" fontId="6" fillId="2" borderId="2" xfId="2212" applyNumberFormat="1" applyFont="1" applyFill="1" applyBorder="1"/>
    <xf numFmtId="3" fontId="6" fillId="2" borderId="0" xfId="5222" applyNumberFormat="1" applyFont="1" applyFill="1" applyAlignment="1">
      <alignment wrapText="1"/>
    </xf>
    <xf numFmtId="3" fontId="6" fillId="2" borderId="0" xfId="5222" applyNumberFormat="1" applyFont="1" applyFill="1" applyAlignment="1">
      <alignment horizontal="right" wrapText="1"/>
    </xf>
    <xf numFmtId="3" fontId="6" fillId="2" borderId="0" xfId="5222" applyNumberFormat="1" applyFont="1" applyFill="1"/>
    <xf numFmtId="3" fontId="6" fillId="2" borderId="0" xfId="2212" applyNumberFormat="1" applyFont="1" applyFill="1" applyAlignment="1">
      <alignment horizontal="center" vertical="center"/>
    </xf>
    <xf numFmtId="49" fontId="6" fillId="2" borderId="0" xfId="5222" applyNumberFormat="1" applyFont="1" applyFill="1" applyAlignment="1">
      <alignment wrapText="1"/>
    </xf>
    <xf numFmtId="0" fontId="6" fillId="2" borderId="0" xfId="5222" applyFont="1" applyFill="1"/>
    <xf numFmtId="3" fontId="18" fillId="0" borderId="0" xfId="2212" applyNumberFormat="1" applyFont="1"/>
    <xf numFmtId="3" fontId="6" fillId="2" borderId="0" xfId="146" applyNumberFormat="1" applyFont="1" applyFill="1" applyBorder="1" applyAlignment="1" applyProtection="1">
      <alignment horizontal="left"/>
    </xf>
    <xf numFmtId="167" fontId="6" fillId="2" borderId="0" xfId="6678" applyNumberFormat="1" applyFont="1" applyFill="1" applyBorder="1" applyAlignment="1">
      <alignment horizontal="right"/>
    </xf>
    <xf numFmtId="167" fontId="6" fillId="2" borderId="0" xfId="6678" applyNumberFormat="1" applyFont="1" applyFill="1" applyBorder="1" applyAlignment="1"/>
    <xf numFmtId="168" fontId="6" fillId="2" borderId="0" xfId="146" applyNumberFormat="1" applyFont="1" applyFill="1" applyBorder="1" applyAlignment="1" applyProtection="1">
      <alignment horizontal="left" vertical="center"/>
    </xf>
    <xf numFmtId="3" fontId="6" fillId="2" borderId="0" xfId="146" applyNumberFormat="1" applyFont="1" applyFill="1" applyBorder="1" applyAlignment="1" applyProtection="1"/>
    <xf numFmtId="3" fontId="6" fillId="2" borderId="0" xfId="2212" applyNumberFormat="1" applyFont="1" applyFill="1" applyAlignment="1">
      <alignment vertical="center"/>
    </xf>
    <xf numFmtId="3" fontId="6" fillId="2" borderId="0" xfId="146" applyNumberFormat="1" applyFont="1" applyFill="1" applyBorder="1" applyAlignment="1" applyProtection="1">
      <alignment horizontal="left" vertical="center"/>
    </xf>
    <xf numFmtId="0" fontId="6" fillId="2" borderId="0" xfId="1469" applyFont="1" applyFill="1" applyAlignment="1">
      <alignment horizontal="center" wrapText="1"/>
    </xf>
    <xf numFmtId="0" fontId="6" fillId="0" borderId="93" xfId="2212" applyFont="1" applyBorder="1" applyAlignment="1">
      <alignment horizontal="center" vertical="center"/>
    </xf>
    <xf numFmtId="0" fontId="6" fillId="0" borderId="93" xfId="2212" quotePrefix="1" applyFont="1" applyBorder="1" applyAlignment="1">
      <alignment horizontal="left" vertical="center" wrapText="1"/>
    </xf>
    <xf numFmtId="3" fontId="9" fillId="0" borderId="93" xfId="2212" applyNumberFormat="1" applyFont="1" applyBorder="1"/>
    <xf numFmtId="0" fontId="9" fillId="2" borderId="79" xfId="8127" applyFont="1" applyFill="1" applyBorder="1" applyAlignment="1">
      <alignment horizontal="left"/>
    </xf>
    <xf numFmtId="167" fontId="47" fillId="2" borderId="0" xfId="8104" applyNumberFormat="1" applyFont="1" applyFill="1" applyBorder="1" applyAlignment="1">
      <alignment horizontal="center" vertical="center"/>
    </xf>
    <xf numFmtId="167" fontId="9" fillId="2" borderId="0" xfId="8104" applyNumberFormat="1" applyFont="1" applyFill="1" applyBorder="1" applyAlignment="1">
      <alignment horizontal="left" vertical="center"/>
    </xf>
    <xf numFmtId="168" fontId="6" fillId="2" borderId="0" xfId="8105" applyNumberFormat="1" applyFont="1" applyFill="1" applyBorder="1" applyAlignment="1" applyProtection="1">
      <alignment horizontal="left" vertical="center"/>
    </xf>
    <xf numFmtId="4" fontId="6" fillId="2" borderId="0" xfId="8137" applyNumberFormat="1" applyFont="1" applyFill="1" applyAlignment="1">
      <alignment vertical="center"/>
    </xf>
    <xf numFmtId="0" fontId="190" fillId="2" borderId="0" xfId="8137" applyFont="1" applyFill="1" applyAlignment="1">
      <alignment vertical="center"/>
    </xf>
    <xf numFmtId="0" fontId="1" fillId="0" borderId="0" xfId="8137"/>
    <xf numFmtId="0" fontId="6" fillId="2" borderId="0" xfId="8124" applyFont="1" applyFill="1" applyAlignment="1">
      <alignment vertical="center"/>
    </xf>
    <xf numFmtId="168" fontId="24" fillId="2" borderId="0" xfId="8105" applyNumberFormat="1" applyFont="1" applyFill="1" applyBorder="1" applyAlignment="1" applyProtection="1">
      <alignment horizontal="left" vertical="center"/>
    </xf>
    <xf numFmtId="4" fontId="6" fillId="2" borderId="0" xfId="8105" applyNumberFormat="1" applyFont="1" applyFill="1" applyBorder="1" applyAlignment="1" applyProtection="1">
      <alignment horizontal="left" vertical="center"/>
    </xf>
    <xf numFmtId="0" fontId="249" fillId="2" borderId="0" xfId="8137" applyFont="1" applyFill="1" applyAlignment="1">
      <alignment vertical="center"/>
    </xf>
    <xf numFmtId="4" fontId="47" fillId="2" borderId="1" xfId="8140" applyNumberFormat="1" applyFont="1" applyFill="1" applyBorder="1" applyAlignment="1">
      <alignment horizontal="center" vertical="center" wrapText="1"/>
    </xf>
    <xf numFmtId="4" fontId="47" fillId="2" borderId="1" xfId="8124" applyNumberFormat="1" applyFont="1" applyFill="1" applyBorder="1" applyAlignment="1">
      <alignment horizontal="center" vertical="center" wrapText="1"/>
    </xf>
    <xf numFmtId="49" fontId="210" fillId="2" borderId="12" xfId="8137" applyNumberFormat="1" applyFont="1" applyFill="1" applyBorder="1" applyAlignment="1">
      <alignment vertical="center"/>
    </xf>
    <xf numFmtId="49" fontId="210" fillId="2" borderId="25" xfId="8137" applyNumberFormat="1" applyFont="1" applyFill="1" applyBorder="1" applyAlignment="1">
      <alignment vertical="center"/>
    </xf>
    <xf numFmtId="4" fontId="210" fillId="2" borderId="93" xfId="8137" applyNumberFormat="1" applyFont="1" applyFill="1" applyBorder="1" applyAlignment="1">
      <alignment vertical="center"/>
    </xf>
    <xf numFmtId="3" fontId="191" fillId="2" borderId="93" xfId="8137" applyNumberFormat="1" applyFont="1" applyFill="1" applyBorder="1" applyAlignment="1">
      <alignment horizontal="right" vertical="center"/>
    </xf>
    <xf numFmtId="49" fontId="191" fillId="2" borderId="93" xfId="8137" applyNumberFormat="1" applyFont="1" applyFill="1" applyBorder="1" applyAlignment="1">
      <alignment horizontal="center" vertical="center"/>
    </xf>
    <xf numFmtId="0" fontId="191" fillId="2" borderId="93" xfId="8137" applyFont="1" applyFill="1" applyBorder="1" applyAlignment="1">
      <alignment horizontal="center" vertical="center"/>
    </xf>
    <xf numFmtId="0" fontId="191" fillId="2" borderId="93" xfId="8137" applyFont="1" applyFill="1" applyBorder="1" applyAlignment="1">
      <alignment horizontal="left" vertical="center"/>
    </xf>
    <xf numFmtId="0" fontId="191" fillId="2" borderId="93" xfId="8141" applyFont="1" applyFill="1" applyBorder="1" applyAlignment="1">
      <alignment horizontal="center" vertical="center"/>
    </xf>
    <xf numFmtId="170" fontId="250" fillId="2" borderId="93" xfId="8137" applyNumberFormat="1" applyFont="1" applyFill="1" applyBorder="1" applyAlignment="1">
      <alignment horizontal="center" vertical="center" wrapText="1"/>
    </xf>
    <xf numFmtId="3" fontId="191" fillId="2" borderId="93" xfId="8137" applyNumberFormat="1" applyFont="1" applyFill="1" applyBorder="1" applyAlignment="1">
      <alignment horizontal="right" vertical="center" wrapText="1"/>
    </xf>
    <xf numFmtId="4" fontId="191" fillId="2" borderId="93" xfId="8137" applyNumberFormat="1" applyFont="1" applyFill="1" applyBorder="1" applyAlignment="1">
      <alignment horizontal="right" vertical="center" wrapText="1"/>
    </xf>
    <xf numFmtId="49" fontId="191" fillId="2" borderId="93" xfId="8107" applyNumberFormat="1" applyFont="1" applyFill="1" applyBorder="1" applyAlignment="1">
      <alignment horizontal="center" vertical="center"/>
    </xf>
    <xf numFmtId="0" fontId="251" fillId="2" borderId="93" xfId="8107" applyFont="1" applyFill="1" applyBorder="1" applyAlignment="1">
      <alignment horizontal="center" vertical="center"/>
    </xf>
    <xf numFmtId="0" fontId="191" fillId="2" borderId="93" xfId="8107" applyFont="1" applyFill="1" applyBorder="1" applyAlignment="1">
      <alignment horizontal="left" vertical="center"/>
    </xf>
    <xf numFmtId="0" fontId="252" fillId="2" borderId="93" xfId="8107" applyFont="1" applyFill="1" applyBorder="1" applyAlignment="1">
      <alignment horizontal="center" vertical="center" wrapText="1"/>
    </xf>
    <xf numFmtId="0" fontId="250" fillId="2" borderId="93" xfId="8137" applyFont="1" applyFill="1" applyBorder="1" applyAlignment="1">
      <alignment horizontal="center" vertical="center" wrapText="1"/>
    </xf>
    <xf numFmtId="49" fontId="191" fillId="2" borderId="93" xfId="8141" applyNumberFormat="1" applyFont="1" applyFill="1" applyBorder="1" applyAlignment="1">
      <alignment horizontal="center" vertical="center"/>
    </xf>
    <xf numFmtId="49" fontId="191" fillId="2" borderId="93" xfId="8141" applyNumberFormat="1" applyFont="1" applyFill="1" applyBorder="1" applyAlignment="1">
      <alignment horizontal="left" vertical="center"/>
    </xf>
    <xf numFmtId="0" fontId="191" fillId="2" borderId="93" xfId="8141" applyFont="1" applyFill="1" applyBorder="1" applyAlignment="1">
      <alignment horizontal="left" vertical="center"/>
    </xf>
    <xf numFmtId="0" fontId="191" fillId="2" borderId="93" xfId="8107" applyFont="1" applyFill="1" applyBorder="1" applyAlignment="1">
      <alignment horizontal="center" vertical="center"/>
    </xf>
    <xf numFmtId="4" fontId="250" fillId="2" borderId="93" xfId="8137" applyNumberFormat="1" applyFont="1" applyFill="1" applyBorder="1" applyAlignment="1">
      <alignment horizontal="center" vertical="center" wrapText="1"/>
    </xf>
    <xf numFmtId="0" fontId="191" fillId="2" borderId="93" xfId="8121" applyFont="1" applyFill="1" applyBorder="1" applyAlignment="1">
      <alignment horizontal="left" vertical="center"/>
    </xf>
    <xf numFmtId="170" fontId="60" fillId="2" borderId="93" xfId="8137" applyNumberFormat="1" applyFont="1" applyFill="1" applyBorder="1" applyAlignment="1">
      <alignment horizontal="center" vertical="center" wrapText="1"/>
    </xf>
    <xf numFmtId="0" fontId="64" fillId="2" borderId="1" xfId="8137" applyFont="1" applyFill="1" applyBorder="1" applyAlignment="1">
      <alignment horizontal="center" vertical="center"/>
    </xf>
    <xf numFmtId="0" fontId="191" fillId="2" borderId="1" xfId="8137" applyFont="1" applyFill="1" applyBorder="1" applyAlignment="1">
      <alignment horizontal="center" vertical="center"/>
    </xf>
    <xf numFmtId="0" fontId="191" fillId="2" borderId="11" xfId="8137" applyFont="1" applyFill="1" applyBorder="1" applyAlignment="1">
      <alignment horizontal="left" vertical="center" wrapText="1"/>
    </xf>
    <xf numFmtId="0" fontId="23" fillId="2" borderId="11" xfId="8137" applyFont="1" applyFill="1" applyBorder="1" applyAlignment="1">
      <alignment horizontal="left" vertical="center" wrapText="1"/>
    </xf>
    <xf numFmtId="0" fontId="23" fillId="2" borderId="1" xfId="8124" applyFont="1" applyFill="1" applyBorder="1" applyAlignment="1">
      <alignment horizontal="center" vertical="center" wrapText="1"/>
    </xf>
    <xf numFmtId="0" fontId="60" fillId="2" borderId="1" xfId="8124" applyFont="1" applyFill="1" applyBorder="1" applyAlignment="1">
      <alignment horizontal="center" vertical="center" wrapText="1"/>
    </xf>
    <xf numFmtId="0" fontId="190" fillId="2" borderId="0" xfId="8137" applyFont="1" applyFill="1"/>
    <xf numFmtId="0" fontId="191" fillId="2" borderId="93" xfId="8107" applyFont="1" applyFill="1" applyBorder="1" applyAlignment="1">
      <alignment horizontal="left" vertical="center" wrapText="1"/>
    </xf>
    <xf numFmtId="0" fontId="60" fillId="2" borderId="93" xfId="8107" applyFont="1" applyFill="1" applyBorder="1" applyAlignment="1">
      <alignment horizontal="center" vertical="center" wrapText="1"/>
    </xf>
    <xf numFmtId="0" fontId="23" fillId="2" borderId="93" xfId="8124" applyFont="1" applyFill="1" applyBorder="1" applyAlignment="1">
      <alignment horizontal="center" vertical="center" wrapText="1"/>
    </xf>
    <xf numFmtId="0" fontId="23" fillId="2" borderId="25" xfId="8124" applyFont="1" applyFill="1" applyBorder="1" applyAlignment="1">
      <alignment horizontal="left" vertical="center" wrapText="1"/>
    </xf>
    <xf numFmtId="0" fontId="23" fillId="2" borderId="93" xfId="8124" applyFont="1" applyFill="1" applyBorder="1" applyAlignment="1">
      <alignment horizontal="left" vertical="center" wrapText="1"/>
    </xf>
    <xf numFmtId="0" fontId="60" fillId="2" borderId="93" xfId="8124" applyFont="1" applyFill="1" applyBorder="1" applyAlignment="1">
      <alignment horizontal="center" vertical="center" wrapText="1"/>
    </xf>
    <xf numFmtId="0" fontId="23" fillId="2" borderId="93" xfId="8137" applyFont="1" applyFill="1" applyBorder="1" applyAlignment="1">
      <alignment horizontal="center" vertical="center" wrapText="1"/>
    </xf>
    <xf numFmtId="0" fontId="23" fillId="2" borderId="93" xfId="8137" applyFont="1" applyFill="1" applyBorder="1" applyAlignment="1">
      <alignment horizontal="left" vertical="center" wrapText="1"/>
    </xf>
    <xf numFmtId="0" fontId="23" fillId="2" borderId="30" xfId="8137" applyFont="1" applyFill="1" applyBorder="1" applyAlignment="1">
      <alignment horizontal="left" vertical="center" wrapText="1"/>
    </xf>
    <xf numFmtId="0" fontId="191" fillId="2" borderId="93" xfId="8142" applyFont="1" applyFill="1" applyBorder="1" applyAlignment="1">
      <alignment horizontal="center" vertical="center"/>
    </xf>
    <xf numFmtId="0" fontId="250" fillId="2" borderId="93" xfId="8107" applyFont="1" applyFill="1" applyBorder="1" applyAlignment="1">
      <alignment horizontal="center" vertical="center" wrapText="1"/>
    </xf>
    <xf numFmtId="0" fontId="191" fillId="2" borderId="26" xfId="8137" applyFont="1" applyFill="1" applyBorder="1" applyAlignment="1">
      <alignment horizontal="left" vertical="center" wrapText="1"/>
    </xf>
    <xf numFmtId="0" fontId="191" fillId="2" borderId="10" xfId="8137" applyFont="1" applyFill="1" applyBorder="1" applyAlignment="1">
      <alignment horizontal="left" vertical="center" wrapText="1"/>
    </xf>
    <xf numFmtId="49" fontId="23" fillId="2" borderId="93" xfId="8141" applyNumberFormat="1" applyFont="1" applyFill="1" applyBorder="1" applyAlignment="1">
      <alignment horizontal="center" vertical="center"/>
    </xf>
    <xf numFmtId="0" fontId="191" fillId="2" borderId="93" xfId="8140" applyFont="1" applyFill="1" applyBorder="1" applyAlignment="1">
      <alignment horizontal="center" vertical="center"/>
    </xf>
    <xf numFmtId="0" fontId="191" fillId="2" borderId="93" xfId="8140" applyFont="1" applyFill="1" applyBorder="1" applyAlignment="1">
      <alignment horizontal="left" vertical="center"/>
    </xf>
    <xf numFmtId="0" fontId="250" fillId="2" borderId="93" xfId="8121" applyFont="1" applyFill="1" applyBorder="1" applyAlignment="1">
      <alignment horizontal="center" vertical="center" wrapText="1"/>
    </xf>
    <xf numFmtId="49" fontId="191" fillId="2" borderId="7" xfId="8141" applyNumberFormat="1" applyFont="1" applyFill="1" applyBorder="1" applyAlignment="1">
      <alignment horizontal="center" vertical="center"/>
    </xf>
    <xf numFmtId="49" fontId="191" fillId="2" borderId="7" xfId="8141" applyNumberFormat="1" applyFont="1" applyFill="1" applyBorder="1" applyAlignment="1">
      <alignment horizontal="left" vertical="center"/>
    </xf>
    <xf numFmtId="0" fontId="191" fillId="2" borderId="7" xfId="8141" applyFont="1" applyFill="1" applyBorder="1" applyAlignment="1">
      <alignment horizontal="left" vertical="center"/>
    </xf>
    <xf numFmtId="170" fontId="250" fillId="2" borderId="7" xfId="8137" applyNumberFormat="1" applyFont="1" applyFill="1" applyBorder="1" applyAlignment="1">
      <alignment horizontal="center" vertical="center" wrapText="1"/>
    </xf>
    <xf numFmtId="0" fontId="251" fillId="2" borderId="0" xfId="8137" applyFont="1" applyFill="1" applyAlignment="1">
      <alignment horizontal="center" vertical="center"/>
    </xf>
    <xf numFmtId="0" fontId="23" fillId="2" borderId="31" xfId="8124" applyFont="1" applyFill="1" applyBorder="1" applyAlignment="1">
      <alignment horizontal="center" vertical="center" wrapText="1"/>
    </xf>
    <xf numFmtId="49" fontId="191" fillId="2" borderId="7" xfId="8121" applyNumberFormat="1" applyFont="1" applyFill="1" applyBorder="1" applyAlignment="1">
      <alignment horizontal="center" vertical="center"/>
    </xf>
    <xf numFmtId="0" fontId="191" fillId="2" borderId="7" xfId="8121" applyFont="1" applyFill="1" applyBorder="1" applyAlignment="1">
      <alignment horizontal="left" vertical="center"/>
    </xf>
    <xf numFmtId="49" fontId="191" fillId="2" borderId="93" xfId="8121" applyNumberFormat="1" applyFont="1" applyFill="1" applyBorder="1" applyAlignment="1">
      <alignment horizontal="center" vertical="center"/>
    </xf>
    <xf numFmtId="49" fontId="251" fillId="2" borderId="93" xfId="8107" applyNumberFormat="1" applyFont="1" applyFill="1" applyBorder="1" applyAlignment="1">
      <alignment horizontal="center" vertical="center"/>
    </xf>
    <xf numFmtId="0" fontId="191" fillId="2" borderId="93" xfId="8124" applyFont="1" applyFill="1" applyBorder="1" applyAlignment="1">
      <alignment horizontal="center" vertical="center"/>
    </xf>
    <xf numFmtId="0" fontId="191" fillId="2" borderId="7" xfId="8137" applyFont="1" applyFill="1" applyBorder="1" applyAlignment="1">
      <alignment horizontal="center" vertical="center"/>
    </xf>
    <xf numFmtId="0" fontId="191" fillId="2" borderId="7" xfId="8124" applyFont="1" applyFill="1" applyBorder="1" applyAlignment="1">
      <alignment horizontal="center" vertical="center"/>
    </xf>
    <xf numFmtId="0" fontId="23" fillId="2" borderId="12" xfId="8124" applyFont="1" applyFill="1" applyBorder="1" applyAlignment="1">
      <alignment horizontal="center" vertical="center" wrapText="1"/>
    </xf>
    <xf numFmtId="0" fontId="23" fillId="2" borderId="12" xfId="8124" applyFont="1" applyFill="1" applyBorder="1" applyAlignment="1">
      <alignment vertical="center" wrapText="1"/>
    </xf>
    <xf numFmtId="4" fontId="23" fillId="2" borderId="0" xfId="8124" applyNumberFormat="1" applyFont="1" applyFill="1" applyAlignment="1">
      <alignment horizontal="left" vertical="center" wrapText="1"/>
    </xf>
    <xf numFmtId="0" fontId="191" fillId="2" borderId="93" xfId="8141" applyFont="1" applyFill="1" applyBorder="1" applyAlignment="1">
      <alignment horizontal="left" vertical="center" wrapText="1"/>
    </xf>
    <xf numFmtId="0" fontId="23" fillId="2" borderId="5" xfId="8124" applyFont="1" applyFill="1" applyBorder="1" applyAlignment="1">
      <alignment horizontal="center" vertical="center" wrapText="1"/>
    </xf>
    <xf numFmtId="0" fontId="23" fillId="2" borderId="26" xfId="8124" applyFont="1" applyFill="1" applyBorder="1" applyAlignment="1">
      <alignment horizontal="left" vertical="center" wrapText="1"/>
    </xf>
    <xf numFmtId="0" fontId="23" fillId="2" borderId="10" xfId="8124" applyFont="1" applyFill="1" applyBorder="1" applyAlignment="1">
      <alignment horizontal="left" vertical="center" wrapText="1"/>
    </xf>
    <xf numFmtId="0" fontId="60" fillId="2" borderId="5" xfId="8124" applyFont="1" applyFill="1" applyBorder="1" applyAlignment="1">
      <alignment horizontal="center" vertical="center" wrapText="1"/>
    </xf>
    <xf numFmtId="0" fontId="250" fillId="2" borderId="93" xfId="8141" applyFont="1" applyFill="1" applyBorder="1" applyAlignment="1">
      <alignment horizontal="center" vertical="center" wrapText="1"/>
    </xf>
    <xf numFmtId="49" fontId="191" fillId="2" borderId="20" xfId="8107" applyNumberFormat="1" applyFont="1" applyFill="1" applyBorder="1" applyAlignment="1">
      <alignment horizontal="center" vertical="center"/>
    </xf>
    <xf numFmtId="0" fontId="191" fillId="2" borderId="7" xfId="8107" applyFont="1" applyFill="1" applyBorder="1" applyAlignment="1">
      <alignment horizontal="left" vertical="center"/>
    </xf>
    <xf numFmtId="0" fontId="191" fillId="2" borderId="7" xfId="8107" applyFont="1" applyFill="1" applyBorder="1" applyAlignment="1">
      <alignment horizontal="left" vertical="center" wrapText="1"/>
    </xf>
    <xf numFmtId="0" fontId="191" fillId="2" borderId="93" xfId="8124" applyFont="1" applyFill="1" applyBorder="1" applyAlignment="1">
      <alignment horizontal="left" vertical="center"/>
    </xf>
    <xf numFmtId="0" fontId="191" fillId="2" borderId="93" xfId="8124" applyFont="1" applyFill="1" applyBorder="1" applyAlignment="1">
      <alignment horizontal="left"/>
    </xf>
    <xf numFmtId="49" fontId="23" fillId="2" borderId="93" xfId="8124" applyNumberFormat="1" applyFont="1" applyFill="1" applyBorder="1" applyAlignment="1">
      <alignment horizontal="center" vertical="center" wrapText="1"/>
    </xf>
    <xf numFmtId="0" fontId="23" fillId="2" borderId="0" xfId="8137" applyFont="1" applyFill="1" applyAlignment="1">
      <alignment horizontal="center" vertical="center"/>
    </xf>
    <xf numFmtId="0" fontId="23" fillId="2" borderId="93" xfId="8141" applyFont="1" applyFill="1" applyBorder="1" applyAlignment="1">
      <alignment horizontal="center" vertical="center"/>
    </xf>
    <xf numFmtId="0" fontId="23" fillId="2" borderId="93" xfId="8137" applyFont="1" applyFill="1" applyBorder="1" applyAlignment="1">
      <alignment horizontal="center" vertical="center"/>
    </xf>
    <xf numFmtId="0" fontId="23" fillId="2" borderId="9" xfId="8124" applyFont="1" applyFill="1" applyBorder="1" applyAlignment="1">
      <alignment horizontal="center" vertical="center" wrapText="1"/>
    </xf>
    <xf numFmtId="0" fontId="23" fillId="2" borderId="32" xfId="8124" applyFont="1" applyFill="1" applyBorder="1" applyAlignment="1">
      <alignment horizontal="left" vertical="center" wrapText="1"/>
    </xf>
    <xf numFmtId="0" fontId="191" fillId="2" borderId="25" xfId="8141" applyFont="1" applyFill="1" applyBorder="1" applyAlignment="1">
      <alignment horizontal="left" vertical="center"/>
    </xf>
    <xf numFmtId="0" fontId="191" fillId="2" borderId="25" xfId="8137" applyFont="1" applyFill="1" applyBorder="1" applyAlignment="1">
      <alignment vertical="center"/>
    </xf>
    <xf numFmtId="0" fontId="23" fillId="2" borderId="93" xfId="8143" applyFont="1" applyFill="1" applyBorder="1" applyAlignment="1">
      <alignment horizontal="left" vertical="center" wrapText="1"/>
    </xf>
    <xf numFmtId="0" fontId="23" fillId="2" borderId="26" xfId="8143" applyFont="1" applyFill="1" applyBorder="1" applyAlignment="1">
      <alignment horizontal="left" vertical="center" wrapText="1"/>
    </xf>
    <xf numFmtId="0" fontId="46" fillId="2" borderId="11" xfId="4726" applyFont="1" applyFill="1" applyBorder="1" applyAlignment="1">
      <alignment horizontal="left" vertical="center" wrapText="1"/>
    </xf>
    <xf numFmtId="0" fontId="46" fillId="2" borderId="93" xfId="4726" applyFont="1" applyFill="1" applyBorder="1" applyAlignment="1">
      <alignment horizontal="left" vertical="center" wrapText="1"/>
    </xf>
    <xf numFmtId="0" fontId="191" fillId="2" borderId="25" xfId="8137" applyFont="1" applyFill="1" applyBorder="1" applyAlignment="1">
      <alignment horizontal="left" vertical="center"/>
    </xf>
    <xf numFmtId="0" fontId="191" fillId="2" borderId="25" xfId="8107" applyFont="1" applyFill="1" applyBorder="1" applyAlignment="1">
      <alignment horizontal="left" vertical="center"/>
    </xf>
    <xf numFmtId="4" fontId="251" fillId="2" borderId="93" xfId="8137" applyNumberFormat="1" applyFont="1" applyFill="1" applyBorder="1" applyAlignment="1">
      <alignment vertical="center"/>
    </xf>
    <xf numFmtId="0" fontId="250" fillId="2" borderId="7" xfId="8121" applyFont="1" applyFill="1" applyBorder="1" applyAlignment="1">
      <alignment horizontal="center" vertical="center" wrapText="1"/>
    </xf>
    <xf numFmtId="49" fontId="191" fillId="2" borderId="7" xfId="8137" applyNumberFormat="1" applyFont="1" applyFill="1" applyBorder="1" applyAlignment="1">
      <alignment horizontal="center" vertical="center"/>
    </xf>
    <xf numFmtId="0" fontId="191" fillId="2" borderId="7" xfId="8137" applyFont="1" applyFill="1" applyBorder="1" applyAlignment="1">
      <alignment horizontal="left" vertical="center"/>
    </xf>
    <xf numFmtId="0" fontId="250" fillId="2" borderId="7" xfId="8137" applyFont="1" applyFill="1" applyBorder="1" applyAlignment="1">
      <alignment horizontal="center" vertical="center" wrapText="1"/>
    </xf>
    <xf numFmtId="49" fontId="191" fillId="2" borderId="7" xfId="8107" applyNumberFormat="1" applyFont="1" applyFill="1" applyBorder="1" applyAlignment="1">
      <alignment horizontal="center" vertical="center"/>
    </xf>
    <xf numFmtId="0" fontId="252" fillId="2" borderId="7" xfId="8107" applyFont="1" applyFill="1" applyBorder="1" applyAlignment="1">
      <alignment horizontal="center" vertical="center" wrapText="1"/>
    </xf>
    <xf numFmtId="0" fontId="251" fillId="2" borderId="7" xfId="8107" applyFont="1" applyFill="1" applyBorder="1" applyAlignment="1">
      <alignment horizontal="center" vertical="center"/>
    </xf>
    <xf numFmtId="0" fontId="191" fillId="2" borderId="7" xfId="8107" applyFont="1" applyFill="1" applyBorder="1" applyAlignment="1">
      <alignment horizontal="center" vertical="center"/>
    </xf>
    <xf numFmtId="0" fontId="191" fillId="2" borderId="7" xfId="8124" applyFont="1" applyFill="1" applyBorder="1" applyAlignment="1">
      <alignment horizontal="left" vertical="center"/>
    </xf>
    <xf numFmtId="0" fontId="250" fillId="2" borderId="7" xfId="8141" applyFont="1" applyFill="1" applyBorder="1" applyAlignment="1">
      <alignment horizontal="center" vertical="center" wrapText="1"/>
    </xf>
    <xf numFmtId="0" fontId="191" fillId="2" borderId="93" xfId="8124" applyFont="1" applyFill="1" applyBorder="1" applyAlignment="1">
      <alignment horizontal="left" vertical="center" wrapText="1"/>
    </xf>
    <xf numFmtId="4" fontId="204" fillId="2" borderId="93" xfId="8137" applyNumberFormat="1" applyFont="1" applyFill="1" applyBorder="1" applyAlignment="1">
      <alignment horizontal="right" vertical="center" wrapText="1"/>
    </xf>
    <xf numFmtId="0" fontId="23" fillId="2" borderId="1" xfId="8137" applyFont="1" applyFill="1" applyBorder="1" applyAlignment="1">
      <alignment horizontal="center" vertical="center"/>
    </xf>
    <xf numFmtId="0" fontId="23" fillId="2" borderId="11" xfId="8124" applyFont="1" applyFill="1" applyBorder="1" applyAlignment="1">
      <alignment horizontal="left" vertical="center" wrapText="1"/>
    </xf>
    <xf numFmtId="0" fontId="23" fillId="2" borderId="1" xfId="8141" applyFont="1" applyFill="1" applyBorder="1" applyAlignment="1">
      <alignment horizontal="center" vertical="center"/>
    </xf>
    <xf numFmtId="0" fontId="60" fillId="2" borderId="9" xfId="8124" applyFont="1" applyFill="1" applyBorder="1" applyAlignment="1">
      <alignment horizontal="center" vertical="center" wrapText="1"/>
    </xf>
    <xf numFmtId="0" fontId="23" fillId="2" borderId="23" xfId="8124" applyFont="1" applyFill="1" applyBorder="1" applyAlignment="1">
      <alignment horizontal="center" vertical="center" wrapText="1"/>
    </xf>
    <xf numFmtId="0" fontId="23" fillId="2" borderId="0" xfId="8124" applyFont="1" applyFill="1" applyAlignment="1">
      <alignment horizontal="left" vertical="center" wrapText="1"/>
    </xf>
    <xf numFmtId="49" fontId="198" fillId="2" borderId="12" xfId="8137" applyNumberFormat="1" applyFont="1" applyFill="1" applyBorder="1" applyAlignment="1">
      <alignment vertical="center"/>
    </xf>
    <xf numFmtId="49" fontId="198" fillId="2" borderId="25" xfId="8137" applyNumberFormat="1" applyFont="1" applyFill="1" applyBorder="1" applyAlignment="1">
      <alignment vertical="center"/>
    </xf>
    <xf numFmtId="49" fontId="191" fillId="2" borderId="93" xfId="8144" applyNumberFormat="1" applyFont="1" applyFill="1" applyBorder="1" applyAlignment="1">
      <alignment horizontal="center" vertical="center"/>
    </xf>
    <xf numFmtId="49" fontId="191" fillId="2" borderId="93" xfId="8144" applyNumberFormat="1" applyFont="1" applyFill="1" applyBorder="1" applyAlignment="1">
      <alignment horizontal="left" vertical="center"/>
    </xf>
    <xf numFmtId="170" fontId="250" fillId="2" borderId="3" xfId="8137" applyNumberFormat="1" applyFont="1" applyFill="1" applyBorder="1" applyAlignment="1">
      <alignment horizontal="center" vertical="center" wrapText="1"/>
    </xf>
    <xf numFmtId="4" fontId="47" fillId="2" borderId="0" xfId="8138" applyNumberFormat="1" applyFont="1" applyFill="1" applyBorder="1" applyAlignment="1">
      <alignment horizontal="center" vertical="center" wrapText="1"/>
    </xf>
    <xf numFmtId="0" fontId="191" fillId="2" borderId="93" xfId="8137" applyFont="1" applyFill="1" applyBorder="1" applyAlignment="1">
      <alignment horizontal="center" vertical="center" wrapText="1"/>
    </xf>
    <xf numFmtId="0" fontId="191" fillId="2" borderId="93" xfId="8143" applyFont="1" applyFill="1" applyBorder="1" applyAlignment="1">
      <alignment horizontal="left" vertical="center" wrapText="1"/>
    </xf>
    <xf numFmtId="0" fontId="191" fillId="2" borderId="1" xfId="8124" applyFont="1" applyFill="1" applyBorder="1" applyAlignment="1">
      <alignment horizontal="center" vertical="center" wrapText="1"/>
    </xf>
    <xf numFmtId="0" fontId="244" fillId="2" borderId="14" xfId="8124" applyFont="1" applyFill="1" applyBorder="1" applyAlignment="1">
      <alignment horizontal="center" vertical="center" wrapText="1"/>
    </xf>
    <xf numFmtId="0" fontId="191" fillId="2" borderId="93" xfId="8137" applyFont="1" applyFill="1" applyBorder="1" applyAlignment="1">
      <alignment horizontal="left" vertical="center" wrapText="1"/>
    </xf>
    <xf numFmtId="0" fontId="191" fillId="2" borderId="93" xfId="8124" applyFont="1" applyFill="1" applyBorder="1" applyAlignment="1">
      <alignment horizontal="center" vertical="center" wrapText="1"/>
    </xf>
    <xf numFmtId="0" fontId="244" fillId="2" borderId="3" xfId="8124" applyFont="1" applyFill="1" applyBorder="1" applyAlignment="1">
      <alignment horizontal="center" vertical="center" wrapText="1"/>
    </xf>
    <xf numFmtId="0" fontId="191" fillId="2" borderId="27" xfId="8124" applyFont="1" applyFill="1" applyBorder="1" applyAlignment="1">
      <alignment horizontal="center" vertical="center" wrapText="1"/>
    </xf>
    <xf numFmtId="0" fontId="191" fillId="2" borderId="2" xfId="8137" applyFont="1" applyFill="1" applyBorder="1" applyAlignment="1">
      <alignment horizontal="center" vertical="center"/>
    </xf>
    <xf numFmtId="0" fontId="191" fillId="2" borderId="30" xfId="8124" applyFont="1" applyFill="1" applyBorder="1" applyAlignment="1">
      <alignment horizontal="left" vertical="center" wrapText="1"/>
    </xf>
    <xf numFmtId="0" fontId="191" fillId="2" borderId="27" xfId="8124" applyFont="1" applyFill="1" applyBorder="1" applyAlignment="1">
      <alignment horizontal="left" vertical="center" wrapText="1"/>
    </xf>
    <xf numFmtId="0" fontId="244" fillId="2" borderId="5" xfId="8124" applyFont="1" applyFill="1" applyBorder="1" applyAlignment="1">
      <alignment horizontal="center" vertical="center" wrapText="1"/>
    </xf>
    <xf numFmtId="0" fontId="191" fillId="2" borderId="9" xfId="8124" applyFont="1" applyFill="1" applyBorder="1" applyAlignment="1">
      <alignment horizontal="center" vertical="center" wrapText="1"/>
    </xf>
    <xf numFmtId="0" fontId="191" fillId="2" borderId="32" xfId="8124" applyFont="1" applyFill="1" applyBorder="1" applyAlignment="1">
      <alignment horizontal="left" vertical="center" wrapText="1"/>
    </xf>
    <xf numFmtId="0" fontId="191" fillId="2" borderId="9" xfId="8124" applyFont="1" applyFill="1" applyBorder="1" applyAlignment="1">
      <alignment horizontal="left" vertical="center" wrapText="1"/>
    </xf>
    <xf numFmtId="0" fontId="191" fillId="2" borderId="1" xfId="8141" applyFont="1" applyFill="1" applyBorder="1" applyAlignment="1">
      <alignment horizontal="center" vertical="center"/>
    </xf>
    <xf numFmtId="0" fontId="244" fillId="2" borderId="9" xfId="8124" applyFont="1" applyFill="1" applyBorder="1" applyAlignment="1">
      <alignment horizontal="center" vertical="center" wrapText="1"/>
    </xf>
    <xf numFmtId="0" fontId="253" fillId="2" borderId="10" xfId="5197" applyFont="1" applyFill="1" applyBorder="1" applyAlignment="1">
      <alignment horizontal="left" vertical="center" wrapText="1"/>
    </xf>
    <xf numFmtId="0" fontId="23" fillId="2" borderId="0" xfId="8124" applyFont="1" applyFill="1" applyAlignment="1">
      <alignment horizontal="center" vertical="center" wrapText="1"/>
    </xf>
    <xf numFmtId="0" fontId="23" fillId="2" borderId="0" xfId="8124" applyFont="1" applyFill="1" applyAlignment="1">
      <alignment horizontal="right" vertical="center" wrapText="1"/>
    </xf>
    <xf numFmtId="4" fontId="23" fillId="2" borderId="0" xfId="8124" applyNumberFormat="1" applyFont="1" applyFill="1" applyAlignment="1">
      <alignment horizontal="right" vertical="center" wrapText="1"/>
    </xf>
    <xf numFmtId="49" fontId="24" fillId="2" borderId="93" xfId="8137" applyNumberFormat="1" applyFont="1" applyFill="1" applyBorder="1" applyAlignment="1">
      <alignment horizontal="center" vertical="center"/>
    </xf>
    <xf numFmtId="4" fontId="192" fillId="2" borderId="93" xfId="8145" applyNumberFormat="1" applyFont="1" applyFill="1" applyBorder="1" applyAlignment="1">
      <alignment vertical="center" wrapText="1"/>
    </xf>
    <xf numFmtId="4" fontId="190" fillId="2" borderId="93" xfId="8137" applyNumberFormat="1" applyFont="1" applyFill="1" applyBorder="1" applyAlignment="1">
      <alignment vertical="center"/>
    </xf>
    <xf numFmtId="0" fontId="47" fillId="2" borderId="93" xfId="8137" applyFont="1" applyFill="1" applyBorder="1" applyAlignment="1">
      <alignment horizontal="center" vertical="center"/>
    </xf>
    <xf numFmtId="0" fontId="24" fillId="2" borderId="3" xfId="8137" applyFont="1" applyFill="1" applyBorder="1" applyAlignment="1">
      <alignment vertical="center"/>
    </xf>
    <xf numFmtId="0" fontId="24" fillId="2" borderId="12" xfId="8137" applyFont="1" applyFill="1" applyBorder="1" applyAlignment="1">
      <alignment vertical="center"/>
    </xf>
    <xf numFmtId="0" fontId="24" fillId="2" borderId="25" xfId="8137" applyFont="1" applyFill="1" applyBorder="1" applyAlignment="1">
      <alignment vertical="center"/>
    </xf>
    <xf numFmtId="4" fontId="221" fillId="2" borderId="93" xfId="8137" applyNumberFormat="1" applyFont="1" applyFill="1" applyBorder="1" applyAlignment="1">
      <alignment vertical="center"/>
    </xf>
    <xf numFmtId="4" fontId="190" fillId="2" borderId="0" xfId="8142" applyNumberFormat="1" applyFont="1" applyFill="1" applyAlignment="1">
      <alignment vertical="center"/>
    </xf>
    <xf numFmtId="0" fontId="1" fillId="0" borderId="0" xfId="8142"/>
    <xf numFmtId="167" fontId="6" fillId="2" borderId="0" xfId="8104" applyNumberFormat="1" applyFont="1" applyFill="1" applyBorder="1" applyAlignment="1">
      <alignment horizontal="center" vertical="center"/>
    </xf>
    <xf numFmtId="4" fontId="249" fillId="2" borderId="0" xfId="8142" applyNumberFormat="1" applyFont="1" applyFill="1" applyAlignment="1">
      <alignment vertical="center"/>
    </xf>
    <xf numFmtId="3" fontId="47" fillId="2" borderId="93" xfId="8137" applyNumberFormat="1" applyFont="1" applyFill="1" applyBorder="1" applyAlignment="1">
      <alignment horizontal="right" vertical="center"/>
    </xf>
    <xf numFmtId="4" fontId="47" fillId="2" borderId="93" xfId="8140" applyNumberFormat="1" applyFont="1" applyFill="1" applyBorder="1" applyAlignment="1">
      <alignment horizontal="center" vertical="center" wrapText="1"/>
    </xf>
    <xf numFmtId="4" fontId="47" fillId="2" borderId="93" xfId="8124" applyNumberFormat="1" applyFont="1" applyFill="1" applyBorder="1" applyAlignment="1">
      <alignment horizontal="center" vertical="center" wrapText="1"/>
    </xf>
    <xf numFmtId="0" fontId="251" fillId="2" borderId="93" xfId="8142" applyFont="1" applyFill="1" applyBorder="1" applyAlignment="1">
      <alignment horizontal="center" vertical="center"/>
    </xf>
    <xf numFmtId="49" fontId="198" fillId="2" borderId="93" xfId="8137" applyNumberFormat="1" applyFont="1" applyFill="1" applyBorder="1" applyAlignment="1">
      <alignment vertical="center"/>
    </xf>
    <xf numFmtId="49" fontId="198" fillId="2" borderId="93" xfId="8137" applyNumberFormat="1" applyFont="1" applyFill="1" applyBorder="1" applyAlignment="1">
      <alignment horizontal="left" vertical="center"/>
    </xf>
    <xf numFmtId="4" fontId="23" fillId="2" borderId="93" xfId="8137" applyNumberFormat="1" applyFont="1" applyFill="1" applyBorder="1" applyAlignment="1">
      <alignment vertical="center"/>
    </xf>
    <xf numFmtId="4" fontId="63" fillId="2" borderId="0" xfId="8142" applyNumberFormat="1" applyFont="1" applyFill="1" applyAlignment="1">
      <alignment horizontal="center" vertical="center"/>
    </xf>
    <xf numFmtId="3" fontId="23" fillId="2" borderId="93" xfId="8137" applyNumberFormat="1" applyFont="1" applyFill="1" applyBorder="1" applyAlignment="1">
      <alignment horizontal="right" vertical="center"/>
    </xf>
    <xf numFmtId="0" fontId="190" fillId="2" borderId="0" xfId="8142" applyFont="1" applyFill="1" applyAlignment="1">
      <alignment vertical="center"/>
    </xf>
    <xf numFmtId="0" fontId="191" fillId="2" borderId="93" xfId="8142" applyFont="1" applyFill="1" applyBorder="1" applyAlignment="1">
      <alignment horizontal="center" vertical="center" wrapText="1"/>
    </xf>
    <xf numFmtId="0" fontId="191" fillId="2" borderId="93" xfId="8142" applyFont="1" applyFill="1" applyBorder="1" applyAlignment="1">
      <alignment horizontal="left" vertical="center" wrapText="1"/>
    </xf>
    <xf numFmtId="0" fontId="191" fillId="2" borderId="2" xfId="8142" applyFont="1" applyFill="1" applyBorder="1" applyAlignment="1">
      <alignment horizontal="center" vertical="center"/>
    </xf>
    <xf numFmtId="0" fontId="191" fillId="2" borderId="93" xfId="8142" applyFont="1" applyFill="1" applyBorder="1" applyAlignment="1">
      <alignment horizontal="left" vertical="center"/>
    </xf>
    <xf numFmtId="0" fontId="251" fillId="2" borderId="0" xfId="8142" applyFont="1" applyFill="1" applyAlignment="1">
      <alignment horizontal="center" vertical="center"/>
    </xf>
    <xf numFmtId="0" fontId="190" fillId="2" borderId="0" xfId="8142" applyFont="1" applyFill="1" applyAlignment="1">
      <alignment horizontal="left" vertical="center"/>
    </xf>
    <xf numFmtId="0" fontId="1" fillId="0" borderId="0" xfId="8142" applyAlignment="1">
      <alignment horizontal="center"/>
    </xf>
    <xf numFmtId="0" fontId="189" fillId="2" borderId="0" xfId="8142" applyFont="1" applyFill="1"/>
    <xf numFmtId="0" fontId="1" fillId="2" borderId="0" xfId="8142" applyFill="1"/>
    <xf numFmtId="0" fontId="9" fillId="2" borderId="0" xfId="8124" applyFont="1" applyFill="1" applyAlignment="1">
      <alignment vertical="center" wrapText="1"/>
    </xf>
    <xf numFmtId="49" fontId="23" fillId="2" borderId="0" xfId="8126" applyNumberFormat="1" applyFont="1" applyFill="1" applyAlignment="1">
      <alignment horizontal="center" vertical="center" wrapText="1"/>
    </xf>
    <xf numFmtId="0" fontId="23" fillId="2" borderId="93" xfId="8142" applyFont="1" applyFill="1" applyBorder="1" applyAlignment="1">
      <alignment horizontal="center"/>
    </xf>
    <xf numFmtId="0" fontId="23" fillId="2" borderId="93" xfId="8142" applyFont="1" applyFill="1" applyBorder="1" applyAlignment="1">
      <alignment wrapText="1"/>
    </xf>
    <xf numFmtId="1" fontId="23" fillId="2" borderId="93" xfId="8142" applyNumberFormat="1" applyFont="1" applyFill="1" applyBorder="1"/>
    <xf numFmtId="4" fontId="23" fillId="2" borderId="93" xfId="8142" applyNumberFormat="1" applyFont="1" applyFill="1" applyBorder="1"/>
    <xf numFmtId="4" fontId="42" fillId="2" borderId="93" xfId="8142" applyNumberFormat="1" applyFont="1" applyFill="1" applyBorder="1" applyAlignment="1">
      <alignment horizontal="right"/>
    </xf>
    <xf numFmtId="1" fontId="42" fillId="2" borderId="1" xfId="8142" applyNumberFormat="1" applyFont="1" applyFill="1" applyBorder="1" applyAlignment="1">
      <alignment horizontal="center"/>
    </xf>
    <xf numFmtId="3" fontId="42" fillId="2" borderId="1" xfId="8142" applyNumberFormat="1" applyFont="1" applyFill="1" applyBorder="1" applyAlignment="1">
      <alignment horizontal="center"/>
    </xf>
    <xf numFmtId="0" fontId="46" fillId="2" borderId="93" xfId="8128" applyFont="1" applyFill="1" applyBorder="1" applyAlignment="1">
      <alignment horizontal="center" vertical="center" wrapText="1"/>
    </xf>
    <xf numFmtId="0" fontId="23" fillId="2" borderId="93" xfId="8128" applyFont="1" applyFill="1" applyBorder="1" applyAlignment="1">
      <alignment horizontal="center" vertical="center" wrapText="1"/>
    </xf>
    <xf numFmtId="0" fontId="46" fillId="2" borderId="93" xfId="8128" applyFont="1" applyFill="1" applyBorder="1" applyAlignment="1">
      <alignment horizontal="left" vertical="center" wrapText="1"/>
    </xf>
    <xf numFmtId="1" fontId="42" fillId="2" borderId="16" xfId="8142" applyNumberFormat="1" applyFont="1" applyFill="1" applyBorder="1" applyAlignment="1">
      <alignment horizontal="center"/>
    </xf>
    <xf numFmtId="3" fontId="42" fillId="2" borderId="16" xfId="8142" applyNumberFormat="1" applyFont="1" applyFill="1" applyBorder="1" applyAlignment="1">
      <alignment horizontal="center"/>
    </xf>
    <xf numFmtId="0" fontId="46" fillId="2" borderId="93" xfId="4726" applyFont="1" applyFill="1" applyBorder="1" applyAlignment="1">
      <alignment horizontal="center" vertical="center" wrapText="1"/>
    </xf>
    <xf numFmtId="0" fontId="23" fillId="2" borderId="93" xfId="4726" applyFont="1" applyFill="1" applyBorder="1" applyAlignment="1">
      <alignment horizontal="center" vertical="center" wrapText="1"/>
    </xf>
    <xf numFmtId="0" fontId="23" fillId="2" borderId="10" xfId="8142" applyFont="1" applyFill="1" applyBorder="1" applyAlignment="1">
      <alignment horizontal="center"/>
    </xf>
    <xf numFmtId="0" fontId="23" fillId="2" borderId="10" xfId="8142" applyFont="1" applyFill="1" applyBorder="1" applyAlignment="1">
      <alignment wrapText="1"/>
    </xf>
    <xf numFmtId="0" fontId="23" fillId="2" borderId="26" xfId="8142" applyFont="1" applyFill="1" applyBorder="1" applyAlignment="1">
      <alignment wrapText="1"/>
    </xf>
    <xf numFmtId="0" fontId="46" fillId="2" borderId="11" xfId="4726" applyFont="1" applyFill="1" applyBorder="1" applyAlignment="1">
      <alignment horizontal="center" vertical="center" wrapText="1"/>
    </xf>
    <xf numFmtId="0" fontId="23" fillId="2" borderId="11" xfId="4726" applyFont="1" applyFill="1" applyBorder="1" applyAlignment="1">
      <alignment horizontal="center" vertical="center" wrapText="1"/>
    </xf>
    <xf numFmtId="0" fontId="46" fillId="2" borderId="10" xfId="8142" applyFont="1" applyFill="1" applyBorder="1" applyAlignment="1">
      <alignment horizontal="left" vertical="center" wrapText="1"/>
    </xf>
    <xf numFmtId="0" fontId="23" fillId="2" borderId="10" xfId="8142" applyFont="1" applyFill="1" applyBorder="1" applyAlignment="1">
      <alignment horizontal="left" vertical="center" wrapText="1"/>
    </xf>
    <xf numFmtId="1" fontId="42" fillId="2" borderId="87" xfId="8142" applyNumberFormat="1" applyFont="1" applyFill="1" applyBorder="1" applyAlignment="1">
      <alignment horizontal="center"/>
    </xf>
    <xf numFmtId="3" fontId="42" fillId="2" borderId="87" xfId="8142" applyNumberFormat="1" applyFont="1" applyFill="1" applyBorder="1" applyAlignment="1">
      <alignment horizontal="center"/>
    </xf>
    <xf numFmtId="0" fontId="218" fillId="2" borderId="0" xfId="8142" applyFont="1" applyFill="1"/>
    <xf numFmtId="1" fontId="56" fillId="2" borderId="93" xfId="4726" applyNumberFormat="1" applyFont="1" applyFill="1" applyBorder="1">
      <alignment vertical="center" wrapText="1"/>
    </xf>
    <xf numFmtId="4" fontId="56" fillId="2" borderId="93" xfId="4726" applyNumberFormat="1" applyFont="1" applyFill="1" applyBorder="1">
      <alignment vertical="center" wrapText="1"/>
    </xf>
    <xf numFmtId="4" fontId="23" fillId="2" borderId="93" xfId="8142" applyNumberFormat="1" applyFont="1" applyFill="1" applyBorder="1" applyAlignment="1">
      <alignment horizontal="right"/>
    </xf>
    <xf numFmtId="1" fontId="23" fillId="2" borderId="16" xfId="8142" applyNumberFormat="1" applyFont="1" applyFill="1" applyBorder="1" applyAlignment="1">
      <alignment horizontal="center"/>
    </xf>
    <xf numFmtId="3" fontId="23" fillId="2" borderId="16" xfId="8142" applyNumberFormat="1" applyFont="1" applyFill="1" applyBorder="1" applyAlignment="1">
      <alignment horizontal="center"/>
    </xf>
    <xf numFmtId="0" fontId="23" fillId="2" borderId="5" xfId="8142" applyFont="1" applyFill="1" applyBorder="1" applyAlignment="1">
      <alignment wrapText="1"/>
    </xf>
    <xf numFmtId="0" fontId="23" fillId="2" borderId="93" xfId="4726" applyFont="1" applyFill="1" applyBorder="1" applyAlignment="1">
      <alignment horizontal="center" wrapText="1"/>
    </xf>
    <xf numFmtId="0" fontId="23" fillId="2" borderId="11" xfId="8142" applyFont="1" applyFill="1" applyBorder="1" applyAlignment="1">
      <alignment horizontal="center"/>
    </xf>
    <xf numFmtId="0" fontId="23" fillId="2" borderId="9" xfId="8142" applyFont="1" applyFill="1" applyBorder="1" applyAlignment="1">
      <alignment wrapText="1"/>
    </xf>
    <xf numFmtId="4" fontId="23" fillId="2" borderId="1" xfId="8142" applyNumberFormat="1" applyFont="1" applyFill="1" applyBorder="1" applyAlignment="1">
      <alignment horizontal="right"/>
    </xf>
    <xf numFmtId="1" fontId="23" fillId="2" borderId="87" xfId="8142" applyNumberFormat="1" applyFont="1" applyFill="1" applyBorder="1" applyAlignment="1">
      <alignment horizontal="center"/>
    </xf>
    <xf numFmtId="3" fontId="23" fillId="2" borderId="87" xfId="8142" applyNumberFormat="1" applyFont="1" applyFill="1" applyBorder="1" applyAlignment="1">
      <alignment horizontal="center"/>
    </xf>
    <xf numFmtId="4" fontId="23" fillId="2" borderId="3" xfId="8142" applyNumberFormat="1" applyFont="1" applyFill="1" applyBorder="1" applyAlignment="1">
      <alignment horizontal="right"/>
    </xf>
    <xf numFmtId="1" fontId="23" fillId="2" borderId="1" xfId="8142" applyNumberFormat="1" applyFont="1" applyFill="1" applyBorder="1" applyAlignment="1">
      <alignment horizontal="center"/>
    </xf>
    <xf numFmtId="3" fontId="23" fillId="2" borderId="1" xfId="8142" applyNumberFormat="1" applyFont="1" applyFill="1" applyBorder="1" applyAlignment="1">
      <alignment horizontal="center"/>
    </xf>
    <xf numFmtId="4" fontId="23" fillId="2" borderId="9" xfId="8142" applyNumberFormat="1" applyFont="1" applyFill="1" applyBorder="1" applyAlignment="1">
      <alignment horizontal="right"/>
    </xf>
    <xf numFmtId="1" fontId="23" fillId="2" borderId="1" xfId="8142" applyNumberFormat="1" applyFont="1" applyFill="1" applyBorder="1"/>
    <xf numFmtId="4" fontId="23" fillId="2" borderId="1" xfId="8142" applyNumberFormat="1" applyFont="1" applyFill="1" applyBorder="1"/>
    <xf numFmtId="4" fontId="23" fillId="2" borderId="14" xfId="8142" applyNumberFormat="1" applyFont="1" applyFill="1" applyBorder="1" applyAlignment="1">
      <alignment horizontal="right"/>
    </xf>
    <xf numFmtId="0" fontId="46" fillId="2" borderId="5" xfId="8142" applyFont="1" applyFill="1" applyBorder="1" applyAlignment="1">
      <alignment horizontal="left" vertical="center" wrapText="1"/>
    </xf>
    <xf numFmtId="4" fontId="23" fillId="2" borderId="5" xfId="8142" applyNumberFormat="1" applyFont="1" applyFill="1" applyBorder="1" applyAlignment="1">
      <alignment horizontal="right"/>
    </xf>
    <xf numFmtId="0" fontId="46" fillId="2" borderId="10" xfId="8142" applyFont="1" applyFill="1" applyBorder="1" applyAlignment="1">
      <alignment horizontal="center" vertical="center" wrapText="1"/>
    </xf>
    <xf numFmtId="0" fontId="23" fillId="2" borderId="10" xfId="8142" applyFont="1" applyFill="1" applyBorder="1" applyAlignment="1">
      <alignment horizontal="center" vertical="center" wrapText="1"/>
    </xf>
    <xf numFmtId="1" fontId="23" fillId="2" borderId="25" xfId="8142" applyNumberFormat="1" applyFont="1" applyFill="1" applyBorder="1"/>
    <xf numFmtId="0" fontId="23" fillId="2" borderId="1" xfId="8142" applyFont="1" applyFill="1" applyBorder="1" applyAlignment="1">
      <alignment horizontal="center"/>
    </xf>
    <xf numFmtId="0" fontId="23" fillId="2" borderId="1" xfId="8142" applyFont="1" applyFill="1" applyBorder="1" applyAlignment="1">
      <alignment wrapText="1"/>
    </xf>
    <xf numFmtId="4" fontId="218" fillId="2" borderId="0" xfId="8142" applyNumberFormat="1" applyFont="1" applyFill="1"/>
    <xf numFmtId="0" fontId="46" fillId="2" borderId="93" xfId="8142" applyFont="1" applyFill="1" applyBorder="1" applyAlignment="1">
      <alignment horizontal="center" vertical="center" wrapText="1"/>
    </xf>
    <xf numFmtId="0" fontId="23" fillId="2" borderId="93" xfId="8142" applyFont="1" applyFill="1" applyBorder="1" applyAlignment="1">
      <alignment horizontal="center" vertical="center" wrapText="1"/>
    </xf>
    <xf numFmtId="0" fontId="46" fillId="2" borderId="93" xfId="8142" applyFont="1" applyFill="1" applyBorder="1" applyAlignment="1">
      <alignment horizontal="left" vertical="center" wrapText="1"/>
    </xf>
    <xf numFmtId="4" fontId="56" fillId="2" borderId="106" xfId="4726" applyNumberFormat="1" applyFont="1" applyFill="1" applyBorder="1">
      <alignment vertical="center" wrapText="1"/>
    </xf>
    <xf numFmtId="1" fontId="23" fillId="2" borderId="28" xfId="8142" applyNumberFormat="1" applyFont="1" applyFill="1" applyBorder="1"/>
    <xf numFmtId="0" fontId="9" fillId="2" borderId="91" xfId="8142" applyFont="1" applyFill="1" applyBorder="1" applyAlignment="1">
      <alignment horizontal="center"/>
    </xf>
    <xf numFmtId="0" fontId="6" fillId="2" borderId="91" xfId="8142" applyFont="1" applyFill="1" applyBorder="1" applyAlignment="1">
      <alignment horizontal="center"/>
    </xf>
    <xf numFmtId="0" fontId="9" fillId="2" borderId="91" xfId="8142" applyFont="1" applyFill="1" applyBorder="1" applyAlignment="1">
      <alignment horizontal="right" wrapText="1"/>
    </xf>
    <xf numFmtId="3" fontId="9" fillId="2" borderId="92" xfId="8142" applyNumberFormat="1" applyFont="1" applyFill="1" applyBorder="1"/>
    <xf numFmtId="4" fontId="9" fillId="2" borderId="92" xfId="8142" applyNumberFormat="1" applyFont="1" applyFill="1" applyBorder="1"/>
    <xf numFmtId="0" fontId="9" fillId="2" borderId="92" xfId="8142" applyFont="1" applyFill="1" applyBorder="1"/>
    <xf numFmtId="3" fontId="9" fillId="2" borderId="83" xfId="8142" applyNumberFormat="1" applyFont="1" applyFill="1" applyBorder="1" applyAlignment="1">
      <alignment horizontal="center"/>
    </xf>
    <xf numFmtId="4" fontId="229" fillId="2" borderId="0" xfId="8142" applyNumberFormat="1" applyFont="1" applyFill="1"/>
    <xf numFmtId="0" fontId="229" fillId="2" borderId="0" xfId="8142" applyFont="1" applyFill="1"/>
    <xf numFmtId="4" fontId="1" fillId="2" borderId="0" xfId="8142" applyNumberFormat="1" applyFill="1"/>
    <xf numFmtId="1" fontId="23" fillId="2" borderId="79" xfId="8126" applyNumberFormat="1" applyFont="1" applyFill="1" applyBorder="1"/>
    <xf numFmtId="4" fontId="23" fillId="2" borderId="81" xfId="8126" applyNumberFormat="1" applyFont="1" applyFill="1" applyBorder="1"/>
    <xf numFmtId="1" fontId="23" fillId="2" borderId="84" xfId="8126" applyNumberFormat="1" applyFont="1" applyFill="1" applyBorder="1"/>
    <xf numFmtId="0" fontId="23" fillId="2" borderId="86" xfId="8126" applyFont="1" applyFill="1" applyBorder="1"/>
    <xf numFmtId="49" fontId="24" fillId="2" borderId="93" xfId="8126" applyNumberFormat="1" applyFont="1" applyFill="1" applyBorder="1" applyAlignment="1">
      <alignment horizontal="center"/>
    </xf>
    <xf numFmtId="1" fontId="23" fillId="2" borderId="3" xfId="8126" applyNumberFormat="1" applyFont="1" applyFill="1" applyBorder="1"/>
    <xf numFmtId="4" fontId="47" fillId="2" borderId="93" xfId="8126" applyNumberFormat="1" applyFont="1" applyFill="1" applyBorder="1"/>
    <xf numFmtId="0" fontId="23" fillId="2" borderId="25" xfId="8126" applyFont="1" applyFill="1" applyBorder="1"/>
    <xf numFmtId="3" fontId="47" fillId="2" borderId="93" xfId="8126" applyNumberFormat="1" applyFont="1" applyFill="1" applyBorder="1" applyAlignment="1">
      <alignment horizontal="center"/>
    </xf>
    <xf numFmtId="49" fontId="22" fillId="2" borderId="93" xfId="8126" applyNumberFormat="1" applyFont="1" applyFill="1" applyBorder="1" applyAlignment="1">
      <alignment horizontal="center"/>
    </xf>
    <xf numFmtId="4" fontId="23" fillId="2" borderId="93" xfId="8126" applyNumberFormat="1" applyFont="1" applyFill="1" applyBorder="1"/>
    <xf numFmtId="3" fontId="23" fillId="2" borderId="93" xfId="8126" applyNumberFormat="1" applyFont="1" applyFill="1" applyBorder="1" applyAlignment="1">
      <alignment horizontal="center"/>
    </xf>
    <xf numFmtId="1" fontId="1" fillId="2" borderId="0" xfId="8142" applyNumberFormat="1" applyFill="1"/>
    <xf numFmtId="1" fontId="1" fillId="2" borderId="0" xfId="8142" applyNumberFormat="1" applyFill="1" applyAlignment="1">
      <alignment horizontal="center"/>
    </xf>
    <xf numFmtId="3" fontId="1" fillId="2" borderId="0" xfId="8142" applyNumberFormat="1" applyFill="1" applyAlignment="1">
      <alignment horizontal="center"/>
    </xf>
    <xf numFmtId="4" fontId="42" fillId="2" borderId="0" xfId="8124" applyNumberFormat="1" applyFont="1" applyFill="1" applyAlignment="1">
      <alignment horizontal="center" vertical="center"/>
    </xf>
    <xf numFmtId="4" fontId="56" fillId="2" borderId="3" xfId="4726" applyNumberFormat="1" applyFont="1" applyFill="1" applyBorder="1" applyAlignment="1">
      <alignment horizontal="center" vertical="center" wrapText="1"/>
    </xf>
    <xf numFmtId="4" fontId="56" fillId="2" borderId="5" xfId="4726" applyNumberFormat="1" applyFont="1" applyFill="1" applyBorder="1" applyAlignment="1">
      <alignment horizontal="center" vertical="center" wrapText="1"/>
    </xf>
    <xf numFmtId="4" fontId="23" fillId="2" borderId="93" xfId="8142" applyNumberFormat="1" applyFont="1" applyFill="1" applyBorder="1" applyAlignment="1">
      <alignment horizontal="center" vertical="center"/>
    </xf>
    <xf numFmtId="0" fontId="1" fillId="2" borderId="0" xfId="8142" applyFill="1" applyAlignment="1">
      <alignment horizontal="center" vertical="center"/>
    </xf>
    <xf numFmtId="168" fontId="9" fillId="2" borderId="0" xfId="8105" applyNumberFormat="1" applyFont="1" applyFill="1" applyBorder="1" applyAlignment="1" applyProtection="1">
      <alignment horizontal="left" vertical="center"/>
    </xf>
    <xf numFmtId="3" fontId="23" fillId="2" borderId="0" xfId="8124" applyNumberFormat="1" applyFont="1" applyFill="1" applyAlignment="1">
      <alignment horizontal="center" vertical="center" wrapText="1"/>
    </xf>
    <xf numFmtId="0" fontId="42" fillId="2" borderId="0" xfId="8124" applyFont="1" applyFill="1"/>
    <xf numFmtId="1" fontId="23" fillId="2" borderId="0" xfId="8124" applyNumberFormat="1" applyFont="1" applyFill="1" applyAlignment="1">
      <alignment horizontal="center" vertical="center" wrapText="1"/>
    </xf>
    <xf numFmtId="0" fontId="23" fillId="2" borderId="0" xfId="8124" applyFont="1" applyFill="1" applyAlignment="1">
      <alignment horizontal="center"/>
    </xf>
    <xf numFmtId="0" fontId="9" fillId="2" borderId="0" xfId="8124" applyFont="1" applyFill="1" applyAlignment="1">
      <alignment vertical="center"/>
    </xf>
    <xf numFmtId="168" fontId="6" fillId="2" borderId="0" xfId="8105" applyNumberFormat="1" applyFont="1" applyFill="1" applyBorder="1" applyAlignment="1" applyProtection="1">
      <alignment horizontal="center" vertical="center"/>
    </xf>
    <xf numFmtId="1" fontId="6" fillId="2" borderId="0" xfId="8105" applyNumberFormat="1" applyFont="1" applyFill="1" applyBorder="1" applyAlignment="1" applyProtection="1">
      <alignment horizontal="center" vertical="center"/>
    </xf>
    <xf numFmtId="3" fontId="6" fillId="2" borderId="0" xfId="8105" applyNumberFormat="1" applyFont="1" applyFill="1" applyBorder="1" applyAlignment="1" applyProtection="1">
      <alignment horizontal="center" vertical="center"/>
    </xf>
    <xf numFmtId="4" fontId="24" fillId="2" borderId="0" xfId="8105" applyNumberFormat="1" applyFont="1" applyFill="1" applyBorder="1" applyAlignment="1" applyProtection="1">
      <alignment horizontal="left" vertical="center"/>
    </xf>
    <xf numFmtId="168" fontId="41" fillId="2" borderId="0" xfId="8105" applyNumberFormat="1" applyFont="1" applyFill="1" applyBorder="1" applyAlignment="1" applyProtection="1">
      <alignment horizontal="center" vertical="center"/>
    </xf>
    <xf numFmtId="1" fontId="41" fillId="2" borderId="0" xfId="8105" applyNumberFormat="1" applyFont="1" applyFill="1" applyBorder="1" applyAlignment="1" applyProtection="1">
      <alignment horizontal="center" vertical="center"/>
    </xf>
    <xf numFmtId="3" fontId="41" fillId="2" borderId="0" xfId="8105" applyNumberFormat="1" applyFont="1" applyFill="1" applyBorder="1" applyAlignment="1" applyProtection="1">
      <alignment horizontal="center" vertical="center"/>
    </xf>
    <xf numFmtId="49" fontId="22" fillId="2" borderId="0" xfId="8126" applyNumberFormat="1" applyFont="1" applyFill="1" applyAlignment="1">
      <alignment horizontal="center" vertical="center"/>
    </xf>
    <xf numFmtId="4" fontId="22" fillId="2" borderId="0" xfId="8126" applyNumberFormat="1" applyFont="1" applyFill="1" applyAlignment="1">
      <alignment horizontal="center" vertical="center"/>
    </xf>
    <xf numFmtId="4" fontId="42" fillId="2" borderId="0" xfId="8126" applyNumberFormat="1" applyFont="1" applyFill="1" applyAlignment="1">
      <alignment horizontal="center" vertical="center"/>
    </xf>
    <xf numFmtId="1" fontId="22" fillId="2" borderId="0" xfId="8126" applyNumberFormat="1" applyFont="1" applyFill="1" applyAlignment="1">
      <alignment horizontal="center" vertical="center"/>
    </xf>
    <xf numFmtId="3" fontId="22" fillId="2" borderId="0" xfId="8126" applyNumberFormat="1" applyFont="1" applyFill="1" applyAlignment="1">
      <alignment horizontal="center" vertical="center"/>
    </xf>
    <xf numFmtId="0" fontId="22" fillId="2" borderId="0" xfId="8126" applyFont="1" applyFill="1"/>
    <xf numFmtId="4" fontId="53" fillId="2" borderId="0" xfId="8126" applyNumberFormat="1" applyFont="1" applyFill="1" applyAlignment="1">
      <alignment horizontal="center"/>
    </xf>
    <xf numFmtId="0" fontId="218" fillId="0" borderId="0" xfId="8142" applyFont="1"/>
    <xf numFmtId="1" fontId="9" fillId="2" borderId="83" xfId="8126" applyNumberFormat="1" applyFont="1" applyFill="1" applyBorder="1" applyAlignment="1">
      <alignment horizontal="center" vertical="center"/>
    </xf>
    <xf numFmtId="4" fontId="9" fillId="2" borderId="83" xfId="8126" applyNumberFormat="1" applyFont="1" applyFill="1" applyBorder="1" applyAlignment="1">
      <alignment horizontal="center" vertical="center"/>
    </xf>
    <xf numFmtId="4" fontId="44" fillId="2" borderId="83" xfId="8126" applyNumberFormat="1" applyFont="1" applyFill="1" applyBorder="1" applyAlignment="1">
      <alignment horizontal="center" vertical="center" wrapText="1"/>
    </xf>
    <xf numFmtId="1" fontId="44" fillId="2" borderId="83" xfId="8126" applyNumberFormat="1" applyFont="1" applyFill="1" applyBorder="1" applyAlignment="1">
      <alignment horizontal="center" vertical="center" wrapText="1"/>
    </xf>
    <xf numFmtId="3" fontId="44" fillId="2" borderId="83" xfId="8126" applyNumberFormat="1" applyFont="1" applyFill="1" applyBorder="1" applyAlignment="1">
      <alignment horizontal="center" vertical="center" wrapText="1"/>
    </xf>
    <xf numFmtId="0" fontId="45" fillId="2" borderId="84" xfId="8127" applyFont="1" applyFill="1" applyBorder="1" applyAlignment="1">
      <alignment vertical="center"/>
    </xf>
    <xf numFmtId="0" fontId="41" fillId="2" borderId="85" xfId="8127" applyFont="1" applyFill="1" applyBorder="1" applyAlignment="1">
      <alignment vertical="center"/>
    </xf>
    <xf numFmtId="0" fontId="45" fillId="2" borderId="85" xfId="8127" applyFont="1" applyFill="1" applyBorder="1" applyAlignment="1">
      <alignment vertical="center"/>
    </xf>
    <xf numFmtId="0" fontId="45" fillId="2" borderId="85" xfId="8127" applyFont="1" applyFill="1" applyBorder="1" applyAlignment="1">
      <alignment horizontal="center" vertical="center"/>
    </xf>
    <xf numFmtId="0" fontId="45" fillId="2" borderId="86" xfId="8127" applyFont="1" applyFill="1" applyBorder="1" applyAlignment="1">
      <alignment vertical="center"/>
    </xf>
    <xf numFmtId="1" fontId="45" fillId="2" borderId="85" xfId="8127" applyNumberFormat="1" applyFont="1" applyFill="1" applyBorder="1" applyAlignment="1">
      <alignment horizontal="center" vertical="center"/>
    </xf>
    <xf numFmtId="3" fontId="45" fillId="2" borderId="85" xfId="8127" applyNumberFormat="1" applyFont="1" applyFill="1" applyBorder="1" applyAlignment="1">
      <alignment horizontal="center" vertical="center"/>
    </xf>
    <xf numFmtId="0" fontId="41" fillId="2" borderId="0" xfId="8126" applyFont="1" applyFill="1"/>
    <xf numFmtId="3" fontId="41" fillId="2" borderId="0" xfId="8126" applyNumberFormat="1" applyFont="1" applyFill="1"/>
    <xf numFmtId="0" fontId="46" fillId="0" borderId="10" xfId="8142" applyFont="1" applyBorder="1" applyAlignment="1">
      <alignment horizontal="center" vertical="center" wrapText="1"/>
    </xf>
    <xf numFmtId="0" fontId="23" fillId="0" borderId="10" xfId="8142" applyFont="1" applyBorder="1" applyAlignment="1">
      <alignment horizontal="center" vertical="center" wrapText="1"/>
    </xf>
    <xf numFmtId="0" fontId="46" fillId="0" borderId="5" xfId="8142" applyFont="1" applyBorder="1" applyAlignment="1">
      <alignment horizontal="left" vertical="center" wrapText="1"/>
    </xf>
    <xf numFmtId="3" fontId="47" fillId="2" borderId="83" xfId="8127" applyNumberFormat="1" applyFont="1" applyFill="1" applyBorder="1" applyAlignment="1">
      <alignment horizontal="center"/>
    </xf>
    <xf numFmtId="4" fontId="48" fillId="2" borderId="83" xfId="8127" applyNumberFormat="1" applyFont="1" applyFill="1" applyBorder="1" applyAlignment="1">
      <alignment horizontal="center"/>
    </xf>
    <xf numFmtId="0" fontId="23" fillId="2" borderId="0" xfId="8126" applyFont="1" applyFill="1" applyAlignment="1">
      <alignment vertical="center" wrapText="1"/>
    </xf>
    <xf numFmtId="4" fontId="23" fillId="2" borderId="0" xfId="8126" applyNumberFormat="1" applyFont="1" applyFill="1" applyAlignment="1">
      <alignment vertical="center" wrapText="1"/>
    </xf>
    <xf numFmtId="0" fontId="23" fillId="2" borderId="88" xfId="8126" applyFont="1" applyFill="1" applyBorder="1" applyAlignment="1">
      <alignment horizontal="center" vertical="center"/>
    </xf>
    <xf numFmtId="0" fontId="23" fillId="2" borderId="0" xfId="8126" applyFont="1" applyFill="1" applyAlignment="1">
      <alignment horizontal="left"/>
    </xf>
    <xf numFmtId="3" fontId="22" fillId="2" borderId="0" xfId="8126" applyNumberFormat="1" applyFont="1" applyFill="1" applyAlignment="1">
      <alignment horizontal="center"/>
    </xf>
    <xf numFmtId="4" fontId="49" fillId="2" borderId="0" xfId="8126" applyNumberFormat="1" applyFont="1" applyFill="1"/>
    <xf numFmtId="4" fontId="42" fillId="2" borderId="0" xfId="8126" applyNumberFormat="1" applyFont="1" applyFill="1" applyAlignment="1">
      <alignment horizontal="center"/>
    </xf>
    <xf numFmtId="1" fontId="49" fillId="2" borderId="0" xfId="8126" applyNumberFormat="1" applyFont="1" applyFill="1" applyAlignment="1">
      <alignment horizontal="center"/>
    </xf>
    <xf numFmtId="3" fontId="49" fillId="2" borderId="0" xfId="8126" applyNumberFormat="1" applyFont="1" applyFill="1" applyAlignment="1">
      <alignment horizontal="center"/>
    </xf>
    <xf numFmtId="4" fontId="22" fillId="2" borderId="0" xfId="8126" applyNumberFormat="1" applyFont="1" applyFill="1"/>
    <xf numFmtId="3" fontId="22" fillId="2" borderId="0" xfId="8126" applyNumberFormat="1" applyFont="1" applyFill="1"/>
    <xf numFmtId="3" fontId="22" fillId="2" borderId="80" xfId="8126" applyNumberFormat="1" applyFont="1" applyFill="1" applyBorder="1" applyAlignment="1">
      <alignment horizontal="center" vertical="center"/>
    </xf>
    <xf numFmtId="4" fontId="22" fillId="2" borderId="80" xfId="8126" applyNumberFormat="1" applyFont="1" applyFill="1" applyBorder="1" applyAlignment="1">
      <alignment horizontal="right" vertical="center"/>
    </xf>
    <xf numFmtId="4" fontId="42" fillId="2" borderId="80" xfId="8126" applyNumberFormat="1" applyFont="1" applyFill="1" applyBorder="1" applyAlignment="1">
      <alignment horizontal="center" vertical="center"/>
    </xf>
    <xf numFmtId="1" fontId="22" fillId="2" borderId="80" xfId="8126" applyNumberFormat="1" applyFont="1" applyFill="1" applyBorder="1" applyAlignment="1">
      <alignment horizontal="center" vertical="center"/>
    </xf>
    <xf numFmtId="3" fontId="22" fillId="2" borderId="88" xfId="8126" applyNumberFormat="1" applyFont="1" applyFill="1" applyBorder="1" applyAlignment="1">
      <alignment horizontal="center" vertical="center"/>
    </xf>
    <xf numFmtId="49" fontId="50" fillId="2" borderId="79" xfId="8126" applyNumberFormat="1" applyFont="1" applyFill="1" applyBorder="1" applyAlignment="1">
      <alignment vertical="center"/>
    </xf>
    <xf numFmtId="49" fontId="51" fillId="2" borderId="80" xfId="8126" applyNumberFormat="1" applyFont="1" applyFill="1" applyBorder="1" applyAlignment="1">
      <alignment vertical="center"/>
    </xf>
    <xf numFmtId="49" fontId="50" fillId="2" borderId="80" xfId="8126" applyNumberFormat="1" applyFont="1" applyFill="1" applyBorder="1" applyAlignment="1">
      <alignment vertical="center"/>
    </xf>
    <xf numFmtId="3" fontId="24" fillId="2" borderId="79" xfId="8126" applyNumberFormat="1" applyFont="1" applyFill="1" applyBorder="1" applyAlignment="1">
      <alignment horizontal="center" vertical="center"/>
    </xf>
    <xf numFmtId="4" fontId="24" fillId="2" borderId="83" xfId="8126" applyNumberFormat="1" applyFont="1" applyFill="1" applyBorder="1" applyAlignment="1">
      <alignment horizontal="right" vertical="center"/>
    </xf>
    <xf numFmtId="3" fontId="24" fillId="2" borderId="81" xfId="8126" applyNumberFormat="1" applyFont="1" applyFill="1" applyBorder="1" applyAlignment="1">
      <alignment horizontal="center" vertical="center"/>
    </xf>
    <xf numFmtId="1" fontId="24" fillId="2" borderId="83" xfId="8126" applyNumberFormat="1" applyFont="1" applyFill="1" applyBorder="1" applyAlignment="1">
      <alignment horizontal="center" vertical="center"/>
    </xf>
    <xf numFmtId="3" fontId="24" fillId="2" borderId="80" xfId="8126" applyNumberFormat="1" applyFont="1" applyFill="1" applyBorder="1" applyAlignment="1">
      <alignment horizontal="center" vertical="center"/>
    </xf>
    <xf numFmtId="3" fontId="24" fillId="2" borderId="93" xfId="8126" applyNumberFormat="1" applyFont="1" applyFill="1" applyBorder="1" applyAlignment="1">
      <alignment horizontal="center" vertical="center"/>
    </xf>
    <xf numFmtId="0" fontId="22" fillId="2" borderId="7" xfId="8126" applyFont="1" applyFill="1" applyBorder="1" applyAlignment="1">
      <alignment horizontal="left" vertical="center"/>
    </xf>
    <xf numFmtId="0" fontId="24" fillId="2" borderId="23" xfId="8126" applyFont="1" applyFill="1" applyBorder="1"/>
    <xf numFmtId="3" fontId="22" fillId="2" borderId="23" xfId="8126" applyNumberFormat="1" applyFont="1" applyFill="1" applyBorder="1" applyAlignment="1">
      <alignment horizontal="center"/>
    </xf>
    <xf numFmtId="4" fontId="24" fillId="2" borderId="2" xfId="8126" applyNumberFormat="1" applyFont="1" applyFill="1" applyBorder="1"/>
    <xf numFmtId="4" fontId="49" fillId="2" borderId="24" xfId="8126" applyNumberFormat="1" applyFont="1" applyFill="1" applyBorder="1" applyAlignment="1">
      <alignment horizontal="center"/>
    </xf>
    <xf numFmtId="1" fontId="24" fillId="2" borderId="2" xfId="8126" applyNumberFormat="1" applyFont="1" applyFill="1" applyBorder="1" applyAlignment="1">
      <alignment horizontal="center"/>
    </xf>
    <xf numFmtId="3" fontId="24" fillId="2" borderId="93" xfId="8126" applyNumberFormat="1" applyFont="1" applyFill="1" applyBorder="1" applyAlignment="1">
      <alignment horizontal="center"/>
    </xf>
    <xf numFmtId="0" fontId="22" fillId="2" borderId="3" xfId="8126" applyFont="1" applyFill="1" applyBorder="1" applyAlignment="1">
      <alignment horizontal="left" vertical="center"/>
    </xf>
    <xf numFmtId="0" fontId="24" fillId="2" borderId="12" xfId="8126" applyFont="1" applyFill="1" applyBorder="1"/>
    <xf numFmtId="4" fontId="49" fillId="2" borderId="12" xfId="8126" applyNumberFormat="1" applyFont="1" applyFill="1" applyBorder="1" applyAlignment="1">
      <alignment horizontal="center"/>
    </xf>
    <xf numFmtId="4" fontId="24" fillId="2" borderId="93" xfId="8126" applyNumberFormat="1" applyFont="1" applyFill="1" applyBorder="1"/>
    <xf numFmtId="4" fontId="49" fillId="2" borderId="25" xfId="8126" applyNumberFormat="1" applyFont="1" applyFill="1" applyBorder="1" applyAlignment="1">
      <alignment horizontal="center"/>
    </xf>
    <xf numFmtId="1" fontId="24" fillId="2" borderId="93" xfId="8126" applyNumberFormat="1" applyFont="1" applyFill="1" applyBorder="1" applyAlignment="1">
      <alignment horizontal="center"/>
    </xf>
    <xf numFmtId="4" fontId="22" fillId="2" borderId="93" xfId="8126" applyNumberFormat="1" applyFont="1" applyFill="1" applyBorder="1"/>
    <xf numFmtId="1" fontId="22" fillId="2" borderId="93" xfId="8126" applyNumberFormat="1" applyFont="1" applyFill="1" applyBorder="1" applyAlignment="1">
      <alignment horizontal="center"/>
    </xf>
    <xf numFmtId="3" fontId="22" fillId="2" borderId="93" xfId="8126" applyNumberFormat="1" applyFont="1" applyFill="1" applyBorder="1" applyAlignment="1">
      <alignment horizontal="center"/>
    </xf>
    <xf numFmtId="0" fontId="23" fillId="2" borderId="0" xfId="8126" applyFont="1" applyFill="1"/>
    <xf numFmtId="4" fontId="49" fillId="2" borderId="0" xfId="8126" applyNumberFormat="1" applyFont="1" applyFill="1" applyAlignment="1">
      <alignment horizontal="center"/>
    </xf>
    <xf numFmtId="1" fontId="22" fillId="2" borderId="0" xfId="8126" applyNumberFormat="1" applyFont="1" applyFill="1" applyAlignment="1">
      <alignment horizontal="center"/>
    </xf>
    <xf numFmtId="0" fontId="199" fillId="0" borderId="0" xfId="8146" applyFont="1" applyAlignment="1">
      <alignment horizontal="left" vertical="center"/>
    </xf>
    <xf numFmtId="0" fontId="257" fillId="0" borderId="0" xfId="8146" applyFont="1" applyAlignment="1">
      <alignment vertical="center"/>
    </xf>
    <xf numFmtId="3" fontId="257" fillId="0" borderId="0" xfId="8146" applyNumberFormat="1" applyFont="1" applyAlignment="1">
      <alignment vertical="center"/>
    </xf>
    <xf numFmtId="0" fontId="257" fillId="0" borderId="0" xfId="8146" applyFont="1" applyAlignment="1">
      <alignment horizontal="center" vertical="center"/>
    </xf>
    <xf numFmtId="0" fontId="258" fillId="0" borderId="0" xfId="8146" applyFont="1" applyAlignment="1">
      <alignment vertical="center"/>
    </xf>
    <xf numFmtId="1" fontId="1" fillId="0" borderId="0" xfId="8142" applyNumberFormat="1" applyAlignment="1">
      <alignment horizontal="center"/>
    </xf>
    <xf numFmtId="3" fontId="1" fillId="0" borderId="0" xfId="8142" applyNumberFormat="1" applyAlignment="1">
      <alignment horizontal="center"/>
    </xf>
    <xf numFmtId="0" fontId="199" fillId="0" borderId="0" xfId="8146" applyFont="1" applyAlignment="1">
      <alignment horizontal="center" vertical="center"/>
    </xf>
    <xf numFmtId="3" fontId="6" fillId="2" borderId="0" xfId="8137" applyNumberFormat="1" applyFont="1" applyFill="1" applyAlignment="1">
      <alignment horizontal="center" vertical="center"/>
    </xf>
    <xf numFmtId="3" fontId="47" fillId="2" borderId="1" xfId="8137" applyNumberFormat="1" applyFont="1" applyFill="1" applyBorder="1" applyAlignment="1">
      <alignment horizontal="center" vertical="center"/>
    </xf>
    <xf numFmtId="3" fontId="210" fillId="2" borderId="93" xfId="8137" applyNumberFormat="1" applyFont="1" applyFill="1" applyBorder="1" applyAlignment="1">
      <alignment horizontal="center" vertical="center"/>
    </xf>
    <xf numFmtId="3" fontId="191" fillId="2" borderId="93" xfId="8137" applyNumberFormat="1" applyFont="1" applyFill="1" applyBorder="1" applyAlignment="1">
      <alignment horizontal="center" vertical="center" wrapText="1"/>
    </xf>
    <xf numFmtId="3" fontId="23" fillId="2" borderId="12" xfId="8124" applyNumberFormat="1" applyFont="1" applyFill="1" applyBorder="1" applyAlignment="1">
      <alignment horizontal="center" vertical="center" wrapText="1"/>
    </xf>
    <xf numFmtId="3" fontId="23" fillId="2" borderId="93" xfId="8137" applyNumberFormat="1" applyFont="1" applyFill="1" applyBorder="1" applyAlignment="1">
      <alignment horizontal="center" vertical="center" wrapText="1"/>
    </xf>
    <xf numFmtId="3" fontId="192" fillId="2" borderId="93" xfId="8145" applyNumberFormat="1" applyFont="1" applyFill="1" applyBorder="1" applyAlignment="1">
      <alignment horizontal="center" vertical="center" wrapText="1"/>
    </xf>
    <xf numFmtId="3" fontId="221" fillId="2" borderId="93" xfId="8137" applyNumberFormat="1" applyFont="1" applyFill="1" applyBorder="1" applyAlignment="1">
      <alignment horizontal="center" vertical="center"/>
    </xf>
    <xf numFmtId="0" fontId="1" fillId="0" borderId="0" xfId="8137" applyAlignment="1">
      <alignment horizontal="center"/>
    </xf>
    <xf numFmtId="3" fontId="23" fillId="2" borderId="0" xfId="8137" applyNumberFormat="1" applyFont="1" applyFill="1" applyAlignment="1">
      <alignment horizontal="center" vertical="center"/>
    </xf>
    <xf numFmtId="3" fontId="191" fillId="2" borderId="93" xfId="8137" applyNumberFormat="1" applyFont="1" applyFill="1" applyBorder="1" applyAlignment="1">
      <alignment horizontal="center" vertical="center"/>
    </xf>
    <xf numFmtId="3" fontId="191" fillId="2" borderId="93" xfId="8145" applyNumberFormat="1" applyFont="1" applyFill="1" applyBorder="1" applyAlignment="1">
      <alignment horizontal="center" vertical="center" wrapText="1"/>
    </xf>
    <xf numFmtId="0" fontId="254" fillId="0" borderId="0" xfId="8137" applyFont="1" applyAlignment="1">
      <alignment horizontal="center"/>
    </xf>
    <xf numFmtId="3" fontId="20" fillId="2" borderId="17" xfId="146" applyNumberFormat="1" applyFont="1" applyFill="1" applyBorder="1" applyAlignment="1" applyProtection="1">
      <alignment horizontal="left" vertical="center" indent="1"/>
    </xf>
    <xf numFmtId="168" fontId="20" fillId="2" borderId="19" xfId="146" applyNumberFormat="1" applyFont="1" applyFill="1" applyBorder="1" applyAlignment="1" applyProtection="1">
      <alignment horizontal="left" vertical="center" wrapText="1" indent="1"/>
    </xf>
    <xf numFmtId="168" fontId="20" fillId="2" borderId="18" xfId="146" applyNumberFormat="1" applyFont="1" applyFill="1" applyBorder="1" applyAlignment="1" applyProtection="1">
      <alignment horizontal="left" vertical="center" wrapText="1" indent="1"/>
    </xf>
    <xf numFmtId="168" fontId="20" fillId="2" borderId="17" xfId="146" applyNumberFormat="1" applyFont="1" applyFill="1" applyBorder="1" applyAlignment="1" applyProtection="1">
      <alignment horizontal="left" vertical="center" indent="1"/>
    </xf>
    <xf numFmtId="168" fontId="21" fillId="2" borderId="17" xfId="146" applyNumberFormat="1" applyFont="1" applyFill="1" applyBorder="1" applyAlignment="1" applyProtection="1">
      <alignment horizontal="left" vertical="center"/>
    </xf>
    <xf numFmtId="168" fontId="20" fillId="2" borderId="19" xfId="146" applyNumberFormat="1" applyFont="1" applyFill="1" applyBorder="1" applyAlignment="1" applyProtection="1">
      <alignment horizontal="right" vertical="center"/>
    </xf>
    <xf numFmtId="168" fontId="20" fillId="2" borderId="18" xfId="146" applyNumberFormat="1" applyFont="1" applyFill="1" applyBorder="1" applyAlignment="1" applyProtection="1">
      <alignment horizontal="right" vertical="center"/>
    </xf>
    <xf numFmtId="0" fontId="23" fillId="2" borderId="93" xfId="1469" applyFont="1" applyFill="1" applyBorder="1" applyAlignment="1">
      <alignment horizontal="center" vertical="center" textRotation="90" wrapText="1"/>
    </xf>
    <xf numFmtId="3" fontId="23" fillId="2" borderId="93" xfId="1469" applyNumberFormat="1" applyFont="1" applyFill="1" applyBorder="1" applyAlignment="1">
      <alignment horizontal="center" vertical="center" textRotation="90" wrapText="1"/>
    </xf>
    <xf numFmtId="0" fontId="6" fillId="2" borderId="93" xfId="1469" applyFont="1" applyFill="1" applyBorder="1" applyAlignment="1" applyProtection="1">
      <alignment horizontal="left" vertical="center" wrapText="1"/>
      <protection locked="0"/>
    </xf>
    <xf numFmtId="0" fontId="6" fillId="2" borderId="93" xfId="1469" applyFont="1" applyFill="1" applyBorder="1" applyAlignment="1" applyProtection="1">
      <alignment horizontal="right" vertical="center" wrapText="1"/>
      <protection locked="0"/>
    </xf>
    <xf numFmtId="3" fontId="6" fillId="2" borderId="93" xfId="1469" applyNumberFormat="1" applyFont="1" applyFill="1" applyBorder="1" applyAlignment="1" applyProtection="1">
      <alignment horizontal="center" vertical="center" wrapText="1"/>
      <protection locked="0"/>
    </xf>
    <xf numFmtId="3" fontId="6" fillId="2" borderId="93" xfId="1469" applyNumberFormat="1" applyFont="1" applyFill="1" applyBorder="1" applyAlignment="1">
      <alignment horizontal="center" vertical="center" wrapText="1"/>
    </xf>
    <xf numFmtId="3" fontId="6" fillId="2" borderId="93" xfId="1469" applyNumberFormat="1" applyFont="1" applyFill="1" applyBorder="1" applyAlignment="1" applyProtection="1">
      <alignment horizontal="center" vertical="center"/>
      <protection locked="0"/>
    </xf>
    <xf numFmtId="3" fontId="6" fillId="2" borderId="93" xfId="1469" applyNumberFormat="1" applyFont="1" applyFill="1" applyBorder="1" applyAlignment="1">
      <alignment horizontal="center" vertical="center"/>
    </xf>
    <xf numFmtId="3" fontId="6" fillId="0" borderId="93" xfId="1469" applyNumberFormat="1" applyFont="1" applyBorder="1" applyAlignment="1" applyProtection="1">
      <alignment horizontal="center" vertical="center"/>
      <protection locked="0"/>
    </xf>
    <xf numFmtId="3" fontId="6" fillId="2" borderId="93" xfId="1469" applyNumberFormat="1" applyFont="1" applyFill="1" applyBorder="1" applyAlignment="1" applyProtection="1">
      <alignment vertical="center" wrapText="1"/>
      <protection locked="0"/>
    </xf>
    <xf numFmtId="2" fontId="6" fillId="2" borderId="93" xfId="1469" applyNumberFormat="1" applyFont="1" applyFill="1" applyBorder="1" applyAlignment="1" applyProtection="1">
      <alignment vertical="center" wrapText="1"/>
      <protection locked="0"/>
    </xf>
    <xf numFmtId="0" fontId="42" fillId="2" borderId="60" xfId="1469" applyFont="1" applyFill="1" applyBorder="1" applyAlignment="1" applyProtection="1">
      <alignment horizontal="left" vertical="center" wrapText="1"/>
      <protection locked="0"/>
    </xf>
    <xf numFmtId="0" fontId="6" fillId="2" borderId="93" xfId="1469" applyFont="1" applyFill="1" applyBorder="1" applyAlignment="1" applyProtection="1">
      <alignment vertical="center" wrapText="1"/>
      <protection locked="0"/>
    </xf>
    <xf numFmtId="0" fontId="42" fillId="2" borderId="61" xfId="1469" applyFont="1" applyFill="1" applyBorder="1" applyAlignment="1" applyProtection="1">
      <alignment horizontal="left" vertical="center" wrapText="1"/>
      <protection locked="0"/>
    </xf>
    <xf numFmtId="0" fontId="6" fillId="2" borderId="93" xfId="1469" applyFont="1" applyFill="1" applyBorder="1" applyAlignment="1">
      <alignment horizontal="center" vertical="center" wrapText="1"/>
    </xf>
    <xf numFmtId="3" fontId="6" fillId="2" borderId="93" xfId="1469" applyNumberFormat="1" applyFont="1" applyFill="1" applyBorder="1" applyAlignment="1">
      <alignment vertical="center" wrapText="1"/>
    </xf>
    <xf numFmtId="167" fontId="101" fillId="2" borderId="107" xfId="6678" applyNumberFormat="1" applyFont="1" applyFill="1" applyBorder="1">
      <alignment vertical="center"/>
    </xf>
    <xf numFmtId="167" fontId="101" fillId="2" borderId="108" xfId="6678" applyNumberFormat="1" applyFont="1" applyFill="1" applyBorder="1" applyAlignment="1">
      <alignment horizontal="right" vertical="center"/>
    </xf>
    <xf numFmtId="168" fontId="20" fillId="2" borderId="107" xfId="146" applyNumberFormat="1" applyFont="1" applyFill="1" applyBorder="1" applyAlignment="1" applyProtection="1">
      <alignment horizontal="left" vertical="center" indent="1"/>
    </xf>
    <xf numFmtId="168" fontId="20" fillId="2" borderId="109" xfId="146" applyNumberFormat="1" applyFont="1" applyFill="1" applyBorder="1" applyAlignment="1" applyProtection="1">
      <alignment horizontal="left" vertical="center" indent="1"/>
    </xf>
    <xf numFmtId="168" fontId="20" fillId="2" borderId="108" xfId="146" applyNumberFormat="1" applyFont="1" applyFill="1" applyBorder="1" applyAlignment="1" applyProtection="1">
      <alignment horizontal="left" vertical="center" indent="1"/>
    </xf>
    <xf numFmtId="168" fontId="21" fillId="2" borderId="107" xfId="146" applyNumberFormat="1" applyFont="1" applyFill="1" applyBorder="1" applyAlignment="1" applyProtection="1">
      <alignment horizontal="left" vertical="center"/>
    </xf>
    <xf numFmtId="168" fontId="21" fillId="2" borderId="109" xfId="146" applyNumberFormat="1" applyFont="1" applyFill="1" applyBorder="1" applyAlignment="1" applyProtection="1">
      <alignment horizontal="left" vertical="center"/>
    </xf>
    <xf numFmtId="168" fontId="21" fillId="2" borderId="108" xfId="146" applyNumberFormat="1" applyFont="1" applyFill="1" applyBorder="1" applyAlignment="1" applyProtection="1">
      <alignment horizontal="left" vertical="center"/>
    </xf>
    <xf numFmtId="0" fontId="6" fillId="2" borderId="110" xfId="5164" applyFont="1" applyFill="1" applyBorder="1" applyAlignment="1">
      <alignment horizontal="center" vertical="center" textRotation="90" wrapText="1"/>
    </xf>
    <xf numFmtId="0" fontId="6" fillId="2" borderId="110" xfId="5164" applyFont="1" applyFill="1" applyBorder="1" applyAlignment="1" applyProtection="1">
      <alignment horizontal="center" vertical="center" wrapText="1"/>
      <protection locked="0"/>
    </xf>
    <xf numFmtId="3" fontId="6" fillId="2" borderId="110" xfId="5164" applyNumberFormat="1" applyFont="1" applyFill="1" applyBorder="1" applyAlignment="1" applyProtection="1">
      <alignment horizontal="center" vertical="center" wrapText="1"/>
      <protection locked="0"/>
    </xf>
    <xf numFmtId="0" fontId="6" fillId="2" borderId="110" xfId="1469" applyFont="1" applyFill="1" applyBorder="1" applyAlignment="1" applyProtection="1">
      <alignment horizontal="center" vertical="center" wrapText="1"/>
      <protection locked="0"/>
    </xf>
    <xf numFmtId="0" fontId="6" fillId="2" borderId="110" xfId="1469" applyFont="1" applyFill="1" applyBorder="1" applyAlignment="1">
      <alignment horizontal="center" vertical="center" wrapText="1"/>
    </xf>
    <xf numFmtId="3" fontId="6" fillId="2" borderId="110" xfId="1469" applyNumberFormat="1" applyFont="1" applyFill="1" applyBorder="1" applyAlignment="1">
      <alignment horizontal="center" vertical="center"/>
    </xf>
    <xf numFmtId="0" fontId="6" fillId="2" borderId="110" xfId="5164" applyFont="1" applyFill="1" applyBorder="1" applyAlignment="1" applyProtection="1">
      <alignment horizontal="right" vertical="center"/>
      <protection locked="0"/>
    </xf>
    <xf numFmtId="0" fontId="23" fillId="2" borderId="110" xfId="5164" applyFont="1" applyFill="1" applyBorder="1" applyAlignment="1">
      <alignment vertical="center" wrapText="1"/>
    </xf>
    <xf numFmtId="0" fontId="6" fillId="2" borderId="110" xfId="5376" applyFont="1" applyFill="1" applyBorder="1" applyAlignment="1">
      <alignment horizontal="center" vertical="center" wrapText="1"/>
    </xf>
    <xf numFmtId="0" fontId="6" fillId="11" borderId="110" xfId="1469" applyFont="1" applyFill="1" applyBorder="1" applyAlignment="1" applyProtection="1">
      <alignment horizontal="center" vertical="center" wrapText="1"/>
      <protection locked="0"/>
    </xf>
    <xf numFmtId="0" fontId="6" fillId="11" borderId="110" xfId="5164" applyFont="1" applyFill="1" applyBorder="1" applyAlignment="1" applyProtection="1">
      <alignment horizontal="center" vertical="center" wrapText="1"/>
      <protection locked="0"/>
    </xf>
    <xf numFmtId="49" fontId="23" fillId="2" borderId="110" xfId="5164" applyNumberFormat="1" applyFont="1" applyFill="1" applyBorder="1" applyAlignment="1">
      <alignment vertical="center" wrapText="1"/>
    </xf>
    <xf numFmtId="0" fontId="6" fillId="2" borderId="110" xfId="5164" applyFont="1" applyFill="1" applyBorder="1" applyAlignment="1">
      <alignment horizontal="center" vertical="center"/>
    </xf>
    <xf numFmtId="0" fontId="19" fillId="2" borderId="0" xfId="5164" applyFont="1" applyFill="1" applyAlignment="1">
      <alignment horizontal="center"/>
    </xf>
    <xf numFmtId="0" fontId="23" fillId="2" borderId="110" xfId="1469" applyFont="1" applyFill="1" applyBorder="1" applyAlignment="1">
      <alignment horizontal="center" vertical="center" textRotation="90" wrapText="1"/>
    </xf>
    <xf numFmtId="3" fontId="23" fillId="2" borderId="110" xfId="1469" applyNumberFormat="1" applyFont="1" applyFill="1" applyBorder="1" applyAlignment="1">
      <alignment horizontal="center" vertical="center" textRotation="90" wrapText="1"/>
    </xf>
    <xf numFmtId="3" fontId="23" fillId="2" borderId="110" xfId="5164" applyNumberFormat="1" applyFont="1" applyFill="1" applyBorder="1" applyAlignment="1">
      <alignment horizontal="center" vertical="center" textRotation="90" wrapText="1"/>
    </xf>
    <xf numFmtId="0" fontId="6" fillId="2" borderId="110" xfId="1469" applyFont="1" applyFill="1" applyBorder="1" applyAlignment="1">
      <alignment horizontal="left" vertical="center" wrapText="1"/>
    </xf>
    <xf numFmtId="3" fontId="6" fillId="2" borderId="110" xfId="1469" applyNumberFormat="1" applyFont="1" applyFill="1" applyBorder="1" applyAlignment="1" applyProtection="1">
      <alignment horizontal="center" vertical="center" wrapText="1"/>
      <protection locked="0"/>
    </xf>
    <xf numFmtId="3" fontId="6" fillId="2" borderId="110" xfId="1469" applyNumberFormat="1" applyFont="1" applyFill="1" applyBorder="1" applyAlignment="1">
      <alignment horizontal="center" vertical="center" wrapText="1"/>
    </xf>
    <xf numFmtId="3" fontId="6" fillId="2" borderId="110" xfId="5164" applyNumberFormat="1" applyFont="1" applyFill="1" applyBorder="1" applyAlignment="1">
      <alignment horizontal="center" vertical="center" wrapText="1"/>
    </xf>
    <xf numFmtId="0" fontId="6" fillId="2" borderId="110" xfId="1469" applyFont="1" applyFill="1" applyBorder="1" applyAlignment="1" applyProtection="1">
      <alignment horizontal="center" vertical="center"/>
      <protection locked="0"/>
    </xf>
    <xf numFmtId="0" fontId="6" fillId="2" borderId="110" xfId="1469" applyFont="1" applyFill="1" applyBorder="1" applyAlignment="1">
      <alignment horizontal="left" wrapText="1"/>
    </xf>
    <xf numFmtId="0" fontId="6" fillId="2" borderId="110" xfId="1469" applyFont="1" applyFill="1" applyBorder="1" applyAlignment="1">
      <alignment horizontal="center" vertical="center"/>
    </xf>
    <xf numFmtId="0" fontId="9" fillId="2" borderId="110" xfId="5164" applyFont="1" applyFill="1" applyBorder="1" applyAlignment="1">
      <alignment horizontal="center" vertical="center" wrapText="1"/>
    </xf>
    <xf numFmtId="0" fontId="6" fillId="2" borderId="110" xfId="5164" applyFont="1" applyFill="1" applyBorder="1" applyAlignment="1">
      <alignment vertical="center" wrapText="1"/>
    </xf>
    <xf numFmtId="0" fontId="9" fillId="2" borderId="110" xfId="1311" applyFont="1" applyFill="1" applyBorder="1" applyAlignment="1">
      <alignment horizontal="right" vertical="center"/>
    </xf>
    <xf numFmtId="0" fontId="23" fillId="2" borderId="110" xfId="6325" applyFont="1" applyFill="1" applyBorder="1" applyAlignment="1">
      <alignment horizontal="center" vertical="center" wrapText="1"/>
    </xf>
    <xf numFmtId="0" fontId="6" fillId="2" borderId="110" xfId="5164" applyFont="1" applyFill="1" applyBorder="1" applyAlignment="1" applyProtection="1">
      <alignment vertical="center"/>
      <protection locked="0"/>
    </xf>
    <xf numFmtId="0" fontId="6" fillId="2" borderId="110" xfId="1311" applyFont="1" applyFill="1" applyBorder="1" applyAlignment="1" applyProtection="1">
      <alignment horizontal="right" vertical="center"/>
      <protection locked="0"/>
    </xf>
    <xf numFmtId="0" fontId="6" fillId="2" borderId="110" xfId="1311" applyFont="1" applyFill="1" applyBorder="1" applyAlignment="1">
      <alignment horizontal="right" vertical="center"/>
    </xf>
    <xf numFmtId="0" fontId="6" fillId="2" borderId="110" xfId="1311" applyFont="1" applyFill="1" applyBorder="1" applyAlignment="1" applyProtection="1">
      <alignment vertical="center"/>
      <protection locked="0"/>
    </xf>
    <xf numFmtId="0" fontId="6" fillId="2" borderId="110" xfId="1311" applyFont="1" applyFill="1" applyBorder="1" applyAlignment="1" applyProtection="1">
      <alignment vertical="center" wrapText="1"/>
      <protection locked="0"/>
    </xf>
    <xf numFmtId="0" fontId="6" fillId="2" borderId="110" xfId="5164" applyFont="1" applyFill="1" applyBorder="1" applyAlignment="1" applyProtection="1">
      <alignment vertical="center" wrapText="1"/>
      <protection locked="0"/>
    </xf>
    <xf numFmtId="0" fontId="6" fillId="2" borderId="110" xfId="5164" applyFont="1" applyFill="1" applyBorder="1" applyAlignment="1">
      <alignment horizontal="right" wrapText="1"/>
    </xf>
    <xf numFmtId="0" fontId="6" fillId="2" borderId="110" xfId="5164" applyFont="1" applyFill="1" applyBorder="1" applyProtection="1">
      <protection locked="0"/>
    </xf>
    <xf numFmtId="0" fontId="6" fillId="2" borderId="110" xfId="2397" applyFont="1" applyFill="1" applyBorder="1" applyProtection="1">
      <protection locked="0"/>
    </xf>
    <xf numFmtId="0" fontId="9" fillId="2" borderId="110" xfId="2397" applyFont="1" applyFill="1" applyBorder="1" applyAlignment="1">
      <alignment horizontal="right" vertical="center"/>
    </xf>
    <xf numFmtId="168" fontId="20" fillId="0" borderId="109" xfId="146" applyNumberFormat="1" applyFont="1" applyBorder="1" applyAlignment="1" applyProtection="1">
      <alignment horizontal="left" vertical="center" indent="1"/>
    </xf>
    <xf numFmtId="168" fontId="20" fillId="0" borderId="108" xfId="146" applyNumberFormat="1" applyFont="1" applyBorder="1" applyAlignment="1" applyProtection="1">
      <alignment horizontal="left" vertical="center" indent="1"/>
    </xf>
    <xf numFmtId="168" fontId="20" fillId="0" borderId="0" xfId="146" applyNumberFormat="1" applyFont="1" applyBorder="1" applyAlignment="1" applyProtection="1">
      <alignment horizontal="left" vertical="center" indent="1"/>
    </xf>
    <xf numFmtId="168" fontId="21" fillId="0" borderId="109" xfId="146" applyNumberFormat="1" applyFont="1" applyBorder="1" applyAlignment="1" applyProtection="1">
      <alignment horizontal="left" vertical="center"/>
    </xf>
    <xf numFmtId="168" fontId="21" fillId="0" borderId="108" xfId="146" applyNumberFormat="1" applyFont="1" applyBorder="1" applyAlignment="1" applyProtection="1">
      <alignment horizontal="left" vertical="center"/>
    </xf>
    <xf numFmtId="168" fontId="21" fillId="0" borderId="0" xfId="146" applyNumberFormat="1" applyFont="1" applyBorder="1" applyAlignment="1" applyProtection="1">
      <alignment horizontal="left" vertical="center"/>
    </xf>
    <xf numFmtId="0" fontId="83" fillId="2" borderId="111" xfId="1469" applyFont="1" applyFill="1" applyBorder="1" applyAlignment="1">
      <alignment horizontal="left" vertical="center" wrapText="1"/>
    </xf>
    <xf numFmtId="3" fontId="77" fillId="0" borderId="112" xfId="171" applyNumberFormat="1" applyFont="1" applyFill="1" applyBorder="1"/>
    <xf numFmtId="0" fontId="6" fillId="0" borderId="110" xfId="5164" applyFont="1" applyBorder="1" applyAlignment="1">
      <alignment horizontal="center" vertical="center" wrapText="1"/>
    </xf>
    <xf numFmtId="0" fontId="106" fillId="0" borderId="0" xfId="5164" applyFont="1"/>
    <xf numFmtId="2" fontId="192" fillId="2" borderId="93" xfId="888" applyNumberFormat="1" applyFont="1" applyFill="1" applyBorder="1" applyAlignment="1">
      <alignment horizontal="center" vertical="center" wrapText="1"/>
    </xf>
    <xf numFmtId="0" fontId="192" fillId="2" borderId="3" xfId="888" applyFont="1" applyFill="1" applyBorder="1" applyAlignment="1">
      <alignment horizontal="left" vertical="center" wrapText="1"/>
    </xf>
    <xf numFmtId="2" fontId="192" fillId="2" borderId="93" xfId="1469" applyNumberFormat="1" applyFont="1" applyFill="1" applyBorder="1" applyAlignment="1">
      <alignment horizontal="center" vertical="center" wrapText="1"/>
    </xf>
    <xf numFmtId="1" fontId="192" fillId="2" borderId="93" xfId="888" applyNumberFormat="1" applyFont="1" applyFill="1" applyBorder="1" applyAlignment="1">
      <alignment horizontal="center" vertical="center"/>
    </xf>
    <xf numFmtId="0" fontId="192" fillId="2" borderId="3" xfId="888" applyFont="1" applyFill="1" applyBorder="1" applyAlignment="1">
      <alignment horizontal="left" vertical="center"/>
    </xf>
    <xf numFmtId="0" fontId="248" fillId="4" borderId="0" xfId="5164" applyFont="1" applyFill="1" applyAlignment="1">
      <alignment horizontal="center"/>
    </xf>
    <xf numFmtId="0" fontId="106" fillId="4" borderId="0" xfId="5164" applyFont="1" applyFill="1" applyAlignment="1">
      <alignment horizontal="left"/>
    </xf>
    <xf numFmtId="0" fontId="105" fillId="4" borderId="0" xfId="5164" applyFont="1" applyFill="1" applyAlignment="1">
      <alignment horizontal="left"/>
    </xf>
    <xf numFmtId="0" fontId="248" fillId="0" borderId="0" xfId="5164" applyFont="1" applyAlignment="1">
      <alignment horizontal="center"/>
    </xf>
    <xf numFmtId="0" fontId="23" fillId="2" borderId="93" xfId="1469" applyFont="1" applyFill="1" applyBorder="1" applyAlignment="1">
      <alignment horizontal="center" vertical="center" wrapText="1"/>
    </xf>
    <xf numFmtId="0" fontId="23" fillId="2" borderId="93" xfId="1469" applyFont="1" applyFill="1" applyBorder="1" applyAlignment="1">
      <alignment horizontal="center" vertical="center" textRotation="90" wrapText="1"/>
    </xf>
    <xf numFmtId="3" fontId="23" fillId="2" borderId="93" xfId="1469" applyNumberFormat="1" applyFont="1" applyFill="1" applyBorder="1" applyAlignment="1">
      <alignment horizontal="center" vertical="center" wrapText="1"/>
    </xf>
    <xf numFmtId="3" fontId="23" fillId="2" borderId="93" xfId="1469" applyNumberFormat="1" applyFont="1" applyFill="1" applyBorder="1" applyAlignment="1">
      <alignment horizontal="center" vertical="center" textRotation="90" wrapText="1"/>
    </xf>
    <xf numFmtId="0" fontId="6" fillId="2" borderId="93" xfId="1469" applyFont="1" applyFill="1" applyBorder="1" applyAlignment="1">
      <alignment horizontal="center" vertical="center" wrapText="1"/>
    </xf>
    <xf numFmtId="1" fontId="20" fillId="2" borderId="17" xfId="146" applyNumberFormat="1" applyFont="1" applyFill="1" applyBorder="1" applyAlignment="1" applyProtection="1">
      <alignment horizontal="center" vertical="center"/>
    </xf>
    <xf numFmtId="1" fontId="20" fillId="2" borderId="19" xfId="146" applyNumberFormat="1" applyFont="1" applyFill="1" applyBorder="1" applyAlignment="1" applyProtection="1">
      <alignment horizontal="center" vertical="center"/>
    </xf>
    <xf numFmtId="0" fontId="6" fillId="2" borderId="110" xfId="5164" applyFont="1" applyFill="1" applyBorder="1" applyAlignment="1">
      <alignment horizontal="center" vertical="center" wrapText="1"/>
    </xf>
    <xf numFmtId="168" fontId="20" fillId="2" borderId="107" xfId="146" applyNumberFormat="1" applyFont="1" applyFill="1" applyBorder="1" applyAlignment="1" applyProtection="1">
      <alignment horizontal="center" vertical="center"/>
    </xf>
    <xf numFmtId="168" fontId="20" fillId="2" borderId="109" xfId="146" applyNumberFormat="1" applyFont="1" applyFill="1" applyBorder="1" applyAlignment="1" applyProtection="1">
      <alignment horizontal="center" vertical="center"/>
    </xf>
    <xf numFmtId="0" fontId="23" fillId="2" borderId="110" xfId="1469" applyFont="1" applyFill="1" applyBorder="1" applyAlignment="1">
      <alignment horizontal="center" vertical="center" wrapText="1"/>
    </xf>
    <xf numFmtId="0" fontId="6" fillId="2" borderId="110" xfId="1469" applyFont="1" applyFill="1" applyBorder="1" applyAlignment="1">
      <alignment horizontal="center" vertical="center" wrapText="1"/>
    </xf>
    <xf numFmtId="0" fontId="23" fillId="2" borderId="110" xfId="1469" applyFont="1" applyFill="1" applyBorder="1" applyAlignment="1">
      <alignment horizontal="center" vertical="center" textRotation="90" wrapText="1"/>
    </xf>
    <xf numFmtId="0" fontId="6" fillId="2" borderId="110" xfId="6325" applyFont="1" applyFill="1" applyBorder="1" applyAlignment="1">
      <alignment horizontal="center" vertical="center" wrapText="1"/>
    </xf>
    <xf numFmtId="0" fontId="7" fillId="0" borderId="4" xfId="1469" applyFont="1" applyBorder="1" applyAlignment="1">
      <alignment horizontal="center" vertical="center" wrapText="1"/>
    </xf>
    <xf numFmtId="0" fontId="6" fillId="0" borderId="3" xfId="1979" applyFont="1" applyBorder="1" applyAlignment="1">
      <alignment horizontal="center" vertical="center" wrapText="1"/>
    </xf>
    <xf numFmtId="0" fontId="6" fillId="0" borderId="25" xfId="1979" applyFont="1" applyBorder="1" applyAlignment="1">
      <alignment horizontal="center" vertical="center" wrapText="1"/>
    </xf>
    <xf numFmtId="0" fontId="6" fillId="0" borderId="4" xfId="1979" applyFont="1" applyBorder="1" applyAlignment="1">
      <alignment horizontal="center" vertical="center" wrapText="1"/>
    </xf>
    <xf numFmtId="0" fontId="6" fillId="0" borderId="39" xfId="1979" applyFont="1" applyBorder="1" applyAlignment="1">
      <alignment horizontal="center" vertical="center" wrapText="1"/>
    </xf>
    <xf numFmtId="49" fontId="7" fillId="0" borderId="40" xfId="5164" applyNumberFormat="1" applyFont="1" applyBorder="1" applyAlignment="1">
      <alignment horizontal="center" vertical="center"/>
    </xf>
    <xf numFmtId="49" fontId="7" fillId="0" borderId="44" xfId="5164" applyNumberFormat="1" applyFont="1" applyBorder="1" applyAlignment="1">
      <alignment horizontal="center" vertical="center"/>
    </xf>
    <xf numFmtId="49" fontId="7" fillId="0" borderId="46" xfId="5164" applyNumberFormat="1" applyFont="1" applyBorder="1" applyAlignment="1">
      <alignment horizontal="center" vertical="center"/>
    </xf>
    <xf numFmtId="0" fontId="7" fillId="0" borderId="41" xfId="5164" applyFont="1" applyBorder="1" applyAlignment="1">
      <alignment horizontal="center" vertical="center" wrapText="1"/>
    </xf>
    <xf numFmtId="0" fontId="7" fillId="0" borderId="16" xfId="5164" applyFont="1" applyBorder="1" applyAlignment="1">
      <alignment horizontal="center" vertical="center" wrapText="1"/>
    </xf>
    <xf numFmtId="0" fontId="7" fillId="0" borderId="22" xfId="5164" applyFont="1" applyBorder="1" applyAlignment="1">
      <alignment horizontal="center" vertical="center" wrapText="1"/>
    </xf>
    <xf numFmtId="0" fontId="43" fillId="0" borderId="50" xfId="1469" applyFont="1" applyBorder="1" applyAlignment="1">
      <alignment horizontal="center" vertical="center"/>
    </xf>
    <xf numFmtId="0" fontId="43" fillId="0" borderId="51" xfId="1469" applyFont="1" applyBorder="1" applyAlignment="1">
      <alignment horizontal="center" vertical="center"/>
    </xf>
    <xf numFmtId="0" fontId="43" fillId="0" borderId="52" xfId="1469" applyFont="1" applyBorder="1" applyAlignment="1">
      <alignment horizontal="center" vertical="center"/>
    </xf>
    <xf numFmtId="0" fontId="43" fillId="0" borderId="53" xfId="1469" applyFont="1" applyBorder="1" applyAlignment="1">
      <alignment horizontal="center" vertical="center"/>
    </xf>
    <xf numFmtId="0" fontId="22" fillId="0" borderId="4" xfId="5376" applyFont="1" applyBorder="1" applyAlignment="1">
      <alignment horizontal="center" vertical="center" wrapText="1"/>
    </xf>
    <xf numFmtId="0" fontId="6" fillId="0" borderId="4" xfId="5376" applyFont="1" applyBorder="1" applyAlignment="1">
      <alignment horizontal="center" vertical="center" wrapText="1"/>
    </xf>
    <xf numFmtId="0" fontId="24" fillId="0" borderId="3" xfId="5376" applyFont="1" applyBorder="1" applyAlignment="1">
      <alignment horizontal="center" vertical="center"/>
    </xf>
    <xf numFmtId="0" fontId="24" fillId="0" borderId="25" xfId="5376" applyFont="1" applyBorder="1" applyAlignment="1">
      <alignment horizontal="center" vertical="center"/>
    </xf>
    <xf numFmtId="0" fontId="23" fillId="0" borderId="1" xfId="5376" applyFont="1" applyBorder="1" applyAlignment="1">
      <alignment horizontal="center" vertical="center" wrapText="1"/>
    </xf>
    <xf numFmtId="0" fontId="23" fillId="0" borderId="2" xfId="5376" applyFont="1" applyBorder="1" applyAlignment="1">
      <alignment horizontal="center" vertical="center" wrapText="1"/>
    </xf>
    <xf numFmtId="0" fontId="23" fillId="0" borderId="4" xfId="5376" applyFont="1" applyBorder="1" applyAlignment="1">
      <alignment horizontal="center" vertical="center" wrapText="1"/>
    </xf>
    <xf numFmtId="0" fontId="7" fillId="2" borderId="3" xfId="5376" applyFont="1" applyFill="1" applyBorder="1" applyAlignment="1">
      <alignment horizontal="center" vertical="center" wrapText="1"/>
    </xf>
    <xf numFmtId="0" fontId="7" fillId="2" borderId="12" xfId="5376" applyFont="1" applyFill="1" applyBorder="1" applyAlignment="1">
      <alignment horizontal="center" vertical="center" wrapText="1"/>
    </xf>
    <xf numFmtId="0" fontId="7" fillId="2" borderId="25" xfId="5376" applyFont="1" applyFill="1" applyBorder="1" applyAlignment="1">
      <alignment horizontal="center" vertical="center" wrapText="1"/>
    </xf>
    <xf numFmtId="0" fontId="28" fillId="0" borderId="4" xfId="5376" applyFont="1" applyBorder="1" applyAlignment="1">
      <alignment horizontal="center" vertical="center"/>
    </xf>
    <xf numFmtId="0" fontId="23" fillId="2" borderId="4" xfId="5376" applyFont="1" applyFill="1" applyBorder="1" applyAlignment="1">
      <alignment horizontal="center" vertical="center" wrapText="1"/>
    </xf>
    <xf numFmtId="0" fontId="7" fillId="2" borderId="4" xfId="5376" applyFont="1" applyFill="1" applyBorder="1" applyAlignment="1">
      <alignment horizontal="center" vertical="center" wrapText="1"/>
    </xf>
    <xf numFmtId="0" fontId="25" fillId="2" borderId="4" xfId="5376" applyFont="1" applyFill="1" applyBorder="1" applyAlignment="1">
      <alignment horizontal="center" vertical="center" wrapText="1"/>
    </xf>
    <xf numFmtId="0" fontId="26" fillId="2" borderId="4" xfId="5376" applyFont="1" applyFill="1" applyBorder="1" applyAlignment="1">
      <alignment horizontal="center" vertical="center" wrapText="1"/>
    </xf>
    <xf numFmtId="0" fontId="26" fillId="2" borderId="3" xfId="5376" applyFont="1" applyFill="1" applyBorder="1" applyAlignment="1">
      <alignment horizontal="center" vertical="center" wrapText="1"/>
    </xf>
    <xf numFmtId="0" fontId="26" fillId="2" borderId="12" xfId="5376" applyFont="1" applyFill="1" applyBorder="1" applyAlignment="1">
      <alignment horizontal="center" vertical="center" wrapText="1"/>
    </xf>
    <xf numFmtId="0" fontId="43" fillId="2" borderId="3" xfId="6327" applyFont="1" applyFill="1" applyBorder="1" applyAlignment="1">
      <alignment horizontal="center" vertical="center" wrapText="1"/>
    </xf>
    <xf numFmtId="0" fontId="43" fillId="2" borderId="25" xfId="6327" applyFont="1" applyFill="1" applyBorder="1" applyAlignment="1">
      <alignment horizontal="center" vertical="center" wrapText="1"/>
    </xf>
    <xf numFmtId="0" fontId="43" fillId="2" borderId="12" xfId="6327" applyFont="1" applyFill="1" applyBorder="1" applyAlignment="1">
      <alignment horizontal="center" vertical="center" wrapText="1"/>
    </xf>
    <xf numFmtId="0" fontId="43" fillId="2" borderId="4" xfId="6327" applyFont="1" applyFill="1" applyBorder="1" applyAlignment="1">
      <alignment horizontal="center" vertical="center" wrapText="1"/>
    </xf>
    <xf numFmtId="0" fontId="93" fillId="2" borderId="4" xfId="6327" applyFont="1" applyFill="1" applyBorder="1" applyAlignment="1">
      <alignment horizontal="center" vertical="center"/>
    </xf>
    <xf numFmtId="0" fontId="89" fillId="2" borderId="4" xfId="6327" applyFont="1" applyFill="1" applyBorder="1" applyAlignment="1">
      <alignment horizontal="center" vertical="center" wrapText="1"/>
    </xf>
    <xf numFmtId="0" fontId="198" fillId="2" borderId="3" xfId="2414" applyFont="1" applyFill="1" applyBorder="1" applyAlignment="1">
      <alignment horizontal="center" vertical="center"/>
    </xf>
    <xf numFmtId="0" fontId="198" fillId="2" borderId="25" xfId="2414" applyFont="1" applyFill="1" applyBorder="1" applyAlignment="1">
      <alignment horizontal="center" vertical="center"/>
    </xf>
    <xf numFmtId="3" fontId="7" fillId="2" borderId="12" xfId="1469" applyNumberFormat="1" applyFont="1" applyFill="1" applyBorder="1" applyAlignment="1">
      <alignment horizontal="center" vertical="center" wrapText="1"/>
    </xf>
    <xf numFmtId="3" fontId="7" fillId="2" borderId="25" xfId="1469" applyNumberFormat="1" applyFont="1" applyFill="1" applyBorder="1" applyAlignment="1">
      <alignment horizontal="center" vertical="center" wrapText="1"/>
    </xf>
    <xf numFmtId="3" fontId="7" fillId="2" borderId="12" xfId="1206" applyNumberFormat="1" applyFont="1" applyFill="1" applyBorder="1" applyAlignment="1">
      <alignment horizontal="center" vertical="center" wrapText="1"/>
    </xf>
    <xf numFmtId="3" fontId="7" fillId="2" borderId="25" xfId="1206" applyNumberFormat="1" applyFont="1" applyFill="1" applyBorder="1" applyAlignment="1">
      <alignment horizontal="center" vertical="center" wrapText="1"/>
    </xf>
    <xf numFmtId="3" fontId="7" fillId="2" borderId="4" xfId="6343" applyNumberFormat="1" applyFont="1" applyFill="1" applyBorder="1" applyAlignment="1">
      <alignment horizontal="center" vertical="center" wrapText="1"/>
    </xf>
    <xf numFmtId="0" fontId="9" fillId="2" borderId="3" xfId="6343" applyFont="1" applyFill="1" applyBorder="1" applyAlignment="1">
      <alignment horizontal="center" vertical="center"/>
    </xf>
    <xf numFmtId="0" fontId="9" fillId="2" borderId="25" xfId="6343" applyFont="1" applyFill="1" applyBorder="1" applyAlignment="1">
      <alignment horizontal="center" vertical="center"/>
    </xf>
    <xf numFmtId="0" fontId="6"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 xfId="0" applyFont="1" applyFill="1" applyBorder="1" applyAlignment="1">
      <alignment horizontal="center" vertical="center" wrapText="1"/>
    </xf>
    <xf numFmtId="3" fontId="6" fillId="2" borderId="12" xfId="1469" applyNumberFormat="1" applyFont="1" applyFill="1" applyBorder="1" applyAlignment="1">
      <alignment horizontal="center" vertical="center" wrapText="1"/>
    </xf>
    <xf numFmtId="3" fontId="6" fillId="2" borderId="25" xfId="1469" applyNumberFormat="1" applyFont="1" applyFill="1" applyBorder="1" applyAlignment="1">
      <alignment horizontal="center" vertical="center" wrapText="1"/>
    </xf>
    <xf numFmtId="3" fontId="6" fillId="2" borderId="12" xfId="1206" applyNumberFormat="1" applyFont="1" applyFill="1" applyBorder="1" applyAlignment="1">
      <alignment horizontal="center" vertical="center" wrapText="1"/>
    </xf>
    <xf numFmtId="3" fontId="6" fillId="2" borderId="25" xfId="1206" applyNumberFormat="1" applyFont="1" applyFill="1" applyBorder="1" applyAlignment="1">
      <alignment horizontal="center" vertical="center" wrapText="1"/>
    </xf>
    <xf numFmtId="3" fontId="6" fillId="2" borderId="4" xfId="6343" applyNumberFormat="1" applyFont="1" applyFill="1" applyBorder="1" applyAlignment="1">
      <alignment horizontal="center" vertical="center" wrapText="1"/>
    </xf>
    <xf numFmtId="0" fontId="43" fillId="2" borderId="3" xfId="6343" applyFont="1" applyFill="1" applyBorder="1" applyAlignment="1">
      <alignment horizontal="center" vertical="center"/>
    </xf>
    <xf numFmtId="0" fontId="43" fillId="2" borderId="25" xfId="6343" applyFont="1" applyFill="1" applyBorder="1" applyAlignment="1">
      <alignment horizontal="center" vertical="center"/>
    </xf>
    <xf numFmtId="0" fontId="9" fillId="2" borderId="3" xfId="6327" applyFont="1" applyFill="1" applyBorder="1" applyAlignment="1">
      <alignment horizontal="center" vertical="center"/>
    </xf>
    <xf numFmtId="0" fontId="9" fillId="2" borderId="25" xfId="6327" applyFont="1" applyFill="1" applyBorder="1" applyAlignment="1">
      <alignment horizontal="center" vertical="center"/>
    </xf>
    <xf numFmtId="0" fontId="7" fillId="2" borderId="1" xfId="6327" applyFont="1" applyFill="1" applyBorder="1" applyAlignment="1">
      <alignment horizontal="center" vertical="center" wrapText="1"/>
    </xf>
    <xf numFmtId="0" fontId="7" fillId="2" borderId="2" xfId="6327" applyFont="1" applyFill="1" applyBorder="1" applyAlignment="1">
      <alignment horizontal="center" vertical="center" wrapText="1"/>
    </xf>
    <xf numFmtId="0" fontId="9" fillId="2" borderId="3" xfId="6344" applyFont="1" applyFill="1" applyBorder="1" applyAlignment="1">
      <alignment horizontal="center" vertical="center"/>
    </xf>
    <xf numFmtId="0" fontId="9" fillId="2" borderId="25" xfId="6344" applyFont="1" applyFill="1" applyBorder="1" applyAlignment="1">
      <alignment horizontal="center" vertical="center"/>
    </xf>
    <xf numFmtId="0" fontId="7" fillId="2" borderId="4" xfId="6344" applyFont="1" applyFill="1" applyBorder="1" applyAlignment="1">
      <alignment horizontal="center" vertical="center" wrapText="1"/>
    </xf>
    <xf numFmtId="0" fontId="9" fillId="2" borderId="25" xfId="3648" applyFont="1" applyFill="1" applyBorder="1" applyAlignment="1">
      <alignment horizontal="center" vertical="center"/>
    </xf>
    <xf numFmtId="0" fontId="7" fillId="2" borderId="4" xfId="6343" applyFont="1" applyFill="1" applyBorder="1" applyAlignment="1">
      <alignment horizontal="center" vertical="center" wrapText="1"/>
    </xf>
    <xf numFmtId="0" fontId="9" fillId="2" borderId="25" xfId="6906" applyFont="1" applyFill="1" applyBorder="1" applyAlignment="1">
      <alignment horizontal="center" vertical="center"/>
    </xf>
    <xf numFmtId="0" fontId="7" fillId="2" borderId="4" xfId="6327" applyFont="1" applyFill="1" applyBorder="1" applyAlignment="1">
      <alignment horizontal="center" vertical="center" wrapText="1"/>
    </xf>
    <xf numFmtId="0" fontId="9" fillId="9" borderId="5" xfId="1998" applyFont="1" applyFill="1" applyBorder="1" applyAlignment="1">
      <alignment horizontal="center" vertical="center"/>
    </xf>
    <xf numFmtId="0" fontId="7" fillId="2" borderId="26" xfId="1998" applyFont="1" applyFill="1" applyBorder="1"/>
    <xf numFmtId="0" fontId="7" fillId="2" borderId="11" xfId="1998" applyFont="1" applyFill="1" applyBorder="1" applyAlignment="1">
      <alignment horizontal="center" vertical="center" wrapText="1"/>
    </xf>
    <xf numFmtId="0" fontId="7" fillId="2" borderId="35" xfId="1998" applyFont="1" applyFill="1" applyBorder="1"/>
    <xf numFmtId="0" fontId="7" fillId="2" borderId="1" xfId="6343" applyFont="1" applyFill="1" applyBorder="1" applyAlignment="1">
      <alignment horizontal="center" vertical="center" wrapText="1"/>
    </xf>
    <xf numFmtId="0" fontId="7" fillId="2" borderId="2" xfId="6343" applyFont="1" applyFill="1" applyBorder="1" applyAlignment="1">
      <alignment horizontal="center" vertical="center" wrapText="1"/>
    </xf>
    <xf numFmtId="0" fontId="9" fillId="2" borderId="3" xfId="6327" applyFont="1" applyFill="1" applyBorder="1" applyAlignment="1">
      <alignment horizontal="center" vertical="top"/>
    </xf>
    <xf numFmtId="0" fontId="9" fillId="2" borderId="25" xfId="6327" applyFont="1" applyFill="1" applyBorder="1" applyAlignment="1">
      <alignment horizontal="center" vertical="top"/>
    </xf>
    <xf numFmtId="0" fontId="6" fillId="2" borderId="1" xfId="6327" applyFont="1" applyFill="1" applyBorder="1" applyAlignment="1">
      <alignment horizontal="center" vertical="center" wrapText="1"/>
    </xf>
    <xf numFmtId="0" fontId="9" fillId="2" borderId="3" xfId="2445" applyFont="1" applyFill="1" applyBorder="1" applyAlignment="1">
      <alignment horizontal="center" vertical="center"/>
    </xf>
    <xf numFmtId="0" fontId="9" fillId="2" borderId="25" xfId="2445" applyFont="1" applyFill="1" applyBorder="1" applyAlignment="1">
      <alignment horizontal="center" vertical="center"/>
    </xf>
    <xf numFmtId="0" fontId="9" fillId="2" borderId="3" xfId="1713" applyFont="1" applyFill="1" applyBorder="1" applyAlignment="1">
      <alignment horizontal="center" vertical="center"/>
    </xf>
    <xf numFmtId="0" fontId="9" fillId="2" borderId="25" xfId="1713" applyFont="1" applyFill="1" applyBorder="1" applyAlignment="1">
      <alignment horizontal="center" vertical="center"/>
    </xf>
    <xf numFmtId="0" fontId="6" fillId="2" borderId="1" xfId="1713" applyFont="1" applyFill="1" applyBorder="1" applyAlignment="1">
      <alignment horizontal="center" vertical="center" wrapText="1"/>
    </xf>
    <xf numFmtId="0" fontId="7" fillId="2" borderId="2" xfId="1713" applyFont="1" applyFill="1" applyBorder="1" applyAlignment="1">
      <alignment horizontal="center" vertical="center" wrapText="1"/>
    </xf>
    <xf numFmtId="0" fontId="7" fillId="2" borderId="1" xfId="1713" applyFont="1" applyFill="1" applyBorder="1" applyAlignment="1">
      <alignment horizontal="center" vertical="center" wrapText="1"/>
    </xf>
    <xf numFmtId="0" fontId="199" fillId="0" borderId="0" xfId="8124" applyFont="1" applyAlignment="1">
      <alignment horizontal="center" vertical="center" wrapText="1"/>
    </xf>
    <xf numFmtId="3" fontId="191" fillId="0" borderId="3" xfId="8124" applyNumberFormat="1" applyFont="1" applyBorder="1" applyAlignment="1">
      <alignment horizontal="center" vertical="center" wrapText="1"/>
    </xf>
    <xf numFmtId="3" fontId="191" fillId="0" borderId="12" xfId="8124" applyNumberFormat="1" applyFont="1" applyBorder="1" applyAlignment="1">
      <alignment horizontal="center" vertical="center" wrapText="1"/>
    </xf>
    <xf numFmtId="3" fontId="191" fillId="0" borderId="25" xfId="8124" applyNumberFormat="1" applyFont="1" applyBorder="1" applyAlignment="1">
      <alignment horizontal="center" vertical="center" wrapText="1"/>
    </xf>
    <xf numFmtId="0" fontId="191" fillId="0" borderId="3" xfId="8124" applyFont="1" applyBorder="1" applyAlignment="1">
      <alignment horizontal="center" vertical="center" wrapText="1"/>
    </xf>
    <xf numFmtId="0" fontId="191" fillId="0" borderId="12" xfId="8124" applyFont="1" applyBorder="1" applyAlignment="1">
      <alignment horizontal="center" vertical="center" wrapText="1"/>
    </xf>
    <xf numFmtId="0" fontId="191" fillId="0" borderId="93" xfId="8124" applyFont="1" applyBorder="1" applyAlignment="1">
      <alignment horizontal="center" vertical="center" wrapText="1"/>
    </xf>
    <xf numFmtId="0" fontId="199" fillId="0" borderId="1" xfId="8124" quotePrefix="1" applyFont="1" applyBorder="1" applyAlignment="1">
      <alignment horizontal="center" vertical="center"/>
    </xf>
    <xf numFmtId="0" fontId="199" fillId="0" borderId="16" xfId="8124" quotePrefix="1" applyFont="1" applyBorder="1" applyAlignment="1">
      <alignment horizontal="center" vertical="center"/>
    </xf>
    <xf numFmtId="0" fontId="199" fillId="0" borderId="2" xfId="8124" quotePrefix="1" applyFont="1" applyBorder="1" applyAlignment="1">
      <alignment horizontal="center" vertical="center"/>
    </xf>
    <xf numFmtId="0" fontId="234" fillId="0" borderId="3" xfId="8124" applyFont="1" applyBorder="1" applyAlignment="1">
      <alignment horizontal="center" vertical="center"/>
    </xf>
    <xf numFmtId="0" fontId="234" fillId="0" borderId="25" xfId="8124" applyFont="1" applyBorder="1" applyAlignment="1">
      <alignment horizontal="center" vertical="center"/>
    </xf>
    <xf numFmtId="0" fontId="199" fillId="0" borderId="1" xfId="8124" applyFont="1" applyBorder="1" applyAlignment="1">
      <alignment horizontal="center" vertical="center"/>
    </xf>
    <xf numFmtId="0" fontId="199" fillId="0" borderId="2" xfId="8124" applyFont="1" applyBorder="1" applyAlignment="1">
      <alignment horizontal="center" vertical="center"/>
    </xf>
    <xf numFmtId="0" fontId="199" fillId="0" borderId="1" xfId="8124" applyFont="1" applyBorder="1" applyAlignment="1">
      <alignment horizontal="center" vertical="center" wrapText="1"/>
    </xf>
    <xf numFmtId="0" fontId="199" fillId="0" borderId="2" xfId="8124" applyFont="1" applyBorder="1" applyAlignment="1">
      <alignment horizontal="center" vertical="center" wrapText="1"/>
    </xf>
    <xf numFmtId="0" fontId="244" fillId="0" borderId="1" xfId="8124" applyFont="1" applyBorder="1" applyAlignment="1">
      <alignment horizontal="center" vertical="center" wrapText="1"/>
    </xf>
    <xf numFmtId="0" fontId="244" fillId="0" borderId="2" xfId="8124" applyFont="1" applyBorder="1" applyAlignment="1">
      <alignment horizontal="center" vertical="center" wrapText="1"/>
    </xf>
    <xf numFmtId="3" fontId="91" fillId="2" borderId="0" xfId="8065" applyNumberFormat="1" applyFont="1" applyFill="1" applyProtection="1">
      <alignment horizontal="left" vertical="center" wrapText="1"/>
    </xf>
    <xf numFmtId="3" fontId="22" fillId="2" borderId="12" xfId="1469" applyNumberFormat="1" applyFont="1" applyFill="1" applyBorder="1" applyAlignment="1">
      <alignment horizontal="center" vertical="center" wrapText="1"/>
    </xf>
    <xf numFmtId="3" fontId="22" fillId="2" borderId="25" xfId="1469" applyNumberFormat="1" applyFont="1" applyFill="1" applyBorder="1" applyAlignment="1">
      <alignment horizontal="center" vertical="center" wrapText="1"/>
    </xf>
    <xf numFmtId="3" fontId="22" fillId="2" borderId="12" xfId="1206" applyNumberFormat="1" applyFont="1" applyFill="1" applyBorder="1" applyAlignment="1">
      <alignment horizontal="center" vertical="center" wrapText="1"/>
    </xf>
    <xf numFmtId="3" fontId="22" fillId="2" borderId="25" xfId="1206" applyNumberFormat="1" applyFont="1" applyFill="1" applyBorder="1" applyAlignment="1">
      <alignment horizontal="center" vertical="center" wrapText="1"/>
    </xf>
    <xf numFmtId="0" fontId="6" fillId="2" borderId="4" xfId="1796" applyFont="1" applyFill="1" applyBorder="1" applyAlignment="1">
      <alignment horizontal="center" vertical="center" wrapText="1"/>
    </xf>
    <xf numFmtId="0" fontId="7" fillId="2" borderId="3" xfId="0" applyFont="1" applyFill="1" applyBorder="1" applyAlignment="1">
      <alignment horizontal="center"/>
    </xf>
    <xf numFmtId="0" fontId="7" fillId="2" borderId="25" xfId="0" applyFont="1" applyFill="1" applyBorder="1" applyAlignment="1">
      <alignment horizontal="center"/>
    </xf>
    <xf numFmtId="0" fontId="7" fillId="2" borderId="4" xfId="0" applyFont="1" applyFill="1" applyBorder="1"/>
    <xf numFmtId="0" fontId="7" fillId="2" borderId="3" xfId="0" applyFont="1" applyFill="1" applyBorder="1" applyAlignment="1">
      <alignment horizontal="center" vertical="center"/>
    </xf>
    <xf numFmtId="0" fontId="7" fillId="2" borderId="25" xfId="0" applyFont="1" applyFill="1" applyBorder="1" applyAlignment="1">
      <alignment horizontal="center" vertical="center"/>
    </xf>
    <xf numFmtId="0" fontId="9" fillId="2" borderId="3" xfId="0" applyFont="1" applyFill="1" applyBorder="1" applyAlignment="1">
      <alignment horizontal="left" vertical="center"/>
    </xf>
    <xf numFmtId="0" fontId="9" fillId="2" borderId="25" xfId="0" applyFont="1" applyFill="1" applyBorder="1" applyAlignment="1">
      <alignment horizontal="left" vertical="center"/>
    </xf>
    <xf numFmtId="0" fontId="7" fillId="2" borderId="4" xfId="0" applyFont="1" applyFill="1" applyBorder="1" applyAlignment="1">
      <alignment horizontal="center" vertical="center" wrapText="1"/>
    </xf>
    <xf numFmtId="0" fontId="7" fillId="2" borderId="3" xfId="1469" applyFont="1" applyFill="1" applyBorder="1" applyAlignment="1">
      <alignment horizontal="center" wrapText="1"/>
    </xf>
    <xf numFmtId="0" fontId="7" fillId="2" borderId="25" xfId="1469" applyFont="1" applyFill="1" applyBorder="1" applyAlignment="1">
      <alignment horizontal="center" wrapText="1"/>
    </xf>
    <xf numFmtId="0" fontId="7" fillId="2" borderId="1" xfId="1469" applyFont="1" applyFill="1" applyBorder="1" applyAlignment="1">
      <alignment horizontal="center" vertical="center" wrapText="1"/>
    </xf>
    <xf numFmtId="0" fontId="7" fillId="2" borderId="2" xfId="1469" applyFont="1" applyFill="1" applyBorder="1" applyAlignment="1">
      <alignment horizontal="center" vertical="center" wrapText="1"/>
    </xf>
    <xf numFmtId="0" fontId="7" fillId="2" borderId="3" xfId="1469" applyFont="1" applyFill="1" applyBorder="1" applyAlignment="1">
      <alignment horizontal="center" vertical="center"/>
    </xf>
    <xf numFmtId="0" fontId="7" fillId="2" borderId="25" xfId="1469" applyFont="1" applyFill="1" applyBorder="1" applyAlignment="1">
      <alignment horizontal="center" vertical="center"/>
    </xf>
    <xf numFmtId="0" fontId="9" fillId="2" borderId="33" xfId="1469" applyFont="1" applyFill="1" applyBorder="1" applyAlignment="1">
      <alignment horizontal="center" vertical="center" wrapText="1"/>
    </xf>
    <xf numFmtId="0" fontId="9" fillId="2" borderId="34" xfId="1469" applyFont="1" applyFill="1" applyBorder="1" applyAlignment="1">
      <alignment horizontal="center" vertical="center" wrapText="1"/>
    </xf>
    <xf numFmtId="0" fontId="9" fillId="2" borderId="3" xfId="1469" applyFont="1" applyFill="1" applyBorder="1" applyAlignment="1">
      <alignment horizontal="center" vertical="center"/>
    </xf>
    <xf numFmtId="0" fontId="9" fillId="2" borderId="25" xfId="1469" applyFont="1" applyFill="1" applyBorder="1" applyAlignment="1">
      <alignment horizontal="center" vertical="center"/>
    </xf>
    <xf numFmtId="0" fontId="9" fillId="2" borderId="33" xfId="1469" quotePrefix="1" applyFont="1" applyFill="1" applyBorder="1" applyAlignment="1">
      <alignment horizontal="center" vertical="center" wrapText="1"/>
    </xf>
    <xf numFmtId="0" fontId="9" fillId="2" borderId="3" xfId="1469" applyFont="1" applyFill="1" applyBorder="1" applyAlignment="1">
      <alignment horizontal="center" vertical="center" wrapText="1"/>
    </xf>
    <xf numFmtId="0" fontId="9" fillId="2" borderId="25" xfId="1469" applyFont="1" applyFill="1" applyBorder="1" applyAlignment="1">
      <alignment horizontal="center" vertical="center" wrapText="1"/>
    </xf>
    <xf numFmtId="0" fontId="7" fillId="2" borderId="0" xfId="5388" applyFont="1" applyFill="1" applyAlignment="1">
      <alignment horizontal="left" vertical="center" wrapText="1"/>
    </xf>
    <xf numFmtId="0" fontId="7" fillId="2" borderId="3" xfId="1469" applyFont="1" applyFill="1" applyBorder="1" applyAlignment="1">
      <alignment horizontal="center" vertical="center" wrapText="1"/>
    </xf>
    <xf numFmtId="0" fontId="7" fillId="2" borderId="25" xfId="1469" applyFont="1" applyFill="1" applyBorder="1" applyAlignment="1">
      <alignment horizontal="center" vertical="center" wrapText="1"/>
    </xf>
    <xf numFmtId="3" fontId="7" fillId="2" borderId="3" xfId="1469" applyNumberFormat="1" applyFont="1" applyFill="1" applyBorder="1" applyAlignment="1">
      <alignment horizontal="center" vertical="center" wrapText="1"/>
    </xf>
    <xf numFmtId="3" fontId="9" fillId="2" borderId="33" xfId="1469" applyNumberFormat="1" applyFont="1" applyFill="1" applyBorder="1" applyAlignment="1">
      <alignment horizontal="center" vertical="center"/>
    </xf>
    <xf numFmtId="3" fontId="9" fillId="2" borderId="34" xfId="1469" applyNumberFormat="1" applyFont="1" applyFill="1" applyBorder="1" applyAlignment="1">
      <alignment horizontal="center" vertical="center"/>
    </xf>
    <xf numFmtId="3" fontId="9" fillId="2" borderId="3" xfId="1469" applyNumberFormat="1" applyFont="1" applyFill="1" applyBorder="1" applyAlignment="1">
      <alignment horizontal="center" vertical="center"/>
    </xf>
    <xf numFmtId="3" fontId="9" fillId="2" borderId="25" xfId="1469" applyNumberFormat="1" applyFont="1" applyFill="1" applyBorder="1" applyAlignment="1">
      <alignment horizontal="center" vertical="center"/>
    </xf>
    <xf numFmtId="3" fontId="7" fillId="2" borderId="1" xfId="1469" applyNumberFormat="1" applyFont="1" applyFill="1" applyBorder="1" applyAlignment="1">
      <alignment horizontal="center" vertical="center" wrapText="1"/>
    </xf>
    <xf numFmtId="3" fontId="7" fillId="2" borderId="2" xfId="1469" applyNumberFormat="1" applyFont="1" applyFill="1" applyBorder="1" applyAlignment="1">
      <alignment horizontal="center" vertical="center" wrapText="1"/>
    </xf>
    <xf numFmtId="0" fontId="9" fillId="2" borderId="33" xfId="1469" applyFont="1" applyFill="1" applyBorder="1" applyAlignment="1">
      <alignment horizontal="center" vertical="center"/>
    </xf>
    <xf numFmtId="0" fontId="9" fillId="2" borderId="34" xfId="1469" applyFont="1" applyFill="1" applyBorder="1" applyAlignment="1">
      <alignment horizontal="center" vertical="center"/>
    </xf>
    <xf numFmtId="0" fontId="7" fillId="2" borderId="36" xfId="5220" applyFont="1" applyFill="1" applyBorder="1" applyAlignment="1">
      <alignment horizontal="center" vertical="center"/>
    </xf>
    <xf numFmtId="0" fontId="7" fillId="2" borderId="37" xfId="5220" applyFont="1" applyFill="1" applyBorder="1" applyAlignment="1">
      <alignment horizontal="center" vertical="center"/>
    </xf>
    <xf numFmtId="0" fontId="9" fillId="2" borderId="4" xfId="5220" quotePrefix="1" applyFont="1" applyFill="1" applyBorder="1" applyAlignment="1">
      <alignment horizontal="center" vertical="center" wrapText="1"/>
    </xf>
    <xf numFmtId="0" fontId="9" fillId="2" borderId="4" xfId="5220" applyFont="1" applyFill="1" applyBorder="1" applyAlignment="1">
      <alignment horizontal="center" vertical="center" wrapText="1"/>
    </xf>
    <xf numFmtId="0" fontId="7" fillId="2" borderId="1" xfId="5220" applyFont="1" applyFill="1" applyBorder="1" applyAlignment="1">
      <alignment horizontal="center" vertical="center" wrapText="1"/>
    </xf>
    <xf numFmtId="0" fontId="7" fillId="2" borderId="2" xfId="5220" applyFont="1" applyFill="1" applyBorder="1" applyAlignment="1">
      <alignment horizontal="center" vertical="center" wrapText="1"/>
    </xf>
    <xf numFmtId="0" fontId="7" fillId="2" borderId="3" xfId="5220" applyFont="1" applyFill="1" applyBorder="1" applyAlignment="1">
      <alignment horizontal="center" vertical="center"/>
    </xf>
    <xf numFmtId="0" fontId="7" fillId="2" borderId="25" xfId="5220" applyFont="1" applyFill="1" applyBorder="1" applyAlignment="1">
      <alignment horizontal="center" vertical="center"/>
    </xf>
    <xf numFmtId="0" fontId="6" fillId="2" borderId="0" xfId="2212" applyFont="1" applyFill="1" applyAlignment="1">
      <alignment horizontal="left" wrapText="1"/>
    </xf>
    <xf numFmtId="3" fontId="6" fillId="2" borderId="12" xfId="732" applyNumberFormat="1" applyFont="1" applyFill="1" applyBorder="1" applyAlignment="1">
      <alignment horizontal="center" vertical="center" wrapText="1"/>
    </xf>
    <xf numFmtId="3" fontId="6" fillId="2" borderId="25" xfId="732" applyNumberFormat="1" applyFont="1" applyFill="1" applyBorder="1" applyAlignment="1">
      <alignment horizontal="center" vertical="center" wrapText="1"/>
    </xf>
    <xf numFmtId="0" fontId="6" fillId="2" borderId="3" xfId="5222" applyFont="1" applyFill="1" applyBorder="1" applyAlignment="1">
      <alignment horizontal="center" wrapText="1"/>
    </xf>
    <xf numFmtId="0" fontId="6" fillId="2" borderId="25" xfId="5222" applyFont="1" applyFill="1" applyBorder="1" applyAlignment="1">
      <alignment horizontal="center" wrapText="1"/>
    </xf>
    <xf numFmtId="0" fontId="6" fillId="2" borderId="3" xfId="2212" applyFont="1" applyFill="1" applyBorder="1" applyAlignment="1">
      <alignment horizontal="center" vertical="center"/>
    </xf>
    <xf numFmtId="0" fontId="6" fillId="2" borderId="25" xfId="2212" applyFont="1" applyFill="1" applyBorder="1" applyAlignment="1">
      <alignment horizontal="center" vertical="center"/>
    </xf>
    <xf numFmtId="0" fontId="9" fillId="2" borderId="3" xfId="2212" applyFont="1" applyFill="1" applyBorder="1" applyAlignment="1">
      <alignment horizontal="left" vertical="center"/>
    </xf>
    <xf numFmtId="0" fontId="9" fillId="2" borderId="25" xfId="2212" applyFont="1" applyFill="1" applyBorder="1" applyAlignment="1">
      <alignment horizontal="left" vertical="center"/>
    </xf>
    <xf numFmtId="0" fontId="6" fillId="2" borderId="1" xfId="5222" applyFont="1" applyFill="1" applyBorder="1" applyAlignment="1">
      <alignment horizontal="center" vertical="center" wrapText="1"/>
    </xf>
    <xf numFmtId="0" fontId="6" fillId="2" borderId="2" xfId="5222"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35" xfId="0" applyFont="1" applyFill="1" applyBorder="1" applyAlignment="1">
      <alignment horizontal="center" vertical="center"/>
    </xf>
    <xf numFmtId="3" fontId="7" fillId="2" borderId="4" xfId="1469" applyNumberFormat="1" applyFont="1" applyFill="1" applyBorder="1" applyAlignment="1">
      <alignment horizontal="center" vertical="center" wrapText="1"/>
    </xf>
    <xf numFmtId="0" fontId="7" fillId="2" borderId="12" xfId="1469" applyFont="1" applyFill="1" applyBorder="1" applyAlignment="1">
      <alignment horizontal="center" vertical="center"/>
    </xf>
    <xf numFmtId="0" fontId="7" fillId="2" borderId="4" xfId="5220" applyFont="1" applyFill="1" applyBorder="1" applyAlignment="1">
      <alignment horizontal="center" vertical="center"/>
    </xf>
    <xf numFmtId="0" fontId="7" fillId="2" borderId="4" xfId="1469" applyFont="1" applyFill="1" applyBorder="1" applyAlignment="1">
      <alignment horizontal="center" vertical="center" wrapText="1"/>
    </xf>
    <xf numFmtId="49" fontId="7" fillId="2" borderId="4" xfId="1469" applyNumberFormat="1" applyFont="1" applyFill="1" applyBorder="1" applyAlignment="1">
      <alignment horizontal="center" vertical="center" wrapText="1"/>
    </xf>
    <xf numFmtId="49" fontId="7" fillId="2" borderId="3" xfId="1469" applyNumberFormat="1" applyFont="1" applyFill="1" applyBorder="1" applyAlignment="1">
      <alignment horizontal="center" vertical="center" wrapText="1"/>
    </xf>
    <xf numFmtId="3" fontId="7" fillId="2" borderId="4" xfId="1206" applyNumberFormat="1" applyFont="1" applyFill="1" applyBorder="1" applyAlignment="1">
      <alignment horizontal="center" vertical="center" wrapText="1"/>
    </xf>
    <xf numFmtId="0" fontId="7" fillId="2" borderId="4" xfId="1469" applyFont="1" applyFill="1" applyBorder="1" applyAlignment="1">
      <alignment horizontal="center" vertical="center"/>
    </xf>
    <xf numFmtId="0" fontId="43" fillId="2" borderId="3" xfId="1469" applyFont="1" applyFill="1" applyBorder="1" applyAlignment="1">
      <alignment horizontal="center" vertical="center"/>
    </xf>
    <xf numFmtId="0" fontId="43" fillId="2" borderId="25" xfId="1469" applyFont="1" applyFill="1" applyBorder="1" applyAlignment="1">
      <alignment horizontal="center" vertical="center"/>
    </xf>
    <xf numFmtId="49" fontId="7" fillId="2" borderId="3" xfId="1469" applyNumberFormat="1" applyFont="1" applyFill="1" applyBorder="1" applyAlignment="1">
      <alignment horizontal="center" vertical="center"/>
    </xf>
    <xf numFmtId="49" fontId="7" fillId="2" borderId="25" xfId="1469" applyNumberFormat="1" applyFont="1" applyFill="1" applyBorder="1" applyAlignment="1">
      <alignment horizontal="center" vertical="center"/>
    </xf>
    <xf numFmtId="3" fontId="7" fillId="2" borderId="12" xfId="1469" applyNumberFormat="1" applyFont="1" applyFill="1" applyBorder="1" applyAlignment="1">
      <alignment horizontal="center" vertical="center"/>
    </xf>
    <xf numFmtId="49" fontId="7" fillId="2" borderId="25" xfId="1469" applyNumberFormat="1" applyFont="1" applyFill="1" applyBorder="1" applyAlignment="1">
      <alignment horizontal="center" vertical="center" wrapText="1"/>
    </xf>
    <xf numFmtId="0" fontId="9" fillId="2" borderId="7" xfId="1469" applyFont="1" applyFill="1" applyBorder="1" applyAlignment="1">
      <alignment horizontal="center" vertical="center" wrapText="1"/>
    </xf>
    <xf numFmtId="0" fontId="9" fillId="2" borderId="24" xfId="1469" applyFont="1" applyFill="1" applyBorder="1" applyAlignment="1">
      <alignment horizontal="center" vertical="center" wrapText="1"/>
    </xf>
    <xf numFmtId="3" fontId="187" fillId="0" borderId="14" xfId="8107" applyNumberFormat="1" applyFont="1" applyBorder="1" applyAlignment="1">
      <alignment horizontal="center" vertical="center" wrapText="1"/>
    </xf>
    <xf numFmtId="3" fontId="187" fillId="0" borderId="28" xfId="8107" applyNumberFormat="1" applyFont="1" applyBorder="1" applyAlignment="1">
      <alignment horizontal="center" vertical="center" wrapText="1"/>
    </xf>
    <xf numFmtId="3" fontId="187" fillId="0" borderId="3" xfId="8107" applyNumberFormat="1" applyFont="1" applyBorder="1" applyAlignment="1">
      <alignment horizontal="center" vertical="center" wrapText="1"/>
    </xf>
    <xf numFmtId="3" fontId="187" fillId="0" borderId="25" xfId="8107" applyNumberFormat="1" applyFont="1" applyBorder="1" applyAlignment="1">
      <alignment horizontal="center" vertical="center" wrapText="1"/>
    </xf>
    <xf numFmtId="0" fontId="191" fillId="0" borderId="3" xfId="8115" applyFont="1" applyBorder="1" applyAlignment="1">
      <alignment horizontal="left" vertical="center" wrapText="1"/>
    </xf>
    <xf numFmtId="0" fontId="191" fillId="0" borderId="25" xfId="8115" applyFont="1" applyBorder="1" applyAlignment="1">
      <alignment horizontal="left" vertical="center" wrapText="1"/>
    </xf>
    <xf numFmtId="4" fontId="197" fillId="0" borderId="3" xfId="8107" applyNumberFormat="1" applyFont="1" applyBorder="1" applyAlignment="1">
      <alignment horizontal="left" vertical="center"/>
    </xf>
    <xf numFmtId="4" fontId="197" fillId="0" borderId="25" xfId="8107" applyNumberFormat="1" applyFont="1" applyBorder="1" applyAlignment="1">
      <alignment horizontal="left" vertical="center"/>
    </xf>
    <xf numFmtId="4" fontId="194" fillId="0" borderId="3" xfId="8107" applyNumberFormat="1" applyFont="1" applyBorder="1" applyAlignment="1">
      <alignment horizontal="left" vertical="center"/>
    </xf>
    <xf numFmtId="4" fontId="194" fillId="0" borderId="25" xfId="8107" applyNumberFormat="1" applyFont="1" applyBorder="1" applyAlignment="1">
      <alignment horizontal="left" vertical="center"/>
    </xf>
    <xf numFmtId="0" fontId="206" fillId="0" borderId="3" xfId="8107" applyFont="1" applyBorder="1" applyAlignment="1">
      <alignment horizontal="center" vertical="center"/>
    </xf>
    <xf numFmtId="0" fontId="206" fillId="0" borderId="25" xfId="8107" applyFont="1" applyBorder="1" applyAlignment="1">
      <alignment horizontal="center" vertical="center"/>
    </xf>
    <xf numFmtId="0" fontId="9" fillId="0" borderId="3" xfId="8107" applyFont="1" applyBorder="1" applyAlignment="1">
      <alignment horizontal="center" vertical="center"/>
    </xf>
    <xf numFmtId="0" fontId="9" fillId="0" borderId="25" xfId="8107" applyFont="1" applyBorder="1" applyAlignment="1">
      <alignment horizontal="center" vertical="center"/>
    </xf>
    <xf numFmtId="0" fontId="193" fillId="0" borderId="1" xfId="8107" applyFont="1" applyBorder="1" applyAlignment="1">
      <alignment horizontal="center" vertical="center" wrapText="1"/>
    </xf>
    <xf numFmtId="0" fontId="193" fillId="0" borderId="2" xfId="8107" applyFont="1" applyBorder="1" applyAlignment="1">
      <alignment horizontal="center" vertical="center" wrapText="1"/>
    </xf>
    <xf numFmtId="49" fontId="198" fillId="0" borderId="3" xfId="8121" applyNumberFormat="1" applyFont="1" applyBorder="1" applyAlignment="1">
      <alignment horizontal="left" vertical="center"/>
    </xf>
    <xf numFmtId="49" fontId="198" fillId="0" borderId="25" xfId="8121" applyNumberFormat="1" applyFont="1" applyBorder="1" applyAlignment="1">
      <alignment horizontal="left" vertical="center"/>
    </xf>
    <xf numFmtId="49" fontId="198" fillId="0" borderId="3" xfId="8121" applyNumberFormat="1" applyFont="1" applyBorder="1" applyAlignment="1">
      <alignment horizontal="left" vertical="center" wrapText="1"/>
    </xf>
    <xf numFmtId="49" fontId="198" fillId="0" borderId="25" xfId="8121" applyNumberFormat="1" applyFont="1" applyBorder="1" applyAlignment="1">
      <alignment horizontal="left" vertical="center" wrapText="1"/>
    </xf>
    <xf numFmtId="49" fontId="198" fillId="0" borderId="3" xfId="1344" applyNumberFormat="1" applyFont="1" applyBorder="1" applyAlignment="1">
      <alignment horizontal="left" vertical="center" wrapText="1"/>
    </xf>
    <xf numFmtId="49" fontId="198" fillId="0" borderId="25" xfId="1344" applyNumberFormat="1" applyFont="1" applyBorder="1" applyAlignment="1">
      <alignment horizontal="left" vertical="center" wrapText="1"/>
    </xf>
    <xf numFmtId="0" fontId="212" fillId="0" borderId="0" xfId="3117" applyFont="1" applyAlignment="1">
      <alignment horizontal="left" wrapText="1"/>
    </xf>
    <xf numFmtId="0" fontId="199" fillId="0" borderId="1" xfId="8121" applyBorder="1" applyAlignment="1">
      <alignment horizontal="center" vertical="center" wrapText="1"/>
    </xf>
    <xf numFmtId="0" fontId="199" fillId="0" borderId="2" xfId="8121" applyBorder="1" applyAlignment="1">
      <alignment horizontal="center" vertical="center" wrapText="1"/>
    </xf>
    <xf numFmtId="0" fontId="213" fillId="0" borderId="3" xfId="3117" applyFont="1" applyBorder="1" applyAlignment="1">
      <alignment horizontal="center" vertical="center" wrapText="1"/>
    </xf>
    <xf numFmtId="0" fontId="213" fillId="0" borderId="12" xfId="3117" applyFont="1" applyBorder="1" applyAlignment="1">
      <alignment horizontal="center" vertical="center" wrapText="1"/>
    </xf>
    <xf numFmtId="165" fontId="213" fillId="0" borderId="3" xfId="1004" applyFont="1" applyFill="1" applyBorder="1" applyAlignment="1">
      <alignment horizontal="center" vertical="center" wrapText="1"/>
    </xf>
    <xf numFmtId="165" fontId="213" fillId="0" borderId="12" xfId="1004" applyFont="1" applyFill="1" applyBorder="1" applyAlignment="1">
      <alignment horizontal="center" vertical="center" wrapText="1"/>
    </xf>
    <xf numFmtId="0" fontId="213" fillId="0" borderId="4" xfId="3117" applyFont="1" applyBorder="1" applyAlignment="1">
      <alignment horizontal="center" vertical="center" wrapText="1"/>
    </xf>
    <xf numFmtId="0" fontId="23" fillId="0" borderId="96" xfId="8133" applyFont="1" applyBorder="1" applyAlignment="1">
      <alignment horizontal="center" vertical="center" wrapText="1"/>
    </xf>
    <xf numFmtId="0" fontId="23" fillId="0" borderId="93" xfId="8133" applyFont="1" applyBorder="1" applyAlignment="1">
      <alignment horizontal="center" vertical="center" wrapText="1"/>
    </xf>
    <xf numFmtId="0" fontId="23" fillId="0" borderId="100" xfId="8133" applyFont="1" applyBorder="1" applyAlignment="1">
      <alignment horizontal="center" vertical="center" wrapText="1"/>
    </xf>
    <xf numFmtId="0" fontId="23" fillId="0" borderId="102" xfId="8133" applyFont="1" applyBorder="1" applyAlignment="1">
      <alignment horizontal="center" vertical="center" wrapText="1"/>
    </xf>
    <xf numFmtId="0" fontId="6" fillId="0" borderId="93" xfId="8133" applyFont="1" applyBorder="1" applyAlignment="1">
      <alignment horizontal="center" vertical="center" wrapText="1"/>
    </xf>
    <xf numFmtId="0" fontId="6" fillId="0" borderId="101" xfId="8133" applyFont="1" applyBorder="1" applyAlignment="1">
      <alignment vertical="center" wrapText="1"/>
    </xf>
    <xf numFmtId="0" fontId="6" fillId="0" borderId="93" xfId="8133" applyFont="1" applyBorder="1" applyAlignment="1">
      <alignment vertical="center" wrapText="1"/>
    </xf>
    <xf numFmtId="0" fontId="24" fillId="0" borderId="103" xfId="8133" applyFont="1" applyBorder="1" applyAlignment="1">
      <alignment horizontal="center" vertical="center"/>
    </xf>
    <xf numFmtId="0" fontId="24" fillId="0" borderId="55" xfId="8133" applyFont="1" applyBorder="1" applyAlignment="1">
      <alignment horizontal="center" vertical="center"/>
    </xf>
    <xf numFmtId="0" fontId="22" fillId="0" borderId="95" xfId="8133" applyFont="1" applyBorder="1" applyAlignment="1">
      <alignment horizontal="center" vertical="center" wrapText="1"/>
    </xf>
    <xf numFmtId="0" fontId="22" fillId="0" borderId="101" xfId="8133" applyFont="1" applyBorder="1" applyAlignment="1">
      <alignment horizontal="center" vertical="center" wrapText="1"/>
    </xf>
    <xf numFmtId="0" fontId="22" fillId="0" borderId="96" xfId="8133" applyFont="1" applyBorder="1" applyAlignment="1">
      <alignment horizontal="center" vertical="center" wrapText="1"/>
    </xf>
    <xf numFmtId="0" fontId="22" fillId="0" borderId="93" xfId="8133" applyFont="1" applyBorder="1" applyAlignment="1">
      <alignment horizontal="center" vertical="center" wrapText="1"/>
    </xf>
    <xf numFmtId="0" fontId="22" fillId="0" borderId="97" xfId="8133" applyFont="1" applyBorder="1" applyAlignment="1">
      <alignment horizontal="center" vertical="center" wrapText="1"/>
    </xf>
    <xf numFmtId="0" fontId="22" fillId="0" borderId="98" xfId="8133" applyFont="1" applyBorder="1" applyAlignment="1">
      <alignment horizontal="center" vertical="center" wrapText="1"/>
    </xf>
    <xf numFmtId="0" fontId="22" fillId="0" borderId="99" xfId="8133" applyFont="1" applyBorder="1" applyAlignment="1">
      <alignment horizontal="center" vertical="center" wrapText="1"/>
    </xf>
    <xf numFmtId="3" fontId="6" fillId="0" borderId="1" xfId="8133" applyNumberFormat="1" applyFont="1" applyBorder="1" applyAlignment="1">
      <alignment horizontal="right" vertical="center"/>
    </xf>
    <xf numFmtId="3" fontId="6" fillId="0" borderId="2" xfId="8133" applyNumberFormat="1" applyFont="1" applyBorder="1" applyAlignment="1">
      <alignment horizontal="right" vertical="center"/>
    </xf>
    <xf numFmtId="0" fontId="6" fillId="0" borderId="101" xfId="8133" applyFont="1" applyBorder="1" applyAlignment="1">
      <alignment horizontal="left" vertical="center"/>
    </xf>
    <xf numFmtId="0" fontId="6" fillId="0" borderId="93" xfId="8133" applyFont="1" applyBorder="1" applyAlignment="1">
      <alignment horizontal="left" vertical="center"/>
    </xf>
    <xf numFmtId="0" fontId="6" fillId="0" borderId="101" xfId="8133" applyFont="1" applyBorder="1" applyAlignment="1">
      <alignment horizontal="left" vertical="center" wrapText="1"/>
    </xf>
    <xf numFmtId="0" fontId="6" fillId="0" borderId="93" xfId="8133" applyFont="1" applyBorder="1" applyAlignment="1">
      <alignment horizontal="left" vertical="center" wrapText="1"/>
    </xf>
    <xf numFmtId="49" fontId="66" fillId="0" borderId="3" xfId="1469" applyNumberFormat="1" applyFont="1" applyBorder="1" applyAlignment="1">
      <alignment horizontal="center" vertical="center" wrapText="1"/>
    </xf>
    <xf numFmtId="49" fontId="66" fillId="0" borderId="12" xfId="1469" applyNumberFormat="1" applyFont="1" applyBorder="1" applyAlignment="1">
      <alignment horizontal="center" vertical="center" wrapText="1"/>
    </xf>
    <xf numFmtId="49" fontId="66" fillId="0" borderId="25" xfId="1469" applyNumberFormat="1" applyFont="1" applyBorder="1" applyAlignment="1">
      <alignment horizontal="center" vertical="center" wrapText="1"/>
    </xf>
    <xf numFmtId="0" fontId="25" fillId="0" borderId="1" xfId="1469" applyFont="1" applyBorder="1" applyAlignment="1">
      <alignment horizontal="center" vertical="center" wrapText="1"/>
    </xf>
    <xf numFmtId="0" fontId="25" fillId="0" borderId="16" xfId="1469" applyFont="1" applyBorder="1" applyAlignment="1">
      <alignment horizontal="center" vertical="center" wrapText="1"/>
    </xf>
    <xf numFmtId="0" fontId="25" fillId="0" borderId="2" xfId="1469" applyFont="1" applyBorder="1" applyAlignment="1">
      <alignment horizontal="center" vertical="center" wrapText="1"/>
    </xf>
    <xf numFmtId="0" fontId="25" fillId="0" borderId="4" xfId="1469" applyFont="1" applyBorder="1" applyAlignment="1">
      <alignment horizontal="center" vertical="center" wrapText="1"/>
    </xf>
    <xf numFmtId="3" fontId="25" fillId="0" borderId="14" xfId="1469" applyNumberFormat="1" applyFont="1" applyBorder="1" applyAlignment="1">
      <alignment horizontal="center" vertical="center" wrapText="1"/>
    </xf>
    <xf numFmtId="3" fontId="25" fillId="0" borderId="28" xfId="1469" applyNumberFormat="1" applyFont="1" applyBorder="1" applyAlignment="1">
      <alignment horizontal="center" vertical="center" wrapText="1"/>
    </xf>
    <xf numFmtId="3" fontId="25" fillId="0" borderId="7" xfId="1469" applyNumberFormat="1" applyFont="1" applyBorder="1" applyAlignment="1">
      <alignment horizontal="center" vertical="center" wrapText="1"/>
    </xf>
    <xf numFmtId="3" fontId="25" fillId="0" borderId="24" xfId="1469" applyNumberFormat="1" applyFont="1" applyBorder="1" applyAlignment="1">
      <alignment horizontal="center" vertical="center" wrapText="1"/>
    </xf>
    <xf numFmtId="49" fontId="66" fillId="0" borderId="4" xfId="1469" applyNumberFormat="1" applyFont="1" applyBorder="1" applyAlignment="1">
      <alignment horizontal="center" vertical="center" wrapText="1"/>
    </xf>
    <xf numFmtId="3" fontId="25" fillId="0" borderId="4" xfId="1469" applyNumberFormat="1" applyFont="1" applyBorder="1" applyAlignment="1">
      <alignment horizontal="center" vertical="center" wrapText="1"/>
    </xf>
    <xf numFmtId="0" fontId="9" fillId="2" borderId="3" xfId="8137" applyFont="1" applyFill="1" applyBorder="1" applyAlignment="1">
      <alignment horizontal="left" vertical="center" wrapText="1"/>
    </xf>
    <xf numFmtId="0" fontId="9" fillId="2" borderId="12" xfId="8137" applyFont="1" applyFill="1" applyBorder="1" applyAlignment="1">
      <alignment horizontal="left" vertical="center" wrapText="1"/>
    </xf>
    <xf numFmtId="0" fontId="9" fillId="2" borderId="25" xfId="8137" applyFont="1" applyFill="1" applyBorder="1" applyAlignment="1">
      <alignment horizontal="left" vertical="center" wrapText="1"/>
    </xf>
    <xf numFmtId="166" fontId="9" fillId="2" borderId="3" xfId="8139" applyFont="1" applyFill="1" applyBorder="1" applyAlignment="1">
      <alignment horizontal="left" vertical="center" wrapText="1"/>
    </xf>
    <xf numFmtId="166" fontId="9" fillId="2" borderId="12" xfId="8139" applyFont="1" applyFill="1" applyBorder="1" applyAlignment="1">
      <alignment horizontal="left" vertical="center" wrapText="1"/>
    </xf>
    <xf numFmtId="166" fontId="9" fillId="2" borderId="25" xfId="8139" applyFont="1" applyFill="1" applyBorder="1" applyAlignment="1">
      <alignment horizontal="left" vertical="center" wrapText="1"/>
    </xf>
    <xf numFmtId="4" fontId="24" fillId="2" borderId="3" xfId="8124" applyNumberFormat="1" applyFont="1" applyFill="1" applyBorder="1" applyAlignment="1">
      <alignment horizontal="center" vertical="center"/>
    </xf>
    <xf numFmtId="4" fontId="24" fillId="2" borderId="12" xfId="8124" applyNumberFormat="1" applyFont="1" applyFill="1" applyBorder="1" applyAlignment="1">
      <alignment horizontal="center" vertical="center"/>
    </xf>
    <xf numFmtId="4" fontId="24" fillId="2" borderId="25" xfId="8124" applyNumberFormat="1" applyFont="1" applyFill="1" applyBorder="1" applyAlignment="1">
      <alignment horizontal="center" vertical="center"/>
    </xf>
    <xf numFmtId="49" fontId="210" fillId="2" borderId="3" xfId="8137" applyNumberFormat="1" applyFont="1" applyFill="1" applyBorder="1" applyAlignment="1">
      <alignment horizontal="left" vertical="center"/>
    </xf>
    <xf numFmtId="49" fontId="210" fillId="2" borderId="12" xfId="8137" applyNumberFormat="1" applyFont="1" applyFill="1" applyBorder="1" applyAlignment="1">
      <alignment horizontal="left" vertical="center"/>
    </xf>
    <xf numFmtId="49" fontId="198" fillId="2" borderId="3" xfId="8137" applyNumberFormat="1" applyFont="1" applyFill="1" applyBorder="1" applyAlignment="1">
      <alignment horizontal="left" vertical="center"/>
    </xf>
    <xf numFmtId="49" fontId="198" fillId="2" borderId="12" xfId="8137" applyNumberFormat="1" applyFont="1" applyFill="1" applyBorder="1" applyAlignment="1">
      <alignment horizontal="left" vertical="center"/>
    </xf>
    <xf numFmtId="0" fontId="221" fillId="2" borderId="3" xfId="8137" applyFont="1" applyFill="1" applyBorder="1" applyAlignment="1">
      <alignment horizontal="center" vertical="center"/>
    </xf>
    <xf numFmtId="0" fontId="221" fillId="2" borderId="12" xfId="8137" applyFont="1" applyFill="1" applyBorder="1" applyAlignment="1">
      <alignment horizontal="center" vertical="center"/>
    </xf>
    <xf numFmtId="0" fontId="221" fillId="2" borderId="25" xfId="8137" applyFont="1" applyFill="1" applyBorder="1" applyAlignment="1">
      <alignment horizontal="center" vertical="center"/>
    </xf>
    <xf numFmtId="0" fontId="58" fillId="2" borderId="1" xfId="8137" applyFont="1" applyFill="1" applyBorder="1" applyAlignment="1">
      <alignment horizontal="center" vertical="center" wrapText="1"/>
    </xf>
    <xf numFmtId="0" fontId="58" fillId="2" borderId="2" xfId="8137" applyFont="1" applyFill="1" applyBorder="1" applyAlignment="1">
      <alignment horizontal="center" vertical="center" wrapText="1"/>
    </xf>
    <xf numFmtId="0" fontId="47" fillId="2" borderId="1" xfId="8137" applyFont="1" applyFill="1" applyBorder="1" applyAlignment="1">
      <alignment horizontal="center" vertical="center" wrapText="1"/>
    </xf>
    <xf numFmtId="0" fontId="47" fillId="2" borderId="2" xfId="8137" applyFont="1" applyFill="1" applyBorder="1" applyAlignment="1">
      <alignment horizontal="center" vertical="center" wrapText="1"/>
    </xf>
    <xf numFmtId="2" fontId="198" fillId="2" borderId="1" xfId="8121" applyNumberFormat="1" applyFont="1" applyFill="1" applyBorder="1" applyAlignment="1">
      <alignment horizontal="center" vertical="center"/>
    </xf>
    <xf numFmtId="2" fontId="198" fillId="2" borderId="2" xfId="8121" applyNumberFormat="1" applyFont="1" applyFill="1" applyBorder="1" applyAlignment="1">
      <alignment horizontal="center" vertical="center"/>
    </xf>
    <xf numFmtId="0" fontId="24" fillId="2" borderId="1" xfId="8137" applyFont="1" applyFill="1" applyBorder="1" applyAlignment="1">
      <alignment horizontal="center" vertical="center" wrapText="1"/>
    </xf>
    <xf numFmtId="0" fontId="24" fillId="2" borderId="2" xfId="8137" applyFont="1" applyFill="1" applyBorder="1" applyAlignment="1">
      <alignment horizontal="center" vertical="center" wrapText="1"/>
    </xf>
    <xf numFmtId="166" fontId="24" fillId="2" borderId="1" xfId="8139" applyFont="1" applyFill="1" applyBorder="1" applyAlignment="1">
      <alignment horizontal="center" vertical="center" wrapText="1"/>
    </xf>
    <xf numFmtId="166" fontId="24" fillId="2" borderId="2" xfId="8139" applyFont="1" applyFill="1" applyBorder="1" applyAlignment="1">
      <alignment horizontal="center" vertical="center" wrapText="1"/>
    </xf>
    <xf numFmtId="0" fontId="9" fillId="2" borderId="93" xfId="8137" applyFont="1" applyFill="1" applyBorder="1" applyAlignment="1">
      <alignment horizontal="left" vertical="center" wrapText="1"/>
    </xf>
    <xf numFmtId="0" fontId="24" fillId="2" borderId="3" xfId="8137" applyFont="1" applyFill="1" applyBorder="1" applyAlignment="1">
      <alignment horizontal="left" vertical="center"/>
    </xf>
    <xf numFmtId="0" fontId="24" fillId="2" borderId="12" xfId="8137" applyFont="1" applyFill="1" applyBorder="1" applyAlignment="1">
      <alignment horizontal="left" vertical="center"/>
    </xf>
    <xf numFmtId="166" fontId="9" fillId="2" borderId="93" xfId="8139" applyFont="1" applyFill="1" applyBorder="1" applyAlignment="1">
      <alignment vertical="center" wrapText="1"/>
    </xf>
    <xf numFmtId="0" fontId="210" fillId="2" borderId="3" xfId="8137" applyFont="1" applyFill="1" applyBorder="1" applyAlignment="1">
      <alignment horizontal="left" vertical="center"/>
    </xf>
    <xf numFmtId="0" fontId="210" fillId="2" borderId="12" xfId="8137" applyFont="1" applyFill="1" applyBorder="1" applyAlignment="1">
      <alignment horizontal="left" vertical="center"/>
    </xf>
    <xf numFmtId="0" fontId="210" fillId="2" borderId="25" xfId="8137" applyFont="1" applyFill="1" applyBorder="1" applyAlignment="1">
      <alignment horizontal="left" vertical="center"/>
    </xf>
    <xf numFmtId="167" fontId="6" fillId="2" borderId="0" xfId="8104" applyNumberFormat="1" applyFont="1" applyFill="1" applyBorder="1" applyAlignment="1">
      <alignment horizontal="right" vertical="center"/>
    </xf>
    <xf numFmtId="0" fontId="9" fillId="2" borderId="1" xfId="8137" applyFont="1" applyFill="1" applyBorder="1" applyAlignment="1">
      <alignment horizontal="center" vertical="center" wrapText="1"/>
    </xf>
    <xf numFmtId="0" fontId="9" fillId="2" borderId="2" xfId="8137" applyFont="1" applyFill="1" applyBorder="1" applyAlignment="1">
      <alignment horizontal="center" vertical="center" wrapText="1"/>
    </xf>
    <xf numFmtId="0" fontId="9" fillId="2" borderId="79" xfId="8127" applyFont="1" applyFill="1" applyBorder="1" applyAlignment="1">
      <alignment horizontal="left"/>
    </xf>
    <xf numFmtId="0" fontId="9" fillId="2" borderId="80" xfId="8127" applyFont="1" applyFill="1" applyBorder="1" applyAlignment="1">
      <alignment horizontal="left"/>
    </xf>
    <xf numFmtId="0" fontId="9" fillId="2" borderId="81" xfId="8127" applyFont="1" applyFill="1" applyBorder="1" applyAlignment="1">
      <alignment horizontal="left"/>
    </xf>
    <xf numFmtId="49" fontId="24" fillId="2" borderId="90" xfId="8126" applyNumberFormat="1" applyFont="1" applyFill="1" applyBorder="1" applyAlignment="1">
      <alignment horizontal="left"/>
    </xf>
    <xf numFmtId="49" fontId="24" fillId="2" borderId="88" xfId="8126" applyNumberFormat="1" applyFont="1" applyFill="1" applyBorder="1" applyAlignment="1">
      <alignment horizontal="left"/>
    </xf>
    <xf numFmtId="49" fontId="24" fillId="2" borderId="79" xfId="8126" applyNumberFormat="1" applyFont="1" applyFill="1" applyBorder="1" applyAlignment="1">
      <alignment horizontal="center" vertical="center"/>
    </xf>
    <xf numFmtId="49" fontId="24" fillId="2" borderId="80" xfId="8126" applyNumberFormat="1" applyFont="1" applyFill="1" applyBorder="1" applyAlignment="1">
      <alignment horizontal="center" vertical="center"/>
    </xf>
    <xf numFmtId="49" fontId="24" fillId="2" borderId="81" xfId="8126" applyNumberFormat="1" applyFont="1" applyFill="1" applyBorder="1" applyAlignment="1">
      <alignment horizontal="center" vertical="center"/>
    </xf>
    <xf numFmtId="49" fontId="45" fillId="2" borderId="84" xfId="8127" applyNumberFormat="1" applyFont="1" applyFill="1" applyBorder="1" applyAlignment="1">
      <alignment horizontal="left" vertical="center"/>
    </xf>
    <xf numFmtId="49" fontId="45" fillId="2" borderId="85" xfId="8127" applyNumberFormat="1" applyFont="1" applyFill="1" applyBorder="1" applyAlignment="1">
      <alignment horizontal="left" vertical="center"/>
    </xf>
    <xf numFmtId="49" fontId="45" fillId="2" borderId="86" xfId="8127" applyNumberFormat="1" applyFont="1" applyFill="1" applyBorder="1" applyAlignment="1">
      <alignment horizontal="left" vertical="center"/>
    </xf>
    <xf numFmtId="0" fontId="45" fillId="2" borderId="84" xfId="8127" applyFont="1" applyFill="1" applyBorder="1" applyAlignment="1">
      <alignment horizontal="left" vertical="center"/>
    </xf>
    <xf numFmtId="0" fontId="45" fillId="2" borderId="85" xfId="8127" applyFont="1" applyFill="1" applyBorder="1" applyAlignment="1">
      <alignment horizontal="left" vertical="center"/>
    </xf>
    <xf numFmtId="0" fontId="45" fillId="2" borderId="86" xfId="8127" applyFont="1" applyFill="1" applyBorder="1" applyAlignment="1">
      <alignment horizontal="left" vertical="center"/>
    </xf>
    <xf numFmtId="49" fontId="24" fillId="2" borderId="14" xfId="8127" applyNumberFormat="1" applyFont="1" applyFill="1" applyBorder="1" applyAlignment="1">
      <alignment horizontal="left" vertical="center"/>
    </xf>
    <xf numFmtId="49" fontId="24" fillId="2" borderId="21" xfId="8127" applyNumberFormat="1" applyFont="1" applyFill="1" applyBorder="1" applyAlignment="1">
      <alignment horizontal="left" vertical="center"/>
    </xf>
    <xf numFmtId="49" fontId="24" fillId="2" borderId="28" xfId="8127" applyNumberFormat="1" applyFont="1" applyFill="1" applyBorder="1" applyAlignment="1">
      <alignment horizontal="left" vertical="center"/>
    </xf>
    <xf numFmtId="168" fontId="9" fillId="2" borderId="0" xfId="8105" applyNumberFormat="1" applyFont="1" applyFill="1" applyBorder="1" applyProtection="1">
      <alignment horizontal="left" vertical="center" wrapText="1"/>
    </xf>
    <xf numFmtId="4" fontId="24" fillId="2" borderId="0" xfId="8105" applyNumberFormat="1" applyFont="1" applyFill="1" applyBorder="1" applyProtection="1">
      <alignment horizontal="left" vertical="center" wrapText="1"/>
    </xf>
    <xf numFmtId="49" fontId="45" fillId="2" borderId="78" xfId="8127" applyNumberFormat="1" applyFont="1" applyFill="1" applyBorder="1" applyAlignment="1">
      <alignment horizontal="center" vertical="center"/>
    </xf>
    <xf numFmtId="49" fontId="45" fillId="2" borderId="82" xfId="8127" applyNumberFormat="1" applyFont="1" applyFill="1" applyBorder="1" applyAlignment="1">
      <alignment horizontal="center" vertical="center"/>
    </xf>
    <xf numFmtId="49" fontId="45" fillId="2" borderId="78" xfId="8127" applyNumberFormat="1" applyFont="1" applyFill="1" applyBorder="1" applyAlignment="1">
      <alignment horizontal="center" vertical="center" wrapText="1"/>
    </xf>
    <xf numFmtId="49" fontId="45" fillId="2" borderId="82" xfId="8127" applyNumberFormat="1" applyFont="1" applyFill="1" applyBorder="1" applyAlignment="1">
      <alignment horizontal="center" vertical="center" wrapText="1"/>
    </xf>
    <xf numFmtId="49" fontId="24" fillId="2" borderId="78" xfId="8127" applyNumberFormat="1" applyFont="1" applyFill="1" applyBorder="1" applyAlignment="1">
      <alignment horizontal="center" vertical="center" wrapText="1"/>
    </xf>
    <xf numFmtId="49" fontId="24" fillId="2" borderId="82" xfId="8127" applyNumberFormat="1" applyFont="1" applyFill="1" applyBorder="1" applyAlignment="1">
      <alignment horizontal="center" vertical="center" wrapText="1"/>
    </xf>
    <xf numFmtId="3" fontId="45" fillId="2" borderId="79" xfId="8126" applyNumberFormat="1" applyFont="1" applyFill="1" applyBorder="1" applyAlignment="1">
      <alignment horizontal="center" vertical="center" wrapText="1"/>
    </xf>
    <xf numFmtId="3" fontId="45" fillId="2" borderId="80" xfId="8126" applyNumberFormat="1" applyFont="1" applyFill="1" applyBorder="1" applyAlignment="1">
      <alignment horizontal="center" vertical="center" wrapText="1"/>
    </xf>
    <xf numFmtId="3" fontId="45" fillId="2" borderId="81" xfId="8126" applyNumberFormat="1" applyFont="1" applyFill="1" applyBorder="1" applyAlignment="1">
      <alignment horizontal="center" vertical="center" wrapText="1"/>
    </xf>
    <xf numFmtId="3" fontId="9" fillId="2" borderId="79" xfId="8126" applyNumberFormat="1" applyFont="1" applyFill="1" applyBorder="1" applyAlignment="1">
      <alignment horizontal="center" vertical="center" wrapText="1"/>
    </xf>
    <xf numFmtId="3" fontId="9" fillId="2" borderId="80" xfId="8126" applyNumberFormat="1" applyFont="1" applyFill="1" applyBorder="1" applyAlignment="1">
      <alignment horizontal="center" vertical="center" wrapText="1"/>
    </xf>
    <xf numFmtId="3" fontId="9" fillId="2" borderId="81" xfId="8126" applyNumberFormat="1" applyFont="1" applyFill="1" applyBorder="1" applyAlignment="1">
      <alignment horizontal="center" vertical="center" wrapText="1"/>
    </xf>
    <xf numFmtId="0" fontId="24" fillId="2" borderId="79" xfId="8127" applyFont="1" applyFill="1" applyBorder="1" applyAlignment="1">
      <alignment horizontal="left" vertical="center"/>
    </xf>
    <xf numFmtId="0" fontId="24" fillId="2" borderId="80" xfId="8127" applyFont="1" applyFill="1" applyBorder="1" applyAlignment="1">
      <alignment horizontal="left" vertical="center"/>
    </xf>
    <xf numFmtId="0" fontId="24" fillId="2" borderId="81" xfId="8127" applyFont="1" applyFill="1" applyBorder="1" applyAlignment="1">
      <alignment horizontal="left" vertical="center"/>
    </xf>
    <xf numFmtId="49" fontId="9" fillId="2" borderId="78" xfId="8127" applyNumberFormat="1" applyFont="1" applyFill="1" applyBorder="1" applyAlignment="1">
      <alignment horizontal="center" vertical="center"/>
    </xf>
    <xf numFmtId="49" fontId="9" fillId="2" borderId="82" xfId="8127" applyNumberFormat="1" applyFont="1" applyFill="1" applyBorder="1" applyAlignment="1">
      <alignment horizontal="center" vertical="center"/>
    </xf>
    <xf numFmtId="49" fontId="9" fillId="2" borderId="78" xfId="8127" applyNumberFormat="1" applyFont="1" applyFill="1" applyBorder="1" applyAlignment="1">
      <alignment horizontal="center" vertical="center" wrapText="1"/>
    </xf>
    <xf numFmtId="49" fontId="9" fillId="2" borderId="82" xfId="8127" applyNumberFormat="1" applyFont="1" applyFill="1" applyBorder="1" applyAlignment="1">
      <alignment horizontal="center" vertical="center" wrapText="1"/>
    </xf>
    <xf numFmtId="0" fontId="32" fillId="4" borderId="4" xfId="1469" applyFont="1" applyFill="1" applyBorder="1" applyAlignment="1">
      <alignment horizontal="center" vertical="center" wrapText="1"/>
    </xf>
    <xf numFmtId="3" fontId="32" fillId="0" borderId="1" xfId="1469" applyNumberFormat="1" applyFont="1" applyBorder="1" applyAlignment="1">
      <alignment horizontal="center" vertical="center"/>
    </xf>
    <xf numFmtId="3" fontId="32" fillId="0" borderId="2" xfId="1469" applyNumberFormat="1" applyFont="1" applyBorder="1" applyAlignment="1">
      <alignment horizontal="center" vertical="center"/>
    </xf>
    <xf numFmtId="3" fontId="32" fillId="0" borderId="4" xfId="1469" applyNumberFormat="1" applyFont="1" applyBorder="1" applyAlignment="1">
      <alignment horizontal="center" vertical="center"/>
    </xf>
    <xf numFmtId="0" fontId="192" fillId="2" borderId="1" xfId="1469" applyFont="1" applyFill="1" applyBorder="1" applyAlignment="1">
      <alignment vertical="center"/>
    </xf>
    <xf numFmtId="0" fontId="192" fillId="2" borderId="2" xfId="1469" applyFont="1" applyFill="1" applyBorder="1" applyAlignment="1">
      <alignment vertical="center"/>
    </xf>
    <xf numFmtId="0" fontId="221" fillId="2" borderId="4" xfId="1469" applyFont="1" applyFill="1" applyBorder="1" applyAlignment="1">
      <alignment horizontal="left"/>
    </xf>
    <xf numFmtId="3" fontId="221" fillId="2" borderId="4" xfId="1469" applyNumberFormat="1" applyFont="1" applyFill="1" applyBorder="1" applyAlignment="1">
      <alignment horizontal="center" vertical="center"/>
    </xf>
    <xf numFmtId="0" fontId="199" fillId="2" borderId="0" xfId="1979" applyFont="1" applyFill="1" applyAlignment="1">
      <alignment horizontal="left" wrapText="1"/>
    </xf>
    <xf numFmtId="3" fontId="221" fillId="2" borderId="4" xfId="1469" applyNumberFormat="1" applyFont="1" applyFill="1" applyBorder="1" applyAlignment="1">
      <alignment horizontal="left" vertical="center"/>
    </xf>
    <xf numFmtId="3" fontId="221" fillId="2" borderId="3" xfId="1469" applyNumberFormat="1" applyFont="1" applyFill="1" applyBorder="1" applyAlignment="1">
      <alignment horizontal="left" vertical="center"/>
    </xf>
    <xf numFmtId="4" fontId="192" fillId="2" borderId="1" xfId="1469" applyNumberFormat="1" applyFont="1" applyFill="1" applyBorder="1" applyAlignment="1">
      <alignment horizontal="right" vertical="center"/>
    </xf>
    <xf numFmtId="4" fontId="192" fillId="2" borderId="2" xfId="1469" applyNumberFormat="1" applyFont="1" applyFill="1" applyBorder="1" applyAlignment="1">
      <alignment horizontal="right" vertical="center"/>
    </xf>
    <xf numFmtId="3" fontId="192" fillId="2" borderId="1" xfId="1469" applyNumberFormat="1" applyFont="1" applyFill="1" applyBorder="1" applyAlignment="1">
      <alignment horizontal="right" vertical="center" wrapText="1"/>
    </xf>
    <xf numFmtId="3" fontId="192" fillId="2" borderId="2" xfId="1469" applyNumberFormat="1" applyFont="1" applyFill="1" applyBorder="1" applyAlignment="1">
      <alignment horizontal="right" vertical="center" wrapText="1"/>
    </xf>
    <xf numFmtId="0" fontId="192" fillId="2" borderId="4" xfId="1469" applyFont="1" applyFill="1" applyBorder="1" applyAlignment="1">
      <alignment horizontal="right" vertical="center"/>
    </xf>
    <xf numFmtId="0" fontId="242" fillId="2" borderId="1" xfId="2010" applyFont="1" applyFill="1" applyBorder="1" applyAlignment="1">
      <alignment horizontal="right" vertical="center"/>
    </xf>
    <xf numFmtId="0" fontId="242" fillId="2" borderId="2" xfId="2010" applyFont="1" applyFill="1" applyBorder="1" applyAlignment="1">
      <alignment horizontal="right" vertical="center"/>
    </xf>
    <xf numFmtId="0" fontId="192" fillId="2" borderId="1" xfId="1469" applyFont="1" applyFill="1" applyBorder="1" applyAlignment="1">
      <alignment horizontal="right" vertical="center"/>
    </xf>
    <xf numFmtId="0" fontId="192" fillId="2" borderId="2" xfId="1469" applyFont="1" applyFill="1" applyBorder="1" applyAlignment="1">
      <alignment horizontal="right" vertical="center"/>
    </xf>
    <xf numFmtId="4" fontId="192" fillId="2" borderId="4" xfId="1469" applyNumberFormat="1" applyFont="1" applyFill="1" applyBorder="1" applyAlignment="1">
      <alignment vertical="center"/>
    </xf>
    <xf numFmtId="1" fontId="241" fillId="2" borderId="4" xfId="1469" applyNumberFormat="1" applyFont="1" applyFill="1" applyBorder="1" applyAlignment="1">
      <alignment horizontal="right" vertical="center"/>
    </xf>
    <xf numFmtId="0" fontId="192" fillId="2" borderId="14" xfId="1469" applyFont="1" applyFill="1" applyBorder="1" applyAlignment="1">
      <alignment vertical="center"/>
    </xf>
    <xf numFmtId="0" fontId="192" fillId="2" borderId="7" xfId="1469" applyFont="1" applyFill="1" applyBorder="1" applyAlignment="1">
      <alignment vertical="center"/>
    </xf>
    <xf numFmtId="3" fontId="192" fillId="2" borderId="1" xfId="1469" applyNumberFormat="1" applyFont="1" applyFill="1" applyBorder="1" applyAlignment="1">
      <alignment horizontal="right" vertical="center"/>
    </xf>
    <xf numFmtId="3" fontId="192" fillId="2" borderId="2" xfId="1469" applyNumberFormat="1" applyFont="1" applyFill="1" applyBorder="1" applyAlignment="1">
      <alignment horizontal="right" vertical="center"/>
    </xf>
    <xf numFmtId="0" fontId="192" fillId="2" borderId="4" xfId="1469" applyFont="1" applyFill="1" applyBorder="1" applyAlignment="1">
      <alignment vertical="center"/>
    </xf>
    <xf numFmtId="3" fontId="192" fillId="2" borderId="4" xfId="1469" applyNumberFormat="1" applyFont="1" applyFill="1" applyBorder="1" applyAlignment="1">
      <alignment horizontal="right" vertical="center"/>
    </xf>
    <xf numFmtId="0" fontId="192" fillId="0" borderId="1" xfId="1469" applyFont="1" applyBorder="1" applyAlignment="1">
      <alignment horizontal="center" vertical="center" wrapText="1"/>
    </xf>
    <xf numFmtId="0" fontId="192" fillId="0" borderId="2" xfId="1469" applyFont="1" applyBorder="1" applyAlignment="1">
      <alignment horizontal="center" vertical="center" wrapText="1"/>
    </xf>
    <xf numFmtId="49" fontId="210" fillId="76" borderId="3" xfId="5378" applyNumberFormat="1" applyFont="1" applyFill="1" applyBorder="1" applyAlignment="1">
      <alignment horizontal="center" vertical="center"/>
    </xf>
    <xf numFmtId="49" fontId="210" fillId="76" borderId="25" xfId="5378" applyNumberFormat="1" applyFont="1" applyFill="1" applyBorder="1" applyAlignment="1">
      <alignment horizontal="center" vertical="center"/>
    </xf>
    <xf numFmtId="2" fontId="234" fillId="0" borderId="23" xfId="7880" applyNumberFormat="1" applyFont="1" applyBorder="1" applyAlignment="1">
      <alignment horizontal="center" vertical="center" wrapText="1"/>
    </xf>
    <xf numFmtId="3" fontId="231" fillId="0" borderId="3" xfId="8129" applyNumberFormat="1" applyFont="1" applyBorder="1" applyAlignment="1">
      <alignment horizontal="center" vertical="center" wrapText="1"/>
    </xf>
    <xf numFmtId="3" fontId="231" fillId="0" borderId="12" xfId="8129" applyNumberFormat="1" applyFont="1" applyBorder="1" applyAlignment="1">
      <alignment horizontal="center" vertical="center" wrapText="1"/>
    </xf>
    <xf numFmtId="3" fontId="231" fillId="0" borderId="25" xfId="8129" applyNumberFormat="1" applyFont="1" applyBorder="1" applyAlignment="1">
      <alignment horizontal="center" vertical="center" wrapText="1"/>
    </xf>
    <xf numFmtId="0" fontId="235" fillId="2" borderId="3" xfId="0" applyFont="1" applyFill="1" applyBorder="1" applyAlignment="1">
      <alignment horizontal="center" vertical="center" wrapText="1"/>
    </xf>
    <xf numFmtId="0" fontId="235" fillId="2" borderId="25" xfId="0" applyFont="1" applyFill="1" applyBorder="1" applyAlignment="1">
      <alignment horizontal="center" vertical="center" wrapText="1"/>
    </xf>
    <xf numFmtId="0" fontId="235" fillId="0" borderId="3" xfId="0" applyFont="1" applyBorder="1" applyAlignment="1">
      <alignment horizontal="center" vertical="center" wrapText="1"/>
    </xf>
    <xf numFmtId="0" fontId="235" fillId="0" borderId="25" xfId="0" applyFont="1" applyBorder="1" applyAlignment="1">
      <alignment horizontal="center" vertical="center" wrapText="1"/>
    </xf>
    <xf numFmtId="3" fontId="192" fillId="0" borderId="0" xfId="7880" applyNumberFormat="1" applyFont="1" applyAlignment="1">
      <alignment horizontal="left" vertical="center" wrapText="1"/>
    </xf>
  </cellXfs>
  <cellStyles count="8147">
    <cellStyle name="20% - Accent1 2" xfId="322" xr:uid="{00000000-0005-0000-0000-000000000000}"/>
    <cellStyle name="20% - Accent1 2 2" xfId="53" xr:uid="{00000000-0005-0000-0000-000001000000}"/>
    <cellStyle name="20% - Accent1 2 3" xfId="280" xr:uid="{00000000-0005-0000-0000-000002000000}"/>
    <cellStyle name="20% - Accent1 3" xfId="328" xr:uid="{00000000-0005-0000-0000-000003000000}"/>
    <cellStyle name="20% - Accent2 2" xfId="331" xr:uid="{00000000-0005-0000-0000-000004000000}"/>
    <cellStyle name="20% - Accent2 2 2" xfId="336" xr:uid="{00000000-0005-0000-0000-000005000000}"/>
    <cellStyle name="20% - Accent2 2 3" xfId="346" xr:uid="{00000000-0005-0000-0000-000006000000}"/>
    <cellStyle name="20% - Accent2 3" xfId="188" xr:uid="{00000000-0005-0000-0000-000007000000}"/>
    <cellStyle name="20% - Accent3 2" xfId="100" xr:uid="{00000000-0005-0000-0000-000008000000}"/>
    <cellStyle name="20% - Accent3 2 2" xfId="129" xr:uid="{00000000-0005-0000-0000-000009000000}"/>
    <cellStyle name="20% - Accent3 2 3" xfId="30" xr:uid="{00000000-0005-0000-0000-00000A000000}"/>
    <cellStyle name="20% - Accent3 3" xfId="115" xr:uid="{00000000-0005-0000-0000-00000B000000}"/>
    <cellStyle name="20% - Accent4 2" xfId="278" xr:uid="{00000000-0005-0000-0000-00000C000000}"/>
    <cellStyle name="20% - Accent4 2 2" xfId="252" xr:uid="{00000000-0005-0000-0000-00000D000000}"/>
    <cellStyle name="20% - Accent4 2 3" xfId="294" xr:uid="{00000000-0005-0000-0000-00000E000000}"/>
    <cellStyle name="20% - Accent4 3" xfId="353" xr:uid="{00000000-0005-0000-0000-00000F000000}"/>
    <cellStyle name="20% - Accent5 2" xfId="356" xr:uid="{00000000-0005-0000-0000-000010000000}"/>
    <cellStyle name="20% - Accent5 2 2" xfId="358" xr:uid="{00000000-0005-0000-0000-000011000000}"/>
    <cellStyle name="20% - Accent5 2 3" xfId="364" xr:uid="{00000000-0005-0000-0000-000012000000}"/>
    <cellStyle name="20% - Accent5 3" xfId="368" xr:uid="{00000000-0005-0000-0000-000013000000}"/>
    <cellStyle name="20% - Accent6 2" xfId="370" xr:uid="{00000000-0005-0000-0000-000014000000}"/>
    <cellStyle name="20% - Accent6 2 2" xfId="372" xr:uid="{00000000-0005-0000-0000-000015000000}"/>
    <cellStyle name="20% - Accent6 2 3" xfId="373" xr:uid="{00000000-0005-0000-0000-000016000000}"/>
    <cellStyle name="20% - Accent6 3" xfId="178" xr:uid="{00000000-0005-0000-0000-000017000000}"/>
    <cellStyle name="40% - Accent1 2" xfId="375" xr:uid="{00000000-0005-0000-0000-000018000000}"/>
    <cellStyle name="40% - Accent1 2 2" xfId="388" xr:uid="{00000000-0005-0000-0000-000019000000}"/>
    <cellStyle name="40% - Accent1 2 3" xfId="391" xr:uid="{00000000-0005-0000-0000-00001A000000}"/>
    <cellStyle name="40% - Accent1 3" xfId="398" xr:uid="{00000000-0005-0000-0000-00001B000000}"/>
    <cellStyle name="40% - Accent2 2" xfId="411" xr:uid="{00000000-0005-0000-0000-00001C000000}"/>
    <cellStyle name="40% - Accent2 2 2" xfId="415" xr:uid="{00000000-0005-0000-0000-00001D000000}"/>
    <cellStyle name="40% - Accent2 2 3" xfId="421" xr:uid="{00000000-0005-0000-0000-00001E000000}"/>
    <cellStyle name="40% - Accent2 3" xfId="427" xr:uid="{00000000-0005-0000-0000-00001F000000}"/>
    <cellStyle name="40% - Accent3 2" xfId="438" xr:uid="{00000000-0005-0000-0000-000020000000}"/>
    <cellStyle name="40% - Accent3 2 2" xfId="453" xr:uid="{00000000-0005-0000-0000-000021000000}"/>
    <cellStyle name="40% - Accent3 2 3" xfId="455" xr:uid="{00000000-0005-0000-0000-000022000000}"/>
    <cellStyle name="40% - Accent3 3" xfId="464" xr:uid="{00000000-0005-0000-0000-000023000000}"/>
    <cellStyle name="40% - Accent4 2" xfId="470" xr:uid="{00000000-0005-0000-0000-000024000000}"/>
    <cellStyle name="40% - Accent4 2 2" xfId="474" xr:uid="{00000000-0005-0000-0000-000025000000}"/>
    <cellStyle name="40% - Accent4 2 3" xfId="478" xr:uid="{00000000-0005-0000-0000-000026000000}"/>
    <cellStyle name="40% - Accent4 3" xfId="487" xr:uid="{00000000-0005-0000-0000-000027000000}"/>
    <cellStyle name="40% - Accent5 2" xfId="493" xr:uid="{00000000-0005-0000-0000-000028000000}"/>
    <cellStyle name="40% - Accent5 2 2" xfId="498" xr:uid="{00000000-0005-0000-0000-000029000000}"/>
    <cellStyle name="40% - Accent5 2 3" xfId="500" xr:uid="{00000000-0005-0000-0000-00002A000000}"/>
    <cellStyle name="40% - Accent5 3" xfId="509" xr:uid="{00000000-0005-0000-0000-00002B000000}"/>
    <cellStyle name="40% - Accent6 2" xfId="513" xr:uid="{00000000-0005-0000-0000-00002C000000}"/>
    <cellStyle name="40% - Accent6 2 2" xfId="518" xr:uid="{00000000-0005-0000-0000-00002D000000}"/>
    <cellStyle name="40% - Accent6 2 3" xfId="524" xr:uid="{00000000-0005-0000-0000-00002E000000}"/>
    <cellStyle name="40% - Accent6 3" xfId="529" xr:uid="{00000000-0005-0000-0000-00002F000000}"/>
    <cellStyle name="Accent1 - 20%" xfId="158" xr:uid="{00000000-0005-0000-0000-000030000000}"/>
    <cellStyle name="Accent1 - 20% 2" xfId="323" xr:uid="{00000000-0005-0000-0000-000031000000}"/>
    <cellStyle name="Accent1 - 40%" xfId="530" xr:uid="{00000000-0005-0000-0000-000032000000}"/>
    <cellStyle name="Accent1 - 40% 2" xfId="531" xr:uid="{00000000-0005-0000-0000-000033000000}"/>
    <cellStyle name="Accent1 - 60%" xfId="533" xr:uid="{00000000-0005-0000-0000-000034000000}"/>
    <cellStyle name="Accent1 - 60% 2" xfId="540" xr:uid="{00000000-0005-0000-0000-000035000000}"/>
    <cellStyle name="Accent2 - 20%" xfId="541" xr:uid="{00000000-0005-0000-0000-000036000000}"/>
    <cellStyle name="Accent2 - 20% 2" xfId="542" xr:uid="{00000000-0005-0000-0000-000037000000}"/>
    <cellStyle name="Accent2 - 40%" xfId="15" xr:uid="{00000000-0005-0000-0000-000038000000}"/>
    <cellStyle name="Accent2 - 40% 2" xfId="548" xr:uid="{00000000-0005-0000-0000-000039000000}"/>
    <cellStyle name="Accent2 - 60%" xfId="552" xr:uid="{00000000-0005-0000-0000-00003A000000}"/>
    <cellStyle name="Accent2 - 60% 2" xfId="560" xr:uid="{00000000-0005-0000-0000-00003B000000}"/>
    <cellStyle name="Accent3 - 20%" xfId="566" xr:uid="{00000000-0005-0000-0000-00003C000000}"/>
    <cellStyle name="Accent3 - 20% 2" xfId="570" xr:uid="{00000000-0005-0000-0000-00003D000000}"/>
    <cellStyle name="Accent3 - 40%" xfId="573" xr:uid="{00000000-0005-0000-0000-00003E000000}"/>
    <cellStyle name="Accent3 - 40% 2" xfId="574" xr:uid="{00000000-0005-0000-0000-00003F000000}"/>
    <cellStyle name="Accent3 - 60%" xfId="580" xr:uid="{00000000-0005-0000-0000-000040000000}"/>
    <cellStyle name="Accent3 - 60% 2" xfId="590" xr:uid="{00000000-0005-0000-0000-000041000000}"/>
    <cellStyle name="Accent4 - 20%" xfId="601" xr:uid="{00000000-0005-0000-0000-000042000000}"/>
    <cellStyle name="Accent4 - 20% 2" xfId="603" xr:uid="{00000000-0005-0000-0000-000043000000}"/>
    <cellStyle name="Accent4 - 40%" xfId="607" xr:uid="{00000000-0005-0000-0000-000044000000}"/>
    <cellStyle name="Accent4 - 40% 2" xfId="613" xr:uid="{00000000-0005-0000-0000-000045000000}"/>
    <cellStyle name="Accent4 - 60%" xfId="626" xr:uid="{00000000-0005-0000-0000-000046000000}"/>
    <cellStyle name="Accent4 - 60% 2" xfId="635" xr:uid="{00000000-0005-0000-0000-000047000000}"/>
    <cellStyle name="Accent5 - 20%" xfId="51" xr:uid="{00000000-0005-0000-0000-000048000000}"/>
    <cellStyle name="Accent5 - 20% 2" xfId="641" xr:uid="{00000000-0005-0000-0000-000049000000}"/>
    <cellStyle name="Accent5 - 40%" xfId="642" xr:uid="{00000000-0005-0000-0000-00004A000000}"/>
    <cellStyle name="Accent5 - 40% 2" xfId="647" xr:uid="{00000000-0005-0000-0000-00004B000000}"/>
    <cellStyle name="Accent5 - 60%" xfId="451" xr:uid="{00000000-0005-0000-0000-00004C000000}"/>
    <cellStyle name="Accent5 - 60% 2" xfId="661" xr:uid="{00000000-0005-0000-0000-00004D000000}"/>
    <cellStyle name="Accent6 - 20%" xfId="662" xr:uid="{00000000-0005-0000-0000-00004E000000}"/>
    <cellStyle name="Accent6 - 20% 2" xfId="666" xr:uid="{00000000-0005-0000-0000-00004F000000}"/>
    <cellStyle name="Accent6 - 40%" xfId="614" xr:uid="{00000000-0005-0000-0000-000050000000}"/>
    <cellStyle name="Accent6 - 40% 2" xfId="671" xr:uid="{00000000-0005-0000-0000-000051000000}"/>
    <cellStyle name="Accent6 - 60%" xfId="677" xr:uid="{00000000-0005-0000-0000-000052000000}"/>
    <cellStyle name="Accent6 - 60% 2" xfId="272" xr:uid="{00000000-0005-0000-0000-000053000000}"/>
    <cellStyle name="Akcenat1" xfId="679" xr:uid="{00000000-0005-0000-0000-000054000000}"/>
    <cellStyle name="Akcenat1 - 20%" xfId="682" xr:uid="{00000000-0005-0000-0000-000055000000}"/>
    <cellStyle name="Akcenat1 - 20% 2" xfId="685" xr:uid="{00000000-0005-0000-0000-000056000000}"/>
    <cellStyle name="Akcenat1 - 40%" xfId="687" xr:uid="{00000000-0005-0000-0000-000057000000}"/>
    <cellStyle name="Akcenat1 - 40% 2" xfId="688" xr:uid="{00000000-0005-0000-0000-000058000000}"/>
    <cellStyle name="Akcenat1 - 60%" xfId="694" xr:uid="{00000000-0005-0000-0000-000059000000}"/>
    <cellStyle name="Akcenat1 - 60% 2" xfId="700" xr:uid="{00000000-0005-0000-0000-00005A000000}"/>
    <cellStyle name="Akcenat1 2" xfId="710" xr:uid="{00000000-0005-0000-0000-00005B000000}"/>
    <cellStyle name="Akcenat2" xfId="638" xr:uid="{00000000-0005-0000-0000-00005C000000}"/>
    <cellStyle name="Akcenat2 - 20%" xfId="713" xr:uid="{00000000-0005-0000-0000-00005D000000}"/>
    <cellStyle name="Akcenat2 - 20% 2" xfId="196" xr:uid="{00000000-0005-0000-0000-00005E000000}"/>
    <cellStyle name="Akcenat2 - 40%" xfId="721" xr:uid="{00000000-0005-0000-0000-00005F000000}"/>
    <cellStyle name="Akcenat2 - 40% 2" xfId="725" xr:uid="{00000000-0005-0000-0000-000060000000}"/>
    <cellStyle name="Akcenat2 - 60%" xfId="727" xr:uid="{00000000-0005-0000-0000-000061000000}"/>
    <cellStyle name="Akcenat2 - 60% 2" xfId="730" xr:uid="{00000000-0005-0000-0000-000062000000}"/>
    <cellStyle name="Akcenat2 2" xfId="736" xr:uid="{00000000-0005-0000-0000-000063000000}"/>
    <cellStyle name="Akcenat3" xfId="739" xr:uid="{00000000-0005-0000-0000-000064000000}"/>
    <cellStyle name="Akcenat3 - 20%" xfId="746" xr:uid="{00000000-0005-0000-0000-000065000000}"/>
    <cellStyle name="Akcenat3 - 20% 2" xfId="751" xr:uid="{00000000-0005-0000-0000-000066000000}"/>
    <cellStyle name="Akcenat3 - 40%" xfId="758" xr:uid="{00000000-0005-0000-0000-000067000000}"/>
    <cellStyle name="Akcenat3 - 40% 2" xfId="762" xr:uid="{00000000-0005-0000-0000-000068000000}"/>
    <cellStyle name="Akcenat3 - 60%" xfId="767" xr:uid="{00000000-0005-0000-0000-000069000000}"/>
    <cellStyle name="Akcenat3 - 60% 2" xfId="768" xr:uid="{00000000-0005-0000-0000-00006A000000}"/>
    <cellStyle name="Akcenat3 2" xfId="771" xr:uid="{00000000-0005-0000-0000-00006B000000}"/>
    <cellStyle name="Akcenat4" xfId="593" xr:uid="{00000000-0005-0000-0000-00006C000000}"/>
    <cellStyle name="Akcenat4 - 20%" xfId="775" xr:uid="{00000000-0005-0000-0000-00006D000000}"/>
    <cellStyle name="Akcenat4 - 20% 2" xfId="154" xr:uid="{00000000-0005-0000-0000-00006E000000}"/>
    <cellStyle name="Akcenat4 - 40%" xfId="788" xr:uid="{00000000-0005-0000-0000-00006F000000}"/>
    <cellStyle name="Akcenat4 - 40% 2" xfId="806" xr:uid="{00000000-0005-0000-0000-000070000000}"/>
    <cellStyle name="Akcenat4 - 60%" xfId="809" xr:uid="{00000000-0005-0000-0000-000071000000}"/>
    <cellStyle name="Akcenat4 - 60% 2" xfId="811" xr:uid="{00000000-0005-0000-0000-000072000000}"/>
    <cellStyle name="Akcenat4 2" xfId="812" xr:uid="{00000000-0005-0000-0000-000073000000}"/>
    <cellStyle name="Akcenat5" xfId="822" xr:uid="{00000000-0005-0000-0000-000074000000}"/>
    <cellStyle name="Akcenat5 - 20%" xfId="830" xr:uid="{00000000-0005-0000-0000-000075000000}"/>
    <cellStyle name="Akcenat5 - 20% 2" xfId="396" xr:uid="{00000000-0005-0000-0000-000076000000}"/>
    <cellStyle name="Akcenat5 - 40%" xfId="21" xr:uid="{00000000-0005-0000-0000-000077000000}"/>
    <cellStyle name="Akcenat5 - 40% 2" xfId="457" xr:uid="{00000000-0005-0000-0000-000078000000}"/>
    <cellStyle name="Akcenat5 - 60%" xfId="832" xr:uid="{00000000-0005-0000-0000-000079000000}"/>
    <cellStyle name="Akcenat5 - 60% 2" xfId="501" xr:uid="{00000000-0005-0000-0000-00007A000000}"/>
    <cellStyle name="Akcenat5 2" xfId="840" xr:uid="{00000000-0005-0000-0000-00007B000000}"/>
    <cellStyle name="Akcenat6" xfId="845" xr:uid="{00000000-0005-0000-0000-00007C000000}"/>
    <cellStyle name="Akcenat6 - 20%" xfId="847" xr:uid="{00000000-0005-0000-0000-00007D000000}"/>
    <cellStyle name="Akcenat6 - 20% 2" xfId="852" xr:uid="{00000000-0005-0000-0000-00007E000000}"/>
    <cellStyle name="Akcenat6 - 40%" xfId="857" xr:uid="{00000000-0005-0000-0000-00007F000000}"/>
    <cellStyle name="Akcenat6 - 40% 2" xfId="860" xr:uid="{00000000-0005-0000-0000-000080000000}"/>
    <cellStyle name="Akcenat6 - 60%" xfId="871" xr:uid="{00000000-0005-0000-0000-000081000000}"/>
    <cellStyle name="Akcenat6 - 60% 2" xfId="875" xr:uid="{00000000-0005-0000-0000-000082000000}"/>
    <cellStyle name="Akcenat6 2" xfId="883" xr:uid="{00000000-0005-0000-0000-000083000000}"/>
    <cellStyle name="Bad 2" xfId="886" xr:uid="{00000000-0005-0000-0000-000084000000}"/>
    <cellStyle name="Bad 2 2" xfId="890" xr:uid="{00000000-0005-0000-0000-000085000000}"/>
    <cellStyle name="Bad 3" xfId="50" xr:uid="{00000000-0005-0000-0000-000086000000}"/>
    <cellStyle name="Bad 3 2" xfId="895" xr:uid="{00000000-0005-0000-0000-000087000000}"/>
    <cellStyle name="Beleška" xfId="897" xr:uid="{00000000-0005-0000-0000-000088000000}"/>
    <cellStyle name="Beleška 2" xfId="900" xr:uid="{00000000-0005-0000-0000-000089000000}"/>
    <cellStyle name="Beleška 2 2" xfId="843" xr:uid="{00000000-0005-0000-0000-00008A000000}"/>
    <cellStyle name="Beleška 2 2 2" xfId="879" xr:uid="{00000000-0005-0000-0000-00008B000000}"/>
    <cellStyle name="Beleška 2 2 3" xfId="909" xr:uid="{00000000-0005-0000-0000-00008C000000}"/>
    <cellStyle name="Beleška 2 3" xfId="913" xr:uid="{00000000-0005-0000-0000-00008D000000}"/>
    <cellStyle name="Beleška 3" xfId="918" xr:uid="{00000000-0005-0000-0000-00008E000000}"/>
    <cellStyle name="Beleška 3 2" xfId="921" xr:uid="{00000000-0005-0000-0000-00008F000000}"/>
    <cellStyle name="Beleška 3 2 2" xfId="929" xr:uid="{00000000-0005-0000-0000-000090000000}"/>
    <cellStyle name="Beleška 3 2 3" xfId="447" xr:uid="{00000000-0005-0000-0000-000091000000}"/>
    <cellStyle name="Beleška 3 3" xfId="935" xr:uid="{00000000-0005-0000-0000-000092000000}"/>
    <cellStyle name="Beleška 4" xfId="938" xr:uid="{00000000-0005-0000-0000-000093000000}"/>
    <cellStyle name="Beleška 4 2" xfId="941" xr:uid="{00000000-0005-0000-0000-000094000000}"/>
    <cellStyle name="Beleška 4 2 2" xfId="945" xr:uid="{00000000-0005-0000-0000-000095000000}"/>
    <cellStyle name="Beleška 4 2 3" xfId="949" xr:uid="{00000000-0005-0000-0000-000096000000}"/>
    <cellStyle name="Beleška 4 3" xfId="342" xr:uid="{00000000-0005-0000-0000-000097000000}"/>
    <cellStyle name="Beleška 5" xfId="952" xr:uid="{00000000-0005-0000-0000-000098000000}"/>
    <cellStyle name="Beleška 5 2" xfId="404" xr:uid="{00000000-0005-0000-0000-000099000000}"/>
    <cellStyle name="Beleška 5 3" xfId="957" xr:uid="{00000000-0005-0000-0000-00009A000000}"/>
    <cellStyle name="Beleška 6" xfId="959" xr:uid="{00000000-0005-0000-0000-00009B000000}"/>
    <cellStyle name="Ćelija za proveru" xfId="1395" xr:uid="{00000000-0005-0000-0000-000017010000}"/>
    <cellStyle name="Ćelija za proveru 2" xfId="1398" xr:uid="{00000000-0005-0000-0000-000018010000}"/>
    <cellStyle name="Comma [0] 2" xfId="963" xr:uid="{00000000-0005-0000-0000-00009C000000}"/>
    <cellStyle name="Comma [0] 2 2" xfId="974" xr:uid="{00000000-0005-0000-0000-00009D000000}"/>
    <cellStyle name="Comma [0] 2 2 2" xfId="986" xr:uid="{00000000-0005-0000-0000-00009E000000}"/>
    <cellStyle name="Comma [0] 2 2 2 2" xfId="526" xr:uid="{00000000-0005-0000-0000-00009F000000}"/>
    <cellStyle name="Comma [0] 2 2 2 2 2" xfId="190" xr:uid="{00000000-0005-0000-0000-0000A0000000}"/>
    <cellStyle name="Comma [0] 2 2 2 2 3" xfId="215" xr:uid="{00000000-0005-0000-0000-0000A1000000}"/>
    <cellStyle name="Comma [0] 2 2 2 3" xfId="988" xr:uid="{00000000-0005-0000-0000-0000A2000000}"/>
    <cellStyle name="Comma [0] 2 2 2 4" xfId="990" xr:uid="{00000000-0005-0000-0000-0000A3000000}"/>
    <cellStyle name="Comma [0] 2 2 3" xfId="996" xr:uid="{00000000-0005-0000-0000-0000A4000000}"/>
    <cellStyle name="Comma [0] 2 2 3 2" xfId="1004" xr:uid="{00000000-0005-0000-0000-0000A5000000}"/>
    <cellStyle name="Comma [0] 2 2 3 2 2" xfId="1010" xr:uid="{00000000-0005-0000-0000-0000A6000000}"/>
    <cellStyle name="Comma [0] 2 2 3 2 2 2" xfId="1013" xr:uid="{00000000-0005-0000-0000-0000A7000000}"/>
    <cellStyle name="Comma [0] 2 2 3 2 2 3" xfId="1017" xr:uid="{00000000-0005-0000-0000-0000A8000000}"/>
    <cellStyle name="Comma [0] 2 2 3 2 3" xfId="978" xr:uid="{00000000-0005-0000-0000-0000A9000000}"/>
    <cellStyle name="Comma [0] 2 2 3 2 3 2" xfId="979" xr:uid="{00000000-0005-0000-0000-0000AA000000}"/>
    <cellStyle name="Comma [0] 2 2 3 2 4" xfId="1035" xr:uid="{00000000-0005-0000-0000-0000AB000000}"/>
    <cellStyle name="Comma [0] 2 2 3 3" xfId="214" xr:uid="{00000000-0005-0000-0000-0000AC000000}"/>
    <cellStyle name="Comma [0] 2 2 3 3 2" xfId="1041" xr:uid="{00000000-0005-0000-0000-0000AD000000}"/>
    <cellStyle name="Comma [0] 2 2 3 3 3" xfId="565" xr:uid="{00000000-0005-0000-0000-0000AE000000}"/>
    <cellStyle name="Comma [0] 2 2 3 4" xfId="242" xr:uid="{00000000-0005-0000-0000-0000AF000000}"/>
    <cellStyle name="Comma [0] 2 2 3 5" xfId="135" xr:uid="{00000000-0005-0000-0000-0000B0000000}"/>
    <cellStyle name="Comma [0] 2 2 4" xfId="1047" xr:uid="{00000000-0005-0000-0000-0000B1000000}"/>
    <cellStyle name="Comma [0] 2 2 4 2" xfId="1059" xr:uid="{00000000-0005-0000-0000-0000B2000000}"/>
    <cellStyle name="Comma [0] 2 2 4 2 2" xfId="1071" xr:uid="{00000000-0005-0000-0000-0000B3000000}"/>
    <cellStyle name="Comma [0] 2 2 4 2 3" xfId="1080" xr:uid="{00000000-0005-0000-0000-0000B4000000}"/>
    <cellStyle name="Comma [0] 2 2 4 3" xfId="1086" xr:uid="{00000000-0005-0000-0000-0000B5000000}"/>
    <cellStyle name="Comma [0] 2 2 4 4" xfId="1089" xr:uid="{00000000-0005-0000-0000-0000B6000000}"/>
    <cellStyle name="Comma [0] 2 2 5" xfId="1091" xr:uid="{00000000-0005-0000-0000-0000B7000000}"/>
    <cellStyle name="Comma [0] 2 2 5 2" xfId="1098" xr:uid="{00000000-0005-0000-0000-0000B8000000}"/>
    <cellStyle name="Comma [0] 2 2 5 3" xfId="1102" xr:uid="{00000000-0005-0000-0000-0000B9000000}"/>
    <cellStyle name="Comma [0] 2 2 6" xfId="1104" xr:uid="{00000000-0005-0000-0000-0000BA000000}"/>
    <cellStyle name="Comma [0] 2 2 7" xfId="823" xr:uid="{00000000-0005-0000-0000-0000BB000000}"/>
    <cellStyle name="Comma [0] 2 3" xfId="1030" xr:uid="{00000000-0005-0000-0000-0000BC000000}"/>
    <cellStyle name="Comma [0] 2 3 2" xfId="1109" xr:uid="{00000000-0005-0000-0000-0000BD000000}"/>
    <cellStyle name="Comma [0] 2 3 2 2" xfId="1112" xr:uid="{00000000-0005-0000-0000-0000BE000000}"/>
    <cellStyle name="Comma [0] 2 3 2 3" xfId="11" xr:uid="{00000000-0005-0000-0000-0000BF000000}"/>
    <cellStyle name="Comma [0] 2 3 3" xfId="1115" xr:uid="{00000000-0005-0000-0000-0000C0000000}"/>
    <cellStyle name="Comma [0] 2 3 4" xfId="1119" xr:uid="{00000000-0005-0000-0000-0000C1000000}"/>
    <cellStyle name="Comma [0] 2 4" xfId="1126" xr:uid="{00000000-0005-0000-0000-0000C2000000}"/>
    <cellStyle name="Comma [0] 2 4 2" xfId="1128" xr:uid="{00000000-0005-0000-0000-0000C3000000}"/>
    <cellStyle name="Comma [0] 2 4 2 2" xfId="1137" xr:uid="{00000000-0005-0000-0000-0000C4000000}"/>
    <cellStyle name="Comma [0] 2 4 2 3" xfId="1139" xr:uid="{00000000-0005-0000-0000-0000C5000000}"/>
    <cellStyle name="Comma [0] 2 4 3" xfId="1142" xr:uid="{00000000-0005-0000-0000-0000C6000000}"/>
    <cellStyle name="Comma [0] 2 4 4" xfId="1153" xr:uid="{00000000-0005-0000-0000-0000C7000000}"/>
    <cellStyle name="Comma [0] 2 5" xfId="1160" xr:uid="{00000000-0005-0000-0000-0000C8000000}"/>
    <cellStyle name="Comma [0] 2 5 2" xfId="595" xr:uid="{00000000-0005-0000-0000-0000C9000000}"/>
    <cellStyle name="Comma [0] 2 5 3" xfId="1161" xr:uid="{00000000-0005-0000-0000-0000CA000000}"/>
    <cellStyle name="Comma [0] 2 6" xfId="858" xr:uid="{00000000-0005-0000-0000-0000CB000000}"/>
    <cellStyle name="Comma [0] 2 7" xfId="1164" xr:uid="{00000000-0005-0000-0000-0000CC000000}"/>
    <cellStyle name="Comma [0] 3" xfId="551" xr:uid="{00000000-0005-0000-0000-0000CD000000}"/>
    <cellStyle name="Comma [0] 3 2" xfId="559" xr:uid="{00000000-0005-0000-0000-0000CE000000}"/>
    <cellStyle name="Comma [0] 3 2 2" xfId="1176" xr:uid="{00000000-0005-0000-0000-0000CF000000}"/>
    <cellStyle name="Comma [0] 3 2 2 2" xfId="1181" xr:uid="{00000000-0005-0000-0000-0000D0000000}"/>
    <cellStyle name="Comma [0] 3 2 2 2 2" xfId="1183" xr:uid="{00000000-0005-0000-0000-0000D1000000}"/>
    <cellStyle name="Comma [0] 3 2 2 2 2 2" xfId="315" xr:uid="{00000000-0005-0000-0000-0000D2000000}"/>
    <cellStyle name="Comma [0] 3 2 2 2 2 3" xfId="799" xr:uid="{00000000-0005-0000-0000-0000D3000000}"/>
    <cellStyle name="Comma [0] 3 2 2 2 3" xfId="1186" xr:uid="{00000000-0005-0000-0000-0000D4000000}"/>
    <cellStyle name="Comma [0] 3 2 2 2 4" xfId="1193" xr:uid="{00000000-0005-0000-0000-0000D5000000}"/>
    <cellStyle name="Comma [0] 3 2 2 3" xfId="1195" xr:uid="{00000000-0005-0000-0000-0000D6000000}"/>
    <cellStyle name="Comma [0] 3 2 2 3 2" xfId="1203" xr:uid="{00000000-0005-0000-0000-0000D7000000}"/>
    <cellStyle name="Comma [0] 3 2 2 3 3" xfId="704" xr:uid="{00000000-0005-0000-0000-0000D8000000}"/>
    <cellStyle name="Comma [0] 3 2 2 4" xfId="1206" xr:uid="{00000000-0005-0000-0000-0000D9000000}"/>
    <cellStyle name="Comma [0] 3 2 2 4 2" xfId="1214" xr:uid="{00000000-0005-0000-0000-0000DA000000}"/>
    <cellStyle name="Comma [0] 3 2 2 4 3" xfId="732" xr:uid="{00000000-0005-0000-0000-0000DB000000}"/>
    <cellStyle name="Comma [0] 3 2 2 5" xfId="1216" xr:uid="{00000000-0005-0000-0000-0000DC000000}"/>
    <cellStyle name="Comma [0] 3 2 2 5 2" xfId="1221" xr:uid="{00000000-0005-0000-0000-0000DD000000}"/>
    <cellStyle name="Comma [0] 3 2 2 6" xfId="1226" xr:uid="{00000000-0005-0000-0000-0000DE000000}"/>
    <cellStyle name="Comma [0] 3 2 3" xfId="1231" xr:uid="{00000000-0005-0000-0000-0000DF000000}"/>
    <cellStyle name="Comma [0] 3 2 3 2" xfId="1235" xr:uid="{00000000-0005-0000-0000-0000E0000000}"/>
    <cellStyle name="Comma [0] 3 2 3 2 2" xfId="1245" xr:uid="{00000000-0005-0000-0000-0000E1000000}"/>
    <cellStyle name="Comma [0] 3 2 3 2 3" xfId="1249" xr:uid="{00000000-0005-0000-0000-0000E2000000}"/>
    <cellStyle name="Comma [0] 3 2 3 3" xfId="1254" xr:uid="{00000000-0005-0000-0000-0000E3000000}"/>
    <cellStyle name="Comma [0] 3 2 3 4" xfId="1258" xr:uid="{00000000-0005-0000-0000-0000E4000000}"/>
    <cellStyle name="Comma [0] 3 2 4" xfId="1001" xr:uid="{00000000-0005-0000-0000-0000E5000000}"/>
    <cellStyle name="Comma [0] 3 2 4 2" xfId="1007" xr:uid="{00000000-0005-0000-0000-0000E6000000}"/>
    <cellStyle name="Comma [0] 3 2 4 3" xfId="969" xr:uid="{00000000-0005-0000-0000-0000E7000000}"/>
    <cellStyle name="Comma [0] 3 2 5" xfId="201" xr:uid="{00000000-0005-0000-0000-0000E8000000}"/>
    <cellStyle name="Comma [0] 3 2 6" xfId="232" xr:uid="{00000000-0005-0000-0000-0000E9000000}"/>
    <cellStyle name="Comma [0] 3 3" xfId="1266" xr:uid="{00000000-0005-0000-0000-0000EA000000}"/>
    <cellStyle name="Comma [0] 3 3 2" xfId="1270" xr:uid="{00000000-0005-0000-0000-0000EB000000}"/>
    <cellStyle name="Comma [0] 3 3 2 2" xfId="57" xr:uid="{00000000-0005-0000-0000-0000EC000000}"/>
    <cellStyle name="Comma [0] 3 3 2 2 2" xfId="436" xr:uid="{00000000-0005-0000-0000-0000ED000000}"/>
    <cellStyle name="Comma [0] 3 3 2 2 3" xfId="462" xr:uid="{00000000-0005-0000-0000-0000EE000000}"/>
    <cellStyle name="Comma [0] 3 3 2 3" xfId="283" xr:uid="{00000000-0005-0000-0000-0000EF000000}"/>
    <cellStyle name="Comma [0] 3 3 2 4" xfId="300" xr:uid="{00000000-0005-0000-0000-0000F0000000}"/>
    <cellStyle name="Comma [0] 3 3 3" xfId="1274" xr:uid="{00000000-0005-0000-0000-0000F1000000}"/>
    <cellStyle name="Comma [0] 3 3 3 2" xfId="1275" xr:uid="{00000000-0005-0000-0000-0000F2000000}"/>
    <cellStyle name="Comma [0] 3 3 3 3" xfId="1277" xr:uid="{00000000-0005-0000-0000-0000F3000000}"/>
    <cellStyle name="Comma [0] 3 3 4" xfId="1052" xr:uid="{00000000-0005-0000-0000-0000F4000000}"/>
    <cellStyle name="Comma [0] 3 3 5" xfId="1082" xr:uid="{00000000-0005-0000-0000-0000F5000000}"/>
    <cellStyle name="Comma [0] 3 4" xfId="1282" xr:uid="{00000000-0005-0000-0000-0000F6000000}"/>
    <cellStyle name="Comma [0] 3 4 2" xfId="1283" xr:uid="{00000000-0005-0000-0000-0000F7000000}"/>
    <cellStyle name="Comma [0] 3 4 2 2" xfId="693" xr:uid="{00000000-0005-0000-0000-0000F8000000}"/>
    <cellStyle name="Comma [0] 3 4 2 3" xfId="1291" xr:uid="{00000000-0005-0000-0000-0000F9000000}"/>
    <cellStyle name="Comma [0] 3 4 3" xfId="1293" xr:uid="{00000000-0005-0000-0000-0000FA000000}"/>
    <cellStyle name="Comma [0] 3 4 4" xfId="1097" xr:uid="{00000000-0005-0000-0000-0000FB000000}"/>
    <cellStyle name="Comma [0] 3 5" xfId="1300" xr:uid="{00000000-0005-0000-0000-0000FC000000}"/>
    <cellStyle name="Comma [0] 3 5 2" xfId="1302" xr:uid="{00000000-0005-0000-0000-0000FD000000}"/>
    <cellStyle name="Comma [0] 3 5 2 2" xfId="1304" xr:uid="{00000000-0005-0000-0000-0000FE000000}"/>
    <cellStyle name="Comma [0] 3 5 2 3" xfId="1308" xr:uid="{00000000-0005-0000-0000-0000FF000000}"/>
    <cellStyle name="Comma [0] 3 5 3" xfId="1310" xr:uid="{00000000-0005-0000-0000-000000010000}"/>
    <cellStyle name="Comma [0] 3 5 4" xfId="1315" xr:uid="{00000000-0005-0000-0000-000001010000}"/>
    <cellStyle name="Comma [0] 3 6" xfId="1322" xr:uid="{00000000-0005-0000-0000-000002010000}"/>
    <cellStyle name="Comma [0] 3 6 2" xfId="1324" xr:uid="{00000000-0005-0000-0000-000003010000}"/>
    <cellStyle name="Comma [0] 3 6 3" xfId="384" xr:uid="{00000000-0005-0000-0000-000004010000}"/>
    <cellStyle name="Comma [0] 3 7" xfId="1331" xr:uid="{00000000-0005-0000-0000-000005010000}"/>
    <cellStyle name="Comma [0] 3 8" xfId="1332" xr:uid="{00000000-0005-0000-0000-000006010000}"/>
    <cellStyle name="Comma [0] 4" xfId="1335" xr:uid="{00000000-0005-0000-0000-000007010000}"/>
    <cellStyle name="Comma [0] 4 2" xfId="1337" xr:uid="{00000000-0005-0000-0000-000008010000}"/>
    <cellStyle name="Comma 2" xfId="716" xr:uid="{00000000-0005-0000-0000-000009010000}"/>
    <cellStyle name="Comma 2 2" xfId="723" xr:uid="{00000000-0005-0000-0000-00000A010000}"/>
    <cellStyle name="Comma 2 3" xfId="8139" xr:uid="{00000000-0005-0000-0000-00000B010000}"/>
    <cellStyle name="ContentsHyperlink" xfId="1341" xr:uid="{00000000-0005-0000-0000-00000C010000}"/>
    <cellStyle name="ContentsHyperlink 2" xfId="1343" xr:uid="{00000000-0005-0000-0000-00000D010000}"/>
    <cellStyle name="ContentsHyperlink 3" xfId="1351" xr:uid="{00000000-0005-0000-0000-00000E010000}"/>
    <cellStyle name="Currency 2" xfId="1363" xr:uid="{00000000-0005-0000-0000-00000F010000}"/>
    <cellStyle name="Currency 2 2" xfId="1369" xr:uid="{00000000-0005-0000-0000-000010010000}"/>
    <cellStyle name="Currency 2 2 2" xfId="481" xr:uid="{00000000-0005-0000-0000-000011010000}"/>
    <cellStyle name="Currency 2 2 2 2" xfId="213" xr:uid="{00000000-0005-0000-0000-000012010000}"/>
    <cellStyle name="Currency 2 2 3" xfId="1375" xr:uid="{00000000-0005-0000-0000-000013010000}"/>
    <cellStyle name="Currency 2 3" xfId="670" xr:uid="{00000000-0005-0000-0000-000014010000}"/>
    <cellStyle name="Currency 2 3 2" xfId="1382" xr:uid="{00000000-0005-0000-0000-000015010000}"/>
    <cellStyle name="Currency 2 4" xfId="1389" xr:uid="{00000000-0005-0000-0000-000016010000}"/>
    <cellStyle name="Dobro" xfId="1406" xr:uid="{00000000-0005-0000-0000-000019010000}"/>
    <cellStyle name="Dobro 2" xfId="363" xr:uid="{00000000-0005-0000-0000-00001A010000}"/>
    <cellStyle name="Emphasis 1" xfId="1408" xr:uid="{00000000-0005-0000-0000-00001B010000}"/>
    <cellStyle name="Emphasis 1 2" xfId="586" xr:uid="{00000000-0005-0000-0000-00001C010000}"/>
    <cellStyle name="Emphasis 2" xfId="1413" xr:uid="{00000000-0005-0000-0000-00001D010000}"/>
    <cellStyle name="Emphasis 2 2" xfId="1422" xr:uid="{00000000-0005-0000-0000-00001E010000}"/>
    <cellStyle name="Emphasis 3" xfId="779" xr:uid="{00000000-0005-0000-0000-00001F010000}"/>
    <cellStyle name="Emphasis 3 2" xfId="791" xr:uid="{00000000-0005-0000-0000-000020010000}"/>
    <cellStyle name="Excel Built-in Normal" xfId="1117" xr:uid="{00000000-0005-0000-0000-000021010000}"/>
    <cellStyle name="Excel Built-in Normal 2" xfId="1426" xr:uid="{00000000-0005-0000-0000-000022010000}"/>
    <cellStyle name="Excel Built-in Normal 2 2" xfId="1436" xr:uid="{00000000-0005-0000-0000-000023010000}"/>
    <cellStyle name="Excel Built-in Normal 3" xfId="1446" xr:uid="{00000000-0005-0000-0000-000024010000}"/>
    <cellStyle name="Excel Built-in Normal 4" xfId="1451" xr:uid="{00000000-0005-0000-0000-000025010000}"/>
    <cellStyle name="Good 2" xfId="1455" xr:uid="{00000000-0005-0000-0000-000026010000}"/>
    <cellStyle name="Hyperlink" xfId="18" builtinId="8"/>
    <cellStyle name="Hyperlink 2" xfId="546" xr:uid="{00000000-0005-0000-0000-000028010000}"/>
    <cellStyle name="Izlaz" xfId="1465" xr:uid="{00000000-0005-0000-0000-000029010000}"/>
    <cellStyle name="Izlaz 2" xfId="1472" xr:uid="{00000000-0005-0000-0000-00002A010000}"/>
    <cellStyle name="Izlaz 2 2" xfId="1475" xr:uid="{00000000-0005-0000-0000-00002B010000}"/>
    <cellStyle name="Izlaz 2 2 2" xfId="815" xr:uid="{00000000-0005-0000-0000-00002C010000}"/>
    <cellStyle name="Izlaz 2 2 2 2" xfId="838" xr:uid="{00000000-0005-0000-0000-00002D010000}"/>
    <cellStyle name="Izlaz 2 2 2 3" xfId="1479" xr:uid="{00000000-0005-0000-0000-00002E010000}"/>
    <cellStyle name="Izlaz 2 2 3" xfId="844" xr:uid="{00000000-0005-0000-0000-00002F010000}"/>
    <cellStyle name="Izlaz 2 3" xfId="89" xr:uid="{00000000-0005-0000-0000-000030010000}"/>
    <cellStyle name="Izlaz 2 3 2" xfId="1480" xr:uid="{00000000-0005-0000-0000-000031010000}"/>
    <cellStyle name="Izlaz 2 3 2 2" xfId="1489" xr:uid="{00000000-0005-0000-0000-000032010000}"/>
    <cellStyle name="Izlaz 2 3 2 3" xfId="413" xr:uid="{00000000-0005-0000-0000-000033010000}"/>
    <cellStyle name="Izlaz 2 3 3" xfId="919" xr:uid="{00000000-0005-0000-0000-000034010000}"/>
    <cellStyle name="Izlaz 2 4" xfId="1492" xr:uid="{00000000-0005-0000-0000-000035010000}"/>
    <cellStyle name="Izlaz 2 4 2" xfId="1497" xr:uid="{00000000-0005-0000-0000-000036010000}"/>
    <cellStyle name="Izlaz 2 4 2 2" xfId="1499" xr:uid="{00000000-0005-0000-0000-000037010000}"/>
    <cellStyle name="Izlaz 2 4 2 3" xfId="1358" xr:uid="{00000000-0005-0000-0000-000038010000}"/>
    <cellStyle name="Izlaz 2 4 3" xfId="939" xr:uid="{00000000-0005-0000-0000-000039010000}"/>
    <cellStyle name="Izlaz 2 5" xfId="7" xr:uid="{00000000-0005-0000-0000-00003A010000}"/>
    <cellStyle name="Izlaz 2 5 2" xfId="383" xr:uid="{00000000-0005-0000-0000-00003B010000}"/>
    <cellStyle name="Izlaz 2 5 3" xfId="406" xr:uid="{00000000-0005-0000-0000-00003C010000}"/>
    <cellStyle name="Izlaz 2 6" xfId="76" xr:uid="{00000000-0005-0000-0000-00003D010000}"/>
    <cellStyle name="Izlaz 3" xfId="1515" xr:uid="{00000000-0005-0000-0000-00003E010000}"/>
    <cellStyle name="Izlaz 3 2" xfId="1020" xr:uid="{00000000-0005-0000-0000-00003F010000}"/>
    <cellStyle name="Izlaz 3 2 2" xfId="1051" xr:uid="{00000000-0005-0000-0000-000040010000}"/>
    <cellStyle name="Izlaz 3 2 3" xfId="1093" xr:uid="{00000000-0005-0000-0000-000041010000}"/>
    <cellStyle name="Izlaz 3 3" xfId="1521" xr:uid="{00000000-0005-0000-0000-000042010000}"/>
    <cellStyle name="Izlaz 4" xfId="1421" xr:uid="{00000000-0005-0000-0000-000043010000}"/>
    <cellStyle name="Izlaz 4 2" xfId="992" xr:uid="{00000000-0005-0000-0000-000044010000}"/>
    <cellStyle name="Izlaz 4 2 2" xfId="1002" xr:uid="{00000000-0005-0000-0000-000045010000}"/>
    <cellStyle name="Izlaz 4 2 3" xfId="209" xr:uid="{00000000-0005-0000-0000-000046010000}"/>
    <cellStyle name="Izlaz 4 3" xfId="1043" xr:uid="{00000000-0005-0000-0000-000047010000}"/>
    <cellStyle name="Izlaz 5" xfId="1525" xr:uid="{00000000-0005-0000-0000-000048010000}"/>
    <cellStyle name="Izlaz 5 2" xfId="1113" xr:uid="{00000000-0005-0000-0000-000049010000}"/>
    <cellStyle name="Izlaz 5 2 2" xfId="1350" xr:uid="{00000000-0005-0000-0000-00004A010000}"/>
    <cellStyle name="Izlaz 5 2 3" xfId="1526" xr:uid="{00000000-0005-0000-0000-00004B010000}"/>
    <cellStyle name="Izlaz 5 3" xfId="1116" xr:uid="{00000000-0005-0000-0000-00004C010000}"/>
    <cellStyle name="Izlaz 6" xfId="117" xr:uid="{00000000-0005-0000-0000-00004D010000}"/>
    <cellStyle name="Izlaz 6 2" xfId="1140" xr:uid="{00000000-0005-0000-0000-00004E010000}"/>
    <cellStyle name="Izlaz 6 3" xfId="1149" xr:uid="{00000000-0005-0000-0000-00004F010000}"/>
    <cellStyle name="Izlaz 7" xfId="1528" xr:uid="{00000000-0005-0000-0000-000050010000}"/>
    <cellStyle name="Izračunavanje" xfId="1368" xr:uid="{00000000-0005-0000-0000-000051010000}"/>
    <cellStyle name="Izračunavanje 2" xfId="475" xr:uid="{00000000-0005-0000-0000-000052010000}"/>
    <cellStyle name="Izračunavanje 2 2" xfId="208" xr:uid="{00000000-0005-0000-0000-000053010000}"/>
    <cellStyle name="Izračunavanje 2 2 2" xfId="1039" xr:uid="{00000000-0005-0000-0000-000054010000}"/>
    <cellStyle name="Izračunavanje 2 2 3" xfId="557" xr:uid="{00000000-0005-0000-0000-000055010000}"/>
    <cellStyle name="Izračunavanje 2 3" xfId="236" xr:uid="{00000000-0005-0000-0000-000056010000}"/>
    <cellStyle name="Izračunavanje 3" xfId="1373" xr:uid="{00000000-0005-0000-0000-000057010000}"/>
    <cellStyle name="Izračunavanje 3 2" xfId="1085" xr:uid="{00000000-0005-0000-0000-000058010000}"/>
    <cellStyle name="Izračunavanje 3 2 2" xfId="1529" xr:uid="{00000000-0005-0000-0000-000059010000}"/>
    <cellStyle name="Izračunavanje 3 2 3" xfId="1533" xr:uid="{00000000-0005-0000-0000-00005A010000}"/>
    <cellStyle name="Izračunavanje 3 3" xfId="1088" xr:uid="{00000000-0005-0000-0000-00005B010000}"/>
    <cellStyle name="Izračunavanje 4" xfId="1535" xr:uid="{00000000-0005-0000-0000-00005C010000}"/>
    <cellStyle name="Izračunavanje 4 2" xfId="1100" xr:uid="{00000000-0005-0000-0000-00005D010000}"/>
    <cellStyle name="Izračunavanje 4 2 2" xfId="1537" xr:uid="{00000000-0005-0000-0000-00005E010000}"/>
    <cellStyle name="Izračunavanje 4 2 3" xfId="1541" xr:uid="{00000000-0005-0000-0000-00005F010000}"/>
    <cellStyle name="Izračunavanje 4 3" xfId="256" xr:uid="{00000000-0005-0000-0000-000060010000}"/>
    <cellStyle name="Izračunavanje 5" xfId="1543" xr:uid="{00000000-0005-0000-0000-000061010000}"/>
    <cellStyle name="Izračunavanje 5 2" xfId="1549" xr:uid="{00000000-0005-0000-0000-000062010000}"/>
    <cellStyle name="Izračunavanje 5 3" xfId="1553" xr:uid="{00000000-0005-0000-0000-000063010000}"/>
    <cellStyle name="Izračunavanje 6" xfId="1560" xr:uid="{00000000-0005-0000-0000-000064010000}"/>
    <cellStyle name="Loše" xfId="1566" xr:uid="{00000000-0005-0000-0000-000065010000}"/>
    <cellStyle name="Loše 2" xfId="1569" xr:uid="{00000000-0005-0000-0000-000066010000}"/>
    <cellStyle name="Naslov" xfId="1577" xr:uid="{00000000-0005-0000-0000-000067010000}"/>
    <cellStyle name="Naslov 1" xfId="1579" xr:uid="{00000000-0005-0000-0000-000068010000}"/>
    <cellStyle name="Naslov 1 2" xfId="1580" xr:uid="{00000000-0005-0000-0000-000069010000}"/>
    <cellStyle name="Naslov 2" xfId="1584" xr:uid="{00000000-0005-0000-0000-00006A010000}"/>
    <cellStyle name="Naslov 2 2" xfId="1587" xr:uid="{00000000-0005-0000-0000-00006B010000}"/>
    <cellStyle name="Naslov 3" xfId="1592" xr:uid="{00000000-0005-0000-0000-00006C010000}"/>
    <cellStyle name="Naslov 3 2" xfId="1417" xr:uid="{00000000-0005-0000-0000-00006D010000}"/>
    <cellStyle name="Naslov 4" xfId="572" xr:uid="{00000000-0005-0000-0000-00006E010000}"/>
    <cellStyle name="Naslov 4 2" xfId="1600" xr:uid="{00000000-0005-0000-0000-00006F010000}"/>
    <cellStyle name="Naslov 5" xfId="1604" xr:uid="{00000000-0005-0000-0000-000070010000}"/>
    <cellStyle name="Neutral 2" xfId="1610" xr:uid="{00000000-0005-0000-0000-000071010000}"/>
    <cellStyle name="Neutralno" xfId="1204" xr:uid="{00000000-0005-0000-0000-000072010000}"/>
    <cellStyle name="Neutralno 2" xfId="1212" xr:uid="{00000000-0005-0000-0000-000073010000}"/>
    <cellStyle name="Normal" xfId="0" builtinId="0"/>
    <cellStyle name="Normal 10" xfId="1167" xr:uid="{00000000-0005-0000-0000-000075010000}"/>
    <cellStyle name="Normal 10 10" xfId="182" xr:uid="{00000000-0005-0000-0000-000076010000}"/>
    <cellStyle name="Normal 10 10 2" xfId="1605" xr:uid="{00000000-0005-0000-0000-000077010000}"/>
    <cellStyle name="Normal 10 10 2 2" xfId="1410" xr:uid="{00000000-0005-0000-0000-000078010000}"/>
    <cellStyle name="Normal 10 10 2 2 2" xfId="578" xr:uid="{00000000-0005-0000-0000-000079010000}"/>
    <cellStyle name="Normal 10 10 2 2 3" xfId="1612" xr:uid="{00000000-0005-0000-0000-00007A010000}"/>
    <cellStyle name="Normal 10 10 2 3" xfId="1415" xr:uid="{00000000-0005-0000-0000-00007B010000}"/>
    <cellStyle name="Normal 10 10 2 4" xfId="781" xr:uid="{00000000-0005-0000-0000-00007C010000}"/>
    <cellStyle name="Normal 10 10 3" xfId="1613" xr:uid="{00000000-0005-0000-0000-00007D010000}"/>
    <cellStyle name="Normal 10 10 3 2" xfId="1616" xr:uid="{00000000-0005-0000-0000-00007E010000}"/>
    <cellStyle name="Normal 10 10 3 3" xfId="1594" xr:uid="{00000000-0005-0000-0000-00007F010000}"/>
    <cellStyle name="Normal 10 10 4" xfId="1624" xr:uid="{00000000-0005-0000-0000-000080010000}"/>
    <cellStyle name="Normal 10 10 4 2" xfId="1640" xr:uid="{00000000-0005-0000-0000-000081010000}"/>
    <cellStyle name="Normal 10 10 4 3" xfId="1645" xr:uid="{00000000-0005-0000-0000-000082010000}"/>
    <cellStyle name="Normal 10 10 5" xfId="1651" xr:uid="{00000000-0005-0000-0000-000083010000}"/>
    <cellStyle name="Normal 10 10 6" xfId="585" xr:uid="{00000000-0005-0000-0000-000084010000}"/>
    <cellStyle name="Normal 10 11" xfId="1653" xr:uid="{00000000-0005-0000-0000-000085010000}"/>
    <cellStyle name="Normal 10 11 2" xfId="40" xr:uid="{00000000-0005-0000-0000-000086010000}"/>
    <cellStyle name="Normal 10 11 2 2" xfId="902" xr:uid="{00000000-0005-0000-0000-000087010000}"/>
    <cellStyle name="Normal 10 11 2 2 2" xfId="624" xr:uid="{00000000-0005-0000-0000-000088010000}"/>
    <cellStyle name="Normal 10 11 2 2 3" xfId="166" xr:uid="{00000000-0005-0000-0000-000089010000}"/>
    <cellStyle name="Normal 10 11 2 3" xfId="1654" xr:uid="{00000000-0005-0000-0000-00008A010000}"/>
    <cellStyle name="Normal 10 11 2 4" xfId="1660" xr:uid="{00000000-0005-0000-0000-00008B010000}"/>
    <cellStyle name="Normal 10 11 3" xfId="1663" xr:uid="{00000000-0005-0000-0000-00008C010000}"/>
    <cellStyle name="Normal 10 11 3 2" xfId="148" xr:uid="{00000000-0005-0000-0000-00008D010000}"/>
    <cellStyle name="Normal 10 11 3 3" xfId="39" xr:uid="{00000000-0005-0000-0000-00008E010000}"/>
    <cellStyle name="Normal 10 11 4" xfId="1471" xr:uid="{00000000-0005-0000-0000-00008F010000}"/>
    <cellStyle name="Normal 10 11 5" xfId="1514" xr:uid="{00000000-0005-0000-0000-000090010000}"/>
    <cellStyle name="Normal 10 12" xfId="1272" xr:uid="{00000000-0005-0000-0000-000091010000}"/>
    <cellStyle name="Normal 10 2" xfId="606" xr:uid="{00000000-0005-0000-0000-000092010000}"/>
    <cellStyle name="Normal 10 2 2" xfId="612" xr:uid="{00000000-0005-0000-0000-000093010000}"/>
    <cellStyle name="Normal 10 2 2 2" xfId="669" xr:uid="{00000000-0005-0000-0000-000094010000}"/>
    <cellStyle name="Normal 10 2 2 2 2" xfId="1380" xr:uid="{00000000-0005-0000-0000-000095010000}"/>
    <cellStyle name="Normal 10 2 2 2 3" xfId="1668" xr:uid="{00000000-0005-0000-0000-000096010000}"/>
    <cellStyle name="Normal 10 2 2 3" xfId="1387" xr:uid="{00000000-0005-0000-0000-000097010000}"/>
    <cellStyle name="Normal 10 2 2 4" xfId="82" xr:uid="{00000000-0005-0000-0000-000098010000}"/>
    <cellStyle name="Normal 10 3" xfId="944" xr:uid="{00000000-0005-0000-0000-000099010000}"/>
    <cellStyle name="Normal 10 3 2" xfId="292" xr:uid="{00000000-0005-0000-0000-00009A010000}"/>
    <cellStyle name="Normal 10 3 2 2" xfId="1672" xr:uid="{00000000-0005-0000-0000-00009B010000}"/>
    <cellStyle name="Normal 10 3 2 2 2" xfId="1674" xr:uid="{00000000-0005-0000-0000-00009C010000}"/>
    <cellStyle name="Normal 10 3 2 2 3" xfId="1676" xr:uid="{00000000-0005-0000-0000-00009D010000}"/>
    <cellStyle name="Normal 10 3 2 3" xfId="1681" xr:uid="{00000000-0005-0000-0000-00009E010000}"/>
    <cellStyle name="Normal 10 3 2 4" xfId="1684" xr:uid="{00000000-0005-0000-0000-00009F010000}"/>
    <cellStyle name="Normal 10 3 3" xfId="1687" xr:uid="{00000000-0005-0000-0000-0000A0010000}"/>
    <cellStyle name="Normal 10 3 3 2" xfId="1457" xr:uid="{00000000-0005-0000-0000-0000A1010000}"/>
    <cellStyle name="Normal 10 3 3 3" xfId="1689" xr:uid="{00000000-0005-0000-0000-0000A2010000}"/>
    <cellStyle name="Normal 10 3 4" xfId="1692" xr:uid="{00000000-0005-0000-0000-0000A3010000}"/>
    <cellStyle name="Normal 10 3 5" xfId="1696" xr:uid="{00000000-0005-0000-0000-0000A4010000}"/>
    <cellStyle name="Normal 10 4" xfId="947" xr:uid="{00000000-0005-0000-0000-0000A5010000}"/>
    <cellStyle name="Normal 10 4 2" xfId="673" xr:uid="{00000000-0005-0000-0000-0000A6010000}"/>
    <cellStyle name="Normal 10 4 2 2" xfId="264" xr:uid="{00000000-0005-0000-0000-0000A7010000}"/>
    <cellStyle name="Normal 10 4 2 2 2" xfId="276" xr:uid="{00000000-0005-0000-0000-0000A8010000}"/>
    <cellStyle name="Normal 10 4 2 2 3" xfId="347" xr:uid="{00000000-0005-0000-0000-0000A9010000}"/>
    <cellStyle name="Normal 10 4 2 3" xfId="195" xr:uid="{00000000-0005-0000-0000-0000AA010000}"/>
    <cellStyle name="Normal 10 4 2 4" xfId="222" xr:uid="{00000000-0005-0000-0000-0000AB010000}"/>
    <cellStyle name="Normal 10 4 3" xfId="1671" xr:uid="{00000000-0005-0000-0000-0000AC010000}"/>
    <cellStyle name="Normal 10 4 3 2" xfId="1673" xr:uid="{00000000-0005-0000-0000-0000AD010000}"/>
    <cellStyle name="Normal 10 4 3 3" xfId="1675" xr:uid="{00000000-0005-0000-0000-0000AE010000}"/>
    <cellStyle name="Normal 10 4 4" xfId="1680" xr:uid="{00000000-0005-0000-0000-0000AF010000}"/>
    <cellStyle name="Normal 10 4 5" xfId="1683" xr:uid="{00000000-0005-0000-0000-0000B0010000}"/>
    <cellStyle name="Normal 10 5" xfId="1700" xr:uid="{00000000-0005-0000-0000-0000B1010000}"/>
    <cellStyle name="Normal 10 5 2" xfId="1701" xr:uid="{00000000-0005-0000-0000-0000B2010000}"/>
    <cellStyle name="Normal 10 5 2 2" xfId="1619" xr:uid="{00000000-0005-0000-0000-0000B3010000}"/>
    <cellStyle name="Normal 10 5 2 2 2" xfId="1627" xr:uid="{00000000-0005-0000-0000-0000B4010000}"/>
    <cellStyle name="Normal 10 5 2 2 3" xfId="1642" xr:uid="{00000000-0005-0000-0000-0000B5010000}"/>
    <cellStyle name="Normal 10 5 2 3" xfId="1647" xr:uid="{00000000-0005-0000-0000-0000B6010000}"/>
    <cellStyle name="Normal 10 5 2 4" xfId="577" xr:uid="{00000000-0005-0000-0000-0000B7010000}"/>
    <cellStyle name="Normal 10 5 3" xfId="1456" xr:uid="{00000000-0005-0000-0000-0000B8010000}"/>
    <cellStyle name="Normal 10 5 3 2" xfId="1467" xr:uid="{00000000-0005-0000-0000-0000B9010000}"/>
    <cellStyle name="Normal 10 5 3 3" xfId="1508" xr:uid="{00000000-0005-0000-0000-0000BA010000}"/>
    <cellStyle name="Normal 10 5 4" xfId="1688" xr:uid="{00000000-0005-0000-0000-0000BB010000}"/>
    <cellStyle name="Normal 10 5 5" xfId="1702" xr:uid="{00000000-0005-0000-0000-0000BC010000}"/>
    <cellStyle name="Normal 10 6" xfId="1706" xr:uid="{00000000-0005-0000-0000-0000BD010000}"/>
    <cellStyle name="Normal 10 6 2" xfId="1708" xr:uid="{00000000-0005-0000-0000-0000BE010000}"/>
    <cellStyle name="Normal 10 6 2 2" xfId="1709" xr:uid="{00000000-0005-0000-0000-0000BF010000}"/>
    <cellStyle name="Normal 10 6 2 2 2" xfId="1710" xr:uid="{00000000-0005-0000-0000-0000C0010000}"/>
    <cellStyle name="Normal 10 6 2 2 3" xfId="1714" xr:uid="{00000000-0005-0000-0000-0000C1010000}"/>
    <cellStyle name="Normal 10 6 2 3" xfId="722" xr:uid="{00000000-0005-0000-0000-0000C2010000}"/>
    <cellStyle name="Normal 10 6 2 4" xfId="1725" xr:uid="{00000000-0005-0000-0000-0000C3010000}"/>
    <cellStyle name="Normal 10 6 3" xfId="1727" xr:uid="{00000000-0005-0000-0000-0000C4010000}"/>
    <cellStyle name="Normal 10 6 3 2" xfId="1558" xr:uid="{00000000-0005-0000-0000-0000C5010000}"/>
    <cellStyle name="Normal 10 6 3 3" xfId="1736" xr:uid="{00000000-0005-0000-0000-0000C6010000}"/>
    <cellStyle name="Normal 10 6 4" xfId="1737" xr:uid="{00000000-0005-0000-0000-0000C7010000}"/>
    <cellStyle name="Normal 10 6 5" xfId="153" xr:uid="{00000000-0005-0000-0000-0000C8010000}"/>
    <cellStyle name="Normal 10 7" xfId="1740" xr:uid="{00000000-0005-0000-0000-0000C9010000}"/>
    <cellStyle name="Normal 10 7 2" xfId="519" xr:uid="{00000000-0005-0000-0000-0000CA010000}"/>
    <cellStyle name="Normal 10 7 2 2" xfId="1741" xr:uid="{00000000-0005-0000-0000-0000CB010000}"/>
    <cellStyle name="Normal 10 7 2 2 2" xfId="1746" xr:uid="{00000000-0005-0000-0000-0000CC010000}"/>
    <cellStyle name="Normal 10 7 2 2 3" xfId="632" xr:uid="{00000000-0005-0000-0000-0000CD010000}"/>
    <cellStyle name="Normal 10 7 2 3" xfId="369" xr:uid="{00000000-0005-0000-0000-0000CE010000}"/>
    <cellStyle name="Normal 10 7 2 4" xfId="177" xr:uid="{00000000-0005-0000-0000-0000CF010000}"/>
    <cellStyle name="Normal 10 7 3" xfId="1747" xr:uid="{00000000-0005-0000-0000-0000D0010000}"/>
    <cellStyle name="Normal 10 7 3 2" xfId="1749" xr:uid="{00000000-0005-0000-0000-0000D1010000}"/>
    <cellStyle name="Normal 10 7 3 3" xfId="1753" xr:uid="{00000000-0005-0000-0000-0000D2010000}"/>
    <cellStyle name="Normal 10 7 4" xfId="1755" xr:uid="{00000000-0005-0000-0000-0000D3010000}"/>
    <cellStyle name="Normal 10 7 5" xfId="1437" xr:uid="{00000000-0005-0000-0000-0000D4010000}"/>
    <cellStyle name="Normal 10 8" xfId="1759" xr:uid="{00000000-0005-0000-0000-0000D5010000}"/>
    <cellStyle name="Normal 10 8 2" xfId="216" xr:uid="{00000000-0005-0000-0000-0000D6010000}"/>
    <cellStyle name="Normal 10 8 2 2" xfId="1761" xr:uid="{00000000-0005-0000-0000-0000D7010000}"/>
    <cellStyle name="Normal 10 8 2 2 2" xfId="1762" xr:uid="{00000000-0005-0000-0000-0000D8010000}"/>
    <cellStyle name="Normal 10 8 2 2 3" xfId="1763" xr:uid="{00000000-0005-0000-0000-0000D9010000}"/>
    <cellStyle name="Normal 10 8 2 3" xfId="1767" xr:uid="{00000000-0005-0000-0000-0000DA010000}"/>
    <cellStyle name="Normal 10 8 2 4" xfId="1772" xr:uid="{00000000-0005-0000-0000-0000DB010000}"/>
    <cellStyle name="Normal 10 8 3" xfId="1773" xr:uid="{00000000-0005-0000-0000-0000DC010000}"/>
    <cellStyle name="Normal 10 8 3 2" xfId="1775" xr:uid="{00000000-0005-0000-0000-0000DD010000}"/>
    <cellStyle name="Normal 10 8 3 3" xfId="172" xr:uid="{00000000-0005-0000-0000-0000DE010000}"/>
    <cellStyle name="Normal 10 8 4" xfId="1780" xr:uid="{00000000-0005-0000-0000-0000DF010000}"/>
    <cellStyle name="Normal 10 8 5" xfId="1784" xr:uid="{00000000-0005-0000-0000-0000E0010000}"/>
    <cellStyle name="Normal 10 9" xfId="1790" xr:uid="{00000000-0005-0000-0000-0000E1010000}"/>
    <cellStyle name="Normal 10 9 2" xfId="1791" xr:uid="{00000000-0005-0000-0000-0000E2010000}"/>
    <cellStyle name="Normal 10 9 2 2" xfId="1793" xr:uid="{00000000-0005-0000-0000-0000E3010000}"/>
    <cellStyle name="Normal 10 9 2 2 2" xfId="1795" xr:uid="{00000000-0005-0000-0000-0000E4010000}"/>
    <cellStyle name="Normal 10 9 2 2 3" xfId="841" xr:uid="{00000000-0005-0000-0000-0000E5010000}"/>
    <cellStyle name="Normal 10 9 2 3" xfId="1799" xr:uid="{00000000-0005-0000-0000-0000E6010000}"/>
    <cellStyle name="Normal 10 9 2 4" xfId="1805" xr:uid="{00000000-0005-0000-0000-0000E7010000}"/>
    <cellStyle name="Normal 10 9 3" xfId="1810" xr:uid="{00000000-0005-0000-0000-0000E8010000}"/>
    <cellStyle name="Normal 10 9 3 2" xfId="1815" xr:uid="{00000000-0005-0000-0000-0000E9010000}"/>
    <cellStyle name="Normal 10 9 3 3" xfId="1822" xr:uid="{00000000-0005-0000-0000-0000EA010000}"/>
    <cellStyle name="Normal 10 9 4" xfId="1828" xr:uid="{00000000-0005-0000-0000-0000EB010000}"/>
    <cellStyle name="Normal 10 9 5" xfId="1834" xr:uid="{00000000-0005-0000-0000-0000EC010000}"/>
    <cellStyle name="Normal 100" xfId="1838" xr:uid="{00000000-0005-0000-0000-0000ED010000}"/>
    <cellStyle name="Normal 101" xfId="1840" xr:uid="{00000000-0005-0000-0000-0000EE010000}"/>
    <cellStyle name="Normal 102" xfId="756" xr:uid="{00000000-0005-0000-0000-0000EF010000}"/>
    <cellStyle name="Normal 103" xfId="1846" xr:uid="{00000000-0005-0000-0000-0000F0010000}"/>
    <cellStyle name="Normal 104" xfId="1854" xr:uid="{00000000-0005-0000-0000-0000F1010000}"/>
    <cellStyle name="Normal 105" xfId="1856" xr:uid="{00000000-0005-0000-0000-0000F2010000}"/>
    <cellStyle name="Normal 106" xfId="1861" xr:uid="{00000000-0005-0000-0000-0000F3010000}"/>
    <cellStyle name="Normal 107" xfId="482" xr:uid="{00000000-0005-0000-0000-0000F4010000}"/>
    <cellStyle name="Normal 108" xfId="1376" xr:uid="{00000000-0005-0000-0000-0000F5010000}"/>
    <cellStyle name="Normal 109" xfId="1867" xr:uid="{00000000-0005-0000-0000-0000F6010000}"/>
    <cellStyle name="Normal 11" xfId="881" xr:uid="{00000000-0005-0000-0000-0000F7010000}"/>
    <cellStyle name="Normal 11 2" xfId="1875" xr:uid="{00000000-0005-0000-0000-0000F8010000}"/>
    <cellStyle name="Normal 110" xfId="1857" xr:uid="{00000000-0005-0000-0000-0000F9010000}"/>
    <cellStyle name="Normal 111" xfId="1862" xr:uid="{00000000-0005-0000-0000-0000FA010000}"/>
    <cellStyle name="Normal 112" xfId="483" xr:uid="{00000000-0005-0000-0000-0000FB010000}"/>
    <cellStyle name="Normal 113" xfId="1377" xr:uid="{00000000-0005-0000-0000-0000FC010000}"/>
    <cellStyle name="Normal 114" xfId="1868" xr:uid="{00000000-0005-0000-0000-0000FD010000}"/>
    <cellStyle name="Normal 115" xfId="1877" xr:uid="{00000000-0005-0000-0000-0000FE010000}"/>
    <cellStyle name="Normal 116" xfId="1556" xr:uid="{00000000-0005-0000-0000-0000FF010000}"/>
    <cellStyle name="Normal 117" xfId="1729" xr:uid="{00000000-0005-0000-0000-000000020000}"/>
    <cellStyle name="Normal 118" xfId="1879" xr:uid="{00000000-0005-0000-0000-000001020000}"/>
    <cellStyle name="Normal 119" xfId="1887" xr:uid="{00000000-0005-0000-0000-000002020000}"/>
    <cellStyle name="Normal 12" xfId="903" xr:uid="{00000000-0005-0000-0000-000003020000}"/>
    <cellStyle name="Normal 12 2" xfId="627" xr:uid="{00000000-0005-0000-0000-000004020000}"/>
    <cellStyle name="Normal 120" xfId="1878" xr:uid="{00000000-0005-0000-0000-000005020000}"/>
    <cellStyle name="Normal 121" xfId="1557" xr:uid="{00000000-0005-0000-0000-000006020000}"/>
    <cellStyle name="Normal 122" xfId="1730" xr:uid="{00000000-0005-0000-0000-000007020000}"/>
    <cellStyle name="Normal 123" xfId="1880" xr:uid="{00000000-0005-0000-0000-000008020000}"/>
    <cellStyle name="Normal 124" xfId="1888" xr:uid="{00000000-0005-0000-0000-000009020000}"/>
    <cellStyle name="Normal 125" xfId="1133" xr:uid="{00000000-0005-0000-0000-00000A020000}"/>
    <cellStyle name="Normal 126" xfId="1145" xr:uid="{00000000-0005-0000-0000-00000B020000}"/>
    <cellStyle name="Normal 127" xfId="1154" xr:uid="{00000000-0005-0000-0000-00000C020000}"/>
    <cellStyle name="Normal 128" xfId="689" xr:uid="{00000000-0005-0000-0000-00000D020000}"/>
    <cellStyle name="Normal 129" xfId="126" xr:uid="{00000000-0005-0000-0000-00000E020000}"/>
    <cellStyle name="Normal 13" xfId="1656" xr:uid="{00000000-0005-0000-0000-00000F020000}"/>
    <cellStyle name="Normal 13 2" xfId="1893" xr:uid="{00000000-0005-0000-0000-000010020000}"/>
    <cellStyle name="Normal 13 2 2" xfId="1897" xr:uid="{00000000-0005-0000-0000-000011020000}"/>
    <cellStyle name="Normal 13 2 2 2" xfId="1902" xr:uid="{00000000-0005-0000-0000-000012020000}"/>
    <cellStyle name="Normal 13 2 3" xfId="1906" xr:uid="{00000000-0005-0000-0000-000013020000}"/>
    <cellStyle name="Normal 13 3" xfId="1912" xr:uid="{00000000-0005-0000-0000-000014020000}"/>
    <cellStyle name="Normal 13 4" xfId="8111" xr:uid="{00000000-0005-0000-0000-000015020000}"/>
    <cellStyle name="Normal 130" xfId="1134" xr:uid="{00000000-0005-0000-0000-000016020000}"/>
    <cellStyle name="Normal 131" xfId="1146" xr:uid="{00000000-0005-0000-0000-000017020000}"/>
    <cellStyle name="Normal 132" xfId="1155" xr:uid="{00000000-0005-0000-0000-000018020000}"/>
    <cellStyle name="Normal 133" xfId="690" xr:uid="{00000000-0005-0000-0000-000019020000}"/>
    <cellStyle name="Normal 134" xfId="127" xr:uid="{00000000-0005-0000-0000-00001A020000}"/>
    <cellStyle name="Normal 135" xfId="24" xr:uid="{00000000-0005-0000-0000-00001B020000}"/>
    <cellStyle name="Normal 136" xfId="1914" xr:uid="{00000000-0005-0000-0000-00001C020000}"/>
    <cellStyle name="Normal 137" xfId="1921" xr:uid="{00000000-0005-0000-0000-00001D020000}"/>
    <cellStyle name="Normal 138" xfId="1924" xr:uid="{00000000-0005-0000-0000-00001E020000}"/>
    <cellStyle name="Normal 139" xfId="1927" xr:uid="{00000000-0005-0000-0000-00001F020000}"/>
    <cellStyle name="Normal 14" xfId="1662" xr:uid="{00000000-0005-0000-0000-000020020000}"/>
    <cellStyle name="Normal 14 2" xfId="1932" xr:uid="{00000000-0005-0000-0000-000021020000}"/>
    <cellStyle name="Normal 140" xfId="25" xr:uid="{00000000-0005-0000-0000-000022020000}"/>
    <cellStyle name="Normal 141" xfId="1915" xr:uid="{00000000-0005-0000-0000-000023020000}"/>
    <cellStyle name="Normal 142" xfId="1922" xr:uid="{00000000-0005-0000-0000-000024020000}"/>
    <cellStyle name="Normal 142 2" xfId="1936" xr:uid="{00000000-0005-0000-0000-000025020000}"/>
    <cellStyle name="Normal 142 2 2" xfId="1939" xr:uid="{00000000-0005-0000-0000-000026020000}"/>
    <cellStyle name="Normal 142 2 3" xfId="1944" xr:uid="{00000000-0005-0000-0000-000027020000}"/>
    <cellStyle name="Normal 142 3" xfId="1947" xr:uid="{00000000-0005-0000-0000-000028020000}"/>
    <cellStyle name="Normal 142 4" xfId="1949" xr:uid="{00000000-0005-0000-0000-000029020000}"/>
    <cellStyle name="Normal 143" xfId="1925" xr:uid="{00000000-0005-0000-0000-00002A020000}"/>
    <cellStyle name="Normal 143 2" xfId="1953" xr:uid="{00000000-0005-0000-0000-00002B020000}"/>
    <cellStyle name="Normal 143 2 2" xfId="1313" xr:uid="{00000000-0005-0000-0000-00002C020000}"/>
    <cellStyle name="Normal 143 2 3" xfId="1545" xr:uid="{00000000-0005-0000-0000-00002D020000}"/>
    <cellStyle name="Normal 143 3" xfId="829" xr:uid="{00000000-0005-0000-0000-00002E020000}"/>
    <cellStyle name="Normal 143 3 2" xfId="395" xr:uid="{00000000-0005-0000-0000-00002F020000}"/>
    <cellStyle name="Normal 143 3 3" xfId="1957" xr:uid="{00000000-0005-0000-0000-000030020000}"/>
    <cellStyle name="Normal 143 4" xfId="1066" xr:uid="{00000000-0005-0000-0000-000031020000}"/>
    <cellStyle name="Normal 143 4 2" xfId="1573" xr:uid="{00000000-0005-0000-0000-000032020000}"/>
    <cellStyle name="Normal 143 5" xfId="1076" xr:uid="{00000000-0005-0000-0000-000033020000}"/>
    <cellStyle name="Normal 143 6" xfId="1961" xr:uid="{00000000-0005-0000-0000-000034020000}"/>
    <cellStyle name="Normal 143 7" xfId="1963" xr:uid="{00000000-0005-0000-0000-000035020000}"/>
    <cellStyle name="Normal 144" xfId="1928" xr:uid="{00000000-0005-0000-0000-000036020000}"/>
    <cellStyle name="Normal 144 2" xfId="1965" xr:uid="{00000000-0005-0000-0000-000037020000}"/>
    <cellStyle name="Normal 144 2 2" xfId="1968" xr:uid="{00000000-0005-0000-0000-000038020000}"/>
    <cellStyle name="Normal 144 3" xfId="1977" xr:uid="{00000000-0005-0000-0000-000039020000}"/>
    <cellStyle name="Normal 145" xfId="1979" xr:uid="{00000000-0005-0000-0000-00003A020000}"/>
    <cellStyle name="Normal 145 2" xfId="1982" xr:uid="{00000000-0005-0000-0000-00003B020000}"/>
    <cellStyle name="Normal 145 2 2" xfId="1985" xr:uid="{00000000-0005-0000-0000-00003C020000}"/>
    <cellStyle name="Normal 146" xfId="1987" xr:uid="{00000000-0005-0000-0000-00003D020000}"/>
    <cellStyle name="Normal 146 2" xfId="1990" xr:uid="{00000000-0005-0000-0000-00003E020000}"/>
    <cellStyle name="Normal 146 2 2" xfId="1993" xr:uid="{00000000-0005-0000-0000-00003F020000}"/>
    <cellStyle name="Normal 146 3" xfId="1365" xr:uid="{00000000-0005-0000-0000-000040020000}"/>
    <cellStyle name="Normal 147" xfId="1997" xr:uid="{00000000-0005-0000-0000-000041020000}"/>
    <cellStyle name="Normal 147 2" xfId="1717" xr:uid="{00000000-0005-0000-0000-000042020000}"/>
    <cellStyle name="Normal 148" xfId="2003" xr:uid="{00000000-0005-0000-0000-000043020000}"/>
    <cellStyle name="Normal 148 2" xfId="2008" xr:uid="{00000000-0005-0000-0000-000044020000}"/>
    <cellStyle name="Normal 148 3" xfId="2010" xr:uid="{00000000-0005-0000-0000-000045020000}"/>
    <cellStyle name="Normal 149" xfId="2018" xr:uid="{00000000-0005-0000-0000-000046020000}"/>
    <cellStyle name="Normal 149 2" xfId="2024" xr:uid="{00000000-0005-0000-0000-000047020000}"/>
    <cellStyle name="Normal 149 3" xfId="2029" xr:uid="{00000000-0005-0000-0000-000048020000}"/>
    <cellStyle name="Normal 149 4" xfId="966" xr:uid="{00000000-0005-0000-0000-000049020000}"/>
    <cellStyle name="Normal 15" xfId="2035" xr:uid="{00000000-0005-0000-0000-00004A020000}"/>
    <cellStyle name="Normal 15 2" xfId="2039" xr:uid="{00000000-0005-0000-0000-00004B020000}"/>
    <cellStyle name="Normal 150" xfId="1980" xr:uid="{00000000-0005-0000-0000-00004C020000}"/>
    <cellStyle name="Normal 150 2" xfId="1983" xr:uid="{00000000-0005-0000-0000-00004D020000}"/>
    <cellStyle name="Normal 150 3" xfId="20" xr:uid="{00000000-0005-0000-0000-00004E020000}"/>
    <cellStyle name="Normal 150 4" xfId="2044" xr:uid="{00000000-0005-0000-0000-00004F020000}"/>
    <cellStyle name="Normal 151" xfId="1988" xr:uid="{00000000-0005-0000-0000-000050020000}"/>
    <cellStyle name="Normal 152" xfId="1998" xr:uid="{00000000-0005-0000-0000-000051020000}"/>
    <cellStyle name="Normal 153" xfId="2004" xr:uid="{00000000-0005-0000-0000-000052020000}"/>
    <cellStyle name="Normal 154" xfId="8106" xr:uid="{00000000-0005-0000-0000-000053020000}"/>
    <cellStyle name="Normal 155" xfId="8125" xr:uid="{00000000-0005-0000-0000-000054020000}"/>
    <cellStyle name="Normal 16" xfId="2046" xr:uid="{00000000-0005-0000-0000-000055020000}"/>
    <cellStyle name="Normal 16 2" xfId="2049" xr:uid="{00000000-0005-0000-0000-000056020000}"/>
    <cellStyle name="Normal 17" xfId="1606" xr:uid="{00000000-0005-0000-0000-000057020000}"/>
    <cellStyle name="Normal 17 2" xfId="2051" xr:uid="{00000000-0005-0000-0000-000058020000}"/>
    <cellStyle name="Normal 18" xfId="2055" xr:uid="{00000000-0005-0000-0000-000059020000}"/>
    <cellStyle name="Normal 18 10" xfId="656" xr:uid="{00000000-0005-0000-0000-00005A020000}"/>
    <cellStyle name="Normal 18 10 2" xfId="2061" xr:uid="{00000000-0005-0000-0000-00005B020000}"/>
    <cellStyle name="Normal 18 10 2 2" xfId="2062" xr:uid="{00000000-0005-0000-0000-00005C020000}"/>
    <cellStyle name="Normal 18 10 2 2 2" xfId="2063" xr:uid="{00000000-0005-0000-0000-00005D020000}"/>
    <cellStyle name="Normal 18 10 2 2 3" xfId="2064" xr:uid="{00000000-0005-0000-0000-00005E020000}"/>
    <cellStyle name="Normal 18 10 2 3" xfId="1399" xr:uid="{00000000-0005-0000-0000-00005F020000}"/>
    <cellStyle name="Normal 18 10 2 4" xfId="1870" xr:uid="{00000000-0005-0000-0000-000060020000}"/>
    <cellStyle name="Normal 18 10 3" xfId="2068" xr:uid="{00000000-0005-0000-0000-000061020000}"/>
    <cellStyle name="Normal 18 10 3 2" xfId="2072" xr:uid="{00000000-0005-0000-0000-000062020000}"/>
    <cellStyle name="Normal 18 10 3 2 2" xfId="1806" xr:uid="{00000000-0005-0000-0000-000063020000}"/>
    <cellStyle name="Normal 18 10 3 2 3" xfId="1825" xr:uid="{00000000-0005-0000-0000-000064020000}"/>
    <cellStyle name="Normal 18 10 3 3" xfId="2079" xr:uid="{00000000-0005-0000-0000-000065020000}"/>
    <cellStyle name="Normal 18 10 3 4" xfId="622" xr:uid="{00000000-0005-0000-0000-000066020000}"/>
    <cellStyle name="Normal 18 10 4" xfId="2088" xr:uid="{00000000-0005-0000-0000-000067020000}"/>
    <cellStyle name="Normal 18 10 4 2" xfId="2092" xr:uid="{00000000-0005-0000-0000-000068020000}"/>
    <cellStyle name="Normal 18 10 4 3" xfId="2094" xr:uid="{00000000-0005-0000-0000-000069020000}"/>
    <cellStyle name="Normal 18 10 5" xfId="2101" xr:uid="{00000000-0005-0000-0000-00006A020000}"/>
    <cellStyle name="Normal 18 10 6" xfId="2105" xr:uid="{00000000-0005-0000-0000-00006B020000}"/>
    <cellStyle name="Normal 18 11" xfId="1172" xr:uid="{00000000-0005-0000-0000-00006C020000}"/>
    <cellStyle name="Normal 18 11 2" xfId="1178" xr:uid="{00000000-0005-0000-0000-00006D020000}"/>
    <cellStyle name="Normal 18 11 2 2" xfId="1182" xr:uid="{00000000-0005-0000-0000-00006E020000}"/>
    <cellStyle name="Normal 18 11 2 2 2" xfId="314" xr:uid="{00000000-0005-0000-0000-00006F020000}"/>
    <cellStyle name="Normal 18 11 2 2 3" xfId="797" xr:uid="{00000000-0005-0000-0000-000070020000}"/>
    <cellStyle name="Normal 18 11 2 3" xfId="1184" xr:uid="{00000000-0005-0000-0000-000071020000}"/>
    <cellStyle name="Normal 18 11 2 4" xfId="1189" xr:uid="{00000000-0005-0000-0000-000072020000}"/>
    <cellStyle name="Normal 18 11 3" xfId="1197" xr:uid="{00000000-0005-0000-0000-000073020000}"/>
    <cellStyle name="Normal 18 11 3 2" xfId="1202" xr:uid="{00000000-0005-0000-0000-000074020000}"/>
    <cellStyle name="Normal 18 11 3 3" xfId="702" xr:uid="{00000000-0005-0000-0000-000075020000}"/>
    <cellStyle name="Normal 18 11 4" xfId="1210" xr:uid="{00000000-0005-0000-0000-000076020000}"/>
    <cellStyle name="Normal 18 11 5" xfId="1219" xr:uid="{00000000-0005-0000-0000-000077020000}"/>
    <cellStyle name="Normal 18 12" xfId="1228" xr:uid="{00000000-0005-0000-0000-000078020000}"/>
    <cellStyle name="Normal 18 12 2" xfId="1233" xr:uid="{00000000-0005-0000-0000-000079020000}"/>
    <cellStyle name="Normal 18 12 2 2" xfId="1244" xr:uid="{00000000-0005-0000-0000-00007A020000}"/>
    <cellStyle name="Normal 18 12 2 3" xfId="1247" xr:uid="{00000000-0005-0000-0000-00007B020000}"/>
    <cellStyle name="Normal 18 12 3" xfId="1256" xr:uid="{00000000-0005-0000-0000-00007C020000}"/>
    <cellStyle name="Normal 18 12 4" xfId="1261" xr:uid="{00000000-0005-0000-0000-00007D020000}"/>
    <cellStyle name="Normal 18 13" xfId="999" xr:uid="{00000000-0005-0000-0000-00007E020000}"/>
    <cellStyle name="Normal 18 13 2" xfId="1006" xr:uid="{00000000-0005-0000-0000-00007F020000}"/>
    <cellStyle name="Normal 18 13 2 2" xfId="2111" xr:uid="{00000000-0005-0000-0000-000080020000}"/>
    <cellStyle name="Normal 18 13 2 3" xfId="2114" xr:uid="{00000000-0005-0000-0000-000081020000}"/>
    <cellStyle name="Normal 18 13 3" xfId="968" xr:uid="{00000000-0005-0000-0000-000082020000}"/>
    <cellStyle name="Normal 18 13 4" xfId="1022" xr:uid="{00000000-0005-0000-0000-000083020000}"/>
    <cellStyle name="Normal 18 14" xfId="204" xr:uid="{00000000-0005-0000-0000-000084020000}"/>
    <cellStyle name="Normal 18 14 2" xfId="1038" xr:uid="{00000000-0005-0000-0000-000085020000}"/>
    <cellStyle name="Normal 18 14 3" xfId="556" xr:uid="{00000000-0005-0000-0000-000086020000}"/>
    <cellStyle name="Normal 18 15" xfId="235" xr:uid="{00000000-0005-0000-0000-000087020000}"/>
    <cellStyle name="Normal 18 16" xfId="139" xr:uid="{00000000-0005-0000-0000-000088020000}"/>
    <cellStyle name="Normal 18 2" xfId="2117" xr:uid="{00000000-0005-0000-0000-000089020000}"/>
    <cellStyle name="Normal 18 2 10" xfId="2124" xr:uid="{00000000-0005-0000-0000-00008A020000}"/>
    <cellStyle name="Normal 18 2 10 2" xfId="59" xr:uid="{00000000-0005-0000-0000-00008B020000}"/>
    <cellStyle name="Normal 18 2 10 3" xfId="285" xr:uid="{00000000-0005-0000-0000-00008C020000}"/>
    <cellStyle name="Normal 18 2 11" xfId="2128" xr:uid="{00000000-0005-0000-0000-00008D020000}"/>
    <cellStyle name="Normal 18 2 12" xfId="1058" xr:uid="{00000000-0005-0000-0000-00008E020000}"/>
    <cellStyle name="Normal 18 2 2" xfId="1722" xr:uid="{00000000-0005-0000-0000-00008F020000}"/>
    <cellStyle name="Normal 18 2 2 10" xfId="1589" xr:uid="{00000000-0005-0000-0000-000090020000}"/>
    <cellStyle name="Normal 18 2 2 2" xfId="2130" xr:uid="{00000000-0005-0000-0000-000091020000}"/>
    <cellStyle name="Normal 18 2 2 2 2" xfId="2071" xr:uid="{00000000-0005-0000-0000-000092020000}"/>
    <cellStyle name="Normal 18 2 2 2 2 10" xfId="2134" xr:uid="{00000000-0005-0000-0000-000093020000}"/>
    <cellStyle name="Normal 18 2 2 2 2 11" xfId="2136" xr:uid="{00000000-0005-0000-0000-000094020000}"/>
    <cellStyle name="Normal 18 2 2 2 2 2" xfId="2075" xr:uid="{00000000-0005-0000-0000-000095020000}"/>
    <cellStyle name="Normal 18 2 2 2 2 2 2" xfId="1809" xr:uid="{00000000-0005-0000-0000-000096020000}"/>
    <cellStyle name="Normal 18 2 2 2 2 2 2 2" xfId="1814" xr:uid="{00000000-0005-0000-0000-000097020000}"/>
    <cellStyle name="Normal 18 2 2 2 2 2 2 2 2" xfId="743" xr:uid="{00000000-0005-0000-0000-000098020000}"/>
    <cellStyle name="Normal 18 2 2 2 2 2 2 2 2 2" xfId="747" xr:uid="{00000000-0005-0000-0000-000099020000}"/>
    <cellStyle name="Normal 18 2 2 2 2 2 2 2 2 2 2" xfId="1222" xr:uid="{00000000-0005-0000-0000-00009A020000}"/>
    <cellStyle name="Normal 18 2 2 2 2 2 2 2 2 2 2 2" xfId="1797" xr:uid="{00000000-0005-0000-0000-00009B020000}"/>
    <cellStyle name="Normal 18 2 2 2 2 2 2 2 2 2 2 3" xfId="1802" xr:uid="{00000000-0005-0000-0000-00009C020000}"/>
    <cellStyle name="Normal 18 2 2 2 2 2 2 2 2 2 3" xfId="2137" xr:uid="{00000000-0005-0000-0000-00009D020000}"/>
    <cellStyle name="Normal 18 2 2 2 2 2 2 2 2 2 4" xfId="2139" xr:uid="{00000000-0005-0000-0000-00009E020000}"/>
    <cellStyle name="Normal 18 2 2 2 2 2 2 2 2 3" xfId="2140" xr:uid="{00000000-0005-0000-0000-00009F020000}"/>
    <cellStyle name="Normal 18 2 2 2 2 2 2 2 2 3 2" xfId="2142" xr:uid="{00000000-0005-0000-0000-0000A0020000}"/>
    <cellStyle name="Normal 18 2 2 2 2 2 2 2 2 3 3" xfId="2147" xr:uid="{00000000-0005-0000-0000-0000A1020000}"/>
    <cellStyle name="Normal 18 2 2 2 2 2 2 2 2 4" xfId="2151" xr:uid="{00000000-0005-0000-0000-0000A2020000}"/>
    <cellStyle name="Normal 18 2 2 2 2 2 2 2 2 5" xfId="2153" xr:uid="{00000000-0005-0000-0000-0000A3020000}"/>
    <cellStyle name="Normal 18 2 2 2 2 2 2 2 3" xfId="2156" xr:uid="{00000000-0005-0000-0000-0000A4020000}"/>
    <cellStyle name="Normal 18 2 2 2 2 2 2 2 3 2" xfId="780" xr:uid="{00000000-0005-0000-0000-0000A5020000}"/>
    <cellStyle name="Normal 18 2 2 2 2 2 2 2 3 2 2" xfId="794" xr:uid="{00000000-0005-0000-0000-0000A6020000}"/>
    <cellStyle name="Normal 18 2 2 2 2 2 2 2 3 2 3" xfId="2158" xr:uid="{00000000-0005-0000-0000-0000A7020000}"/>
    <cellStyle name="Normal 18 2 2 2 2 2 2 2 3 3" xfId="2159" xr:uid="{00000000-0005-0000-0000-0000A8020000}"/>
    <cellStyle name="Normal 18 2 2 2 2 2 2 2 3 4" xfId="2162" xr:uid="{00000000-0005-0000-0000-0000A9020000}"/>
    <cellStyle name="Normal 18 2 2 2 2 2 2 2 4" xfId="2164" xr:uid="{00000000-0005-0000-0000-0000AA020000}"/>
    <cellStyle name="Normal 18 2 2 2 2 2 2 2 4 2" xfId="2165" xr:uid="{00000000-0005-0000-0000-0000AB020000}"/>
    <cellStyle name="Normal 18 2 2 2 2 2 2 2 4 2 2" xfId="2170" xr:uid="{00000000-0005-0000-0000-0000AC020000}"/>
    <cellStyle name="Normal 18 2 2 2 2 2 2 2 4 2 3" xfId="2172" xr:uid="{00000000-0005-0000-0000-0000AD020000}"/>
    <cellStyle name="Normal 18 2 2 2 2 2 2 2 4 3" xfId="2173" xr:uid="{00000000-0005-0000-0000-0000AE020000}"/>
    <cellStyle name="Normal 18 2 2 2 2 2 2 2 4 4" xfId="2179" xr:uid="{00000000-0005-0000-0000-0000AF020000}"/>
    <cellStyle name="Normal 18 2 2 2 2 2 2 2 5" xfId="2183" xr:uid="{00000000-0005-0000-0000-0000B0020000}"/>
    <cellStyle name="Normal 18 2 2 2 2 2 2 2 5 2" xfId="2184" xr:uid="{00000000-0005-0000-0000-0000B1020000}"/>
    <cellStyle name="Normal 18 2 2 2 2 2 2 2 5 3" xfId="2186" xr:uid="{00000000-0005-0000-0000-0000B2020000}"/>
    <cellStyle name="Normal 18 2 2 2 2 2 2 2 6" xfId="763" xr:uid="{00000000-0005-0000-0000-0000B3020000}"/>
    <cellStyle name="Normal 18 2 2 2 2 2 2 2 7" xfId="2191" xr:uid="{00000000-0005-0000-0000-0000B4020000}"/>
    <cellStyle name="Normal 18 2 2 2 2 2 2 3" xfId="1821" xr:uid="{00000000-0005-0000-0000-0000B5020000}"/>
    <cellStyle name="Normal 18 2 2 2 2 2 2 3 2" xfId="2193" xr:uid="{00000000-0005-0000-0000-0000B6020000}"/>
    <cellStyle name="Normal 18 2 2 2 2 2 2 3 2 2" xfId="643" xr:uid="{00000000-0005-0000-0000-0000B7020000}"/>
    <cellStyle name="Normal 18 2 2 2 2 2 2 3 2 2 2" xfId="646" xr:uid="{00000000-0005-0000-0000-0000B8020000}"/>
    <cellStyle name="Normal 18 2 2 2 2 2 2 3 2 2 3" xfId="1170" xr:uid="{00000000-0005-0000-0000-0000B9020000}"/>
    <cellStyle name="Normal 18 2 2 2 2 2 2 3 2 3" xfId="2195" xr:uid="{00000000-0005-0000-0000-0000BA020000}"/>
    <cellStyle name="Normal 18 2 2 2 2 2 2 3 2 4" xfId="2196" xr:uid="{00000000-0005-0000-0000-0000BB020000}"/>
    <cellStyle name="Normal 18 2 2 2 2 2 2 3 3" xfId="2200" xr:uid="{00000000-0005-0000-0000-0000BC020000}"/>
    <cellStyle name="Normal 18 2 2 2 2 2 2 3 3 2" xfId="1659" xr:uid="{00000000-0005-0000-0000-0000BD020000}"/>
    <cellStyle name="Normal 18 2 2 2 2 2 2 3 3 3" xfId="2032" xr:uid="{00000000-0005-0000-0000-0000BE020000}"/>
    <cellStyle name="Normal 18 2 2 2 2 2 2 3 4" xfId="434" xr:uid="{00000000-0005-0000-0000-0000BF020000}"/>
    <cellStyle name="Normal 18 2 2 2 2 2 2 3 5" xfId="460" xr:uid="{00000000-0005-0000-0000-0000C0020000}"/>
    <cellStyle name="Normal 18 2 2 2 2 2 2 4" xfId="837" xr:uid="{00000000-0005-0000-0000-0000C1020000}"/>
    <cellStyle name="Normal 18 2 2 2 2 2 2 4 2" xfId="754" xr:uid="{00000000-0005-0000-0000-0000C2020000}"/>
    <cellStyle name="Normal 18 2 2 2 2 2 2 4 2 2" xfId="759" xr:uid="{00000000-0005-0000-0000-0000C3020000}"/>
    <cellStyle name="Normal 18 2 2 2 2 2 2 4 2 3" xfId="2187" xr:uid="{00000000-0005-0000-0000-0000C4020000}"/>
    <cellStyle name="Normal 18 2 2 2 2 2 2 4 3" xfId="1844" xr:uid="{00000000-0005-0000-0000-0000C5020000}"/>
    <cellStyle name="Normal 18 2 2 2 2 2 2 4 4" xfId="1849" xr:uid="{00000000-0005-0000-0000-0000C6020000}"/>
    <cellStyle name="Normal 18 2 2 2 2 2 2 5" xfId="1477" xr:uid="{00000000-0005-0000-0000-0000C7020000}"/>
    <cellStyle name="Normal 18 2 2 2 2 2 2 5 2" xfId="1995" xr:uid="{00000000-0005-0000-0000-0000C8020000}"/>
    <cellStyle name="Normal 18 2 2 2 2 2 2 5 2 2" xfId="1712" xr:uid="{00000000-0005-0000-0000-0000C9020000}"/>
    <cellStyle name="Normal 18 2 2 2 2 2 2 5 2 3" xfId="833" xr:uid="{00000000-0005-0000-0000-0000CA020000}"/>
    <cellStyle name="Normal 18 2 2 2 2 2 2 5 3" xfId="2001" xr:uid="{00000000-0005-0000-0000-0000CB020000}"/>
    <cellStyle name="Normal 18 2 2 2 2 2 2 5 4" xfId="2012" xr:uid="{00000000-0005-0000-0000-0000CC020000}"/>
    <cellStyle name="Normal 18 2 2 2 2 2 2 6" xfId="2205" xr:uid="{00000000-0005-0000-0000-0000CD020000}"/>
    <cellStyle name="Normal 18 2 2 2 2 2 2 6 2" xfId="765" xr:uid="{00000000-0005-0000-0000-0000CE020000}"/>
    <cellStyle name="Normal 18 2 2 2 2 2 2 6 3" xfId="2207" xr:uid="{00000000-0005-0000-0000-0000CF020000}"/>
    <cellStyle name="Normal 18 2 2 2 2 2 2 7" xfId="2219" xr:uid="{00000000-0005-0000-0000-0000D0020000}"/>
    <cellStyle name="Normal 18 2 2 2 2 2 2 8" xfId="2224" xr:uid="{00000000-0005-0000-0000-0000D1020000}"/>
    <cellStyle name="Normal 18 2 2 2 2 2 3" xfId="1827" xr:uid="{00000000-0005-0000-0000-0000D2020000}"/>
    <cellStyle name="Normal 18 2 2 2 2 2 3 2" xfId="2226" xr:uid="{00000000-0005-0000-0000-0000D3020000}"/>
    <cellStyle name="Normal 18 2 2 2 2 2 3 2 2" xfId="2228" xr:uid="{00000000-0005-0000-0000-0000D4020000}"/>
    <cellStyle name="Normal 18 2 2 2 2 2 3 2 2 2" xfId="2234" xr:uid="{00000000-0005-0000-0000-0000D5020000}"/>
    <cellStyle name="Normal 18 2 2 2 2 2 3 2 2 2 2" xfId="2176" xr:uid="{00000000-0005-0000-0000-0000D6020000}"/>
    <cellStyle name="Normal 18 2 2 2 2 2 3 2 2 2 3" xfId="2182" xr:uid="{00000000-0005-0000-0000-0000D7020000}"/>
    <cellStyle name="Normal 18 2 2 2 2 2 3 2 2 3" xfId="1531" xr:uid="{00000000-0005-0000-0000-0000D8020000}"/>
    <cellStyle name="Normal 18 2 2 2 2 2 3 2 2 4" xfId="1534" xr:uid="{00000000-0005-0000-0000-0000D9020000}"/>
    <cellStyle name="Normal 18 2 2 2 2 2 3 2 3" xfId="2238" xr:uid="{00000000-0005-0000-0000-0000DA020000}"/>
    <cellStyle name="Normal 18 2 2 2 2 2 3 2 3 2" xfId="28" xr:uid="{00000000-0005-0000-0000-0000DB020000}"/>
    <cellStyle name="Normal 18 2 2 2 2 2 3 2 3 3" xfId="1919" xr:uid="{00000000-0005-0000-0000-0000DC020000}"/>
    <cellStyle name="Normal 18 2 2 2 2 2 3 2 4" xfId="1362" xr:uid="{00000000-0005-0000-0000-0000DD020000}"/>
    <cellStyle name="Normal 18 2 2 2 2 2 3 2 5" xfId="1711" xr:uid="{00000000-0005-0000-0000-0000DE020000}"/>
    <cellStyle name="Normal 18 2 2 2 2 2 3 3" xfId="2240" xr:uid="{00000000-0005-0000-0000-0000DF020000}"/>
    <cellStyle name="Normal 18 2 2 2 2 2 3 3 2" xfId="2243" xr:uid="{00000000-0005-0000-0000-0000E0020000}"/>
    <cellStyle name="Normal 18 2 2 2 2 2 3 3 2 2" xfId="618" xr:uid="{00000000-0005-0000-0000-0000E1020000}"/>
    <cellStyle name="Normal 18 2 2 2 2 2 3 3 2 3" xfId="1540" xr:uid="{00000000-0005-0000-0000-0000E2020000}"/>
    <cellStyle name="Normal 18 2 2 2 2 2 3 3 3" xfId="2246" xr:uid="{00000000-0005-0000-0000-0000E3020000}"/>
    <cellStyle name="Normal 18 2 2 2 2 2 3 3 4" xfId="2248" xr:uid="{00000000-0005-0000-0000-0000E4020000}"/>
    <cellStyle name="Normal 18 2 2 2 2 2 3 4" xfId="878" xr:uid="{00000000-0005-0000-0000-0000E5020000}"/>
    <cellStyle name="Normal 18 2 2 2 2 2 3 4 2" xfId="2249" xr:uid="{00000000-0005-0000-0000-0000E6020000}"/>
    <cellStyle name="Normal 18 2 2 2 2 2 3 4 2 2" xfId="2252" xr:uid="{00000000-0005-0000-0000-0000E7020000}"/>
    <cellStyle name="Normal 18 2 2 2 2 2 3 4 2 3" xfId="2254" xr:uid="{00000000-0005-0000-0000-0000E8020000}"/>
    <cellStyle name="Normal 18 2 2 2 2 2 3 4 3" xfId="2256" xr:uid="{00000000-0005-0000-0000-0000E9020000}"/>
    <cellStyle name="Normal 18 2 2 2 2 2 3 4 4" xfId="2258" xr:uid="{00000000-0005-0000-0000-0000EA020000}"/>
    <cellStyle name="Normal 18 2 2 2 2 2 3 5" xfId="906" xr:uid="{00000000-0005-0000-0000-0000EB020000}"/>
    <cellStyle name="Normal 18 2 2 2 2 2 3 5 2" xfId="2260" xr:uid="{00000000-0005-0000-0000-0000EC020000}"/>
    <cellStyle name="Normal 18 2 2 2 2 2 3 5 3" xfId="2261" xr:uid="{00000000-0005-0000-0000-0000ED020000}"/>
    <cellStyle name="Normal 18 2 2 2 2 2 3 6" xfId="2264" xr:uid="{00000000-0005-0000-0000-0000EE020000}"/>
    <cellStyle name="Normal 18 2 2 2 2 2 3 7" xfId="2266" xr:uid="{00000000-0005-0000-0000-0000EF020000}"/>
    <cellStyle name="Normal 18 2 2 2 2 2 4" xfId="1832" xr:uid="{00000000-0005-0000-0000-0000F0020000}"/>
    <cellStyle name="Normal 18 2 2 2 2 2 4 2" xfId="2267" xr:uid="{00000000-0005-0000-0000-0000F1020000}"/>
    <cellStyle name="Normal 18 2 2 2 2 2 4 2 2" xfId="2270" xr:uid="{00000000-0005-0000-0000-0000F2020000}"/>
    <cellStyle name="Normal 18 2 2 2 2 2 4 2 2 2" xfId="1781" xr:uid="{00000000-0005-0000-0000-0000F3020000}"/>
    <cellStyle name="Normal 18 2 2 2 2 2 4 2 2 3" xfId="1785" xr:uid="{00000000-0005-0000-0000-0000F4020000}"/>
    <cellStyle name="Normal 18 2 2 2 2 2 4 2 3" xfId="2271" xr:uid="{00000000-0005-0000-0000-0000F5020000}"/>
    <cellStyle name="Normal 18 2 2 2 2 2 4 2 4" xfId="2272" xr:uid="{00000000-0005-0000-0000-0000F6020000}"/>
    <cellStyle name="Normal 18 2 2 2 2 2 4 3" xfId="2273" xr:uid="{00000000-0005-0000-0000-0000F7020000}"/>
    <cellStyle name="Normal 18 2 2 2 2 2 4 3 2" xfId="2275" xr:uid="{00000000-0005-0000-0000-0000F8020000}"/>
    <cellStyle name="Normal 18 2 2 2 2 2 4 3 3" xfId="2277" xr:uid="{00000000-0005-0000-0000-0000F9020000}"/>
    <cellStyle name="Normal 18 2 2 2 2 2 4 4" xfId="2278" xr:uid="{00000000-0005-0000-0000-0000FA020000}"/>
    <cellStyle name="Normal 18 2 2 2 2 2 4 5" xfId="2279" xr:uid="{00000000-0005-0000-0000-0000FB020000}"/>
    <cellStyle name="Normal 18 2 2 2 2 2 5" xfId="2281" xr:uid="{00000000-0005-0000-0000-0000FC020000}"/>
    <cellStyle name="Normal 18 2 2 2 2 2 5 2" xfId="2283" xr:uid="{00000000-0005-0000-0000-0000FD020000}"/>
    <cellStyle name="Normal 18 2 2 2 2 2 5 2 2" xfId="1593" xr:uid="{00000000-0005-0000-0000-0000FE020000}"/>
    <cellStyle name="Normal 18 2 2 2 2 2 5 2 3" xfId="2167" xr:uid="{00000000-0005-0000-0000-0000FF020000}"/>
    <cellStyle name="Normal 18 2 2 2 2 2 5 3" xfId="2284" xr:uid="{00000000-0005-0000-0000-000000030000}"/>
    <cellStyle name="Normal 18 2 2 2 2 2 5 4" xfId="537" xr:uid="{00000000-0005-0000-0000-000001030000}"/>
    <cellStyle name="Normal 18 2 2 2 2 2 6" xfId="2287" xr:uid="{00000000-0005-0000-0000-000002030000}"/>
    <cellStyle name="Normal 18 2 2 2 2 2 6 2" xfId="2290" xr:uid="{00000000-0005-0000-0000-000003030000}"/>
    <cellStyle name="Normal 18 2 2 2 2 2 6 2 2" xfId="36" xr:uid="{00000000-0005-0000-0000-000004030000}"/>
    <cellStyle name="Normal 18 2 2 2 2 2 6 2 3" xfId="452" xr:uid="{00000000-0005-0000-0000-000005030000}"/>
    <cellStyle name="Normal 18 2 2 2 2 2 6 3" xfId="2292" xr:uid="{00000000-0005-0000-0000-000006030000}"/>
    <cellStyle name="Normal 18 2 2 2 2 2 6 4" xfId="2108" xr:uid="{00000000-0005-0000-0000-000007030000}"/>
    <cellStyle name="Normal 18 2 2 2 2 2 7" xfId="2295" xr:uid="{00000000-0005-0000-0000-000008030000}"/>
    <cellStyle name="Normal 18 2 2 2 2 2 7 2" xfId="2298" xr:uid="{00000000-0005-0000-0000-000009030000}"/>
    <cellStyle name="Normal 18 2 2 2 2 2 7 3" xfId="2300" xr:uid="{00000000-0005-0000-0000-00000A030000}"/>
    <cellStyle name="Normal 18 2 2 2 2 2 8" xfId="2118" xr:uid="{00000000-0005-0000-0000-00000B030000}"/>
    <cellStyle name="Normal 18 2 2 2 2 2 9" xfId="1597" xr:uid="{00000000-0005-0000-0000-00000C030000}"/>
    <cellStyle name="Normal 18 2 2 2 2 3" xfId="2083" xr:uid="{00000000-0005-0000-0000-00000D030000}"/>
    <cellStyle name="Normal 18 2 2 2 2 3 2" xfId="2303" xr:uid="{00000000-0005-0000-0000-00000E030000}"/>
    <cellStyle name="Normal 18 2 2 2 2 3 2 2" xfId="2308" xr:uid="{00000000-0005-0000-0000-00000F030000}"/>
    <cellStyle name="Normal 18 2 2 2 2 3 2 2 2" xfId="774" xr:uid="{00000000-0005-0000-0000-000010030000}"/>
    <cellStyle name="Normal 18 2 2 2 2 3 2 2 2 2" xfId="151" xr:uid="{00000000-0005-0000-0000-000011030000}"/>
    <cellStyle name="Normal 18 2 2 2 2 3 2 2 2 2 2" xfId="2309" xr:uid="{00000000-0005-0000-0000-000012030000}"/>
    <cellStyle name="Normal 18 2 2 2 2 3 2 2 2 2 3" xfId="2310" xr:uid="{00000000-0005-0000-0000-000013030000}"/>
    <cellStyle name="Normal 18 2 2 2 2 3 2 2 2 3" xfId="1760" xr:uid="{00000000-0005-0000-0000-000014030000}"/>
    <cellStyle name="Normal 18 2 2 2 2 3 2 2 2 4" xfId="1766" xr:uid="{00000000-0005-0000-0000-000015030000}"/>
    <cellStyle name="Normal 18 2 2 2 2 3 2 2 3" xfId="1423" xr:uid="{00000000-0005-0000-0000-000016030000}"/>
    <cellStyle name="Normal 18 2 2 2 2 3 2 2 3 2" xfId="1431" xr:uid="{00000000-0005-0000-0000-000017030000}"/>
    <cellStyle name="Normal 18 2 2 2 2 3 2 2 3 3" xfId="1778" xr:uid="{00000000-0005-0000-0000-000018030000}"/>
    <cellStyle name="Normal 18 2 2 2 2 3 2 2 4" xfId="1440" xr:uid="{00000000-0005-0000-0000-000019030000}"/>
    <cellStyle name="Normal 18 2 2 2 2 3 2 2 5" xfId="1447" xr:uid="{00000000-0005-0000-0000-00001A030000}"/>
    <cellStyle name="Normal 18 2 2 2 2 3 2 3" xfId="2315" xr:uid="{00000000-0005-0000-0000-00001B030000}"/>
    <cellStyle name="Normal 18 2 2 2 2 3 2 3 2" xfId="2317" xr:uid="{00000000-0005-0000-0000-00001C030000}"/>
    <cellStyle name="Normal 18 2 2 2 2 3 2 3 2 2" xfId="2319" xr:uid="{00000000-0005-0000-0000-00001D030000}"/>
    <cellStyle name="Normal 18 2 2 2 2 3 2 3 2 3" xfId="1792" xr:uid="{00000000-0005-0000-0000-00001E030000}"/>
    <cellStyle name="Normal 18 2 2 2 2 3 2 3 3" xfId="2321" xr:uid="{00000000-0005-0000-0000-00001F030000}"/>
    <cellStyle name="Normal 18 2 2 2 2 3 2 3 4" xfId="697" xr:uid="{00000000-0005-0000-0000-000020030000}"/>
    <cellStyle name="Normal 18 2 2 2 2 3 2 4" xfId="1487" xr:uid="{00000000-0005-0000-0000-000021030000}"/>
    <cellStyle name="Normal 18 2 2 2 2 3 2 4 2" xfId="784" xr:uid="{00000000-0005-0000-0000-000022030000}"/>
    <cellStyle name="Normal 18 2 2 2 2 3 2 4 2 2" xfId="801" xr:uid="{00000000-0005-0000-0000-000023030000}"/>
    <cellStyle name="Normal 18 2 2 2 2 3 2 4 2 3" xfId="2325" xr:uid="{00000000-0005-0000-0000-000024030000}"/>
    <cellStyle name="Normal 18 2 2 2 2 3 2 4 3" xfId="1972" xr:uid="{00000000-0005-0000-0000-000025030000}"/>
    <cellStyle name="Normal 18 2 2 2 2 3 2 4 4" xfId="164" xr:uid="{00000000-0005-0000-0000-000026030000}"/>
    <cellStyle name="Normal 18 2 2 2 2 3 2 5" xfId="408" xr:uid="{00000000-0005-0000-0000-000027030000}"/>
    <cellStyle name="Normal 18 2 2 2 2 3 2 5 2" xfId="420" xr:uid="{00000000-0005-0000-0000-000028030000}"/>
    <cellStyle name="Normal 18 2 2 2 2 3 2 5 3" xfId="425" xr:uid="{00000000-0005-0000-0000-000029030000}"/>
    <cellStyle name="Normal 18 2 2 2 2 3 2 6" xfId="429" xr:uid="{00000000-0005-0000-0000-00002A030000}"/>
    <cellStyle name="Normal 18 2 2 2 2 3 2 7" xfId="2327" xr:uid="{00000000-0005-0000-0000-00002B030000}"/>
    <cellStyle name="Normal 18 2 2 2 2 3 3" xfId="2332" xr:uid="{00000000-0005-0000-0000-00002C030000}"/>
    <cellStyle name="Normal 18 2 2 2 2 3 3 2" xfId="326" xr:uid="{00000000-0005-0000-0000-00002D030000}"/>
    <cellStyle name="Normal 18 2 2 2 2 3 3 2 2" xfId="2336" xr:uid="{00000000-0005-0000-0000-00002E030000}"/>
    <cellStyle name="Normal 18 2 2 2 2 3 3 2 2 2" xfId="2339" xr:uid="{00000000-0005-0000-0000-00002F030000}"/>
    <cellStyle name="Normal 18 2 2 2 2 3 3 2 2 3" xfId="983" xr:uid="{00000000-0005-0000-0000-000030030000}"/>
    <cellStyle name="Normal 18 2 2 2 2 3 3 2 3" xfId="2341" xr:uid="{00000000-0005-0000-0000-000031030000}"/>
    <cellStyle name="Normal 18 2 2 2 2 3 3 2 4" xfId="665" xr:uid="{00000000-0005-0000-0000-000032030000}"/>
    <cellStyle name="Normal 18 2 2 2 2 3 3 3" xfId="2345" xr:uid="{00000000-0005-0000-0000-000033030000}"/>
    <cellStyle name="Normal 18 2 2 2 2 3 3 3 2" xfId="2214" xr:uid="{00000000-0005-0000-0000-000034030000}"/>
    <cellStyle name="Normal 18 2 2 2 2 3 3 3 3" xfId="2222" xr:uid="{00000000-0005-0000-0000-000035030000}"/>
    <cellStyle name="Normal 18 2 2 2 2 3 3 4" xfId="926" xr:uid="{00000000-0005-0000-0000-000036030000}"/>
    <cellStyle name="Normal 18 2 2 2 2 3 3 5" xfId="444" xr:uid="{00000000-0005-0000-0000-000037030000}"/>
    <cellStyle name="Normal 18 2 2 2 2 3 4" xfId="2348" xr:uid="{00000000-0005-0000-0000-000038030000}"/>
    <cellStyle name="Normal 18 2 2 2 2 3 4 2" xfId="185" xr:uid="{00000000-0005-0000-0000-000039030000}"/>
    <cellStyle name="Normal 18 2 2 2 2 3 4 2 2" xfId="953" xr:uid="{00000000-0005-0000-0000-00003A030000}"/>
    <cellStyle name="Normal 18 2 2 2 2 3 4 2 3" xfId="2350" xr:uid="{00000000-0005-0000-0000-00003B030000}"/>
    <cellStyle name="Normal 18 2 2 2 2 3 4 3" xfId="2353" xr:uid="{00000000-0005-0000-0000-00003C030000}"/>
    <cellStyle name="Normal 18 2 2 2 2 3 4 4" xfId="2357" xr:uid="{00000000-0005-0000-0000-00003D030000}"/>
    <cellStyle name="Normal 18 2 2 2 2 3 5" xfId="2358" xr:uid="{00000000-0005-0000-0000-00003E030000}"/>
    <cellStyle name="Normal 18 2 2 2 2 3 5 2" xfId="110" xr:uid="{00000000-0005-0000-0000-00003F030000}"/>
    <cellStyle name="Normal 18 2 2 2 2 3 5 2 2" xfId="2360" xr:uid="{00000000-0005-0000-0000-000040030000}"/>
    <cellStyle name="Normal 18 2 2 2 2 3 5 2 3" xfId="1372" xr:uid="{00000000-0005-0000-0000-000041030000}"/>
    <cellStyle name="Normal 18 2 2 2 2 3 5 3" xfId="2364" xr:uid="{00000000-0005-0000-0000-000042030000}"/>
    <cellStyle name="Normal 18 2 2 2 2 3 5 4" xfId="2365" xr:uid="{00000000-0005-0000-0000-000043030000}"/>
    <cellStyle name="Normal 18 2 2 2 2 3 6" xfId="2366" xr:uid="{00000000-0005-0000-0000-000044030000}"/>
    <cellStyle name="Normal 18 2 2 2 2 3 6 2" xfId="350" xr:uid="{00000000-0005-0000-0000-000045030000}"/>
    <cellStyle name="Normal 18 2 2 2 2 3 6 3" xfId="2369" xr:uid="{00000000-0005-0000-0000-000046030000}"/>
    <cellStyle name="Normal 18 2 2 2 2 3 7" xfId="2373" xr:uid="{00000000-0005-0000-0000-000047030000}"/>
    <cellStyle name="Normal 18 2 2 2 2 3 8" xfId="1628" xr:uid="{00000000-0005-0000-0000-000048030000}"/>
    <cellStyle name="Normal 18 2 2 2 2 4" xfId="628" xr:uid="{00000000-0005-0000-0000-000049030000}"/>
    <cellStyle name="Normal 18 2 2 2 2 4 2" xfId="636" xr:uid="{00000000-0005-0000-0000-00004A030000}"/>
    <cellStyle name="Normal 18 2 2 2 2 4 2 2" xfId="2376" xr:uid="{00000000-0005-0000-0000-00004B030000}"/>
    <cellStyle name="Normal 18 2 2 2 2 4 2 2 2" xfId="827" xr:uid="{00000000-0005-0000-0000-00004C030000}"/>
    <cellStyle name="Normal 18 2 2 2 2 4 2 2 2 2" xfId="393" xr:uid="{00000000-0005-0000-0000-00004D030000}"/>
    <cellStyle name="Normal 18 2 2 2 2 4 2 2 2 3" xfId="1955" xr:uid="{00000000-0005-0000-0000-00004E030000}"/>
    <cellStyle name="Normal 18 2 2 2 2 4 2 2 3" xfId="1064" xr:uid="{00000000-0005-0000-0000-00004F030000}"/>
    <cellStyle name="Normal 18 2 2 2 2 4 2 2 4" xfId="1073" xr:uid="{00000000-0005-0000-0000-000050030000}"/>
    <cellStyle name="Normal 18 2 2 2 2 4 2 3" xfId="2380" xr:uid="{00000000-0005-0000-0000-000051030000}"/>
    <cellStyle name="Normal 18 2 2 2 2 4 2 3 2" xfId="1975" xr:uid="{00000000-0005-0000-0000-000052030000}"/>
    <cellStyle name="Normal 18 2 2 2 2 4 2 3 3" xfId="2390" xr:uid="{00000000-0005-0000-0000-000053030000}"/>
    <cellStyle name="Normal 18 2 2 2 2 4 2 4" xfId="1506" xr:uid="{00000000-0005-0000-0000-000054030000}"/>
    <cellStyle name="Normal 18 2 2 2 2 4 2 5" xfId="1355" xr:uid="{00000000-0005-0000-0000-000055030000}"/>
    <cellStyle name="Normal 18 2 2 2 2 4 3" xfId="2393" xr:uid="{00000000-0005-0000-0000-000056030000}"/>
    <cellStyle name="Normal 18 2 2 2 2 4 3 2" xfId="2396" xr:uid="{00000000-0005-0000-0000-000057030000}"/>
    <cellStyle name="Normal 18 2 2 2 2 4 3 2 2" xfId="132" xr:uid="{00000000-0005-0000-0000-000058030000}"/>
    <cellStyle name="Normal 18 2 2 2 2 4 3 2 3" xfId="2398" xr:uid="{00000000-0005-0000-0000-000059030000}"/>
    <cellStyle name="Normal 18 2 2 2 2 4 3 3" xfId="609" xr:uid="{00000000-0005-0000-0000-00005A030000}"/>
    <cellStyle name="Normal 18 2 2 2 2 4 3 4" xfId="942" xr:uid="{00000000-0005-0000-0000-00005B030000}"/>
    <cellStyle name="Normal 18 2 2 2 2 4 4" xfId="1392" xr:uid="{00000000-0005-0000-0000-00005C030000}"/>
    <cellStyle name="Normal 18 2 2 2 2 4 4 2" xfId="1397" xr:uid="{00000000-0005-0000-0000-00005D030000}"/>
    <cellStyle name="Normal 18 2 2 2 2 4 4 2 2" xfId="2403" xr:uid="{00000000-0005-0000-0000-00005E030000}"/>
    <cellStyle name="Normal 18 2 2 2 2 4 4 2 3" xfId="2407" xr:uid="{00000000-0005-0000-0000-00005F030000}"/>
    <cellStyle name="Normal 18 2 2 2 2 4 4 3" xfId="1869" xr:uid="{00000000-0005-0000-0000-000060030000}"/>
    <cellStyle name="Normal 18 2 2 2 2 4 4 4" xfId="1402" xr:uid="{00000000-0005-0000-0000-000061030000}"/>
    <cellStyle name="Normal 18 2 2 2 2 4 5" xfId="2409" xr:uid="{00000000-0005-0000-0000-000062030000}"/>
    <cellStyle name="Normal 18 2 2 2 2 4 5 2" xfId="2077" xr:uid="{00000000-0005-0000-0000-000063030000}"/>
    <cellStyle name="Normal 18 2 2 2 2 4 5 3" xfId="620" xr:uid="{00000000-0005-0000-0000-000064030000}"/>
    <cellStyle name="Normal 18 2 2 2 2 4 6" xfId="2411" xr:uid="{00000000-0005-0000-0000-000065030000}"/>
    <cellStyle name="Normal 18 2 2 2 2 4 7" xfId="1240" xr:uid="{00000000-0005-0000-0000-000066030000}"/>
    <cellStyle name="Normal 18 2 2 2 2 5" xfId="169" xr:uid="{00000000-0005-0000-0000-000067030000}"/>
    <cellStyle name="Normal 18 2 2 2 2 5 2" xfId="2414" xr:uid="{00000000-0005-0000-0000-000068030000}"/>
    <cellStyle name="Normal 18 2 2 2 2 5 2 2" xfId="68" xr:uid="{00000000-0005-0000-0000-000069030000}"/>
    <cellStyle name="Normal 18 2 2 2 2 5 2 2 2" xfId="846" xr:uid="{00000000-0005-0000-0000-00006A030000}"/>
    <cellStyle name="Normal 18 2 2 2 2 5 2 2 2 2" xfId="848" xr:uid="{00000000-0005-0000-0000-00006B030000}"/>
    <cellStyle name="Normal 18 2 2 2 2 5 2 2 2 2 2" xfId="1383" xr:uid="{00000000-0005-0000-0000-00006C030000}"/>
    <cellStyle name="Normal 18 2 2 2 2 5 2 2 2 2 3" xfId="77" xr:uid="{00000000-0005-0000-0000-00006D030000}"/>
    <cellStyle name="Normal 18 2 2 2 2 5 2 2 2 3" xfId="2418" xr:uid="{00000000-0005-0000-0000-00006E030000}"/>
    <cellStyle name="Normal 18 2 2 2 2 5 2 2 2 4" xfId="2421" xr:uid="{00000000-0005-0000-0000-00006F030000}"/>
    <cellStyle name="Normal 18 2 2 2 2 5 2 2 3" xfId="2423" xr:uid="{00000000-0005-0000-0000-000070030000}"/>
    <cellStyle name="Normal 18 2 2 2 2 5 2 2 3 2" xfId="2426" xr:uid="{00000000-0005-0000-0000-000071030000}"/>
    <cellStyle name="Normal 18 2 2 2 2 5 2 2 3 2 2" xfId="1677" xr:uid="{00000000-0005-0000-0000-000072030000}"/>
    <cellStyle name="Normal 18 2 2 2 2 5 2 2 3 2 3" xfId="1682" xr:uid="{00000000-0005-0000-0000-000073030000}"/>
    <cellStyle name="Normal 18 2 2 2 2 5 2 2 3 3" xfId="2431" xr:uid="{00000000-0005-0000-0000-000074030000}"/>
    <cellStyle name="Normal 18 2 2 2 2 5 2 2 3 4" xfId="2432" xr:uid="{00000000-0005-0000-0000-000075030000}"/>
    <cellStyle name="Normal 18 2 2 2 2 5 2 2 4" xfId="2436" xr:uid="{00000000-0005-0000-0000-000076030000}"/>
    <cellStyle name="Normal 18 2 2 2 2 5 2 2 4 2" xfId="2438" xr:uid="{00000000-0005-0000-0000-000077030000}"/>
    <cellStyle name="Normal 18 2 2 2 2 5 2 2 4 3" xfId="2441" xr:uid="{00000000-0005-0000-0000-000078030000}"/>
    <cellStyle name="Normal 18 2 2 2 2 5 2 2 5" xfId="2445" xr:uid="{00000000-0005-0000-0000-000079030000}"/>
    <cellStyle name="Normal 18 2 2 2 2 5 2 2 5 2" xfId="2448" xr:uid="{00000000-0005-0000-0000-00007A030000}"/>
    <cellStyle name="Normal 18 2 2 2 2 5 2 2 5 3" xfId="888" xr:uid="{00000000-0005-0000-0000-00007B030000}"/>
    <cellStyle name="Normal 18 2 2 2 2 5 2 2 6" xfId="8" xr:uid="{00000000-0005-0000-0000-00007C030000}"/>
    <cellStyle name="Normal 18 2 2 2 2 5 2 2 6 2" xfId="715" xr:uid="{00000000-0005-0000-0000-00007D030000}"/>
    <cellStyle name="Normal 18 2 2 2 2 5 2 2 6 3" xfId="892" xr:uid="{00000000-0005-0000-0000-00007E030000}"/>
    <cellStyle name="Normal 18 2 2 2 2 5 2 2 7" xfId="2452" xr:uid="{00000000-0005-0000-0000-00007F030000}"/>
    <cellStyle name="Normal 18 2 2 2 2 5 2 2 7 2" xfId="226" xr:uid="{00000000-0005-0000-0000-000080030000}"/>
    <cellStyle name="Normal 18 2 2 2 2 5 2 2 8" xfId="2455" xr:uid="{00000000-0005-0000-0000-000081030000}"/>
    <cellStyle name="Normal 18 2 2 2 2 5 2 3" xfId="1325" xr:uid="{00000000-0005-0000-0000-000082030000}"/>
    <cellStyle name="Normal 18 2 2 2 2 5 2 3 2" xfId="259" xr:uid="{00000000-0005-0000-0000-000083030000}"/>
    <cellStyle name="Normal 18 2 2 2 2 5 2 3 2 2" xfId="312" xr:uid="{00000000-0005-0000-0000-000084030000}"/>
    <cellStyle name="Normal 18 2 2 2 2 5 2 3 2 3" xfId="2460" xr:uid="{00000000-0005-0000-0000-000085030000}"/>
    <cellStyle name="Normal 18 2 2 2 2 5 2 3 3" xfId="297" xr:uid="{00000000-0005-0000-0000-000086030000}"/>
    <cellStyle name="Normal 18 2 2 2 2 5 2 3 3 2" xfId="568" xr:uid="{00000000-0005-0000-0000-000087030000}"/>
    <cellStyle name="Normal 18 2 2 2 2 5 2 3 3 3" xfId="2462" xr:uid="{00000000-0005-0000-0000-000088030000}"/>
    <cellStyle name="Normal 18 2 2 2 2 5 2 3 4" xfId="311" xr:uid="{00000000-0005-0000-0000-000089030000}"/>
    <cellStyle name="Normal 18 2 2 2 2 5 2 3 4 2" xfId="2467" xr:uid="{00000000-0005-0000-0000-00008A030000}"/>
    <cellStyle name="Normal 18 2 2 2 2 5 2 3 5" xfId="2459" xr:uid="{00000000-0005-0000-0000-00008B030000}"/>
    <cellStyle name="Normal 18 2 2 2 2 5 2 4" xfId="386" xr:uid="{00000000-0005-0000-0000-00008C030000}"/>
    <cellStyle name="Normal 18 2 2 2 2 5 2 4 2" xfId="854" xr:uid="{00000000-0005-0000-0000-00008D030000}"/>
    <cellStyle name="Normal 18 2 2 2 2 5 2 4 2 2" xfId="863" xr:uid="{00000000-0005-0000-0000-00008E030000}"/>
    <cellStyle name="Normal 18 2 2 2 2 5 2 4 2 2 2" xfId="2385" xr:uid="{00000000-0005-0000-0000-00008F030000}"/>
    <cellStyle name="Normal 18 2 2 2 2 5 2 4 2 2 3" xfId="1501" xr:uid="{00000000-0005-0000-0000-000090030000}"/>
    <cellStyle name="Normal 18 2 2 2 2 5 2 4 2 3" xfId="1168" xr:uid="{00000000-0005-0000-0000-000091030000}"/>
    <cellStyle name="Normal 18 2 2 2 2 5 2 4 2 3 2" xfId="608" xr:uid="{00000000-0005-0000-0000-000092030000}"/>
    <cellStyle name="Normal 18 2 2 2 2 5 2 4 2 4" xfId="882" xr:uid="{00000000-0005-0000-0000-000093030000}"/>
    <cellStyle name="Normal 18 2 2 2 2 5 2 4 3" xfId="2470" xr:uid="{00000000-0005-0000-0000-000094030000}"/>
    <cellStyle name="Normal 18 2 2 2 2 5 2 4 3 2" xfId="1318" xr:uid="{00000000-0005-0000-0000-000095030000}"/>
    <cellStyle name="Normal 18 2 2 2 2 5 2 4 3 3" xfId="1328" xr:uid="{00000000-0005-0000-0000-000096030000}"/>
    <cellStyle name="Normal 18 2 2 2 2 5 2 4 4" xfId="567" xr:uid="{00000000-0005-0000-0000-000097030000}"/>
    <cellStyle name="Normal 18 2 2 2 2 5 2 4 5" xfId="2461" xr:uid="{00000000-0005-0000-0000-000098030000}"/>
    <cellStyle name="Normal 18 2 2 2 2 5 2 5" xfId="390" xr:uid="{00000000-0005-0000-0000-000099030000}"/>
    <cellStyle name="Normal 18 2 2 2 2 5 2 5 2" xfId="2472" xr:uid="{00000000-0005-0000-0000-00009A030000}"/>
    <cellStyle name="Normal 18 2 2 2 2 5 2 5 2 2" xfId="2473" xr:uid="{00000000-0005-0000-0000-00009B030000}"/>
    <cellStyle name="Normal 18 2 2 2 2 5 2 5 2 3" xfId="2194" xr:uid="{00000000-0005-0000-0000-00009C030000}"/>
    <cellStyle name="Normal 18 2 2 2 2 5 2 5 3" xfId="2475" xr:uid="{00000000-0005-0000-0000-00009D030000}"/>
    <cellStyle name="Normal 18 2 2 2 2 5 2 5 4" xfId="2463" xr:uid="{00000000-0005-0000-0000-00009E030000}"/>
    <cellStyle name="Normal 18 2 2 2 2 5 2 6" xfId="1959" xr:uid="{00000000-0005-0000-0000-00009F030000}"/>
    <cellStyle name="Normal 18 2 2 2 2 5 2 6 2" xfId="867" xr:uid="{00000000-0005-0000-0000-0000A0030000}"/>
    <cellStyle name="Normal 18 2 2 2 2 5 2 6 3" xfId="2476" xr:uid="{00000000-0005-0000-0000-0000A1030000}"/>
    <cellStyle name="Normal 18 2 2 2 2 5 2 7" xfId="2478" xr:uid="{00000000-0005-0000-0000-0000A2030000}"/>
    <cellStyle name="Normal 18 2 2 2 2 5 2 7 2" xfId="2480" xr:uid="{00000000-0005-0000-0000-0000A3030000}"/>
    <cellStyle name="Normal 18 2 2 2 2 5 2 7 3" xfId="2484" xr:uid="{00000000-0005-0000-0000-0000A4030000}"/>
    <cellStyle name="Normal 18 2 2 2 2 5 2 8" xfId="2487" xr:uid="{00000000-0005-0000-0000-0000A5030000}"/>
    <cellStyle name="Normal 18 2 2 2 2 5 2 8 2" xfId="1620" xr:uid="{00000000-0005-0000-0000-0000A6030000}"/>
    <cellStyle name="Normal 18 2 2 2 2 5 2 8 3" xfId="8116" xr:uid="{00000000-0005-0000-0000-0000A7030000}"/>
    <cellStyle name="Normal 18 2 2 2 2 5 2 9" xfId="1458" xr:uid="{00000000-0005-0000-0000-0000A8030000}"/>
    <cellStyle name="Normal 18 2 2 2 2 5 3" xfId="2490" xr:uid="{00000000-0005-0000-0000-0000A9030000}"/>
    <cellStyle name="Normal 18 2 2 2 2 5 3 10" xfId="2492" xr:uid="{00000000-0005-0000-0000-0000AA030000}"/>
    <cellStyle name="Normal 18 2 2 2 2 5 3 2" xfId="2494" xr:uid="{00000000-0005-0000-0000-0000AB030000}"/>
    <cellStyle name="Normal 18 2 2 2 2 5 3 2 2" xfId="2497" xr:uid="{00000000-0005-0000-0000-0000AC030000}"/>
    <cellStyle name="Normal 18 2 2 2 2 5 3 2 2 2" xfId="120" xr:uid="{00000000-0005-0000-0000-0000AD030000}"/>
    <cellStyle name="Normal 18 2 2 2 2 5 3 2 2 2 2" xfId="1141" xr:uid="{00000000-0005-0000-0000-0000AE030000}"/>
    <cellStyle name="Normal 18 2 2 2 2 5 3 2 2 2 3" xfId="1151" xr:uid="{00000000-0005-0000-0000-0000AF030000}"/>
    <cellStyle name="Normal 18 2 2 2 2 5 3 2 2 3" xfId="2501" xr:uid="{00000000-0005-0000-0000-0000B0030000}"/>
    <cellStyle name="Normal 18 2 2 2 2 5 3 2 2 4" xfId="1495" xr:uid="{00000000-0005-0000-0000-0000B1030000}"/>
    <cellStyle name="Normal 18 2 2 2 2 5 3 2 3" xfId="2146" xr:uid="{00000000-0005-0000-0000-0000B2030000}"/>
    <cellStyle name="Normal 18 2 2 2 2 5 3 2 3 2" xfId="2504" xr:uid="{00000000-0005-0000-0000-0000B3030000}"/>
    <cellStyle name="Normal 18 2 2 2 2 5 3 2 3 2 2" xfId="1292" xr:uid="{00000000-0005-0000-0000-0000B4030000}"/>
    <cellStyle name="Normal 18 2 2 2 2 5 3 2 3 2 3" xfId="1095" xr:uid="{00000000-0005-0000-0000-0000B5030000}"/>
    <cellStyle name="Normal 18 2 2 2 2 5 3 2 3 3" xfId="2508" xr:uid="{00000000-0005-0000-0000-0000B6030000}"/>
    <cellStyle name="Normal 18 2 2 2 2 5 3 2 3 4" xfId="380" xr:uid="{00000000-0005-0000-0000-0000B7030000}"/>
    <cellStyle name="Normal 18 2 2 2 2 5 3 2 4" xfId="2150" xr:uid="{00000000-0005-0000-0000-0000B8030000}"/>
    <cellStyle name="Normal 18 2 2 2 2 5 3 2 4 2" xfId="2313" xr:uid="{00000000-0005-0000-0000-0000B9030000}"/>
    <cellStyle name="Normal 18 2 2 2 2 5 3 2 4 3" xfId="1485" xr:uid="{00000000-0005-0000-0000-0000BA030000}"/>
    <cellStyle name="Normal 18 2 2 2 2 5 3 2 5" xfId="1796" xr:uid="{00000000-0005-0000-0000-0000BB030000}"/>
    <cellStyle name="Normal 18 2 2 2 2 5 3 2 5 2" xfId="2344" xr:uid="{00000000-0005-0000-0000-0000BC030000}"/>
    <cellStyle name="Normal 18 2 2 2 2 5 3 2 5 2 2" xfId="2212" xr:uid="{00000000-0005-0000-0000-0000BD030000}"/>
    <cellStyle name="Normal 18 2 2 2 2 5 3 2 5 3" xfId="925" xr:uid="{00000000-0005-0000-0000-0000BE030000}"/>
    <cellStyle name="Normal 18 2 2 2 2 5 3 2 5 4" xfId="443" xr:uid="{00000000-0005-0000-0000-0000BF030000}"/>
    <cellStyle name="Normal 18 2 2 2 2 5 3 2 5 5" xfId="8132" xr:uid="{00000000-0005-0000-0000-0000C0030000}"/>
    <cellStyle name="Normal 18 2 2 2 2 5 3 2 5 6" xfId="8146" xr:uid="{00000000-0005-0000-0000-0000C1030000}"/>
    <cellStyle name="Normal 18 2 2 2 2 5 3 2 6" xfId="842" xr:uid="{00000000-0005-0000-0000-0000C2030000}"/>
    <cellStyle name="Normal 18 2 2 2 2 5 3 2 6 2" xfId="2352" xr:uid="{00000000-0005-0000-0000-0000C3030000}"/>
    <cellStyle name="Normal 18 2 2 2 2 5 3 2 6 3" xfId="2356" xr:uid="{00000000-0005-0000-0000-0000C4030000}"/>
    <cellStyle name="Normal 18 2 2 2 2 5 3 2 7" xfId="2511" xr:uid="{00000000-0005-0000-0000-0000C5030000}"/>
    <cellStyle name="Normal 18 2 2 2 2 5 3 2 7 2" xfId="2363" xr:uid="{00000000-0005-0000-0000-0000C6030000}"/>
    <cellStyle name="Normal 18 2 2 2 2 5 3 2 8" xfId="2514" xr:uid="{00000000-0005-0000-0000-0000C7030000}"/>
    <cellStyle name="Normal 18 2 2 2 2 5 3 3" xfId="2515" xr:uid="{00000000-0005-0000-0000-0000C8030000}"/>
    <cellStyle name="Normal 18 2 2 2 2 5 3 3 2" xfId="1124" xr:uid="{00000000-0005-0000-0000-0000C9030000}"/>
    <cellStyle name="Normal 18 2 2 2 2 5 3 3 2 2" xfId="1131" xr:uid="{00000000-0005-0000-0000-0000CA030000}"/>
    <cellStyle name="Normal 18 2 2 2 2 5 3 3 2 3" xfId="1144" xr:uid="{00000000-0005-0000-0000-0000CB030000}"/>
    <cellStyle name="Normal 18 2 2 2 2 5 3 3 3" xfId="1159" xr:uid="{00000000-0005-0000-0000-0000CC030000}"/>
    <cellStyle name="Normal 18 2 2 2 2 5 3 3 3 2" xfId="598" xr:uid="{00000000-0005-0000-0000-0000CD030000}"/>
    <cellStyle name="Normal 18 2 2 2 2 5 3 3 3 3" xfId="1163" xr:uid="{00000000-0005-0000-0000-0000CE030000}"/>
    <cellStyle name="Normal 18 2 2 2 2 5 3 3 4" xfId="861" xr:uid="{00000000-0005-0000-0000-0000CF030000}"/>
    <cellStyle name="Normal 18 2 2 2 2 5 3 3 4 2" xfId="2377" xr:uid="{00000000-0005-0000-0000-0000D0030000}"/>
    <cellStyle name="Normal 18 2 2 2 2 5 3 3 5" xfId="1165" xr:uid="{00000000-0005-0000-0000-0000D1030000}"/>
    <cellStyle name="Normal 18 2 2 2 2 5 3 4" xfId="2518" xr:uid="{00000000-0005-0000-0000-0000D2030000}"/>
    <cellStyle name="Normal 18 2 2 2 2 5 3 4 2" xfId="1280" xr:uid="{00000000-0005-0000-0000-0000D3030000}"/>
    <cellStyle name="Normal 18 2 2 2 2 5 3 4 2 2" xfId="1287" xr:uid="{00000000-0005-0000-0000-0000D4030000}"/>
    <cellStyle name="Normal 18 2 2 2 2 5 3 4 2 2 2" xfId="695" xr:uid="{00000000-0005-0000-0000-0000D5030000}"/>
    <cellStyle name="Normal 18 2 2 2 2 5 3 4 2 2 3" xfId="1289" xr:uid="{00000000-0005-0000-0000-0000D6030000}"/>
    <cellStyle name="Normal 18 2 2 2 2 5 3 4 2 3" xfId="1295" xr:uid="{00000000-0005-0000-0000-0000D7030000}"/>
    <cellStyle name="Normal 18 2 2 2 2 5 3 4 2 3 2" xfId="2521" xr:uid="{00000000-0005-0000-0000-0000D8030000}"/>
    <cellStyle name="Normal 18 2 2 2 2 5 3 4 2 4" xfId="1094" xr:uid="{00000000-0005-0000-0000-0000D9030000}"/>
    <cellStyle name="Normal 18 2 2 2 2 5 3 4 3" xfId="1297" xr:uid="{00000000-0005-0000-0000-0000DA030000}"/>
    <cellStyle name="Normal 18 2 2 2 2 5 3 4 3 2" xfId="1301" xr:uid="{00000000-0005-0000-0000-0000DB030000}"/>
    <cellStyle name="Normal 18 2 2 2 2 5 3 4 3 3" xfId="1309" xr:uid="{00000000-0005-0000-0000-0000DC030000}"/>
    <cellStyle name="Normal 18 2 2 2 2 5 3 4 4" xfId="1320" xr:uid="{00000000-0005-0000-0000-0000DD030000}"/>
    <cellStyle name="Normal 18 2 2 2 2 5 3 4 5" xfId="1330" xr:uid="{00000000-0005-0000-0000-0000DE030000}"/>
    <cellStyle name="Normal 18 2 2 2 2 5 3 5" xfId="1571" xr:uid="{00000000-0005-0000-0000-0000DF030000}"/>
    <cellStyle name="Normal 18 2 2 2 2 5 3 5 2" xfId="2523" xr:uid="{00000000-0005-0000-0000-0000E0030000}"/>
    <cellStyle name="Normal 18 2 2 2 2 5 3 5 2 2" xfId="2524" xr:uid="{00000000-0005-0000-0000-0000E1030000}"/>
    <cellStyle name="Normal 18 2 2 2 2 5 3 5 2 3" xfId="2316" xr:uid="{00000000-0005-0000-0000-0000E2030000}"/>
    <cellStyle name="Normal 18 2 2 2 2 5 3 5 3" xfId="2528" xr:uid="{00000000-0005-0000-0000-0000E3030000}"/>
    <cellStyle name="Normal 18 2 2 2 2 5 3 5 4" xfId="2529" xr:uid="{00000000-0005-0000-0000-0000E4030000}"/>
    <cellStyle name="Normal 18 2 2 2 2 5 3 6" xfId="2531" xr:uid="{00000000-0005-0000-0000-0000E5030000}"/>
    <cellStyle name="Normal 18 2 2 2 2 5 3 6 2" xfId="2532" xr:uid="{00000000-0005-0000-0000-0000E6030000}"/>
    <cellStyle name="Normal 18 2 2 2 2 5 3 6 2 2" xfId="2537" xr:uid="{00000000-0005-0000-0000-0000E7030000}"/>
    <cellStyle name="Normal 18 2 2 2 2 5 3 6 2 3" xfId="2211" xr:uid="{00000000-0005-0000-0000-0000E8030000}"/>
    <cellStyle name="Normal 18 2 2 2 2 5 3 6 3" xfId="2538" xr:uid="{00000000-0005-0000-0000-0000E9030000}"/>
    <cellStyle name="Normal 18 2 2 2 2 5 3 6 4" xfId="2539" xr:uid="{00000000-0005-0000-0000-0000EA030000}"/>
    <cellStyle name="Normal 18 2 2 2 2 5 3 7" xfId="2541" xr:uid="{00000000-0005-0000-0000-0000EB030000}"/>
    <cellStyle name="Normal 18 2 2 2 2 5 3 7 2" xfId="960" xr:uid="{00000000-0005-0000-0000-0000EC030000}"/>
    <cellStyle name="Normal 18 2 2 2 2 5 3 7 2 2" xfId="2544" xr:uid="{00000000-0005-0000-0000-0000ED030000}"/>
    <cellStyle name="Normal 18 2 2 2 2 5 3 7 2 3" xfId="2546" xr:uid="{00000000-0005-0000-0000-0000EE030000}"/>
    <cellStyle name="Normal 18 2 2 2 2 5 3 7 3" xfId="2549" xr:uid="{00000000-0005-0000-0000-0000EF030000}"/>
    <cellStyle name="Normal 18 2 2 2 2 5 3 7 3 2" xfId="2551" xr:uid="{00000000-0005-0000-0000-0000F0030000}"/>
    <cellStyle name="Normal 18 2 2 2 2 5 3 7 3 3" xfId="2552" xr:uid="{00000000-0005-0000-0000-0000F1030000}"/>
    <cellStyle name="Normal 18 2 2 2 2 5 3 7 4" xfId="2555" xr:uid="{00000000-0005-0000-0000-0000F2030000}"/>
    <cellStyle name="Normal 18 2 2 2 2 5 3 7 5" xfId="2338" xr:uid="{00000000-0005-0000-0000-0000F3030000}"/>
    <cellStyle name="Normal 18 2 2 2 2 5 3 7 6" xfId="8135" xr:uid="{00000000-0005-0000-0000-0000F4030000}"/>
    <cellStyle name="Normal 18 2 2 2 2 5 3 8" xfId="2556" xr:uid="{00000000-0005-0000-0000-0000F5030000}"/>
    <cellStyle name="Normal 18 2 2 2 2 5 3 8 2" xfId="2558" xr:uid="{00000000-0005-0000-0000-0000F6030000}"/>
    <cellStyle name="Normal 18 2 2 2 2 5 3 8 3" xfId="724" xr:uid="{00000000-0005-0000-0000-0000F7030000}"/>
    <cellStyle name="Normal 18 2 2 2 2 5 3 9" xfId="2562" xr:uid="{00000000-0005-0000-0000-0000F8030000}"/>
    <cellStyle name="Normal 18 2 2 2 2 5 4" xfId="2563" xr:uid="{00000000-0005-0000-0000-0000F9030000}"/>
    <cellStyle name="Normal 18 2 2 2 2 5 4 2" xfId="2565" xr:uid="{00000000-0005-0000-0000-0000FA030000}"/>
    <cellStyle name="Normal 18 2 2 2 2 5 4 2 2" xfId="2568" xr:uid="{00000000-0005-0000-0000-0000FB030000}"/>
    <cellStyle name="Normal 18 2 2 2 2 5 4 2 2 2" xfId="2570" xr:uid="{00000000-0005-0000-0000-0000FC030000}"/>
    <cellStyle name="Normal 18 2 2 2 2 5 4 2 2 3" xfId="1111" xr:uid="{00000000-0005-0000-0000-0000FD030000}"/>
    <cellStyle name="Normal 18 2 2 2 2 5 4 2 3" xfId="1340" xr:uid="{00000000-0005-0000-0000-0000FE030000}"/>
    <cellStyle name="Normal 18 2 2 2 2 5 4 2 4" xfId="2572" xr:uid="{00000000-0005-0000-0000-0000FF030000}"/>
    <cellStyle name="Normal 18 2 2 2 2 5 4 3" xfId="2574" xr:uid="{00000000-0005-0000-0000-000000040000}"/>
    <cellStyle name="Normal 18 2 2 2 2 5 4 3 2" xfId="2576" xr:uid="{00000000-0005-0000-0000-000001040000}"/>
    <cellStyle name="Normal 18 2 2 2 2 5 4 3 3" xfId="2577" xr:uid="{00000000-0005-0000-0000-000002040000}"/>
    <cellStyle name="Normal 18 2 2 2 2 5 4 4" xfId="2579" xr:uid="{00000000-0005-0000-0000-000003040000}"/>
    <cellStyle name="Normal 18 2 2 2 2 5 4 5" xfId="2581" xr:uid="{00000000-0005-0000-0000-000004040000}"/>
    <cellStyle name="Normal 18 2 2 2 2 5 5" xfId="2583" xr:uid="{00000000-0005-0000-0000-000005040000}"/>
    <cellStyle name="Normal 18 2 2 2 2 5 5 2" xfId="2586" xr:uid="{00000000-0005-0000-0000-000006040000}"/>
    <cellStyle name="Normal 18 2 2 2 2 5 5 2 2" xfId="2588" xr:uid="{00000000-0005-0000-0000-000007040000}"/>
    <cellStyle name="Normal 18 2 2 2 2 5 5 2 3" xfId="2591" xr:uid="{00000000-0005-0000-0000-000008040000}"/>
    <cellStyle name="Normal 18 2 2 2 2 5 5 3" xfId="2594" xr:uid="{00000000-0005-0000-0000-000009040000}"/>
    <cellStyle name="Normal 18 2 2 2 2 5 5 4" xfId="2598" xr:uid="{00000000-0005-0000-0000-00000A040000}"/>
    <cellStyle name="Normal 18 2 2 2 2 5 6" xfId="2600" xr:uid="{00000000-0005-0000-0000-00000B040000}"/>
    <cellStyle name="Normal 18 2 2 2 2 5 6 2" xfId="2606" xr:uid="{00000000-0005-0000-0000-00000C040000}"/>
    <cellStyle name="Normal 18 2 2 2 2 5 6 2 2" xfId="2429" xr:uid="{00000000-0005-0000-0000-00000D040000}"/>
    <cellStyle name="Normal 18 2 2 2 2 5 6 2 3" xfId="2434" xr:uid="{00000000-0005-0000-0000-00000E040000}"/>
    <cellStyle name="Normal 18 2 2 2 2 5 6 3" xfId="2612" xr:uid="{00000000-0005-0000-0000-00000F040000}"/>
    <cellStyle name="Normal 18 2 2 2 2 5 6 4" xfId="2617" xr:uid="{00000000-0005-0000-0000-000010040000}"/>
    <cellStyle name="Normal 18 2 2 2 2 5 7" xfId="2620" xr:uid="{00000000-0005-0000-0000-000011040000}"/>
    <cellStyle name="Normal 18 2 2 2 2 5 7 2" xfId="2624" xr:uid="{00000000-0005-0000-0000-000012040000}"/>
    <cellStyle name="Normal 18 2 2 2 2 5 7 3" xfId="660" xr:uid="{00000000-0005-0000-0000-000013040000}"/>
    <cellStyle name="Normal 18 2 2 2 2 5 8" xfId="2630" xr:uid="{00000000-0005-0000-0000-000014040000}"/>
    <cellStyle name="Normal 18 2 2 2 2 5 9" xfId="2636" xr:uid="{00000000-0005-0000-0000-000015040000}"/>
    <cellStyle name="Normal 18 2 2 2 2 6" xfId="2640" xr:uid="{00000000-0005-0000-0000-000016040000}"/>
    <cellStyle name="Normal 18 2 2 2 2 6 2" xfId="2053" xr:uid="{00000000-0005-0000-0000-000017040000}"/>
    <cellStyle name="Normal 18 2 2 2 2 6 2 2" xfId="2116" xr:uid="{00000000-0005-0000-0000-000018040000}"/>
    <cellStyle name="Normal 18 2 2 2 2 6 2 2 2" xfId="1718" xr:uid="{00000000-0005-0000-0000-000019040000}"/>
    <cellStyle name="Normal 18 2 2 2 2 6 2 2 3" xfId="2643" xr:uid="{00000000-0005-0000-0000-00001A040000}"/>
    <cellStyle name="Normal 18 2 2 2 2 6 2 3" xfId="1596" xr:uid="{00000000-0005-0000-0000-00001B040000}"/>
    <cellStyle name="Normal 18 2 2 2 2 6 2 4" xfId="418" xr:uid="{00000000-0005-0000-0000-00001C040000}"/>
    <cellStyle name="Normal 18 2 2 2 2 6 3" xfId="1618" xr:uid="{00000000-0005-0000-0000-00001D040000}"/>
    <cellStyle name="Normal 18 2 2 2 2 6 3 2" xfId="1626" xr:uid="{00000000-0005-0000-0000-00001E040000}"/>
    <cellStyle name="Normal 18 2 2 2 2 6 3 3" xfId="1641" xr:uid="{00000000-0005-0000-0000-00001F040000}"/>
    <cellStyle name="Normal 18 2 2 2 2 6 4" xfId="1646" xr:uid="{00000000-0005-0000-0000-000020040000}"/>
    <cellStyle name="Normal 18 2 2 2 2 6 5" xfId="576" xr:uid="{00000000-0005-0000-0000-000021040000}"/>
    <cellStyle name="Normal 18 2 2 2 2 7" xfId="2646" xr:uid="{00000000-0005-0000-0000-000022040000}"/>
    <cellStyle name="Normal 18 2 2 2 2 7 2" xfId="2650" xr:uid="{00000000-0005-0000-0000-000023040000}"/>
    <cellStyle name="Normal 18 2 2 2 2 7 2 2" xfId="2652" xr:uid="{00000000-0005-0000-0000-000024040000}"/>
    <cellStyle name="Normal 18 2 2 2 2 7 2 3" xfId="2656" xr:uid="{00000000-0005-0000-0000-000025040000}"/>
    <cellStyle name="Normal 18 2 2 2 2 7 3" xfId="1466" xr:uid="{00000000-0005-0000-0000-000026040000}"/>
    <cellStyle name="Normal 18 2 2 2 2 7 4" xfId="1507" xr:uid="{00000000-0005-0000-0000-000027040000}"/>
    <cellStyle name="Normal 18 2 2 2 2 8" xfId="2658" xr:uid="{00000000-0005-0000-0000-000028040000}"/>
    <cellStyle name="Normal 18 2 2 2 2 8 2" xfId="2663" xr:uid="{00000000-0005-0000-0000-000029040000}"/>
    <cellStyle name="Normal 18 2 2 2 2 8 2 2" xfId="2664" xr:uid="{00000000-0005-0000-0000-00002A040000}"/>
    <cellStyle name="Normal 18 2 2 2 2 8 2 3" xfId="2665" xr:uid="{00000000-0005-0000-0000-00002B040000}"/>
    <cellStyle name="Normal 18 2 2 2 2 8 3" xfId="2666" xr:uid="{00000000-0005-0000-0000-00002C040000}"/>
    <cellStyle name="Normal 18 2 2 2 2 8 4" xfId="2667" xr:uid="{00000000-0005-0000-0000-00002D040000}"/>
    <cellStyle name="Normal 18 2 2 2 2 9" xfId="2669" xr:uid="{00000000-0005-0000-0000-00002E040000}"/>
    <cellStyle name="Normal 18 2 2 2 2 9 2" xfId="2670" xr:uid="{00000000-0005-0000-0000-00002F040000}"/>
    <cellStyle name="Normal 18 2 2 2 2 9 3" xfId="2671" xr:uid="{00000000-0005-0000-0000-000030040000}"/>
    <cellStyle name="Normal 18 2 2 2 3" xfId="2086" xr:uid="{00000000-0005-0000-0000-000031040000}"/>
    <cellStyle name="Normal 18 2 2 2 3 2" xfId="2090" xr:uid="{00000000-0005-0000-0000-000032040000}"/>
    <cellStyle name="Normal 18 2 2 2 3 2 2" xfId="2674" xr:uid="{00000000-0005-0000-0000-000033040000}"/>
    <cellStyle name="Normal 18 2 2 2 3 2 2 2" xfId="2676" xr:uid="{00000000-0005-0000-0000-000034040000}"/>
    <cellStyle name="Normal 18 2 2 2 3 2 2 2 2" xfId="2679" xr:uid="{00000000-0005-0000-0000-000035040000}"/>
    <cellStyle name="Normal 18 2 2 2 3 2 2 2 3" xfId="2662" xr:uid="{00000000-0005-0000-0000-000036040000}"/>
    <cellStyle name="Normal 18 2 2 2 3 2 2 3" xfId="2681" xr:uid="{00000000-0005-0000-0000-000037040000}"/>
    <cellStyle name="Normal 18 2 2 2 3 2 2 4" xfId="1062" xr:uid="{00000000-0005-0000-0000-000038040000}"/>
    <cellStyle name="Normal 18 2 2 2 3 2 3" xfId="2683" xr:uid="{00000000-0005-0000-0000-000039040000}"/>
    <cellStyle name="Normal 18 2 2 2 3 2 3 2" xfId="2685" xr:uid="{00000000-0005-0000-0000-00003A040000}"/>
    <cellStyle name="Normal 18 2 2 2 3 2 3 3" xfId="2687" xr:uid="{00000000-0005-0000-0000-00003B040000}"/>
    <cellStyle name="Normal 18 2 2 2 3 2 4" xfId="2690" xr:uid="{00000000-0005-0000-0000-00003C040000}"/>
    <cellStyle name="Normal 18 2 2 2 3 2 5" xfId="2694" xr:uid="{00000000-0005-0000-0000-00003D040000}"/>
    <cellStyle name="Normal 18 2 2 2 3 3" xfId="2098" xr:uid="{00000000-0005-0000-0000-00003E040000}"/>
    <cellStyle name="Normal 18 2 2 2 3 3 2" xfId="2699" xr:uid="{00000000-0005-0000-0000-00003F040000}"/>
    <cellStyle name="Normal 18 2 2 2 3 3 2 2" xfId="2702" xr:uid="{00000000-0005-0000-0000-000040040000}"/>
    <cellStyle name="Normal 18 2 2 2 3 3 2 3" xfId="2705" xr:uid="{00000000-0005-0000-0000-000041040000}"/>
    <cellStyle name="Normal 18 2 2 2 3 3 3" xfId="2709" xr:uid="{00000000-0005-0000-0000-000042040000}"/>
    <cellStyle name="Normal 18 2 2 2 3 3 4" xfId="2712" xr:uid="{00000000-0005-0000-0000-000043040000}"/>
    <cellStyle name="Normal 18 2 2 2 3 4" xfId="1892" xr:uid="{00000000-0005-0000-0000-000044040000}"/>
    <cellStyle name="Normal 18 2 2 2 3 4 2" xfId="1896" xr:uid="{00000000-0005-0000-0000-000045040000}"/>
    <cellStyle name="Normal 18 2 2 2 3 4 2 2" xfId="1901" xr:uid="{00000000-0005-0000-0000-000046040000}"/>
    <cellStyle name="Normal 18 2 2 2 3 4 2 3" xfId="2715" xr:uid="{00000000-0005-0000-0000-000047040000}"/>
    <cellStyle name="Normal 18 2 2 2 3 4 3" xfId="1905" xr:uid="{00000000-0005-0000-0000-000048040000}"/>
    <cellStyle name="Normal 18 2 2 2 3 4 4" xfId="2719" xr:uid="{00000000-0005-0000-0000-000049040000}"/>
    <cellStyle name="Normal 18 2 2 2 3 5" xfId="1911" xr:uid="{00000000-0005-0000-0000-00004A040000}"/>
    <cellStyle name="Normal 18 2 2 2 3 5 2" xfId="2722" xr:uid="{00000000-0005-0000-0000-00004B040000}"/>
    <cellStyle name="Normal 18 2 2 2 3 5 3" xfId="2724" xr:uid="{00000000-0005-0000-0000-00004C040000}"/>
    <cellStyle name="Normal 18 2 2 2 3 6" xfId="2726" xr:uid="{00000000-0005-0000-0000-00004D040000}"/>
    <cellStyle name="Normal 18 2 2 2 3 7" xfId="2728" xr:uid="{00000000-0005-0000-0000-00004E040000}"/>
    <cellStyle name="Normal 18 2 2 2 4" xfId="2099" xr:uid="{00000000-0005-0000-0000-00004F040000}"/>
    <cellStyle name="Normal 18 2 2 2 4 2" xfId="2729" xr:uid="{00000000-0005-0000-0000-000050040000}"/>
    <cellStyle name="Normal 18 2 2 2 4 2 2" xfId="2730" xr:uid="{00000000-0005-0000-0000-000051040000}"/>
    <cellStyle name="Normal 18 2 2 2 4 2 2 2" xfId="2731" xr:uid="{00000000-0005-0000-0000-000052040000}"/>
    <cellStyle name="Normal 18 2 2 2 4 2 2 3" xfId="532" xr:uid="{00000000-0005-0000-0000-000053040000}"/>
    <cellStyle name="Normal 18 2 2 2 4 2 3" xfId="2735" xr:uid="{00000000-0005-0000-0000-000054040000}"/>
    <cellStyle name="Normal 18 2 2 2 4 2 4" xfId="330" xr:uid="{00000000-0005-0000-0000-000055040000}"/>
    <cellStyle name="Normal 18 2 2 2 4 3" xfId="2738" xr:uid="{00000000-0005-0000-0000-000056040000}"/>
    <cellStyle name="Normal 18 2 2 2 4 3 2" xfId="2742" xr:uid="{00000000-0005-0000-0000-000057040000}"/>
    <cellStyle name="Normal 18 2 2 2 4 3 3" xfId="2746" xr:uid="{00000000-0005-0000-0000-000058040000}"/>
    <cellStyle name="Normal 18 2 2 2 4 4" xfId="1931" xr:uid="{00000000-0005-0000-0000-000059040000}"/>
    <cellStyle name="Normal 18 2 2 2 4 5" xfId="1563" xr:uid="{00000000-0005-0000-0000-00005A040000}"/>
    <cellStyle name="Normal 18 2 2 2 5" xfId="2103" xr:uid="{00000000-0005-0000-0000-00005B040000}"/>
    <cellStyle name="Normal 18 2 2 2 5 2" xfId="1764" xr:uid="{00000000-0005-0000-0000-00005C040000}"/>
    <cellStyle name="Normal 18 2 2 2 5 2 2" xfId="9" xr:uid="{00000000-0005-0000-0000-00005D040000}"/>
    <cellStyle name="Normal 18 2 2 2 5 2 3" xfId="2747" xr:uid="{00000000-0005-0000-0000-00005E040000}"/>
    <cellStyle name="Normal 18 2 2 2 5 3" xfId="1769" xr:uid="{00000000-0005-0000-0000-00005F040000}"/>
    <cellStyle name="Normal 18 2 2 2 5 4" xfId="2038" xr:uid="{00000000-0005-0000-0000-000060040000}"/>
    <cellStyle name="Normal 18 2 2 2 6" xfId="2748" xr:uid="{00000000-0005-0000-0000-000061040000}"/>
    <cellStyle name="Normal 18 2 2 2 6 2" xfId="170" xr:uid="{00000000-0005-0000-0000-000062040000}"/>
    <cellStyle name="Normal 18 2 2 2 6 2 2" xfId="2749" xr:uid="{00000000-0005-0000-0000-000063040000}"/>
    <cellStyle name="Normal 18 2 2 2 6 2 3" xfId="2750" xr:uid="{00000000-0005-0000-0000-000064040000}"/>
    <cellStyle name="Normal 18 2 2 2 6 3" xfId="2751" xr:uid="{00000000-0005-0000-0000-000065040000}"/>
    <cellStyle name="Normal 18 2 2 2 6 4" xfId="2048" xr:uid="{00000000-0005-0000-0000-000066040000}"/>
    <cellStyle name="Normal 18 2 2 2 7" xfId="2752" xr:uid="{00000000-0005-0000-0000-000067040000}"/>
    <cellStyle name="Normal 18 2 2 2 7 2" xfId="2753" xr:uid="{00000000-0005-0000-0000-000068040000}"/>
    <cellStyle name="Normal 18 2 2 2 7 3" xfId="2754" xr:uid="{00000000-0005-0000-0000-000069040000}"/>
    <cellStyle name="Normal 18 2 2 2 8" xfId="2757" xr:uid="{00000000-0005-0000-0000-00006A040000}"/>
    <cellStyle name="Normal 18 2 2 2 9" xfId="2762" xr:uid="{00000000-0005-0000-0000-00006B040000}"/>
    <cellStyle name="Normal 18 2 2 3" xfId="2765" xr:uid="{00000000-0005-0000-0000-00006C040000}"/>
    <cellStyle name="Normal 18 2 2 3 2" xfId="1194" xr:uid="{00000000-0005-0000-0000-00006D040000}"/>
    <cellStyle name="Normal 18 2 2 3 2 2" xfId="1200" xr:uid="{00000000-0005-0000-0000-00006E040000}"/>
    <cellStyle name="Normal 18 2 2 3 2 2 2" xfId="2767" xr:uid="{00000000-0005-0000-0000-00006F040000}"/>
    <cellStyle name="Normal 18 2 2 3 2 2 2 2" xfId="2768" xr:uid="{00000000-0005-0000-0000-000070040000}"/>
    <cellStyle name="Normal 18 2 2 3 2 2 2 3" xfId="2770" xr:uid="{00000000-0005-0000-0000-000071040000}"/>
    <cellStyle name="Normal 18 2 2 3 2 2 3" xfId="2771" xr:uid="{00000000-0005-0000-0000-000072040000}"/>
    <cellStyle name="Normal 18 2 2 3 2 2 4" xfId="2774" xr:uid="{00000000-0005-0000-0000-000073040000}"/>
    <cellStyle name="Normal 18 2 2 3 2 3" xfId="705" xr:uid="{00000000-0005-0000-0000-000074040000}"/>
    <cellStyle name="Normal 18 2 2 3 2 3 2" xfId="2780" xr:uid="{00000000-0005-0000-0000-000075040000}"/>
    <cellStyle name="Normal 18 2 2 3 2 3 3" xfId="2784" xr:uid="{00000000-0005-0000-0000-000076040000}"/>
    <cellStyle name="Normal 18 2 2 3 2 4" xfId="1454" xr:uid="{00000000-0005-0000-0000-000077040000}"/>
    <cellStyle name="Normal 18 2 2 3 2 5" xfId="2787" xr:uid="{00000000-0005-0000-0000-000078040000}"/>
    <cellStyle name="Normal 18 2 2 3 3" xfId="1205" xr:uid="{00000000-0005-0000-0000-000079040000}"/>
    <cellStyle name="Normal 18 2 2 3 3 2" xfId="1213" xr:uid="{00000000-0005-0000-0000-00007A040000}"/>
    <cellStyle name="Normal 18 2 2 3 3 2 2" xfId="2790" xr:uid="{00000000-0005-0000-0000-00007B040000}"/>
    <cellStyle name="Normal 18 2 2 3 3 2 3" xfId="2793" xr:uid="{00000000-0005-0000-0000-00007C040000}"/>
    <cellStyle name="Normal 18 2 2 3 3 3" xfId="733" xr:uid="{00000000-0005-0000-0000-00007D040000}"/>
    <cellStyle name="Normal 18 2 2 3 3 4" xfId="2795" xr:uid="{00000000-0005-0000-0000-00007E040000}"/>
    <cellStyle name="Normal 18 2 2 3 4" xfId="1215" xr:uid="{00000000-0005-0000-0000-00007F040000}"/>
    <cellStyle name="Normal 18 2 2 3 4 2" xfId="1220" xr:uid="{00000000-0005-0000-0000-000080040000}"/>
    <cellStyle name="Normal 18 2 2 3 4 2 2" xfId="2457" xr:uid="{00000000-0005-0000-0000-000081040000}"/>
    <cellStyle name="Normal 18 2 2 3 4 2 3" xfId="2796" xr:uid="{00000000-0005-0000-0000-000082040000}"/>
    <cellStyle name="Normal 18 2 2 3 4 3" xfId="2800" xr:uid="{00000000-0005-0000-0000-000083040000}"/>
    <cellStyle name="Normal 18 2 2 3 4 4" xfId="2806" xr:uid="{00000000-0005-0000-0000-000084040000}"/>
    <cellStyle name="Normal 18 2 2 3 5" xfId="1225" xr:uid="{00000000-0005-0000-0000-000085040000}"/>
    <cellStyle name="Normal 18 2 2 3 5 2" xfId="1798" xr:uid="{00000000-0005-0000-0000-000086040000}"/>
    <cellStyle name="Normal 18 2 2 3 5 3" xfId="1803" xr:uid="{00000000-0005-0000-0000-000087040000}"/>
    <cellStyle name="Normal 18 2 2 3 6" xfId="2807" xr:uid="{00000000-0005-0000-0000-000088040000}"/>
    <cellStyle name="Normal 18 2 2 3 7" xfId="2808" xr:uid="{00000000-0005-0000-0000-000089040000}"/>
    <cellStyle name="Normal 18 2 2 4" xfId="2809" xr:uid="{00000000-0005-0000-0000-00008A040000}"/>
    <cellStyle name="Normal 18 2 2 4 2" xfId="1253" xr:uid="{00000000-0005-0000-0000-00008B040000}"/>
    <cellStyle name="Normal 18 2 2 4 2 2" xfId="2811" xr:uid="{00000000-0005-0000-0000-00008C040000}"/>
    <cellStyle name="Normal 18 2 2 4 2 2 2" xfId="2797" xr:uid="{00000000-0005-0000-0000-00008D040000}"/>
    <cellStyle name="Normal 18 2 2 4 2 2 3" xfId="2802" xr:uid="{00000000-0005-0000-0000-00008E040000}"/>
    <cellStyle name="Normal 18 2 2 4 2 3" xfId="2815" xr:uid="{00000000-0005-0000-0000-00008F040000}"/>
    <cellStyle name="Normal 18 2 2 4 2 4" xfId="816" xr:uid="{00000000-0005-0000-0000-000090040000}"/>
    <cellStyle name="Normal 18 2 2 4 3" xfId="1257" xr:uid="{00000000-0005-0000-0000-000091040000}"/>
    <cellStyle name="Normal 18 2 2 4 3 2" xfId="2819" xr:uid="{00000000-0005-0000-0000-000092040000}"/>
    <cellStyle name="Normal 18 2 2 4 3 3" xfId="2822" xr:uid="{00000000-0005-0000-0000-000093040000}"/>
    <cellStyle name="Normal 18 2 2 4 4" xfId="2824" xr:uid="{00000000-0005-0000-0000-000094040000}"/>
    <cellStyle name="Normal 18 2 2 4 5" xfId="2825" xr:uid="{00000000-0005-0000-0000-000095040000}"/>
    <cellStyle name="Normal 18 2 2 5" xfId="2827" xr:uid="{00000000-0005-0000-0000-000096040000}"/>
    <cellStyle name="Normal 18 2 2 5 2" xfId="970" xr:uid="{00000000-0005-0000-0000-000097040000}"/>
    <cellStyle name="Normal 18 2 2 5 2 2" xfId="2829" xr:uid="{00000000-0005-0000-0000-000098040000}"/>
    <cellStyle name="Normal 18 2 2 5 2 2 2" xfId="2833" xr:uid="{00000000-0005-0000-0000-000099040000}"/>
    <cellStyle name="Normal 18 2 2 5 2 2 3" xfId="2835" xr:uid="{00000000-0005-0000-0000-00009A040000}"/>
    <cellStyle name="Normal 18 2 2 5 2 3" xfId="2838" xr:uid="{00000000-0005-0000-0000-00009B040000}"/>
    <cellStyle name="Normal 18 2 2 5 2 4" xfId="1049" xr:uid="{00000000-0005-0000-0000-00009C040000}"/>
    <cellStyle name="Normal 18 2 2 5 3" xfId="1021" xr:uid="{00000000-0005-0000-0000-00009D040000}"/>
    <cellStyle name="Normal 18 2 2 5 3 2" xfId="2841" xr:uid="{00000000-0005-0000-0000-00009E040000}"/>
    <cellStyle name="Normal 18 2 2 5 3 3" xfId="2842" xr:uid="{00000000-0005-0000-0000-00009F040000}"/>
    <cellStyle name="Normal 18 2 2 5 4" xfId="2845" xr:uid="{00000000-0005-0000-0000-0000A0040000}"/>
    <cellStyle name="Normal 18 2 2 5 5" xfId="2847" xr:uid="{00000000-0005-0000-0000-0000A1040000}"/>
    <cellStyle name="Normal 18 2 2 6" xfId="2851" xr:uid="{00000000-0005-0000-0000-0000A2040000}"/>
    <cellStyle name="Normal 18 2 2 6 2" xfId="553" xr:uid="{00000000-0005-0000-0000-0000A3040000}"/>
    <cellStyle name="Normal 18 2 2 6 2 2" xfId="1171" xr:uid="{00000000-0005-0000-0000-0000A4040000}"/>
    <cellStyle name="Normal 18 2 2 6 2 3" xfId="2852" xr:uid="{00000000-0005-0000-0000-0000A5040000}"/>
    <cellStyle name="Normal 18 2 2 6 3" xfId="2854" xr:uid="{00000000-0005-0000-0000-0000A6040000}"/>
    <cellStyle name="Normal 18 2 2 6 4" xfId="2855" xr:uid="{00000000-0005-0000-0000-0000A7040000}"/>
    <cellStyle name="Normal 18 2 2 7" xfId="2860" xr:uid="{00000000-0005-0000-0000-0000A8040000}"/>
    <cellStyle name="Normal 18 2 2 7 2" xfId="2861" xr:uid="{00000000-0005-0000-0000-0000A9040000}"/>
    <cellStyle name="Normal 18 2 2 7 2 2" xfId="2862" xr:uid="{00000000-0005-0000-0000-0000AA040000}"/>
    <cellStyle name="Normal 18 2 2 7 2 3" xfId="2866" xr:uid="{00000000-0005-0000-0000-0000AB040000}"/>
    <cellStyle name="Normal 18 2 2 7 3" xfId="1578" xr:uid="{00000000-0005-0000-0000-0000AC040000}"/>
    <cellStyle name="Normal 18 2 2 7 4" xfId="1583" xr:uid="{00000000-0005-0000-0000-0000AD040000}"/>
    <cellStyle name="Normal 18 2 2 8" xfId="2870" xr:uid="{00000000-0005-0000-0000-0000AE040000}"/>
    <cellStyle name="Normal 18 2 2 8 2" xfId="2874" xr:uid="{00000000-0005-0000-0000-0000AF040000}"/>
    <cellStyle name="Normal 18 2 2 8 3" xfId="2875" xr:uid="{00000000-0005-0000-0000-0000B0040000}"/>
    <cellStyle name="Normal 18 2 2 9" xfId="2879" xr:uid="{00000000-0005-0000-0000-0000B1040000}"/>
    <cellStyle name="Normal 18 2 3" xfId="2645" xr:uid="{00000000-0005-0000-0000-0000B2040000}"/>
    <cellStyle name="Normal 18 2 3 2" xfId="2881" xr:uid="{00000000-0005-0000-0000-0000B3040000}"/>
    <cellStyle name="Normal 18 2 3 2 10" xfId="2884" xr:uid="{00000000-0005-0000-0000-0000B4040000}"/>
    <cellStyle name="Normal 18 2 3 2 11" xfId="2886" xr:uid="{00000000-0005-0000-0000-0000B5040000}"/>
    <cellStyle name="Normal 18 2 3 2 2" xfId="2887" xr:uid="{00000000-0005-0000-0000-0000B6040000}"/>
    <cellStyle name="Normal 18 2 3 2 2 2" xfId="2888" xr:uid="{00000000-0005-0000-0000-0000B7040000}"/>
    <cellStyle name="Normal 18 2 3 2 2 2 2" xfId="2593" xr:uid="{00000000-0005-0000-0000-0000B8040000}"/>
    <cellStyle name="Normal 18 2 3 2 2 2 2 2" xfId="2892" xr:uid="{00000000-0005-0000-0000-0000B9040000}"/>
    <cellStyle name="Normal 18 2 3 2 2 2 2 2 2" xfId="2894" xr:uid="{00000000-0005-0000-0000-0000BA040000}"/>
    <cellStyle name="Normal 18 2 3 2 2 2 2 2 2 2" xfId="1443" xr:uid="{00000000-0005-0000-0000-0000BB040000}"/>
    <cellStyle name="Normal 18 2 3 2 2 2 2 2 2 2 2" xfId="1788" xr:uid="{00000000-0005-0000-0000-0000BC040000}"/>
    <cellStyle name="Normal 18 2 3 2 2 2 2 2 2 2 3" xfId="2897" xr:uid="{00000000-0005-0000-0000-0000BD040000}"/>
    <cellStyle name="Normal 18 2 3 2 2 2 2 2 2 3" xfId="1449" xr:uid="{00000000-0005-0000-0000-0000BE040000}"/>
    <cellStyle name="Normal 18 2 3 2 2 2 2 2 2 4" xfId="2251" xr:uid="{00000000-0005-0000-0000-0000BF040000}"/>
    <cellStyle name="Normal 18 2 3 2 2 2 2 2 3" xfId="692" xr:uid="{00000000-0005-0000-0000-0000C0040000}"/>
    <cellStyle name="Normal 18 2 3 2 2 2 2 2 3 2" xfId="699" xr:uid="{00000000-0005-0000-0000-0000C1040000}"/>
    <cellStyle name="Normal 18 2 3 2 2 2 2 2 3 3" xfId="2900" xr:uid="{00000000-0005-0000-0000-0000C2040000}"/>
    <cellStyle name="Normal 18 2 3 2 2 2 2 2 4" xfId="1290" xr:uid="{00000000-0005-0000-0000-0000C3040000}"/>
    <cellStyle name="Normal 18 2 3 2 2 2 2 2 5" xfId="2902" xr:uid="{00000000-0005-0000-0000-0000C4040000}"/>
    <cellStyle name="Normal 18 2 3 2 2 2 2 3" xfId="2905" xr:uid="{00000000-0005-0000-0000-0000C5040000}"/>
    <cellStyle name="Normal 18 2 3 2 2 2 2 3 2" xfId="2906" xr:uid="{00000000-0005-0000-0000-0000C6040000}"/>
    <cellStyle name="Normal 18 2 3 2 2 2 2 3 2 2" xfId="2907" xr:uid="{00000000-0005-0000-0000-0000C7040000}"/>
    <cellStyle name="Normal 18 2 3 2 2 2 2 3 2 3" xfId="2908" xr:uid="{00000000-0005-0000-0000-0000C8040000}"/>
    <cellStyle name="Normal 18 2 3 2 2 2 2 3 3" xfId="2520" xr:uid="{00000000-0005-0000-0000-0000C9040000}"/>
    <cellStyle name="Normal 18 2 3 2 2 2 2 3 4" xfId="2909" xr:uid="{00000000-0005-0000-0000-0000CA040000}"/>
    <cellStyle name="Normal 18 2 3 2 2 2 2 4" xfId="874" xr:uid="{00000000-0005-0000-0000-0000CB040000}"/>
    <cellStyle name="Normal 18 2 3 2 2 2 2 4 2" xfId="138" xr:uid="{00000000-0005-0000-0000-0000CC040000}"/>
    <cellStyle name="Normal 18 2 3 2 2 2 2 4 2 2" xfId="2912" xr:uid="{00000000-0005-0000-0000-0000CD040000}"/>
    <cellStyle name="Normal 18 2 3 2 2 2 2 4 2 3" xfId="2873" xr:uid="{00000000-0005-0000-0000-0000CE040000}"/>
    <cellStyle name="Normal 18 2 3 2 2 2 2 4 3" xfId="2915" xr:uid="{00000000-0005-0000-0000-0000CF040000}"/>
    <cellStyle name="Normal 18 2 3 2 2 2 2 4 4" xfId="2917" xr:uid="{00000000-0005-0000-0000-0000D0040000}"/>
    <cellStyle name="Normal 18 2 3 2 2 2 2 5" xfId="2921" xr:uid="{00000000-0005-0000-0000-0000D1040000}"/>
    <cellStyle name="Normal 18 2 3 2 2 2 2 5 2" xfId="2923" xr:uid="{00000000-0005-0000-0000-0000D2040000}"/>
    <cellStyle name="Normal 18 2 3 2 2 2 2 5 3" xfId="2925" xr:uid="{00000000-0005-0000-0000-0000D3040000}"/>
    <cellStyle name="Normal 18 2 3 2 2 2 2 6" xfId="2929" xr:uid="{00000000-0005-0000-0000-0000D4040000}"/>
    <cellStyle name="Normal 18 2 3 2 2 2 2 7" xfId="2932" xr:uid="{00000000-0005-0000-0000-0000D5040000}"/>
    <cellStyle name="Normal 18 2 3 2 2 2 3" xfId="2597" xr:uid="{00000000-0005-0000-0000-0000D6040000}"/>
    <cellStyle name="Normal 18 2 3 2 2 2 3 2" xfId="2935" xr:uid="{00000000-0005-0000-0000-0000D7040000}"/>
    <cellStyle name="Normal 18 2 3 2 2 2 3 2 2" xfId="2937" xr:uid="{00000000-0005-0000-0000-0000D8040000}"/>
    <cellStyle name="Normal 18 2 3 2 2 2 3 2 2 2" xfId="1081" xr:uid="{00000000-0005-0000-0000-0000D9040000}"/>
    <cellStyle name="Normal 18 2 3 2 2 2 3 2 2 3" xfId="2941" xr:uid="{00000000-0005-0000-0000-0000DA040000}"/>
    <cellStyle name="Normal 18 2 3 2 2 2 3 2 3" xfId="1303" xr:uid="{00000000-0005-0000-0000-0000DB040000}"/>
    <cellStyle name="Normal 18 2 3 2 2 2 3 2 4" xfId="1307" xr:uid="{00000000-0005-0000-0000-0000DC040000}"/>
    <cellStyle name="Normal 18 2 3 2 2 2 3 3" xfId="2945" xr:uid="{00000000-0005-0000-0000-0000DD040000}"/>
    <cellStyle name="Normal 18 2 3 2 2 2 3 3 2" xfId="2947" xr:uid="{00000000-0005-0000-0000-0000DE040000}"/>
    <cellStyle name="Normal 18 2 3 2 2 2 3 3 3" xfId="2949" xr:uid="{00000000-0005-0000-0000-0000DF040000}"/>
    <cellStyle name="Normal 18 2 3 2 2 2 3 4" xfId="2953" xr:uid="{00000000-0005-0000-0000-0000E0040000}"/>
    <cellStyle name="Normal 18 2 3 2 2 2 3 5" xfId="2959" xr:uid="{00000000-0005-0000-0000-0000E1040000}"/>
    <cellStyle name="Normal 18 2 3 2 2 2 4" xfId="2962" xr:uid="{00000000-0005-0000-0000-0000E2040000}"/>
    <cellStyle name="Normal 18 2 3 2 2 2 4 2" xfId="2964" xr:uid="{00000000-0005-0000-0000-0000E3040000}"/>
    <cellStyle name="Normal 18 2 3 2 2 2 4 2 2" xfId="243" xr:uid="{00000000-0005-0000-0000-0000E4040000}"/>
    <cellStyle name="Normal 18 2 3 2 2 2 4 2 3" xfId="258" xr:uid="{00000000-0005-0000-0000-0000E5040000}"/>
    <cellStyle name="Normal 18 2 3 2 2 2 4 3" xfId="2967" xr:uid="{00000000-0005-0000-0000-0000E6040000}"/>
    <cellStyle name="Normal 18 2 3 2 2 2 4 4" xfId="2971" xr:uid="{00000000-0005-0000-0000-0000E7040000}"/>
    <cellStyle name="Normal 18 2 3 2 2 2 5" xfId="2973" xr:uid="{00000000-0005-0000-0000-0000E8040000}"/>
    <cellStyle name="Normal 18 2 3 2 2 2 5 2" xfId="2976" xr:uid="{00000000-0005-0000-0000-0000E9040000}"/>
    <cellStyle name="Normal 18 2 3 2 2 2 5 2 2" xfId="1026" xr:uid="{00000000-0005-0000-0000-0000EA040000}"/>
    <cellStyle name="Normal 18 2 3 2 2 2 5 2 3" xfId="1127" xr:uid="{00000000-0005-0000-0000-0000EB040000}"/>
    <cellStyle name="Normal 18 2 3 2 2 2 5 3" xfId="2981" xr:uid="{00000000-0005-0000-0000-0000EC040000}"/>
    <cellStyle name="Normal 18 2 3 2 2 2 5 4" xfId="2986" xr:uid="{00000000-0005-0000-0000-0000ED040000}"/>
    <cellStyle name="Normal 18 2 3 2 2 2 6" xfId="2987" xr:uid="{00000000-0005-0000-0000-0000EE040000}"/>
    <cellStyle name="Normal 18 2 3 2 2 2 6 2" xfId="2988" xr:uid="{00000000-0005-0000-0000-0000EF040000}"/>
    <cellStyle name="Normal 18 2 3 2 2 2 6 3" xfId="2990" xr:uid="{00000000-0005-0000-0000-0000F0040000}"/>
    <cellStyle name="Normal 18 2 3 2 2 2 7" xfId="2991" xr:uid="{00000000-0005-0000-0000-0000F1040000}"/>
    <cellStyle name="Normal 18 2 3 2 2 2 8" xfId="2992" xr:uid="{00000000-0005-0000-0000-0000F2040000}"/>
    <cellStyle name="Normal 18 2 3 2 2 3" xfId="35" xr:uid="{00000000-0005-0000-0000-0000F3040000}"/>
    <cellStyle name="Normal 18 2 3 2 2 3 2" xfId="2611" xr:uid="{00000000-0005-0000-0000-0000F4040000}"/>
    <cellStyle name="Normal 18 2 3 2 2 3 2 2" xfId="2443" xr:uid="{00000000-0005-0000-0000-0000F5040000}"/>
    <cellStyle name="Normal 18 2 3 2 2 3 2 2 2" xfId="2993" xr:uid="{00000000-0005-0000-0000-0000F6040000}"/>
    <cellStyle name="Normal 18 2 3 2 2 3 2 2 2 2" xfId="2989" xr:uid="{00000000-0005-0000-0000-0000F7040000}"/>
    <cellStyle name="Normal 18 2 3 2 2 3 2 2 2 3" xfId="2996" xr:uid="{00000000-0005-0000-0000-0000F8040000}"/>
    <cellStyle name="Normal 18 2 3 2 2 3 2 2 3" xfId="726" xr:uid="{00000000-0005-0000-0000-0000F9040000}"/>
    <cellStyle name="Normal 18 2 3 2 2 3 2 2 4" xfId="2997" xr:uid="{00000000-0005-0000-0000-0000FA040000}"/>
    <cellStyle name="Normal 18 2 3 2 2 3 2 3" xfId="2998" xr:uid="{00000000-0005-0000-0000-0000FB040000}"/>
    <cellStyle name="Normal 18 2 3 2 2 3 2 3 2" xfId="2999" xr:uid="{00000000-0005-0000-0000-0000FC040000}"/>
    <cellStyle name="Normal 18 2 3 2 2 3 2 3 3" xfId="2318" xr:uid="{00000000-0005-0000-0000-0000FD040000}"/>
    <cellStyle name="Normal 18 2 3 2 2 3 2 4" xfId="3004" xr:uid="{00000000-0005-0000-0000-0000FE040000}"/>
    <cellStyle name="Normal 18 2 3 2 2 3 2 5" xfId="3007" xr:uid="{00000000-0005-0000-0000-0000FF040000}"/>
    <cellStyle name="Normal 18 2 3 2 2 3 3" xfId="2616" xr:uid="{00000000-0005-0000-0000-000000050000}"/>
    <cellStyle name="Normal 18 2 3 2 2 3 3 2" xfId="889" xr:uid="{00000000-0005-0000-0000-000001050000}"/>
    <cellStyle name="Normal 18 2 3 2 2 3 3 2 2" xfId="3009" xr:uid="{00000000-0005-0000-0000-000002050000}"/>
    <cellStyle name="Normal 18 2 3 2 2 3 3 2 3" xfId="3013" xr:uid="{00000000-0005-0000-0000-000003050000}"/>
    <cellStyle name="Normal 18 2 3 2 2 3 3 3" xfId="3020" xr:uid="{00000000-0005-0000-0000-000004050000}"/>
    <cellStyle name="Normal 18 2 3 2 2 3 3 4" xfId="3026" xr:uid="{00000000-0005-0000-0000-000005050000}"/>
    <cellStyle name="Normal 18 2 3 2 2 3 4" xfId="3028" xr:uid="{00000000-0005-0000-0000-000006050000}"/>
    <cellStyle name="Normal 18 2 3 2 2 3 4 2" xfId="894" xr:uid="{00000000-0005-0000-0000-000007050000}"/>
    <cellStyle name="Normal 18 2 3 2 2 3 4 2 2" xfId="1734" xr:uid="{00000000-0005-0000-0000-000008050000}"/>
    <cellStyle name="Normal 18 2 3 2 2 3 4 2 3" xfId="1884" xr:uid="{00000000-0005-0000-0000-000009050000}"/>
    <cellStyle name="Normal 18 2 3 2 2 3 4 3" xfId="3033" xr:uid="{00000000-0005-0000-0000-00000A050000}"/>
    <cellStyle name="Normal 18 2 3 2 2 3 4 4" xfId="712" xr:uid="{00000000-0005-0000-0000-00000B050000}"/>
    <cellStyle name="Normal 18 2 3 2 2 3 5" xfId="3034" xr:uid="{00000000-0005-0000-0000-00000C050000}"/>
    <cellStyle name="Normal 18 2 3 2 2 3 5 2" xfId="3040" xr:uid="{00000000-0005-0000-0000-00000D050000}"/>
    <cellStyle name="Normal 18 2 3 2 2 3 5 3" xfId="3047" xr:uid="{00000000-0005-0000-0000-00000E050000}"/>
    <cellStyle name="Normal 18 2 3 2 2 3 6" xfId="3048" xr:uid="{00000000-0005-0000-0000-00000F050000}"/>
    <cellStyle name="Normal 18 2 3 2 2 3 7" xfId="3049" xr:uid="{00000000-0005-0000-0000-000010050000}"/>
    <cellStyle name="Normal 18 2 3 2 2 4" xfId="450" xr:uid="{00000000-0005-0000-0000-000011050000}"/>
    <cellStyle name="Normal 18 2 3 2 2 4 2" xfId="659" xr:uid="{00000000-0005-0000-0000-000012050000}"/>
    <cellStyle name="Normal 18 2 3 2 2 4 2 2" xfId="3050" xr:uid="{00000000-0005-0000-0000-000013050000}"/>
    <cellStyle name="Normal 18 2 3 2 2 4 2 2 2" xfId="3051" xr:uid="{00000000-0005-0000-0000-000014050000}"/>
    <cellStyle name="Normal 18 2 3 2 2 4 2 2 3" xfId="766" xr:uid="{00000000-0005-0000-0000-000015050000}"/>
    <cellStyle name="Normal 18 2 3 2 2 4 2 3" xfId="3052" xr:uid="{00000000-0005-0000-0000-000016050000}"/>
    <cellStyle name="Normal 18 2 3 2 2 4 2 4" xfId="1635" xr:uid="{00000000-0005-0000-0000-000017050000}"/>
    <cellStyle name="Normal 18 2 3 2 2 4 3" xfId="3054" xr:uid="{00000000-0005-0000-0000-000018050000}"/>
    <cellStyle name="Normal 18 2 3 2 2 4 3 2" xfId="3055" xr:uid="{00000000-0005-0000-0000-000019050000}"/>
    <cellStyle name="Normal 18 2 3 2 2 4 3 3" xfId="3059" xr:uid="{00000000-0005-0000-0000-00001A050000}"/>
    <cellStyle name="Normal 18 2 3 2 2 4 4" xfId="54" xr:uid="{00000000-0005-0000-0000-00001B050000}"/>
    <cellStyle name="Normal 18 2 3 2 2 4 5" xfId="281" xr:uid="{00000000-0005-0000-0000-00001C050000}"/>
    <cellStyle name="Normal 18 2 3 2 2 5" xfId="3062" xr:uid="{00000000-0005-0000-0000-00001D050000}"/>
    <cellStyle name="Normal 18 2 3 2 2 5 2" xfId="3065" xr:uid="{00000000-0005-0000-0000-00001E050000}"/>
    <cellStyle name="Normal 18 2 3 2 2 5 2 2" xfId="1602" xr:uid="{00000000-0005-0000-0000-00001F050000}"/>
    <cellStyle name="Normal 18 2 3 2 2 5 2 3" xfId="3067" xr:uid="{00000000-0005-0000-0000-000020050000}"/>
    <cellStyle name="Normal 18 2 3 2 2 5 3" xfId="3069" xr:uid="{00000000-0005-0000-0000-000021050000}"/>
    <cellStyle name="Normal 18 2 3 2 2 5 4" xfId="3071" xr:uid="{00000000-0005-0000-0000-000022050000}"/>
    <cellStyle name="Normal 18 2 3 2 2 6" xfId="3072" xr:uid="{00000000-0005-0000-0000-000023050000}"/>
    <cellStyle name="Normal 18 2 3 2 2 6 2" xfId="1478" xr:uid="{00000000-0005-0000-0000-000024050000}"/>
    <cellStyle name="Normal 18 2 3 2 2 6 2 2" xfId="1994" xr:uid="{00000000-0005-0000-0000-000025050000}"/>
    <cellStyle name="Normal 18 2 3 2 2 6 2 3" xfId="1999" xr:uid="{00000000-0005-0000-0000-000026050000}"/>
    <cellStyle name="Normal 18 2 3 2 2 6 3" xfId="2206" xr:uid="{00000000-0005-0000-0000-000027050000}"/>
    <cellStyle name="Normal 18 2 3 2 2 6 4" xfId="2220" xr:uid="{00000000-0005-0000-0000-000028050000}"/>
    <cellStyle name="Normal 18 2 3 2 2 7" xfId="3075" xr:uid="{00000000-0005-0000-0000-000029050000}"/>
    <cellStyle name="Normal 18 2 3 2 2 7 2" xfId="908" xr:uid="{00000000-0005-0000-0000-00002A050000}"/>
    <cellStyle name="Normal 18 2 3 2 2 7 3" xfId="2263" xr:uid="{00000000-0005-0000-0000-00002B050000}"/>
    <cellStyle name="Normal 18 2 3 2 2 8" xfId="3077" xr:uid="{00000000-0005-0000-0000-00002C050000}"/>
    <cellStyle name="Normal 18 2 3 2 2 9" xfId="3080" xr:uid="{00000000-0005-0000-0000-00002D050000}"/>
    <cellStyle name="Normal 18 2 3 2 3" xfId="3084" xr:uid="{00000000-0005-0000-0000-00002E050000}"/>
    <cellStyle name="Normal 18 2 3 2 3 2" xfId="3086" xr:uid="{00000000-0005-0000-0000-00002F050000}"/>
    <cellStyle name="Normal 18 2 3 2 3 2 2" xfId="2632" xr:uid="{00000000-0005-0000-0000-000030050000}"/>
    <cellStyle name="Normal 18 2 3 2 3 2 2 2" xfId="836" xr:uid="{00000000-0005-0000-0000-000031050000}"/>
    <cellStyle name="Normal 18 2 3 2 3 2 2 2 2" xfId="753" xr:uid="{00000000-0005-0000-0000-000032050000}"/>
    <cellStyle name="Normal 18 2 3 2 3 2 2 2 3" xfId="1843" xr:uid="{00000000-0005-0000-0000-000033050000}"/>
    <cellStyle name="Normal 18 2 3 2 3 2 2 3" xfId="1476" xr:uid="{00000000-0005-0000-0000-000034050000}"/>
    <cellStyle name="Normal 18 2 3 2 3 2 2 4" xfId="2204" xr:uid="{00000000-0005-0000-0000-000035050000}"/>
    <cellStyle name="Normal 18 2 3 2 3 2 3" xfId="3089" xr:uid="{00000000-0005-0000-0000-000036050000}"/>
    <cellStyle name="Normal 18 2 3 2 3 2 3 2" xfId="877" xr:uid="{00000000-0005-0000-0000-000037050000}"/>
    <cellStyle name="Normal 18 2 3 2 3 2 3 3" xfId="905" xr:uid="{00000000-0005-0000-0000-000038050000}"/>
    <cellStyle name="Normal 18 2 3 2 3 2 4" xfId="2734" xr:uid="{00000000-0005-0000-0000-000039050000}"/>
    <cellStyle name="Normal 18 2 3 2 3 2 5" xfId="536" xr:uid="{00000000-0005-0000-0000-00003A050000}"/>
    <cellStyle name="Normal 18 2 3 2 3 3" xfId="87" xr:uid="{00000000-0005-0000-0000-00003B050000}"/>
    <cellStyle name="Normal 18 2 3 2 3 3 2" xfId="3095" xr:uid="{00000000-0005-0000-0000-00003C050000}"/>
    <cellStyle name="Normal 18 2 3 2 3 3 2 2" xfId="1486" xr:uid="{00000000-0005-0000-0000-00003D050000}"/>
    <cellStyle name="Normal 18 2 3 2 3 3 2 3" xfId="407" xr:uid="{00000000-0005-0000-0000-00003E050000}"/>
    <cellStyle name="Normal 18 2 3 2 3 3 3" xfId="3099" xr:uid="{00000000-0005-0000-0000-00003F050000}"/>
    <cellStyle name="Normal 18 2 3 2 3 3 4" xfId="3101" xr:uid="{00000000-0005-0000-0000-000040050000}"/>
    <cellStyle name="Normal 18 2 3 2 3 4" xfId="3103" xr:uid="{00000000-0005-0000-0000-000041050000}"/>
    <cellStyle name="Normal 18 2 3 2 3 4 2" xfId="1494" xr:uid="{00000000-0005-0000-0000-000042050000}"/>
    <cellStyle name="Normal 18 2 3 2 3 4 2 2" xfId="1505" xr:uid="{00000000-0005-0000-0000-000043050000}"/>
    <cellStyle name="Normal 18 2 3 2 3 4 2 3" xfId="1354" xr:uid="{00000000-0005-0000-0000-000044050000}"/>
    <cellStyle name="Normal 18 2 3 2 3 4 3" xfId="3104" xr:uid="{00000000-0005-0000-0000-000045050000}"/>
    <cellStyle name="Normal 18 2 3 2 3 4 4" xfId="337" xr:uid="{00000000-0005-0000-0000-000046050000}"/>
    <cellStyle name="Normal 18 2 3 2 3 5" xfId="4" xr:uid="{00000000-0005-0000-0000-000047050000}"/>
    <cellStyle name="Normal 18 2 3 2 3 5 2" xfId="378" xr:uid="{00000000-0005-0000-0000-000048050000}"/>
    <cellStyle name="Normal 18 2 3 2 3 5 3" xfId="403" xr:uid="{00000000-0005-0000-0000-000049050000}"/>
    <cellStyle name="Normal 18 2 3 2 3 6" xfId="75" xr:uid="{00000000-0005-0000-0000-00004A050000}"/>
    <cellStyle name="Normal 18 2 3 2 3 7" xfId="64" xr:uid="{00000000-0005-0000-0000-00004B050000}"/>
    <cellStyle name="Normal 18 2 3 2 4" xfId="3105" xr:uid="{00000000-0005-0000-0000-00004C050000}"/>
    <cellStyle name="Normal 18 2 3 2 4 2" xfId="1016" xr:uid="{00000000-0005-0000-0000-00004D050000}"/>
    <cellStyle name="Normal 18 2 3 2 4 2 2" xfId="1045" xr:uid="{00000000-0005-0000-0000-00004E050000}"/>
    <cellStyle name="Normal 18 2 3 2 4 2 2 2" xfId="1061" xr:uid="{00000000-0005-0000-0000-00004F050000}"/>
    <cellStyle name="Normal 18 2 3 2 4 2 2 2 2" xfId="1068" xr:uid="{00000000-0005-0000-0000-000050050000}"/>
    <cellStyle name="Normal 18 2 3 2 4 2 2 2 2 2" xfId="1574" xr:uid="{00000000-0005-0000-0000-000051050000}"/>
    <cellStyle name="Normal 18 2 3 2 4 2 2 2 2 3" xfId="3106" xr:uid="{00000000-0005-0000-0000-000052050000}"/>
    <cellStyle name="Normal 18 2 3 2 4 2 2 2 3" xfId="1078" xr:uid="{00000000-0005-0000-0000-000053050000}"/>
    <cellStyle name="Normal 18 2 3 2 4 2 2 2 4" xfId="2939" xr:uid="{00000000-0005-0000-0000-000054050000}"/>
    <cellStyle name="Normal 18 2 3 2 4 2 2 3" xfId="1087" xr:uid="{00000000-0005-0000-0000-000055050000}"/>
    <cellStyle name="Normal 18 2 3 2 4 2 2 3 2" xfId="3110" xr:uid="{00000000-0005-0000-0000-000056050000}"/>
    <cellStyle name="Normal 18 2 3 2 4 2 2 3 3" xfId="3113" xr:uid="{00000000-0005-0000-0000-000057050000}"/>
    <cellStyle name="Normal 18 2 3 2 4 2 2 4" xfId="1090" xr:uid="{00000000-0005-0000-0000-000058050000}"/>
    <cellStyle name="Normal 18 2 3 2 4 2 2 5" xfId="610" xr:uid="{00000000-0005-0000-0000-000059050000}"/>
    <cellStyle name="Normal 18 2 3 2 4 2 3" xfId="1092" xr:uid="{00000000-0005-0000-0000-00005A050000}"/>
    <cellStyle name="Normal 18 2 3 2 4 2 3 2" xfId="1099" xr:uid="{00000000-0005-0000-0000-00005B050000}"/>
    <cellStyle name="Normal 18 2 3 2 4 2 3 2 2" xfId="3115" xr:uid="{00000000-0005-0000-0000-00005C050000}"/>
    <cellStyle name="Normal 18 2 3 2 4 2 3 2 3" xfId="3118" xr:uid="{00000000-0005-0000-0000-00005D050000}"/>
    <cellStyle name="Normal 18 2 3 2 4 2 3 3" xfId="1103" xr:uid="{00000000-0005-0000-0000-00005E050000}"/>
    <cellStyle name="Normal 18 2 3 2 4 2 3 4" xfId="3120" xr:uid="{00000000-0005-0000-0000-00005F050000}"/>
    <cellStyle name="Normal 18 2 3 2 4 2 4" xfId="1105" xr:uid="{00000000-0005-0000-0000-000060050000}"/>
    <cellStyle name="Normal 18 2 3 2 4 2 4 2" xfId="3121" xr:uid="{00000000-0005-0000-0000-000061050000}"/>
    <cellStyle name="Normal 18 2 3 2 4 2 4 3" xfId="3122" xr:uid="{00000000-0005-0000-0000-000062050000}"/>
    <cellStyle name="Normal 18 2 3 2 4 2 5" xfId="824" xr:uid="{00000000-0005-0000-0000-000063050000}"/>
    <cellStyle name="Normal 18 2 3 2 4 2 5 2" xfId="3123" xr:uid="{00000000-0005-0000-0000-000064050000}"/>
    <cellStyle name="Normal 18 2 3 2 4 2 5 3" xfId="3124" xr:uid="{00000000-0005-0000-0000-000065050000}"/>
    <cellStyle name="Normal 18 2 3 2 4 2 6" xfId="3125" xr:uid="{00000000-0005-0000-0000-000066050000}"/>
    <cellStyle name="Normal 18 2 3 2 4 2 7" xfId="3127" xr:uid="{00000000-0005-0000-0000-000067050000}"/>
    <cellStyle name="Normal 18 2 3 2 4 3" xfId="3129" xr:uid="{00000000-0005-0000-0000-000068050000}"/>
    <cellStyle name="Normal 18 2 3 2 4 3 2" xfId="1120" xr:uid="{00000000-0005-0000-0000-000069050000}"/>
    <cellStyle name="Normal 18 2 3 2 4 3 2 2" xfId="3130" xr:uid="{00000000-0005-0000-0000-00006A050000}"/>
    <cellStyle name="Normal 18 2 3 2 4 3 2 2 2" xfId="3131" xr:uid="{00000000-0005-0000-0000-00006B050000}"/>
    <cellStyle name="Normal 18 2 3 2 4 3 2 2 3" xfId="3132" xr:uid="{00000000-0005-0000-0000-00006C050000}"/>
    <cellStyle name="Normal 18 2 3 2 4 3 2 3" xfId="3133" xr:uid="{00000000-0005-0000-0000-00006D050000}"/>
    <cellStyle name="Normal 18 2 3 2 4 3 2 4" xfId="3134" xr:uid="{00000000-0005-0000-0000-00006E050000}"/>
    <cellStyle name="Normal 18 2 3 2 4 3 3" xfId="3135" xr:uid="{00000000-0005-0000-0000-00006F050000}"/>
    <cellStyle name="Normal 18 2 3 2 4 3 3 2" xfId="3136" xr:uid="{00000000-0005-0000-0000-000070050000}"/>
    <cellStyle name="Normal 18 2 3 2 4 3 3 3" xfId="3138" xr:uid="{00000000-0005-0000-0000-000071050000}"/>
    <cellStyle name="Normal 18 2 3 2 4 3 4" xfId="3139" xr:uid="{00000000-0005-0000-0000-000072050000}"/>
    <cellStyle name="Normal 18 2 3 2 4 3 5" xfId="3140" xr:uid="{00000000-0005-0000-0000-000073050000}"/>
    <cellStyle name="Normal 18 2 3 2 4 4" xfId="3143" xr:uid="{00000000-0005-0000-0000-000074050000}"/>
    <cellStyle name="Normal 18 2 3 2 4 4 2" xfId="1150" xr:uid="{00000000-0005-0000-0000-000075050000}"/>
    <cellStyle name="Normal 18 2 3 2 4 4 2 2" xfId="3144" xr:uid="{00000000-0005-0000-0000-000076050000}"/>
    <cellStyle name="Normal 18 2 3 2 4 4 2 3" xfId="3146" xr:uid="{00000000-0005-0000-0000-000077050000}"/>
    <cellStyle name="Normal 18 2 3 2 4 4 3" xfId="3149" xr:uid="{00000000-0005-0000-0000-000078050000}"/>
    <cellStyle name="Normal 18 2 3 2 4 4 4" xfId="130" xr:uid="{00000000-0005-0000-0000-000079050000}"/>
    <cellStyle name="Normal 18 2 3 2 4 5" xfId="1935" xr:uid="{00000000-0005-0000-0000-00007A050000}"/>
    <cellStyle name="Normal 18 2 3 2 4 5 2" xfId="1938" xr:uid="{00000000-0005-0000-0000-00007B050000}"/>
    <cellStyle name="Normal 18 2 3 2 4 5 2 2" xfId="3151" xr:uid="{00000000-0005-0000-0000-00007C050000}"/>
    <cellStyle name="Normal 18 2 3 2 4 5 2 3" xfId="3156" xr:uid="{00000000-0005-0000-0000-00007D050000}"/>
    <cellStyle name="Normal 18 2 3 2 4 5 3" xfId="1943" xr:uid="{00000000-0005-0000-0000-00007E050000}"/>
    <cellStyle name="Normal 18 2 3 2 4 5 4" xfId="3159" xr:uid="{00000000-0005-0000-0000-00007F050000}"/>
    <cellStyle name="Normal 18 2 3 2 4 6" xfId="1946" xr:uid="{00000000-0005-0000-0000-000080050000}"/>
    <cellStyle name="Normal 18 2 3 2 4 6 2" xfId="1353" xr:uid="{00000000-0005-0000-0000-000081050000}"/>
    <cellStyle name="Normal 18 2 3 2 4 6 3" xfId="3162" xr:uid="{00000000-0005-0000-0000-000082050000}"/>
    <cellStyle name="Normal 18 2 3 2 4 7" xfId="1948" xr:uid="{00000000-0005-0000-0000-000083050000}"/>
    <cellStyle name="Normal 18 2 3 2 4 8" xfId="3163" xr:uid="{00000000-0005-0000-0000-000084050000}"/>
    <cellStyle name="Normal 18 2 3 2 5" xfId="3165" xr:uid="{00000000-0005-0000-0000-000085050000}"/>
    <cellStyle name="Normal 18 2 3 2 5 2" xfId="3166" xr:uid="{00000000-0005-0000-0000-000086050000}"/>
    <cellStyle name="Normal 18 2 3 2 5 2 2" xfId="998" xr:uid="{00000000-0005-0000-0000-000087050000}"/>
    <cellStyle name="Normal 18 2 3 2 5 2 2 2" xfId="1005" xr:uid="{00000000-0005-0000-0000-000088050000}"/>
    <cellStyle name="Normal 18 2 3 2 5 2 2 3" xfId="967" xr:uid="{00000000-0005-0000-0000-000089050000}"/>
    <cellStyle name="Normal 18 2 3 2 5 2 3" xfId="203" xr:uid="{00000000-0005-0000-0000-00008A050000}"/>
    <cellStyle name="Normal 18 2 3 2 5 2 4" xfId="234" xr:uid="{00000000-0005-0000-0000-00008B050000}"/>
    <cellStyle name="Normal 18 2 3 2 5 3" xfId="3171" xr:uid="{00000000-0005-0000-0000-00008C050000}"/>
    <cellStyle name="Normal 18 2 3 2 5 3 2" xfId="1054" xr:uid="{00000000-0005-0000-0000-00008D050000}"/>
    <cellStyle name="Normal 18 2 3 2 5 3 3" xfId="1084" xr:uid="{00000000-0005-0000-0000-00008E050000}"/>
    <cellStyle name="Normal 18 2 3 2 5 4" xfId="3175" xr:uid="{00000000-0005-0000-0000-00008F050000}"/>
    <cellStyle name="Normal 18 2 3 2 5 5" xfId="1952" xr:uid="{00000000-0005-0000-0000-000090050000}"/>
    <cellStyle name="Normal 18 2 3 2 6" xfId="3177" xr:uid="{00000000-0005-0000-0000-000091050000}"/>
    <cellStyle name="Normal 18 2 3 2 6 2" xfId="3178" xr:uid="{00000000-0005-0000-0000-000092050000}"/>
    <cellStyle name="Normal 18 2 3 2 6 2 2" xfId="3182" xr:uid="{00000000-0005-0000-0000-000093050000}"/>
    <cellStyle name="Normal 18 2 3 2 6 2 3" xfId="3184" xr:uid="{00000000-0005-0000-0000-000094050000}"/>
    <cellStyle name="Normal 18 2 3 2 6 3" xfId="3186" xr:uid="{00000000-0005-0000-0000-000095050000}"/>
    <cellStyle name="Normal 18 2 3 2 6 4" xfId="3187" xr:uid="{00000000-0005-0000-0000-000096050000}"/>
    <cellStyle name="Normal 18 2 3 2 7" xfId="3190" xr:uid="{00000000-0005-0000-0000-000097050000}"/>
    <cellStyle name="Normal 18 2 3 2 7 2" xfId="3191" xr:uid="{00000000-0005-0000-0000-000098050000}"/>
    <cellStyle name="Normal 18 2 3 2 7 2 2" xfId="3198" xr:uid="{00000000-0005-0000-0000-000099050000}"/>
    <cellStyle name="Normal 18 2 3 2 7 2 3" xfId="3201" xr:uid="{00000000-0005-0000-0000-00009A050000}"/>
    <cellStyle name="Normal 18 2 3 2 7 3" xfId="3205" xr:uid="{00000000-0005-0000-0000-00009B050000}"/>
    <cellStyle name="Normal 18 2 3 2 7 4" xfId="3206" xr:uid="{00000000-0005-0000-0000-00009C050000}"/>
    <cellStyle name="Normal 18 2 3 2 8" xfId="3211" xr:uid="{00000000-0005-0000-0000-00009D050000}"/>
    <cellStyle name="Normal 18 2 3 2 8 2" xfId="3212" xr:uid="{00000000-0005-0000-0000-00009E050000}"/>
    <cellStyle name="Normal 18 2 3 2 8 3" xfId="3213" xr:uid="{00000000-0005-0000-0000-00009F050000}"/>
    <cellStyle name="Normal 18 2 3 2 9" xfId="3218" xr:uid="{00000000-0005-0000-0000-0000A0050000}"/>
    <cellStyle name="Normal 18 2 3 2 9 2" xfId="2235" xr:uid="{00000000-0005-0000-0000-0000A1050000}"/>
    <cellStyle name="Normal 18 2 3 2 9 3" xfId="1360" xr:uid="{00000000-0005-0000-0000-0000A2050000}"/>
    <cellStyle name="Normal 18 2 3 3" xfId="3219" xr:uid="{00000000-0005-0000-0000-0000A3050000}"/>
    <cellStyle name="Normal 18 2 3 3 2" xfId="282" xr:uid="{00000000-0005-0000-0000-0000A4050000}"/>
    <cellStyle name="Normal 18 2 3 3 2 2" xfId="1851" xr:uid="{00000000-0005-0000-0000-0000A5050000}"/>
    <cellStyle name="Normal 18 2 3 3 2 2 2" xfId="3221" xr:uid="{00000000-0005-0000-0000-0000A6050000}"/>
    <cellStyle name="Normal 18 2 3 3 2 2 2 2" xfId="2836" xr:uid="{00000000-0005-0000-0000-0000A7050000}"/>
    <cellStyle name="Normal 18 2 3 3 2 2 2 3" xfId="3222" xr:uid="{00000000-0005-0000-0000-0000A8050000}"/>
    <cellStyle name="Normal 18 2 3 3 2 2 3" xfId="3224" xr:uid="{00000000-0005-0000-0000-0000A9050000}"/>
    <cellStyle name="Normal 18 2 3 3 2 2 4" xfId="3226" xr:uid="{00000000-0005-0000-0000-0000AA050000}"/>
    <cellStyle name="Normal 18 2 3 3 2 3" xfId="1858" xr:uid="{00000000-0005-0000-0000-0000AB050000}"/>
    <cellStyle name="Normal 18 2 3 3 2 3 2" xfId="3228" xr:uid="{00000000-0005-0000-0000-0000AC050000}"/>
    <cellStyle name="Normal 18 2 3 3 2 3 3" xfId="3230" xr:uid="{00000000-0005-0000-0000-0000AD050000}"/>
    <cellStyle name="Normal 18 2 3 3 2 4" xfId="1864" xr:uid="{00000000-0005-0000-0000-0000AE050000}"/>
    <cellStyle name="Normal 18 2 3 3 2 5" xfId="480" xr:uid="{00000000-0005-0000-0000-0000AF050000}"/>
    <cellStyle name="Normal 18 2 3 3 3" xfId="298" xr:uid="{00000000-0005-0000-0000-0000B0050000}"/>
    <cellStyle name="Normal 18 2 3 3 3 2" xfId="2016" xr:uid="{00000000-0005-0000-0000-0000B1050000}"/>
    <cellStyle name="Normal 18 2 3 3 3 2 2" xfId="2021" xr:uid="{00000000-0005-0000-0000-0000B2050000}"/>
    <cellStyle name="Normal 18 2 3 3 3 2 3" xfId="2026" xr:uid="{00000000-0005-0000-0000-0000B3050000}"/>
    <cellStyle name="Normal 18 2 3 3 3 3" xfId="3234" xr:uid="{00000000-0005-0000-0000-0000B4050000}"/>
    <cellStyle name="Normal 18 2 3 3 3 4" xfId="3236" xr:uid="{00000000-0005-0000-0000-0000B5050000}"/>
    <cellStyle name="Normal 18 2 3 3 4" xfId="313" xr:uid="{00000000-0005-0000-0000-0000B6050000}"/>
    <cellStyle name="Normal 18 2 3 3 4 2" xfId="3240" xr:uid="{00000000-0005-0000-0000-0000B7050000}"/>
    <cellStyle name="Normal 18 2 3 3 4 2 2" xfId="3243" xr:uid="{00000000-0005-0000-0000-0000B8050000}"/>
    <cellStyle name="Normal 18 2 3 3 4 2 3" xfId="3245" xr:uid="{00000000-0005-0000-0000-0000B9050000}"/>
    <cellStyle name="Normal 18 2 3 3 4 3" xfId="2832" xr:uid="{00000000-0005-0000-0000-0000BA050000}"/>
    <cellStyle name="Normal 18 2 3 3 4 4" xfId="2834" xr:uid="{00000000-0005-0000-0000-0000BB050000}"/>
    <cellStyle name="Normal 18 2 3 3 5" xfId="796" xr:uid="{00000000-0005-0000-0000-0000BC050000}"/>
    <cellStyle name="Normal 18 2 3 3 5 2" xfId="3251" xr:uid="{00000000-0005-0000-0000-0000BD050000}"/>
    <cellStyle name="Normal 18 2 3 3 5 3" xfId="3255" xr:uid="{00000000-0005-0000-0000-0000BE050000}"/>
    <cellStyle name="Normal 18 2 3 3 6" xfId="3257" xr:uid="{00000000-0005-0000-0000-0000BF050000}"/>
    <cellStyle name="Normal 18 2 3 3 7" xfId="3260" xr:uid="{00000000-0005-0000-0000-0000C0050000}"/>
    <cellStyle name="Normal 18 2 3 4" xfId="3261" xr:uid="{00000000-0005-0000-0000-0000C1050000}"/>
    <cellStyle name="Normal 18 2 3 4 2" xfId="1276" xr:uid="{00000000-0005-0000-0000-0000C2050000}"/>
    <cellStyle name="Normal 18 2 3 4 2 2" xfId="3262" xr:uid="{00000000-0005-0000-0000-0000C3050000}"/>
    <cellStyle name="Normal 18 2 3 4 2 2 2" xfId="248" xr:uid="{00000000-0005-0000-0000-0000C4050000}"/>
    <cellStyle name="Normal 18 2 3 4 2 2 3" xfId="267" xr:uid="{00000000-0005-0000-0000-0000C5050000}"/>
    <cellStyle name="Normal 18 2 3 4 2 3" xfId="2129" xr:uid="{00000000-0005-0000-0000-0000C6050000}"/>
    <cellStyle name="Normal 18 2 3 4 2 4" xfId="2764" xr:uid="{00000000-0005-0000-0000-0000C7050000}"/>
    <cellStyle name="Normal 18 2 3 4 3" xfId="3266" xr:uid="{00000000-0005-0000-0000-0000C8050000}"/>
    <cellStyle name="Normal 18 2 3 4 3 2" xfId="3268" xr:uid="{00000000-0005-0000-0000-0000C9050000}"/>
    <cellStyle name="Normal 18 2 3 4 3 3" xfId="2880" xr:uid="{00000000-0005-0000-0000-0000CA050000}"/>
    <cellStyle name="Normal 18 2 3 4 4" xfId="3270" xr:uid="{00000000-0005-0000-0000-0000CB050000}"/>
    <cellStyle name="Normal 18 2 3 4 5" xfId="3272" xr:uid="{00000000-0005-0000-0000-0000CC050000}"/>
    <cellStyle name="Normal 18 2 3 5" xfId="3274" xr:uid="{00000000-0005-0000-0000-0000CD050000}"/>
    <cellStyle name="Normal 18 2 3 5 2" xfId="3126" xr:uid="{00000000-0005-0000-0000-0000CE050000}"/>
    <cellStyle name="Normal 18 2 3 5 2 2" xfId="3275" xr:uid="{00000000-0005-0000-0000-0000CF050000}"/>
    <cellStyle name="Normal 18 2 3 5 2 3" xfId="3276" xr:uid="{00000000-0005-0000-0000-0000D0050000}"/>
    <cellStyle name="Normal 18 2 3 5 3" xfId="3278" xr:uid="{00000000-0005-0000-0000-0000D1050000}"/>
    <cellStyle name="Normal 18 2 3 5 4" xfId="3281" xr:uid="{00000000-0005-0000-0000-0000D2050000}"/>
    <cellStyle name="Normal 18 2 3 6" xfId="3284" xr:uid="{00000000-0005-0000-0000-0000D3050000}"/>
    <cellStyle name="Normal 18 2 3 6 2" xfId="3285" xr:uid="{00000000-0005-0000-0000-0000D4050000}"/>
    <cellStyle name="Normal 18 2 3 6 2 2" xfId="3286" xr:uid="{00000000-0005-0000-0000-0000D5050000}"/>
    <cellStyle name="Normal 18 2 3 6 2 3" xfId="3287" xr:uid="{00000000-0005-0000-0000-0000D6050000}"/>
    <cellStyle name="Normal 18 2 3 6 3" xfId="3289" xr:uid="{00000000-0005-0000-0000-0000D7050000}"/>
    <cellStyle name="Normal 18 2 3 6 4" xfId="3291" xr:uid="{00000000-0005-0000-0000-0000D8050000}"/>
    <cellStyle name="Normal 18 2 3 7" xfId="3293" xr:uid="{00000000-0005-0000-0000-0000D9050000}"/>
    <cellStyle name="Normal 18 2 3 7 2" xfId="3297" xr:uid="{00000000-0005-0000-0000-0000DA050000}"/>
    <cellStyle name="Normal 18 2 3 7 3" xfId="3301" xr:uid="{00000000-0005-0000-0000-0000DB050000}"/>
    <cellStyle name="Normal 18 2 3 8" xfId="2491" xr:uid="{00000000-0005-0000-0000-0000DC050000}"/>
    <cellStyle name="Normal 18 2 3 9" xfId="3305" xr:uid="{00000000-0005-0000-0000-0000DD050000}"/>
    <cellStyle name="Normal 18 2 4" xfId="2840" xr:uid="{00000000-0005-0000-0000-0000DE050000}"/>
    <cellStyle name="Normal 18 2 4 10" xfId="445" xr:uid="{00000000-0005-0000-0000-0000DF050000}"/>
    <cellStyle name="Normal 18 2 4 2" xfId="3306" xr:uid="{00000000-0005-0000-0000-0000E0050000}"/>
    <cellStyle name="Normal 18 2 4 2 2" xfId="1542" xr:uid="{00000000-0005-0000-0000-0000E1050000}"/>
    <cellStyle name="Normal 18 2 4 2 2 10" xfId="3" xr:uid="{00000000-0005-0000-0000-0000E2050000}"/>
    <cellStyle name="Normal 18 2 4 2 2 10 2" xfId="377" xr:uid="{00000000-0005-0000-0000-0000E3050000}"/>
    <cellStyle name="Normal 18 2 4 2 2 10 3" xfId="402" xr:uid="{00000000-0005-0000-0000-0000E4050000}"/>
    <cellStyle name="Normal 18 2 4 2 2 11" xfId="74" xr:uid="{00000000-0005-0000-0000-0000E5050000}"/>
    <cellStyle name="Normal 18 2 4 2 2 12" xfId="63" xr:uid="{00000000-0005-0000-0000-0000E6050000}"/>
    <cellStyle name="Normal 18 2 4 2 2 2" xfId="1548" xr:uid="{00000000-0005-0000-0000-0000E7050000}"/>
    <cellStyle name="Normal 18 2 4 2 2 2 2" xfId="2253" xr:uid="{00000000-0005-0000-0000-0000E8050000}"/>
    <cellStyle name="Normal 18 2 4 2 2 2 2 2" xfId="1393" xr:uid="{00000000-0005-0000-0000-0000E9050000}"/>
    <cellStyle name="Normal 18 2 4 2 2 2 2 2 2" xfId="1401" xr:uid="{00000000-0005-0000-0000-0000EA050000}"/>
    <cellStyle name="Normal 18 2 4 2 2 2 2 2 2 2" xfId="3309" xr:uid="{00000000-0005-0000-0000-0000EB050000}"/>
    <cellStyle name="Normal 18 2 4 2 2 2 2 2 2 2 2" xfId="3310" xr:uid="{00000000-0005-0000-0000-0000EC050000}"/>
    <cellStyle name="Normal 18 2 4 2 2 2 2 2 2 2 2 2" xfId="3311" xr:uid="{00000000-0005-0000-0000-0000ED050000}"/>
    <cellStyle name="Normal 18 2 4 2 2 2 2 2 2 2 2 3" xfId="719" xr:uid="{00000000-0005-0000-0000-0000EE050000}"/>
    <cellStyle name="Normal 18 2 4 2 2 2 2 2 2 2 3" xfId="2437" xr:uid="{00000000-0005-0000-0000-0000EF050000}"/>
    <cellStyle name="Normal 18 2 4 2 2 2 2 2 2 2 4" xfId="2440" xr:uid="{00000000-0005-0000-0000-0000F0050000}"/>
    <cellStyle name="Normal 18 2 4 2 2 2 2 2 2 3" xfId="3312" xr:uid="{00000000-0005-0000-0000-0000F1050000}"/>
    <cellStyle name="Normal 18 2 4 2 2 2 2 2 2 3 2" xfId="3313" xr:uid="{00000000-0005-0000-0000-0000F2050000}"/>
    <cellStyle name="Normal 18 2 4 2 2 2 2 2 2 3 3" xfId="2446" xr:uid="{00000000-0005-0000-0000-0000F3050000}"/>
    <cellStyle name="Normal 18 2 4 2 2 2 2 2 2 4" xfId="3316" xr:uid="{00000000-0005-0000-0000-0000F4050000}"/>
    <cellStyle name="Normal 18 2 4 2 2 2 2 2 2 5" xfId="3318" xr:uid="{00000000-0005-0000-0000-0000F5050000}"/>
    <cellStyle name="Normal 18 2 4 2 2 2 2 2 3" xfId="1871" xr:uid="{00000000-0005-0000-0000-0000F6050000}"/>
    <cellStyle name="Normal 18 2 4 2 2 2 2 2 3 2" xfId="3319" xr:uid="{00000000-0005-0000-0000-0000F7050000}"/>
    <cellStyle name="Normal 18 2 4 2 2 2 2 2 3 2 2" xfId="3320" xr:uid="{00000000-0005-0000-0000-0000F8050000}"/>
    <cellStyle name="Normal 18 2 4 2 2 2 2 2 3 2 3" xfId="2465" xr:uid="{00000000-0005-0000-0000-0000F9050000}"/>
    <cellStyle name="Normal 18 2 4 2 2 2 2 2 3 3" xfId="3322" xr:uid="{00000000-0005-0000-0000-0000FA050000}"/>
    <cellStyle name="Normal 18 2 4 2 2 2 2 2 3 4" xfId="3324" xr:uid="{00000000-0005-0000-0000-0000FB050000}"/>
    <cellStyle name="Normal 18 2 4 2 2 2 2 2 4" xfId="1403" xr:uid="{00000000-0005-0000-0000-0000FC050000}"/>
    <cellStyle name="Normal 18 2 4 2 2 2 2 2 4 2" xfId="359" xr:uid="{00000000-0005-0000-0000-0000FD050000}"/>
    <cellStyle name="Normal 18 2 4 2 2 2 2 2 4 2 2" xfId="1590" xr:uid="{00000000-0005-0000-0000-0000FE050000}"/>
    <cellStyle name="Normal 18 2 4 2 2 2 2 2 4 2 3" xfId="569" xr:uid="{00000000-0005-0000-0000-0000FF050000}"/>
    <cellStyle name="Normal 18 2 4 2 2 2 2 2 4 3" xfId="3325" xr:uid="{00000000-0005-0000-0000-000000060000}"/>
    <cellStyle name="Normal 18 2 4 2 2 2 2 2 4 4" xfId="3327" xr:uid="{00000000-0005-0000-0000-000001060000}"/>
    <cellStyle name="Normal 18 2 4 2 2 2 2 2 5" xfId="3329" xr:uid="{00000000-0005-0000-0000-000002060000}"/>
    <cellStyle name="Normal 18 2 4 2 2 2 2 2 5 2" xfId="3332" xr:uid="{00000000-0005-0000-0000-000003060000}"/>
    <cellStyle name="Normal 18 2 4 2 2 2 2 2 5 3" xfId="260" xr:uid="{00000000-0005-0000-0000-000004060000}"/>
    <cellStyle name="Normal 18 2 4 2 2 2 2 2 6" xfId="3336" xr:uid="{00000000-0005-0000-0000-000005060000}"/>
    <cellStyle name="Normal 18 2 4 2 2 2 2 2 7" xfId="496" xr:uid="{00000000-0005-0000-0000-000006060000}"/>
    <cellStyle name="Normal 18 2 4 2 2 2 2 3" xfId="3339" xr:uid="{00000000-0005-0000-0000-000007060000}"/>
    <cellStyle name="Normal 18 2 4 2 2 2 2 3 2" xfId="2080" xr:uid="{00000000-0005-0000-0000-000008060000}"/>
    <cellStyle name="Normal 18 2 4 2 2 2 2 3 2 2" xfId="2301" xr:uid="{00000000-0005-0000-0000-000009060000}"/>
    <cellStyle name="Normal 18 2 4 2 2 2 2 3 2 2 2" xfId="2305" xr:uid="{00000000-0005-0000-0000-00000A060000}"/>
    <cellStyle name="Normal 18 2 4 2 2 2 2 3 2 2 3" xfId="2312" xr:uid="{00000000-0005-0000-0000-00000B060000}"/>
    <cellStyle name="Normal 18 2 4 2 2 2 2 3 2 3" xfId="2330" xr:uid="{00000000-0005-0000-0000-00000C060000}"/>
    <cellStyle name="Normal 18 2 4 2 2 2 2 3 2 4" xfId="2346" xr:uid="{00000000-0005-0000-0000-00000D060000}"/>
    <cellStyle name="Normal 18 2 4 2 2 2 2 3 3" xfId="623" xr:uid="{00000000-0005-0000-0000-00000E060000}"/>
    <cellStyle name="Normal 18 2 4 2 2 2 2 3 3 2" xfId="633" xr:uid="{00000000-0005-0000-0000-00000F060000}"/>
    <cellStyle name="Normal 18 2 4 2 2 2 2 3 3 3" xfId="2391" xr:uid="{00000000-0005-0000-0000-000010060000}"/>
    <cellStyle name="Normal 18 2 4 2 2 2 2 3 4" xfId="165" xr:uid="{00000000-0005-0000-0000-000011060000}"/>
    <cellStyle name="Normal 18 2 4 2 2 2 2 3 5" xfId="2637" xr:uid="{00000000-0005-0000-0000-000012060000}"/>
    <cellStyle name="Normal 18 2 4 2 2 2 2 4" xfId="3340" xr:uid="{00000000-0005-0000-0000-000013060000}"/>
    <cellStyle name="Normal 18 2 4 2 2 2 2 4 2" xfId="2095" xr:uid="{00000000-0005-0000-0000-000014060000}"/>
    <cellStyle name="Normal 18 2 4 2 2 2 2 4 2 2" xfId="2696" xr:uid="{00000000-0005-0000-0000-000015060000}"/>
    <cellStyle name="Normal 18 2 4 2 2 2 2 4 2 3" xfId="2706" xr:uid="{00000000-0005-0000-0000-000016060000}"/>
    <cellStyle name="Normal 18 2 4 2 2 2 2 4 3" xfId="1889" xr:uid="{00000000-0005-0000-0000-000017060000}"/>
    <cellStyle name="Normal 18 2 4 2 2 2 2 4 4" xfId="1909" xr:uid="{00000000-0005-0000-0000-000018060000}"/>
    <cellStyle name="Normal 18 2 4 2 2 2 2 5" xfId="1242" xr:uid="{00000000-0005-0000-0000-000019060000}"/>
    <cellStyle name="Normal 18 2 4 2 2 2 2 5 2" xfId="2737" xr:uid="{00000000-0005-0000-0000-00001A060000}"/>
    <cellStyle name="Normal 18 2 4 2 2 2 2 5 2 2" xfId="2740" xr:uid="{00000000-0005-0000-0000-00001B060000}"/>
    <cellStyle name="Normal 18 2 4 2 2 2 2 5 2 3" xfId="2744" xr:uid="{00000000-0005-0000-0000-00001C060000}"/>
    <cellStyle name="Normal 18 2 4 2 2 2 2 5 3" xfId="1930" xr:uid="{00000000-0005-0000-0000-00001D060000}"/>
    <cellStyle name="Normal 18 2 4 2 2 2 2 5 4" xfId="1562" xr:uid="{00000000-0005-0000-0000-00001E060000}"/>
    <cellStyle name="Normal 18 2 4 2 2 2 2 6" xfId="1251" xr:uid="{00000000-0005-0000-0000-00001F060000}"/>
    <cellStyle name="Normal 18 2 4 2 2 2 2 6 2" xfId="1771" xr:uid="{00000000-0005-0000-0000-000020060000}"/>
    <cellStyle name="Normal 18 2 4 2 2 2 2 6 3" xfId="2042" xr:uid="{00000000-0005-0000-0000-000021060000}"/>
    <cellStyle name="Normal 18 2 4 2 2 2 2 7" xfId="3345" xr:uid="{00000000-0005-0000-0000-000022060000}"/>
    <cellStyle name="Normal 18 2 4 2 2 2 2 8" xfId="3352" xr:uid="{00000000-0005-0000-0000-000023060000}"/>
    <cellStyle name="Normal 18 2 4 2 2 2 3" xfId="3314" xr:uid="{00000000-0005-0000-0000-000024060000}"/>
    <cellStyle name="Normal 18 2 4 2 2 2 3 2" xfId="3353" xr:uid="{00000000-0005-0000-0000-000025060000}"/>
    <cellStyle name="Normal 18 2 4 2 2 2 3 2 2" xfId="1185" xr:uid="{00000000-0005-0000-0000-000026060000}"/>
    <cellStyle name="Normal 18 2 4 2 2 2 3 2 2 2" xfId="3271" xr:uid="{00000000-0005-0000-0000-000027060000}"/>
    <cellStyle name="Normal 18 2 4 2 2 2 3 2 2 2 2" xfId="3355" xr:uid="{00000000-0005-0000-0000-000028060000}"/>
    <cellStyle name="Normal 18 2 4 2 2 2 3 2 2 2 3" xfId="3307" xr:uid="{00000000-0005-0000-0000-000029060000}"/>
    <cellStyle name="Normal 18 2 4 2 2 2 3 2 2 3" xfId="3273" xr:uid="{00000000-0005-0000-0000-00002A060000}"/>
    <cellStyle name="Normal 18 2 4 2 2 2 3 2 2 4" xfId="3357" xr:uid="{00000000-0005-0000-0000-00002B060000}"/>
    <cellStyle name="Normal 18 2 4 2 2 2 3 2 3" xfId="1192" xr:uid="{00000000-0005-0000-0000-00002C060000}"/>
    <cellStyle name="Normal 18 2 4 2 2 2 3 2 3 2" xfId="3282" xr:uid="{00000000-0005-0000-0000-00002D060000}"/>
    <cellStyle name="Normal 18 2 4 2 2 2 3 2 3 3" xfId="3358" xr:uid="{00000000-0005-0000-0000-00002E060000}"/>
    <cellStyle name="Normal 18 2 4 2 2 2 3 2 4" xfId="3360" xr:uid="{00000000-0005-0000-0000-00002F060000}"/>
    <cellStyle name="Normal 18 2 4 2 2 2 3 2 5" xfId="3363" xr:uid="{00000000-0005-0000-0000-000030060000}"/>
    <cellStyle name="Normal 18 2 4 2 2 2 3 3" xfId="3366" xr:uid="{00000000-0005-0000-0000-000031060000}"/>
    <cellStyle name="Normal 18 2 4 2 2 2 3 3 2" xfId="703" xr:uid="{00000000-0005-0000-0000-000032060000}"/>
    <cellStyle name="Normal 18 2 4 2 2 2 3 3 2 2" xfId="2779" xr:uid="{00000000-0005-0000-0000-000033060000}"/>
    <cellStyle name="Normal 18 2 4 2 2 2 3 3 2 3" xfId="2783" xr:uid="{00000000-0005-0000-0000-000034060000}"/>
    <cellStyle name="Normal 18 2 4 2 2 2 3 3 3" xfId="1453" xr:uid="{00000000-0005-0000-0000-000035060000}"/>
    <cellStyle name="Normal 18 2 4 2 2 2 3 3 4" xfId="2786" xr:uid="{00000000-0005-0000-0000-000036060000}"/>
    <cellStyle name="Normal 18 2 4 2 2 2 3 4" xfId="640" xr:uid="{00000000-0005-0000-0000-000037060000}"/>
    <cellStyle name="Normal 18 2 4 2 2 2 3 4 2" xfId="731" xr:uid="{00000000-0005-0000-0000-000038060000}"/>
    <cellStyle name="Normal 18 2 4 2 2 2 3 4 2 2" xfId="3369" xr:uid="{00000000-0005-0000-0000-000039060000}"/>
    <cellStyle name="Normal 18 2 4 2 2 2 3 4 2 3" xfId="3370" xr:uid="{00000000-0005-0000-0000-00003A060000}"/>
    <cellStyle name="Normal 18 2 4 2 2 2 3 4 3" xfId="2794" xr:uid="{00000000-0005-0000-0000-00003B060000}"/>
    <cellStyle name="Normal 18 2 4 2 2 2 3 4 4" xfId="884" xr:uid="{00000000-0005-0000-0000-00003C060000}"/>
    <cellStyle name="Normal 18 2 4 2 2 2 3 5" xfId="2813" xr:uid="{00000000-0005-0000-0000-00003D060000}"/>
    <cellStyle name="Normal 18 2 4 2 2 2 3 5 2" xfId="2799" xr:uid="{00000000-0005-0000-0000-00003E060000}"/>
    <cellStyle name="Normal 18 2 4 2 2 2 3 5 3" xfId="2804" xr:uid="{00000000-0005-0000-0000-00003F060000}"/>
    <cellStyle name="Normal 18 2 4 2 2 2 3 6" xfId="2818" xr:uid="{00000000-0005-0000-0000-000040060000}"/>
    <cellStyle name="Normal 18 2 4 2 2 2 3 7" xfId="820" xr:uid="{00000000-0005-0000-0000-000041060000}"/>
    <cellStyle name="Normal 18 2 4 2 2 2 4" xfId="2447" xr:uid="{00000000-0005-0000-0000-000042060000}"/>
    <cellStyle name="Normal 18 2 4 2 2 2 4 2" xfId="3371" xr:uid="{00000000-0005-0000-0000-000043060000}"/>
    <cellStyle name="Normal 18 2 4 2 2 2 4 2 2" xfId="1248" xr:uid="{00000000-0005-0000-0000-000044060000}"/>
    <cellStyle name="Normal 18 2 4 2 2 2 4 2 2 2" xfId="1768" xr:uid="{00000000-0005-0000-0000-000045060000}"/>
    <cellStyle name="Normal 18 2 4 2 2 2 4 2 2 3" xfId="2037" xr:uid="{00000000-0005-0000-0000-000046060000}"/>
    <cellStyle name="Normal 18 2 4 2 2 2 4 2 3" xfId="3342" xr:uid="{00000000-0005-0000-0000-000047060000}"/>
    <cellStyle name="Normal 18 2 4 2 2 2 4 2 4" xfId="3348" xr:uid="{00000000-0005-0000-0000-000048060000}"/>
    <cellStyle name="Normal 18 2 4 2 2 2 4 3" xfId="3372" xr:uid="{00000000-0005-0000-0000-000049060000}"/>
    <cellStyle name="Normal 18 2 4 2 2 2 4 3 2" xfId="2814" xr:uid="{00000000-0005-0000-0000-00004A060000}"/>
    <cellStyle name="Normal 18 2 4 2 2 2 4 3 3" xfId="814" xr:uid="{00000000-0005-0000-0000-00004B060000}"/>
    <cellStyle name="Normal 18 2 4 2 2 2 4 4" xfId="3373" xr:uid="{00000000-0005-0000-0000-00004C060000}"/>
    <cellStyle name="Normal 18 2 4 2 2 2 4 5" xfId="2821" xr:uid="{00000000-0005-0000-0000-00004D060000}"/>
    <cellStyle name="Normal 18 2 4 2 2 2 5" xfId="887" xr:uid="{00000000-0005-0000-0000-00004E060000}"/>
    <cellStyle name="Normal 18 2 4 2 2 2 5 2" xfId="3008" xr:uid="{00000000-0005-0000-0000-00004F060000}"/>
    <cellStyle name="Normal 18 2 4 2 2 2 5 2 2" xfId="2115" xr:uid="{00000000-0005-0000-0000-000050060000}"/>
    <cellStyle name="Normal 18 2 4 2 2 2 5 2 3" xfId="3377" xr:uid="{00000000-0005-0000-0000-000051060000}"/>
    <cellStyle name="Normal 18 2 4 2 2 2 5 3" xfId="3012" xr:uid="{00000000-0005-0000-0000-000052060000}"/>
    <cellStyle name="Normal 18 2 4 2 2 2 5 4" xfId="3378" xr:uid="{00000000-0005-0000-0000-000053060000}"/>
    <cellStyle name="Normal 18 2 4 2 2 2 6" xfId="3018" xr:uid="{00000000-0005-0000-0000-000054060000}"/>
    <cellStyle name="Normal 18 2 4 2 2 2 6 2" xfId="316" xr:uid="{00000000-0005-0000-0000-000055060000}"/>
    <cellStyle name="Normal 18 2 4 2 2 2 6 2 2" xfId="510" xr:uid="{00000000-0005-0000-0000-000056060000}"/>
    <cellStyle name="Normal 18 2 4 2 2 2 6 2 3" xfId="527" xr:uid="{00000000-0005-0000-0000-000057060000}"/>
    <cellStyle name="Normal 18 2 4 2 2 2 6 3" xfId="800" xr:uid="{00000000-0005-0000-0000-000058060000}"/>
    <cellStyle name="Normal 18 2 4 2 2 2 6 4" xfId="2322" xr:uid="{00000000-0005-0000-0000-000059060000}"/>
    <cellStyle name="Normal 18 2 4 2 2 2 7" xfId="3023" xr:uid="{00000000-0005-0000-0000-00005A060000}"/>
    <cellStyle name="Normal 18 2 4 2 2 2 7 2" xfId="3380" xr:uid="{00000000-0005-0000-0000-00005B060000}"/>
    <cellStyle name="Normal 18 2 4 2 2 2 7 3" xfId="3382" xr:uid="{00000000-0005-0000-0000-00005C060000}"/>
    <cellStyle name="Normal 18 2 4 2 2 2 8" xfId="3384" xr:uid="{00000000-0005-0000-0000-00005D060000}"/>
    <cellStyle name="Normal 18 2 4 2 2 2 9" xfId="3386" xr:uid="{00000000-0005-0000-0000-00005E060000}"/>
    <cellStyle name="Normal 18 2 4 2 2 3" xfId="1552" xr:uid="{00000000-0005-0000-0000-00005F060000}"/>
    <cellStyle name="Normal 18 2 4 2 2 3 2" xfId="3387" xr:uid="{00000000-0005-0000-0000-000060060000}"/>
    <cellStyle name="Normal 18 2 4 2 2 3 2 2" xfId="3389" xr:uid="{00000000-0005-0000-0000-000061060000}"/>
    <cellStyle name="Normal 18 2 4 2 2 3 2 2 2" xfId="3390" xr:uid="{00000000-0005-0000-0000-000062060000}"/>
    <cellStyle name="Normal 18 2 4 2 2 3 2 2 2 2" xfId="3394" xr:uid="{00000000-0005-0000-0000-000063060000}"/>
    <cellStyle name="Normal 18 2 4 2 2 3 2 2 2 2 2" xfId="3397" xr:uid="{00000000-0005-0000-0000-000064060000}"/>
    <cellStyle name="Normal 18 2 4 2 2 3 2 2 2 2 3" xfId="3399" xr:uid="{00000000-0005-0000-0000-000065060000}"/>
    <cellStyle name="Normal 18 2 4 2 2 3 2 2 2 3" xfId="3402" xr:uid="{00000000-0005-0000-0000-000066060000}"/>
    <cellStyle name="Normal 18 2 4 2 2 3 2 2 2 4" xfId="3404" xr:uid="{00000000-0005-0000-0000-000067060000}"/>
    <cellStyle name="Normal 18 2 4 2 2 3 2 2 3" xfId="1658" xr:uid="{00000000-0005-0000-0000-000068060000}"/>
    <cellStyle name="Normal 18 2 4 2 2 3 2 2 3 2" xfId="3407" xr:uid="{00000000-0005-0000-0000-000069060000}"/>
    <cellStyle name="Normal 18 2 4 2 2 3 2 2 3 3" xfId="2864" xr:uid="{00000000-0005-0000-0000-00006A060000}"/>
    <cellStyle name="Normal 18 2 4 2 2 3 2 2 4" xfId="2031" xr:uid="{00000000-0005-0000-0000-00006B060000}"/>
    <cellStyle name="Normal 18 2 4 2 2 3 2 2 5" xfId="3409" xr:uid="{00000000-0005-0000-0000-00006C060000}"/>
    <cellStyle name="Normal 18 2 4 2 2 3 2 3" xfId="2289" xr:uid="{00000000-0005-0000-0000-00006D060000}"/>
    <cellStyle name="Normal 18 2 4 2 2 3 2 3 2" xfId="34" xr:uid="{00000000-0005-0000-0000-00006E060000}"/>
    <cellStyle name="Normal 18 2 4 2 2 3 2 3 2 2" xfId="2609" xr:uid="{00000000-0005-0000-0000-00006F060000}"/>
    <cellStyle name="Normal 18 2 4 2 2 3 2 3 2 3" xfId="2613" xr:uid="{00000000-0005-0000-0000-000070060000}"/>
    <cellStyle name="Normal 18 2 4 2 2 3 2 3 3" xfId="448" xr:uid="{00000000-0005-0000-0000-000071060000}"/>
    <cellStyle name="Normal 18 2 4 2 2 3 2 3 4" xfId="3060" xr:uid="{00000000-0005-0000-0000-000072060000}"/>
    <cellStyle name="Normal 18 2 4 2 2 3 2 4" xfId="2291" xr:uid="{00000000-0005-0000-0000-000073060000}"/>
    <cellStyle name="Normal 18 2 4 2 2 3 2 4 2" xfId="84" xr:uid="{00000000-0005-0000-0000-000074060000}"/>
    <cellStyle name="Normal 18 2 4 2 2 3 2 4 2 2" xfId="3093" xr:uid="{00000000-0005-0000-0000-000075060000}"/>
    <cellStyle name="Normal 18 2 4 2 2 3 2 4 2 3" xfId="3097" xr:uid="{00000000-0005-0000-0000-000076060000}"/>
    <cellStyle name="Normal 18 2 4 2 2 3 2 4 3" xfId="3102" xr:uid="{00000000-0005-0000-0000-000077060000}"/>
    <cellStyle name="Normal 18 2 4 2 2 3 2 4 4" xfId="1" xr:uid="{00000000-0005-0000-0000-000078060000}"/>
    <cellStyle name="Normal 18 2 4 2 2 3 2 5" xfId="2107" xr:uid="{00000000-0005-0000-0000-000079060000}"/>
    <cellStyle name="Normal 18 2 4 2 2 3 2 5 2" xfId="3128" xr:uid="{00000000-0005-0000-0000-00007A060000}"/>
    <cellStyle name="Normal 18 2 4 2 2 3 2 5 3" xfId="3141" xr:uid="{00000000-0005-0000-0000-00007B060000}"/>
    <cellStyle name="Normal 18 2 4 2 2 3 2 6" xfId="2112" xr:uid="{00000000-0005-0000-0000-00007C060000}"/>
    <cellStyle name="Normal 18 2 4 2 2 3 2 7" xfId="3375" xr:uid="{00000000-0005-0000-0000-00007D060000}"/>
    <cellStyle name="Normal 18 2 4 2 2 3 3" xfId="3412" xr:uid="{00000000-0005-0000-0000-00007E060000}"/>
    <cellStyle name="Normal 18 2 4 2 2 3 3 2" xfId="3414" xr:uid="{00000000-0005-0000-0000-00007F060000}"/>
    <cellStyle name="Normal 18 2 4 2 2 3 3 2 2" xfId="461" xr:uid="{00000000-0005-0000-0000-000080060000}"/>
    <cellStyle name="Normal 18 2 4 2 2 3 3 2 2 2" xfId="1491" xr:uid="{00000000-0005-0000-0000-000081060000}"/>
    <cellStyle name="Normal 18 2 4 2 2 3 3 2 2 3" xfId="5" xr:uid="{00000000-0005-0000-0000-000082060000}"/>
    <cellStyle name="Normal 18 2 4 2 2 3 3 2 3" xfId="3416" xr:uid="{00000000-0005-0000-0000-000083060000}"/>
    <cellStyle name="Normal 18 2 4 2 2 3 3 2 4" xfId="3418" xr:uid="{00000000-0005-0000-0000-000084060000}"/>
    <cellStyle name="Normal 18 2 4 2 2 3 3 3" xfId="2297" xr:uid="{00000000-0005-0000-0000-000085060000}"/>
    <cellStyle name="Normal 18 2 4 2 2 3 3 3 2" xfId="1855" xr:uid="{00000000-0005-0000-0000-000086060000}"/>
    <cellStyle name="Normal 18 2 4 2 2 3 3 3 3" xfId="1860" xr:uid="{00000000-0005-0000-0000-000087060000}"/>
    <cellStyle name="Normal 18 2 4 2 2 3 3 4" xfId="2299" xr:uid="{00000000-0005-0000-0000-000088060000}"/>
    <cellStyle name="Normal 18 2 4 2 2 3 3 5" xfId="2830" xr:uid="{00000000-0005-0000-0000-000089060000}"/>
    <cellStyle name="Normal 18 2 4 2 2 3 4" xfId="714" xr:uid="{00000000-0005-0000-0000-00008A060000}"/>
    <cellStyle name="Normal 18 2 4 2 2 3 4 2" xfId="3419" xr:uid="{00000000-0005-0000-0000-00008B060000}"/>
    <cellStyle name="Normal 18 2 4 2 2 3 4 2 2" xfId="3420" xr:uid="{00000000-0005-0000-0000-00008C060000}"/>
    <cellStyle name="Normal 18 2 4 2 2 3 4 2 3" xfId="3421" xr:uid="{00000000-0005-0000-0000-00008D060000}"/>
    <cellStyle name="Normal 18 2 4 2 2 3 4 3" xfId="1719" xr:uid="{00000000-0005-0000-0000-00008E060000}"/>
    <cellStyle name="Normal 18 2 4 2 2 3 4 4" xfId="2644" xr:uid="{00000000-0005-0000-0000-00008F060000}"/>
    <cellStyle name="Normal 18 2 4 2 2 3 5" xfId="891" xr:uid="{00000000-0005-0000-0000-000090060000}"/>
    <cellStyle name="Normal 18 2 4 2 2 3 5 2" xfId="1731" xr:uid="{00000000-0005-0000-0000-000091060000}"/>
    <cellStyle name="Normal 18 2 4 2 2 3 5 2 2" xfId="3422" xr:uid="{00000000-0005-0000-0000-000092060000}"/>
    <cellStyle name="Normal 18 2 4 2 2 3 5 2 3" xfId="3423" xr:uid="{00000000-0005-0000-0000-000093060000}"/>
    <cellStyle name="Normal 18 2 4 2 2 3 5 3" xfId="1881" xr:uid="{00000000-0005-0000-0000-000094060000}"/>
    <cellStyle name="Normal 18 2 4 2 2 3 5 4" xfId="1885" xr:uid="{00000000-0005-0000-0000-000095060000}"/>
    <cellStyle name="Normal 18 2 4 2 2 3 6" xfId="3030" xr:uid="{00000000-0005-0000-0000-000096060000}"/>
    <cellStyle name="Normal 18 2 4 2 2 3 6 2" xfId="3424" xr:uid="{00000000-0005-0000-0000-000097060000}"/>
    <cellStyle name="Normal 18 2 4 2 2 3 6 3" xfId="3425" xr:uid="{00000000-0005-0000-0000-000098060000}"/>
    <cellStyle name="Normal 18 2 4 2 2 3 7" xfId="708" xr:uid="{00000000-0005-0000-0000-000099060000}"/>
    <cellStyle name="Normal 18 2 4 2 2 3 8" xfId="3427" xr:uid="{00000000-0005-0000-0000-00009A060000}"/>
    <cellStyle name="Normal 18 2 4 2 2 4" xfId="676" xr:uid="{00000000-0005-0000-0000-00009B060000}"/>
    <cellStyle name="Normal 18 2 4 2 2 4 2" xfId="271" xr:uid="{00000000-0005-0000-0000-00009C060000}"/>
    <cellStyle name="Normal 18 2 4 2 2 4 2 2" xfId="3433" xr:uid="{00000000-0005-0000-0000-00009D060000}"/>
    <cellStyle name="Normal 18 2 4 2 2 4 2 2 2" xfId="255" xr:uid="{00000000-0005-0000-0000-00009E060000}"/>
    <cellStyle name="Normal 18 2 4 2 2 4 2 2 2 2" xfId="3434" xr:uid="{00000000-0005-0000-0000-00009F060000}"/>
    <cellStyle name="Normal 18 2 4 2 2 4 2 2 2 3" xfId="3437" xr:uid="{00000000-0005-0000-0000-0000A0060000}"/>
    <cellStyle name="Normal 18 2 4 2 2 4 2 2 3" xfId="3439" xr:uid="{00000000-0005-0000-0000-0000A1060000}"/>
    <cellStyle name="Normal 18 2 4 2 2 4 2 2 4" xfId="3435" xr:uid="{00000000-0005-0000-0000-0000A2060000}"/>
    <cellStyle name="Normal 18 2 4 2 2 4 2 3" xfId="349" xr:uid="{00000000-0005-0000-0000-0000A3060000}"/>
    <cellStyle name="Normal 18 2 4 2 2 4 2 3 2" xfId="1551" xr:uid="{00000000-0005-0000-0000-0000A4060000}"/>
    <cellStyle name="Normal 18 2 4 2 2 4 2 3 3" xfId="675" xr:uid="{00000000-0005-0000-0000-0000A5060000}"/>
    <cellStyle name="Normal 18 2 4 2 2 4 2 4" xfId="2368" xr:uid="{00000000-0005-0000-0000-0000A6060000}"/>
    <cellStyle name="Normal 18 2 4 2 2 4 2 5" xfId="3441" xr:uid="{00000000-0005-0000-0000-0000A7060000}"/>
    <cellStyle name="Normal 18 2 4 2 2 4 3" xfId="3443" xr:uid="{00000000-0005-0000-0000-0000A8060000}"/>
    <cellStyle name="Normal 18 2 4 2 2 4 3 2" xfId="3445" xr:uid="{00000000-0005-0000-0000-0000A9060000}"/>
    <cellStyle name="Normal 18 2 4 2 2 4 3 2 2" xfId="2899" xr:uid="{00000000-0005-0000-0000-0000AA060000}"/>
    <cellStyle name="Normal 18 2 4 2 2 4 3 2 3" xfId="3448" xr:uid="{00000000-0005-0000-0000-0000AB060000}"/>
    <cellStyle name="Normal 18 2 4 2 2 4 3 3" xfId="3450" xr:uid="{00000000-0005-0000-0000-0000AC060000}"/>
    <cellStyle name="Normal 18 2 4 2 2 4 3 4" xfId="645" xr:uid="{00000000-0005-0000-0000-0000AD060000}"/>
    <cellStyle name="Normal 18 2 4 2 2 4 4" xfId="224" xr:uid="{00000000-0005-0000-0000-0000AE060000}"/>
    <cellStyle name="Normal 18 2 4 2 2 4 4 2" xfId="3453" xr:uid="{00000000-0005-0000-0000-0000AF060000}"/>
    <cellStyle name="Normal 18 2 4 2 2 4 4 2 2" xfId="3454" xr:uid="{00000000-0005-0000-0000-0000B0060000}"/>
    <cellStyle name="Normal 18 2 4 2 2 4 4 2 3" xfId="3455" xr:uid="{00000000-0005-0000-0000-0000B1060000}"/>
    <cellStyle name="Normal 18 2 4 2 2 4 4 3" xfId="181" xr:uid="{00000000-0005-0000-0000-0000B2060000}"/>
    <cellStyle name="Normal 18 2 4 2 2 4 4 4" xfId="1652" xr:uid="{00000000-0005-0000-0000-0000B3060000}"/>
    <cellStyle name="Normal 18 2 4 2 2 4 5" xfId="3036" xr:uid="{00000000-0005-0000-0000-0000B4060000}"/>
    <cellStyle name="Normal 18 2 4 2 2 4 5 2" xfId="2876" xr:uid="{00000000-0005-0000-0000-0000B5060000}"/>
    <cellStyle name="Normal 18 2 4 2 2 4 5 3" xfId="3456" xr:uid="{00000000-0005-0000-0000-0000B6060000}"/>
    <cellStyle name="Normal 18 2 4 2 2 4 6" xfId="3042" xr:uid="{00000000-0005-0000-0000-0000B7060000}"/>
    <cellStyle name="Normal 18 2 4 2 2 4 7" xfId="735" xr:uid="{00000000-0005-0000-0000-0000B8060000}"/>
    <cellStyle name="Normal 18 2 4 2 2 5" xfId="3459" xr:uid="{00000000-0005-0000-0000-0000B9060000}"/>
    <cellStyle name="Normal 18 2 4 2 2 5 2" xfId="3462" xr:uid="{00000000-0005-0000-0000-0000BA060000}"/>
    <cellStyle name="Normal 18 2 4 2 2 5 2 2" xfId="3464" xr:uid="{00000000-0005-0000-0000-0000BB060000}"/>
    <cellStyle name="Normal 18 2 4 2 2 5 2 2 2" xfId="3468" xr:uid="{00000000-0005-0000-0000-0000BC060000}"/>
    <cellStyle name="Normal 18 2 4 2 2 5 2 2 2 2" xfId="2123" xr:uid="{00000000-0005-0000-0000-0000BD060000}"/>
    <cellStyle name="Normal 18 2 4 2 2 5 2 2 2 2 2" xfId="58" xr:uid="{00000000-0005-0000-0000-0000BE060000}"/>
    <cellStyle name="Normal 18 2 4 2 2 5 2 2 2 2 3" xfId="284" xr:uid="{00000000-0005-0000-0000-0000BF060000}"/>
    <cellStyle name="Normal 18 2 4 2 2 5 2 2 2 3" xfId="2127" xr:uid="{00000000-0005-0000-0000-0000C0060000}"/>
    <cellStyle name="Normal 18 2 4 2 2 5 2 2 2 4" xfId="1057" xr:uid="{00000000-0005-0000-0000-0000C1060000}"/>
    <cellStyle name="Normal 18 2 4 2 2 5 2 2 3" xfId="3470" xr:uid="{00000000-0005-0000-0000-0000C2060000}"/>
    <cellStyle name="Normal 18 2 4 2 2 5 2 2 3 2" xfId="3472" xr:uid="{00000000-0005-0000-0000-0000C3060000}"/>
    <cellStyle name="Normal 18 2 4 2 2 5 2 2 3 3" xfId="3474" xr:uid="{00000000-0005-0000-0000-0000C4060000}"/>
    <cellStyle name="Normal 18 2 4 2 2 5 2 2 4" xfId="3476" xr:uid="{00000000-0005-0000-0000-0000C5060000}"/>
    <cellStyle name="Normal 18 2 4 2 2 5 2 2 5" xfId="2269" xr:uid="{00000000-0005-0000-0000-0000C6060000}"/>
    <cellStyle name="Normal 18 2 4 2 2 5 2 3" xfId="3477" xr:uid="{00000000-0005-0000-0000-0000C7060000}"/>
    <cellStyle name="Normal 18 2 4 2 2 5 2 3 2" xfId="3483" xr:uid="{00000000-0005-0000-0000-0000C8060000}"/>
    <cellStyle name="Normal 18 2 4 2 2 5 2 3 2 2" xfId="3485" xr:uid="{00000000-0005-0000-0000-0000C9060000}"/>
    <cellStyle name="Normal 18 2 4 2 2 5 2 3 2 3" xfId="3487" xr:uid="{00000000-0005-0000-0000-0000CA060000}"/>
    <cellStyle name="Normal 18 2 4 2 2 5 2 3 3" xfId="3490" xr:uid="{00000000-0005-0000-0000-0000CB060000}"/>
    <cellStyle name="Normal 18 2 4 2 2 5 2 3 4" xfId="3492" xr:uid="{00000000-0005-0000-0000-0000CC060000}"/>
    <cellStyle name="Normal 18 2 4 2 2 5 2 4" xfId="3393" xr:uid="{00000000-0005-0000-0000-0000CD060000}"/>
    <cellStyle name="Normal 18 2 4 2 2 5 2 4 2" xfId="3396" xr:uid="{00000000-0005-0000-0000-0000CE060000}"/>
    <cellStyle name="Normal 18 2 4 2 2 5 2 4 3" xfId="3398" xr:uid="{00000000-0005-0000-0000-0000CF060000}"/>
    <cellStyle name="Normal 18 2 4 2 2 5 2 5" xfId="3401" xr:uid="{00000000-0005-0000-0000-0000D0060000}"/>
    <cellStyle name="Normal 18 2 4 2 2 5 2 6" xfId="3403" xr:uid="{00000000-0005-0000-0000-0000D1060000}"/>
    <cellStyle name="Normal 18 2 4 2 2 5 3" xfId="3496" xr:uid="{00000000-0005-0000-0000-0000D2060000}"/>
    <cellStyle name="Normal 18 2 4 2 2 5 3 2" xfId="3498" xr:uid="{00000000-0005-0000-0000-0000D3060000}"/>
    <cellStyle name="Normal 18 2 4 2 2 5 3 2 2" xfId="3502" xr:uid="{00000000-0005-0000-0000-0000D4060000}"/>
    <cellStyle name="Normal 18 2 4 2 2 5 3 2 2 2" xfId="910" xr:uid="{00000000-0005-0000-0000-0000D5060000}"/>
    <cellStyle name="Normal 18 2 4 2 2 5 3 2 2 2 2" xfId="3505" xr:uid="{00000000-0005-0000-0000-0000D6060000}"/>
    <cellStyle name="Normal 18 2 4 2 2 5 3 2 2 2 3" xfId="2651" xr:uid="{00000000-0005-0000-0000-0000D7060000}"/>
    <cellStyle name="Normal 18 2 4 2 2 5 3 2 2 3" xfId="3508" xr:uid="{00000000-0005-0000-0000-0000D8060000}"/>
    <cellStyle name="Normal 18 2 4 2 2 5 3 2 2 4" xfId="3511" xr:uid="{00000000-0005-0000-0000-0000D9060000}"/>
    <cellStyle name="Normal 18 2 4 2 2 5 3 2 3" xfId="3516" xr:uid="{00000000-0005-0000-0000-0000DA060000}"/>
    <cellStyle name="Normal 18 2 4 2 2 5 3 2 3 2" xfId="930" xr:uid="{00000000-0005-0000-0000-0000DB060000}"/>
    <cellStyle name="Normal 18 2 4 2 2 5 3 2 3 3" xfId="3518" xr:uid="{00000000-0005-0000-0000-0000DC060000}"/>
    <cellStyle name="Normal 18 2 4 2 2 5 3 2 4" xfId="3519" xr:uid="{00000000-0005-0000-0000-0000DD060000}"/>
    <cellStyle name="Normal 18 2 4 2 2 5 3 2 4 2" xfId="338" xr:uid="{00000000-0005-0000-0000-0000DE060000}"/>
    <cellStyle name="Normal 18 2 4 2 2 5 3 2 4 3" xfId="3520" xr:uid="{00000000-0005-0000-0000-0000DF060000}"/>
    <cellStyle name="Normal 18 2 4 2 2 5 3 2 5" xfId="186" xr:uid="{00000000-0005-0000-0000-0000E0060000}"/>
    <cellStyle name="Normal 18 2 4 2 2 5 3 2 5 2" xfId="955" xr:uid="{00000000-0005-0000-0000-0000E1060000}"/>
    <cellStyle name="Normal 18 2 4 2 2 5 3 2 6" xfId="2351" xr:uid="{00000000-0005-0000-0000-0000E2060000}"/>
    <cellStyle name="Normal 18 2 4 2 2 5 3 3" xfId="3521" xr:uid="{00000000-0005-0000-0000-0000E3060000}"/>
    <cellStyle name="Normal 18 2 4 2 2 5 3 3 2" xfId="92" xr:uid="{00000000-0005-0000-0000-0000E4060000}"/>
    <cellStyle name="Normal 18 2 4 2 2 5 3 3 2 2" xfId="3526" xr:uid="{00000000-0005-0000-0000-0000E5060000}"/>
    <cellStyle name="Normal 18 2 4 2 2 5 3 3 2 3" xfId="3529" xr:uid="{00000000-0005-0000-0000-0000E6060000}"/>
    <cellStyle name="Normal 18 2 4 2 2 5 3 3 3" xfId="45" xr:uid="{00000000-0005-0000-0000-0000E7060000}"/>
    <cellStyle name="Normal 18 2 4 2 2 5 3 3 3 2" xfId="3531" xr:uid="{00000000-0005-0000-0000-0000E8060000}"/>
    <cellStyle name="Normal 18 2 4 2 2 5 3 3 3 3" xfId="2231" xr:uid="{00000000-0005-0000-0000-0000E9060000}"/>
    <cellStyle name="Normal 18 2 4 2 2 5 3 3 4" xfId="106" xr:uid="{00000000-0005-0000-0000-0000EA060000}"/>
    <cellStyle name="Normal 18 2 4 2 2 5 3 3 4 2" xfId="125" xr:uid="{00000000-0005-0000-0000-0000EB060000}"/>
    <cellStyle name="Normal 18 2 4 2 2 5 3 3 5" xfId="112" xr:uid="{00000000-0005-0000-0000-0000EC060000}"/>
    <cellStyle name="Normal 18 2 4 2 2 5 3 4" xfId="3406" xr:uid="{00000000-0005-0000-0000-0000ED060000}"/>
    <cellStyle name="Normal 18 2 4 2 2 5 3 4 2" xfId="79" xr:uid="{00000000-0005-0000-0000-0000EE060000}"/>
    <cellStyle name="Normal 18 2 4 2 2 5 3 4 2 2" xfId="239" xr:uid="{00000000-0005-0000-0000-0000EF060000}"/>
    <cellStyle name="Normal 18 2 4 2 2 5 3 4 2 3" xfId="142" xr:uid="{00000000-0005-0000-0000-0000F0060000}"/>
    <cellStyle name="Normal 18 2 4 2 2 5 3 4 3" xfId="3533" xr:uid="{00000000-0005-0000-0000-0000F1060000}"/>
    <cellStyle name="Normal 18 2 4 2 2 5 3 4 4" xfId="3431" xr:uid="{00000000-0005-0000-0000-0000F2060000}"/>
    <cellStyle name="Normal 18 2 4 2 2 5 3 5" xfId="2863" xr:uid="{00000000-0005-0000-0000-0000F3060000}"/>
    <cellStyle name="Normal 18 2 4 2 2 5 3 5 2" xfId="3535" xr:uid="{00000000-0005-0000-0000-0000F4060000}"/>
    <cellStyle name="Normal 18 2 4 2 2 5 3 5 3" xfId="3537" xr:uid="{00000000-0005-0000-0000-0000F5060000}"/>
    <cellStyle name="Normal 18 2 4 2 2 5 3 6" xfId="2868" xr:uid="{00000000-0005-0000-0000-0000F6060000}"/>
    <cellStyle name="Normal 18 2 4 2 2 5 3 7" xfId="1349" xr:uid="{00000000-0005-0000-0000-0000F7060000}"/>
    <cellStyle name="Normal 18 2 4 2 2 5 4" xfId="3540" xr:uid="{00000000-0005-0000-0000-0000F8060000}"/>
    <cellStyle name="Normal 18 2 4 2 2 5 4 2" xfId="3541" xr:uid="{00000000-0005-0000-0000-0000F9060000}"/>
    <cellStyle name="Normal 18 2 4 2 2 5 4 2 2" xfId="3545" xr:uid="{00000000-0005-0000-0000-0000FA060000}"/>
    <cellStyle name="Normal 18 2 4 2 2 5 4 2 2 2" xfId="2826" xr:uid="{00000000-0005-0000-0000-0000FB060000}"/>
    <cellStyle name="Normal 18 2 4 2 2 5 4 2 2 3" xfId="2850" xr:uid="{00000000-0005-0000-0000-0000FC060000}"/>
    <cellStyle name="Normal 18 2 4 2 2 5 4 2 3" xfId="3548" xr:uid="{00000000-0005-0000-0000-0000FD060000}"/>
    <cellStyle name="Normal 18 2 4 2 2 5 4 2 4" xfId="3549" xr:uid="{00000000-0005-0000-0000-0000FE060000}"/>
    <cellStyle name="Normal 18 2 4 2 2 5 4 3" xfId="3551" xr:uid="{00000000-0005-0000-0000-0000FF060000}"/>
    <cellStyle name="Normal 18 2 4 2 2 5 4 3 2" xfId="1695" xr:uid="{00000000-0005-0000-0000-000000070000}"/>
    <cellStyle name="Normal 18 2 4 2 2 5 4 3 3" xfId="3553" xr:uid="{00000000-0005-0000-0000-000001070000}"/>
    <cellStyle name="Normal 18 2 4 2 2 5 4 4" xfId="3555" xr:uid="{00000000-0005-0000-0000-000002070000}"/>
    <cellStyle name="Normal 18 2 4 2 2 5 4 5" xfId="1581" xr:uid="{00000000-0005-0000-0000-000003070000}"/>
    <cellStyle name="Normal 18 2 4 2 2 5 5" xfId="3557" xr:uid="{00000000-0005-0000-0000-000004070000}"/>
    <cellStyle name="Normal 18 2 4 2 2 5 5 2" xfId="3558" xr:uid="{00000000-0005-0000-0000-000005070000}"/>
    <cellStyle name="Normal 18 2 4 2 2 5 5 2 2" xfId="3562" xr:uid="{00000000-0005-0000-0000-000006070000}"/>
    <cellStyle name="Normal 18 2 4 2 2 5 5 2 3" xfId="3563" xr:uid="{00000000-0005-0000-0000-000007070000}"/>
    <cellStyle name="Normal 18 2 4 2 2 5 5 3" xfId="3565" xr:uid="{00000000-0005-0000-0000-000008070000}"/>
    <cellStyle name="Normal 18 2 4 2 2 5 5 4" xfId="3566" xr:uid="{00000000-0005-0000-0000-000009070000}"/>
    <cellStyle name="Normal 18 2 4 2 2 5 6" xfId="3569" xr:uid="{00000000-0005-0000-0000-00000A070000}"/>
    <cellStyle name="Normal 18 2 4 2 2 5 6 2" xfId="3571" xr:uid="{00000000-0005-0000-0000-00000B070000}"/>
    <cellStyle name="Normal 18 2 4 2 2 5 6 2 2" xfId="2408" xr:uid="{00000000-0005-0000-0000-00000C070000}"/>
    <cellStyle name="Normal 18 2 4 2 2 5 6 2 3" xfId="2410" xr:uid="{00000000-0005-0000-0000-00000D070000}"/>
    <cellStyle name="Normal 18 2 4 2 2 5 6 3" xfId="3573" xr:uid="{00000000-0005-0000-0000-00000E070000}"/>
    <cellStyle name="Normal 18 2 4 2 2 5 6 4" xfId="3575" xr:uid="{00000000-0005-0000-0000-00000F070000}"/>
    <cellStyle name="Normal 18 2 4 2 2 5 7" xfId="769" xr:uid="{00000000-0005-0000-0000-000010070000}"/>
    <cellStyle name="Normal 18 2 4 2 2 5 7 2" xfId="3577" xr:uid="{00000000-0005-0000-0000-000011070000}"/>
    <cellStyle name="Normal 18 2 4 2 2 5 7 3" xfId="3578" xr:uid="{00000000-0005-0000-0000-000012070000}"/>
    <cellStyle name="Normal 18 2 4 2 2 5 8" xfId="3580" xr:uid="{00000000-0005-0000-0000-000013070000}"/>
    <cellStyle name="Normal 18 2 4 2 2 5 9" xfId="3582" xr:uid="{00000000-0005-0000-0000-000014070000}"/>
    <cellStyle name="Normal 18 2 4 2 2 6" xfId="2883" xr:uid="{00000000-0005-0000-0000-000015070000}"/>
    <cellStyle name="Normal 18 2 4 2 2 6 2" xfId="3586" xr:uid="{00000000-0005-0000-0000-000016070000}"/>
    <cellStyle name="Normal 18 2 4 2 2 6 2 2" xfId="3589" xr:uid="{00000000-0005-0000-0000-000017070000}"/>
    <cellStyle name="Normal 18 2 4 2 2 6 2 2 2" xfId="2417" xr:uid="{00000000-0005-0000-0000-000018070000}"/>
    <cellStyle name="Normal 18 2 4 2 2 6 2 2 3" xfId="2420" xr:uid="{00000000-0005-0000-0000-000019070000}"/>
    <cellStyle name="Normal 18 2 4 2 2 6 2 3" xfId="2603" xr:uid="{00000000-0005-0000-0000-00001A070000}"/>
    <cellStyle name="Normal 18 2 4 2 2 6 2 4" xfId="2608" xr:uid="{00000000-0005-0000-0000-00001B070000}"/>
    <cellStyle name="Normal 18 2 4 2 2 6 3" xfId="3592" xr:uid="{00000000-0005-0000-0000-00001C070000}"/>
    <cellStyle name="Normal 18 2 4 2 2 6 3 2" xfId="3593" xr:uid="{00000000-0005-0000-0000-00001D070000}"/>
    <cellStyle name="Normal 18 2 4 2 2 6 3 3" xfId="2621" xr:uid="{00000000-0005-0000-0000-00001E070000}"/>
    <cellStyle name="Normal 18 2 4 2 2 6 4" xfId="1224" xr:uid="{00000000-0005-0000-0000-00001F070000}"/>
    <cellStyle name="Normal 18 2 4 2 2 6 5" xfId="2138" xr:uid="{00000000-0005-0000-0000-000020070000}"/>
    <cellStyle name="Normal 18 2 4 2 2 7" xfId="2885" xr:uid="{00000000-0005-0000-0000-000021070000}"/>
    <cellStyle name="Normal 18 2 4 2 2 7 2" xfId="3597" xr:uid="{00000000-0005-0000-0000-000022070000}"/>
    <cellStyle name="Normal 18 2 4 2 2 7 2 2" xfId="3600" xr:uid="{00000000-0005-0000-0000-000023070000}"/>
    <cellStyle name="Normal 18 2 4 2 2 7 2 3" xfId="3605" xr:uid="{00000000-0005-0000-0000-000024070000}"/>
    <cellStyle name="Normal 18 2 4 2 2 7 3" xfId="2496" xr:uid="{00000000-0005-0000-0000-000025070000}"/>
    <cellStyle name="Normal 18 2 4 2 2 7 4" xfId="2145" xr:uid="{00000000-0005-0000-0000-000026070000}"/>
    <cellStyle name="Normal 18 2 4 2 2 8" xfId="2975" xr:uid="{00000000-0005-0000-0000-000027070000}"/>
    <cellStyle name="Normal 18 2 4 2 2 8 2" xfId="1025" xr:uid="{00000000-0005-0000-0000-000028070000}"/>
    <cellStyle name="Normal 18 2 4 2 2 8 2 2" xfId="1107" xr:uid="{00000000-0005-0000-0000-000029070000}"/>
    <cellStyle name="Normal 18 2 4 2 2 8 2 3" xfId="1114" xr:uid="{00000000-0005-0000-0000-00002A070000}"/>
    <cellStyle name="Normal 18 2 4 2 2 8 3" xfId="1123" xr:uid="{00000000-0005-0000-0000-00002B070000}"/>
    <cellStyle name="Normal 18 2 4 2 2 8 4" xfId="1158" xr:uid="{00000000-0005-0000-0000-00002C070000}"/>
    <cellStyle name="Normal 18 2 4 2 2 9" xfId="2978" xr:uid="{00000000-0005-0000-0000-00002D070000}"/>
    <cellStyle name="Normal 18 2 4 2 2 9 2" xfId="1264" xr:uid="{00000000-0005-0000-0000-00002E070000}"/>
    <cellStyle name="Normal 18 2 4 2 2 9 3" xfId="1279" xr:uid="{00000000-0005-0000-0000-00002F070000}"/>
    <cellStyle name="Normal 18 2 4 2 3" xfId="1559" xr:uid="{00000000-0005-0000-0000-000030070000}"/>
    <cellStyle name="Normal 18 2 4 2 3 2" xfId="3608" xr:uid="{00000000-0005-0000-0000-000031070000}"/>
    <cellStyle name="Normal 18 2 4 2 3 2 2" xfId="870" xr:uid="{00000000-0005-0000-0000-000032070000}"/>
    <cellStyle name="Normal 18 2 4 2 3 2 2 2" xfId="873" xr:uid="{00000000-0005-0000-0000-000033070000}"/>
    <cellStyle name="Normal 18 2 4 2 3 2 2 2 2" xfId="137" xr:uid="{00000000-0005-0000-0000-000034070000}"/>
    <cellStyle name="Normal 18 2 4 2 3 2 2 2 3" xfId="2914" xr:uid="{00000000-0005-0000-0000-000035070000}"/>
    <cellStyle name="Normal 18 2 4 2 3 2 2 3" xfId="2920" xr:uid="{00000000-0005-0000-0000-000036070000}"/>
    <cellStyle name="Normal 18 2 4 2 3 2 2 4" xfId="2928" xr:uid="{00000000-0005-0000-0000-000037070000}"/>
    <cellStyle name="Normal 18 2 4 2 3 2 3" xfId="3610" xr:uid="{00000000-0005-0000-0000-000038070000}"/>
    <cellStyle name="Normal 18 2 4 2 3 2 3 2" xfId="2952" xr:uid="{00000000-0005-0000-0000-000039070000}"/>
    <cellStyle name="Normal 18 2 4 2 3 2 3 3" xfId="2958" xr:uid="{00000000-0005-0000-0000-00003A070000}"/>
    <cellStyle name="Normal 18 2 4 2 3 2 4" xfId="3612" xr:uid="{00000000-0005-0000-0000-00003B070000}"/>
    <cellStyle name="Normal 18 2 4 2 3 2 5" xfId="3058" xr:uid="{00000000-0005-0000-0000-00003C070000}"/>
    <cellStyle name="Normal 18 2 4 2 3 3" xfId="3613" xr:uid="{00000000-0005-0000-0000-00003D070000}"/>
    <cellStyle name="Normal 18 2 4 2 3 3 2" xfId="3616" xr:uid="{00000000-0005-0000-0000-00003E070000}"/>
    <cellStyle name="Normal 18 2 4 2 3 3 2 2" xfId="3003" xr:uid="{00000000-0005-0000-0000-00003F070000}"/>
    <cellStyle name="Normal 18 2 4 2 3 3 2 3" xfId="3006" xr:uid="{00000000-0005-0000-0000-000040070000}"/>
    <cellStyle name="Normal 18 2 4 2 3 3 3" xfId="3619" xr:uid="{00000000-0005-0000-0000-000041070000}"/>
    <cellStyle name="Normal 18 2 4 2 3 3 4" xfId="681" xr:uid="{00000000-0005-0000-0000-000042070000}"/>
    <cellStyle name="Normal 18 2 4 2 3 4" xfId="3622" xr:uid="{00000000-0005-0000-0000-000043070000}"/>
    <cellStyle name="Normal 18 2 4 2 3 4 2" xfId="1623" xr:uid="{00000000-0005-0000-0000-000044070000}"/>
    <cellStyle name="Normal 18 2 4 2 3 4 2 2" xfId="1634" xr:uid="{00000000-0005-0000-0000-000045070000}"/>
    <cellStyle name="Normal 18 2 4 2 3 4 2 3" xfId="1644" xr:uid="{00000000-0005-0000-0000-000046070000}"/>
    <cellStyle name="Normal 18 2 4 2 3 4 3" xfId="1649" xr:uid="{00000000-0005-0000-0000-000047070000}"/>
    <cellStyle name="Normal 18 2 4 2 3 4 4" xfId="582" xr:uid="{00000000-0005-0000-0000-000048070000}"/>
    <cellStyle name="Normal 18 2 4 2 3 5" xfId="1463" xr:uid="{00000000-0005-0000-0000-000049070000}"/>
    <cellStyle name="Normal 18 2 4 2 3 5 2" xfId="1470" xr:uid="{00000000-0005-0000-0000-00004A070000}"/>
    <cellStyle name="Normal 18 2 4 2 3 5 3" xfId="1512" xr:uid="{00000000-0005-0000-0000-00004B070000}"/>
    <cellStyle name="Normal 18 2 4 2 3 6" xfId="3629" xr:uid="{00000000-0005-0000-0000-00004C070000}"/>
    <cellStyle name="Normal 18 2 4 2 3 7" xfId="3634" xr:uid="{00000000-0005-0000-0000-00004D070000}"/>
    <cellStyle name="Normal 18 2 4 2 4" xfId="3636" xr:uid="{00000000-0005-0000-0000-00004E070000}"/>
    <cellStyle name="Normal 18 2 4 2 4 2" xfId="3109" xr:uid="{00000000-0005-0000-0000-00004F070000}"/>
    <cellStyle name="Normal 18 2 4 2 4 2 2" xfId="3639" xr:uid="{00000000-0005-0000-0000-000050070000}"/>
    <cellStyle name="Normal 18 2 4 2 4 2 2 2" xfId="2203" xr:uid="{00000000-0005-0000-0000-000051070000}"/>
    <cellStyle name="Normal 18 2 4 2 4 2 2 3" xfId="2218" xr:uid="{00000000-0005-0000-0000-000052070000}"/>
    <cellStyle name="Normal 18 2 4 2 4 2 3" xfId="3642" xr:uid="{00000000-0005-0000-0000-000053070000}"/>
    <cellStyle name="Normal 18 2 4 2 4 2 4" xfId="3644" xr:uid="{00000000-0005-0000-0000-000054070000}"/>
    <cellStyle name="Normal 18 2 4 2 4 3" xfId="3646" xr:uid="{00000000-0005-0000-0000-000055070000}"/>
    <cellStyle name="Normal 18 2 4 2 4 3 2" xfId="3653" xr:uid="{00000000-0005-0000-0000-000056070000}"/>
    <cellStyle name="Normal 18 2 4 2 4 3 3" xfId="3658" xr:uid="{00000000-0005-0000-0000-000057070000}"/>
    <cellStyle name="Normal 18 2 4 2 4 4" xfId="3662" xr:uid="{00000000-0005-0000-0000-000058070000}"/>
    <cellStyle name="Normal 18 2 4 2 4 5" xfId="3668" xr:uid="{00000000-0005-0000-0000-000059070000}"/>
    <cellStyle name="Normal 18 2 4 2 5" xfId="3674" xr:uid="{00000000-0005-0000-0000-00005A070000}"/>
    <cellStyle name="Normal 18 2 4 2 5 2" xfId="3679" xr:uid="{00000000-0005-0000-0000-00005B070000}"/>
    <cellStyle name="Normal 18 2 4 2 5 2 2" xfId="3683" xr:uid="{00000000-0005-0000-0000-00005C070000}"/>
    <cellStyle name="Normal 18 2 4 2 5 2 3" xfId="275" xr:uid="{00000000-0005-0000-0000-00005D070000}"/>
    <cellStyle name="Normal 18 2 4 2 5 3" xfId="515" xr:uid="{00000000-0005-0000-0000-00005E070000}"/>
    <cellStyle name="Normal 18 2 4 2 5 4" xfId="520" xr:uid="{00000000-0005-0000-0000-00005F070000}"/>
    <cellStyle name="Normal 18 2 4 2 6" xfId="3686" xr:uid="{00000000-0005-0000-0000-000060070000}"/>
    <cellStyle name="Normal 18 2 4 2 6 2" xfId="3690" xr:uid="{00000000-0005-0000-0000-000061070000}"/>
    <cellStyle name="Normal 18 2 4 2 6 2 2" xfId="3693" xr:uid="{00000000-0005-0000-0000-000062070000}"/>
    <cellStyle name="Normal 18 2 4 2 6 2 3" xfId="3695" xr:uid="{00000000-0005-0000-0000-000063070000}"/>
    <cellStyle name="Normal 18 2 4 2 6 3" xfId="194" xr:uid="{00000000-0005-0000-0000-000064070000}"/>
    <cellStyle name="Normal 18 2 4 2 6 4" xfId="217" xr:uid="{00000000-0005-0000-0000-000065070000}"/>
    <cellStyle name="Normal 18 2 4 2 7" xfId="3698" xr:uid="{00000000-0005-0000-0000-000066070000}"/>
    <cellStyle name="Normal 18 2 4 2 7 2" xfId="3701" xr:uid="{00000000-0005-0000-0000-000067070000}"/>
    <cellStyle name="Normal 18 2 4 2 7 3" xfId="3704" xr:uid="{00000000-0005-0000-0000-000068070000}"/>
    <cellStyle name="Normal 18 2 4 2 8" xfId="3195" xr:uid="{00000000-0005-0000-0000-000069070000}"/>
    <cellStyle name="Normal 18 2 4 2 9" xfId="3204" xr:uid="{00000000-0005-0000-0000-00006A070000}"/>
    <cellStyle name="Normal 18 2 4 3" xfId="3705" xr:uid="{00000000-0005-0000-0000-00006B070000}"/>
    <cellStyle name="Normal 18 2 4 3 10" xfId="3056" xr:uid="{00000000-0005-0000-0000-00006C070000}"/>
    <cellStyle name="Normal 18 2 4 3 2" xfId="1288" xr:uid="{00000000-0005-0000-0000-00006D070000}"/>
    <cellStyle name="Normal 18 2 4 3 2 2" xfId="3706" xr:uid="{00000000-0005-0000-0000-00006E070000}"/>
    <cellStyle name="Normal 18 2 4 3 2 2 10" xfId="2168" xr:uid="{00000000-0005-0000-0000-00006F070000}"/>
    <cellStyle name="Normal 18 2 4 3 2 2 2" xfId="3707" xr:uid="{00000000-0005-0000-0000-000070070000}"/>
    <cellStyle name="Normal 18 2 4 3 2 2 2 2" xfId="3709" xr:uid="{00000000-0005-0000-0000-000071070000}"/>
    <cellStyle name="Normal 18 2 4 3 2 2 2 2 2" xfId="3712" xr:uid="{00000000-0005-0000-0000-000072070000}"/>
    <cellStyle name="Normal 18 2 4 3 2 2 2 2 2 2" xfId="3713" xr:uid="{00000000-0005-0000-0000-000073070000}"/>
    <cellStyle name="Normal 18 2 4 3 2 2 2 2 2 2 2" xfId="3717" xr:uid="{00000000-0005-0000-0000-000074070000}"/>
    <cellStyle name="Normal 18 2 4 3 2 2 2 2 2 2 2 2" xfId="3625" xr:uid="{00000000-0005-0000-0000-000075070000}"/>
    <cellStyle name="Normal 18 2 4 3 2 2 2 2 2 2 2 3" xfId="3631" xr:uid="{00000000-0005-0000-0000-000076070000}"/>
    <cellStyle name="Normal 18 2 4 3 2 2 2 2 2 2 3" xfId="3720" xr:uid="{00000000-0005-0000-0000-000077070000}"/>
    <cellStyle name="Normal 18 2 4 3 2 2 2 2 2 2 4" xfId="65" xr:uid="{00000000-0005-0000-0000-000078070000}"/>
    <cellStyle name="Normal 18 2 4 3 2 2 2 2 2 3" xfId="3724" xr:uid="{00000000-0005-0000-0000-000079070000}"/>
    <cellStyle name="Normal 18 2 4 3 2 2 2 2 2 3 2" xfId="3725" xr:uid="{00000000-0005-0000-0000-00007A070000}"/>
    <cellStyle name="Normal 18 2 4 3 2 2 2 2 2 3 3" xfId="3726" xr:uid="{00000000-0005-0000-0000-00007B070000}"/>
    <cellStyle name="Normal 18 2 4 3 2 2 2 2 2 4" xfId="3734" xr:uid="{00000000-0005-0000-0000-00007C070000}"/>
    <cellStyle name="Normal 18 2 4 3 2 2 2 2 2 5" xfId="3736" xr:uid="{00000000-0005-0000-0000-00007D070000}"/>
    <cellStyle name="Normal 18 2 4 3 2 2 2 2 3" xfId="3740" xr:uid="{00000000-0005-0000-0000-00007E070000}"/>
    <cellStyle name="Normal 18 2 4 3 2 2 2 2 3 2" xfId="2756" xr:uid="{00000000-0005-0000-0000-00007F070000}"/>
    <cellStyle name="Normal 18 2 4 3 2 2 2 2 3 2 2" xfId="2286" xr:uid="{00000000-0005-0000-0000-000080070000}"/>
    <cellStyle name="Normal 18 2 4 3 2 2 2 2 3 2 3" xfId="2294" xr:uid="{00000000-0005-0000-0000-000081070000}"/>
    <cellStyle name="Normal 18 2 4 3 2 2 2 2 3 3" xfId="2761" xr:uid="{00000000-0005-0000-0000-000082070000}"/>
    <cellStyle name="Normal 18 2 4 3 2 2 2 2 3 4" xfId="3745" xr:uid="{00000000-0005-0000-0000-000083070000}"/>
    <cellStyle name="Normal 18 2 4 3 2 2 2 2 4" xfId="589" xr:uid="{00000000-0005-0000-0000-000084070000}"/>
    <cellStyle name="Normal 18 2 4 3 2 2 2 2 4 2" xfId="3747" xr:uid="{00000000-0005-0000-0000-000085070000}"/>
    <cellStyle name="Normal 18 2 4 3 2 2 2 2 4 2 2" xfId="3748" xr:uid="{00000000-0005-0000-0000-000086070000}"/>
    <cellStyle name="Normal 18 2 4 3 2 2 2 2 4 2 3" xfId="3503" xr:uid="{00000000-0005-0000-0000-000087070000}"/>
    <cellStyle name="Normal 18 2 4 3 2 2 2 2 4 3" xfId="3750" xr:uid="{00000000-0005-0000-0000-000088070000}"/>
    <cellStyle name="Normal 18 2 4 3 2 2 2 2 4 4" xfId="1900" xr:uid="{00000000-0005-0000-0000-000089070000}"/>
    <cellStyle name="Normal 18 2 4 3 2 2 2 2 5" xfId="3752" xr:uid="{00000000-0005-0000-0000-00008A070000}"/>
    <cellStyle name="Normal 18 2 4 3 2 2 2 2 5 2" xfId="3754" xr:uid="{00000000-0005-0000-0000-00008B070000}"/>
    <cellStyle name="Normal 18 2 4 3 2 2 2 2 5 3" xfId="3755" xr:uid="{00000000-0005-0000-0000-00008C070000}"/>
    <cellStyle name="Normal 18 2 4 3 2 2 2 2 6" xfId="3758" xr:uid="{00000000-0005-0000-0000-00008D070000}"/>
    <cellStyle name="Normal 18 2 4 3 2 2 2 2 7" xfId="3761" xr:uid="{00000000-0005-0000-0000-00008E070000}"/>
    <cellStyle name="Normal 18 2 4 3 2 2 2 3" xfId="3196" xr:uid="{00000000-0005-0000-0000-00008F070000}"/>
    <cellStyle name="Normal 18 2 4 3 2 2 2 3 2" xfId="1611" xr:uid="{00000000-0005-0000-0000-000090070000}"/>
    <cellStyle name="Normal 18 2 4 3 2 2 2 3 2 2" xfId="3766" xr:uid="{00000000-0005-0000-0000-000091070000}"/>
    <cellStyle name="Normal 18 2 4 3 2 2 2 3 2 2 2" xfId="3767" xr:uid="{00000000-0005-0000-0000-000092070000}"/>
    <cellStyle name="Normal 18 2 4 3 2 2 2 3 2 2 3" xfId="3770" xr:uid="{00000000-0005-0000-0000-000093070000}"/>
    <cellStyle name="Normal 18 2 4 3 2 2 2 3 2 3" xfId="3776" xr:uid="{00000000-0005-0000-0000-000094070000}"/>
    <cellStyle name="Normal 18 2 4 3 2 2 2 3 2 4" xfId="3780" xr:uid="{00000000-0005-0000-0000-000095070000}"/>
    <cellStyle name="Normal 18 2 4 3 2 2 2 3 3" xfId="3782" xr:uid="{00000000-0005-0000-0000-000096070000}"/>
    <cellStyle name="Normal 18 2 4 3 2 2 2 3 3 2" xfId="3210" xr:uid="{00000000-0005-0000-0000-000097070000}"/>
    <cellStyle name="Normal 18 2 4 3 2 2 2 3 3 3" xfId="3217" xr:uid="{00000000-0005-0000-0000-000098070000}"/>
    <cellStyle name="Normal 18 2 4 3 2 2 2 3 4" xfId="3763" xr:uid="{00000000-0005-0000-0000-000099070000}"/>
    <cellStyle name="Normal 18 2 4 3 2 2 2 3 5" xfId="3773" xr:uid="{00000000-0005-0000-0000-00009A070000}"/>
    <cellStyle name="Normal 18 2 4 3 2 2 2 4" xfId="3200" xr:uid="{00000000-0005-0000-0000-00009B070000}"/>
    <cellStyle name="Normal 18 2 4 3 2 2 2 4 2" xfId="3176" xr:uid="{00000000-0005-0000-0000-00009C070000}"/>
    <cellStyle name="Normal 18 2 4 3 2 2 2 4 2 2" xfId="3181" xr:uid="{00000000-0005-0000-0000-00009D070000}"/>
    <cellStyle name="Normal 18 2 4 3 2 2 2 4 2 3" xfId="3185" xr:uid="{00000000-0005-0000-0000-00009E070000}"/>
    <cellStyle name="Normal 18 2 4 3 2 2 2 4 3" xfId="3189" xr:uid="{00000000-0005-0000-0000-00009F070000}"/>
    <cellStyle name="Normal 18 2 4 3 2 2 2 4 4" xfId="3208" xr:uid="{00000000-0005-0000-0000-0000A0070000}"/>
    <cellStyle name="Normal 18 2 4 3 2 2 2 5" xfId="3784" xr:uid="{00000000-0005-0000-0000-0000A1070000}"/>
    <cellStyle name="Normal 18 2 4 3 2 2 2 5 2" xfId="3256" xr:uid="{00000000-0005-0000-0000-0000A2070000}"/>
    <cellStyle name="Normal 18 2 4 3 2 2 2 5 2 2" xfId="2125" xr:uid="{00000000-0005-0000-0000-0000A3070000}"/>
    <cellStyle name="Normal 18 2 4 3 2 2 2 5 2 3" xfId="1055" xr:uid="{00000000-0005-0000-0000-0000A4070000}"/>
    <cellStyle name="Normal 18 2 4 3 2 2 2 5 3" xfId="3259" xr:uid="{00000000-0005-0000-0000-0000A5070000}"/>
    <cellStyle name="Normal 18 2 4 3 2 2 2 5 4" xfId="3769" xr:uid="{00000000-0005-0000-0000-0000A6070000}"/>
    <cellStyle name="Normal 18 2 4 3 2 2 2 6" xfId="3785" xr:uid="{00000000-0005-0000-0000-0000A7070000}"/>
    <cellStyle name="Normal 18 2 4 3 2 2 2 6 2" xfId="3356" xr:uid="{00000000-0005-0000-0000-0000A8070000}"/>
    <cellStyle name="Normal 18 2 4 3 2 2 2 6 3" xfId="741" xr:uid="{00000000-0005-0000-0000-0000A9070000}"/>
    <cellStyle name="Normal 18 2 4 3 2 2 2 7" xfId="2471" xr:uid="{00000000-0005-0000-0000-0000AA070000}"/>
    <cellStyle name="Normal 18 2 4 3 2 2 2 8" xfId="2474" xr:uid="{00000000-0005-0000-0000-0000AB070000}"/>
    <cellStyle name="Normal 18 2 4 3 2 2 3" xfId="324" xr:uid="{00000000-0005-0000-0000-0000AC070000}"/>
    <cellStyle name="Normal 18 2 4 3 2 2 3 2" xfId="2334" xr:uid="{00000000-0005-0000-0000-0000AD070000}"/>
    <cellStyle name="Normal 18 2 4 3 2 2 3 2 2" xfId="2337" xr:uid="{00000000-0005-0000-0000-0000AE070000}"/>
    <cellStyle name="Normal 18 2 4 3 2 2 3 2 2 2" xfId="3786" xr:uid="{00000000-0005-0000-0000-0000AF070000}"/>
    <cellStyle name="Normal 18 2 4 3 2 2 3 2 2 2 2" xfId="3787" xr:uid="{00000000-0005-0000-0000-0000B0070000}"/>
    <cellStyle name="Normal 18 2 4 3 2 2 3 2 2 2 3" xfId="3789" xr:uid="{00000000-0005-0000-0000-0000B1070000}"/>
    <cellStyle name="Normal 18 2 4 3 2 2 3 2 2 3" xfId="3791" xr:uid="{00000000-0005-0000-0000-0000B2070000}"/>
    <cellStyle name="Normal 18 2 4 3 2 2 3 2 2 4" xfId="3792" xr:uid="{00000000-0005-0000-0000-0000B3070000}"/>
    <cellStyle name="Normal 18 2 4 3 2 2 3 2 3" xfId="982" xr:uid="{00000000-0005-0000-0000-0000B4070000}"/>
    <cellStyle name="Normal 18 2 4 3 2 2 3 2 3 2" xfId="3794" xr:uid="{00000000-0005-0000-0000-0000B5070000}"/>
    <cellStyle name="Normal 18 2 4 3 2 2 3 2 3 3" xfId="3797" xr:uid="{00000000-0005-0000-0000-0000B6070000}"/>
    <cellStyle name="Normal 18 2 4 3 2 2 3 2 4" xfId="3169" xr:uid="{00000000-0005-0000-0000-0000B7070000}"/>
    <cellStyle name="Normal 18 2 4 3 2 2 3 2 5" xfId="3173" xr:uid="{00000000-0005-0000-0000-0000B8070000}"/>
    <cellStyle name="Normal 18 2 4 3 2 2 3 3" xfId="2340" xr:uid="{00000000-0005-0000-0000-0000B9070000}"/>
    <cellStyle name="Normal 18 2 4 3 2 2 3 3 2" xfId="3798" xr:uid="{00000000-0005-0000-0000-0000BA070000}"/>
    <cellStyle name="Normal 18 2 4 3 2 2 3 3 2 2" xfId="2648" xr:uid="{00000000-0005-0000-0000-0000BB070000}"/>
    <cellStyle name="Normal 18 2 4 3 2 2 3 3 2 3" xfId="2659" xr:uid="{00000000-0005-0000-0000-0000BC070000}"/>
    <cellStyle name="Normal 18 2 4 3 2 2 3 3 3" xfId="3800" xr:uid="{00000000-0005-0000-0000-0000BD070000}"/>
    <cellStyle name="Normal 18 2 4 3 2 2 3 3 4" xfId="3180" xr:uid="{00000000-0005-0000-0000-0000BE070000}"/>
    <cellStyle name="Normal 18 2 4 3 2 2 3 4" xfId="664" xr:uid="{00000000-0005-0000-0000-0000BF070000}"/>
    <cellStyle name="Normal 18 2 4 3 2 2 3 4 2" xfId="3684" xr:uid="{00000000-0005-0000-0000-0000C0070000}"/>
    <cellStyle name="Normal 18 2 4 3 2 2 3 4 2 2" xfId="3687" xr:uid="{00000000-0005-0000-0000-0000C1070000}"/>
    <cellStyle name="Normal 18 2 4 3 2 2 3 4 2 3" xfId="191" xr:uid="{00000000-0005-0000-0000-0000C2070000}"/>
    <cellStyle name="Normal 18 2 4 3 2 2 3 4 3" xfId="3696" xr:uid="{00000000-0005-0000-0000-0000C3070000}"/>
    <cellStyle name="Normal 18 2 4 3 2 2 3 4 4" xfId="3192" xr:uid="{00000000-0005-0000-0000-0000C4070000}"/>
    <cellStyle name="Normal 18 2 4 3 2 2 3 5" xfId="1745" xr:uid="{00000000-0005-0000-0000-0000C5070000}"/>
    <cellStyle name="Normal 18 2 4 3 2 2 3 5 2" xfId="2772" xr:uid="{00000000-0005-0000-0000-0000C6070000}"/>
    <cellStyle name="Normal 18 2 4 3 2 2 3 5 3" xfId="3801" xr:uid="{00000000-0005-0000-0000-0000C7070000}"/>
    <cellStyle name="Normal 18 2 4 3 2 2 3 6" xfId="631" xr:uid="{00000000-0005-0000-0000-0000C8070000}"/>
    <cellStyle name="Normal 18 2 4 3 2 2 3 7" xfId="866" xr:uid="{00000000-0005-0000-0000-0000C9070000}"/>
    <cellStyle name="Normal 18 2 4 3 2 2 4" xfId="2342" xr:uid="{00000000-0005-0000-0000-0000CA070000}"/>
    <cellStyle name="Normal 18 2 4 3 2 2 4 2" xfId="2210" xr:uid="{00000000-0005-0000-0000-0000CB070000}"/>
    <cellStyle name="Normal 18 2 4 3 2 2 4 2 2" xfId="3804" xr:uid="{00000000-0005-0000-0000-0000CC070000}"/>
    <cellStyle name="Normal 18 2 4 3 2 2 4 2 2 2" xfId="3805" xr:uid="{00000000-0005-0000-0000-0000CD070000}"/>
    <cellStyle name="Normal 18 2 4 3 2 2 4 2 2 2 2" xfId="2943" xr:uid="{00000000-0005-0000-0000-0000CE070000}"/>
    <cellStyle name="Normal 18 2 4 3 2 2 4 2 2 2 2 2" xfId="2946" xr:uid="{00000000-0005-0000-0000-0000CF070000}"/>
    <cellStyle name="Normal 18 2 4 3 2 2 4 2 2 2 2 3" xfId="2948" xr:uid="{00000000-0005-0000-0000-0000D0070000}"/>
    <cellStyle name="Normal 18 2 4 3 2 2 4 2 2 2 3" xfId="2950" xr:uid="{00000000-0005-0000-0000-0000D1070000}"/>
    <cellStyle name="Normal 18 2 4 3 2 2 4 2 2 2 4" xfId="2954" xr:uid="{00000000-0005-0000-0000-0000D2070000}"/>
    <cellStyle name="Normal 18 2 4 3 2 2 4 2 2 3" xfId="3808" xr:uid="{00000000-0005-0000-0000-0000D3070000}"/>
    <cellStyle name="Normal 18 2 4 3 2 2 4 2 2 3 2" xfId="2966" xr:uid="{00000000-0005-0000-0000-0000D4070000}"/>
    <cellStyle name="Normal 18 2 4 3 2 2 4 2 2 3 3" xfId="2969" xr:uid="{00000000-0005-0000-0000-0000D5070000}"/>
    <cellStyle name="Normal 18 2 4 3 2 2 4 2 2 4" xfId="3810" xr:uid="{00000000-0005-0000-0000-0000D6070000}"/>
    <cellStyle name="Normal 18 2 4 3 2 2 4 2 2 4 2" xfId="2980" xr:uid="{00000000-0005-0000-0000-0000D7070000}"/>
    <cellStyle name="Normal 18 2 4 3 2 2 4 2 2 4 3" xfId="2983" xr:uid="{00000000-0005-0000-0000-0000D8070000}"/>
    <cellStyle name="Normal 18 2 4 3 2 2 4 2 2 5" xfId="2995" xr:uid="{00000000-0005-0000-0000-0000D9070000}"/>
    <cellStyle name="Normal 18 2 4 3 2 2 4 2 2 6" xfId="729" xr:uid="{00000000-0005-0000-0000-0000DA070000}"/>
    <cellStyle name="Normal 18 2 4 3 2 2 4 2 3" xfId="3813" xr:uid="{00000000-0005-0000-0000-0000DB070000}"/>
    <cellStyle name="Normal 18 2 4 3 2 2 4 2 3 2" xfId="3817" xr:uid="{00000000-0005-0000-0000-0000DC070000}"/>
    <cellStyle name="Normal 18 2 4 3 2 2 4 2 3 2 2" xfId="3019" xr:uid="{00000000-0005-0000-0000-0000DD070000}"/>
    <cellStyle name="Normal 18 2 4 3 2 2 4 2 3 2 3" xfId="3024" xr:uid="{00000000-0005-0000-0000-0000DE070000}"/>
    <cellStyle name="Normal 18 2 4 3 2 2 4 2 3 3" xfId="3822" xr:uid="{00000000-0005-0000-0000-0000DF070000}"/>
    <cellStyle name="Normal 18 2 4 3 2 2 4 2 3 3 2" xfId="3031" xr:uid="{00000000-0005-0000-0000-0000E0070000}"/>
    <cellStyle name="Normal 18 2 4 3 2 2 4 2 3 3 3" xfId="709" xr:uid="{00000000-0005-0000-0000-0000E1070000}"/>
    <cellStyle name="Normal 18 2 4 3 2 2 4 2 3 4" xfId="3825" xr:uid="{00000000-0005-0000-0000-0000E2070000}"/>
    <cellStyle name="Normal 18 2 4 3 2 2 4 2 3 4 2" xfId="3043" xr:uid="{00000000-0005-0000-0000-0000E3070000}"/>
    <cellStyle name="Normal 18 2 4 3 2 2 4 2 3 5" xfId="3001" xr:uid="{00000000-0005-0000-0000-0000E4070000}"/>
    <cellStyle name="Normal 18 2 4 3 2 2 4 2 4" xfId="3249" xr:uid="{00000000-0005-0000-0000-0000E5070000}"/>
    <cellStyle name="Normal 18 2 4 3 2 2 4 2 4 2" xfId="3828" xr:uid="{00000000-0005-0000-0000-0000E6070000}"/>
    <cellStyle name="Normal 18 2 4 3 2 2 4 2 4 2 2" xfId="3831" xr:uid="{00000000-0005-0000-0000-0000E7070000}"/>
    <cellStyle name="Normal 18 2 4 3 2 2 4 2 4 2 3" xfId="3835" xr:uid="{00000000-0005-0000-0000-0000E8070000}"/>
    <cellStyle name="Normal 18 2 4 3 2 2 4 2 4 3" xfId="3839" xr:uid="{00000000-0005-0000-0000-0000E9070000}"/>
    <cellStyle name="Normal 18 2 4 3 2 2 4 2 4 4" xfId="3842" xr:uid="{00000000-0005-0000-0000-0000EA070000}"/>
    <cellStyle name="Normal 18 2 4 3 2 2 4 2 5" xfId="3254" xr:uid="{00000000-0005-0000-0000-0000EB070000}"/>
    <cellStyle name="Normal 18 2 4 3 2 2 4 2 5 2" xfId="3845" xr:uid="{00000000-0005-0000-0000-0000EC070000}"/>
    <cellStyle name="Normal 18 2 4 3 2 2 4 2 5 3" xfId="3850" xr:uid="{00000000-0005-0000-0000-0000ED070000}"/>
    <cellStyle name="Normal 18 2 4 3 2 2 4 2 6" xfId="3852" xr:uid="{00000000-0005-0000-0000-0000EE070000}"/>
    <cellStyle name="Normal 18 2 4 3 2 2 4 2 7" xfId="3855" xr:uid="{00000000-0005-0000-0000-0000EF070000}"/>
    <cellStyle name="Normal 18 2 4 3 2 2 4 3" xfId="3856" xr:uid="{00000000-0005-0000-0000-0000F0070000}"/>
    <cellStyle name="Normal 18 2 4 3 2 2 4 3 2" xfId="3857" xr:uid="{00000000-0005-0000-0000-0000F1070000}"/>
    <cellStyle name="Normal 18 2 4 3 2 2 4 3 2 2" xfId="3073" xr:uid="{00000000-0005-0000-0000-0000F2070000}"/>
    <cellStyle name="Normal 18 2 4 3 2 2 4 3 2 2 2" xfId="907" xr:uid="{00000000-0005-0000-0000-0000F3070000}"/>
    <cellStyle name="Normal 18 2 4 3 2 2 4 3 2 2 3" xfId="2262" xr:uid="{00000000-0005-0000-0000-0000F4070000}"/>
    <cellStyle name="Normal 18 2 4 3 2 2 4 3 2 3" xfId="3079" xr:uid="{00000000-0005-0000-0000-0000F5070000}"/>
    <cellStyle name="Normal 18 2 4 3 2 2 4 3 2 4" xfId="3083" xr:uid="{00000000-0005-0000-0000-0000F6070000}"/>
    <cellStyle name="Normal 18 2 4 3 2 2 4 3 3" xfId="3863" xr:uid="{00000000-0005-0000-0000-0000F7070000}"/>
    <cellStyle name="Normal 18 2 4 3 2 2 4 3 3 2" xfId="62" xr:uid="{00000000-0005-0000-0000-0000F8070000}"/>
    <cellStyle name="Normal 18 2 4 3 2 2 4 3 3 3" xfId="289" xr:uid="{00000000-0005-0000-0000-0000F9070000}"/>
    <cellStyle name="Normal 18 2 4 3 2 2 4 3 4" xfId="3867" xr:uid="{00000000-0005-0000-0000-0000FA070000}"/>
    <cellStyle name="Normal 18 2 4 3 2 2 4 3 5" xfId="3868" xr:uid="{00000000-0005-0000-0000-0000FB070000}"/>
    <cellStyle name="Normal 18 2 4 3 2 2 4 4" xfId="3869" xr:uid="{00000000-0005-0000-0000-0000FC070000}"/>
    <cellStyle name="Normal 18 2 4 3 2 2 4 4 2" xfId="3870" xr:uid="{00000000-0005-0000-0000-0000FD070000}"/>
    <cellStyle name="Normal 18 2 4 3 2 2 4 4 2 2" xfId="3871" xr:uid="{00000000-0005-0000-0000-0000FE070000}"/>
    <cellStyle name="Normal 18 2 4 3 2 2 4 4 2 3" xfId="3872" xr:uid="{00000000-0005-0000-0000-0000FF070000}"/>
    <cellStyle name="Normal 18 2 4 3 2 2 4 4 3" xfId="3873" xr:uid="{00000000-0005-0000-0000-000000080000}"/>
    <cellStyle name="Normal 18 2 4 3 2 2 4 4 4" xfId="3874" xr:uid="{00000000-0005-0000-0000-000001080000}"/>
    <cellStyle name="Normal 18 2 4 3 2 2 4 5" xfId="3879" xr:uid="{00000000-0005-0000-0000-000002080000}"/>
    <cellStyle name="Normal 18 2 4 3 2 2 4 5 2" xfId="3880" xr:uid="{00000000-0005-0000-0000-000003080000}"/>
    <cellStyle name="Normal 18 2 4 3 2 2 4 5 2 2" xfId="2848" xr:uid="{00000000-0005-0000-0000-000004080000}"/>
    <cellStyle name="Normal 18 2 4 3 2 2 4 5 2 3" xfId="2857" xr:uid="{00000000-0005-0000-0000-000005080000}"/>
    <cellStyle name="Normal 18 2 4 3 2 2 4 5 3" xfId="3882" xr:uid="{00000000-0005-0000-0000-000006080000}"/>
    <cellStyle name="Normal 18 2 4 3 2 2 4 5 4" xfId="3883" xr:uid="{00000000-0005-0000-0000-000007080000}"/>
    <cellStyle name="Normal 18 2 4 3 2 2 4 6" xfId="3887" xr:uid="{00000000-0005-0000-0000-000008080000}"/>
    <cellStyle name="Normal 18 2 4 3 2 2 4 6 2" xfId="3888" xr:uid="{00000000-0005-0000-0000-000009080000}"/>
    <cellStyle name="Normal 18 2 4 3 2 2 4 6 3" xfId="3889" xr:uid="{00000000-0005-0000-0000-00000A080000}"/>
    <cellStyle name="Normal 18 2 4 3 2 2 4 7" xfId="2481" xr:uid="{00000000-0005-0000-0000-00000B080000}"/>
    <cellStyle name="Normal 18 2 4 3 2 2 4 8" xfId="2485" xr:uid="{00000000-0005-0000-0000-00000C080000}"/>
    <cellStyle name="Normal 18 2 4 3 2 2 5" xfId="3890" xr:uid="{00000000-0005-0000-0000-00000D080000}"/>
    <cellStyle name="Normal 18 2 4 3 2 2 5 2" xfId="3894" xr:uid="{00000000-0005-0000-0000-00000E080000}"/>
    <cellStyle name="Normal 18 2 4 3 2 2 5 2 2" xfId="3899" xr:uid="{00000000-0005-0000-0000-00000F080000}"/>
    <cellStyle name="Normal 18 2 4 3 2 2 5 2 2 2" xfId="3902" xr:uid="{00000000-0005-0000-0000-000010080000}"/>
    <cellStyle name="Normal 18 2 4 3 2 2 5 2 2 3" xfId="3904" xr:uid="{00000000-0005-0000-0000-000011080000}"/>
    <cellStyle name="Normal 18 2 4 3 2 2 5 2 3" xfId="3907" xr:uid="{00000000-0005-0000-0000-000012080000}"/>
    <cellStyle name="Normal 18 2 4 3 2 2 5 2 4" xfId="3918" xr:uid="{00000000-0005-0000-0000-000013080000}"/>
    <cellStyle name="Normal 18 2 4 3 2 2 5 3" xfId="3919" xr:uid="{00000000-0005-0000-0000-000014080000}"/>
    <cellStyle name="Normal 18 2 4 3 2 2 5 3 2" xfId="3920" xr:uid="{00000000-0005-0000-0000-000015080000}"/>
    <cellStyle name="Normal 18 2 4 3 2 2 5 3 3" xfId="3922" xr:uid="{00000000-0005-0000-0000-000016080000}"/>
    <cellStyle name="Normal 18 2 4 3 2 2 5 4" xfId="3923" xr:uid="{00000000-0005-0000-0000-000017080000}"/>
    <cellStyle name="Normal 18 2 4 3 2 2 5 5" xfId="3924" xr:uid="{00000000-0005-0000-0000-000018080000}"/>
    <cellStyle name="Normal 18 2 4 3 2 2 6" xfId="439" xr:uid="{00000000-0005-0000-0000-000019080000}"/>
    <cellStyle name="Normal 18 2 4 3 2 2 6 2" xfId="454" xr:uid="{00000000-0005-0000-0000-00001A080000}"/>
    <cellStyle name="Normal 18 2 4 3 2 2 6 2 2" xfId="3928" xr:uid="{00000000-0005-0000-0000-00001B080000}"/>
    <cellStyle name="Normal 18 2 4 3 2 2 6 2 3" xfId="3931" xr:uid="{00000000-0005-0000-0000-00001C080000}"/>
    <cellStyle name="Normal 18 2 4 3 2 2 6 3" xfId="456" xr:uid="{00000000-0005-0000-0000-00001D080000}"/>
    <cellStyle name="Normal 18 2 4 3 2 2 6 4" xfId="3932" xr:uid="{00000000-0005-0000-0000-00001E080000}"/>
    <cellStyle name="Normal 18 2 4 3 2 2 7" xfId="465" xr:uid="{00000000-0005-0000-0000-00001F080000}"/>
    <cellStyle name="Normal 18 2 4 3 2 2 7 2" xfId="3933" xr:uid="{00000000-0005-0000-0000-000020080000}"/>
    <cellStyle name="Normal 18 2 4 3 2 2 7 2 2" xfId="3934" xr:uid="{00000000-0005-0000-0000-000021080000}"/>
    <cellStyle name="Normal 18 2 4 3 2 2 7 2 3" xfId="3936" xr:uid="{00000000-0005-0000-0000-000022080000}"/>
    <cellStyle name="Normal 18 2 4 3 2 2 7 3" xfId="3937" xr:uid="{00000000-0005-0000-0000-000023080000}"/>
    <cellStyle name="Normal 18 2 4 3 2 2 7 4" xfId="3938" xr:uid="{00000000-0005-0000-0000-000024080000}"/>
    <cellStyle name="Normal 18 2 4 3 2 2 8" xfId="3940" xr:uid="{00000000-0005-0000-0000-000025080000}"/>
    <cellStyle name="Normal 18 2 4 3 2 2 8 2" xfId="3941" xr:uid="{00000000-0005-0000-0000-000026080000}"/>
    <cellStyle name="Normal 18 2 4 3 2 2 8 3" xfId="543" xr:uid="{00000000-0005-0000-0000-000027080000}"/>
    <cellStyle name="Normal 18 2 4 3 2 2 9" xfId="3942" xr:uid="{00000000-0005-0000-0000-000028080000}"/>
    <cellStyle name="Normal 18 2 4 3 2 3" xfId="3943" xr:uid="{00000000-0005-0000-0000-000029080000}"/>
    <cellStyle name="Normal 18 2 4 3 2 3 2" xfId="3947" xr:uid="{00000000-0005-0000-0000-00002A080000}"/>
    <cellStyle name="Normal 18 2 4 3 2 3 2 2" xfId="340" xr:uid="{00000000-0005-0000-0000-00002B080000}"/>
    <cellStyle name="Normal 18 2 4 3 2 3 2 2 2" xfId="1404" xr:uid="{00000000-0005-0000-0000-00002C080000}"/>
    <cellStyle name="Normal 18 2 4 3 2 3 2 2 2 2" xfId="360" xr:uid="{00000000-0005-0000-0000-00002D080000}"/>
    <cellStyle name="Normal 18 2 4 3 2 3 2 2 2 3" xfId="3326" xr:uid="{00000000-0005-0000-0000-00002E080000}"/>
    <cellStyle name="Normal 18 2 4 3 2 3 2 2 3" xfId="3330" xr:uid="{00000000-0005-0000-0000-00002F080000}"/>
    <cellStyle name="Normal 18 2 4 3 2 3 2 2 4" xfId="3337" xr:uid="{00000000-0005-0000-0000-000030080000}"/>
    <cellStyle name="Normal 18 2 4 3 2 3 2 3" xfId="3951" xr:uid="{00000000-0005-0000-0000-000031080000}"/>
    <cellStyle name="Normal 18 2 4 3 2 3 2 3 2" xfId="167" xr:uid="{00000000-0005-0000-0000-000032080000}"/>
    <cellStyle name="Normal 18 2 4 3 2 3 2 3 3" xfId="2638" xr:uid="{00000000-0005-0000-0000-000033080000}"/>
    <cellStyle name="Normal 18 2 4 3 2 3 2 4" xfId="3955" xr:uid="{00000000-0005-0000-0000-000034080000}"/>
    <cellStyle name="Normal 18 2 4 3 2 3 2 5" xfId="3958" xr:uid="{00000000-0005-0000-0000-000035080000}"/>
    <cellStyle name="Normal 18 2 4 3 2 3 3" xfId="3959" xr:uid="{00000000-0005-0000-0000-000036080000}"/>
    <cellStyle name="Normal 18 2 4 3 2 3 3 2" xfId="956" xr:uid="{00000000-0005-0000-0000-000037080000}"/>
    <cellStyle name="Normal 18 2 4 3 2 3 3 2 2" xfId="3361" xr:uid="{00000000-0005-0000-0000-000038080000}"/>
    <cellStyle name="Normal 18 2 4 3 2 3 3 2 3" xfId="3364" xr:uid="{00000000-0005-0000-0000-000039080000}"/>
    <cellStyle name="Normal 18 2 4 3 2 3 3 3" xfId="3962" xr:uid="{00000000-0005-0000-0000-00003A080000}"/>
    <cellStyle name="Normal 18 2 4 3 2 3 3 4" xfId="3966" xr:uid="{00000000-0005-0000-0000-00003B080000}"/>
    <cellStyle name="Normal 18 2 4 3 2 3 4" xfId="3967" xr:uid="{00000000-0005-0000-0000-00003C080000}"/>
    <cellStyle name="Normal 18 2 4 3 2 3 4 2" xfId="2547" xr:uid="{00000000-0005-0000-0000-00003D080000}"/>
    <cellStyle name="Normal 18 2 4 3 2 3 4 2 2" xfId="3349" xr:uid="{00000000-0005-0000-0000-00003E080000}"/>
    <cellStyle name="Normal 18 2 4 3 2 3 4 2 3" xfId="3968" xr:uid="{00000000-0005-0000-0000-00003F080000}"/>
    <cellStyle name="Normal 18 2 4 3 2 3 4 3" xfId="898" xr:uid="{00000000-0005-0000-0000-000040080000}"/>
    <cellStyle name="Normal 18 2 4 3 2 3 4 4" xfId="917" xr:uid="{00000000-0005-0000-0000-000041080000}"/>
    <cellStyle name="Normal 18 2 4 3 2 3 5" xfId="3970" xr:uid="{00000000-0005-0000-0000-000042080000}"/>
    <cellStyle name="Normal 18 2 4 3 2 3 5 2" xfId="2553" xr:uid="{00000000-0005-0000-0000-000043080000}"/>
    <cellStyle name="Normal 18 2 4 3 2 3 5 3" xfId="3971" xr:uid="{00000000-0005-0000-0000-000044080000}"/>
    <cellStyle name="Normal 18 2 4 3 2 3 6" xfId="471" xr:uid="{00000000-0005-0000-0000-000045080000}"/>
    <cellStyle name="Normal 18 2 4 3 2 3 7" xfId="488" xr:uid="{00000000-0005-0000-0000-000046080000}"/>
    <cellStyle name="Normal 18 2 4 3 2 4" xfId="3972" xr:uid="{00000000-0005-0000-0000-000047080000}"/>
    <cellStyle name="Normal 18 2 4 3 2 4 2" xfId="107" xr:uid="{00000000-0005-0000-0000-000048080000}"/>
    <cellStyle name="Normal 18 2 4 3 2 4 2 2" xfId="3974" xr:uid="{00000000-0005-0000-0000-000049080000}"/>
    <cellStyle name="Normal 18 2 4 3 2 4 2 2 2" xfId="2033" xr:uid="{00000000-0005-0000-0000-00004A080000}"/>
    <cellStyle name="Normal 18 2 4 3 2 4 2 2 3" xfId="3410" xr:uid="{00000000-0005-0000-0000-00004B080000}"/>
    <cellStyle name="Normal 18 2 4 3 2 4 2 3" xfId="26" xr:uid="{00000000-0005-0000-0000-00004C080000}"/>
    <cellStyle name="Normal 18 2 4 3 2 4 2 4" xfId="1917" xr:uid="{00000000-0005-0000-0000-00004D080000}"/>
    <cellStyle name="Normal 18 2 4 3 2 4 3" xfId="113" xr:uid="{00000000-0005-0000-0000-00004E080000}"/>
    <cellStyle name="Normal 18 2 4 3 2 4 3 2" xfId="3975" xr:uid="{00000000-0005-0000-0000-00004F080000}"/>
    <cellStyle name="Normal 18 2 4 3 2 4 3 3" xfId="1370" xr:uid="{00000000-0005-0000-0000-000050080000}"/>
    <cellStyle name="Normal 18 2 4 3 2 4 4" xfId="3977" xr:uid="{00000000-0005-0000-0000-000051080000}"/>
    <cellStyle name="Normal 18 2 4 3 2 4 5" xfId="3978" xr:uid="{00000000-0005-0000-0000-000052080000}"/>
    <cellStyle name="Normal 18 2 4 3 2 5" xfId="270" xr:uid="{00000000-0005-0000-0000-000053080000}"/>
    <cellStyle name="Normal 18 2 4 3 2 5 2" xfId="3432" xr:uid="{00000000-0005-0000-0000-000054080000}"/>
    <cellStyle name="Normal 18 2 4 3 2 5 2 2" xfId="253" xr:uid="{00000000-0005-0000-0000-000055080000}"/>
    <cellStyle name="Normal 18 2 4 3 2 5 2 3" xfId="3438" xr:uid="{00000000-0005-0000-0000-000056080000}"/>
    <cellStyle name="Normal 18 2 4 3 2 5 3" xfId="348" xr:uid="{00000000-0005-0000-0000-000057080000}"/>
    <cellStyle name="Normal 18 2 4 3 2 5 4" xfId="2367" xr:uid="{00000000-0005-0000-0000-000058080000}"/>
    <cellStyle name="Normal 18 2 4 3 2 6" xfId="3442" xr:uid="{00000000-0005-0000-0000-000059080000}"/>
    <cellStyle name="Normal 18 2 4 3 2 6 2" xfId="3444" xr:uid="{00000000-0005-0000-0000-00005A080000}"/>
    <cellStyle name="Normal 18 2 4 3 2 6 2 2" xfId="2898" xr:uid="{00000000-0005-0000-0000-00005B080000}"/>
    <cellStyle name="Normal 18 2 4 3 2 6 2 3" xfId="3447" xr:uid="{00000000-0005-0000-0000-00005C080000}"/>
    <cellStyle name="Normal 18 2 4 3 2 6 3" xfId="3449" xr:uid="{00000000-0005-0000-0000-00005D080000}"/>
    <cellStyle name="Normal 18 2 4 3 2 6 4" xfId="644" xr:uid="{00000000-0005-0000-0000-00005E080000}"/>
    <cellStyle name="Normal 18 2 4 3 2 7" xfId="223" xr:uid="{00000000-0005-0000-0000-00005F080000}"/>
    <cellStyle name="Normal 18 2 4 3 2 7 2" xfId="3452" xr:uid="{00000000-0005-0000-0000-000060080000}"/>
    <cellStyle name="Normal 18 2 4 3 2 7 3" xfId="180" xr:uid="{00000000-0005-0000-0000-000061080000}"/>
    <cellStyle name="Normal 18 2 4 3 2 8" xfId="3035" xr:uid="{00000000-0005-0000-0000-000062080000}"/>
    <cellStyle name="Normal 18 2 4 3 2 9" xfId="3041" xr:uid="{00000000-0005-0000-0000-000063080000}"/>
    <cellStyle name="Normal 18 2 4 3 3" xfId="3979" xr:uid="{00000000-0005-0000-0000-000064080000}"/>
    <cellStyle name="Normal 18 2 4 3 3 10" xfId="3981" xr:uid="{00000000-0005-0000-0000-000065080000}"/>
    <cellStyle name="Normal 18 2 4 3 3 2" xfId="3984" xr:uid="{00000000-0005-0000-0000-000066080000}"/>
    <cellStyle name="Normal 18 2 4 3 3 2 2" xfId="3986" xr:uid="{00000000-0005-0000-0000-000067080000}"/>
    <cellStyle name="Normal 18 2 4 3 3 2 2 2" xfId="3991" xr:uid="{00000000-0005-0000-0000-000068080000}"/>
    <cellStyle name="Normal 18 2 4 3 3 2 2 2 2" xfId="3148" xr:uid="{00000000-0005-0000-0000-000069080000}"/>
    <cellStyle name="Normal 18 2 4 3 3 2 2 2 2 2" xfId="3992" xr:uid="{00000000-0005-0000-0000-00006A080000}"/>
    <cellStyle name="Normal 18 2 4 3 3 2 2 2 2 2 2" xfId="3994" xr:uid="{00000000-0005-0000-0000-00006B080000}"/>
    <cellStyle name="Normal 18 2 4 3 3 2 2 2 2 2 3" xfId="3996" xr:uid="{00000000-0005-0000-0000-00006C080000}"/>
    <cellStyle name="Normal 18 2 4 3 3 2 2 2 2 3" xfId="1129" xr:uid="{00000000-0005-0000-0000-00006D080000}"/>
    <cellStyle name="Normal 18 2 4 3 3 2 2 2 2 4" xfId="1143" xr:uid="{00000000-0005-0000-0000-00006E080000}"/>
    <cellStyle name="Normal 18 2 4 3 3 2 2 2 3" xfId="3997" xr:uid="{00000000-0005-0000-0000-00006F080000}"/>
    <cellStyle name="Normal 18 2 4 3 3 2 2 2 3 2" xfId="3999" xr:uid="{00000000-0005-0000-0000-000070080000}"/>
    <cellStyle name="Normal 18 2 4 3 3 2 2 2 3 3" xfId="597" xr:uid="{00000000-0005-0000-0000-000071080000}"/>
    <cellStyle name="Normal 18 2 4 3 3 2 2 2 4" xfId="637" xr:uid="{00000000-0005-0000-0000-000072080000}"/>
    <cellStyle name="Normal 18 2 4 3 3 2 2 2 5" xfId="2394" xr:uid="{00000000-0005-0000-0000-000073080000}"/>
    <cellStyle name="Normal 18 2 4 3 3 2 2 3" xfId="4002" xr:uid="{00000000-0005-0000-0000-000074080000}"/>
    <cellStyle name="Normal 18 2 4 3 3 2 2 3 2" xfId="4004" xr:uid="{00000000-0005-0000-0000-000075080000}"/>
    <cellStyle name="Normal 18 2 4 3 3 2 2 3 2 2" xfId="4006" xr:uid="{00000000-0005-0000-0000-000076080000}"/>
    <cellStyle name="Normal 18 2 4 3 3 2 2 3 2 3" xfId="1285" xr:uid="{00000000-0005-0000-0000-000077080000}"/>
    <cellStyle name="Normal 18 2 4 3 3 2 2 3 3" xfId="4008" xr:uid="{00000000-0005-0000-0000-000078080000}"/>
    <cellStyle name="Normal 18 2 4 3 3 2 2 3 4" xfId="2415" xr:uid="{00000000-0005-0000-0000-000079080000}"/>
    <cellStyle name="Normal 18 2 4 3 3 2 2 4" xfId="4010" xr:uid="{00000000-0005-0000-0000-00007A080000}"/>
    <cellStyle name="Normal 18 2 4 3 3 2 2 4 2" xfId="4012" xr:uid="{00000000-0005-0000-0000-00007B080000}"/>
    <cellStyle name="Normal 18 2 4 3 3 2 2 4 2 2" xfId="4014" xr:uid="{00000000-0005-0000-0000-00007C080000}"/>
    <cellStyle name="Normal 18 2 4 3 3 2 2 4 2 3" xfId="2526" xr:uid="{00000000-0005-0000-0000-00007D080000}"/>
    <cellStyle name="Normal 18 2 4 3 3 2 2 4 3" xfId="4016" xr:uid="{00000000-0005-0000-0000-00007E080000}"/>
    <cellStyle name="Normal 18 2 4 3 3 2 2 4 4" xfId="2054" xr:uid="{00000000-0005-0000-0000-00007F080000}"/>
    <cellStyle name="Normal 18 2 4 3 3 2 2 5" xfId="4018" xr:uid="{00000000-0005-0000-0000-000080080000}"/>
    <cellStyle name="Normal 18 2 4 3 3 2 2 5 2" xfId="4020" xr:uid="{00000000-0005-0000-0000-000081080000}"/>
    <cellStyle name="Normal 18 2 4 3 3 2 2 5 3" xfId="42" xr:uid="{00000000-0005-0000-0000-000082080000}"/>
    <cellStyle name="Normal 18 2 4 3 3 2 2 6" xfId="4022" xr:uid="{00000000-0005-0000-0000-000083080000}"/>
    <cellStyle name="Normal 18 2 4 3 3 2 2 7" xfId="4024" xr:uid="{00000000-0005-0000-0000-000084080000}"/>
    <cellStyle name="Normal 18 2 4 3 3 2 3" xfId="4026" xr:uid="{00000000-0005-0000-0000-000085080000}"/>
    <cellStyle name="Normal 18 2 4 3 3 2 3 2" xfId="4027" xr:uid="{00000000-0005-0000-0000-000086080000}"/>
    <cellStyle name="Normal 18 2 4 3 3 2 3 2 2" xfId="3153" xr:uid="{00000000-0005-0000-0000-000087080000}"/>
    <cellStyle name="Normal 18 2 4 3 3 2 3 2 2 2" xfId="3735" xr:uid="{00000000-0005-0000-0000-000088080000}"/>
    <cellStyle name="Normal 18 2 4 3 3 2 3 2 2 3" xfId="3737" xr:uid="{00000000-0005-0000-0000-000089080000}"/>
    <cellStyle name="Normal 18 2 4 3 3 2 3 2 3" xfId="4028" xr:uid="{00000000-0005-0000-0000-00008A080000}"/>
    <cellStyle name="Normal 18 2 4 3 3 2 3 2 4" xfId="1898" xr:uid="{00000000-0005-0000-0000-00008B080000}"/>
    <cellStyle name="Normal 18 2 4 3 3 2 3 3" xfId="4029" xr:uid="{00000000-0005-0000-0000-00008C080000}"/>
    <cellStyle name="Normal 18 2 4 3 3 2 3 3 2" xfId="4030" xr:uid="{00000000-0005-0000-0000-00008D080000}"/>
    <cellStyle name="Normal 18 2 4 3 3 2 3 3 3" xfId="4031" xr:uid="{00000000-0005-0000-0000-00008E080000}"/>
    <cellStyle name="Normal 18 2 4 3 3 2 3 4" xfId="4032" xr:uid="{00000000-0005-0000-0000-00008F080000}"/>
    <cellStyle name="Normal 18 2 4 3 3 2 3 5" xfId="4033" xr:uid="{00000000-0005-0000-0000-000090080000}"/>
    <cellStyle name="Normal 18 2 4 3 3 2 4" xfId="4035" xr:uid="{00000000-0005-0000-0000-000091080000}"/>
    <cellStyle name="Normal 18 2 4 3 3 2 4 2" xfId="4036" xr:uid="{00000000-0005-0000-0000-000092080000}"/>
    <cellStyle name="Normal 18 2 4 3 3 2 4 2 2" xfId="4037" xr:uid="{00000000-0005-0000-0000-000093080000}"/>
    <cellStyle name="Normal 18 2 4 3 3 2 4 2 3" xfId="1384" xr:uid="{00000000-0005-0000-0000-000094080000}"/>
    <cellStyle name="Normal 18 2 4 3 3 2 4 3" xfId="4038" xr:uid="{00000000-0005-0000-0000-000095080000}"/>
    <cellStyle name="Normal 18 2 4 3 3 2 4 4" xfId="4039" xr:uid="{00000000-0005-0000-0000-000096080000}"/>
    <cellStyle name="Normal 18 2 4 3 3 2 5" xfId="4040" xr:uid="{00000000-0005-0000-0000-000097080000}"/>
    <cellStyle name="Normal 18 2 4 3 3 2 5 2" xfId="4041" xr:uid="{00000000-0005-0000-0000-000098080000}"/>
    <cellStyle name="Normal 18 2 4 3 3 2 5 2 2" xfId="4042" xr:uid="{00000000-0005-0000-0000-000099080000}"/>
    <cellStyle name="Normal 18 2 4 3 3 2 5 2 3" xfId="1678" xr:uid="{00000000-0005-0000-0000-00009A080000}"/>
    <cellStyle name="Normal 18 2 4 3 3 2 5 3" xfId="4044" xr:uid="{00000000-0005-0000-0000-00009B080000}"/>
    <cellStyle name="Normal 18 2 4 3 3 2 5 4" xfId="4045" xr:uid="{00000000-0005-0000-0000-00009C080000}"/>
    <cellStyle name="Normal 18 2 4 3 3 2 6" xfId="4046" xr:uid="{00000000-0005-0000-0000-00009D080000}"/>
    <cellStyle name="Normal 18 2 4 3 3 2 6 2" xfId="4047" xr:uid="{00000000-0005-0000-0000-00009E080000}"/>
    <cellStyle name="Normal 18 2 4 3 3 2 6 3" xfId="4043" xr:uid="{00000000-0005-0000-0000-00009F080000}"/>
    <cellStyle name="Normal 18 2 4 3 3 2 7" xfId="4050" xr:uid="{00000000-0005-0000-0000-0000A0080000}"/>
    <cellStyle name="Normal 18 2 4 3 3 2 8" xfId="4053" xr:uid="{00000000-0005-0000-0000-0000A1080000}"/>
    <cellStyle name="Normal 18 2 4 3 3 3" xfId="4054" xr:uid="{00000000-0005-0000-0000-0000A2080000}"/>
    <cellStyle name="Normal 18 2 4 3 3 3 2" xfId="4057" xr:uid="{00000000-0005-0000-0000-0000A3080000}"/>
    <cellStyle name="Normal 18 2 4 3 3 3 2 2" xfId="4060" xr:uid="{00000000-0005-0000-0000-0000A4080000}"/>
    <cellStyle name="Normal 18 2 4 3 3 3 2 2 2" xfId="2918" xr:uid="{00000000-0005-0000-0000-0000A5080000}"/>
    <cellStyle name="Normal 18 2 4 3 3 3 2 2 2 2" xfId="4063" xr:uid="{00000000-0005-0000-0000-0000A6080000}"/>
    <cellStyle name="Normal 18 2 4 3 3 3 2 2 2 3" xfId="4064" xr:uid="{00000000-0005-0000-0000-0000A7080000}"/>
    <cellStyle name="Normal 18 2 4 3 3 3 2 2 3" xfId="4065" xr:uid="{00000000-0005-0000-0000-0000A8080000}"/>
    <cellStyle name="Normal 18 2 4 3 3 3 2 2 4" xfId="4066" xr:uid="{00000000-0005-0000-0000-0000A9080000}"/>
    <cellStyle name="Normal 18 2 4 3 3 3 2 3" xfId="4068" xr:uid="{00000000-0005-0000-0000-0000AA080000}"/>
    <cellStyle name="Normal 18 2 4 3 3 3 2 3 2" xfId="4069" xr:uid="{00000000-0005-0000-0000-0000AB080000}"/>
    <cellStyle name="Normal 18 2 4 3 3 3 2 3 3" xfId="4070" xr:uid="{00000000-0005-0000-0000-0000AC080000}"/>
    <cellStyle name="Normal 18 2 4 3 3 3 2 4" xfId="4071" xr:uid="{00000000-0005-0000-0000-0000AD080000}"/>
    <cellStyle name="Normal 18 2 4 3 3 3 2 5" xfId="4072" xr:uid="{00000000-0005-0000-0000-0000AE080000}"/>
    <cellStyle name="Normal 18 2 4 3 3 3 3" xfId="4073" xr:uid="{00000000-0005-0000-0000-0000AF080000}"/>
    <cellStyle name="Normal 18 2 4 3 3 3 3 2" xfId="4077" xr:uid="{00000000-0005-0000-0000-0000B0080000}"/>
    <cellStyle name="Normal 18 2 4 3 3 3 3 2 2" xfId="4082" xr:uid="{00000000-0005-0000-0000-0000B1080000}"/>
    <cellStyle name="Normal 18 2 4 3 3 3 3 2 3" xfId="4085" xr:uid="{00000000-0005-0000-0000-0000B2080000}"/>
    <cellStyle name="Normal 18 2 4 3 3 3 3 3" xfId="4087" xr:uid="{00000000-0005-0000-0000-0000B3080000}"/>
    <cellStyle name="Normal 18 2 4 3 3 3 3 4" xfId="4088" xr:uid="{00000000-0005-0000-0000-0000B4080000}"/>
    <cellStyle name="Normal 18 2 4 3 3 3 4" xfId="4090" xr:uid="{00000000-0005-0000-0000-0000B5080000}"/>
    <cellStyle name="Normal 18 2 4 3 3 3 4 2" xfId="4091" xr:uid="{00000000-0005-0000-0000-0000B6080000}"/>
    <cellStyle name="Normal 18 2 4 3 3 3 4 2 2" xfId="4093" xr:uid="{00000000-0005-0000-0000-0000B7080000}"/>
    <cellStyle name="Normal 18 2 4 3 3 3 4 2 3" xfId="4094" xr:uid="{00000000-0005-0000-0000-0000B8080000}"/>
    <cellStyle name="Normal 18 2 4 3 3 3 4 3" xfId="4095" xr:uid="{00000000-0005-0000-0000-0000B9080000}"/>
    <cellStyle name="Normal 18 2 4 3 3 3 4 4" xfId="4096" xr:uid="{00000000-0005-0000-0000-0000BA080000}"/>
    <cellStyle name="Normal 18 2 4 3 3 3 5" xfId="4098" xr:uid="{00000000-0005-0000-0000-0000BB080000}"/>
    <cellStyle name="Normal 18 2 4 3 3 3 5 2" xfId="4099" xr:uid="{00000000-0005-0000-0000-0000BC080000}"/>
    <cellStyle name="Normal 18 2 4 3 3 3 5 3" xfId="4100" xr:uid="{00000000-0005-0000-0000-0000BD080000}"/>
    <cellStyle name="Normal 18 2 4 3 3 3 6" xfId="4103" xr:uid="{00000000-0005-0000-0000-0000BE080000}"/>
    <cellStyle name="Normal 18 2 4 3 3 3 7" xfId="4107" xr:uid="{00000000-0005-0000-0000-0000BF080000}"/>
    <cellStyle name="Normal 18 2 4 3 3 4" xfId="4108" xr:uid="{00000000-0005-0000-0000-0000C0080000}"/>
    <cellStyle name="Normal 18 2 4 3 3 4 2" xfId="4113" xr:uid="{00000000-0005-0000-0000-0000C1080000}"/>
    <cellStyle name="Normal 18 2 4 3 3 4 2 2" xfId="1812" xr:uid="{00000000-0005-0000-0000-0000C2080000}"/>
    <cellStyle name="Normal 18 2 4 3 3 4 2 2 2" xfId="1819" xr:uid="{00000000-0005-0000-0000-0000C3080000}"/>
    <cellStyle name="Normal 18 2 4 3 3 4 2 2 2 2" xfId="4115" xr:uid="{00000000-0005-0000-0000-0000C4080000}"/>
    <cellStyle name="Normal 18 2 4 3 3 4 2 2 2 2 2" xfId="4116" xr:uid="{00000000-0005-0000-0000-0000C5080000}"/>
    <cellStyle name="Normal 18 2 4 3 3 4 2 2 2 2 3" xfId="3137" xr:uid="{00000000-0005-0000-0000-0000C6080000}"/>
    <cellStyle name="Normal 18 2 4 3 3 4 2 2 2 3" xfId="4117" xr:uid="{00000000-0005-0000-0000-0000C7080000}"/>
    <cellStyle name="Normal 18 2 4 3 3 4 2 2 2 4" xfId="4118" xr:uid="{00000000-0005-0000-0000-0000C8080000}"/>
    <cellStyle name="Normal 18 2 4 3 3 4 2 2 3" xfId="1824" xr:uid="{00000000-0005-0000-0000-0000C9080000}"/>
    <cellStyle name="Normal 18 2 4 3 3 4 2 2 3 2" xfId="4120" xr:uid="{00000000-0005-0000-0000-0000CA080000}"/>
    <cellStyle name="Normal 18 2 4 3 3 4 2 2 3 3" xfId="4122" xr:uid="{00000000-0005-0000-0000-0000CB080000}"/>
    <cellStyle name="Normal 18 2 4 3 3 4 2 2 4" xfId="4124" xr:uid="{00000000-0005-0000-0000-0000CC080000}"/>
    <cellStyle name="Normal 18 2 4 3 3 4 2 2 4 2" xfId="4127" xr:uid="{00000000-0005-0000-0000-0000CD080000}"/>
    <cellStyle name="Normal 18 2 4 3 3 4 2 2 4 3" xfId="4131" xr:uid="{00000000-0005-0000-0000-0000CE080000}"/>
    <cellStyle name="Normal 18 2 4 3 3 4 2 2 5" xfId="4135" xr:uid="{00000000-0005-0000-0000-0000CF080000}"/>
    <cellStyle name="Normal 18 2 4 3 3 4 2 2 6" xfId="2534" xr:uid="{00000000-0005-0000-0000-0000D0080000}"/>
    <cellStyle name="Normal 18 2 4 3 3 4 2 3" xfId="1830" xr:uid="{00000000-0005-0000-0000-0000D1080000}"/>
    <cellStyle name="Normal 18 2 4 3 3 4 2 3 2" xfId="4138" xr:uid="{00000000-0005-0000-0000-0000D2080000}"/>
    <cellStyle name="Normal 18 2 4 3 3 4 2 3 2 2" xfId="4139" xr:uid="{00000000-0005-0000-0000-0000D3080000}"/>
    <cellStyle name="Normal 18 2 4 3 3 4 2 3 2 3" xfId="4140" xr:uid="{00000000-0005-0000-0000-0000D4080000}"/>
    <cellStyle name="Normal 18 2 4 3 3 4 2 3 3" xfId="4142" xr:uid="{00000000-0005-0000-0000-0000D5080000}"/>
    <cellStyle name="Normal 18 2 4 3 3 4 2 3 4" xfId="4144" xr:uid="{00000000-0005-0000-0000-0000D6080000}"/>
    <cellStyle name="Normal 18 2 4 3 3 4 2 4" xfId="1836" xr:uid="{00000000-0005-0000-0000-0000D7080000}"/>
    <cellStyle name="Normal 18 2 4 3 3 4 2 4 2" xfId="4147" xr:uid="{00000000-0005-0000-0000-0000D8080000}"/>
    <cellStyle name="Normal 18 2 4 3 3 4 2 4 3" xfId="4148" xr:uid="{00000000-0005-0000-0000-0000D9080000}"/>
    <cellStyle name="Normal 18 2 4 3 3 4 2 5" xfId="4149" xr:uid="{00000000-0005-0000-0000-0000DA080000}"/>
    <cellStyle name="Normal 18 2 4 3 3 4 2 6" xfId="3576" xr:uid="{00000000-0005-0000-0000-0000DB080000}"/>
    <cellStyle name="Normal 18 2 4 3 3 4 3" xfId="4152" xr:uid="{00000000-0005-0000-0000-0000DC080000}"/>
    <cellStyle name="Normal 18 2 4 3 3 4 3 2" xfId="4155" xr:uid="{00000000-0005-0000-0000-0000DD080000}"/>
    <cellStyle name="Normal 18 2 4 3 3 4 3 2 2" xfId="4160" xr:uid="{00000000-0005-0000-0000-0000DE080000}"/>
    <cellStyle name="Normal 18 2 4 3 3 4 3 2 2 2" xfId="4164" xr:uid="{00000000-0005-0000-0000-0000DF080000}"/>
    <cellStyle name="Normal 18 2 4 3 3 4 3 2 2 3" xfId="1429" xr:uid="{00000000-0005-0000-0000-0000E0080000}"/>
    <cellStyle name="Normal 18 2 4 3 3 4 3 2 3" xfId="4168" xr:uid="{00000000-0005-0000-0000-0000E1080000}"/>
    <cellStyle name="Normal 18 2 4 3 3 4 3 2 4" xfId="4173" xr:uid="{00000000-0005-0000-0000-0000E2080000}"/>
    <cellStyle name="Normal 18 2 4 3 3 4 3 3" xfId="4177" xr:uid="{00000000-0005-0000-0000-0000E3080000}"/>
    <cellStyle name="Normal 18 2 4 3 3 4 3 3 2" xfId="4182" xr:uid="{00000000-0005-0000-0000-0000E4080000}"/>
    <cellStyle name="Normal 18 2 4 3 3 4 3 3 3" xfId="4187" xr:uid="{00000000-0005-0000-0000-0000E5080000}"/>
    <cellStyle name="Normal 18 2 4 3 3 4 3 4" xfId="4188" xr:uid="{00000000-0005-0000-0000-0000E6080000}"/>
    <cellStyle name="Normal 18 2 4 3 3 4 3 5" xfId="4189" xr:uid="{00000000-0005-0000-0000-0000E7080000}"/>
    <cellStyle name="Normal 18 2 4 3 3 4 4" xfId="4191" xr:uid="{00000000-0005-0000-0000-0000E8080000}"/>
    <cellStyle name="Normal 18 2 4 3 3 4 4 2" xfId="4192" xr:uid="{00000000-0005-0000-0000-0000E9080000}"/>
    <cellStyle name="Normal 18 2 4 3 3 4 4 2 2" xfId="4196" xr:uid="{00000000-0005-0000-0000-0000EA080000}"/>
    <cellStyle name="Normal 18 2 4 3 3 4 4 2 3" xfId="2386" xr:uid="{00000000-0005-0000-0000-0000EB080000}"/>
    <cellStyle name="Normal 18 2 4 3 3 4 4 3" xfId="4197" xr:uid="{00000000-0005-0000-0000-0000EC080000}"/>
    <cellStyle name="Normal 18 2 4 3 3 4 4 4" xfId="4198" xr:uid="{00000000-0005-0000-0000-0000ED080000}"/>
    <cellStyle name="Normal 18 2 4 3 3 4 5" xfId="4200" xr:uid="{00000000-0005-0000-0000-0000EE080000}"/>
    <cellStyle name="Normal 18 2 4 3 3 4 5 2" xfId="4201" xr:uid="{00000000-0005-0000-0000-0000EF080000}"/>
    <cellStyle name="Normal 18 2 4 3 3 4 5 2 2" xfId="69" xr:uid="{00000000-0005-0000-0000-0000F0080000}"/>
    <cellStyle name="Normal 18 2 4 3 3 4 5 2 3" xfId="4203" xr:uid="{00000000-0005-0000-0000-0000F1080000}"/>
    <cellStyle name="Normal 18 2 4 3 3 4 5 3" xfId="4204" xr:uid="{00000000-0005-0000-0000-0000F2080000}"/>
    <cellStyle name="Normal 18 2 4 3 3 4 5 4" xfId="4205" xr:uid="{00000000-0005-0000-0000-0000F3080000}"/>
    <cellStyle name="Normal 18 2 4 3 3 4 6" xfId="4206" xr:uid="{00000000-0005-0000-0000-0000F4080000}"/>
    <cellStyle name="Normal 18 2 4 3 3 4 6 2" xfId="4207" xr:uid="{00000000-0005-0000-0000-0000F5080000}"/>
    <cellStyle name="Normal 18 2 4 3 3 4 6 3" xfId="4210" xr:uid="{00000000-0005-0000-0000-0000F6080000}"/>
    <cellStyle name="Normal 18 2 4 3 3 4 7" xfId="4213" xr:uid="{00000000-0005-0000-0000-0000F7080000}"/>
    <cellStyle name="Normal 18 2 4 3 3 4 8" xfId="4216" xr:uid="{00000000-0005-0000-0000-0000F8080000}"/>
    <cellStyle name="Normal 18 2 4 3 3 5" xfId="3460" xr:uid="{00000000-0005-0000-0000-0000F9080000}"/>
    <cellStyle name="Normal 18 2 4 3 3 5 2" xfId="3466" xr:uid="{00000000-0005-0000-0000-0000FA080000}"/>
    <cellStyle name="Normal 18 2 4 3 3 5 2 2" xfId="3467" xr:uid="{00000000-0005-0000-0000-0000FB080000}"/>
    <cellStyle name="Normal 18 2 4 3 3 5 2 2 2" xfId="2122" xr:uid="{00000000-0005-0000-0000-0000FC080000}"/>
    <cellStyle name="Normal 18 2 4 3 3 5 2 2 3" xfId="2126" xr:uid="{00000000-0005-0000-0000-0000FD080000}"/>
    <cellStyle name="Normal 18 2 4 3 3 5 2 3" xfId="3469" xr:uid="{00000000-0005-0000-0000-0000FE080000}"/>
    <cellStyle name="Normal 18 2 4 3 3 5 2 4" xfId="3475" xr:uid="{00000000-0005-0000-0000-0000FF080000}"/>
    <cellStyle name="Normal 18 2 4 3 3 5 3" xfId="3480" xr:uid="{00000000-0005-0000-0000-000000090000}"/>
    <cellStyle name="Normal 18 2 4 3 3 5 3 2" xfId="3481" xr:uid="{00000000-0005-0000-0000-000001090000}"/>
    <cellStyle name="Normal 18 2 4 3 3 5 3 3" xfId="3488" xr:uid="{00000000-0005-0000-0000-000002090000}"/>
    <cellStyle name="Normal 18 2 4 3 3 5 4" xfId="3392" xr:uid="{00000000-0005-0000-0000-000003090000}"/>
    <cellStyle name="Normal 18 2 4 3 3 5 5" xfId="3400" xr:uid="{00000000-0005-0000-0000-000004090000}"/>
    <cellStyle name="Normal 18 2 4 3 3 6" xfId="3493" xr:uid="{00000000-0005-0000-0000-000005090000}"/>
    <cellStyle name="Normal 18 2 4 3 3 6 2" xfId="3500" xr:uid="{00000000-0005-0000-0000-000006090000}"/>
    <cellStyle name="Normal 18 2 4 3 3 6 2 2" xfId="3501" xr:uid="{00000000-0005-0000-0000-000007090000}"/>
    <cellStyle name="Normal 18 2 4 3 3 6 2 3" xfId="3515" xr:uid="{00000000-0005-0000-0000-000008090000}"/>
    <cellStyle name="Normal 18 2 4 3 3 6 3" xfId="3523" xr:uid="{00000000-0005-0000-0000-000009090000}"/>
    <cellStyle name="Normal 18 2 4 3 3 6 4" xfId="3405" xr:uid="{00000000-0005-0000-0000-00000A090000}"/>
    <cellStyle name="Normal 18 2 4 3 3 7" xfId="3538" xr:uid="{00000000-0005-0000-0000-00000B090000}"/>
    <cellStyle name="Normal 18 2 4 3 3 7 2" xfId="3543" xr:uid="{00000000-0005-0000-0000-00000C090000}"/>
    <cellStyle name="Normal 18 2 4 3 3 7 2 2" xfId="3544" xr:uid="{00000000-0005-0000-0000-00000D090000}"/>
    <cellStyle name="Normal 18 2 4 3 3 7 2 3" xfId="3547" xr:uid="{00000000-0005-0000-0000-00000E090000}"/>
    <cellStyle name="Normal 18 2 4 3 3 7 3" xfId="3550" xr:uid="{00000000-0005-0000-0000-00000F090000}"/>
    <cellStyle name="Normal 18 2 4 3 3 7 4" xfId="3554" xr:uid="{00000000-0005-0000-0000-000010090000}"/>
    <cellStyle name="Normal 18 2 4 3 3 8" xfId="3556" xr:uid="{00000000-0005-0000-0000-000011090000}"/>
    <cellStyle name="Normal 18 2 4 3 3 8 2" xfId="3560" xr:uid="{00000000-0005-0000-0000-000012090000}"/>
    <cellStyle name="Normal 18 2 4 3 3 8 3" xfId="3564" xr:uid="{00000000-0005-0000-0000-000013090000}"/>
    <cellStyle name="Normal 18 2 4 3 3 9" xfId="3568" xr:uid="{00000000-0005-0000-0000-000014090000}"/>
    <cellStyle name="Normal 18 2 4 3 4" xfId="4218" xr:uid="{00000000-0005-0000-0000-000015090000}"/>
    <cellStyle name="Normal 18 2 4 3 4 2" xfId="4221" xr:uid="{00000000-0005-0000-0000-000016090000}"/>
    <cellStyle name="Normal 18 2 4 3 4 2 2" xfId="3730" xr:uid="{00000000-0005-0000-0000-000017090000}"/>
    <cellStyle name="Normal 18 2 4 3 4 2 2 2" xfId="4222" xr:uid="{00000000-0005-0000-0000-000018090000}"/>
    <cellStyle name="Normal 18 2 4 3 4 2 2 2 2" xfId="4224" xr:uid="{00000000-0005-0000-0000-000019090000}"/>
    <cellStyle name="Normal 18 2 4 3 4 2 2 2 3" xfId="2625" xr:uid="{00000000-0005-0000-0000-00001A090000}"/>
    <cellStyle name="Normal 18 2 4 3 4 2 2 3" xfId="4225" xr:uid="{00000000-0005-0000-0000-00001B090000}"/>
    <cellStyle name="Normal 18 2 4 3 4 2 2 4" xfId="4226" xr:uid="{00000000-0005-0000-0000-00001C090000}"/>
    <cellStyle name="Normal 18 2 4 3 4 2 3" xfId="4229" xr:uid="{00000000-0005-0000-0000-00001D090000}"/>
    <cellStyle name="Normal 18 2 4 3 4 2 3 2" xfId="4230" xr:uid="{00000000-0005-0000-0000-00001E090000}"/>
    <cellStyle name="Normal 18 2 4 3 4 2 3 3" xfId="4231" xr:uid="{00000000-0005-0000-0000-00001F090000}"/>
    <cellStyle name="Normal 18 2 4 3 4 2 4" xfId="4232" xr:uid="{00000000-0005-0000-0000-000020090000}"/>
    <cellStyle name="Normal 18 2 4 3 4 2 5" xfId="4233" xr:uid="{00000000-0005-0000-0000-000021090000}"/>
    <cellStyle name="Normal 18 2 4 3 4 3" xfId="4235" xr:uid="{00000000-0005-0000-0000-000022090000}"/>
    <cellStyle name="Normal 18 2 4 3 4 3 2" xfId="4242" xr:uid="{00000000-0005-0000-0000-000023090000}"/>
    <cellStyle name="Normal 18 2 4 3 4 3 2 2" xfId="4245" xr:uid="{00000000-0005-0000-0000-000024090000}"/>
    <cellStyle name="Normal 18 2 4 3 4 3 2 3" xfId="792" xr:uid="{00000000-0005-0000-0000-000025090000}"/>
    <cellStyle name="Normal 18 2 4 3 4 3 3" xfId="4249" xr:uid="{00000000-0005-0000-0000-000026090000}"/>
    <cellStyle name="Normal 18 2 4 3 4 3 4" xfId="4252" xr:uid="{00000000-0005-0000-0000-000027090000}"/>
    <cellStyle name="Normal 18 2 4 3 4 4" xfId="4253" xr:uid="{00000000-0005-0000-0000-000028090000}"/>
    <cellStyle name="Normal 18 2 4 3 4 4 2" xfId="4259" xr:uid="{00000000-0005-0000-0000-000029090000}"/>
    <cellStyle name="Normal 18 2 4 3 4 4 2 2" xfId="4261" xr:uid="{00000000-0005-0000-0000-00002A090000}"/>
    <cellStyle name="Normal 18 2 4 3 4 4 2 3" xfId="2169" xr:uid="{00000000-0005-0000-0000-00002B090000}"/>
    <cellStyle name="Normal 18 2 4 3 4 4 3" xfId="4263" xr:uid="{00000000-0005-0000-0000-00002C090000}"/>
    <cellStyle name="Normal 18 2 4 3 4 4 4" xfId="4265" xr:uid="{00000000-0005-0000-0000-00002D090000}"/>
    <cellStyle name="Normal 18 2 4 3 4 5" xfId="3583" xr:uid="{00000000-0005-0000-0000-00002E090000}"/>
    <cellStyle name="Normal 18 2 4 3 4 5 2" xfId="3587" xr:uid="{00000000-0005-0000-0000-00002F090000}"/>
    <cellStyle name="Normal 18 2 4 3 4 5 3" xfId="2601" xr:uid="{00000000-0005-0000-0000-000030090000}"/>
    <cellStyle name="Normal 18 2 4 3 4 6" xfId="3590" xr:uid="{00000000-0005-0000-0000-000031090000}"/>
    <cellStyle name="Normal 18 2 4 3 4 7" xfId="1223" xr:uid="{00000000-0005-0000-0000-000032090000}"/>
    <cellStyle name="Normal 18 2 4 3 5" xfId="4267" xr:uid="{00000000-0005-0000-0000-000033090000}"/>
    <cellStyle name="Normal 18 2 4 3 5 2" xfId="4270" xr:uid="{00000000-0005-0000-0000-000034090000}"/>
    <cellStyle name="Normal 18 2 4 3 5 2 2" xfId="2372" xr:uid="{00000000-0005-0000-0000-000035090000}"/>
    <cellStyle name="Normal 18 2 4 3 5 2 2 2" xfId="4273" xr:uid="{00000000-0005-0000-0000-000036090000}"/>
    <cellStyle name="Normal 18 2 4 3 5 2 2 3" xfId="650" xr:uid="{00000000-0005-0000-0000-000037090000}"/>
    <cellStyle name="Normal 18 2 4 3 5 2 3" xfId="1632" xr:uid="{00000000-0005-0000-0000-000038090000}"/>
    <cellStyle name="Normal 18 2 4 3 5 2 4" xfId="4276" xr:uid="{00000000-0005-0000-0000-000039090000}"/>
    <cellStyle name="Normal 18 2 4 3 5 3" xfId="4278" xr:uid="{00000000-0005-0000-0000-00003A090000}"/>
    <cellStyle name="Normal 18 2 4 3 5 3 2" xfId="1237" xr:uid="{00000000-0005-0000-0000-00003B090000}"/>
    <cellStyle name="Normal 18 2 4 3 5 3 3" xfId="4286" xr:uid="{00000000-0005-0000-0000-00003C090000}"/>
    <cellStyle name="Normal 18 2 4 3 5 4" xfId="4287" xr:uid="{00000000-0005-0000-0000-00003D090000}"/>
    <cellStyle name="Normal 18 2 4 3 5 5" xfId="3594" xr:uid="{00000000-0005-0000-0000-00003E090000}"/>
    <cellStyle name="Normal 18 2 4 3 6" xfId="4290" xr:uid="{00000000-0005-0000-0000-00003F090000}"/>
    <cellStyle name="Normal 18 2 4 3 6 2" xfId="4292" xr:uid="{00000000-0005-0000-0000-000040090000}"/>
    <cellStyle name="Normal 18 2 4 3 6 2 2" xfId="4297" xr:uid="{00000000-0005-0000-0000-000041090000}"/>
    <cellStyle name="Normal 18 2 4 3 6 2 3" xfId="4299" xr:uid="{00000000-0005-0000-0000-000042090000}"/>
    <cellStyle name="Normal 18 2 4 3 6 3" xfId="4301" xr:uid="{00000000-0005-0000-0000-000043090000}"/>
    <cellStyle name="Normal 18 2 4 3 6 4" xfId="4306" xr:uid="{00000000-0005-0000-0000-000044090000}"/>
    <cellStyle name="Normal 18 2 4 3 7" xfId="4309" xr:uid="{00000000-0005-0000-0000-000045090000}"/>
    <cellStyle name="Normal 18 2 4 3 7 2" xfId="4313" xr:uid="{00000000-0005-0000-0000-000046090000}"/>
    <cellStyle name="Normal 18 2 4 3 7 2 2" xfId="4314" xr:uid="{00000000-0005-0000-0000-000047090000}"/>
    <cellStyle name="Normal 18 2 4 3 7 2 3" xfId="4315" xr:uid="{00000000-0005-0000-0000-000048090000}"/>
    <cellStyle name="Normal 18 2 4 3 7 3" xfId="4317" xr:uid="{00000000-0005-0000-0000-000049090000}"/>
    <cellStyle name="Normal 18 2 4 3 7 4" xfId="4320" xr:uid="{00000000-0005-0000-0000-00004A090000}"/>
    <cellStyle name="Normal 18 2 4 3 8" xfId="4322" xr:uid="{00000000-0005-0000-0000-00004B090000}"/>
    <cellStyle name="Normal 18 2 4 3 8 2" xfId="3950" xr:uid="{00000000-0005-0000-0000-00004C090000}"/>
    <cellStyle name="Normal 18 2 4 3 8 3" xfId="3952" xr:uid="{00000000-0005-0000-0000-00004D090000}"/>
    <cellStyle name="Normal 18 2 4 3 9" xfId="4324" xr:uid="{00000000-0005-0000-0000-00004E090000}"/>
    <cellStyle name="Normal 18 2 4 4" xfId="547" xr:uid="{00000000-0005-0000-0000-00004F090000}"/>
    <cellStyle name="Normal 18 2 4 4 2" xfId="4326" xr:uid="{00000000-0005-0000-0000-000050090000}"/>
    <cellStyle name="Normal 18 2 4 4 2 2" xfId="4328" xr:uid="{00000000-0005-0000-0000-000051090000}"/>
    <cellStyle name="Normal 18 2 4 4 2 2 2" xfId="4329" xr:uid="{00000000-0005-0000-0000-000052090000}"/>
    <cellStyle name="Normal 18 2 4 4 2 2 2 2" xfId="4332" xr:uid="{00000000-0005-0000-0000-000053090000}"/>
    <cellStyle name="Normal 18 2 4 4 2 2 2 3" xfId="4335" xr:uid="{00000000-0005-0000-0000-000054090000}"/>
    <cellStyle name="Normal 18 2 4 4 2 2 3" xfId="4338" xr:uid="{00000000-0005-0000-0000-000055090000}"/>
    <cellStyle name="Normal 18 2 4 4 2 2 4" xfId="752" xr:uid="{00000000-0005-0000-0000-000056090000}"/>
    <cellStyle name="Normal 18 2 4 4 2 3" xfId="4340" xr:uid="{00000000-0005-0000-0000-000057090000}"/>
    <cellStyle name="Normal 18 2 4 4 2 3 2" xfId="4341" xr:uid="{00000000-0005-0000-0000-000058090000}"/>
    <cellStyle name="Normal 18 2 4 4 2 3 3" xfId="4344" xr:uid="{00000000-0005-0000-0000-000059090000}"/>
    <cellStyle name="Normal 18 2 4 4 2 4" xfId="4345" xr:uid="{00000000-0005-0000-0000-00005A090000}"/>
    <cellStyle name="Normal 18 2 4 4 2 5" xfId="1621" xr:uid="{00000000-0005-0000-0000-00005B090000}"/>
    <cellStyle name="Normal 18 2 4 4 3" xfId="4347" xr:uid="{00000000-0005-0000-0000-00005C090000}"/>
    <cellStyle name="Normal 18 2 4 4 3 2" xfId="4349" xr:uid="{00000000-0005-0000-0000-00005D090000}"/>
    <cellStyle name="Normal 18 2 4 4 3 2 2" xfId="4352" xr:uid="{00000000-0005-0000-0000-00005E090000}"/>
    <cellStyle name="Normal 18 2 4 4 3 2 3" xfId="4355" xr:uid="{00000000-0005-0000-0000-00005F090000}"/>
    <cellStyle name="Normal 18 2 4 4 3 3" xfId="4357" xr:uid="{00000000-0005-0000-0000-000060090000}"/>
    <cellStyle name="Normal 18 2 4 4 3 4" xfId="4359" xr:uid="{00000000-0005-0000-0000-000061090000}"/>
    <cellStyle name="Normal 18 2 4 4 4" xfId="2778" xr:uid="{00000000-0005-0000-0000-000062090000}"/>
    <cellStyle name="Normal 18 2 4 4 4 2" xfId="4362" xr:uid="{00000000-0005-0000-0000-000063090000}"/>
    <cellStyle name="Normal 18 2 4 4 4 2 2" xfId="4364" xr:uid="{00000000-0005-0000-0000-000064090000}"/>
    <cellStyle name="Normal 18 2 4 4 4 2 3" xfId="4367" xr:uid="{00000000-0005-0000-0000-000065090000}"/>
    <cellStyle name="Normal 18 2 4 4 4 3" xfId="4371" xr:uid="{00000000-0005-0000-0000-000066090000}"/>
    <cellStyle name="Normal 18 2 4 4 4 4" xfId="4373" xr:uid="{00000000-0005-0000-0000-000067090000}"/>
    <cellStyle name="Normal 18 2 4 4 5" xfId="2782" xr:uid="{00000000-0005-0000-0000-000068090000}"/>
    <cellStyle name="Normal 18 2 4 4 5 2" xfId="4376" xr:uid="{00000000-0005-0000-0000-000069090000}"/>
    <cellStyle name="Normal 18 2 4 4 5 3" xfId="4381" xr:uid="{00000000-0005-0000-0000-00006A090000}"/>
    <cellStyle name="Normal 18 2 4 4 6" xfId="4383" xr:uid="{00000000-0005-0000-0000-00006B090000}"/>
    <cellStyle name="Normal 18 2 4 4 7" xfId="2229" xr:uid="{00000000-0005-0000-0000-00006C090000}"/>
    <cellStyle name="Normal 18 2 4 5" xfId="4386" xr:uid="{00000000-0005-0000-0000-00006D090000}"/>
    <cellStyle name="Normal 18 2 4 5 2" xfId="4388" xr:uid="{00000000-0005-0000-0000-00006E090000}"/>
    <cellStyle name="Normal 18 2 4 5 2 2" xfId="4389" xr:uid="{00000000-0005-0000-0000-00006F090000}"/>
    <cellStyle name="Normal 18 2 4 5 2 2 2" xfId="4390" xr:uid="{00000000-0005-0000-0000-000070090000}"/>
    <cellStyle name="Normal 18 2 4 5 2 2 3" xfId="4391" xr:uid="{00000000-0005-0000-0000-000071090000}"/>
    <cellStyle name="Normal 18 2 4 5 2 3" xfId="4392" xr:uid="{00000000-0005-0000-0000-000072090000}"/>
    <cellStyle name="Normal 18 2 4 5 2 4" xfId="4394" xr:uid="{00000000-0005-0000-0000-000073090000}"/>
    <cellStyle name="Normal 18 2 4 5 3" xfId="4396" xr:uid="{00000000-0005-0000-0000-000074090000}"/>
    <cellStyle name="Normal 18 2 4 5 3 2" xfId="4399" xr:uid="{00000000-0005-0000-0000-000075090000}"/>
    <cellStyle name="Normal 18 2 4 5 3 3" xfId="4402" xr:uid="{00000000-0005-0000-0000-000076090000}"/>
    <cellStyle name="Normal 18 2 4 5 4" xfId="4404" xr:uid="{00000000-0005-0000-0000-000077090000}"/>
    <cellStyle name="Normal 18 2 4 5 5" xfId="4406" xr:uid="{00000000-0005-0000-0000-000078090000}"/>
    <cellStyle name="Normal 18 2 4 6" xfId="4408" xr:uid="{00000000-0005-0000-0000-000079090000}"/>
    <cellStyle name="Normal 18 2 4 6 2" xfId="4409" xr:uid="{00000000-0005-0000-0000-00007A090000}"/>
    <cellStyle name="Normal 18 2 4 6 2 2" xfId="4411" xr:uid="{00000000-0005-0000-0000-00007B090000}"/>
    <cellStyle name="Normal 18 2 4 6 2 3" xfId="4414" xr:uid="{00000000-0005-0000-0000-00007C090000}"/>
    <cellStyle name="Normal 18 2 4 6 3" xfId="4417" xr:uid="{00000000-0005-0000-0000-00007D090000}"/>
    <cellStyle name="Normal 18 2 4 6 4" xfId="4420" xr:uid="{00000000-0005-0000-0000-00007E090000}"/>
    <cellStyle name="Normal 18 2 4 7" xfId="4423" xr:uid="{00000000-0005-0000-0000-00007F090000}"/>
    <cellStyle name="Normal 18 2 4 7 2" xfId="4424" xr:uid="{00000000-0005-0000-0000-000080090000}"/>
    <cellStyle name="Normal 18 2 4 7 2 2" xfId="2560" xr:uid="{00000000-0005-0000-0000-000081090000}"/>
    <cellStyle name="Normal 18 2 4 7 2 3" xfId="4430" xr:uid="{00000000-0005-0000-0000-000082090000}"/>
    <cellStyle name="Normal 18 2 4 7 3" xfId="4433" xr:uid="{00000000-0005-0000-0000-000083090000}"/>
    <cellStyle name="Normal 18 2 4 7 4" xfId="4436" xr:uid="{00000000-0005-0000-0000-000084090000}"/>
    <cellStyle name="Normal 18 2 4 8" xfId="4441" xr:uid="{00000000-0005-0000-0000-000085090000}"/>
    <cellStyle name="Normal 18 2 4 8 2" xfId="4446" xr:uid="{00000000-0005-0000-0000-000086090000}"/>
    <cellStyle name="Normal 18 2 4 8 3" xfId="4450" xr:uid="{00000000-0005-0000-0000-000087090000}"/>
    <cellStyle name="Normal 18 2 4 9" xfId="4453" xr:uid="{00000000-0005-0000-0000-000088090000}"/>
    <cellStyle name="Normal 18 2 5" xfId="4454" xr:uid="{00000000-0005-0000-0000-000089090000}"/>
    <cellStyle name="Normal 18 2 5 2" xfId="4457" xr:uid="{00000000-0005-0000-0000-00008A090000}"/>
    <cellStyle name="Normal 18 2 5 2 2" xfId="4459" xr:uid="{00000000-0005-0000-0000-00008B090000}"/>
    <cellStyle name="Normal 18 2 5 2 2 2" xfId="4464" xr:uid="{00000000-0005-0000-0000-00008C090000}"/>
    <cellStyle name="Normal 18 2 5 2 2 2 2" xfId="3912" xr:uid="{00000000-0005-0000-0000-00008D090000}"/>
    <cellStyle name="Normal 18 2 5 2 2 2 3" xfId="3915" xr:uid="{00000000-0005-0000-0000-00008E090000}"/>
    <cellStyle name="Normal 18 2 5 2 2 3" xfId="4466" xr:uid="{00000000-0005-0000-0000-00008F090000}"/>
    <cellStyle name="Normal 18 2 5 2 2 4" xfId="4468" xr:uid="{00000000-0005-0000-0000-000090090000}"/>
    <cellStyle name="Normal 18 2 5 2 3" xfId="4471" xr:uid="{00000000-0005-0000-0000-000091090000}"/>
    <cellStyle name="Normal 18 2 5 2 3 2" xfId="4477" xr:uid="{00000000-0005-0000-0000-000092090000}"/>
    <cellStyle name="Normal 18 2 5 2 3 3" xfId="4482" xr:uid="{00000000-0005-0000-0000-000093090000}"/>
    <cellStyle name="Normal 18 2 5 2 4" xfId="4484" xr:uid="{00000000-0005-0000-0000-000094090000}"/>
    <cellStyle name="Normal 18 2 5 2 5" xfId="4485" xr:uid="{00000000-0005-0000-0000-000095090000}"/>
    <cellStyle name="Normal 18 2 5 3" xfId="4487" xr:uid="{00000000-0005-0000-0000-000096090000}"/>
    <cellStyle name="Normal 18 2 5 3 2" xfId="4489" xr:uid="{00000000-0005-0000-0000-000097090000}"/>
    <cellStyle name="Normal 18 2 5 3 2 2" xfId="4492" xr:uid="{00000000-0005-0000-0000-000098090000}"/>
    <cellStyle name="Normal 18 2 5 3 2 3" xfId="95" xr:uid="{00000000-0005-0000-0000-000099090000}"/>
    <cellStyle name="Normal 18 2 5 3 3" xfId="850" xr:uid="{00000000-0005-0000-0000-00009A090000}"/>
    <cellStyle name="Normal 18 2 5 3 4" xfId="4494" xr:uid="{00000000-0005-0000-0000-00009B090000}"/>
    <cellStyle name="Normal 18 2 5 4" xfId="4496" xr:uid="{00000000-0005-0000-0000-00009C090000}"/>
    <cellStyle name="Normal 18 2 5 4 2" xfId="4498" xr:uid="{00000000-0005-0000-0000-00009D090000}"/>
    <cellStyle name="Normal 18 2 5 4 2 2" xfId="1693" xr:uid="{00000000-0005-0000-0000-00009E090000}"/>
    <cellStyle name="Normal 18 2 5 4 2 3" xfId="1697" xr:uid="{00000000-0005-0000-0000-00009F090000}"/>
    <cellStyle name="Normal 18 2 5 4 3" xfId="4500" xr:uid="{00000000-0005-0000-0000-0000A0090000}"/>
    <cellStyle name="Normal 18 2 5 4 4" xfId="3367" xr:uid="{00000000-0005-0000-0000-0000A1090000}"/>
    <cellStyle name="Normal 18 2 5 5" xfId="2401" xr:uid="{00000000-0005-0000-0000-0000A2090000}"/>
    <cellStyle name="Normal 18 2 5 5 2" xfId="4502" xr:uid="{00000000-0005-0000-0000-0000A3090000}"/>
    <cellStyle name="Normal 18 2 5 5 3" xfId="4504" xr:uid="{00000000-0005-0000-0000-0000A4090000}"/>
    <cellStyle name="Normal 18 2 5 6" xfId="2406" xr:uid="{00000000-0005-0000-0000-0000A5090000}"/>
    <cellStyle name="Normal 18 2 5 7" xfId="4505" xr:uid="{00000000-0005-0000-0000-0000A6090000}"/>
    <cellStyle name="Normal 18 2 6" xfId="4507" xr:uid="{00000000-0005-0000-0000-0000A7090000}"/>
    <cellStyle name="Normal 18 2 6 2" xfId="4508" xr:uid="{00000000-0005-0000-0000-0000A8090000}"/>
    <cellStyle name="Normal 18 2 6 2 2" xfId="2422" xr:uid="{00000000-0005-0000-0000-0000A9090000}"/>
    <cellStyle name="Normal 18 2 6 2 2 2" xfId="2425" xr:uid="{00000000-0005-0000-0000-0000AA090000}"/>
    <cellStyle name="Normal 18 2 6 2 2 3" xfId="2430" xr:uid="{00000000-0005-0000-0000-0000AB090000}"/>
    <cellStyle name="Normal 18 2 6 2 3" xfId="2435" xr:uid="{00000000-0005-0000-0000-0000AC090000}"/>
    <cellStyle name="Normal 18 2 6 2 4" xfId="2444" xr:uid="{00000000-0005-0000-0000-0000AD090000}"/>
    <cellStyle name="Normal 18 2 6 3" xfId="4509" xr:uid="{00000000-0005-0000-0000-0000AE090000}"/>
    <cellStyle name="Normal 18 2 6 3 2" xfId="295" xr:uid="{00000000-0005-0000-0000-0000AF090000}"/>
    <cellStyle name="Normal 18 2 6 3 3" xfId="308" xr:uid="{00000000-0005-0000-0000-0000B0090000}"/>
    <cellStyle name="Normal 18 2 6 4" xfId="4511" xr:uid="{00000000-0005-0000-0000-0000B1090000}"/>
    <cellStyle name="Normal 18 2 6 5" xfId="4513" xr:uid="{00000000-0005-0000-0000-0000B2090000}"/>
    <cellStyle name="Normal 18 2 7" xfId="4514" xr:uid="{00000000-0005-0000-0000-0000B3090000}"/>
    <cellStyle name="Normal 18 2 7 2" xfId="2141" xr:uid="{00000000-0005-0000-0000-0000B4090000}"/>
    <cellStyle name="Normal 18 2 7 2 2" xfId="2143" xr:uid="{00000000-0005-0000-0000-0000B5090000}"/>
    <cellStyle name="Normal 18 2 7 2 2 2" xfId="2502" xr:uid="{00000000-0005-0000-0000-0000B6090000}"/>
    <cellStyle name="Normal 18 2 7 2 2 3" xfId="2505" xr:uid="{00000000-0005-0000-0000-0000B7090000}"/>
    <cellStyle name="Normal 18 2 7 2 3" xfId="2148" xr:uid="{00000000-0005-0000-0000-0000B8090000}"/>
    <cellStyle name="Normal 18 2 7 2 4" xfId="1794" xr:uid="{00000000-0005-0000-0000-0000B9090000}"/>
    <cellStyle name="Normal 18 2 7 3" xfId="2152" xr:uid="{00000000-0005-0000-0000-0000BA090000}"/>
    <cellStyle name="Normal 18 2 7 3 2" xfId="1157" xr:uid="{00000000-0005-0000-0000-0000BB090000}"/>
    <cellStyle name="Normal 18 2 7 3 3" xfId="859" xr:uid="{00000000-0005-0000-0000-0000BC090000}"/>
    <cellStyle name="Normal 18 2 7 4" xfId="2154" xr:uid="{00000000-0005-0000-0000-0000BD090000}"/>
    <cellStyle name="Normal 18 2 7 5" xfId="4517" xr:uid="{00000000-0005-0000-0000-0000BE090000}"/>
    <cellStyle name="Normal 18 2 8" xfId="4518" xr:uid="{00000000-0005-0000-0000-0000BF090000}"/>
    <cellStyle name="Normal 18 2 8 2" xfId="2160" xr:uid="{00000000-0005-0000-0000-0000C0090000}"/>
    <cellStyle name="Normal 18 2 8 2 2" xfId="1338" xr:uid="{00000000-0005-0000-0000-0000C1090000}"/>
    <cellStyle name="Normal 18 2 8 2 3" xfId="2571" xr:uid="{00000000-0005-0000-0000-0000C2090000}"/>
    <cellStyle name="Normal 18 2 8 3" xfId="2163" xr:uid="{00000000-0005-0000-0000-0000C3090000}"/>
    <cellStyle name="Normal 18 2 8 4" xfId="4521" xr:uid="{00000000-0005-0000-0000-0000C4090000}"/>
    <cellStyle name="Normal 18 2 9" xfId="2232" xr:uid="{00000000-0005-0000-0000-0000C5090000}"/>
    <cellStyle name="Normal 18 2 9 2" xfId="2174" xr:uid="{00000000-0005-0000-0000-0000C6090000}"/>
    <cellStyle name="Normal 18 2 9 2 2" xfId="2589" xr:uid="{00000000-0005-0000-0000-0000C7090000}"/>
    <cellStyle name="Normal 18 2 9 2 3" xfId="4523" xr:uid="{00000000-0005-0000-0000-0000C8090000}"/>
    <cellStyle name="Normal 18 2 9 3" xfId="2180" xr:uid="{00000000-0005-0000-0000-0000C9090000}"/>
    <cellStyle name="Normal 18 2 9 4" xfId="4526" xr:uid="{00000000-0005-0000-0000-0000CA090000}"/>
    <cellStyle name="Normal 18 3" xfId="1598" xr:uid="{00000000-0005-0000-0000-0000CB090000}"/>
    <cellStyle name="Normal 18 3 2" xfId="1882" xr:uid="{00000000-0005-0000-0000-0000CC090000}"/>
    <cellStyle name="Normal 18 3 2 2" xfId="3277" xr:uid="{00000000-0005-0000-0000-0000CD090000}"/>
    <cellStyle name="Normal 18 3 2 2 2" xfId="4527" xr:uid="{00000000-0005-0000-0000-0000CE090000}"/>
    <cellStyle name="Normal 18 3 2 2 2 2" xfId="4528" xr:uid="{00000000-0005-0000-0000-0000CF090000}"/>
    <cellStyle name="Normal 18 3 2 2 2 2 2" xfId="4529" xr:uid="{00000000-0005-0000-0000-0000D0090000}"/>
    <cellStyle name="Normal 18 3 2 2 2 2 2 2" xfId="6" xr:uid="{00000000-0005-0000-0000-0000D1090000}"/>
    <cellStyle name="Normal 18 3 2 2 2 2 2 2 2" xfId="4532" xr:uid="{00000000-0005-0000-0000-0000D2090000}"/>
    <cellStyle name="Normal 18 3 2 2 2 2 2 2 3" xfId="4535" xr:uid="{00000000-0005-0000-0000-0000D3090000}"/>
    <cellStyle name="Normal 18 3 2 2 2 2 2 3" xfId="4536" xr:uid="{00000000-0005-0000-0000-0000D4090000}"/>
    <cellStyle name="Normal 18 3 2 2 2 2 2 4" xfId="2677" xr:uid="{00000000-0005-0000-0000-0000D5090000}"/>
    <cellStyle name="Normal 18 3 2 2 2 2 3" xfId="3296" xr:uid="{00000000-0005-0000-0000-0000D6090000}"/>
    <cellStyle name="Normal 18 3 2 2 2 2 3 2" xfId="4538" xr:uid="{00000000-0005-0000-0000-0000D7090000}"/>
    <cellStyle name="Normal 18 3 2 2 2 2 3 3" xfId="4542" xr:uid="{00000000-0005-0000-0000-0000D8090000}"/>
    <cellStyle name="Normal 18 3 2 2 2 2 4" xfId="3300" xr:uid="{00000000-0005-0000-0000-0000D9090000}"/>
    <cellStyle name="Normal 18 3 2 2 2 2 5" xfId="4544" xr:uid="{00000000-0005-0000-0000-0000DA090000}"/>
    <cellStyle name="Normal 18 3 2 2 2 3" xfId="4546" xr:uid="{00000000-0005-0000-0000-0000DB090000}"/>
    <cellStyle name="Normal 18 3 2 2 2 3 2" xfId="4547" xr:uid="{00000000-0005-0000-0000-0000DC090000}"/>
    <cellStyle name="Normal 18 3 2 2 2 3 2 2" xfId="4548" xr:uid="{00000000-0005-0000-0000-0000DD090000}"/>
    <cellStyle name="Normal 18 3 2 2 2 3 2 3" xfId="4550" xr:uid="{00000000-0005-0000-0000-0000DE090000}"/>
    <cellStyle name="Normal 18 3 2 2 2 3 3" xfId="4552" xr:uid="{00000000-0005-0000-0000-0000DF090000}"/>
    <cellStyle name="Normal 18 3 2 2 2 3 4" xfId="4554" xr:uid="{00000000-0005-0000-0000-0000E0090000}"/>
    <cellStyle name="Normal 18 3 2 2 2 4" xfId="4556" xr:uid="{00000000-0005-0000-0000-0000E1090000}"/>
    <cellStyle name="Normal 18 3 2 2 2 4 2" xfId="4557" xr:uid="{00000000-0005-0000-0000-0000E2090000}"/>
    <cellStyle name="Normal 18 3 2 2 2 4 2 2" xfId="4558" xr:uid="{00000000-0005-0000-0000-0000E3090000}"/>
    <cellStyle name="Normal 18 3 2 2 2 4 2 3" xfId="4559" xr:uid="{00000000-0005-0000-0000-0000E4090000}"/>
    <cellStyle name="Normal 18 3 2 2 2 4 3" xfId="4561" xr:uid="{00000000-0005-0000-0000-0000E5090000}"/>
    <cellStyle name="Normal 18 3 2 2 2 4 4" xfId="4564" xr:uid="{00000000-0005-0000-0000-0000E6090000}"/>
    <cellStyle name="Normal 18 3 2 2 2 5" xfId="4410" xr:uid="{00000000-0005-0000-0000-0000E7090000}"/>
    <cellStyle name="Normal 18 3 2 2 2 5 2" xfId="4412" xr:uid="{00000000-0005-0000-0000-0000E8090000}"/>
    <cellStyle name="Normal 18 3 2 2 2 5 3" xfId="4415" xr:uid="{00000000-0005-0000-0000-0000E9090000}"/>
    <cellStyle name="Normal 18 3 2 2 2 6" xfId="4418" xr:uid="{00000000-0005-0000-0000-0000EA090000}"/>
    <cellStyle name="Normal 18 3 2 2 2 7" xfId="4421" xr:uid="{00000000-0005-0000-0000-0000EB090000}"/>
    <cellStyle name="Normal 18 3 2 2 3" xfId="4567" xr:uid="{00000000-0005-0000-0000-0000EC090000}"/>
    <cellStyle name="Normal 18 3 2 2 3 2" xfId="4569" xr:uid="{00000000-0005-0000-0000-0000ED090000}"/>
    <cellStyle name="Normal 18 3 2 2 3 2 2" xfId="4571" xr:uid="{00000000-0005-0000-0000-0000EE090000}"/>
    <cellStyle name="Normal 18 3 2 2 3 2 2 2" xfId="1459" xr:uid="{00000000-0005-0000-0000-0000EF090000}"/>
    <cellStyle name="Normal 18 3 2 2 3 2 2 3" xfId="4572" xr:uid="{00000000-0005-0000-0000-0000F0090000}"/>
    <cellStyle name="Normal 18 3 2 2 3 2 3" xfId="4427" xr:uid="{00000000-0005-0000-0000-0000F1090000}"/>
    <cellStyle name="Normal 18 3 2 2 3 2 4" xfId="4432" xr:uid="{00000000-0005-0000-0000-0000F2090000}"/>
    <cellStyle name="Normal 18 3 2 2 3 3" xfId="4574" xr:uid="{00000000-0005-0000-0000-0000F3090000}"/>
    <cellStyle name="Normal 18 3 2 2 3 3 2" xfId="4577" xr:uid="{00000000-0005-0000-0000-0000F4090000}"/>
    <cellStyle name="Normal 18 3 2 2 3 3 3" xfId="4443" xr:uid="{00000000-0005-0000-0000-0000F5090000}"/>
    <cellStyle name="Normal 18 3 2 2 3 4" xfId="4570" xr:uid="{00000000-0005-0000-0000-0000F6090000}"/>
    <cellStyle name="Normal 18 3 2 2 3 5" xfId="4425" xr:uid="{00000000-0005-0000-0000-0000F7090000}"/>
    <cellStyle name="Normal 18 3 2 2 4" xfId="4580" xr:uid="{00000000-0005-0000-0000-0000F8090000}"/>
    <cellStyle name="Normal 18 3 2 2 4 2" xfId="4585" xr:uid="{00000000-0005-0000-0000-0000F9090000}"/>
    <cellStyle name="Normal 18 3 2 2 4 2 2" xfId="4589" xr:uid="{00000000-0005-0000-0000-0000FA090000}"/>
    <cellStyle name="Normal 18 3 2 2 4 2 3" xfId="4592" xr:uid="{00000000-0005-0000-0000-0000FB090000}"/>
    <cellStyle name="Normal 18 3 2 2 4 3" xfId="4596" xr:uid="{00000000-0005-0000-0000-0000FC090000}"/>
    <cellStyle name="Normal 18 3 2 2 4 4" xfId="4576" xr:uid="{00000000-0005-0000-0000-0000FD090000}"/>
    <cellStyle name="Normal 18 3 2 2 5" xfId="4599" xr:uid="{00000000-0005-0000-0000-0000FE090000}"/>
    <cellStyle name="Normal 18 3 2 2 5 2" xfId="2479" xr:uid="{00000000-0005-0000-0000-0000FF090000}"/>
    <cellStyle name="Normal 18 3 2 2 5 2 2" xfId="2482" xr:uid="{00000000-0005-0000-0000-0000000A0000}"/>
    <cellStyle name="Normal 18 3 2 2 5 2 3" xfId="2486" xr:uid="{00000000-0005-0000-0000-0000010A0000}"/>
    <cellStyle name="Normal 18 3 2 2 5 3" xfId="2488" xr:uid="{00000000-0005-0000-0000-0000020A0000}"/>
    <cellStyle name="Normal 18 3 2 2 5 4" xfId="1460" xr:uid="{00000000-0005-0000-0000-0000030A0000}"/>
    <cellStyle name="Normal 18 3 2 2 6" xfId="4602" xr:uid="{00000000-0005-0000-0000-0000040A0000}"/>
    <cellStyle name="Normal 18 3 2 2 6 2" xfId="2542" xr:uid="{00000000-0005-0000-0000-0000050A0000}"/>
    <cellStyle name="Normal 18 3 2 2 6 3" xfId="2557" xr:uid="{00000000-0005-0000-0000-0000060A0000}"/>
    <cellStyle name="Normal 18 3 2 2 7" xfId="4603" xr:uid="{00000000-0005-0000-0000-0000070A0000}"/>
    <cellStyle name="Normal 18 3 2 2 8" xfId="3795" xr:uid="{00000000-0005-0000-0000-0000080A0000}"/>
    <cellStyle name="Normal 18 3 2 3" xfId="4604" xr:uid="{00000000-0005-0000-0000-0000090A0000}"/>
    <cellStyle name="Normal 18 3 2 3 2" xfId="4605" xr:uid="{00000000-0005-0000-0000-00000A0A0000}"/>
    <cellStyle name="Normal 18 3 2 3 2 2" xfId="4606" xr:uid="{00000000-0005-0000-0000-00000B0A0000}"/>
    <cellStyle name="Normal 18 3 2 3 2 2 2" xfId="1833" xr:uid="{00000000-0005-0000-0000-00000C0A0000}"/>
    <cellStyle name="Normal 18 3 2 3 2 2 2 2" xfId="2268" xr:uid="{00000000-0005-0000-0000-00000D0A0000}"/>
    <cellStyle name="Normal 18 3 2 3 2 2 2 3" xfId="2274" xr:uid="{00000000-0005-0000-0000-00000E0A0000}"/>
    <cellStyle name="Normal 18 3 2 3 2 2 3" xfId="2282" xr:uid="{00000000-0005-0000-0000-00000F0A0000}"/>
    <cellStyle name="Normal 18 3 2 3 2 2 4" xfId="2288" xr:uid="{00000000-0005-0000-0000-0000100A0000}"/>
    <cellStyle name="Normal 18 3 2 3 2 3" xfId="4607" xr:uid="{00000000-0005-0000-0000-0000110A0000}"/>
    <cellStyle name="Normal 18 3 2 3 2 3 2" xfId="2349" xr:uid="{00000000-0005-0000-0000-0000120A0000}"/>
    <cellStyle name="Normal 18 3 2 3 2 3 3" xfId="2359" xr:uid="{00000000-0005-0000-0000-0000130A0000}"/>
    <cellStyle name="Normal 18 3 2 3 2 4" xfId="4609" xr:uid="{00000000-0005-0000-0000-0000140A0000}"/>
    <cellStyle name="Normal 18 3 2 3 2 5" xfId="4610" xr:uid="{00000000-0005-0000-0000-0000150A0000}"/>
    <cellStyle name="Normal 18 3 2 3 3" xfId="4613" xr:uid="{00000000-0005-0000-0000-0000160A0000}"/>
    <cellStyle name="Normal 18 3 2 3 3 2" xfId="4616" xr:uid="{00000000-0005-0000-0000-0000170A0000}"/>
    <cellStyle name="Normal 18 3 2 3 3 2 2" xfId="2691" xr:uid="{00000000-0005-0000-0000-0000180A0000}"/>
    <cellStyle name="Normal 18 3 2 3 3 2 3" xfId="2695" xr:uid="{00000000-0005-0000-0000-0000190A0000}"/>
    <cellStyle name="Normal 18 3 2 3 3 3" xfId="4619" xr:uid="{00000000-0005-0000-0000-00001A0A0000}"/>
    <cellStyle name="Normal 18 3 2 3 3 4" xfId="4587" xr:uid="{00000000-0005-0000-0000-00001B0A0000}"/>
    <cellStyle name="Normal 18 3 2 3 4" xfId="4623" xr:uid="{00000000-0005-0000-0000-00001C0A0000}"/>
    <cellStyle name="Normal 18 3 2 3 4 2" xfId="221" xr:uid="{00000000-0005-0000-0000-00001D0A0000}"/>
    <cellStyle name="Normal 18 3 2 3 4 2 2" xfId="332" xr:uid="{00000000-0005-0000-0000-00001E0A0000}"/>
    <cellStyle name="Normal 18 3 2 3 4 2 3" xfId="189" xr:uid="{00000000-0005-0000-0000-00001F0A0000}"/>
    <cellStyle name="Normal 18 3 2 3 4 3" xfId="251" xr:uid="{00000000-0005-0000-0000-0000200A0000}"/>
    <cellStyle name="Normal 18 3 2 3 4 4" xfId="269" xr:uid="{00000000-0005-0000-0000-0000210A0000}"/>
    <cellStyle name="Normal 18 3 2 3 5" xfId="655" xr:uid="{00000000-0005-0000-0000-0000220A0000}"/>
    <cellStyle name="Normal 18 3 2 3 5 2" xfId="2060" xr:uid="{00000000-0005-0000-0000-0000230A0000}"/>
    <cellStyle name="Normal 18 3 2 3 5 3" xfId="2067" xr:uid="{00000000-0005-0000-0000-0000240A0000}"/>
    <cellStyle name="Normal 18 3 2 3 6" xfId="1177" xr:uid="{00000000-0005-0000-0000-0000250A0000}"/>
    <cellStyle name="Normal 18 3 2 3 7" xfId="1232" xr:uid="{00000000-0005-0000-0000-0000260A0000}"/>
    <cellStyle name="Normal 18 3 2 4" xfId="4626" xr:uid="{00000000-0005-0000-0000-0000270A0000}"/>
    <cellStyle name="Normal 18 3 2 4 2" xfId="4628" xr:uid="{00000000-0005-0000-0000-0000280A0000}"/>
    <cellStyle name="Normal 18 3 2 4 2 2" xfId="1743" xr:uid="{00000000-0005-0000-0000-0000290A0000}"/>
    <cellStyle name="Normal 18 3 2 4 2 2 2" xfId="2775" xr:uid="{00000000-0005-0000-0000-00002A0A0000}"/>
    <cellStyle name="Normal 18 3 2 4 2 2 3" xfId="3803" xr:uid="{00000000-0005-0000-0000-00002B0A0000}"/>
    <cellStyle name="Normal 18 3 2 4 2 3" xfId="630" xr:uid="{00000000-0005-0000-0000-00002C0A0000}"/>
    <cellStyle name="Normal 18 3 2 4 2 4" xfId="865" xr:uid="{00000000-0005-0000-0000-00002D0A0000}"/>
    <cellStyle name="Normal 18 3 2 4 3" xfId="4632" xr:uid="{00000000-0005-0000-0000-00002E0A0000}"/>
    <cellStyle name="Normal 18 3 2 4 3 2" xfId="3878" xr:uid="{00000000-0005-0000-0000-00002F0A0000}"/>
    <cellStyle name="Normal 18 3 2 4 3 3" xfId="3886" xr:uid="{00000000-0005-0000-0000-0000300A0000}"/>
    <cellStyle name="Normal 18 3 2 4 4" xfId="4636" xr:uid="{00000000-0005-0000-0000-0000310A0000}"/>
    <cellStyle name="Normal 18 3 2 4 5" xfId="4640" xr:uid="{00000000-0005-0000-0000-0000320A0000}"/>
    <cellStyle name="Normal 18 3 2 5" xfId="4643" xr:uid="{00000000-0005-0000-0000-0000330A0000}"/>
    <cellStyle name="Normal 18 3 2 5 2" xfId="4645" xr:uid="{00000000-0005-0000-0000-0000340A0000}"/>
    <cellStyle name="Normal 18 3 2 5 2 2" xfId="683" xr:uid="{00000000-0005-0000-0000-0000350A0000}"/>
    <cellStyle name="Normal 18 3 2 5 2 3" xfId="4646" xr:uid="{00000000-0005-0000-0000-0000360A0000}"/>
    <cellStyle name="Normal 18 3 2 5 3" xfId="4650" xr:uid="{00000000-0005-0000-0000-0000370A0000}"/>
    <cellStyle name="Normal 18 3 2 5 4" xfId="4653" xr:uid="{00000000-0005-0000-0000-0000380A0000}"/>
    <cellStyle name="Normal 18 3 2 6" xfId="4655" xr:uid="{00000000-0005-0000-0000-0000390A0000}"/>
    <cellStyle name="Normal 18 3 2 6 2" xfId="4657" xr:uid="{00000000-0005-0000-0000-00003A0A0000}"/>
    <cellStyle name="Normal 18 3 2 6 2 2" xfId="1388" xr:uid="{00000000-0005-0000-0000-00003B0A0000}"/>
    <cellStyle name="Normal 18 3 2 6 2 3" xfId="4659" xr:uid="{00000000-0005-0000-0000-00003C0A0000}"/>
    <cellStyle name="Normal 18 3 2 6 3" xfId="4661" xr:uid="{00000000-0005-0000-0000-00003D0A0000}"/>
    <cellStyle name="Normal 18 3 2 6 4" xfId="4663" xr:uid="{00000000-0005-0000-0000-00003E0A0000}"/>
    <cellStyle name="Normal 18 3 2 7" xfId="1434" xr:uid="{00000000-0005-0000-0000-00003F0A0000}"/>
    <cellStyle name="Normal 18 3 2 7 2" xfId="4664" xr:uid="{00000000-0005-0000-0000-0000400A0000}"/>
    <cellStyle name="Normal 18 3 2 7 3" xfId="3715" xr:uid="{00000000-0005-0000-0000-0000410A0000}"/>
    <cellStyle name="Normal 18 3 2 8" xfId="4667" xr:uid="{00000000-0005-0000-0000-0000420A0000}"/>
    <cellStyle name="Normal 18 3 2 9" xfId="4670" xr:uid="{00000000-0005-0000-0000-0000430A0000}"/>
    <cellStyle name="Normal 18 3 3" xfId="4671" xr:uid="{00000000-0005-0000-0000-0000440A0000}"/>
    <cellStyle name="Normal 18 4" xfId="419" xr:uid="{00000000-0005-0000-0000-0000450A0000}"/>
    <cellStyle name="Normal 18 4 2" xfId="4672" xr:uid="{00000000-0005-0000-0000-0000460A0000}"/>
    <cellStyle name="Normal 18 4 2 2" xfId="3288" xr:uid="{00000000-0005-0000-0000-0000470A0000}"/>
    <cellStyle name="Normal 18 4 2 2 2" xfId="4673" xr:uid="{00000000-0005-0000-0000-0000480A0000}"/>
    <cellStyle name="Normal 18 4 2 2 2 2" xfId="4675" xr:uid="{00000000-0005-0000-0000-0000490A0000}"/>
    <cellStyle name="Normal 18 4 2 2 2 2 2" xfId="4676" xr:uid="{00000000-0005-0000-0000-00004A0A0000}"/>
    <cellStyle name="Normal 18 4 2 2 2 2 3" xfId="3333" xr:uid="{00000000-0005-0000-0000-00004B0A0000}"/>
    <cellStyle name="Normal 18 4 2 2 2 3" xfId="4677" xr:uid="{00000000-0005-0000-0000-00004C0A0000}"/>
    <cellStyle name="Normal 18 4 2 2 2 4" xfId="4678" xr:uid="{00000000-0005-0000-0000-00004D0A0000}"/>
    <cellStyle name="Normal 18 4 2 2 3" xfId="4680" xr:uid="{00000000-0005-0000-0000-00004E0A0000}"/>
    <cellStyle name="Normal 18 4 2 2 3 2" xfId="4682" xr:uid="{00000000-0005-0000-0000-00004F0A0000}"/>
    <cellStyle name="Normal 18 4 2 2 3 3" xfId="4684" xr:uid="{00000000-0005-0000-0000-0000500A0000}"/>
    <cellStyle name="Normal 18 4 2 2 4" xfId="4688" xr:uid="{00000000-0005-0000-0000-0000510A0000}"/>
    <cellStyle name="Normal 18 4 2 2 5" xfId="4692" xr:uid="{00000000-0005-0000-0000-0000520A0000}"/>
    <cellStyle name="Normal 18 4 2 3" xfId="4693" xr:uid="{00000000-0005-0000-0000-0000530A0000}"/>
    <cellStyle name="Normal 18 4 2 3 2" xfId="4694" xr:uid="{00000000-0005-0000-0000-0000540A0000}"/>
    <cellStyle name="Normal 18 4 2 3 2 2" xfId="4696" xr:uid="{00000000-0005-0000-0000-0000550A0000}"/>
    <cellStyle name="Normal 18 4 2 3 2 3" xfId="4697" xr:uid="{00000000-0005-0000-0000-0000560A0000}"/>
    <cellStyle name="Normal 18 4 2 3 3" xfId="4699" xr:uid="{00000000-0005-0000-0000-0000570A0000}"/>
    <cellStyle name="Normal 18 4 2 3 4" xfId="2133" xr:uid="{00000000-0005-0000-0000-0000580A0000}"/>
    <cellStyle name="Normal 18 4 2 4" xfId="4703" xr:uid="{00000000-0005-0000-0000-0000590A0000}"/>
    <cellStyle name="Normal 18 4 2 4 2" xfId="3741" xr:uid="{00000000-0005-0000-0000-00005A0A0000}"/>
    <cellStyle name="Normal 18 4 2 4 2 2" xfId="2758" xr:uid="{00000000-0005-0000-0000-00005B0A0000}"/>
    <cellStyle name="Normal 18 4 2 4 2 3" xfId="2763" xr:uid="{00000000-0005-0000-0000-00005C0A0000}"/>
    <cellStyle name="Normal 18 4 2 4 3" xfId="591" xr:uid="{00000000-0005-0000-0000-00005D0A0000}"/>
    <cellStyle name="Normal 18 4 2 4 4" xfId="3753" xr:uid="{00000000-0005-0000-0000-00005E0A0000}"/>
    <cellStyle name="Normal 18 4 2 5" xfId="4707" xr:uid="{00000000-0005-0000-0000-00005F0A0000}"/>
    <cellStyle name="Normal 18 4 2 5 2" xfId="3783" xr:uid="{00000000-0005-0000-0000-0000600A0000}"/>
    <cellStyle name="Normal 18 4 2 5 3" xfId="3764" xr:uid="{00000000-0005-0000-0000-0000610A0000}"/>
    <cellStyle name="Normal 18 4 2 6" xfId="4711" xr:uid="{00000000-0005-0000-0000-0000620A0000}"/>
    <cellStyle name="Normal 18 4 2 7" xfId="4714" xr:uid="{00000000-0005-0000-0000-0000630A0000}"/>
    <cellStyle name="Normal 18 4 3" xfId="4716" xr:uid="{00000000-0005-0000-0000-0000640A0000}"/>
    <cellStyle name="Normal 18 4 3 2" xfId="4718" xr:uid="{00000000-0005-0000-0000-0000650A0000}"/>
    <cellStyle name="Normal 18 4 3 2 2" xfId="4721" xr:uid="{00000000-0005-0000-0000-0000660A0000}"/>
    <cellStyle name="Normal 18 4 3 2 2 2" xfId="4723" xr:uid="{00000000-0005-0000-0000-0000670A0000}"/>
    <cellStyle name="Normal 18 4 3 2 2 3" xfId="4724" xr:uid="{00000000-0005-0000-0000-0000680A0000}"/>
    <cellStyle name="Normal 18 4 3 2 3" xfId="3085" xr:uid="{00000000-0005-0000-0000-0000690A0000}"/>
    <cellStyle name="Normal 18 4 3 2 4" xfId="86" xr:uid="{00000000-0005-0000-0000-00006A0A0000}"/>
    <cellStyle name="Normal 18 4 3 3" xfId="1009" xr:uid="{00000000-0005-0000-0000-00006B0A0000}"/>
    <cellStyle name="Normal 18 4 3 3 2" xfId="1011" xr:uid="{00000000-0005-0000-0000-00006C0A0000}"/>
    <cellStyle name="Normal 18 4 3 3 3" xfId="1014" xr:uid="{00000000-0005-0000-0000-00006D0A0000}"/>
    <cellStyle name="Normal 18 4 3 4" xfId="977" xr:uid="{00000000-0005-0000-0000-00006E0A0000}"/>
    <cellStyle name="Normal 18 4 3 5" xfId="1033" xr:uid="{00000000-0005-0000-0000-00006F0A0000}"/>
    <cellStyle name="Normal 18 4 4" xfId="600" xr:uid="{00000000-0005-0000-0000-0000700A0000}"/>
    <cellStyle name="Normal 18 4 4 2" xfId="602" xr:uid="{00000000-0005-0000-0000-0000710A0000}"/>
    <cellStyle name="Normal 18 4 4 2 2" xfId="4729" xr:uid="{00000000-0005-0000-0000-0000720A0000}"/>
    <cellStyle name="Normal 18 4 4 2 2 2" xfId="4730" xr:uid="{00000000-0005-0000-0000-0000730A0000}"/>
    <cellStyle name="Normal 18 4 4 2 2 3" xfId="4731" xr:uid="{00000000-0005-0000-0000-0000740A0000}"/>
    <cellStyle name="Normal 18 4 4 2 3" xfId="2014" xr:uid="{00000000-0005-0000-0000-0000750A0000}"/>
    <cellStyle name="Normal 18 4 4 2 4" xfId="3232" xr:uid="{00000000-0005-0000-0000-0000760A0000}"/>
    <cellStyle name="Normal 18 4 4 3" xfId="1040" xr:uid="{00000000-0005-0000-0000-0000770A0000}"/>
    <cellStyle name="Normal 18 4 4 3 2" xfId="4732" xr:uid="{00000000-0005-0000-0000-0000780A0000}"/>
    <cellStyle name="Normal 18 4 4 3 3" xfId="3237" xr:uid="{00000000-0005-0000-0000-0000790A0000}"/>
    <cellStyle name="Normal 18 4 4 4" xfId="564" xr:uid="{00000000-0005-0000-0000-00007A0A0000}"/>
    <cellStyle name="Normal 18 4 4 5" xfId="4738" xr:uid="{00000000-0005-0000-0000-00007B0A0000}"/>
    <cellStyle name="Normal 18 4 5" xfId="4741" xr:uid="{00000000-0005-0000-0000-00007C0A0000}"/>
    <cellStyle name="Normal 18 4 5 2" xfId="4744" xr:uid="{00000000-0005-0000-0000-00007D0A0000}"/>
    <cellStyle name="Normal 18 4 5 2 2" xfId="4747" xr:uid="{00000000-0005-0000-0000-00007E0A0000}"/>
    <cellStyle name="Normal 18 4 5 2 3" xfId="3267" xr:uid="{00000000-0005-0000-0000-00007F0A0000}"/>
    <cellStyle name="Normal 18 4 5 3" xfId="4749" xr:uid="{00000000-0005-0000-0000-0000800A0000}"/>
    <cellStyle name="Normal 18 4 5 4" xfId="4462" xr:uid="{00000000-0005-0000-0000-0000810A0000}"/>
    <cellStyle name="Normal 18 4 6" xfId="4751" xr:uid="{00000000-0005-0000-0000-0000820A0000}"/>
    <cellStyle name="Normal 18 4 6 2" xfId="4752" xr:uid="{00000000-0005-0000-0000-0000830A0000}"/>
    <cellStyle name="Normal 18 4 6 2 2" xfId="4753" xr:uid="{00000000-0005-0000-0000-0000840A0000}"/>
    <cellStyle name="Normal 18 4 6 2 3" xfId="4754" xr:uid="{00000000-0005-0000-0000-0000850A0000}"/>
    <cellStyle name="Normal 18 4 6 3" xfId="4755" xr:uid="{00000000-0005-0000-0000-0000860A0000}"/>
    <cellStyle name="Normal 18 4 6 4" xfId="4474" xr:uid="{00000000-0005-0000-0000-0000870A0000}"/>
    <cellStyle name="Normal 18 4 7" xfId="4758" xr:uid="{00000000-0005-0000-0000-0000880A0000}"/>
    <cellStyle name="Normal 18 4 7 2" xfId="2188" xr:uid="{00000000-0005-0000-0000-0000890A0000}"/>
    <cellStyle name="Normal 18 4 7 3" xfId="4759" xr:uid="{00000000-0005-0000-0000-00008A0A0000}"/>
    <cellStyle name="Normal 18 4 8" xfId="3976" xr:uid="{00000000-0005-0000-0000-00008B0A0000}"/>
    <cellStyle name="Normal 18 4 9" xfId="1371" xr:uid="{00000000-0005-0000-0000-00008C0A0000}"/>
    <cellStyle name="Normal 18 5" xfId="423" xr:uid="{00000000-0005-0000-0000-00008D0A0000}"/>
    <cellStyle name="Normal 18 5 10" xfId="4761" xr:uid="{00000000-0005-0000-0000-00008E0A0000}"/>
    <cellStyle name="Normal 18 5 10 2" xfId="4763" xr:uid="{00000000-0005-0000-0000-00008F0A0000}"/>
    <cellStyle name="Normal 18 5 10 3" xfId="206" xr:uid="{00000000-0005-0000-0000-0000900A0000}"/>
    <cellStyle name="Normal 18 5 11" xfId="4766" xr:uid="{00000000-0005-0000-0000-0000910A0000}"/>
    <cellStyle name="Normal 18 5 12" xfId="4768" xr:uid="{00000000-0005-0000-0000-0000920A0000}"/>
    <cellStyle name="Normal 18 5 2" xfId="4770" xr:uid="{00000000-0005-0000-0000-0000930A0000}"/>
    <cellStyle name="Normal 18 5 2 2" xfId="4540" xr:uid="{00000000-0005-0000-0000-0000940A0000}"/>
    <cellStyle name="Normal 18 5 2 2 2" xfId="1359" xr:uid="{00000000-0005-0000-0000-0000950A0000}"/>
    <cellStyle name="Normal 18 5 2 2 2 2" xfId="4771" xr:uid="{00000000-0005-0000-0000-0000960A0000}"/>
    <cellStyle name="Normal 18 5 2 2 2 2 2" xfId="4773" xr:uid="{00000000-0005-0000-0000-0000970A0000}"/>
    <cellStyle name="Normal 18 5 2 2 2 2 2 2" xfId="202" xr:uid="{00000000-0005-0000-0000-0000980A0000}"/>
    <cellStyle name="Normal 18 5 2 2 2 2 2 3" xfId="233" xr:uid="{00000000-0005-0000-0000-0000990A0000}"/>
    <cellStyle name="Normal 18 5 2 2 2 2 3" xfId="4774" xr:uid="{00000000-0005-0000-0000-00009A0A0000}"/>
    <cellStyle name="Normal 18 5 2 2 2 2 4" xfId="4775" xr:uid="{00000000-0005-0000-0000-00009B0A0000}"/>
    <cellStyle name="Normal 18 5 2 2 2 3" xfId="4776" xr:uid="{00000000-0005-0000-0000-00009C0A0000}"/>
    <cellStyle name="Normal 18 5 2 2 2 3 2" xfId="4777" xr:uid="{00000000-0005-0000-0000-00009D0A0000}"/>
    <cellStyle name="Normal 18 5 2 2 2 3 3" xfId="4778" xr:uid="{00000000-0005-0000-0000-00009E0A0000}"/>
    <cellStyle name="Normal 18 5 2 2 2 4" xfId="4780" xr:uid="{00000000-0005-0000-0000-00009F0A0000}"/>
    <cellStyle name="Normal 18 5 2 2 2 5" xfId="80" xr:uid="{00000000-0005-0000-0000-0000A00A0000}"/>
    <cellStyle name="Normal 18 5 2 2 3" xfId="4782" xr:uid="{00000000-0005-0000-0000-0000A10A0000}"/>
    <cellStyle name="Normal 18 5 2 2 3 2" xfId="831" xr:uid="{00000000-0005-0000-0000-0000A20A0000}"/>
    <cellStyle name="Normal 18 5 2 2 3 2 2" xfId="503" xr:uid="{00000000-0005-0000-0000-0000A30A0000}"/>
    <cellStyle name="Normal 18 5 2 2 3 2 3" xfId="4784" xr:uid="{00000000-0005-0000-0000-0000A40A0000}"/>
    <cellStyle name="Normal 18 5 2 2 3 3" xfId="4785" xr:uid="{00000000-0005-0000-0000-0000A50A0000}"/>
    <cellStyle name="Normal 18 5 2 2 3 4" xfId="4787" xr:uid="{00000000-0005-0000-0000-0000A60A0000}"/>
    <cellStyle name="Normal 18 5 2 2 4" xfId="4788" xr:uid="{00000000-0005-0000-0000-0000A70A0000}"/>
    <cellStyle name="Normal 18 5 2 2 4 2" xfId="4789" xr:uid="{00000000-0005-0000-0000-0000A80A0000}"/>
    <cellStyle name="Normal 18 5 2 2 4 2 2" xfId="4790" xr:uid="{00000000-0005-0000-0000-0000A90A0000}"/>
    <cellStyle name="Normal 18 5 2 2 4 2 3" xfId="4791" xr:uid="{00000000-0005-0000-0000-0000AA0A0000}"/>
    <cellStyle name="Normal 18 5 2 2 4 3" xfId="4792" xr:uid="{00000000-0005-0000-0000-0000AB0A0000}"/>
    <cellStyle name="Normal 18 5 2 2 4 4" xfId="4794" xr:uid="{00000000-0005-0000-0000-0000AC0A0000}"/>
    <cellStyle name="Normal 18 5 2 2 5" xfId="4796" xr:uid="{00000000-0005-0000-0000-0000AD0A0000}"/>
    <cellStyle name="Normal 18 5 2 2 5 2" xfId="2810" xr:uid="{00000000-0005-0000-0000-0000AE0A0000}"/>
    <cellStyle name="Normal 18 5 2 2 5 3" xfId="2828" xr:uid="{00000000-0005-0000-0000-0000AF0A0000}"/>
    <cellStyle name="Normal 18 5 2 2 6" xfId="4798" xr:uid="{00000000-0005-0000-0000-0000B00A0000}"/>
    <cellStyle name="Normal 18 5 2 2 7" xfId="19" xr:uid="{00000000-0005-0000-0000-0000B10A0000}"/>
    <cellStyle name="Normal 18 5 2 3" xfId="4800" xr:uid="{00000000-0005-0000-0000-0000B20A0000}"/>
    <cellStyle name="Normal 18 5 2 3 2" xfId="948" xr:uid="{00000000-0005-0000-0000-0000B30A0000}"/>
    <cellStyle name="Normal 18 5 2 3 2 2" xfId="4801" xr:uid="{00000000-0005-0000-0000-0000B40A0000}"/>
    <cellStyle name="Normal 18 5 2 3 2 2 2" xfId="261" xr:uid="{00000000-0005-0000-0000-0000B50A0000}"/>
    <cellStyle name="Normal 18 5 2 3 2 2 3" xfId="4802" xr:uid="{00000000-0005-0000-0000-0000B60A0000}"/>
    <cellStyle name="Normal 18 5 2 3 2 3" xfId="4804" xr:uid="{00000000-0005-0000-0000-0000B70A0000}"/>
    <cellStyle name="Normal 18 5 2 3 2 4" xfId="4805" xr:uid="{00000000-0005-0000-0000-0000B80A0000}"/>
    <cellStyle name="Normal 18 5 2 3 3" xfId="4806" xr:uid="{00000000-0005-0000-0000-0000B90A0000}"/>
    <cellStyle name="Normal 18 5 2 3 3 2" xfId="4807" xr:uid="{00000000-0005-0000-0000-0000BA0A0000}"/>
    <cellStyle name="Normal 18 5 2 3 3 3" xfId="4808" xr:uid="{00000000-0005-0000-0000-0000BB0A0000}"/>
    <cellStyle name="Normal 18 5 2 3 4" xfId="4811" xr:uid="{00000000-0005-0000-0000-0000BC0A0000}"/>
    <cellStyle name="Normal 18 5 2 3 5" xfId="4815" xr:uid="{00000000-0005-0000-0000-0000BD0A0000}"/>
    <cellStyle name="Normal 18 5 2 4" xfId="4818" xr:uid="{00000000-0005-0000-0000-0000BE0A0000}"/>
    <cellStyle name="Normal 18 5 2 4 2" xfId="3331" xr:uid="{00000000-0005-0000-0000-0000BF0A0000}"/>
    <cellStyle name="Normal 18 5 2 4 2 2" xfId="3334" xr:uid="{00000000-0005-0000-0000-0000C00A0000}"/>
    <cellStyle name="Normal 18 5 2 4 2 2 2" xfId="4820" xr:uid="{00000000-0005-0000-0000-0000C10A0000}"/>
    <cellStyle name="Normal 18 5 2 4 2 2 3" xfId="4822" xr:uid="{00000000-0005-0000-0000-0000C20A0000}"/>
    <cellStyle name="Normal 18 5 2 4 2 3" xfId="262" xr:uid="{00000000-0005-0000-0000-0000C30A0000}"/>
    <cellStyle name="Normal 18 5 2 4 2 4" xfId="4803" xr:uid="{00000000-0005-0000-0000-0000C40A0000}"/>
    <cellStyle name="Normal 18 5 2 4 3" xfId="3338" xr:uid="{00000000-0005-0000-0000-0000C50A0000}"/>
    <cellStyle name="Normal 18 5 2 4 3 2" xfId="4824" xr:uid="{00000000-0005-0000-0000-0000C60A0000}"/>
    <cellStyle name="Normal 18 5 2 4 3 3" xfId="4825" xr:uid="{00000000-0005-0000-0000-0000C70A0000}"/>
    <cellStyle name="Normal 18 5 2 4 4" xfId="497" xr:uid="{00000000-0005-0000-0000-0000C80A0000}"/>
    <cellStyle name="Normal 18 5 2 4 5" xfId="4829" xr:uid="{00000000-0005-0000-0000-0000C90A0000}"/>
    <cellStyle name="Normal 18 5 2 5" xfId="4831" xr:uid="{00000000-0005-0000-0000-0000CA0A0000}"/>
    <cellStyle name="Normal 18 5 2 5 2" xfId="2639" xr:uid="{00000000-0005-0000-0000-0000CB0A0000}"/>
    <cellStyle name="Normal 18 5 2 5 2 2" xfId="2056" xr:uid="{00000000-0005-0000-0000-0000CC0A0000}"/>
    <cellStyle name="Normal 18 5 2 5 2 3" xfId="4832" xr:uid="{00000000-0005-0000-0000-0000CD0A0000}"/>
    <cellStyle name="Normal 18 5 2 5 3" xfId="4835" xr:uid="{00000000-0005-0000-0000-0000CE0A0000}"/>
    <cellStyle name="Normal 18 5 2 5 4" xfId="4837" xr:uid="{00000000-0005-0000-0000-0000CF0A0000}"/>
    <cellStyle name="Normal 18 5 2 6" xfId="4839" xr:uid="{00000000-0005-0000-0000-0000D00A0000}"/>
    <cellStyle name="Normal 18 5 2 6 2" xfId="4842" xr:uid="{00000000-0005-0000-0000-0000D10A0000}"/>
    <cellStyle name="Normal 18 5 2 6 2 2" xfId="4843" xr:uid="{00000000-0005-0000-0000-0000D20A0000}"/>
    <cellStyle name="Normal 18 5 2 6 2 3" xfId="4845" xr:uid="{00000000-0005-0000-0000-0000D30A0000}"/>
    <cellStyle name="Normal 18 5 2 6 3" xfId="4846" xr:uid="{00000000-0005-0000-0000-0000D40A0000}"/>
    <cellStyle name="Normal 18 5 2 6 4" xfId="4848" xr:uid="{00000000-0005-0000-0000-0000D50A0000}"/>
    <cellStyle name="Normal 18 5 2 7" xfId="4849" xr:uid="{00000000-0005-0000-0000-0000D60A0000}"/>
    <cellStyle name="Normal 18 5 2 7 2" xfId="4850" xr:uid="{00000000-0005-0000-0000-0000D70A0000}"/>
    <cellStyle name="Normal 18 5 2 7 3" xfId="4851" xr:uid="{00000000-0005-0000-0000-0000D80A0000}"/>
    <cellStyle name="Normal 18 5 2 8" xfId="2304" xr:uid="{00000000-0005-0000-0000-0000D90A0000}"/>
    <cellStyle name="Normal 18 5 2 9" xfId="2311" xr:uid="{00000000-0005-0000-0000-0000DA0A0000}"/>
    <cellStyle name="Normal 18 5 3" xfId="4195" xr:uid="{00000000-0005-0000-0000-0000DB0A0000}"/>
    <cellStyle name="Normal 18 5 3 2" xfId="4853" xr:uid="{00000000-0005-0000-0000-0000DC0A0000}"/>
    <cellStyle name="Normal 18 5 3 2 10" xfId="2773" xr:uid="{00000000-0005-0000-0000-0000DD0A0000}"/>
    <cellStyle name="Normal 18 5 3 2 11" xfId="3802" xr:uid="{00000000-0005-0000-0000-0000DE0A0000}"/>
    <cellStyle name="Normal 18 5 3 2 12" xfId="8142" xr:uid="{00000000-0005-0000-0000-0000DF0A0000}"/>
    <cellStyle name="Normal 18 5 3 2 2" xfId="4855" xr:uid="{00000000-0005-0000-0000-0000E00A0000}"/>
    <cellStyle name="Normal 18 5 3 2 2 2" xfId="4857" xr:uid="{00000000-0005-0000-0000-0000E10A0000}"/>
    <cellStyle name="Normal 18 5 3 2 2 2 2" xfId="4859" xr:uid="{00000000-0005-0000-0000-0000E20A0000}"/>
    <cellStyle name="Normal 18 5 3 2 2 2 2 2" xfId="2716" xr:uid="{00000000-0005-0000-0000-0000E30A0000}"/>
    <cellStyle name="Normal 18 5 3 2 2 2 2 2 2" xfId="4862" xr:uid="{00000000-0005-0000-0000-0000E40A0000}"/>
    <cellStyle name="Normal 18 5 3 2 2 2 2 2 3" xfId="4866" xr:uid="{00000000-0005-0000-0000-0000E50A0000}"/>
    <cellStyle name="Normal 18 5 3 2 2 2 2 3" xfId="3145" xr:uid="{00000000-0005-0000-0000-0000E60A0000}"/>
    <cellStyle name="Normal 18 5 3 2 2 2 2 4" xfId="3147" xr:uid="{00000000-0005-0000-0000-0000E70A0000}"/>
    <cellStyle name="Normal 18 5 3 2 2 2 3" xfId="4121" xr:uid="{00000000-0005-0000-0000-0000E80A0000}"/>
    <cellStyle name="Normal 18 5 3 2 2 2 3 2" xfId="4867" xr:uid="{00000000-0005-0000-0000-0000E90A0000}"/>
    <cellStyle name="Normal 18 5 3 2 2 2 3 3" xfId="4868" xr:uid="{00000000-0005-0000-0000-0000EA0A0000}"/>
    <cellStyle name="Normal 18 5 3 2 2 2 4" xfId="4123" xr:uid="{00000000-0005-0000-0000-0000EB0A0000}"/>
    <cellStyle name="Normal 18 5 3 2 2 2 5" xfId="4869" xr:uid="{00000000-0005-0000-0000-0000EC0A0000}"/>
    <cellStyle name="Normal 18 5 3 2 2 3" xfId="3321" xr:uid="{00000000-0005-0000-0000-0000ED0A0000}"/>
    <cellStyle name="Normal 18 5 3 2 2 3 2" xfId="4871" xr:uid="{00000000-0005-0000-0000-0000EE0A0000}"/>
    <cellStyle name="Normal 18 5 3 2 2 3 2 2" xfId="4872" xr:uid="{00000000-0005-0000-0000-0000EF0A0000}"/>
    <cellStyle name="Normal 18 5 3 2 2 3 2 3" xfId="3152" xr:uid="{00000000-0005-0000-0000-0000F00A0000}"/>
    <cellStyle name="Normal 18 5 3 2 2 3 3" xfId="4128" xr:uid="{00000000-0005-0000-0000-0000F10A0000}"/>
    <cellStyle name="Normal 18 5 3 2 2 3 4" xfId="4132" xr:uid="{00000000-0005-0000-0000-0000F20A0000}"/>
    <cellStyle name="Normal 18 5 3 2 2 4" xfId="2466" xr:uid="{00000000-0005-0000-0000-0000F30A0000}"/>
    <cellStyle name="Normal 18 5 3 2 2 4 2" xfId="4875" xr:uid="{00000000-0005-0000-0000-0000F40A0000}"/>
    <cellStyle name="Normal 18 5 3 2 2 4 2 2" xfId="4878" xr:uid="{00000000-0005-0000-0000-0000F50A0000}"/>
    <cellStyle name="Normal 18 5 3 2 2 4 2 3" xfId="4880" xr:uid="{00000000-0005-0000-0000-0000F60A0000}"/>
    <cellStyle name="Normal 18 5 3 2 2 4 3" xfId="4883" xr:uid="{00000000-0005-0000-0000-0000F70A0000}"/>
    <cellStyle name="Normal 18 5 3 2 2 4 4" xfId="4727" xr:uid="{00000000-0005-0000-0000-0000F80A0000}"/>
    <cellStyle name="Normal 18 5 3 2 2 5" xfId="4886" xr:uid="{00000000-0005-0000-0000-0000F90A0000}"/>
    <cellStyle name="Normal 18 5 3 2 2 5 2" xfId="4889" xr:uid="{00000000-0005-0000-0000-0000FA0A0000}"/>
    <cellStyle name="Normal 18 5 3 2 2 5 3" xfId="4893" xr:uid="{00000000-0005-0000-0000-0000FB0A0000}"/>
    <cellStyle name="Normal 18 5 3 2 2 6" xfId="4896" xr:uid="{00000000-0005-0000-0000-0000FC0A0000}"/>
    <cellStyle name="Normal 18 5 3 2 2 7" xfId="1638" xr:uid="{00000000-0005-0000-0000-0000FD0A0000}"/>
    <cellStyle name="Normal 18 5 3 2 3" xfId="3606" xr:uid="{00000000-0005-0000-0000-0000FE0A0000}"/>
    <cellStyle name="Normal 18 5 3 2 3 2" xfId="869" xr:uid="{00000000-0005-0000-0000-0000FF0A0000}"/>
    <cellStyle name="Normal 18 5 3 2 3 2 2" xfId="872" xr:uid="{00000000-0005-0000-0000-0000000B0000}"/>
    <cellStyle name="Normal 18 5 3 2 3 2 2 2" xfId="136" xr:uid="{00000000-0005-0000-0000-0000010B0000}"/>
    <cellStyle name="Normal 18 5 3 2 3 2 2 2 2" xfId="2911" xr:uid="{00000000-0005-0000-0000-0000020B0000}"/>
    <cellStyle name="Normal 18 5 3 2 3 2 2 2 3" xfId="2872" xr:uid="{00000000-0005-0000-0000-0000030B0000}"/>
    <cellStyle name="Normal 18 5 3 2 3 2 2 3" xfId="2913" xr:uid="{00000000-0005-0000-0000-0000040B0000}"/>
    <cellStyle name="Normal 18 5 3 2 3 2 2 4" xfId="2916" xr:uid="{00000000-0005-0000-0000-0000050B0000}"/>
    <cellStyle name="Normal 18 5 3 2 3 2 3" xfId="2919" xr:uid="{00000000-0005-0000-0000-0000060B0000}"/>
    <cellStyle name="Normal 18 5 3 2 3 2 3 2" xfId="2922" xr:uid="{00000000-0005-0000-0000-0000070B0000}"/>
    <cellStyle name="Normal 18 5 3 2 3 2 3 3" xfId="2924" xr:uid="{00000000-0005-0000-0000-0000080B0000}"/>
    <cellStyle name="Normal 18 5 3 2 3 2 4" xfId="2927" xr:uid="{00000000-0005-0000-0000-0000090B0000}"/>
    <cellStyle name="Normal 18 5 3 2 3 2 5" xfId="2931" xr:uid="{00000000-0005-0000-0000-00000A0B0000}"/>
    <cellStyle name="Normal 18 5 3 2 3 3" xfId="3609" xr:uid="{00000000-0005-0000-0000-00000B0B0000}"/>
    <cellStyle name="Normal 18 5 3 2 3 3 2" xfId="2951" xr:uid="{00000000-0005-0000-0000-00000C0B0000}"/>
    <cellStyle name="Normal 18 5 3 2 3 3 2 2" xfId="4897" xr:uid="{00000000-0005-0000-0000-00000D0B0000}"/>
    <cellStyle name="Normal 18 5 3 2 3 3 2 2 2" xfId="3315" xr:uid="{00000000-0005-0000-0000-00000E0B0000}"/>
    <cellStyle name="Normal 18 5 3 2 3 3 2 2 3" xfId="3317" xr:uid="{00000000-0005-0000-0000-00000F0B0000}"/>
    <cellStyle name="Normal 18 5 3 2 3 3 2 3" xfId="4898" xr:uid="{00000000-0005-0000-0000-0000100B0000}"/>
    <cellStyle name="Normal 18 5 3 2 3 3 2 4" xfId="4079" xr:uid="{00000000-0005-0000-0000-0000110B0000}"/>
    <cellStyle name="Normal 18 5 3 2 3 3 3" xfId="2955" xr:uid="{00000000-0005-0000-0000-0000120B0000}"/>
    <cellStyle name="Normal 18 5 3 2 3 3 3 2" xfId="4899" xr:uid="{00000000-0005-0000-0000-0000130B0000}"/>
    <cellStyle name="Normal 18 5 3 2 3 3 3 3" xfId="4902" xr:uid="{00000000-0005-0000-0000-0000140B0000}"/>
    <cellStyle name="Normal 18 5 3 2 3 3 4" xfId="4904" xr:uid="{00000000-0005-0000-0000-0000150B0000}"/>
    <cellStyle name="Normal 18 5 3 2 3 3 5" xfId="3263" xr:uid="{00000000-0005-0000-0000-0000160B0000}"/>
    <cellStyle name="Normal 18 5 3 2 3 4" xfId="3611" xr:uid="{00000000-0005-0000-0000-0000170B0000}"/>
    <cellStyle name="Normal 18 5 3 2 3 4 2" xfId="2970" xr:uid="{00000000-0005-0000-0000-0000180B0000}"/>
    <cellStyle name="Normal 18 5 3 2 3 4 2 2" xfId="4907" xr:uid="{00000000-0005-0000-0000-0000190B0000}"/>
    <cellStyle name="Normal 18 5 3 2 3 4 2 3" xfId="4908" xr:uid="{00000000-0005-0000-0000-00001A0B0000}"/>
    <cellStyle name="Normal 18 5 3 2 3 4 3" xfId="4909" xr:uid="{00000000-0005-0000-0000-00001B0B0000}"/>
    <cellStyle name="Normal 18 5 3 2 3 4 4" xfId="4745" xr:uid="{00000000-0005-0000-0000-00001C0B0000}"/>
    <cellStyle name="Normal 18 5 3 2 3 5" xfId="3057" xr:uid="{00000000-0005-0000-0000-00001D0B0000}"/>
    <cellStyle name="Normal 18 5 3 2 3 5 2" xfId="2985" xr:uid="{00000000-0005-0000-0000-00001E0B0000}"/>
    <cellStyle name="Normal 18 5 3 2 3 5 2 2" xfId="4912" xr:uid="{00000000-0005-0000-0000-00001F0B0000}"/>
    <cellStyle name="Normal 18 5 3 2 3 5 2 3" xfId="4915" xr:uid="{00000000-0005-0000-0000-0000200B0000}"/>
    <cellStyle name="Normal 18 5 3 2 3 5 3" xfId="4917" xr:uid="{00000000-0005-0000-0000-0000210B0000}"/>
    <cellStyle name="Normal 18 5 3 2 3 5 4" xfId="4919" xr:uid="{00000000-0005-0000-0000-0000220B0000}"/>
    <cellStyle name="Normal 18 5 3 2 3 6" xfId="3830" xr:uid="{00000000-0005-0000-0000-0000230B0000}"/>
    <cellStyle name="Normal 18 5 3 2 3 6 2" xfId="4922" xr:uid="{00000000-0005-0000-0000-0000240B0000}"/>
    <cellStyle name="Normal 18 5 3 2 3 6 3" xfId="3898" xr:uid="{00000000-0005-0000-0000-0000250B0000}"/>
    <cellStyle name="Normal 18 5 3 2 3 7" xfId="3833" xr:uid="{00000000-0005-0000-0000-0000260B0000}"/>
    <cellStyle name="Normal 18 5 3 2 3 8" xfId="4924" xr:uid="{00000000-0005-0000-0000-0000270B0000}"/>
    <cellStyle name="Normal 18 5 3 2 4" xfId="3615" xr:uid="{00000000-0005-0000-0000-0000280B0000}"/>
    <cellStyle name="Normal 18 5 3 2 4 2" xfId="3618" xr:uid="{00000000-0005-0000-0000-0000290B0000}"/>
    <cellStyle name="Normal 18 5 3 2 4 2 2" xfId="3002" xr:uid="{00000000-0005-0000-0000-00002A0B0000}"/>
    <cellStyle name="Normal 18 5 3 2 4 2 2 2" xfId="4927" xr:uid="{00000000-0005-0000-0000-00002B0B0000}"/>
    <cellStyle name="Normal 18 5 3 2 4 2 2 3" xfId="4928" xr:uid="{00000000-0005-0000-0000-00002C0B0000}"/>
    <cellStyle name="Normal 18 5 3 2 4 2 3" xfId="3005" xr:uid="{00000000-0005-0000-0000-00002D0B0000}"/>
    <cellStyle name="Normal 18 5 3 2 4 2 4" xfId="4929" xr:uid="{00000000-0005-0000-0000-00002E0B0000}"/>
    <cellStyle name="Normal 18 5 3 2 4 3" xfId="3621" xr:uid="{00000000-0005-0000-0000-00002F0B0000}"/>
    <cellStyle name="Normal 18 5 3 2 4 3 2" xfId="3025" xr:uid="{00000000-0005-0000-0000-0000300B0000}"/>
    <cellStyle name="Normal 18 5 3 2 4 3 3" xfId="4930" xr:uid="{00000000-0005-0000-0000-0000310B0000}"/>
    <cellStyle name="Normal 18 5 3 2 4 4" xfId="680" xr:uid="{00000000-0005-0000-0000-0000320B0000}"/>
    <cellStyle name="Normal 18 5 3 2 4 5" xfId="639" xr:uid="{00000000-0005-0000-0000-0000330B0000}"/>
    <cellStyle name="Normal 18 5 3 2 5" xfId="3624" xr:uid="{00000000-0005-0000-0000-0000340B0000}"/>
    <cellStyle name="Normal 18 5 3 2 5 2" xfId="1622" xr:uid="{00000000-0005-0000-0000-0000350B0000}"/>
    <cellStyle name="Normal 18 5 3 2 5 2 2" xfId="1633" xr:uid="{00000000-0005-0000-0000-0000360B0000}"/>
    <cellStyle name="Normal 18 5 3 2 5 2 2 2" xfId="183" xr:uid="{00000000-0005-0000-0000-0000370B0000}"/>
    <cellStyle name="Normal 18 5 3 2 5 2 2 3" xfId="4932" xr:uid="{00000000-0005-0000-0000-0000380B0000}"/>
    <cellStyle name="Normal 18 5 3 2 5 2 3" xfId="1643" xr:uid="{00000000-0005-0000-0000-0000390B0000}"/>
    <cellStyle name="Normal 18 5 3 2 5 2 4" xfId="4933" xr:uid="{00000000-0005-0000-0000-00003A0B0000}"/>
    <cellStyle name="Normal 18 5 3 2 5 3" xfId="1648" xr:uid="{00000000-0005-0000-0000-00003B0B0000}"/>
    <cellStyle name="Normal 18 5 3 2 5 3 2" xfId="4934" xr:uid="{00000000-0005-0000-0000-00003C0B0000}"/>
    <cellStyle name="Normal 18 5 3 2 5 3 3" xfId="4935" xr:uid="{00000000-0005-0000-0000-00003D0B0000}"/>
    <cellStyle name="Normal 18 5 3 2 5 4" xfId="581" xr:uid="{00000000-0005-0000-0000-00003E0B0000}"/>
    <cellStyle name="Normal 18 5 3 2 5 5" xfId="4937" xr:uid="{00000000-0005-0000-0000-00003F0B0000}"/>
    <cellStyle name="Normal 18 5 3 2 6" xfId="1461" xr:uid="{00000000-0005-0000-0000-0000400B0000}"/>
    <cellStyle name="Normal 18 5 3 2 6 2" xfId="1468" xr:uid="{00000000-0005-0000-0000-0000410B0000}"/>
    <cellStyle name="Normal 18 5 3 2 6 2 2" xfId="4938" xr:uid="{00000000-0005-0000-0000-0000420B0000}"/>
    <cellStyle name="Normal 18 5 3 2 6 2 3" xfId="4940" xr:uid="{00000000-0005-0000-0000-0000430B0000}"/>
    <cellStyle name="Normal 18 5 3 2 6 3" xfId="1509" xr:uid="{00000000-0005-0000-0000-0000440B0000}"/>
    <cellStyle name="Normal 18 5 3 2 6 4" xfId="4942" xr:uid="{00000000-0005-0000-0000-0000450B0000}"/>
    <cellStyle name="Normal 18 5 3 2 7" xfId="3627" xr:uid="{00000000-0005-0000-0000-0000460B0000}"/>
    <cellStyle name="Normal 18 5 3 2 7 2" xfId="4945" xr:uid="{00000000-0005-0000-0000-0000470B0000}"/>
    <cellStyle name="Normal 18 5 3 2 7 2 2" xfId="4947" xr:uid="{00000000-0005-0000-0000-0000480B0000}"/>
    <cellStyle name="Normal 18 5 3 2 7 2 3" xfId="4949" xr:uid="{00000000-0005-0000-0000-0000490B0000}"/>
    <cellStyle name="Normal 18 5 3 2 7 3" xfId="4951" xr:uid="{00000000-0005-0000-0000-00004A0B0000}"/>
    <cellStyle name="Normal 18 5 3 2 7 4" xfId="795" xr:uid="{00000000-0005-0000-0000-00004B0B0000}"/>
    <cellStyle name="Normal 18 5 3 2 8" xfId="3633" xr:uid="{00000000-0005-0000-0000-00004C0B0000}"/>
    <cellStyle name="Normal 18 5 3 2 8 2" xfId="4952" xr:uid="{00000000-0005-0000-0000-00004D0B0000}"/>
    <cellStyle name="Normal 18 5 3 2 8 2 2" xfId="4953" xr:uid="{00000000-0005-0000-0000-00004E0B0000}"/>
    <cellStyle name="Normal 18 5 3 2 8 2 3" xfId="4954" xr:uid="{00000000-0005-0000-0000-00004F0B0000}"/>
    <cellStyle name="Normal 18 5 3 2 8 3" xfId="2566" xr:uid="{00000000-0005-0000-0000-0000500B0000}"/>
    <cellStyle name="Normal 18 5 3 2 8 4" xfId="1339" xr:uid="{00000000-0005-0000-0000-0000510B0000}"/>
    <cellStyle name="Normal 18 5 3 2 9" xfId="4955" xr:uid="{00000000-0005-0000-0000-0000520B0000}"/>
    <cellStyle name="Normal 18 5 3 2 9 2" xfId="4956" xr:uid="{00000000-0005-0000-0000-0000530B0000}"/>
    <cellStyle name="Normal 18 5 3 2 9 3" xfId="2575" xr:uid="{00000000-0005-0000-0000-0000540B0000}"/>
    <cellStyle name="Normal 18 5 3 3" xfId="1069" xr:uid="{00000000-0005-0000-0000-0000550B0000}"/>
    <cellStyle name="Normal 18 5 3 3 2" xfId="1575" xr:uid="{00000000-0005-0000-0000-0000560B0000}"/>
    <cellStyle name="Normal 18 5 3 3 2 2" xfId="1582" xr:uid="{00000000-0005-0000-0000-0000570B0000}"/>
    <cellStyle name="Normal 18 5 3 3 2 2 2" xfId="1585" xr:uid="{00000000-0005-0000-0000-0000580B0000}"/>
    <cellStyle name="Normal 18 5 3 3 2 2 2 2" xfId="4957" xr:uid="{00000000-0005-0000-0000-0000590B0000}"/>
    <cellStyle name="Normal 18 5 3 3 2 2 2 3" xfId="4958" xr:uid="{00000000-0005-0000-0000-00005A0B0000}"/>
    <cellStyle name="Normal 18 5 3 3 2 2 3" xfId="4959" xr:uid="{00000000-0005-0000-0000-00005B0B0000}"/>
    <cellStyle name="Normal 18 5 3 3 2 2 4" xfId="4961" xr:uid="{00000000-0005-0000-0000-00005C0B0000}"/>
    <cellStyle name="Normal 18 5 3 3 2 3" xfId="1591" xr:uid="{00000000-0005-0000-0000-00005D0B0000}"/>
    <cellStyle name="Normal 18 5 3 3 2 3 2" xfId="1416" xr:uid="{00000000-0005-0000-0000-00005E0B0000}"/>
    <cellStyle name="Normal 18 5 3 3 2 3 3" xfId="4962" xr:uid="{00000000-0005-0000-0000-00005F0B0000}"/>
    <cellStyle name="Normal 18 5 3 3 2 4" xfId="571" xr:uid="{00000000-0005-0000-0000-0000600B0000}"/>
    <cellStyle name="Normal 18 5 3 3 2 5" xfId="1603" xr:uid="{00000000-0005-0000-0000-0000610B0000}"/>
    <cellStyle name="Normal 18 5 3 3 3" xfId="3107" xr:uid="{00000000-0005-0000-0000-0000620B0000}"/>
    <cellStyle name="Normal 18 5 3 3 3 2" xfId="3637" xr:uid="{00000000-0005-0000-0000-0000630B0000}"/>
    <cellStyle name="Normal 18 5 3 3 3 2 2" xfId="2201" xr:uid="{00000000-0005-0000-0000-0000640B0000}"/>
    <cellStyle name="Normal 18 5 3 3 3 2 3" xfId="2215" xr:uid="{00000000-0005-0000-0000-0000650B0000}"/>
    <cellStyle name="Normal 18 5 3 3 3 3" xfId="3640" xr:uid="{00000000-0005-0000-0000-0000660B0000}"/>
    <cellStyle name="Normal 18 5 3 3 3 4" xfId="3643" xr:uid="{00000000-0005-0000-0000-0000670B0000}"/>
    <cellStyle name="Normal 18 5 3 3 4" xfId="3650" xr:uid="{00000000-0005-0000-0000-0000680B0000}"/>
    <cellStyle name="Normal 18 5 3 3 4 2" xfId="3655" xr:uid="{00000000-0005-0000-0000-0000690B0000}"/>
    <cellStyle name="Normal 18 5 3 3 4 2 2" xfId="431" xr:uid="{00000000-0005-0000-0000-00006A0B0000}"/>
    <cellStyle name="Normal 18 5 3 3 4 2 3" xfId="2329" xr:uid="{00000000-0005-0000-0000-00006B0B0000}"/>
    <cellStyle name="Normal 18 5 3 3 4 3" xfId="3660" xr:uid="{00000000-0005-0000-0000-00006C0B0000}"/>
    <cellStyle name="Normal 18 5 3 3 4 4" xfId="14" xr:uid="{00000000-0005-0000-0000-00006D0B0000}"/>
    <cellStyle name="Normal 18 5 3 3 5" xfId="3666" xr:uid="{00000000-0005-0000-0000-00006E0B0000}"/>
    <cellStyle name="Normal 18 5 3 3 5 2" xfId="4967" xr:uid="{00000000-0005-0000-0000-00006F0B0000}"/>
    <cellStyle name="Normal 18 5 3 3 5 3" xfId="4969" xr:uid="{00000000-0005-0000-0000-0000700B0000}"/>
    <cellStyle name="Normal 18 5 3 3 6" xfId="3672" xr:uid="{00000000-0005-0000-0000-0000710B0000}"/>
    <cellStyle name="Normal 18 5 3 3 7" xfId="4972" xr:uid="{00000000-0005-0000-0000-0000720B0000}"/>
    <cellStyle name="Normal 18 5 3 4" xfId="1079" xr:uid="{00000000-0005-0000-0000-0000730B0000}"/>
    <cellStyle name="Normal 18 5 3 4 2" xfId="3365" xr:uid="{00000000-0005-0000-0000-0000740B0000}"/>
    <cellStyle name="Normal 18 5 3 4 2 2" xfId="4545" xr:uid="{00000000-0005-0000-0000-0000750B0000}"/>
    <cellStyle name="Normal 18 5 3 4 2 2 2" xfId="4975" xr:uid="{00000000-0005-0000-0000-0000760B0000}"/>
    <cellStyle name="Normal 18 5 3 4 2 2 3" xfId="4977" xr:uid="{00000000-0005-0000-0000-0000770B0000}"/>
    <cellStyle name="Normal 18 5 3 4 2 3" xfId="4821" xr:uid="{00000000-0005-0000-0000-0000780B0000}"/>
    <cellStyle name="Normal 18 5 3 4 2 4" xfId="4823" xr:uid="{00000000-0005-0000-0000-0000790B0000}"/>
    <cellStyle name="Normal 18 5 3 4 3" xfId="3676" xr:uid="{00000000-0005-0000-0000-00007A0B0000}"/>
    <cellStyle name="Normal 18 5 3 4 3 2" xfId="3681" xr:uid="{00000000-0005-0000-0000-00007B0B0000}"/>
    <cellStyle name="Normal 18 5 3 4 3 3" xfId="273" xr:uid="{00000000-0005-0000-0000-00007C0B0000}"/>
    <cellStyle name="Normal 18 5 3 4 4" xfId="517" xr:uid="{00000000-0005-0000-0000-00007D0B0000}"/>
    <cellStyle name="Normal 18 5 3 4 5" xfId="523" xr:uid="{00000000-0005-0000-0000-00007E0B0000}"/>
    <cellStyle name="Normal 18 5 3 5" xfId="2940" xr:uid="{00000000-0005-0000-0000-00007F0B0000}"/>
    <cellStyle name="Normal 18 5 3 5 2" xfId="4978" xr:uid="{00000000-0005-0000-0000-0000800B0000}"/>
    <cellStyle name="Normal 18 5 3 5 2 2" xfId="4435" xr:uid="{00000000-0005-0000-0000-0000810B0000}"/>
    <cellStyle name="Normal 18 5 3 5 2 3" xfId="4979" xr:uid="{00000000-0005-0000-0000-0000820B0000}"/>
    <cellStyle name="Normal 18 5 3 5 3" xfId="3688" xr:uid="{00000000-0005-0000-0000-0000830B0000}"/>
    <cellStyle name="Normal 18 5 3 5 4" xfId="192" xr:uid="{00000000-0005-0000-0000-0000840B0000}"/>
    <cellStyle name="Normal 18 5 3 6" xfId="4981" xr:uid="{00000000-0005-0000-0000-0000850B0000}"/>
    <cellStyle name="Normal 18 5 3 6 2" xfId="4982" xr:uid="{00000000-0005-0000-0000-0000860B0000}"/>
    <cellStyle name="Normal 18 5 3 6 2 2" xfId="4985" xr:uid="{00000000-0005-0000-0000-0000870B0000}"/>
    <cellStyle name="Normal 18 5 3 6 2 3" xfId="4988" xr:uid="{00000000-0005-0000-0000-0000880B0000}"/>
    <cellStyle name="Normal 18 5 3 6 3" xfId="3699" xr:uid="{00000000-0005-0000-0000-0000890B0000}"/>
    <cellStyle name="Normal 18 5 3 6 4" xfId="3702" xr:uid="{00000000-0005-0000-0000-00008A0B0000}"/>
    <cellStyle name="Normal 18 5 3 7" xfId="3708" xr:uid="{00000000-0005-0000-0000-00008B0B0000}"/>
    <cellStyle name="Normal 18 5 3 7 2" xfId="3710" xr:uid="{00000000-0005-0000-0000-00008C0B0000}"/>
    <cellStyle name="Normal 18 5 3 7 3" xfId="3197" xr:uid="{00000000-0005-0000-0000-00008D0B0000}"/>
    <cellStyle name="Normal 18 5 3 8" xfId="325" xr:uid="{00000000-0005-0000-0000-00008E0B0000}"/>
    <cellStyle name="Normal 18 5 3 9" xfId="2343" xr:uid="{00000000-0005-0000-0000-00008F0B0000}"/>
    <cellStyle name="Normal 18 5 4" xfId="2383" xr:uid="{00000000-0005-0000-0000-0000900B0000}"/>
    <cellStyle name="Normal 18 5 4 2" xfId="4976" xr:uid="{00000000-0005-0000-0000-0000910B0000}"/>
    <cellStyle name="Normal 18 5 4 2 2" xfId="4990" xr:uid="{00000000-0005-0000-0000-0000920B0000}"/>
    <cellStyle name="Normal 18 5 4 2 2 2" xfId="4993" xr:uid="{00000000-0005-0000-0000-0000930B0000}"/>
    <cellStyle name="Normal 18 5 4 2 2 2 2" xfId="4994" xr:uid="{00000000-0005-0000-0000-0000940B0000}"/>
    <cellStyle name="Normal 18 5 4 2 2 2 2 2" xfId="1356" xr:uid="{00000000-0005-0000-0000-0000950B0000}"/>
    <cellStyle name="Normal 18 5 4 2 2 2 2 3" xfId="4996" xr:uid="{00000000-0005-0000-0000-0000960B0000}"/>
    <cellStyle name="Normal 18 5 4 2 2 2 3" xfId="4997" xr:uid="{00000000-0005-0000-0000-0000970B0000}"/>
    <cellStyle name="Normal 18 5 4 2 2 2 4" xfId="4998" xr:uid="{00000000-0005-0000-0000-0000980B0000}"/>
    <cellStyle name="Normal 18 5 4 2 2 3" xfId="4999" xr:uid="{00000000-0005-0000-0000-0000990B0000}"/>
    <cellStyle name="Normal 18 5 4 2 2 3 2" xfId="5001" xr:uid="{00000000-0005-0000-0000-00009A0B0000}"/>
    <cellStyle name="Normal 18 5 4 2 2 3 3" xfId="5003" xr:uid="{00000000-0005-0000-0000-00009B0B0000}"/>
    <cellStyle name="Normal 18 5 4 2 2 4" xfId="5004" xr:uid="{00000000-0005-0000-0000-00009C0B0000}"/>
    <cellStyle name="Normal 18 5 4 2 2 5" xfId="5005" xr:uid="{00000000-0005-0000-0000-00009D0B0000}"/>
    <cellStyle name="Normal 18 5 4 2 3" xfId="3983" xr:uid="{00000000-0005-0000-0000-00009E0B0000}"/>
    <cellStyle name="Normal 18 5 4 2 3 2" xfId="3988" xr:uid="{00000000-0005-0000-0000-00009F0B0000}"/>
    <cellStyle name="Normal 18 5 4 2 3 2 2" xfId="3989" xr:uid="{00000000-0005-0000-0000-0000A00B0000}"/>
    <cellStyle name="Normal 18 5 4 2 3 2 3" xfId="4000" xr:uid="{00000000-0005-0000-0000-0000A10B0000}"/>
    <cellStyle name="Normal 18 5 4 2 3 3" xfId="4025" xr:uid="{00000000-0005-0000-0000-0000A20B0000}"/>
    <cellStyle name="Normal 18 5 4 2 3 4" xfId="4034" xr:uid="{00000000-0005-0000-0000-0000A30B0000}"/>
    <cellStyle name="Normal 18 5 4 2 4" xfId="4056" xr:uid="{00000000-0005-0000-0000-0000A40B0000}"/>
    <cellStyle name="Normal 18 5 4 2 4 2" xfId="4059" xr:uid="{00000000-0005-0000-0000-0000A50B0000}"/>
    <cellStyle name="Normal 18 5 4 2 4 2 2" xfId="4062" xr:uid="{00000000-0005-0000-0000-0000A60B0000}"/>
    <cellStyle name="Normal 18 5 4 2 4 2 3" xfId="4067" xr:uid="{00000000-0005-0000-0000-0000A70B0000}"/>
    <cellStyle name="Normal 18 5 4 2 4 3" xfId="4075" xr:uid="{00000000-0005-0000-0000-0000A80B0000}"/>
    <cellStyle name="Normal 18 5 4 2 4 4" xfId="4089" xr:uid="{00000000-0005-0000-0000-0000A90B0000}"/>
    <cellStyle name="Normal 18 5 4 2 5" xfId="4110" xr:uid="{00000000-0005-0000-0000-0000AA0B0000}"/>
    <cellStyle name="Normal 18 5 4 2 5 2" xfId="4111" xr:uid="{00000000-0005-0000-0000-0000AB0B0000}"/>
    <cellStyle name="Normal 18 5 4 2 5 3" xfId="4150" xr:uid="{00000000-0005-0000-0000-0000AC0B0000}"/>
    <cellStyle name="Normal 18 5 4 2 6" xfId="3463" xr:uid="{00000000-0005-0000-0000-0000AD0B0000}"/>
    <cellStyle name="Normal 18 5 4 2 7" xfId="3497" xr:uid="{00000000-0005-0000-0000-0000AE0B0000}"/>
    <cellStyle name="Normal 18 5 4 3" xfId="3111" xr:uid="{00000000-0005-0000-0000-0000AF0B0000}"/>
    <cellStyle name="Normal 18 5 4 3 2" xfId="5006" xr:uid="{00000000-0005-0000-0000-0000B00B0000}"/>
    <cellStyle name="Normal 18 5 4 3 2 2" xfId="3721" xr:uid="{00000000-0005-0000-0000-0000B10B0000}"/>
    <cellStyle name="Normal 18 5 4 3 2 2 2" xfId="5007" xr:uid="{00000000-0005-0000-0000-0000B20B0000}"/>
    <cellStyle name="Normal 18 5 4 3 2 2 3" xfId="5009" xr:uid="{00000000-0005-0000-0000-0000B30B0000}"/>
    <cellStyle name="Normal 18 5 4 3 2 3" xfId="66" xr:uid="{00000000-0005-0000-0000-0000B40B0000}"/>
    <cellStyle name="Normal 18 5 4 3 2 4" xfId="1323" xr:uid="{00000000-0005-0000-0000-0000B50B0000}"/>
    <cellStyle name="Normal 18 5 4 3 3" xfId="4219" xr:uid="{00000000-0005-0000-0000-0000B60B0000}"/>
    <cellStyle name="Normal 18 5 4 3 3 2" xfId="3727" xr:uid="{00000000-0005-0000-0000-0000B70B0000}"/>
    <cellStyle name="Normal 18 5 4 3 3 3" xfId="4227" xr:uid="{00000000-0005-0000-0000-0000B80B0000}"/>
    <cellStyle name="Normal 18 5 4 3 4" xfId="4238" xr:uid="{00000000-0005-0000-0000-0000B90B0000}"/>
    <cellStyle name="Normal 18 5 4 3 5" xfId="4256" xr:uid="{00000000-0005-0000-0000-0000BA0B0000}"/>
    <cellStyle name="Normal 18 5 4 4" xfId="3114" xr:uid="{00000000-0005-0000-0000-0000BB0B0000}"/>
    <cellStyle name="Normal 18 5 4 4 2" xfId="3969" xr:uid="{00000000-0005-0000-0000-0000BC0B0000}"/>
    <cellStyle name="Normal 18 5 4 4 2 2" xfId="2296" xr:uid="{00000000-0005-0000-0000-0000BD0B0000}"/>
    <cellStyle name="Normal 18 5 4 4 2 3" xfId="2119" xr:uid="{00000000-0005-0000-0000-0000BE0B0000}"/>
    <cellStyle name="Normal 18 5 4 4 3" xfId="4268" xr:uid="{00000000-0005-0000-0000-0000BF0B0000}"/>
    <cellStyle name="Normal 18 5 4 4 4" xfId="4282" xr:uid="{00000000-0005-0000-0000-0000C00B0000}"/>
    <cellStyle name="Normal 18 5 4 5" xfId="5013" xr:uid="{00000000-0005-0000-0000-0000C10B0000}"/>
    <cellStyle name="Normal 18 5 4 5 2" xfId="916" xr:uid="{00000000-0005-0000-0000-0000C20B0000}"/>
    <cellStyle name="Normal 18 5 4 5 2 2" xfId="3504" xr:uid="{00000000-0005-0000-0000-0000C30B0000}"/>
    <cellStyle name="Normal 18 5 4 5 2 3" xfId="5014" xr:uid="{00000000-0005-0000-0000-0000C40B0000}"/>
    <cellStyle name="Normal 18 5 4 5 3" xfId="4295" xr:uid="{00000000-0005-0000-0000-0000C50B0000}"/>
    <cellStyle name="Normal 18 5 4 5 4" xfId="4305" xr:uid="{00000000-0005-0000-0000-0000C60B0000}"/>
    <cellStyle name="Normal 18 5 4 6" xfId="5017" xr:uid="{00000000-0005-0000-0000-0000C70B0000}"/>
    <cellStyle name="Normal 18 5 4 6 2" xfId="933" xr:uid="{00000000-0005-0000-0000-0000C80B0000}"/>
    <cellStyle name="Normal 18 5 4 6 3" xfId="4310" xr:uid="{00000000-0005-0000-0000-0000C90B0000}"/>
    <cellStyle name="Normal 18 5 4 7" xfId="3948" xr:uid="{00000000-0005-0000-0000-0000CA0B0000}"/>
    <cellStyle name="Normal 18 5 4 8" xfId="3960" xr:uid="{00000000-0005-0000-0000-0000CB0B0000}"/>
    <cellStyle name="Normal 18 5 5" xfId="1504" xr:uid="{00000000-0005-0000-0000-0000CC0B0000}"/>
    <cellStyle name="Normal 18 5 5 2" xfId="5018" xr:uid="{00000000-0005-0000-0000-0000CD0B0000}"/>
    <cellStyle name="Normal 18 5 5 2 2" xfId="5019" xr:uid="{00000000-0005-0000-0000-0000CE0B0000}"/>
    <cellStyle name="Normal 18 5 5 2 2 2" xfId="5020" xr:uid="{00000000-0005-0000-0000-0000CF0B0000}"/>
    <cellStyle name="Normal 18 5 5 2 2 2 2" xfId="5021" xr:uid="{00000000-0005-0000-0000-0000D00B0000}"/>
    <cellStyle name="Normal 18 5 5 2 2 2 3" xfId="5024" xr:uid="{00000000-0005-0000-0000-0000D10B0000}"/>
    <cellStyle name="Normal 18 5 5 2 2 3" xfId="5025" xr:uid="{00000000-0005-0000-0000-0000D20B0000}"/>
    <cellStyle name="Normal 18 5 5 2 2 4" xfId="5027" xr:uid="{00000000-0005-0000-0000-0000D30B0000}"/>
    <cellStyle name="Normal 18 5 5 2 3" xfId="4348" xr:uid="{00000000-0005-0000-0000-0000D40B0000}"/>
    <cellStyle name="Normal 18 5 5 2 3 2" xfId="4350" xr:uid="{00000000-0005-0000-0000-0000D50B0000}"/>
    <cellStyle name="Normal 18 5 5 2 3 3" xfId="4353" xr:uid="{00000000-0005-0000-0000-0000D60B0000}"/>
    <cellStyle name="Normal 18 5 5 2 4" xfId="4356" xr:uid="{00000000-0005-0000-0000-0000D70B0000}"/>
    <cellStyle name="Normal 18 5 5 2 5" xfId="4358" xr:uid="{00000000-0005-0000-0000-0000D80B0000}"/>
    <cellStyle name="Normal 18 5 5 3" xfId="5028" xr:uid="{00000000-0005-0000-0000-0000D90B0000}"/>
    <cellStyle name="Normal 18 5 5 3 2" xfId="5029" xr:uid="{00000000-0005-0000-0000-0000DA0B0000}"/>
    <cellStyle name="Normal 18 5 5 3 2 2" xfId="3771" xr:uid="{00000000-0005-0000-0000-0000DB0B0000}"/>
    <cellStyle name="Normal 18 5 5 3 2 3" xfId="5030" xr:uid="{00000000-0005-0000-0000-0000DC0B0000}"/>
    <cellStyle name="Normal 18 5 5 3 3" xfId="4360" xr:uid="{00000000-0005-0000-0000-0000DD0B0000}"/>
    <cellStyle name="Normal 18 5 5 3 4" xfId="4369" xr:uid="{00000000-0005-0000-0000-0000DE0B0000}"/>
    <cellStyle name="Normal 18 5 5 4" xfId="4490" xr:uid="{00000000-0005-0000-0000-0000DF0B0000}"/>
    <cellStyle name="Normal 18 5 5 4 2" xfId="5031" xr:uid="{00000000-0005-0000-0000-0000E00B0000}"/>
    <cellStyle name="Normal 18 5 5 4 2 2" xfId="3214" xr:uid="{00000000-0005-0000-0000-0000E10B0000}"/>
    <cellStyle name="Normal 18 5 5 4 2 3" xfId="5032" xr:uid="{00000000-0005-0000-0000-0000E20B0000}"/>
    <cellStyle name="Normal 18 5 5 4 3" xfId="4374" xr:uid="{00000000-0005-0000-0000-0000E30B0000}"/>
    <cellStyle name="Normal 18 5 5 4 4" xfId="4379" xr:uid="{00000000-0005-0000-0000-0000E40B0000}"/>
    <cellStyle name="Normal 18 5 5 5" xfId="98" xr:uid="{00000000-0005-0000-0000-0000E50B0000}"/>
    <cellStyle name="Normal 18 5 5 5 2" xfId="5033" xr:uid="{00000000-0005-0000-0000-0000E60B0000}"/>
    <cellStyle name="Normal 18 5 5 5 3" xfId="5034" xr:uid="{00000000-0005-0000-0000-0000E70B0000}"/>
    <cellStyle name="Normal 18 5 5 6" xfId="49" xr:uid="{00000000-0005-0000-0000-0000E80B0000}"/>
    <cellStyle name="Normal 18 5 5 7" xfId="108" xr:uid="{00000000-0005-0000-0000-0000E90B0000}"/>
    <cellStyle name="Normal 18 5 6" xfId="5036" xr:uid="{00000000-0005-0000-0000-0000EA0B0000}"/>
    <cellStyle name="Normal 18 5 6 2" xfId="5037" xr:uid="{00000000-0005-0000-0000-0000EB0B0000}"/>
    <cellStyle name="Normal 18 5 6 2 2" xfId="5038" xr:uid="{00000000-0005-0000-0000-0000EC0B0000}"/>
    <cellStyle name="Normal 18 5 6 2 2 2" xfId="5039" xr:uid="{00000000-0005-0000-0000-0000ED0B0000}"/>
    <cellStyle name="Normal 18 5 6 2 2 3" xfId="5040" xr:uid="{00000000-0005-0000-0000-0000EE0B0000}"/>
    <cellStyle name="Normal 18 5 6 2 3" xfId="4397" xr:uid="{00000000-0005-0000-0000-0000EF0B0000}"/>
    <cellStyle name="Normal 18 5 6 2 4" xfId="4400" xr:uid="{00000000-0005-0000-0000-0000F00B0000}"/>
    <cellStyle name="Normal 18 5 6 3" xfId="667" xr:uid="{00000000-0005-0000-0000-0000F10B0000}"/>
    <cellStyle name="Normal 18 5 6 3 2" xfId="1378" xr:uid="{00000000-0005-0000-0000-0000F20B0000}"/>
    <cellStyle name="Normal 18 5 6 3 3" xfId="1665" xr:uid="{00000000-0005-0000-0000-0000F30B0000}"/>
    <cellStyle name="Normal 18 5 6 4" xfId="1385" xr:uid="{00000000-0005-0000-0000-0000F40B0000}"/>
    <cellStyle name="Normal 18 5 6 5" xfId="81" xr:uid="{00000000-0005-0000-0000-0000F50B0000}"/>
    <cellStyle name="Normal 18 5 7" xfId="5041" xr:uid="{00000000-0005-0000-0000-0000F60B0000}"/>
    <cellStyle name="Normal 18 5 7 2" xfId="834" xr:uid="{00000000-0005-0000-0000-0000F70B0000}"/>
    <cellStyle name="Normal 18 5 7 2 2" xfId="5042" xr:uid="{00000000-0005-0000-0000-0000F80B0000}"/>
    <cellStyle name="Normal 18 5 7 2 2 2" xfId="5043" xr:uid="{00000000-0005-0000-0000-0000F90B0000}"/>
    <cellStyle name="Normal 18 5 7 2 2 3" xfId="5044" xr:uid="{00000000-0005-0000-0000-0000FA0B0000}"/>
    <cellStyle name="Normal 18 5 7 2 3" xfId="5045" xr:uid="{00000000-0005-0000-0000-0000FB0B0000}"/>
    <cellStyle name="Normal 18 5 7 2 4" xfId="5046" xr:uid="{00000000-0005-0000-0000-0000FC0B0000}"/>
    <cellStyle name="Normal 18 5 7 3" xfId="5047" xr:uid="{00000000-0005-0000-0000-0000FD0B0000}"/>
    <cellStyle name="Normal 18 5 7 3 2" xfId="3790" xr:uid="{00000000-0005-0000-0000-0000FE0B0000}"/>
    <cellStyle name="Normal 18 5 7 3 3" xfId="5048" xr:uid="{00000000-0005-0000-0000-0000FF0B0000}"/>
    <cellStyle name="Normal 18 5 7 4" xfId="5049" xr:uid="{00000000-0005-0000-0000-0000000C0000}"/>
    <cellStyle name="Normal 18 5 7 5" xfId="5051" xr:uid="{00000000-0005-0000-0000-0000010C0000}"/>
    <cellStyle name="Normal 18 5 8" xfId="5052" xr:uid="{00000000-0005-0000-0000-0000020C0000}"/>
    <cellStyle name="Normal 18 5 8 2" xfId="5053" xr:uid="{00000000-0005-0000-0000-0000030C0000}"/>
    <cellStyle name="Normal 18 5 8 2 2" xfId="5054" xr:uid="{00000000-0005-0000-0000-0000040C0000}"/>
    <cellStyle name="Normal 18 5 8 2 3" xfId="5055" xr:uid="{00000000-0005-0000-0000-0000050C0000}"/>
    <cellStyle name="Normal 18 5 8 3" xfId="5057" xr:uid="{00000000-0005-0000-0000-0000060C0000}"/>
    <cellStyle name="Normal 18 5 8 4" xfId="3982" xr:uid="{00000000-0005-0000-0000-0000070C0000}"/>
    <cellStyle name="Normal 18 5 9" xfId="5058" xr:uid="{00000000-0005-0000-0000-0000080C0000}"/>
    <cellStyle name="Normal 18 5 9 2" xfId="5059" xr:uid="{00000000-0005-0000-0000-0000090C0000}"/>
    <cellStyle name="Normal 18 5 9 2 2" xfId="1255" xr:uid="{00000000-0005-0000-0000-00000A0C0000}"/>
    <cellStyle name="Normal 18 5 9 2 3" xfId="1259" xr:uid="{00000000-0005-0000-0000-00000B0C0000}"/>
    <cellStyle name="Normal 18 5 9 3" xfId="5061" xr:uid="{00000000-0005-0000-0000-00000C0C0000}"/>
    <cellStyle name="Normal 18 5 9 4" xfId="5063" xr:uid="{00000000-0005-0000-0000-00000D0C0000}"/>
    <cellStyle name="Normal 18 6" xfId="5066" xr:uid="{00000000-0005-0000-0000-00000E0C0000}"/>
    <cellStyle name="Normal 18 6 2" xfId="5068" xr:uid="{00000000-0005-0000-0000-00000F0C0000}"/>
    <cellStyle name="Normal 18 6 2 2" xfId="5070" xr:uid="{00000000-0005-0000-0000-0000100C0000}"/>
    <cellStyle name="Normal 18 6 2 2 2" xfId="5071" xr:uid="{00000000-0005-0000-0000-0000110C0000}"/>
    <cellStyle name="Normal 18 6 2 2 2 2" xfId="1886" xr:uid="{00000000-0005-0000-0000-0000120C0000}"/>
    <cellStyle name="Normal 18 6 2 2 2 2 2" xfId="5072" xr:uid="{00000000-0005-0000-0000-0000130C0000}"/>
    <cellStyle name="Normal 18 6 2 2 2 2 3" xfId="5073" xr:uid="{00000000-0005-0000-0000-0000140C0000}"/>
    <cellStyle name="Normal 18 6 2 2 2 3" xfId="1132" xr:uid="{00000000-0005-0000-0000-0000150C0000}"/>
    <cellStyle name="Normal 18 6 2 2 2 4" xfId="1148" xr:uid="{00000000-0005-0000-0000-0000160C0000}"/>
    <cellStyle name="Normal 18 6 2 2 3" xfId="5075" xr:uid="{00000000-0005-0000-0000-0000170C0000}"/>
    <cellStyle name="Normal 18 6 2 2 3 2" xfId="5076" xr:uid="{00000000-0005-0000-0000-0000180C0000}"/>
    <cellStyle name="Normal 18 6 2 2 3 3" xfId="5077" xr:uid="{00000000-0005-0000-0000-0000190C0000}"/>
    <cellStyle name="Normal 18 6 2 2 4" xfId="5079" xr:uid="{00000000-0005-0000-0000-00001A0C0000}"/>
    <cellStyle name="Normal 18 6 2 2 5" xfId="5081" xr:uid="{00000000-0005-0000-0000-00001B0C0000}"/>
    <cellStyle name="Normal 18 6 2 3" xfId="5083" xr:uid="{00000000-0005-0000-0000-00001C0C0000}"/>
    <cellStyle name="Normal 18 6 2 3 2" xfId="2197" xr:uid="{00000000-0005-0000-0000-00001D0C0000}"/>
    <cellStyle name="Normal 18 6 2 3 2 2" xfId="5084" xr:uid="{00000000-0005-0000-0000-00001E0C0000}"/>
    <cellStyle name="Normal 18 6 2 3 2 3" xfId="5086" xr:uid="{00000000-0005-0000-0000-00001F0C0000}"/>
    <cellStyle name="Normal 18 6 2 3 3" xfId="5087" xr:uid="{00000000-0005-0000-0000-0000200C0000}"/>
    <cellStyle name="Normal 18 6 2 3 4" xfId="5089" xr:uid="{00000000-0005-0000-0000-0000210C0000}"/>
    <cellStyle name="Normal 18 6 2 4" xfId="5091" xr:uid="{00000000-0005-0000-0000-0000220C0000}"/>
    <cellStyle name="Normal 18 6 2 4 2" xfId="3411" xr:uid="{00000000-0005-0000-0000-0000230C0000}"/>
    <cellStyle name="Normal 18 6 2 4 2 2" xfId="3567" xr:uid="{00000000-0005-0000-0000-0000240C0000}"/>
    <cellStyle name="Normal 18 6 2 4 2 3" xfId="1586" xr:uid="{00000000-0005-0000-0000-0000250C0000}"/>
    <cellStyle name="Normal 18 6 2 4 3" xfId="1609" xr:uid="{00000000-0005-0000-0000-0000260C0000}"/>
    <cellStyle name="Normal 18 6 2 4 4" xfId="5093" xr:uid="{00000000-0005-0000-0000-0000270C0000}"/>
    <cellStyle name="Normal 18 6 2 5" xfId="5096" xr:uid="{00000000-0005-0000-0000-0000280C0000}"/>
    <cellStyle name="Normal 18 6 2 5 2" xfId="5098" xr:uid="{00000000-0005-0000-0000-0000290C0000}"/>
    <cellStyle name="Normal 18 6 2 5 3" xfId="5100" xr:uid="{00000000-0005-0000-0000-00002A0C0000}"/>
    <cellStyle name="Normal 18 6 2 6" xfId="5103" xr:uid="{00000000-0005-0000-0000-00002B0C0000}"/>
    <cellStyle name="Normal 18 6 2 7" xfId="4992" xr:uid="{00000000-0005-0000-0000-00002C0C0000}"/>
    <cellStyle name="Normal 18 6 3" xfId="5105" xr:uid="{00000000-0005-0000-0000-00002D0C0000}"/>
    <cellStyle name="Normal 18 6 3 2" xfId="133" xr:uid="{00000000-0005-0000-0000-00002E0C0000}"/>
    <cellStyle name="Normal 18 6 3 2 2" xfId="4756" xr:uid="{00000000-0005-0000-0000-00002F0C0000}"/>
    <cellStyle name="Normal 18 6 3 2 2 2" xfId="5106" xr:uid="{00000000-0005-0000-0000-0000300C0000}"/>
    <cellStyle name="Normal 18 6 3 2 2 3" xfId="5107" xr:uid="{00000000-0005-0000-0000-0000310C0000}"/>
    <cellStyle name="Normal 18 6 3 2 3" xfId="4475" xr:uid="{00000000-0005-0000-0000-0000320C0000}"/>
    <cellStyle name="Normal 18 6 3 2 4" xfId="4481" xr:uid="{00000000-0005-0000-0000-0000330C0000}"/>
    <cellStyle name="Normal 18 6 3 3" xfId="3116" xr:uid="{00000000-0005-0000-0000-0000340C0000}"/>
    <cellStyle name="Normal 18 6 3 3 2" xfId="4760" xr:uid="{00000000-0005-0000-0000-0000350C0000}"/>
    <cellStyle name="Normal 18 6 3 3 3" xfId="5110" xr:uid="{00000000-0005-0000-0000-0000360C0000}"/>
    <cellStyle name="Normal 18 6 3 4" xfId="3119" xr:uid="{00000000-0005-0000-0000-0000370C0000}"/>
    <cellStyle name="Normal 18 6 3 5" xfId="5112" xr:uid="{00000000-0005-0000-0000-0000380C0000}"/>
    <cellStyle name="Normal 18 6 4" xfId="605" xr:uid="{00000000-0005-0000-0000-0000390C0000}"/>
    <cellStyle name="Normal 18 6 4 2" xfId="611" xr:uid="{00000000-0005-0000-0000-00003A0C0000}"/>
    <cellStyle name="Normal 18 6 4 2 2" xfId="668" xr:uid="{00000000-0005-0000-0000-00003B0C0000}"/>
    <cellStyle name="Normal 18 6 4 2 3" xfId="1386" xr:uid="{00000000-0005-0000-0000-00003C0C0000}"/>
    <cellStyle name="Normal 18 6 4 3" xfId="5113" xr:uid="{00000000-0005-0000-0000-00003D0C0000}"/>
    <cellStyle name="Normal 18 6 4 4" xfId="5115" xr:uid="{00000000-0005-0000-0000-00003E0C0000}"/>
    <cellStyle name="Normal 18 6 5" xfId="943" xr:uid="{00000000-0005-0000-0000-00003F0C0000}"/>
    <cellStyle name="Normal 18 6 5 2" xfId="290" xr:uid="{00000000-0005-0000-0000-0000400C0000}"/>
    <cellStyle name="Normal 18 6 5 2 2" xfId="1669" xr:uid="{00000000-0005-0000-0000-0000410C0000}"/>
    <cellStyle name="Normal 18 6 5 2 3" xfId="1679" xr:uid="{00000000-0005-0000-0000-0000420C0000}"/>
    <cellStyle name="Normal 18 6 5 3" xfId="1686" xr:uid="{00000000-0005-0000-0000-0000430C0000}"/>
    <cellStyle name="Normal 18 6 5 4" xfId="1691" xr:uid="{00000000-0005-0000-0000-0000440C0000}"/>
    <cellStyle name="Normal 18 6 6" xfId="946" xr:uid="{00000000-0005-0000-0000-0000450C0000}"/>
    <cellStyle name="Normal 18 6 6 2" xfId="672" xr:uid="{00000000-0005-0000-0000-0000460C0000}"/>
    <cellStyle name="Normal 18 6 6 3" xfId="1670" xr:uid="{00000000-0005-0000-0000-0000470C0000}"/>
    <cellStyle name="Normal 18 6 7" xfId="1699" xr:uid="{00000000-0005-0000-0000-0000480C0000}"/>
    <cellStyle name="Normal 18 6 8" xfId="1704" xr:uid="{00000000-0005-0000-0000-0000490C0000}"/>
    <cellStyle name="Normal 18 7" xfId="5118" xr:uid="{00000000-0005-0000-0000-00004A0C0000}"/>
    <cellStyle name="Normal 18 7 2" xfId="5120" xr:uid="{00000000-0005-0000-0000-00004B0C0000}"/>
    <cellStyle name="Normal 18 7 2 2" xfId="5122" xr:uid="{00000000-0005-0000-0000-00004C0C0000}"/>
    <cellStyle name="Normal 18 7 2 2 2" xfId="306" xr:uid="{00000000-0005-0000-0000-00004D0C0000}"/>
    <cellStyle name="Normal 18 7 2 2 2 2" xfId="5123" xr:uid="{00000000-0005-0000-0000-00004E0C0000}"/>
    <cellStyle name="Normal 18 7 2 2 2 2 2" xfId="4515" xr:uid="{00000000-0005-0000-0000-00004F0C0000}"/>
    <cellStyle name="Normal 18 7 2 2 2 2 3" xfId="4519" xr:uid="{00000000-0005-0000-0000-0000500C0000}"/>
    <cellStyle name="Normal 18 7 2 2 2 3" xfId="686" xr:uid="{00000000-0005-0000-0000-0000510C0000}"/>
    <cellStyle name="Normal 18 7 2 2 2 4" xfId="5124" xr:uid="{00000000-0005-0000-0000-0000520C0000}"/>
    <cellStyle name="Normal 18 7 2 2 3" xfId="320" xr:uid="{00000000-0005-0000-0000-0000530C0000}"/>
    <cellStyle name="Normal 18 7 2 2 3 2" xfId="5125" xr:uid="{00000000-0005-0000-0000-0000540C0000}"/>
    <cellStyle name="Normal 18 7 2 2 3 3" xfId="5126" xr:uid="{00000000-0005-0000-0000-0000550C0000}"/>
    <cellStyle name="Normal 18 7 2 2 4" xfId="2890" xr:uid="{00000000-0005-0000-0000-0000560C0000}"/>
    <cellStyle name="Normal 18 7 2 2 5" xfId="2903" xr:uid="{00000000-0005-0000-0000-0000570C0000}"/>
    <cellStyle name="Normal 18 7 2 3" xfId="5128" xr:uid="{00000000-0005-0000-0000-0000580C0000}"/>
    <cellStyle name="Normal 18 7 2 3 2" xfId="5129" xr:uid="{00000000-0005-0000-0000-0000590C0000}"/>
    <cellStyle name="Normal 18 7 2 3 2 2" xfId="1757" xr:uid="{00000000-0005-0000-0000-00005A0C0000}"/>
    <cellStyle name="Normal 18 7 2 3 2 3" xfId="1789" xr:uid="{00000000-0005-0000-0000-00005B0C0000}"/>
    <cellStyle name="Normal 18 7 2 3 3" xfId="5130" xr:uid="{00000000-0005-0000-0000-00005C0C0000}"/>
    <cellStyle name="Normal 18 7 2 3 4" xfId="2933" xr:uid="{00000000-0005-0000-0000-00005D0C0000}"/>
    <cellStyle name="Normal 18 7 2 4" xfId="5131" xr:uid="{00000000-0005-0000-0000-00005E0C0000}"/>
    <cellStyle name="Normal 18 7 2 4 2" xfId="3436" xr:uid="{00000000-0005-0000-0000-00005F0C0000}"/>
    <cellStyle name="Normal 18 7 2 4 2 2" xfId="5132" xr:uid="{00000000-0005-0000-0000-0000600C0000}"/>
    <cellStyle name="Normal 18 7 2 4 2 3" xfId="5008" xr:uid="{00000000-0005-0000-0000-0000610C0000}"/>
    <cellStyle name="Normal 18 7 2 4 3" xfId="5133" xr:uid="{00000000-0005-0000-0000-0000620C0000}"/>
    <cellStyle name="Normal 18 7 2 4 4" xfId="2963" xr:uid="{00000000-0005-0000-0000-0000630C0000}"/>
    <cellStyle name="Normal 18 7 2 5" xfId="4665" xr:uid="{00000000-0005-0000-0000-0000640C0000}"/>
    <cellStyle name="Normal 18 7 2 5 2" xfId="5134" xr:uid="{00000000-0005-0000-0000-0000650C0000}"/>
    <cellStyle name="Normal 18 7 2 5 3" xfId="5136" xr:uid="{00000000-0005-0000-0000-0000660C0000}"/>
    <cellStyle name="Normal 18 7 2 6" xfId="3716" xr:uid="{00000000-0005-0000-0000-0000670C0000}"/>
    <cellStyle name="Normal 18 7 2 7" xfId="3719" xr:uid="{00000000-0005-0000-0000-0000680C0000}"/>
    <cellStyle name="Normal 18 7 3" xfId="5138" xr:uid="{00000000-0005-0000-0000-0000690C0000}"/>
    <cellStyle name="Normal 18 7 3 2" xfId="5139" xr:uid="{00000000-0005-0000-0000-00006A0C0000}"/>
    <cellStyle name="Normal 18 7 3 2 2" xfId="5140" xr:uid="{00000000-0005-0000-0000-00006B0C0000}"/>
    <cellStyle name="Normal 18 7 3 2 2 2" xfId="5141" xr:uid="{00000000-0005-0000-0000-00006C0C0000}"/>
    <cellStyle name="Normal 18 7 3 2 2 3" xfId="720" xr:uid="{00000000-0005-0000-0000-00006D0C0000}"/>
    <cellStyle name="Normal 18 7 3 2 3" xfId="2439" xr:uid="{00000000-0005-0000-0000-00006E0C0000}"/>
    <cellStyle name="Normal 18 7 3 2 4" xfId="2442" xr:uid="{00000000-0005-0000-0000-00006F0C0000}"/>
    <cellStyle name="Normal 18 7 3 3" xfId="5142" xr:uid="{00000000-0005-0000-0000-0000700C0000}"/>
    <cellStyle name="Normal 18 7 3 3 2" xfId="5143" xr:uid="{00000000-0005-0000-0000-0000710C0000}"/>
    <cellStyle name="Normal 18 7 3 3 3" xfId="2449" xr:uid="{00000000-0005-0000-0000-0000720C0000}"/>
    <cellStyle name="Normal 18 7 3 4" xfId="5144" xr:uid="{00000000-0005-0000-0000-0000730C0000}"/>
    <cellStyle name="Normal 18 7 3 5" xfId="5145" xr:uid="{00000000-0005-0000-0000-0000740C0000}"/>
    <cellStyle name="Normal 18 7 4" xfId="1874" xr:uid="{00000000-0005-0000-0000-0000750C0000}"/>
    <cellStyle name="Normal 18 7 4 2" xfId="5146" xr:uid="{00000000-0005-0000-0000-0000760C0000}"/>
    <cellStyle name="Normal 18 7 4 2 2" xfId="5147" xr:uid="{00000000-0005-0000-0000-0000770C0000}"/>
    <cellStyle name="Normal 18 7 4 2 3" xfId="2468" xr:uid="{00000000-0005-0000-0000-0000780C0000}"/>
    <cellStyle name="Normal 18 7 4 3" xfId="5148" xr:uid="{00000000-0005-0000-0000-0000790C0000}"/>
    <cellStyle name="Normal 18 7 4 4" xfId="5150" xr:uid="{00000000-0005-0000-0000-00007A0C0000}"/>
    <cellStyle name="Normal 18 7 5" xfId="1405" xr:uid="{00000000-0005-0000-0000-00007B0C0000}"/>
    <cellStyle name="Normal 18 7 5 2" xfId="361" xr:uid="{00000000-0005-0000-0000-00007C0C0000}"/>
    <cellStyle name="Normal 18 7 5 2 2" xfId="5153" xr:uid="{00000000-0005-0000-0000-00007D0C0000}"/>
    <cellStyle name="Normal 18 7 5 2 3" xfId="5155" xr:uid="{00000000-0005-0000-0000-00007E0C0000}"/>
    <cellStyle name="Normal 18 7 5 3" xfId="5156" xr:uid="{00000000-0005-0000-0000-00007F0C0000}"/>
    <cellStyle name="Normal 18 7 5 4" xfId="5158" xr:uid="{00000000-0005-0000-0000-0000800C0000}"/>
    <cellStyle name="Normal 18 7 6" xfId="5159" xr:uid="{00000000-0005-0000-0000-0000810C0000}"/>
    <cellStyle name="Normal 18 7 6 2" xfId="5160" xr:uid="{00000000-0005-0000-0000-0000820C0000}"/>
    <cellStyle name="Normal 18 7 6 3" xfId="263" xr:uid="{00000000-0005-0000-0000-0000830C0000}"/>
    <cellStyle name="Normal 18 7 7" xfId="5161" xr:uid="{00000000-0005-0000-0000-0000840C0000}"/>
    <cellStyle name="Normal 18 7 8" xfId="499" xr:uid="{00000000-0005-0000-0000-0000850C0000}"/>
    <cellStyle name="Normal 18 8" xfId="2070" xr:uid="{00000000-0005-0000-0000-0000860C0000}"/>
    <cellStyle name="Normal 18 8 2" xfId="2074" xr:uid="{00000000-0005-0000-0000-0000870C0000}"/>
    <cellStyle name="Normal 18 8 2 2" xfId="1808" xr:uid="{00000000-0005-0000-0000-0000880C0000}"/>
    <cellStyle name="Normal 18 8 2 2 2" xfId="1813" xr:uid="{00000000-0005-0000-0000-0000890C0000}"/>
    <cellStyle name="Normal 18 8 2 2 2 2" xfId="742" xr:uid="{00000000-0005-0000-0000-00008A0C0000}"/>
    <cellStyle name="Normal 18 8 2 2 2 3" xfId="2155" xr:uid="{00000000-0005-0000-0000-00008B0C0000}"/>
    <cellStyle name="Normal 18 8 2 2 3" xfId="1820" xr:uid="{00000000-0005-0000-0000-00008C0C0000}"/>
    <cellStyle name="Normal 18 8 2 2 4" xfId="835" xr:uid="{00000000-0005-0000-0000-00008D0C0000}"/>
    <cellStyle name="Normal 18 8 2 3" xfId="1826" xr:uid="{00000000-0005-0000-0000-00008E0C0000}"/>
    <cellStyle name="Normal 18 8 2 3 2" xfId="2225" xr:uid="{00000000-0005-0000-0000-00008F0C0000}"/>
    <cellStyle name="Normal 18 8 2 3 3" xfId="2239" xr:uid="{00000000-0005-0000-0000-0000900C0000}"/>
    <cellStyle name="Normal 18 8 2 4" xfId="1831" xr:uid="{00000000-0005-0000-0000-0000910C0000}"/>
    <cellStyle name="Normal 18 8 2 5" xfId="2280" xr:uid="{00000000-0005-0000-0000-0000920C0000}"/>
    <cellStyle name="Normal 18 8 3" xfId="2082" xr:uid="{00000000-0005-0000-0000-0000930C0000}"/>
    <cellStyle name="Normal 18 8 3 2" xfId="2302" xr:uid="{00000000-0005-0000-0000-0000940C0000}"/>
    <cellStyle name="Normal 18 8 3 2 2" xfId="2307" xr:uid="{00000000-0005-0000-0000-0000950C0000}"/>
    <cellStyle name="Normal 18 8 3 2 3" xfId="2314" xr:uid="{00000000-0005-0000-0000-0000960C0000}"/>
    <cellStyle name="Normal 18 8 3 3" xfId="2331" xr:uid="{00000000-0005-0000-0000-0000970C0000}"/>
    <cellStyle name="Normal 18 8 3 4" xfId="2347" xr:uid="{00000000-0005-0000-0000-0000980C0000}"/>
    <cellStyle name="Normal 18 8 4" xfId="625" xr:uid="{00000000-0005-0000-0000-0000990C0000}"/>
    <cellStyle name="Normal 18 8 4 2" xfId="634" xr:uid="{00000000-0005-0000-0000-00009A0C0000}"/>
    <cellStyle name="Normal 18 8 4 2 2" xfId="2374" xr:uid="{00000000-0005-0000-0000-00009B0C0000}"/>
    <cellStyle name="Normal 18 8 4 2 3" xfId="2378" xr:uid="{00000000-0005-0000-0000-00009C0C0000}"/>
    <cellStyle name="Normal 18 8 4 3" xfId="2392" xr:uid="{00000000-0005-0000-0000-00009D0C0000}"/>
    <cellStyle name="Normal 18 8 4 4" xfId="1391" xr:uid="{00000000-0005-0000-0000-00009E0C0000}"/>
    <cellStyle name="Normal 18 8 5" xfId="168" xr:uid="{00000000-0005-0000-0000-00009F0C0000}"/>
    <cellStyle name="Normal 18 8 5 2" xfId="2412" xr:uid="{00000000-0005-0000-0000-0000A00C0000}"/>
    <cellStyle name="Normal 18 8 5 3" xfId="2489" xr:uid="{00000000-0005-0000-0000-0000A10C0000}"/>
    <cellStyle name="Normal 18 8 6" xfId="2642" xr:uid="{00000000-0005-0000-0000-0000A20C0000}"/>
    <cellStyle name="Normal 18 8 7" xfId="2649" xr:uid="{00000000-0005-0000-0000-0000A30C0000}"/>
    <cellStyle name="Normal 18 9" xfId="2085" xr:uid="{00000000-0005-0000-0000-0000A40C0000}"/>
    <cellStyle name="Normal 18 9 2" xfId="2089" xr:uid="{00000000-0005-0000-0000-0000A50C0000}"/>
    <cellStyle name="Normal 18 9 2 2" xfId="2673" xr:uid="{00000000-0005-0000-0000-0000A60C0000}"/>
    <cellStyle name="Normal 18 9 2 2 2" xfId="2675" xr:uid="{00000000-0005-0000-0000-0000A70C0000}"/>
    <cellStyle name="Normal 18 9 2 2 2 2" xfId="2678" xr:uid="{00000000-0005-0000-0000-0000A80C0000}"/>
    <cellStyle name="Normal 18 9 2 2 2 3" xfId="2660" xr:uid="{00000000-0005-0000-0000-0000A90C0000}"/>
    <cellStyle name="Normal 18 9 2 2 3" xfId="2680" xr:uid="{00000000-0005-0000-0000-0000AA0C0000}"/>
    <cellStyle name="Normal 18 9 2 2 4" xfId="1060" xr:uid="{00000000-0005-0000-0000-0000AB0C0000}"/>
    <cellStyle name="Normal 18 9 2 3" xfId="2682" xr:uid="{00000000-0005-0000-0000-0000AC0C0000}"/>
    <cellStyle name="Normal 18 9 2 3 2" xfId="2684" xr:uid="{00000000-0005-0000-0000-0000AD0C0000}"/>
    <cellStyle name="Normal 18 9 2 3 3" xfId="2686" xr:uid="{00000000-0005-0000-0000-0000AE0C0000}"/>
    <cellStyle name="Normal 18 9 2 4" xfId="2688" xr:uid="{00000000-0005-0000-0000-0000AF0C0000}"/>
    <cellStyle name="Normal 18 9 2 5" xfId="2692" xr:uid="{00000000-0005-0000-0000-0000B00C0000}"/>
    <cellStyle name="Normal 18 9 3" xfId="2097" xr:uid="{00000000-0005-0000-0000-0000B10C0000}"/>
    <cellStyle name="Normal 18 9 3 2" xfId="2698" xr:uid="{00000000-0005-0000-0000-0000B20C0000}"/>
    <cellStyle name="Normal 18 9 3 2 2" xfId="2701" xr:uid="{00000000-0005-0000-0000-0000B30C0000}"/>
    <cellStyle name="Normal 18 9 3 2 3" xfId="2704" xr:uid="{00000000-0005-0000-0000-0000B40C0000}"/>
    <cellStyle name="Normal 18 9 3 3" xfId="2708" xr:uid="{00000000-0005-0000-0000-0000B50C0000}"/>
    <cellStyle name="Normal 18 9 3 4" xfId="2711" xr:uid="{00000000-0005-0000-0000-0000B60C0000}"/>
    <cellStyle name="Normal 18 9 4" xfId="1891" xr:uid="{00000000-0005-0000-0000-0000B70C0000}"/>
    <cellStyle name="Normal 18 9 4 2" xfId="1895" xr:uid="{00000000-0005-0000-0000-0000B80C0000}"/>
    <cellStyle name="Normal 18 9 4 2 2" xfId="1899" xr:uid="{00000000-0005-0000-0000-0000B90C0000}"/>
    <cellStyle name="Normal 18 9 4 2 3" xfId="2713" xr:uid="{00000000-0005-0000-0000-0000BA0C0000}"/>
    <cellStyle name="Normal 18 9 4 3" xfId="1904" xr:uid="{00000000-0005-0000-0000-0000BB0C0000}"/>
    <cellStyle name="Normal 18 9 4 4" xfId="2718" xr:uid="{00000000-0005-0000-0000-0000BC0C0000}"/>
    <cellStyle name="Normal 18 9 5" xfId="1910" xr:uid="{00000000-0005-0000-0000-0000BD0C0000}"/>
    <cellStyle name="Normal 18 9 5 2" xfId="2721" xr:uid="{00000000-0005-0000-0000-0000BE0C0000}"/>
    <cellStyle name="Normal 18 9 5 3" xfId="2723" xr:uid="{00000000-0005-0000-0000-0000BF0C0000}"/>
    <cellStyle name="Normal 18 9 6" xfId="2725" xr:uid="{00000000-0005-0000-0000-0000C00C0000}"/>
    <cellStyle name="Normal 18 9 7" xfId="2727" xr:uid="{00000000-0005-0000-0000-0000C10C0000}"/>
    <cellStyle name="Normal 19" xfId="4833" xr:uid="{00000000-0005-0000-0000-0000C20C0000}"/>
    <cellStyle name="Normal 19 2" xfId="1629" xr:uid="{00000000-0005-0000-0000-0000C30C0000}"/>
    <cellStyle name="Normal 19 3" xfId="4274" xr:uid="{00000000-0005-0000-0000-0000C40C0000}"/>
    <cellStyle name="Normal 19 3 2" xfId="5162" xr:uid="{00000000-0005-0000-0000-0000C50C0000}"/>
    <cellStyle name="Normal 19 3 3" xfId="8112" xr:uid="{00000000-0005-0000-0000-0000C60C0000}"/>
    <cellStyle name="Normal 19 4" xfId="8119" xr:uid="{00000000-0005-0000-0000-0000C70C0000}"/>
    <cellStyle name="Normal 2" xfId="5164" xr:uid="{00000000-0005-0000-0000-0000C80C0000}"/>
    <cellStyle name="Normal 2 10" xfId="1469" xr:uid="{00000000-0005-0000-0000-0000C90C0000}"/>
    <cellStyle name="Normal 2 10 2" xfId="4939" xr:uid="{00000000-0005-0000-0000-0000CA0C0000}"/>
    <cellStyle name="Normal 2 10 2 2" xfId="817" xr:uid="{00000000-0005-0000-0000-0000CB0C0000}"/>
    <cellStyle name="Normal 2 10 2 2 2" xfId="4125" xr:uid="{00000000-0005-0000-0000-0000CC0C0000}"/>
    <cellStyle name="Normal 2 10 2 2 2 2" xfId="4129" xr:uid="{00000000-0005-0000-0000-0000CD0C0000}"/>
    <cellStyle name="Normal 2 10 2 2 2 2 2" xfId="764" xr:uid="{00000000-0005-0000-0000-0000CE0C0000}"/>
    <cellStyle name="Normal 2 10 2 2 2 2 3" xfId="2192" xr:uid="{00000000-0005-0000-0000-0000CF0C0000}"/>
    <cellStyle name="Normal 2 10 2 2 2 3" xfId="4133" xr:uid="{00000000-0005-0000-0000-0000D00C0000}"/>
    <cellStyle name="Normal 2 10 2 2 2 4" xfId="1852" xr:uid="{00000000-0005-0000-0000-0000D10C0000}"/>
    <cellStyle name="Normal 2 10 2 2 3" xfId="4136" xr:uid="{00000000-0005-0000-0000-0000D20C0000}"/>
    <cellStyle name="Normal 2 10 2 2 3 2" xfId="4884" xr:uid="{00000000-0005-0000-0000-0000D30C0000}"/>
    <cellStyle name="Normal 2 10 2 2 3 3" xfId="4728" xr:uid="{00000000-0005-0000-0000-0000D40C0000}"/>
    <cellStyle name="Normal 2 10 2 2 4" xfId="2535" xr:uid="{00000000-0005-0000-0000-0000D50C0000}"/>
    <cellStyle name="Normal 2 10 2 2 5" xfId="2209" xr:uid="{00000000-0005-0000-0000-0000D60C0000}"/>
    <cellStyle name="Normal 2 10 2 3" xfId="5166" xr:uid="{00000000-0005-0000-0000-0000D70C0000}"/>
    <cellStyle name="Normal 2 10 2 3 2" xfId="4145" xr:uid="{00000000-0005-0000-0000-0000D80C0000}"/>
    <cellStyle name="Normal 2 10 2 3 2 2" xfId="2956" xr:uid="{00000000-0005-0000-0000-0000D90C0000}"/>
    <cellStyle name="Normal 2 10 2 3 2 2 2" xfId="4900" xr:uid="{00000000-0005-0000-0000-0000DA0C0000}"/>
    <cellStyle name="Normal 2 10 2 3 2 2 3" xfId="4903" xr:uid="{00000000-0005-0000-0000-0000DB0C0000}"/>
    <cellStyle name="Normal 2 10 2 3 2 3" xfId="4905" xr:uid="{00000000-0005-0000-0000-0000DC0C0000}"/>
    <cellStyle name="Normal 2 10 2 3 2 4" xfId="3264" xr:uid="{00000000-0005-0000-0000-0000DD0C0000}"/>
    <cellStyle name="Normal 2 10 2 3 3" xfId="5168" xr:uid="{00000000-0005-0000-0000-0000DE0C0000}"/>
    <cellStyle name="Normal 2 10 2 3 3 2" xfId="4910" xr:uid="{00000000-0005-0000-0000-0000DF0C0000}"/>
    <cellStyle name="Normal 2 10 2 3 3 3" xfId="4746" xr:uid="{00000000-0005-0000-0000-0000E00C0000}"/>
    <cellStyle name="Normal 2 10 2 3 4" xfId="5171" xr:uid="{00000000-0005-0000-0000-0000E10C0000}"/>
    <cellStyle name="Normal 2 10 2 3 5" xfId="3893" xr:uid="{00000000-0005-0000-0000-0000E20C0000}"/>
    <cellStyle name="Normal 2 10 2 4" xfId="911" xr:uid="{00000000-0005-0000-0000-0000E30C0000}"/>
    <cellStyle name="Normal 2 10 2 4 2" xfId="3506" xr:uid="{00000000-0005-0000-0000-0000E40C0000}"/>
    <cellStyle name="Normal 2 10 2 4 2 2" xfId="4931" xr:uid="{00000000-0005-0000-0000-0000E50C0000}"/>
    <cellStyle name="Normal 2 10 2 4 2 3" xfId="5173" xr:uid="{00000000-0005-0000-0000-0000E60C0000}"/>
    <cellStyle name="Normal 2 10 2 4 3" xfId="2653" xr:uid="{00000000-0005-0000-0000-0000E70C0000}"/>
    <cellStyle name="Normal 2 10 2 4 4" xfId="2657" xr:uid="{00000000-0005-0000-0000-0000E80C0000}"/>
    <cellStyle name="Normal 2 10 2 5" xfId="3509" xr:uid="{00000000-0005-0000-0000-0000E90C0000}"/>
    <cellStyle name="Normal 2 10 2 5 2" xfId="5023" xr:uid="{00000000-0005-0000-0000-0000EA0C0000}"/>
    <cellStyle name="Normal 2 10 2 5 2 2" xfId="4936" xr:uid="{00000000-0005-0000-0000-0000EB0C0000}"/>
    <cellStyle name="Normal 2 10 2 5 2 3" xfId="5174" xr:uid="{00000000-0005-0000-0000-0000EC0C0000}"/>
    <cellStyle name="Normal 2 10 2 5 3" xfId="5175" xr:uid="{00000000-0005-0000-0000-0000ED0C0000}"/>
    <cellStyle name="Normal 2 10 2 5 4" xfId="5177" xr:uid="{00000000-0005-0000-0000-0000EE0C0000}"/>
    <cellStyle name="Normal 2 10 2 6" xfId="3512" xr:uid="{00000000-0005-0000-0000-0000EF0C0000}"/>
    <cellStyle name="Normal 2 10 2 6 2" xfId="5179" xr:uid="{00000000-0005-0000-0000-0000F00C0000}"/>
    <cellStyle name="Normal 2 10 2 6 3" xfId="5180" xr:uid="{00000000-0005-0000-0000-0000F10C0000}"/>
    <cellStyle name="Normal 2 10 2 7" xfId="971" xr:uid="{00000000-0005-0000-0000-0000F20C0000}"/>
    <cellStyle name="Normal 2 10 2 8" xfId="1027" xr:uid="{00000000-0005-0000-0000-0000F30C0000}"/>
    <cellStyle name="Normal 2 10 3" xfId="4941" xr:uid="{00000000-0005-0000-0000-0000F40C0000}"/>
    <cellStyle name="Normal 2 10 4" xfId="8124" xr:uid="{00000000-0005-0000-0000-0000F50C0000}"/>
    <cellStyle name="Normal 2 11" xfId="1510" xr:uid="{00000000-0005-0000-0000-0000F60C0000}"/>
    <cellStyle name="Normal 2 11 2" xfId="5181" xr:uid="{00000000-0005-0000-0000-0000F70C0000}"/>
    <cellStyle name="Normal 2 12" xfId="4943" xr:uid="{00000000-0005-0000-0000-0000F80C0000}"/>
    <cellStyle name="Normal 2 12 2" xfId="4762" xr:uid="{00000000-0005-0000-0000-0000F90C0000}"/>
    <cellStyle name="Normal 2 12 2 2" xfId="4764" xr:uid="{00000000-0005-0000-0000-0000FA0C0000}"/>
    <cellStyle name="Normal 2 12 3" xfId="4767" xr:uid="{00000000-0005-0000-0000-0000FB0C0000}"/>
    <cellStyle name="Normal 2 12 4" xfId="8126" xr:uid="{00000000-0005-0000-0000-0000FC0C0000}"/>
    <cellStyle name="Normal 2 13" xfId="5182" xr:uid="{00000000-0005-0000-0000-0000FD0C0000}"/>
    <cellStyle name="Normal 2 13 2" xfId="5183" xr:uid="{00000000-0005-0000-0000-0000FE0C0000}"/>
    <cellStyle name="Normal 2 13 2 2" xfId="1346" xr:uid="{00000000-0005-0000-0000-0000FF0C0000}"/>
    <cellStyle name="Normal 2 13 3" xfId="1118" xr:uid="{00000000-0005-0000-0000-0000000D0000}"/>
    <cellStyle name="Normal 2 14" xfId="5185" xr:uid="{00000000-0005-0000-0000-0000010D0000}"/>
    <cellStyle name="Normal 2 14 2" xfId="5186" xr:uid="{00000000-0005-0000-0000-0000020D0000}"/>
    <cellStyle name="Normal 2 15" xfId="5188" xr:uid="{00000000-0005-0000-0000-0000030D0000}"/>
    <cellStyle name="Normal 2 15 2" xfId="5189" xr:uid="{00000000-0005-0000-0000-0000040D0000}"/>
    <cellStyle name="Normal 2 15 2 2" xfId="5191" xr:uid="{00000000-0005-0000-0000-0000050D0000}"/>
    <cellStyle name="Normal 2 15 3" xfId="5193" xr:uid="{00000000-0005-0000-0000-0000060D0000}"/>
    <cellStyle name="Normal 2 16" xfId="5194" xr:uid="{00000000-0005-0000-0000-0000070D0000}"/>
    <cellStyle name="Normal 2 17" xfId="5196" xr:uid="{00000000-0005-0000-0000-0000080D0000}"/>
    <cellStyle name="Normal 2 18" xfId="5197" xr:uid="{00000000-0005-0000-0000-0000090D0000}"/>
    <cellStyle name="Normal 2 19" xfId="8128" xr:uid="{00000000-0005-0000-0000-00000A0D0000}"/>
    <cellStyle name="Normal 2 2" xfId="5198" xr:uid="{00000000-0005-0000-0000-00000B0D0000}"/>
    <cellStyle name="Normal 2 2 10" xfId="1430" xr:uid="{00000000-0005-0000-0000-00000C0D0000}"/>
    <cellStyle name="Normal 2 2 10 2" xfId="4439" xr:uid="{00000000-0005-0000-0000-00000D0D0000}"/>
    <cellStyle name="Normal 2 2 10 2 2" xfId="4444" xr:uid="{00000000-0005-0000-0000-00000E0D0000}"/>
    <cellStyle name="Normal 2 2 10 2 2 2" xfId="1207" xr:uid="{00000000-0005-0000-0000-00000F0D0000}"/>
    <cellStyle name="Normal 2 2 10 2 2 3" xfId="1217" xr:uid="{00000000-0005-0000-0000-0000100D0000}"/>
    <cellStyle name="Normal 2 2 10 2 3" xfId="4448" xr:uid="{00000000-0005-0000-0000-0000110D0000}"/>
    <cellStyle name="Normal 2 2 10 2 4" xfId="3691" xr:uid="{00000000-0005-0000-0000-0000120D0000}"/>
    <cellStyle name="Normal 2 2 11" xfId="1776" xr:uid="{00000000-0005-0000-0000-0000130D0000}"/>
    <cellStyle name="Normal 2 2 11 2" xfId="5200" xr:uid="{00000000-0005-0000-0000-0000140D0000}"/>
    <cellStyle name="Normal 2 2 11 2 2" xfId="199" xr:uid="{00000000-0005-0000-0000-0000150D0000}"/>
    <cellStyle name="Normal 2 2 11 2 2 2" xfId="355" xr:uid="{00000000-0005-0000-0000-0000160D0000}"/>
    <cellStyle name="Normal 2 2 11 2 2 3" xfId="366" xr:uid="{00000000-0005-0000-0000-0000170D0000}"/>
    <cellStyle name="Normal 2 2 11 2 3" xfId="230" xr:uid="{00000000-0005-0000-0000-0000180D0000}"/>
    <cellStyle name="Normal 2 2 11 2 4" xfId="5202" xr:uid="{00000000-0005-0000-0000-0000190D0000}"/>
    <cellStyle name="Normal 2 2 11 3" xfId="5204" xr:uid="{00000000-0005-0000-0000-00001A0D0000}"/>
    <cellStyle name="Normal 2 2 11 3 2" xfId="2102" xr:uid="{00000000-0005-0000-0000-00001B0D0000}"/>
    <cellStyle name="Normal 2 2 11 3 3" xfId="2106" xr:uid="{00000000-0005-0000-0000-00001C0D0000}"/>
    <cellStyle name="Normal 2 2 11 4" xfId="5209" xr:uid="{00000000-0005-0000-0000-00001D0D0000}"/>
    <cellStyle name="Normal 2 2 11 5" xfId="5212" xr:uid="{00000000-0005-0000-0000-00001E0D0000}"/>
    <cellStyle name="Normal 2 2 12" xfId="173" xr:uid="{00000000-0005-0000-0000-00001F0D0000}"/>
    <cellStyle name="Normal 2 2 12 2" xfId="5215" xr:uid="{00000000-0005-0000-0000-0000200D0000}"/>
    <cellStyle name="Normal 2 2 13" xfId="5216" xr:uid="{00000000-0005-0000-0000-0000210D0000}"/>
    <cellStyle name="Normal 2 2 13 2" xfId="718" xr:uid="{00000000-0005-0000-0000-0000220D0000}"/>
    <cellStyle name="Normal 2 2 13 3" xfId="5218" xr:uid="{00000000-0005-0000-0000-0000230D0000}"/>
    <cellStyle name="Normal 2 2 13 3 2" xfId="5219" xr:uid="{00000000-0005-0000-0000-0000240D0000}"/>
    <cellStyle name="Normal 2 2 13 4" xfId="1199" xr:uid="{00000000-0005-0000-0000-0000250D0000}"/>
    <cellStyle name="Normal 2 2 14" xfId="4013" xr:uid="{00000000-0005-0000-0000-0000260D0000}"/>
    <cellStyle name="Normal 2 2 15" xfId="2525" xr:uid="{00000000-0005-0000-0000-0000270D0000}"/>
    <cellStyle name="Normal 2 2 2" xfId="2259" xr:uid="{00000000-0005-0000-0000-0000280D0000}"/>
    <cellStyle name="Normal 2 2 2 2" xfId="5220" xr:uid="{00000000-0005-0000-0000-0000290D0000}"/>
    <cellStyle name="Normal 2 2 2 2 2" xfId="102" xr:uid="{00000000-0005-0000-0000-00002A0D0000}"/>
    <cellStyle name="Normal 2 2 2 2 2 2" xfId="123" xr:uid="{00000000-0005-0000-0000-00002B0D0000}"/>
    <cellStyle name="Normal 2 2 2 2 2 2 2" xfId="5222" xr:uid="{00000000-0005-0000-0000-00002C0D0000}"/>
    <cellStyle name="Normal 2 2 2 2 2 3" xfId="22" xr:uid="{00000000-0005-0000-0000-00002D0D0000}"/>
    <cellStyle name="Normal 2 2 2 2 3" xfId="8109" xr:uid="{00000000-0005-0000-0000-00002E0D0000}"/>
    <cellStyle name="Normal 2 2 2 3" xfId="5223" xr:uid="{00000000-0005-0000-0000-00002F0D0000}"/>
    <cellStyle name="Normal 2 2 2 3 2" xfId="3428" xr:uid="{00000000-0005-0000-0000-0000300D0000}"/>
    <cellStyle name="Normal 2 2 2 3 2 2" xfId="257" xr:uid="{00000000-0005-0000-0000-0000310D0000}"/>
    <cellStyle name="Normal 2 2 2 3 2 2 2" xfId="5225" xr:uid="{00000000-0005-0000-0000-0000320D0000}"/>
    <cellStyle name="Normal 2 2 2 3 2 2 2 2" xfId="1464" xr:uid="{00000000-0005-0000-0000-0000330D0000}"/>
    <cellStyle name="Normal 2 2 2 3 2 2 2 3" xfId="3630" xr:uid="{00000000-0005-0000-0000-0000340D0000}"/>
    <cellStyle name="Normal 2 2 2 3 2 2 3" xfId="5228" xr:uid="{00000000-0005-0000-0000-0000350D0000}"/>
    <cellStyle name="Normal 2 2 2 3 2 3" xfId="5229" xr:uid="{00000000-0005-0000-0000-0000360D0000}"/>
    <cellStyle name="Normal 2 2 2 3 2 3 2" xfId="3458" xr:uid="{00000000-0005-0000-0000-0000370D0000}"/>
    <cellStyle name="Normal 2 2 2 3 2 3 2 2" xfId="3461" xr:uid="{00000000-0005-0000-0000-0000380D0000}"/>
    <cellStyle name="Normal 2 2 2 3 2 3 2 3" xfId="3494" xr:uid="{00000000-0005-0000-0000-0000390D0000}"/>
    <cellStyle name="Normal 2 2 2 3 2 3 3" xfId="2882" xr:uid="{00000000-0005-0000-0000-00003A0D0000}"/>
    <cellStyle name="Normal 2 2 2 3 2 4" xfId="5224" xr:uid="{00000000-0005-0000-0000-00003B0D0000}"/>
    <cellStyle name="Normal 2 2 2 3 2 4 2" xfId="1462" xr:uid="{00000000-0005-0000-0000-00003C0D0000}"/>
    <cellStyle name="Normal 2 2 2 3 2 4 3" xfId="3628" xr:uid="{00000000-0005-0000-0000-00003D0D0000}"/>
    <cellStyle name="Normal 2 2 2 3 2 5" xfId="5227" xr:uid="{00000000-0005-0000-0000-00003E0D0000}"/>
    <cellStyle name="Normal 2 2 2 3 3" xfId="351" xr:uid="{00000000-0005-0000-0000-00003F0D0000}"/>
    <cellStyle name="Normal 2 2 2 3 3 2" xfId="1554" xr:uid="{00000000-0005-0000-0000-0000400D0000}"/>
    <cellStyle name="Normal 2 2 2 3 3 2 2" xfId="3388" xr:uid="{00000000-0005-0000-0000-0000410D0000}"/>
    <cellStyle name="Normal 2 2 2 3 3 2 3" xfId="3413" xr:uid="{00000000-0005-0000-0000-0000420D0000}"/>
    <cellStyle name="Normal 2 2 2 3 3 3" xfId="678" xr:uid="{00000000-0005-0000-0000-0000430D0000}"/>
    <cellStyle name="Normal 2 2 2 3 4" xfId="2370" xr:uid="{00000000-0005-0000-0000-0000440D0000}"/>
    <cellStyle name="Normal 2 2 2 3 4 2" xfId="3614" xr:uid="{00000000-0005-0000-0000-0000450D0000}"/>
    <cellStyle name="Normal 2 2 2 3 4 2 2" xfId="3617" xr:uid="{00000000-0005-0000-0000-0000460D0000}"/>
    <cellStyle name="Normal 2 2 2 3 4 2 3" xfId="3620" xr:uid="{00000000-0005-0000-0000-0000470D0000}"/>
    <cellStyle name="Normal 2 2 2 3 4 3" xfId="3623" xr:uid="{00000000-0005-0000-0000-0000480D0000}"/>
    <cellStyle name="Normal 2 2 2 3 5" xfId="5230" xr:uid="{00000000-0005-0000-0000-0000490D0000}"/>
    <cellStyle name="Normal 2 2 2 3 5 2" xfId="3647" xr:uid="{00000000-0005-0000-0000-00004A0D0000}"/>
    <cellStyle name="Normal 2 2 2 3 5 2 2" xfId="3654" xr:uid="{00000000-0005-0000-0000-00004B0D0000}"/>
    <cellStyle name="Normal 2 2 2 3 5 2 2 2" xfId="430" xr:uid="{00000000-0005-0000-0000-00004C0D0000}"/>
    <cellStyle name="Normal 2 2 2 3 5 2 2 2 2" xfId="5231" xr:uid="{00000000-0005-0000-0000-00004D0D0000}"/>
    <cellStyle name="Normal 2 2 2 3 5 2 2 2 2 2" xfId="5234" xr:uid="{00000000-0005-0000-0000-00004E0D0000}"/>
    <cellStyle name="Normal 2 2 2 3 5 2 2 2 3" xfId="5235" xr:uid="{00000000-0005-0000-0000-00004F0D0000}"/>
    <cellStyle name="Normal 2 2 2 3 5 2 2 3" xfId="2328" xr:uid="{00000000-0005-0000-0000-0000500D0000}"/>
    <cellStyle name="Normal 2 2 2 3 5 2 2 3 2" xfId="5236" xr:uid="{00000000-0005-0000-0000-0000510D0000}"/>
    <cellStyle name="Normal 2 2 2 3 5 2 2 4" xfId="5237" xr:uid="{00000000-0005-0000-0000-0000520D0000}"/>
    <cellStyle name="Normal 2 2 2 3 5 2 2 5" xfId="5238" xr:uid="{00000000-0005-0000-0000-0000530D0000}"/>
    <cellStyle name="Normal 2 2 2 3 5 2 3" xfId="3659" xr:uid="{00000000-0005-0000-0000-0000540D0000}"/>
    <cellStyle name="Normal 2 2 2 3 5 2 3 2" xfId="5239" xr:uid="{00000000-0005-0000-0000-0000550D0000}"/>
    <cellStyle name="Normal 2 2 2 3 5 2 3 2 2" xfId="5240" xr:uid="{00000000-0005-0000-0000-0000560D0000}"/>
    <cellStyle name="Normal 2 2 2 3 5 2 3 2 2 2" xfId="5195" xr:uid="{00000000-0005-0000-0000-0000570D0000}"/>
    <cellStyle name="Normal 2 2 2 3 5 2 3 2 3" xfId="5241" xr:uid="{00000000-0005-0000-0000-0000580D0000}"/>
    <cellStyle name="Normal 2 2 2 3 5 2 3 3" xfId="5242" xr:uid="{00000000-0005-0000-0000-0000590D0000}"/>
    <cellStyle name="Normal 2 2 2 3 5 2 3 3 2" xfId="5243" xr:uid="{00000000-0005-0000-0000-00005A0D0000}"/>
    <cellStyle name="Normal 2 2 2 3 5 2 3 4" xfId="5244" xr:uid="{00000000-0005-0000-0000-00005B0D0000}"/>
    <cellStyle name="Normal 2 2 2 3 5 2 4" xfId="12" xr:uid="{00000000-0005-0000-0000-00005C0D0000}"/>
    <cellStyle name="Normal 2 2 2 3 5 2 4 2" xfId="5245" xr:uid="{00000000-0005-0000-0000-00005D0D0000}"/>
    <cellStyle name="Normal 2 2 2 3 5 2 5" xfId="5247" xr:uid="{00000000-0005-0000-0000-00005E0D0000}"/>
    <cellStyle name="Normal 2 2 2 3 5 3" xfId="3663" xr:uid="{00000000-0005-0000-0000-00005F0D0000}"/>
    <cellStyle name="Normal 2 2 2 3 5 3 2" xfId="4965" xr:uid="{00000000-0005-0000-0000-0000600D0000}"/>
    <cellStyle name="Normal 2 2 2 3 5 4" xfId="3669" xr:uid="{00000000-0005-0000-0000-0000610D0000}"/>
    <cellStyle name="Normal 2 2 2 3 6" xfId="511" xr:uid="{00000000-0005-0000-0000-0000620D0000}"/>
    <cellStyle name="Normal 2 2 2 3 6 2" xfId="516" xr:uid="{00000000-0005-0000-0000-0000630D0000}"/>
    <cellStyle name="Normal 2 2 2 3 6 3" xfId="521" xr:uid="{00000000-0005-0000-0000-0000640D0000}"/>
    <cellStyle name="Normal 2 2 2 3 7" xfId="528" xr:uid="{00000000-0005-0000-0000-0000650D0000}"/>
    <cellStyle name="Normal 2 2 2 4" xfId="5248" xr:uid="{00000000-0005-0000-0000-0000660D0000}"/>
    <cellStyle name="Normal 2 2 2 4 2" xfId="5249" xr:uid="{00000000-0005-0000-0000-0000670D0000}"/>
    <cellStyle name="Normal 2 2 2 4 2 2" xfId="5250" xr:uid="{00000000-0005-0000-0000-0000680D0000}"/>
    <cellStyle name="Normal 2 2 2 4 2 2 2" xfId="5253" xr:uid="{00000000-0005-0000-0000-0000690D0000}"/>
    <cellStyle name="Normal 2 2 2 4 3" xfId="4271" xr:uid="{00000000-0005-0000-0000-00006A0D0000}"/>
    <cellStyle name="Normal 2 2 2 4 3 2" xfId="3944" xr:uid="{00000000-0005-0000-0000-00006B0D0000}"/>
    <cellStyle name="Normal 2 2 2 4 3 2 2" xfId="3949" xr:uid="{00000000-0005-0000-0000-00006C0D0000}"/>
    <cellStyle name="Normal 2 2 2 4 3 2 2 2" xfId="341" xr:uid="{00000000-0005-0000-0000-00006D0D0000}"/>
    <cellStyle name="Normal 2 2 2 4 3 2 3" xfId="3961" xr:uid="{00000000-0005-0000-0000-00006E0D0000}"/>
    <cellStyle name="Normal 2 2 2 4 3 3" xfId="3973" xr:uid="{00000000-0005-0000-0000-00006F0D0000}"/>
    <cellStyle name="Normal 2 2 2 4 3 3 2" xfId="109" xr:uid="{00000000-0005-0000-0000-0000700D0000}"/>
    <cellStyle name="Normal 2 2 2 4 4" xfId="648" xr:uid="{00000000-0005-0000-0000-0000710D0000}"/>
    <cellStyle name="Normal 2 2 2 4 4 2" xfId="4055" xr:uid="{00000000-0005-0000-0000-0000720D0000}"/>
    <cellStyle name="Normal 2 2 2 4 4 2 2" xfId="4058" xr:uid="{00000000-0005-0000-0000-0000730D0000}"/>
    <cellStyle name="Normal 2 2 2 4 4 2 2 2" xfId="4061" xr:uid="{00000000-0005-0000-0000-0000740D0000}"/>
    <cellStyle name="Normal 2 2 2 4 4 2 3" xfId="4074" xr:uid="{00000000-0005-0000-0000-0000750D0000}"/>
    <cellStyle name="Normal 2 2 2 4 4 3" xfId="4109" xr:uid="{00000000-0005-0000-0000-0000760D0000}"/>
    <cellStyle name="Normal 2 2 2 4 4 3 2" xfId="4114" xr:uid="{00000000-0005-0000-0000-0000770D0000}"/>
    <cellStyle name="Normal 2 2 2 4 5" xfId="5254" xr:uid="{00000000-0005-0000-0000-0000780D0000}"/>
    <cellStyle name="Normal 2 2 2 4 5 2" xfId="4236" xr:uid="{00000000-0005-0000-0000-0000790D0000}"/>
    <cellStyle name="Normal 2 2 2 4 5 2 2" xfId="4243" xr:uid="{00000000-0005-0000-0000-00007A0D0000}"/>
    <cellStyle name="Normal 2 2 2 4 5 2 2 2" xfId="4246" xr:uid="{00000000-0005-0000-0000-00007B0D0000}"/>
    <cellStyle name="Normal 2 2 2 4 5 2 2 2 2" xfId="5255" xr:uid="{00000000-0005-0000-0000-00007C0D0000}"/>
    <cellStyle name="Normal 2 2 2 4 5 2 2 3" xfId="793" xr:uid="{00000000-0005-0000-0000-00007D0D0000}"/>
    <cellStyle name="Normal 2 2 2 4 5 2 3" xfId="4250" xr:uid="{00000000-0005-0000-0000-00007E0D0000}"/>
    <cellStyle name="Normal 2 2 2 4 5 3" xfId="4254" xr:uid="{00000000-0005-0000-0000-00007F0D0000}"/>
    <cellStyle name="Normal 2 2 2 4 5 3 2" xfId="4260" xr:uid="{00000000-0005-0000-0000-0000800D0000}"/>
    <cellStyle name="Normal 2 2 2 4 5 3 2 2" xfId="4262" xr:uid="{00000000-0005-0000-0000-0000810D0000}"/>
    <cellStyle name="Normal 2 2 2 4 5 3 3" xfId="4264" xr:uid="{00000000-0005-0000-0000-0000820D0000}"/>
    <cellStyle name="Normal 2 2 2 4 5 4" xfId="3584" xr:uid="{00000000-0005-0000-0000-0000830D0000}"/>
    <cellStyle name="Normal 2 2 2 4 5 4 2" xfId="3588" xr:uid="{00000000-0005-0000-0000-0000840D0000}"/>
    <cellStyle name="Normal 2 2 2 4 6" xfId="5256" xr:uid="{00000000-0005-0000-0000-0000850D0000}"/>
    <cellStyle name="Normal 2 2 2 4 6 2" xfId="4279" xr:uid="{00000000-0005-0000-0000-0000860D0000}"/>
    <cellStyle name="Normal 2 2 2 4 6 2 2" xfId="1238" xr:uid="{00000000-0005-0000-0000-0000870D0000}"/>
    <cellStyle name="Normal 2 2 2 4 6 3" xfId="4288" xr:uid="{00000000-0005-0000-0000-0000880D0000}"/>
    <cellStyle name="Normal 2 2 2 4 7" xfId="1003" xr:uid="{00000000-0005-0000-0000-0000890D0000}"/>
    <cellStyle name="Normal 2 2 2 4 7 2" xfId="4302" xr:uid="{00000000-0005-0000-0000-00008A0D0000}"/>
    <cellStyle name="Normal 2 2 2 4 7 2 2" xfId="5257" xr:uid="{00000000-0005-0000-0000-00008B0D0000}"/>
    <cellStyle name="Normal 2 2 2 4 7 2 2 2" xfId="1517" xr:uid="{00000000-0005-0000-0000-00008C0D0000}"/>
    <cellStyle name="Normal 2 2 2 4 7 2 2 2 2" xfId="4506" xr:uid="{00000000-0005-0000-0000-00008D0D0000}"/>
    <cellStyle name="Normal 2 2 2 4 7 2 2 3" xfId="5259" xr:uid="{00000000-0005-0000-0000-00008E0D0000}"/>
    <cellStyle name="Normal 2 2 2 4 7 2 3" xfId="5260" xr:uid="{00000000-0005-0000-0000-00008F0D0000}"/>
    <cellStyle name="Normal 2 2 2 4 7 3" xfId="4307" xr:uid="{00000000-0005-0000-0000-0000900D0000}"/>
    <cellStyle name="Normal 2 2 2 4 8" xfId="210" xr:uid="{00000000-0005-0000-0000-0000910D0000}"/>
    <cellStyle name="Normal 2 2 2 4 8 2" xfId="4318" xr:uid="{00000000-0005-0000-0000-0000920D0000}"/>
    <cellStyle name="Normal 2 2 2 5" xfId="227" xr:uid="{00000000-0005-0000-0000-0000930D0000}"/>
    <cellStyle name="Normal 2 2 2 5 2" xfId="5266" xr:uid="{00000000-0005-0000-0000-0000940D0000}"/>
    <cellStyle name="Normal 2 2 2 5 2 2" xfId="5268" xr:uid="{00000000-0005-0000-0000-0000950D0000}"/>
    <cellStyle name="Normal 2 2 2 6" xfId="3038" xr:uid="{00000000-0005-0000-0000-0000960D0000}"/>
    <cellStyle name="Normal 2 2 2 6 2" xfId="2878" xr:uid="{00000000-0005-0000-0000-0000970D0000}"/>
    <cellStyle name="Normal 2 2 2 6 2 2" xfId="5269" xr:uid="{00000000-0005-0000-0000-0000980D0000}"/>
    <cellStyle name="Normal 2 2 2 6 2 2 2" xfId="5270" xr:uid="{00000000-0005-0000-0000-0000990D0000}"/>
    <cellStyle name="Normal 2 2 2 6 2 3" xfId="5271" xr:uid="{00000000-0005-0000-0000-00009A0D0000}"/>
    <cellStyle name="Normal 2 2 2 6 3" xfId="5163" xr:uid="{00000000-0005-0000-0000-00009B0D0000}"/>
    <cellStyle name="Normal 2 2 2 6 3 2" xfId="4393" xr:uid="{00000000-0005-0000-0000-00009C0D0000}"/>
    <cellStyle name="Normal 2 2 2 7" xfId="3045" xr:uid="{00000000-0005-0000-0000-00009D0D0000}"/>
    <cellStyle name="Normal 2 2 2 7 2" xfId="3304" xr:uid="{00000000-0005-0000-0000-00009E0D0000}"/>
    <cellStyle name="Normal 2 2 2 7 2 2" xfId="4562" xr:uid="{00000000-0005-0000-0000-00009F0D0000}"/>
    <cellStyle name="Normal 2 2 2 7 2 2 2" xfId="5273" xr:uid="{00000000-0005-0000-0000-0000A00D0000}"/>
    <cellStyle name="Normal 2 2 2 7 2 3" xfId="4565" xr:uid="{00000000-0005-0000-0000-0000A10D0000}"/>
    <cellStyle name="Normal 2 2 2 7 3" xfId="5233" xr:uid="{00000000-0005-0000-0000-0000A20D0000}"/>
    <cellStyle name="Normal 2 2 2 7 3 2" xfId="4416" xr:uid="{00000000-0005-0000-0000-0000A30D0000}"/>
    <cellStyle name="Normal 2 2 2 8" xfId="737" xr:uid="{00000000-0005-0000-0000-0000A40D0000}"/>
    <cellStyle name="Normal 2 2 2 8 2" xfId="4452" xr:uid="{00000000-0005-0000-0000-0000A50D0000}"/>
    <cellStyle name="Normal 2 2 2 9" xfId="5275" xr:uid="{00000000-0005-0000-0000-0000A60D0000}"/>
    <cellStyle name="Normal 2 2 2 9 2" xfId="5205" xr:uid="{00000000-0005-0000-0000-0000A70D0000}"/>
    <cellStyle name="Normal 2 2 3" xfId="5277" xr:uid="{00000000-0005-0000-0000-0000A80D0000}"/>
    <cellStyle name="Normal 2 2 3 2" xfId="5278" xr:uid="{00000000-0005-0000-0000-0000A90D0000}"/>
    <cellStyle name="Normal 2 2 3 2 2" xfId="5280" xr:uid="{00000000-0005-0000-0000-0000AA0D0000}"/>
    <cellStyle name="Normal 2 2 3 2 2 2" xfId="5282" xr:uid="{00000000-0005-0000-0000-0000AB0D0000}"/>
    <cellStyle name="Normal 2 2 3 2 2 2 2" xfId="5283" xr:uid="{00000000-0005-0000-0000-0000AC0D0000}"/>
    <cellStyle name="Normal 2 2 3 2 2 2 2 2" xfId="744" xr:uid="{00000000-0005-0000-0000-0000AD0D0000}"/>
    <cellStyle name="Normal 2 2 3 2 2 2 2 3" xfId="5284" xr:uid="{00000000-0005-0000-0000-0000AE0D0000}"/>
    <cellStyle name="Normal 2 2 3 2 2 2 3" xfId="5286" xr:uid="{00000000-0005-0000-0000-0000AF0D0000}"/>
    <cellStyle name="Normal 2 2 3 2 2 2 4" xfId="839" xr:uid="{00000000-0005-0000-0000-0000B00D0000}"/>
    <cellStyle name="Normal 2 2 3 2 2 3" xfId="5288" xr:uid="{00000000-0005-0000-0000-0000B10D0000}"/>
    <cellStyle name="Normal 2 2 3 2 2 3 2" xfId="5289" xr:uid="{00000000-0005-0000-0000-0000B20D0000}"/>
    <cellStyle name="Normal 2 2 3 2 2 3 3" xfId="5290" xr:uid="{00000000-0005-0000-0000-0000B30D0000}"/>
    <cellStyle name="Normal 2 2 3 2 2 4" xfId="5291" xr:uid="{00000000-0005-0000-0000-0000B40D0000}"/>
    <cellStyle name="Normal 2 2 3 2 2 5" xfId="5292" xr:uid="{00000000-0005-0000-0000-0000B50D0000}"/>
    <cellStyle name="Normal 2 2 3 2 3" xfId="2078" xr:uid="{00000000-0005-0000-0000-0000B60D0000}"/>
    <cellStyle name="Normal 2 2 3 2 3 2" xfId="5294" xr:uid="{00000000-0005-0000-0000-0000B70D0000}"/>
    <cellStyle name="Normal 2 2 3 2 4" xfId="621" xr:uid="{00000000-0005-0000-0000-0000B80D0000}"/>
    <cellStyle name="Normal 2 2 3 2 4 2" xfId="5078" xr:uid="{00000000-0005-0000-0000-0000B90D0000}"/>
    <cellStyle name="Normal 2 2 3 2 4 2 2" xfId="5296" xr:uid="{00000000-0005-0000-0000-0000BA0D0000}"/>
    <cellStyle name="Normal 2 2 3 2 4 2 3" xfId="5298" xr:uid="{00000000-0005-0000-0000-0000BB0D0000}"/>
    <cellStyle name="Normal 2 2 3 2 4 3" xfId="5080" xr:uid="{00000000-0005-0000-0000-0000BC0D0000}"/>
    <cellStyle name="Normal 2 2 3 2 4 4" xfId="1394" xr:uid="{00000000-0005-0000-0000-0000BD0D0000}"/>
    <cellStyle name="Normal 2 2 3 2 5" xfId="5299" xr:uid="{00000000-0005-0000-0000-0000BE0D0000}"/>
    <cellStyle name="Normal 2 2 3 2 5 2" xfId="5088" xr:uid="{00000000-0005-0000-0000-0000BF0D0000}"/>
    <cellStyle name="Normal 2 2 3 2 5 2 2" xfId="5301" xr:uid="{00000000-0005-0000-0000-0000C00D0000}"/>
    <cellStyle name="Normal 2 2 3 2 5 2 3" xfId="5303" xr:uid="{00000000-0005-0000-0000-0000C10D0000}"/>
    <cellStyle name="Normal 2 2 3 2 5 3" xfId="5304" xr:uid="{00000000-0005-0000-0000-0000C20D0000}"/>
    <cellStyle name="Normal 2 2 3 2 5 4" xfId="3354" xr:uid="{00000000-0005-0000-0000-0000C30D0000}"/>
    <cellStyle name="Normal 2 2 3 2 6" xfId="5305" xr:uid="{00000000-0005-0000-0000-0000C40D0000}"/>
    <cellStyle name="Normal 2 2 3 2 6 2" xfId="5092" xr:uid="{00000000-0005-0000-0000-0000C50D0000}"/>
    <cellStyle name="Normal 2 2 3 2 6 3" xfId="5306" xr:uid="{00000000-0005-0000-0000-0000C60D0000}"/>
    <cellStyle name="Normal 2 2 3 2 7" xfId="5307" xr:uid="{00000000-0005-0000-0000-0000C70D0000}"/>
    <cellStyle name="Normal 2 2 3 2 8" xfId="3788" xr:uid="{00000000-0005-0000-0000-0000C80D0000}"/>
    <cellStyle name="Normal 2 2 3 3" xfId="5308" xr:uid="{00000000-0005-0000-0000-0000C90D0000}"/>
    <cellStyle name="Normal 2 2 3 3 2" xfId="5310" xr:uid="{00000000-0005-0000-0000-0000CA0D0000}"/>
    <cellStyle name="Normal 2 2 3 3 2 2" xfId="4733" xr:uid="{00000000-0005-0000-0000-0000CB0D0000}"/>
    <cellStyle name="Normal 2 2 3 3 2 2 2" xfId="3860" xr:uid="{00000000-0005-0000-0000-0000CC0D0000}"/>
    <cellStyle name="Normal 2 2 3 3 2 2 3" xfId="3865" xr:uid="{00000000-0005-0000-0000-0000CD0D0000}"/>
    <cellStyle name="Normal 2 2 3 3 2 3" xfId="5311" xr:uid="{00000000-0005-0000-0000-0000CE0D0000}"/>
    <cellStyle name="Normal 2 2 3 3 2 4" xfId="5251" xr:uid="{00000000-0005-0000-0000-0000CF0D0000}"/>
    <cellStyle name="Normal 2 2 3 3 3" xfId="5313" xr:uid="{00000000-0005-0000-0000-0000D00D0000}"/>
    <cellStyle name="Normal 2 2 3 3 3 2" xfId="4467" xr:uid="{00000000-0005-0000-0000-0000D10D0000}"/>
    <cellStyle name="Normal 2 2 3 3 3 3" xfId="4469" xr:uid="{00000000-0005-0000-0000-0000D20D0000}"/>
    <cellStyle name="Normal 2 2 3 3 4" xfId="5314" xr:uid="{00000000-0005-0000-0000-0000D30D0000}"/>
    <cellStyle name="Normal 2 2 3 3 5" xfId="5315" xr:uid="{00000000-0005-0000-0000-0000D40D0000}"/>
    <cellStyle name="Normal 2 2 3 4" xfId="5316" xr:uid="{00000000-0005-0000-0000-0000D50D0000}"/>
    <cellStyle name="Normal 2 2 3 4 2" xfId="5318" xr:uid="{00000000-0005-0000-0000-0000D60D0000}"/>
    <cellStyle name="Normal 2 2 3 4 2 2" xfId="5010" xr:uid="{00000000-0005-0000-0000-0000D70D0000}"/>
    <cellStyle name="Normal 2 2 3 4 2 2 2" xfId="914" xr:uid="{00000000-0005-0000-0000-0000D80D0000}"/>
    <cellStyle name="Normal 2 2 3 4 2 2 3" xfId="4293" xr:uid="{00000000-0005-0000-0000-0000D90D0000}"/>
    <cellStyle name="Normal 2 2 3 4 2 3" xfId="5015" xr:uid="{00000000-0005-0000-0000-0000DA0D0000}"/>
    <cellStyle name="Normal 2 2 3 4 2 4" xfId="3945" xr:uid="{00000000-0005-0000-0000-0000DB0D0000}"/>
    <cellStyle name="Normal 2 2 3 4 3" xfId="5320" xr:uid="{00000000-0005-0000-0000-0000DC0D0000}"/>
    <cellStyle name="Normal 2 2 3 4 3 2" xfId="96" xr:uid="{00000000-0005-0000-0000-0000DD0D0000}"/>
    <cellStyle name="Normal 2 2 3 4 3 3" xfId="47" xr:uid="{00000000-0005-0000-0000-0000DE0D0000}"/>
    <cellStyle name="Normal 2 2 3 4 4" xfId="5322" xr:uid="{00000000-0005-0000-0000-0000DF0D0000}"/>
    <cellStyle name="Normal 2 2 3 4 5" xfId="5324" xr:uid="{00000000-0005-0000-0000-0000E00D0000}"/>
    <cellStyle name="Normal 2 2 3 5" xfId="5326" xr:uid="{00000000-0005-0000-0000-0000E10D0000}"/>
    <cellStyle name="Normal 2 2 3 5 2" xfId="5331" xr:uid="{00000000-0005-0000-0000-0000E20D0000}"/>
    <cellStyle name="Normal 2 2 3 5 2 2" xfId="5332" xr:uid="{00000000-0005-0000-0000-0000E30D0000}"/>
    <cellStyle name="Normal 2 2 3 5 2 3" xfId="5333" xr:uid="{00000000-0005-0000-0000-0000E40D0000}"/>
    <cellStyle name="Normal 2 2 3 5 3" xfId="5335" xr:uid="{00000000-0005-0000-0000-0000E50D0000}"/>
    <cellStyle name="Normal 2 2 3 5 4" xfId="5338" xr:uid="{00000000-0005-0000-0000-0000E60D0000}"/>
    <cellStyle name="Normal 2 2 3 6" xfId="5341" xr:uid="{00000000-0005-0000-0000-0000E70D0000}"/>
    <cellStyle name="Normal 2 2 3 6 2" xfId="4668" xr:uid="{00000000-0005-0000-0000-0000E80D0000}"/>
    <cellStyle name="Normal 2 2 3 6 2 2" xfId="5342" xr:uid="{00000000-0005-0000-0000-0000E90D0000}"/>
    <cellStyle name="Normal 2 2 3 6 2 3" xfId="5343" xr:uid="{00000000-0005-0000-0000-0000EA0D0000}"/>
    <cellStyle name="Normal 2 2 3 6 3" xfId="5344" xr:uid="{00000000-0005-0000-0000-0000EB0D0000}"/>
    <cellStyle name="Normal 2 2 3 6 4" xfId="5347" xr:uid="{00000000-0005-0000-0000-0000EC0D0000}"/>
    <cellStyle name="Normal 2 2 3 7" xfId="5348" xr:uid="{00000000-0005-0000-0000-0000ED0D0000}"/>
    <cellStyle name="Normal 2 2 3 7 2" xfId="5349" xr:uid="{00000000-0005-0000-0000-0000EE0D0000}"/>
    <cellStyle name="Normal 2 2 3 7 3" xfId="5351" xr:uid="{00000000-0005-0000-0000-0000EF0D0000}"/>
    <cellStyle name="Normal 2 2 3 8" xfId="772" xr:uid="{00000000-0005-0000-0000-0000F00D0000}"/>
    <cellStyle name="Normal 2 2 3 9" xfId="3927" xr:uid="{00000000-0005-0000-0000-0000F10D0000}"/>
    <cellStyle name="Normal 2 2 4" xfId="2022" xr:uid="{00000000-0005-0000-0000-0000F20D0000}"/>
    <cellStyle name="Normal 2 2 5" xfId="2027" xr:uid="{00000000-0005-0000-0000-0000F30D0000}"/>
    <cellStyle name="Normal 2 2 5 2" xfId="5354" xr:uid="{00000000-0005-0000-0000-0000F40D0000}"/>
    <cellStyle name="Normal 2 2 5 2 2" xfId="5356" xr:uid="{00000000-0005-0000-0000-0000F50D0000}"/>
    <cellStyle name="Normal 2 2 5 3" xfId="5357" xr:uid="{00000000-0005-0000-0000-0000F60D0000}"/>
    <cellStyle name="Normal 2 2 6" xfId="961" xr:uid="{00000000-0005-0000-0000-0000F70D0000}"/>
    <cellStyle name="Normal 2 2 6 2" xfId="972" xr:uid="{00000000-0005-0000-0000-0000F80D0000}"/>
    <cellStyle name="Normal 2 2 6 2 2" xfId="984" xr:uid="{00000000-0005-0000-0000-0000F90D0000}"/>
    <cellStyle name="Normal 2 2 6 2 2 2" xfId="525" xr:uid="{00000000-0005-0000-0000-0000FA0D0000}"/>
    <cellStyle name="Normal 2 2 6 2 2 3" xfId="987" xr:uid="{00000000-0005-0000-0000-0000FB0D0000}"/>
    <cellStyle name="Normal 2 2 6 2 3" xfId="994" xr:uid="{00000000-0005-0000-0000-0000FC0D0000}"/>
    <cellStyle name="Normal 2 2 6 2 4" xfId="1046" xr:uid="{00000000-0005-0000-0000-0000FD0D0000}"/>
    <cellStyle name="Normal 2 2 7" xfId="549" xr:uid="{00000000-0005-0000-0000-0000FE0D0000}"/>
    <cellStyle name="Normal 2 2 7 2" xfId="558" xr:uid="{00000000-0005-0000-0000-0000FF0D0000}"/>
    <cellStyle name="Normal 2 2 7 2 2" xfId="1173" xr:uid="{00000000-0005-0000-0000-0000000E0000}"/>
    <cellStyle name="Normal 2 2 7 2 2 2" xfId="1179" xr:uid="{00000000-0005-0000-0000-0000010E0000}"/>
    <cellStyle name="Normal 2 2 7 2 2 3" xfId="1198" xr:uid="{00000000-0005-0000-0000-0000020E0000}"/>
    <cellStyle name="Normal 2 2 7 2 3" xfId="1229" xr:uid="{00000000-0005-0000-0000-0000030E0000}"/>
    <cellStyle name="Normal 2 2 7 2 4" xfId="1000" xr:uid="{00000000-0005-0000-0000-0000040E0000}"/>
    <cellStyle name="Normal 2 2 7 3" xfId="1265" xr:uid="{00000000-0005-0000-0000-0000050E0000}"/>
    <cellStyle name="Normal 2 2 7 3 2" xfId="1267" xr:uid="{00000000-0005-0000-0000-0000060E0000}"/>
    <cellStyle name="Normal 2 2 7 3 3" xfId="1273" xr:uid="{00000000-0005-0000-0000-0000070E0000}"/>
    <cellStyle name="Normal 2 2 7 4" xfId="1281" xr:uid="{00000000-0005-0000-0000-0000080E0000}"/>
    <cellStyle name="Normal 2 2 7 5" xfId="1298" xr:uid="{00000000-0005-0000-0000-0000090E0000}"/>
    <cellStyle name="Normal 2 2 8" xfId="1333" xr:uid="{00000000-0005-0000-0000-00000A0E0000}"/>
    <cellStyle name="Normal 2 2 8 2" xfId="1336" xr:uid="{00000000-0005-0000-0000-00000B0E0000}"/>
    <cellStyle name="Normal 2 2 8 2 2" xfId="1564" xr:uid="{00000000-0005-0000-0000-00000C0E0000}"/>
    <cellStyle name="Normal 2 2 8 2 2 2" xfId="1567" xr:uid="{00000000-0005-0000-0000-00000D0E0000}"/>
    <cellStyle name="Normal 2 2 8 2 2 3" xfId="5358" xr:uid="{00000000-0005-0000-0000-00000E0E0000}"/>
    <cellStyle name="Normal 2 2 8 2 3" xfId="5359" xr:uid="{00000000-0005-0000-0000-00000F0E0000}"/>
    <cellStyle name="Normal 2 2 8 2 4" xfId="3183" xr:uid="{00000000-0005-0000-0000-0000100E0000}"/>
    <cellStyle name="Normal 2 2 8 3" xfId="4911" xr:uid="{00000000-0005-0000-0000-0000110E0000}"/>
    <cellStyle name="Normal 2 2 8 3 2" xfId="5360" xr:uid="{00000000-0005-0000-0000-0000120E0000}"/>
    <cellStyle name="Normal 2 2 8 3 3" xfId="773" xr:uid="{00000000-0005-0000-0000-0000130E0000}"/>
    <cellStyle name="Normal 2 2 8 4" xfId="4913" xr:uid="{00000000-0005-0000-0000-0000140E0000}"/>
    <cellStyle name="Normal 2 2 8 5" xfId="5361" xr:uid="{00000000-0005-0000-0000-0000150E0000}"/>
    <cellStyle name="Normal 2 2 9" xfId="1752" xr:uid="{00000000-0005-0000-0000-0000160E0000}"/>
    <cellStyle name="Normal 2 2 9 2" xfId="5365" xr:uid="{00000000-0005-0000-0000-0000170E0000}"/>
    <cellStyle name="Normal 2 2 9 2 2" xfId="5366" xr:uid="{00000000-0005-0000-0000-0000180E0000}"/>
    <cellStyle name="Normal 2 2 9 2 2 2" xfId="5367" xr:uid="{00000000-0005-0000-0000-0000190E0000}"/>
    <cellStyle name="Normal 2 2 9 2 2 3" xfId="5368" xr:uid="{00000000-0005-0000-0000-00001A0E0000}"/>
    <cellStyle name="Normal 2 2 9 2 3" xfId="5369" xr:uid="{00000000-0005-0000-0000-00001B0E0000}"/>
    <cellStyle name="Normal 2 2 9 2 4" xfId="3199" xr:uid="{00000000-0005-0000-0000-00001C0E0000}"/>
    <cellStyle name="Normal 2 2 9 3" xfId="5372" xr:uid="{00000000-0005-0000-0000-00001D0E0000}"/>
    <cellStyle name="Normal 2 2 9 3 2" xfId="5373" xr:uid="{00000000-0005-0000-0000-00001E0E0000}"/>
    <cellStyle name="Normal 2 2 9 3 3" xfId="2335" xr:uid="{00000000-0005-0000-0000-00001F0E0000}"/>
    <cellStyle name="Normal 2 2 9 4" xfId="5374" xr:uid="{00000000-0005-0000-0000-0000200E0000}"/>
    <cellStyle name="Normal 2 2 9 5" xfId="5375" xr:uid="{00000000-0005-0000-0000-0000210E0000}"/>
    <cellStyle name="Normal 2 2_085 - Sanitetski i medicinski materijal u SZZ- fakturisano 2013-2014" xfId="4319" xr:uid="{00000000-0005-0000-0000-0000220E0000}"/>
    <cellStyle name="Normal 2 3" xfId="5376" xr:uid="{00000000-0005-0000-0000-0000230E0000}"/>
    <cellStyle name="Normal 2 3 2" xfId="5377" xr:uid="{00000000-0005-0000-0000-0000240E0000}"/>
    <cellStyle name="Normal 2 3 2 2" xfId="1614" xr:uid="{00000000-0005-0000-0000-0000250E0000}"/>
    <cellStyle name="Normal 2 3 2 2 2" xfId="1617" xr:uid="{00000000-0005-0000-0000-0000260E0000}"/>
    <cellStyle name="Normal 2 3 2 3" xfId="1625" xr:uid="{00000000-0005-0000-0000-0000270E0000}"/>
    <cellStyle name="Normal 2 3 2 4" xfId="8133" xr:uid="{00000000-0005-0000-0000-0000280E0000}"/>
    <cellStyle name="Normal 2 3 3" xfId="5378" xr:uid="{00000000-0005-0000-0000-0000290E0000}"/>
    <cellStyle name="Normal 2 3 3 2" xfId="1664" xr:uid="{00000000-0005-0000-0000-00002A0E0000}"/>
    <cellStyle name="Normal 2 3 3 3" xfId="8107" xr:uid="{00000000-0005-0000-0000-00002B0E0000}"/>
    <cellStyle name="Normal 2 3 4" xfId="5379" xr:uid="{00000000-0005-0000-0000-00002C0E0000}"/>
    <cellStyle name="Normal 2 3 4 2" xfId="5380" xr:uid="{00000000-0005-0000-0000-00002D0E0000}"/>
    <cellStyle name="Normal 2 3 4 2 2" xfId="1850" xr:uid="{00000000-0005-0000-0000-00002E0E0000}"/>
    <cellStyle name="Normal 2 3 4 3" xfId="5381" xr:uid="{00000000-0005-0000-0000-00002F0E0000}"/>
    <cellStyle name="Normal 2 3 4 3 2" xfId="2013" xr:uid="{00000000-0005-0000-0000-0000300E0000}"/>
    <cellStyle name="Normal 2 3 4 3 2 2" xfId="5382" xr:uid="{00000000-0005-0000-0000-0000310E0000}"/>
    <cellStyle name="Normal 2 3 4 3 2 2 2" xfId="1196" xr:uid="{00000000-0005-0000-0000-0000320E0000}"/>
    <cellStyle name="Normal 2 3 4 3 2 2 3" xfId="1208" xr:uid="{00000000-0005-0000-0000-0000330E0000}"/>
    <cellStyle name="Normal 2 3 4 3 2 3" xfId="5060" xr:uid="{00000000-0005-0000-0000-0000340E0000}"/>
    <cellStyle name="Normal 2 3 4 3 2 4" xfId="5062" xr:uid="{00000000-0005-0000-0000-0000350E0000}"/>
    <cellStyle name="Normal 2 3 4 3 3" xfId="5384" xr:uid="{00000000-0005-0000-0000-0000360E0000}"/>
    <cellStyle name="Normal 2 3 4 3 3 2" xfId="5385" xr:uid="{00000000-0005-0000-0000-0000370E0000}"/>
    <cellStyle name="Normal 2 3 4 3 3 3" xfId="5386" xr:uid="{00000000-0005-0000-0000-0000380E0000}"/>
    <cellStyle name="Normal 2 3 4 3 4" xfId="3229" xr:uid="{00000000-0005-0000-0000-0000390E0000}"/>
    <cellStyle name="Normal 2 3 4 3 5" xfId="3231" xr:uid="{00000000-0005-0000-0000-00003A0E0000}"/>
    <cellStyle name="Normal 2 3 4 4" xfId="4247" xr:uid="{00000000-0005-0000-0000-00003B0E0000}"/>
    <cellStyle name="Normal 2 3 5" xfId="5165" xr:uid="{00000000-0005-0000-0000-00003C0E0000}"/>
    <cellStyle name="Normal 2 4" xfId="5387" xr:uid="{00000000-0005-0000-0000-00003D0E0000}"/>
    <cellStyle name="Normal 2 4 2" xfId="5388" xr:uid="{00000000-0005-0000-0000-00003E0E0000}"/>
    <cellStyle name="Normal 2 4 2 2" xfId="5389" xr:uid="{00000000-0005-0000-0000-00003F0E0000}"/>
    <cellStyle name="Normal 2 4 2 2 2" xfId="1940" xr:uid="{00000000-0005-0000-0000-0000400E0000}"/>
    <cellStyle name="Normal 2 4 2 3" xfId="5390" xr:uid="{00000000-0005-0000-0000-0000410E0000}"/>
    <cellStyle name="Normal 2 4 2 3 2" xfId="3160" xr:uid="{00000000-0005-0000-0000-0000420E0000}"/>
    <cellStyle name="Normal 2 4 2 4" xfId="5394" xr:uid="{00000000-0005-0000-0000-0000430E0000}"/>
    <cellStyle name="Normal 2 4 3" xfId="5395" xr:uid="{00000000-0005-0000-0000-0000440E0000}"/>
    <cellStyle name="Normal 2 4 4" xfId="8130" xr:uid="{00000000-0005-0000-0000-0000450E0000}"/>
    <cellStyle name="Normal 2 5" xfId="1342" xr:uid="{00000000-0005-0000-0000-0000460E0000}"/>
    <cellStyle name="Normal 2 5 2" xfId="1344" xr:uid="{00000000-0005-0000-0000-0000470E0000}"/>
    <cellStyle name="Normal 2 5 3" xfId="1352" xr:uid="{00000000-0005-0000-0000-0000480E0000}"/>
    <cellStyle name="Normal 2 5 3 2" xfId="5398" xr:uid="{00000000-0005-0000-0000-0000490E0000}"/>
    <cellStyle name="Normal 2 5 3 2 2" xfId="5399" xr:uid="{00000000-0005-0000-0000-00004A0E0000}"/>
    <cellStyle name="Normal 2 5 3 3" xfId="5400" xr:uid="{00000000-0005-0000-0000-00004B0E0000}"/>
    <cellStyle name="Normal 2 5 4" xfId="5401" xr:uid="{00000000-0005-0000-0000-00004C0E0000}"/>
    <cellStyle name="Normal 2 5 4 2" xfId="5403" xr:uid="{00000000-0005-0000-0000-00004D0E0000}"/>
    <cellStyle name="Normal 2 5 4 2 2" xfId="5404" xr:uid="{00000000-0005-0000-0000-00004E0E0000}"/>
    <cellStyle name="Normal 2 5 4 2 2 2" xfId="5405" xr:uid="{00000000-0005-0000-0000-00004F0E0000}"/>
    <cellStyle name="Normal 2 5 4 2 2 3" xfId="5406" xr:uid="{00000000-0005-0000-0000-0000500E0000}"/>
    <cellStyle name="Normal 2 5 4 2 3" xfId="2741" xr:uid="{00000000-0005-0000-0000-0000510E0000}"/>
    <cellStyle name="Normal 2 5 4 2 4" xfId="2745" xr:uid="{00000000-0005-0000-0000-0000520E0000}"/>
    <cellStyle name="Normal 2 5 4 3" xfId="5408" xr:uid="{00000000-0005-0000-0000-0000530E0000}"/>
    <cellStyle name="Normal 2 5 4 3 2" xfId="5409" xr:uid="{00000000-0005-0000-0000-0000540E0000}"/>
    <cellStyle name="Normal 2 5 4 3 3" xfId="5410" xr:uid="{00000000-0005-0000-0000-0000550E0000}"/>
    <cellStyle name="Normal 2 5 4 4" xfId="2416" xr:uid="{00000000-0005-0000-0000-0000560E0000}"/>
    <cellStyle name="Normal 2 5 4 5" xfId="2419" xr:uid="{00000000-0005-0000-0000-0000570E0000}"/>
    <cellStyle name="Normal 2 5 5" xfId="5413" xr:uid="{00000000-0005-0000-0000-0000580E0000}"/>
    <cellStyle name="Normal 2 6" xfId="5414" xr:uid="{00000000-0005-0000-0000-0000590E0000}"/>
    <cellStyle name="Normal 2 6 2" xfId="5415" xr:uid="{00000000-0005-0000-0000-00005A0E0000}"/>
    <cellStyle name="Normal 2 7" xfId="745" xr:uid="{00000000-0005-0000-0000-00005B0E0000}"/>
    <cellStyle name="Normal 2 7 2" xfId="748" xr:uid="{00000000-0005-0000-0000-00005C0E0000}"/>
    <cellStyle name="Normal 2 8" xfId="5285" xr:uid="{00000000-0005-0000-0000-00005D0E0000}"/>
    <cellStyle name="Normal 2 8 2" xfId="5416" xr:uid="{00000000-0005-0000-0000-00005E0E0000}"/>
    <cellStyle name="Normal 2 8 2 2" xfId="798" xr:uid="{00000000-0005-0000-0000-00005F0E0000}"/>
    <cellStyle name="Normal 2 8 3" xfId="5417" xr:uid="{00000000-0005-0000-0000-0000600E0000}"/>
    <cellStyle name="Normal 2 9" xfId="5418" xr:uid="{00000000-0005-0000-0000-0000610E0000}"/>
    <cellStyle name="Normal 2 9 2" xfId="5419" xr:uid="{00000000-0005-0000-0000-0000620E0000}"/>
    <cellStyle name="Normal 2_!!!SANITET PREDLOG ZA ANEKSIRANJE 2012." xfId="70" xr:uid="{00000000-0005-0000-0000-0000630E0000}"/>
    <cellStyle name="Normal 2_I-IX 14 GAK" xfId="3908" xr:uid="{00000000-0005-0000-0000-0000640E0000}"/>
    <cellStyle name="Normal 20" xfId="2036" xr:uid="{00000000-0005-0000-0000-0000650E0000}"/>
    <cellStyle name="Normal 20 2" xfId="2040" xr:uid="{00000000-0005-0000-0000-0000660E0000}"/>
    <cellStyle name="Normal 20 3" xfId="8113" xr:uid="{00000000-0005-0000-0000-0000670E0000}"/>
    <cellStyle name="Normal 21" xfId="2047" xr:uid="{00000000-0005-0000-0000-0000680E0000}"/>
    <cellStyle name="Normal 21 2" xfId="2050" xr:uid="{00000000-0005-0000-0000-0000690E0000}"/>
    <cellStyle name="Normal 22" xfId="1607" xr:uid="{00000000-0005-0000-0000-00006A0E0000}"/>
    <cellStyle name="Normal 22 10" xfId="4169" xr:uid="{00000000-0005-0000-0000-00006B0E0000}"/>
    <cellStyle name="Normal 22 2" xfId="2052" xr:uid="{00000000-0005-0000-0000-00006C0E0000}"/>
    <cellStyle name="Normal 22 2 2" xfId="5421" xr:uid="{00000000-0005-0000-0000-00006D0E0000}"/>
    <cellStyle name="Normal 22 2 2 2" xfId="2816" xr:uid="{00000000-0005-0000-0000-00006E0E0000}"/>
    <cellStyle name="Normal 22 2 2 2 2" xfId="1804" xr:uid="{00000000-0005-0000-0000-00006F0E0000}"/>
    <cellStyle name="Normal 22 2 2 2 2 2" xfId="1329" xr:uid="{00000000-0005-0000-0000-0000700E0000}"/>
    <cellStyle name="Normal 22 2 2 2 2 2 2" xfId="2516" xr:uid="{00000000-0005-0000-0000-0000710E0000}"/>
    <cellStyle name="Normal 22 2 2 2 2 2 3" xfId="2519" xr:uid="{00000000-0005-0000-0000-0000720E0000}"/>
    <cellStyle name="Normal 22 2 2 2 2 3" xfId="5422" xr:uid="{00000000-0005-0000-0000-0000730E0000}"/>
    <cellStyle name="Normal 22 2 2 2 2 4" xfId="2889" xr:uid="{00000000-0005-0000-0000-0000740E0000}"/>
    <cellStyle name="Normal 22 2 2 2 3" xfId="5424" xr:uid="{00000000-0005-0000-0000-0000750E0000}"/>
    <cellStyle name="Normal 22 2 2 2 3 2" xfId="5426" xr:uid="{00000000-0005-0000-0000-0000760E0000}"/>
    <cellStyle name="Normal 22 2 2 2 3 3" xfId="4720" xr:uid="{00000000-0005-0000-0000-0000770E0000}"/>
    <cellStyle name="Normal 22 2 2 2 4" xfId="5428" xr:uid="{00000000-0005-0000-0000-0000780E0000}"/>
    <cellStyle name="Normal 22 2 2 2 5" xfId="2333" xr:uid="{00000000-0005-0000-0000-0000790E0000}"/>
    <cellStyle name="Normal 22 2 2 3" xfId="818" xr:uid="{00000000-0005-0000-0000-00007A0E0000}"/>
    <cellStyle name="Normal 22 2 2 3 2" xfId="4126" xr:uid="{00000000-0005-0000-0000-00007B0E0000}"/>
    <cellStyle name="Normal 22 2 2 3 2 2" xfId="4130" xr:uid="{00000000-0005-0000-0000-00007C0E0000}"/>
    <cellStyle name="Normal 22 2 2 3 2 3" xfId="4134" xr:uid="{00000000-0005-0000-0000-00007D0E0000}"/>
    <cellStyle name="Normal 22 2 2 3 3" xfId="4137" xr:uid="{00000000-0005-0000-0000-00007E0E0000}"/>
    <cellStyle name="Normal 22 2 2 3 4" xfId="2536" xr:uid="{00000000-0005-0000-0000-00007F0E0000}"/>
    <cellStyle name="Normal 22 2 2 4" xfId="5167" xr:uid="{00000000-0005-0000-0000-0000800E0000}"/>
    <cellStyle name="Normal 22 2 2 4 2" xfId="4146" xr:uid="{00000000-0005-0000-0000-0000810E0000}"/>
    <cellStyle name="Normal 22 2 2 4 2 2" xfId="2957" xr:uid="{00000000-0005-0000-0000-0000820E0000}"/>
    <cellStyle name="Normal 22 2 2 4 2 3" xfId="4906" xr:uid="{00000000-0005-0000-0000-0000830E0000}"/>
    <cellStyle name="Normal 22 2 2 4 3" xfId="5169" xr:uid="{00000000-0005-0000-0000-0000840E0000}"/>
    <cellStyle name="Normal 22 2 2 4 4" xfId="5172" xr:uid="{00000000-0005-0000-0000-0000850E0000}"/>
    <cellStyle name="Normal 22 2 2 5" xfId="912" xr:uid="{00000000-0005-0000-0000-0000860E0000}"/>
    <cellStyle name="Normal 22 2 2 5 2" xfId="3507" xr:uid="{00000000-0005-0000-0000-0000870E0000}"/>
    <cellStyle name="Normal 22 2 2 5 3" xfId="2654" xr:uid="{00000000-0005-0000-0000-0000880E0000}"/>
    <cellStyle name="Normal 22 2 2 6" xfId="3510" xr:uid="{00000000-0005-0000-0000-0000890E0000}"/>
    <cellStyle name="Normal 22 2 2 7" xfId="3513" xr:uid="{00000000-0005-0000-0000-00008A0E0000}"/>
    <cellStyle name="Normal 22 2 3" xfId="5431" xr:uid="{00000000-0005-0000-0000-00008B0E0000}"/>
    <cellStyle name="Normal 22 2 3 2" xfId="2823" xr:uid="{00000000-0005-0000-0000-00008C0E0000}"/>
    <cellStyle name="Normal 22 2 3 2 2" xfId="5434" xr:uid="{00000000-0005-0000-0000-00008D0E0000}"/>
    <cellStyle name="Normal 22 2 3 2 2 2" xfId="5436" xr:uid="{00000000-0005-0000-0000-00008E0E0000}"/>
    <cellStyle name="Normal 22 2 3 2 2 3" xfId="5439" xr:uid="{00000000-0005-0000-0000-00008F0E0000}"/>
    <cellStyle name="Normal 22 2 3 2 3" xfId="381" xr:uid="{00000000-0005-0000-0000-0000900E0000}"/>
    <cellStyle name="Normal 22 2 3 2 4" xfId="405" xr:uid="{00000000-0005-0000-0000-0000910E0000}"/>
    <cellStyle name="Normal 22 2 3 3" xfId="5440" xr:uid="{00000000-0005-0000-0000-0000920E0000}"/>
    <cellStyle name="Normal 22 2 3 3 2" xfId="4174" xr:uid="{00000000-0005-0000-0000-0000930E0000}"/>
    <cellStyle name="Normal 22 2 3 3 3" xfId="5441" xr:uid="{00000000-0005-0000-0000-0000940E0000}"/>
    <cellStyle name="Normal 22 2 3 4" xfId="5443" xr:uid="{00000000-0005-0000-0000-0000950E0000}"/>
    <cellStyle name="Normal 22 2 3 5" xfId="931" xr:uid="{00000000-0005-0000-0000-0000960E0000}"/>
    <cellStyle name="Normal 22 2 4" xfId="5444" xr:uid="{00000000-0005-0000-0000-0000970E0000}"/>
    <cellStyle name="Normal 22 2 4 2" xfId="5445" xr:uid="{00000000-0005-0000-0000-0000980E0000}"/>
    <cellStyle name="Normal 22 2 4 2 2" xfId="4739" xr:uid="{00000000-0005-0000-0000-0000990E0000}"/>
    <cellStyle name="Normal 22 2 4 2 2 2" xfId="4743" xr:uid="{00000000-0005-0000-0000-00009A0E0000}"/>
    <cellStyle name="Normal 22 2 4 2 2 3" xfId="4748" xr:uid="{00000000-0005-0000-0000-00009B0E0000}"/>
    <cellStyle name="Normal 22 2 4 2 3" xfId="4750" xr:uid="{00000000-0005-0000-0000-00009C0E0000}"/>
    <cellStyle name="Normal 22 2 4 2 4" xfId="4757" xr:uid="{00000000-0005-0000-0000-00009D0E0000}"/>
    <cellStyle name="Normal 22 2 4 3" xfId="5446" xr:uid="{00000000-0005-0000-0000-00009E0E0000}"/>
    <cellStyle name="Normal 22 2 4 3 2" xfId="1502" xr:uid="{00000000-0005-0000-0000-00009F0E0000}"/>
    <cellStyle name="Normal 22 2 4 3 3" xfId="5035" xr:uid="{00000000-0005-0000-0000-0000A00E0000}"/>
    <cellStyle name="Normal 22 2 4 4" xfId="5447" xr:uid="{00000000-0005-0000-0000-0000A10E0000}"/>
    <cellStyle name="Normal 22 2 4 5" xfId="339" xr:uid="{00000000-0005-0000-0000-0000A20E0000}"/>
    <cellStyle name="Normal 22 2 5" xfId="5448" xr:uid="{00000000-0005-0000-0000-0000A30E0000}"/>
    <cellStyle name="Normal 22 2 5 2" xfId="5450" xr:uid="{00000000-0005-0000-0000-0000A40E0000}"/>
    <cellStyle name="Normal 22 2 5 2 2" xfId="5454" xr:uid="{00000000-0005-0000-0000-0000A50E0000}"/>
    <cellStyle name="Normal 22 2 5 2 3" xfId="5458" xr:uid="{00000000-0005-0000-0000-0000A60E0000}"/>
    <cellStyle name="Normal 22 2 5 3" xfId="4531" xr:uid="{00000000-0005-0000-0000-0000A70E0000}"/>
    <cellStyle name="Normal 22 2 5 4" xfId="4534" xr:uid="{00000000-0005-0000-0000-0000A80E0000}"/>
    <cellStyle name="Normal 22 2 6" xfId="1481" xr:uid="{00000000-0005-0000-0000-0000A90E0000}"/>
    <cellStyle name="Normal 22 2 6 2" xfId="1490" xr:uid="{00000000-0005-0000-0000-0000AA0E0000}"/>
    <cellStyle name="Normal 22 2 6 2 2" xfId="786" xr:uid="{00000000-0005-0000-0000-0000AB0E0000}"/>
    <cellStyle name="Normal 22 2 6 2 3" xfId="5460" xr:uid="{00000000-0005-0000-0000-0000AC0E0000}"/>
    <cellStyle name="Normal 22 2 6 3" xfId="414" xr:uid="{00000000-0005-0000-0000-0000AD0E0000}"/>
    <cellStyle name="Normal 22 2 6 4" xfId="5462" xr:uid="{00000000-0005-0000-0000-0000AE0E0000}"/>
    <cellStyle name="Normal 22 2 7" xfId="920" xr:uid="{00000000-0005-0000-0000-0000AF0E0000}"/>
    <cellStyle name="Normal 22 2 7 2" xfId="928" xr:uid="{00000000-0005-0000-0000-0000B00E0000}"/>
    <cellStyle name="Normal 22 2 7 3" xfId="446" xr:uid="{00000000-0005-0000-0000-0000B10E0000}"/>
    <cellStyle name="Normal 22 2 8" xfId="934" xr:uid="{00000000-0005-0000-0000-0000B20E0000}"/>
    <cellStyle name="Normal 22 2 9" xfId="4311" xr:uid="{00000000-0005-0000-0000-0000B30E0000}"/>
    <cellStyle name="Normal 22 3" xfId="5463" xr:uid="{00000000-0005-0000-0000-0000B40E0000}"/>
    <cellStyle name="Normal 22 3 2" xfId="3016" xr:uid="{00000000-0005-0000-0000-0000B50E0000}"/>
    <cellStyle name="Normal 22 3 2 2" xfId="2839" xr:uid="{00000000-0005-0000-0000-0000B60E0000}"/>
    <cellStyle name="Normal 22 3 2 2 2" xfId="5464" xr:uid="{00000000-0005-0000-0000-0000B70E0000}"/>
    <cellStyle name="Normal 22 3 2 2 2 2" xfId="5465" xr:uid="{00000000-0005-0000-0000-0000B80E0000}"/>
    <cellStyle name="Normal 22 3 2 2 2 3" xfId="5466" xr:uid="{00000000-0005-0000-0000-0000B90E0000}"/>
    <cellStyle name="Normal 22 3 2 2 3" xfId="5467" xr:uid="{00000000-0005-0000-0000-0000BA0E0000}"/>
    <cellStyle name="Normal 22 3 2 2 4" xfId="5469" xr:uid="{00000000-0005-0000-0000-0000BB0E0000}"/>
    <cellStyle name="Normal 22 3 2 3" xfId="1050" xr:uid="{00000000-0005-0000-0000-0000BC0E0000}"/>
    <cellStyle name="Normal 22 3 2 3 2" xfId="1056" xr:uid="{00000000-0005-0000-0000-0000BD0E0000}"/>
    <cellStyle name="Normal 22 3 2 3 3" xfId="5470" xr:uid="{00000000-0005-0000-0000-0000BE0E0000}"/>
    <cellStyle name="Normal 22 3 2 4" xfId="5472" xr:uid="{00000000-0005-0000-0000-0000BF0E0000}"/>
    <cellStyle name="Normal 22 3 2 5" xfId="3527" xr:uid="{00000000-0005-0000-0000-0000C00E0000}"/>
    <cellStyle name="Normal 22 3 3" xfId="5474" xr:uid="{00000000-0005-0000-0000-0000C10E0000}"/>
    <cellStyle name="Normal 22 3 3 2" xfId="2843" xr:uid="{00000000-0005-0000-0000-0000C20E0000}"/>
    <cellStyle name="Normal 22 3 3 2 2" xfId="5475" xr:uid="{00000000-0005-0000-0000-0000C30E0000}"/>
    <cellStyle name="Normal 22 3 3 2 3" xfId="5476" xr:uid="{00000000-0005-0000-0000-0000C40E0000}"/>
    <cellStyle name="Normal 22 3 3 3" xfId="5477" xr:uid="{00000000-0005-0000-0000-0000C50E0000}"/>
    <cellStyle name="Normal 22 3 3 4" xfId="5478" xr:uid="{00000000-0005-0000-0000-0000C60E0000}"/>
    <cellStyle name="Normal 22 3 4" xfId="122" xr:uid="{00000000-0005-0000-0000-0000C70E0000}"/>
    <cellStyle name="Normal 22 3 4 2" xfId="1147" xr:uid="{00000000-0005-0000-0000-0000C80E0000}"/>
    <cellStyle name="Normal 22 3 4 2 2" xfId="5479" xr:uid="{00000000-0005-0000-0000-0000C90E0000}"/>
    <cellStyle name="Normal 22 3 4 2 3" xfId="5480" xr:uid="{00000000-0005-0000-0000-0000CA0E0000}"/>
    <cellStyle name="Normal 22 3 4 3" xfId="1156" xr:uid="{00000000-0005-0000-0000-0000CB0E0000}"/>
    <cellStyle name="Normal 22 3 4 4" xfId="691" xr:uid="{00000000-0005-0000-0000-0000CC0E0000}"/>
    <cellStyle name="Normal 22 3 5" xfId="5482" xr:uid="{00000000-0005-0000-0000-0000CD0E0000}"/>
    <cellStyle name="Normal 22 3 5 2" xfId="5484" xr:uid="{00000000-0005-0000-0000-0000CE0E0000}"/>
    <cellStyle name="Normal 22 3 5 3" xfId="5485" xr:uid="{00000000-0005-0000-0000-0000CF0E0000}"/>
    <cellStyle name="Normal 22 3 6" xfId="1498" xr:uid="{00000000-0005-0000-0000-0000D00E0000}"/>
    <cellStyle name="Normal 22 3 7" xfId="940" xr:uid="{00000000-0005-0000-0000-0000D10E0000}"/>
    <cellStyle name="Normal 22 4" xfId="783" xr:uid="{00000000-0005-0000-0000-0000D20E0000}"/>
    <cellStyle name="Normal 22 4 2" xfId="804" xr:uid="{00000000-0005-0000-0000-0000D30E0000}"/>
    <cellStyle name="Normal 22 4 2 2" xfId="2853" xr:uid="{00000000-0005-0000-0000-0000D40E0000}"/>
    <cellStyle name="Normal 22 4 2 2 2" xfId="5486" xr:uid="{00000000-0005-0000-0000-0000D50E0000}"/>
    <cellStyle name="Normal 22 4 2 2 3" xfId="5353" xr:uid="{00000000-0005-0000-0000-0000D60E0000}"/>
    <cellStyle name="Normal 22 4 2 3" xfId="4765" xr:uid="{00000000-0005-0000-0000-0000D70E0000}"/>
    <cellStyle name="Normal 22 4 2 4" xfId="207" xr:uid="{00000000-0005-0000-0000-0000D80E0000}"/>
    <cellStyle name="Normal 22 4 3" xfId="2324" xr:uid="{00000000-0005-0000-0000-0000D90E0000}"/>
    <cellStyle name="Normal 22 4 3 2" xfId="5488" xr:uid="{00000000-0005-0000-0000-0000DA0E0000}"/>
    <cellStyle name="Normal 22 4 3 3" xfId="5490" xr:uid="{00000000-0005-0000-0000-0000DB0E0000}"/>
    <cellStyle name="Normal 22 4 4" xfId="5492" xr:uid="{00000000-0005-0000-0000-0000DC0E0000}"/>
    <cellStyle name="Normal 22 4 5" xfId="5433" xr:uid="{00000000-0005-0000-0000-0000DD0E0000}"/>
    <cellStyle name="Normal 22 5" xfId="1969" xr:uid="{00000000-0005-0000-0000-0000DE0E0000}"/>
    <cellStyle name="Normal 22 5 2" xfId="5494" xr:uid="{00000000-0005-0000-0000-0000DF0E0000}"/>
    <cellStyle name="Normal 22 5 2 2" xfId="2867" xr:uid="{00000000-0005-0000-0000-0000E00E0000}"/>
    <cellStyle name="Normal 22 5 2 2 2" xfId="5496" xr:uid="{00000000-0005-0000-0000-0000E10E0000}"/>
    <cellStyle name="Normal 22 5 2 2 3" xfId="5501" xr:uid="{00000000-0005-0000-0000-0000E20E0000}"/>
    <cellStyle name="Normal 22 5 2 3" xfId="1347" xr:uid="{00000000-0005-0000-0000-0000E30E0000}"/>
    <cellStyle name="Normal 22 5 2 4" xfId="5504" xr:uid="{00000000-0005-0000-0000-0000E40E0000}"/>
    <cellStyle name="Normal 22 5 3" xfId="4158" xr:uid="{00000000-0005-0000-0000-0000E50E0000}"/>
    <cellStyle name="Normal 22 5 3 2" xfId="4163" xr:uid="{00000000-0005-0000-0000-0000E60E0000}"/>
    <cellStyle name="Normal 22 5 3 3" xfId="1427" xr:uid="{00000000-0005-0000-0000-0000E70E0000}"/>
    <cellStyle name="Normal 22 5 4" xfId="4167" xr:uid="{00000000-0005-0000-0000-0000E80E0000}"/>
    <cellStyle name="Normal 22 5 5" xfId="4172" xr:uid="{00000000-0005-0000-0000-0000E90E0000}"/>
    <cellStyle name="Normal 22 6" xfId="161" xr:uid="{00000000-0005-0000-0000-0000EA0E0000}"/>
    <cellStyle name="Normal 22 6 2" xfId="5507" xr:uid="{00000000-0005-0000-0000-0000EB0E0000}"/>
    <cellStyle name="Normal 22 6 2 2" xfId="5509" xr:uid="{00000000-0005-0000-0000-0000EC0E0000}"/>
    <cellStyle name="Normal 22 6 2 3" xfId="5511" xr:uid="{00000000-0005-0000-0000-0000ED0E0000}"/>
    <cellStyle name="Normal 22 6 3" xfId="4181" xr:uid="{00000000-0005-0000-0000-0000EE0E0000}"/>
    <cellStyle name="Normal 22 6 4" xfId="4185" xr:uid="{00000000-0005-0000-0000-0000EF0E0000}"/>
    <cellStyle name="Normal 22 7" xfId="5514" xr:uid="{00000000-0005-0000-0000-0000F00E0000}"/>
    <cellStyle name="Normal 22 7 2" xfId="5516" xr:uid="{00000000-0005-0000-0000-0000F10E0000}"/>
    <cellStyle name="Normal 22 7 2 2" xfId="5518" xr:uid="{00000000-0005-0000-0000-0000F20E0000}"/>
    <cellStyle name="Normal 22 7 2 3" xfId="5192" xr:uid="{00000000-0005-0000-0000-0000F30E0000}"/>
    <cellStyle name="Normal 22 7 3" xfId="5520" xr:uid="{00000000-0005-0000-0000-0000F40E0000}"/>
    <cellStyle name="Normal 22 7 4" xfId="5522" xr:uid="{00000000-0005-0000-0000-0000F50E0000}"/>
    <cellStyle name="Normal 22 8" xfId="246" xr:uid="{00000000-0005-0000-0000-0000F60E0000}"/>
    <cellStyle name="Normal 22 8 2" xfId="5524" xr:uid="{00000000-0005-0000-0000-0000F70E0000}"/>
    <cellStyle name="Normal 22 8 3" xfId="5526" xr:uid="{00000000-0005-0000-0000-0000F80E0000}"/>
    <cellStyle name="Normal 22 9" xfId="266" xr:uid="{00000000-0005-0000-0000-0000F90E0000}"/>
    <cellStyle name="Normal 22_I-IX 14 GAK" xfId="5527" xr:uid="{00000000-0005-0000-0000-0000FA0E0000}"/>
    <cellStyle name="Normal 23" xfId="2057" xr:uid="{00000000-0005-0000-0000-0000FB0E0000}"/>
    <cellStyle name="Normal 23 2" xfId="2120" xr:uid="{00000000-0005-0000-0000-0000FC0E0000}"/>
    <cellStyle name="Normal 23 2 2" xfId="1723" xr:uid="{00000000-0005-0000-0000-0000FD0E0000}"/>
    <cellStyle name="Normal 23 3" xfId="1599" xr:uid="{00000000-0005-0000-0000-0000FE0E0000}"/>
    <cellStyle name="Normal 24" xfId="4834" xr:uid="{00000000-0005-0000-0000-0000FF0E0000}"/>
    <cellStyle name="Normal 24 2" xfId="1630" xr:uid="{00000000-0005-0000-0000-0000000F0000}"/>
    <cellStyle name="Normal 24 2 2" xfId="5530" xr:uid="{00000000-0005-0000-0000-0000010F0000}"/>
    <cellStyle name="Normal 24 3" xfId="4275" xr:uid="{00000000-0005-0000-0000-0000020F0000}"/>
    <cellStyle name="Normal 25" xfId="5532" xr:uid="{00000000-0005-0000-0000-0000030F0000}"/>
    <cellStyle name="Normal 25 10" xfId="1800" xr:uid="{00000000-0005-0000-0000-0000040F0000}"/>
    <cellStyle name="Normal 25 10 2" xfId="5534" xr:uid="{00000000-0005-0000-0000-0000050F0000}"/>
    <cellStyle name="Normal 25 10 3" xfId="5537" xr:uid="{00000000-0005-0000-0000-0000060F0000}"/>
    <cellStyle name="Normal 25 11" xfId="5538" xr:uid="{00000000-0005-0000-0000-0000070F0000}"/>
    <cellStyle name="Normal 25 12" xfId="5539" xr:uid="{00000000-0005-0000-0000-0000080F0000}"/>
    <cellStyle name="Normal 25 2" xfId="4285" xr:uid="{00000000-0005-0000-0000-0000090F0000}"/>
    <cellStyle name="Normal 25 2 2" xfId="5336" xr:uid="{00000000-0005-0000-0000-00000A0F0000}"/>
    <cellStyle name="Normal 25 2 2 2" xfId="1698" xr:uid="{00000000-0005-0000-0000-00000B0F0000}"/>
    <cellStyle name="Normal 25 2 2 2 2" xfId="1748" xr:uid="{00000000-0005-0000-0000-00000C0F0000}"/>
    <cellStyle name="Normal 25 2 2 2 2 2" xfId="1750" xr:uid="{00000000-0005-0000-0000-00000D0F0000}"/>
    <cellStyle name="Normal 25 2 2 2 2 2 2" xfId="5363" xr:uid="{00000000-0005-0000-0000-00000E0F0000}"/>
    <cellStyle name="Normal 25 2 2 2 2 2 3" xfId="5370" xr:uid="{00000000-0005-0000-0000-00000F0F0000}"/>
    <cellStyle name="Normal 25 2 2 2 2 3" xfId="1754" xr:uid="{00000000-0005-0000-0000-0000100F0000}"/>
    <cellStyle name="Normal 25 2 2 2 2 4" xfId="5541" xr:uid="{00000000-0005-0000-0000-0000110F0000}"/>
    <cellStyle name="Normal 25 2 2 2 3" xfId="1756" xr:uid="{00000000-0005-0000-0000-0000120F0000}"/>
    <cellStyle name="Normal 25 2 2 2 3 2" xfId="5542" xr:uid="{00000000-0005-0000-0000-0000130F0000}"/>
    <cellStyle name="Normal 25 2 2 2 3 3" xfId="5543" xr:uid="{00000000-0005-0000-0000-0000140F0000}"/>
    <cellStyle name="Normal 25 2 2 2 4" xfId="1438" xr:uid="{00000000-0005-0000-0000-0000150F0000}"/>
    <cellStyle name="Normal 25 2 2 2 5" xfId="5544" xr:uid="{00000000-0005-0000-0000-0000160F0000}"/>
    <cellStyle name="Normal 25 2 2 3" xfId="5546" xr:uid="{00000000-0005-0000-0000-0000170F0000}"/>
    <cellStyle name="Normal 25 2 2 3 2" xfId="1774" xr:uid="{00000000-0005-0000-0000-0000180F0000}"/>
    <cellStyle name="Normal 25 2 2 3 2 2" xfId="1777" xr:uid="{00000000-0005-0000-0000-0000190F0000}"/>
    <cellStyle name="Normal 25 2 2 3 2 3" xfId="174" xr:uid="{00000000-0005-0000-0000-00001A0F0000}"/>
    <cellStyle name="Normal 25 2 2 3 3" xfId="1782" xr:uid="{00000000-0005-0000-0000-00001B0F0000}"/>
    <cellStyle name="Normal 25 2 2 3 4" xfId="1786" xr:uid="{00000000-0005-0000-0000-00001C0F0000}"/>
    <cellStyle name="Normal 25 2 2 4" xfId="4112" xr:uid="{00000000-0005-0000-0000-00001D0F0000}"/>
    <cellStyle name="Normal 25 2 2 4 2" xfId="1811" xr:uid="{00000000-0005-0000-0000-00001E0F0000}"/>
    <cellStyle name="Normal 25 2 2 4 2 2" xfId="1816" xr:uid="{00000000-0005-0000-0000-00001F0F0000}"/>
    <cellStyle name="Normal 25 2 2 4 2 3" xfId="1823" xr:uid="{00000000-0005-0000-0000-0000200F0000}"/>
    <cellStyle name="Normal 25 2 2 4 3" xfId="1829" xr:uid="{00000000-0005-0000-0000-0000210F0000}"/>
    <cellStyle name="Normal 25 2 2 4 4" xfId="1835" xr:uid="{00000000-0005-0000-0000-0000220F0000}"/>
    <cellStyle name="Normal 25 2 2 5" xfId="4151" xr:uid="{00000000-0005-0000-0000-0000230F0000}"/>
    <cellStyle name="Normal 25 2 2 5 2" xfId="4154" xr:uid="{00000000-0005-0000-0000-0000240F0000}"/>
    <cellStyle name="Normal 25 2 2 5 3" xfId="4176" xr:uid="{00000000-0005-0000-0000-0000250F0000}"/>
    <cellStyle name="Normal 25 2 2 6" xfId="4190" xr:uid="{00000000-0005-0000-0000-0000260F0000}"/>
    <cellStyle name="Normal 25 2 2 7" xfId="4199" xr:uid="{00000000-0005-0000-0000-0000270F0000}"/>
    <cellStyle name="Normal 25 2 3" xfId="5339" xr:uid="{00000000-0005-0000-0000-0000280F0000}"/>
    <cellStyle name="Normal 25 2 3 2" xfId="1685" xr:uid="{00000000-0005-0000-0000-0000290F0000}"/>
    <cellStyle name="Normal 25 2 3 2 2" xfId="5547" xr:uid="{00000000-0005-0000-0000-00002A0F0000}"/>
    <cellStyle name="Normal 25 2 3 2 2 2" xfId="5548" xr:uid="{00000000-0005-0000-0000-00002B0F0000}"/>
    <cellStyle name="Normal 25 2 3 2 2 3" xfId="3765" xr:uid="{00000000-0005-0000-0000-00002C0F0000}"/>
    <cellStyle name="Normal 25 2 3 2 3" xfId="5549" xr:uid="{00000000-0005-0000-0000-00002D0F0000}"/>
    <cellStyle name="Normal 25 2 3 2 4" xfId="5550" xr:uid="{00000000-0005-0000-0000-00002E0F0000}"/>
    <cellStyle name="Normal 25 2 3 3" xfId="5551" xr:uid="{00000000-0005-0000-0000-00002F0F0000}"/>
    <cellStyle name="Normal 25 2 3 3 2" xfId="5552" xr:uid="{00000000-0005-0000-0000-0000300F0000}"/>
    <cellStyle name="Normal 25 2 3 3 3" xfId="5553" xr:uid="{00000000-0005-0000-0000-0000310F0000}"/>
    <cellStyle name="Normal 25 2 3 4" xfId="3465" xr:uid="{00000000-0005-0000-0000-0000320F0000}"/>
    <cellStyle name="Normal 25 2 3 5" xfId="3478" xr:uid="{00000000-0005-0000-0000-0000330F0000}"/>
    <cellStyle name="Normal 25 2 4" xfId="5554" xr:uid="{00000000-0005-0000-0000-0000340F0000}"/>
    <cellStyle name="Normal 25 2 4 2" xfId="1703" xr:uid="{00000000-0005-0000-0000-0000350F0000}"/>
    <cellStyle name="Normal 25 2 4 2 2" xfId="2672" xr:uid="{00000000-0005-0000-0000-0000360F0000}"/>
    <cellStyle name="Normal 25 2 4 2 2 2" xfId="2641" xr:uid="{00000000-0005-0000-0000-0000370F0000}"/>
    <cellStyle name="Normal 25 2 4 2 2 3" xfId="2647" xr:uid="{00000000-0005-0000-0000-0000380F0000}"/>
    <cellStyle name="Normal 25 2 4 2 3" xfId="5555" xr:uid="{00000000-0005-0000-0000-0000390F0000}"/>
    <cellStyle name="Normal 25 2 4 2 4" xfId="5557" xr:uid="{00000000-0005-0000-0000-00003A0F0000}"/>
    <cellStyle name="Normal 25 2 4 3" xfId="5558" xr:uid="{00000000-0005-0000-0000-00003B0F0000}"/>
    <cellStyle name="Normal 25 2 4 3 2" xfId="2942" xr:uid="{00000000-0005-0000-0000-00003C0F0000}"/>
    <cellStyle name="Normal 25 2 4 3 3" xfId="5559" xr:uid="{00000000-0005-0000-0000-00003D0F0000}"/>
    <cellStyle name="Normal 25 2 4 4" xfId="3499" xr:uid="{00000000-0005-0000-0000-00003E0F0000}"/>
    <cellStyle name="Normal 25 2 4 5" xfId="3522" xr:uid="{00000000-0005-0000-0000-00003F0F0000}"/>
    <cellStyle name="Normal 25 2 5" xfId="776" xr:uid="{00000000-0005-0000-0000-0000400F0000}"/>
    <cellStyle name="Normal 25 2 5 2" xfId="155" xr:uid="{00000000-0005-0000-0000-0000410F0000}"/>
    <cellStyle name="Normal 25 2 5 2 2" xfId="5560" xr:uid="{00000000-0005-0000-0000-0000420F0000}"/>
    <cellStyle name="Normal 25 2 5 2 3" xfId="5561" xr:uid="{00000000-0005-0000-0000-0000430F0000}"/>
    <cellStyle name="Normal 25 2 5 3" xfId="5562" xr:uid="{00000000-0005-0000-0000-0000440F0000}"/>
    <cellStyle name="Normal 25 2 5 4" xfId="3542" xr:uid="{00000000-0005-0000-0000-0000450F0000}"/>
    <cellStyle name="Normal 25 2 6" xfId="5563" xr:uid="{00000000-0005-0000-0000-0000460F0000}"/>
    <cellStyle name="Normal 25 2 6 2" xfId="1439" xr:uid="{00000000-0005-0000-0000-0000470F0000}"/>
    <cellStyle name="Normal 25 2 6 2 2" xfId="5564" xr:uid="{00000000-0005-0000-0000-0000480F0000}"/>
    <cellStyle name="Normal 25 2 6 2 3" xfId="5565" xr:uid="{00000000-0005-0000-0000-0000490F0000}"/>
    <cellStyle name="Normal 25 2 6 3" xfId="5545" xr:uid="{00000000-0005-0000-0000-00004A0F0000}"/>
    <cellStyle name="Normal 25 2 6 4" xfId="3559" xr:uid="{00000000-0005-0000-0000-00004B0F0000}"/>
    <cellStyle name="Normal 25 2 7" xfId="1441" xr:uid="{00000000-0005-0000-0000-00004C0F0000}"/>
    <cellStyle name="Normal 25 2 7 2" xfId="1787" xr:uid="{00000000-0005-0000-0000-00004D0F0000}"/>
    <cellStyle name="Normal 25 2 7 3" xfId="2896" xr:uid="{00000000-0005-0000-0000-00004E0F0000}"/>
    <cellStyle name="Normal 25 2 8" xfId="1448" xr:uid="{00000000-0005-0000-0000-00004F0F0000}"/>
    <cellStyle name="Normal 25 2 9" xfId="2250" xr:uid="{00000000-0005-0000-0000-0000500F0000}"/>
    <cellStyle name="Normal 25 3" xfId="5567" xr:uid="{00000000-0005-0000-0000-0000510F0000}"/>
    <cellStyle name="Normal 25 3 2" xfId="5345" xr:uid="{00000000-0005-0000-0000-0000520F0000}"/>
    <cellStyle name="Normal 25 3 2 2" xfId="5568" xr:uid="{00000000-0005-0000-0000-0000530F0000}"/>
    <cellStyle name="Normal 25 3 2 2 10" xfId="5569" xr:uid="{00000000-0005-0000-0000-0000540F0000}"/>
    <cellStyle name="Normal 25 3 2 2 2" xfId="5392" xr:uid="{00000000-0005-0000-0000-0000550F0000}"/>
    <cellStyle name="Normal 25 3 2 2 2 2" xfId="4049" xr:uid="{00000000-0005-0000-0000-0000560F0000}"/>
    <cellStyle name="Normal 25 3 2 2 2 2 2" xfId="5573" xr:uid="{00000000-0005-0000-0000-0000570F0000}"/>
    <cellStyle name="Normal 25 3 2 2 2 2 2 2" xfId="4209" xr:uid="{00000000-0005-0000-0000-0000580F0000}"/>
    <cellStyle name="Normal 25 3 2 2 2 2 2 2 2" xfId="5576" xr:uid="{00000000-0005-0000-0000-0000590F0000}"/>
    <cellStyle name="Normal 25 3 2 2 2 2 2 2 2 2" xfId="179" xr:uid="{00000000-0005-0000-0000-00005A0F0000}"/>
    <cellStyle name="Normal 25 3 2 2 2 2 2 2 2 3" xfId="5578" xr:uid="{00000000-0005-0000-0000-00005B0F0000}"/>
    <cellStyle name="Normal 25 3 2 2 2 2 2 2 3" xfId="5581" xr:uid="{00000000-0005-0000-0000-00005C0F0000}"/>
    <cellStyle name="Normal 25 3 2 2 2 2 2 2 4" xfId="810" xr:uid="{00000000-0005-0000-0000-00005D0F0000}"/>
    <cellStyle name="Normal 25 3 2 2 2 2 2 3" xfId="5582" xr:uid="{00000000-0005-0000-0000-00005E0F0000}"/>
    <cellStyle name="Normal 25 3 2 2 2 2 2 3 2" xfId="1252" xr:uid="{00000000-0005-0000-0000-00005F0F0000}"/>
    <cellStyle name="Normal 25 3 2 2 2 2 2 3 3" xfId="3346" xr:uid="{00000000-0005-0000-0000-0000600F0000}"/>
    <cellStyle name="Normal 25 3 2 2 2 2 2 4" xfId="5420" xr:uid="{00000000-0005-0000-0000-0000610F0000}"/>
    <cellStyle name="Normal 25 3 2 2 2 2 2 5" xfId="5430" xr:uid="{00000000-0005-0000-0000-0000620F0000}"/>
    <cellStyle name="Normal 25 3 2 2 2 2 3" xfId="5586" xr:uid="{00000000-0005-0000-0000-0000630F0000}"/>
    <cellStyle name="Normal 25 3 2 2 2 2 3 2" xfId="3081" xr:uid="{00000000-0005-0000-0000-0000640F0000}"/>
    <cellStyle name="Normal 25 3 2 2 2 2 3 2 2" xfId="5587" xr:uid="{00000000-0005-0000-0000-0000650F0000}"/>
    <cellStyle name="Normal 25 3 2 2 2 2 3 2 3" xfId="5590" xr:uid="{00000000-0005-0000-0000-0000660F0000}"/>
    <cellStyle name="Normal 25 3 2 2 2 2 3 3" xfId="3010" xr:uid="{00000000-0005-0000-0000-0000670F0000}"/>
    <cellStyle name="Normal 25 3 2 2 2 2 3 4" xfId="3014" xr:uid="{00000000-0005-0000-0000-0000680F0000}"/>
    <cellStyle name="Normal 25 3 2 2 2 2 4" xfId="5593" xr:uid="{00000000-0005-0000-0000-0000690F0000}"/>
    <cellStyle name="Normal 25 3 2 2 2 2 4 2" xfId="301" xr:uid="{00000000-0005-0000-0000-00006A0F0000}"/>
    <cellStyle name="Normal 25 3 2 2 2 2 4 2 2" xfId="490" xr:uid="{00000000-0005-0000-0000-00006B0F0000}"/>
    <cellStyle name="Normal 25 3 2 2 2 2 4 2 3" xfId="507" xr:uid="{00000000-0005-0000-0000-00006C0F0000}"/>
    <cellStyle name="Normal 25 3 2 2 2 2 4 3" xfId="317" xr:uid="{00000000-0005-0000-0000-00006D0F0000}"/>
    <cellStyle name="Normal 25 3 2 2 2 2 4 4" xfId="802" xr:uid="{00000000-0005-0000-0000-00006E0F0000}"/>
    <cellStyle name="Normal 25 3 2 2 2 2 5" xfId="5594" xr:uid="{00000000-0005-0000-0000-00006F0F0000}"/>
    <cellStyle name="Normal 25 3 2 2 2 2 5 2" xfId="5596" xr:uid="{00000000-0005-0000-0000-0000700F0000}"/>
    <cellStyle name="Normal 25 3 2 2 2 2 5 3" xfId="5598" xr:uid="{00000000-0005-0000-0000-0000710F0000}"/>
    <cellStyle name="Normal 25 3 2 2 2 2 6" xfId="5599" xr:uid="{00000000-0005-0000-0000-0000720F0000}"/>
    <cellStyle name="Normal 25 3 2 2 2 2 7" xfId="5601" xr:uid="{00000000-0005-0000-0000-0000730F0000}"/>
    <cellStyle name="Normal 25 3 2 2 2 3" xfId="4052" xr:uid="{00000000-0005-0000-0000-0000740F0000}"/>
    <cellStyle name="Normal 25 3 2 2 2 3 2" xfId="5603" xr:uid="{00000000-0005-0000-0000-0000750F0000}"/>
    <cellStyle name="Normal 25 3 2 2 2 3 2 2" xfId="5604" xr:uid="{00000000-0005-0000-0000-0000760F0000}"/>
    <cellStyle name="Normal 25 3 2 2 2 3 2 2 2" xfId="5605" xr:uid="{00000000-0005-0000-0000-0000770F0000}"/>
    <cellStyle name="Normal 25 3 2 2 2 3 2 2 3" xfId="5606" xr:uid="{00000000-0005-0000-0000-0000780F0000}"/>
    <cellStyle name="Normal 25 3 2 2 2 3 2 3" xfId="5608" xr:uid="{00000000-0005-0000-0000-0000790F0000}"/>
    <cellStyle name="Normal 25 3 2 2 2 3 2 4" xfId="1721" xr:uid="{00000000-0005-0000-0000-00007A0F0000}"/>
    <cellStyle name="Normal 25 3 2 2 2 3 3" xfId="5609" xr:uid="{00000000-0005-0000-0000-00007B0F0000}"/>
    <cellStyle name="Normal 25 3 2 2 2 3 3 2" xfId="5611" xr:uid="{00000000-0005-0000-0000-00007C0F0000}"/>
    <cellStyle name="Normal 25 3 2 2 2 3 3 3" xfId="1735" xr:uid="{00000000-0005-0000-0000-00007D0F0000}"/>
    <cellStyle name="Normal 25 3 2 2 2 3 4" xfId="5612" xr:uid="{00000000-0005-0000-0000-00007E0F0000}"/>
    <cellStyle name="Normal 25 3 2 2 2 3 5" xfId="152" xr:uid="{00000000-0005-0000-0000-00007F0F0000}"/>
    <cellStyle name="Normal 25 3 2 2 2 4" xfId="5614" xr:uid="{00000000-0005-0000-0000-0000800F0000}"/>
    <cellStyle name="Normal 25 3 2 2 2 4 2" xfId="3246" xr:uid="{00000000-0005-0000-0000-0000810F0000}"/>
    <cellStyle name="Normal 25 3 2 2 2 4 2 2" xfId="5499" xr:uid="{00000000-0005-0000-0000-0000820F0000}"/>
    <cellStyle name="Normal 25 3 2 2 2 4 2 3" xfId="5263" xr:uid="{00000000-0005-0000-0000-0000830F0000}"/>
    <cellStyle name="Normal 25 3 2 2 2 4 3" xfId="5616" xr:uid="{00000000-0005-0000-0000-0000840F0000}"/>
    <cellStyle name="Normal 25 3 2 2 2 4 4" xfId="5617" xr:uid="{00000000-0005-0000-0000-0000850F0000}"/>
    <cellStyle name="Normal 25 3 2 2 2 5" xfId="5618" xr:uid="{00000000-0005-0000-0000-0000860F0000}"/>
    <cellStyle name="Normal 25 3 2 2 2 5 2" xfId="5619" xr:uid="{00000000-0005-0000-0000-0000870F0000}"/>
    <cellStyle name="Normal 25 3 2 2 2 5 2 2" xfId="5621" xr:uid="{00000000-0005-0000-0000-0000880F0000}"/>
    <cellStyle name="Normal 25 3 2 2 2 5 2 3" xfId="5329" xr:uid="{00000000-0005-0000-0000-0000890F0000}"/>
    <cellStyle name="Normal 25 3 2 2 2 5 3" xfId="5622" xr:uid="{00000000-0005-0000-0000-00008A0F0000}"/>
    <cellStyle name="Normal 25 3 2 2 2 5 4" xfId="5623" xr:uid="{00000000-0005-0000-0000-00008B0F0000}"/>
    <cellStyle name="Normal 25 3 2 2 2 6" xfId="5625" xr:uid="{00000000-0005-0000-0000-00008C0F0000}"/>
    <cellStyle name="Normal 25 3 2 2 2 6 2" xfId="5626" xr:uid="{00000000-0005-0000-0000-00008D0F0000}"/>
    <cellStyle name="Normal 25 3 2 2 2 6 3" xfId="1807" xr:uid="{00000000-0005-0000-0000-00008E0F0000}"/>
    <cellStyle name="Normal 25 3 2 2 2 7" xfId="5630" xr:uid="{00000000-0005-0000-0000-00008F0F0000}"/>
    <cellStyle name="Normal 25 3 2 2 2 8" xfId="5633" xr:uid="{00000000-0005-0000-0000-0000900F0000}"/>
    <cellStyle name="Normal 25 3 2 2 3" xfId="5635" xr:uid="{00000000-0005-0000-0000-0000910F0000}"/>
    <cellStyle name="Normal 25 3 2 2 3 2" xfId="4106" xr:uid="{00000000-0005-0000-0000-0000920F0000}"/>
    <cellStyle name="Normal 25 3 2 2 3 2 2" xfId="3807" xr:uid="{00000000-0005-0000-0000-0000930F0000}"/>
    <cellStyle name="Normal 25 3 2 2 3 2 2 2" xfId="2965" xr:uid="{00000000-0005-0000-0000-0000940F0000}"/>
    <cellStyle name="Normal 25 3 2 2 3 2 2 2 2" xfId="5636" xr:uid="{00000000-0005-0000-0000-0000950F0000}"/>
    <cellStyle name="Normal 25 3 2 2 3 2 2 2 3" xfId="855" xr:uid="{00000000-0005-0000-0000-0000960F0000}"/>
    <cellStyle name="Normal 25 3 2 2 3 2 2 3" xfId="2968" xr:uid="{00000000-0005-0000-0000-0000970F0000}"/>
    <cellStyle name="Normal 25 3 2 2 3 2 2 4" xfId="5637" xr:uid="{00000000-0005-0000-0000-0000980F0000}"/>
    <cellStyle name="Normal 25 3 2 2 3 2 3" xfId="3809" xr:uid="{00000000-0005-0000-0000-0000990F0000}"/>
    <cellStyle name="Normal 25 3 2 2 3 2 3 2" xfId="2979" xr:uid="{00000000-0005-0000-0000-00009A0F0000}"/>
    <cellStyle name="Normal 25 3 2 2 3 2 3 3" xfId="2982" xr:uid="{00000000-0005-0000-0000-00009B0F0000}"/>
    <cellStyle name="Normal 25 3 2 2 3 2 4" xfId="2994" xr:uid="{00000000-0005-0000-0000-00009C0F0000}"/>
    <cellStyle name="Normal 25 3 2 2 3 2 5" xfId="728" xr:uid="{00000000-0005-0000-0000-00009D0F0000}"/>
    <cellStyle name="Normal 25 3 2 2 3 3" xfId="5639" xr:uid="{00000000-0005-0000-0000-00009E0F0000}"/>
    <cellStyle name="Normal 25 3 2 2 3 3 2" xfId="3818" xr:uid="{00000000-0005-0000-0000-00009F0F0000}"/>
    <cellStyle name="Normal 25 3 2 2 3 3 2 2" xfId="3029" xr:uid="{00000000-0005-0000-0000-0000A00F0000}"/>
    <cellStyle name="Normal 25 3 2 2 3 3 2 3" xfId="706" xr:uid="{00000000-0005-0000-0000-0000A10F0000}"/>
    <cellStyle name="Normal 25 3 2 2 3 3 3" xfId="3823" xr:uid="{00000000-0005-0000-0000-0000A20F0000}"/>
    <cellStyle name="Normal 25 3 2 2 3 3 4" xfId="3000" xr:uid="{00000000-0005-0000-0000-0000A30F0000}"/>
    <cellStyle name="Normal 25 3 2 2 3 4" xfId="502" xr:uid="{00000000-0005-0000-0000-0000A40F0000}"/>
    <cellStyle name="Normal 25 3 2 2 3 4 2" xfId="3837" xr:uid="{00000000-0005-0000-0000-0000A50F0000}"/>
    <cellStyle name="Normal 25 3 2 2 3 4 2 2" xfId="740" xr:uid="{00000000-0005-0000-0000-0000A60F0000}"/>
    <cellStyle name="Normal 25 3 2 2 3 4 2 3" xfId="594" xr:uid="{00000000-0005-0000-0000-0000A70F0000}"/>
    <cellStyle name="Normal 25 3 2 2 3 4 3" xfId="3841" xr:uid="{00000000-0005-0000-0000-0000A80F0000}"/>
    <cellStyle name="Normal 25 3 2 2 3 4 4" xfId="4926" xr:uid="{00000000-0005-0000-0000-0000A90F0000}"/>
    <cellStyle name="Normal 25 3 2 2 3 5" xfId="4783" xr:uid="{00000000-0005-0000-0000-0000AA0F0000}"/>
    <cellStyle name="Normal 25 3 2 2 3 5 2" xfId="3847" xr:uid="{00000000-0005-0000-0000-0000AB0F0000}"/>
    <cellStyle name="Normal 25 3 2 2 3 5 3" xfId="5641" xr:uid="{00000000-0005-0000-0000-0000AC0F0000}"/>
    <cellStyle name="Normal 25 3 2 2 3 6" xfId="5642" xr:uid="{00000000-0005-0000-0000-0000AD0F0000}"/>
    <cellStyle name="Normal 25 3 2 2 3 7" xfId="5397" xr:uid="{00000000-0005-0000-0000-0000AE0F0000}"/>
    <cellStyle name="Normal 25 3 2 2 4" xfId="5645" xr:uid="{00000000-0005-0000-0000-0000AF0F0000}"/>
    <cellStyle name="Normal 25 3 2 2 4 2" xfId="4212" xr:uid="{00000000-0005-0000-0000-0000B00F0000}"/>
    <cellStyle name="Normal 25 3 2 2 4 2 2" xfId="3078" xr:uid="{00000000-0005-0000-0000-0000B10F0000}"/>
    <cellStyle name="Normal 25 3 2 2 4 2 2 2" xfId="5647" xr:uid="{00000000-0005-0000-0000-0000B20F0000}"/>
    <cellStyle name="Normal 25 3 2 2 4 2 2 2 2" xfId="5648" xr:uid="{00000000-0005-0000-0000-0000B30F0000}"/>
    <cellStyle name="Normal 25 3 2 2 4 2 2 2 2 2" xfId="5650" xr:uid="{00000000-0005-0000-0000-0000B40F0000}"/>
    <cellStyle name="Normal 25 3 2 2 4 2 2 2 2 3" xfId="3987" xr:uid="{00000000-0005-0000-0000-0000B50F0000}"/>
    <cellStyle name="Normal 25 3 2 2 4 2 2 2 3" xfId="5652" xr:uid="{00000000-0005-0000-0000-0000B60F0000}"/>
    <cellStyle name="Normal 25 3 2 2 4 2 2 2 4" xfId="5654" xr:uid="{00000000-0005-0000-0000-0000B70F0000}"/>
    <cellStyle name="Normal 25 3 2 2 4 2 2 3" xfId="5655" xr:uid="{00000000-0005-0000-0000-0000B80F0000}"/>
    <cellStyle name="Normal 25 3 2 2 4 2 2 3 2" xfId="3723" xr:uid="{00000000-0005-0000-0000-0000B90F0000}"/>
    <cellStyle name="Normal 25 3 2 2 4 2 2 3 3" xfId="3733" xr:uid="{00000000-0005-0000-0000-0000BA0F0000}"/>
    <cellStyle name="Normal 25 3 2 2 4 2 2 4" xfId="5656" xr:uid="{00000000-0005-0000-0000-0000BB0F0000}"/>
    <cellStyle name="Normal 25 3 2 2 4 2 2 4 2" xfId="2759" xr:uid="{00000000-0005-0000-0000-0000BC0F0000}"/>
    <cellStyle name="Normal 25 3 2 2 4 2 2 4 3" xfId="3743" xr:uid="{00000000-0005-0000-0000-0000BD0F0000}"/>
    <cellStyle name="Normal 25 3 2 2 4 2 2 5" xfId="458" xr:uid="{00000000-0005-0000-0000-0000BE0F0000}"/>
    <cellStyle name="Normal 25 3 2 2 4 2 2 6" xfId="5657" xr:uid="{00000000-0005-0000-0000-0000BF0F0000}"/>
    <cellStyle name="Normal 25 3 2 2 4 2 3" xfId="3082" xr:uid="{00000000-0005-0000-0000-0000C00F0000}"/>
    <cellStyle name="Normal 25 3 2 2 4 2 3 2" xfId="5588" xr:uid="{00000000-0005-0000-0000-0000C10F0000}"/>
    <cellStyle name="Normal 25 3 2 2 4 2 3 2 2" xfId="5658" xr:uid="{00000000-0005-0000-0000-0000C20F0000}"/>
    <cellStyle name="Normal 25 3 2 2 4 2 3 2 3" xfId="5660" xr:uid="{00000000-0005-0000-0000-0000C30F0000}"/>
    <cellStyle name="Normal 25 3 2 2 4 2 3 3" xfId="5591" xr:uid="{00000000-0005-0000-0000-0000C40F0000}"/>
    <cellStyle name="Normal 25 3 2 2 4 2 3 3 2" xfId="3775" xr:uid="{00000000-0005-0000-0000-0000C50F0000}"/>
    <cellStyle name="Normal 25 3 2 2 4 2 3 3 3" xfId="3779" xr:uid="{00000000-0005-0000-0000-0000C60F0000}"/>
    <cellStyle name="Normal 25 3 2 2 4 2 3 4" xfId="5662" xr:uid="{00000000-0005-0000-0000-0000C70F0000}"/>
    <cellStyle name="Normal 25 3 2 2 4 2 3 4 2" xfId="3215" xr:uid="{00000000-0005-0000-0000-0000C80F0000}"/>
    <cellStyle name="Normal 25 3 2 2 4 2 3 5" xfId="5664" xr:uid="{00000000-0005-0000-0000-0000C90F0000}"/>
    <cellStyle name="Normal 25 3 2 2 4 2 4" xfId="3011" xr:uid="{00000000-0005-0000-0000-0000CA0F0000}"/>
    <cellStyle name="Normal 25 3 2 2 4 2 4 2" xfId="2113" xr:uid="{00000000-0005-0000-0000-0000CB0F0000}"/>
    <cellStyle name="Normal 25 3 2 2 4 2 4 2 2" xfId="5665" xr:uid="{00000000-0005-0000-0000-0000CC0F0000}"/>
    <cellStyle name="Normal 25 3 2 2 4 2 4 2 3" xfId="5666" xr:uid="{00000000-0005-0000-0000-0000CD0F0000}"/>
    <cellStyle name="Normal 25 3 2 2 4 2 4 3" xfId="3376" xr:uid="{00000000-0005-0000-0000-0000CE0F0000}"/>
    <cellStyle name="Normal 25 3 2 2 4 2 4 4" xfId="5668" xr:uid="{00000000-0005-0000-0000-0000CF0F0000}"/>
    <cellStyle name="Normal 25 3 2 2 4 2 5" xfId="3015" xr:uid="{00000000-0005-0000-0000-0000D00F0000}"/>
    <cellStyle name="Normal 25 3 2 2 4 2 5 2" xfId="2837" xr:uid="{00000000-0005-0000-0000-0000D10F0000}"/>
    <cellStyle name="Normal 25 3 2 2 4 2 5 3" xfId="1048" xr:uid="{00000000-0005-0000-0000-0000D20F0000}"/>
    <cellStyle name="Normal 25 3 2 2 4 2 6" xfId="5473" xr:uid="{00000000-0005-0000-0000-0000D30F0000}"/>
    <cellStyle name="Normal 25 3 2 2 4 2 7" xfId="121" xr:uid="{00000000-0005-0000-0000-0000D40F0000}"/>
    <cellStyle name="Normal 25 3 2 2 4 3" xfId="4215" xr:uid="{00000000-0005-0000-0000-0000D50F0000}"/>
    <cellStyle name="Normal 25 3 2 2 4 3 2" xfId="286" xr:uid="{00000000-0005-0000-0000-0000D60F0000}"/>
    <cellStyle name="Normal 25 3 2 2 4 3 2 2" xfId="468" xr:uid="{00000000-0005-0000-0000-0000D70F0000}"/>
    <cellStyle name="Normal 25 3 2 2 4 3 2 2 2" xfId="473" xr:uid="{00000000-0005-0000-0000-0000D80F0000}"/>
    <cellStyle name="Normal 25 3 2 2 4 3 2 2 3" xfId="477" xr:uid="{00000000-0005-0000-0000-0000D90F0000}"/>
    <cellStyle name="Normal 25 3 2 2 4 3 2 3" xfId="486" xr:uid="{00000000-0005-0000-0000-0000DA0F0000}"/>
    <cellStyle name="Normal 25 3 2 2 4 3 2 4" xfId="5671" xr:uid="{00000000-0005-0000-0000-0000DB0F0000}"/>
    <cellStyle name="Normal 25 3 2 2 4 3 3" xfId="302" xr:uid="{00000000-0005-0000-0000-0000DC0F0000}"/>
    <cellStyle name="Normal 25 3 2 2 4 3 3 2" xfId="491" xr:uid="{00000000-0005-0000-0000-0000DD0F0000}"/>
    <cellStyle name="Normal 25 3 2 2 4 3 3 3" xfId="508" xr:uid="{00000000-0005-0000-0000-0000DE0F0000}"/>
    <cellStyle name="Normal 25 3 2 2 4 3 4" xfId="318" xr:uid="{00000000-0005-0000-0000-0000DF0F0000}"/>
    <cellStyle name="Normal 25 3 2 2 4 3 5" xfId="803" xr:uid="{00000000-0005-0000-0000-0000E00F0000}"/>
    <cellStyle name="Normal 25 3 2 2 4 4" xfId="5672" xr:uid="{00000000-0005-0000-0000-0000E10F0000}"/>
    <cellStyle name="Normal 25 3 2 2 4 4 2" xfId="3164" xr:uid="{00000000-0005-0000-0000-0000E20F0000}"/>
    <cellStyle name="Normal 25 3 2 2 4 4 2 2" xfId="4101" xr:uid="{00000000-0005-0000-0000-0000E30F0000}"/>
    <cellStyle name="Normal 25 3 2 2 4 4 2 3" xfId="4105" xr:uid="{00000000-0005-0000-0000-0000E40F0000}"/>
    <cellStyle name="Normal 25 3 2 2 4 4 3" xfId="5595" xr:uid="{00000000-0005-0000-0000-0000E50F0000}"/>
    <cellStyle name="Normal 25 3 2 2 4 4 4" xfId="5597" xr:uid="{00000000-0005-0000-0000-0000E60F0000}"/>
    <cellStyle name="Normal 25 3 2 2 4 5" xfId="5673" xr:uid="{00000000-0005-0000-0000-0000E70F0000}"/>
    <cellStyle name="Normal 25 3 2 2 4 5 2" xfId="1075" xr:uid="{00000000-0005-0000-0000-0000E80F0000}"/>
    <cellStyle name="Normal 25 3 2 2 4 5 2 2" xfId="5674" xr:uid="{00000000-0005-0000-0000-0000E90F0000}"/>
    <cellStyle name="Normal 25 3 2 2 4 5 2 3" xfId="5677" xr:uid="{00000000-0005-0000-0000-0000EA0F0000}"/>
    <cellStyle name="Normal 25 3 2 2 4 5 3" xfId="1960" xr:uid="{00000000-0005-0000-0000-0000EB0F0000}"/>
    <cellStyle name="Normal 25 3 2 2 4 5 4" xfId="1962" xr:uid="{00000000-0005-0000-0000-0000EC0F0000}"/>
    <cellStyle name="Normal 25 3 2 2 4 6" xfId="5678" xr:uid="{00000000-0005-0000-0000-0000ED0F0000}"/>
    <cellStyle name="Normal 25 3 2 2 4 6 2" xfId="5680" xr:uid="{00000000-0005-0000-0000-0000EE0F0000}"/>
    <cellStyle name="Normal 25 3 2 2 4 6 3" xfId="5682" xr:uid="{00000000-0005-0000-0000-0000EF0F0000}"/>
    <cellStyle name="Normal 25 3 2 2 4 7" xfId="5684" xr:uid="{00000000-0005-0000-0000-0000F00F0000}"/>
    <cellStyle name="Normal 25 3 2 2 4 8" xfId="5686" xr:uid="{00000000-0005-0000-0000-0000F10F0000}"/>
    <cellStyle name="Normal 25 3 2 2 5" xfId="5689" xr:uid="{00000000-0005-0000-0000-0000F20F0000}"/>
    <cellStyle name="Normal 25 3 2 2 5 2" xfId="5690" xr:uid="{00000000-0005-0000-0000-0000F30F0000}"/>
    <cellStyle name="Normal 25 3 2 2 5 2 2" xfId="5691" xr:uid="{00000000-0005-0000-0000-0000F40F0000}"/>
    <cellStyle name="Normal 25 3 2 2 5 2 2 2" xfId="5692" xr:uid="{00000000-0005-0000-0000-0000F50F0000}"/>
    <cellStyle name="Normal 25 3 2 2 5 2 2 3" xfId="5693" xr:uid="{00000000-0005-0000-0000-0000F60F0000}"/>
    <cellStyle name="Normal 25 3 2 2 5 2 3" xfId="5610" xr:uid="{00000000-0005-0000-0000-0000F70F0000}"/>
    <cellStyle name="Normal 25 3 2 2 5 2 4" xfId="1733" xr:uid="{00000000-0005-0000-0000-0000F80F0000}"/>
    <cellStyle name="Normal 25 3 2 2 5 3" xfId="5694" xr:uid="{00000000-0005-0000-0000-0000F90F0000}"/>
    <cellStyle name="Normal 25 3 2 2 5 3 2" xfId="5695" xr:uid="{00000000-0005-0000-0000-0000FA0F0000}"/>
    <cellStyle name="Normal 25 3 2 2 5 3 3" xfId="5696" xr:uid="{00000000-0005-0000-0000-0000FB0F0000}"/>
    <cellStyle name="Normal 25 3 2 2 5 4" xfId="5697" xr:uid="{00000000-0005-0000-0000-0000FC0F0000}"/>
    <cellStyle name="Normal 25 3 2 2 5 5" xfId="5698" xr:uid="{00000000-0005-0000-0000-0000FD0F0000}"/>
    <cellStyle name="Normal 25 3 2 2 6" xfId="5700" xr:uid="{00000000-0005-0000-0000-0000FE0F0000}"/>
    <cellStyle name="Normal 25 3 2 2 6 2" xfId="1348" xr:uid="{00000000-0005-0000-0000-0000FF0F0000}"/>
    <cellStyle name="Normal 25 3 2 2 6 2 2" xfId="2859" xr:uid="{00000000-0005-0000-0000-000000100000}"/>
    <cellStyle name="Normal 25 3 2 2 6 2 3" xfId="2869" xr:uid="{00000000-0005-0000-0000-000001100000}"/>
    <cellStyle name="Normal 25 3 2 2 6 3" xfId="5701" xr:uid="{00000000-0005-0000-0000-000002100000}"/>
    <cellStyle name="Normal 25 3 2 2 6 4" xfId="5702" xr:uid="{00000000-0005-0000-0000-000003100000}"/>
    <cellStyle name="Normal 25 3 2 2 7" xfId="5703" xr:uid="{00000000-0005-0000-0000-000004100000}"/>
    <cellStyle name="Normal 25 3 2 2 7 2" xfId="1428" xr:uid="{00000000-0005-0000-0000-000005100000}"/>
    <cellStyle name="Normal 25 3 2 2 7 2 2" xfId="1433" xr:uid="{00000000-0005-0000-0000-000006100000}"/>
    <cellStyle name="Normal 25 3 2 2 7 2 3" xfId="4666" xr:uid="{00000000-0005-0000-0000-000007100000}"/>
    <cellStyle name="Normal 25 3 2 2 7 3" xfId="5704" xr:uid="{00000000-0005-0000-0000-000008100000}"/>
    <cellStyle name="Normal 25 3 2 2 7 4" xfId="5705" xr:uid="{00000000-0005-0000-0000-000009100000}"/>
    <cellStyle name="Normal 25 3 2 2 8" xfId="5707" xr:uid="{00000000-0005-0000-0000-00000A100000}"/>
    <cellStyle name="Normal 25 3 2 2 8 2" xfId="4960" xr:uid="{00000000-0005-0000-0000-00000B100000}"/>
    <cellStyle name="Normal 25 3 2 2 8 3" xfId="5708" xr:uid="{00000000-0005-0000-0000-00000C100000}"/>
    <cellStyle name="Normal 25 3 2 2 9" xfId="4974" xr:uid="{00000000-0005-0000-0000-00000D100000}"/>
    <cellStyle name="Normal 25 3 2 3" xfId="5709" xr:uid="{00000000-0005-0000-0000-00000E100000}"/>
    <cellStyle name="Normal 25 3 2 3 2" xfId="5711" xr:uid="{00000000-0005-0000-0000-00000F100000}"/>
    <cellStyle name="Normal 25 3 2 3 2 2" xfId="5714" xr:uid="{00000000-0005-0000-0000-000010100000}"/>
    <cellStyle name="Normal 25 3 2 3 2 2 2" xfId="5716" xr:uid="{00000000-0005-0000-0000-000011100000}"/>
    <cellStyle name="Normal 25 3 2 3 2 2 2 2" xfId="5717" xr:uid="{00000000-0005-0000-0000-000012100000}"/>
    <cellStyle name="Normal 25 3 2 3 2 2 2 3" xfId="2213" xr:uid="{00000000-0005-0000-0000-000013100000}"/>
    <cellStyle name="Normal 25 3 2 3 2 2 3" xfId="5719" xr:uid="{00000000-0005-0000-0000-000014100000}"/>
    <cellStyle name="Normal 25 3 2 3 2 2 4" xfId="5720" xr:uid="{00000000-0005-0000-0000-000015100000}"/>
    <cellStyle name="Normal 25 3 2 3 2 3" xfId="5722" xr:uid="{00000000-0005-0000-0000-000016100000}"/>
    <cellStyle name="Normal 25 3 2 3 2 3 2" xfId="5723" xr:uid="{00000000-0005-0000-0000-000017100000}"/>
    <cellStyle name="Normal 25 3 2 3 2 3 3" xfId="5724" xr:uid="{00000000-0005-0000-0000-000018100000}"/>
    <cellStyle name="Normal 25 3 2 3 2 4" xfId="5726" xr:uid="{00000000-0005-0000-0000-000019100000}"/>
    <cellStyle name="Normal 25 3 2 3 2 5" xfId="5727" xr:uid="{00000000-0005-0000-0000-00001A100000}"/>
    <cellStyle name="Normal 25 3 2 3 3" xfId="5729" xr:uid="{00000000-0005-0000-0000-00001B100000}"/>
    <cellStyle name="Normal 25 3 2 3 3 2" xfId="5676" xr:uid="{00000000-0005-0000-0000-00001C100000}"/>
    <cellStyle name="Normal 25 3 2 3 3 2 2" xfId="5733" xr:uid="{00000000-0005-0000-0000-00001D100000}"/>
    <cellStyle name="Normal 25 3 2 3 3 2 3" xfId="5736" xr:uid="{00000000-0005-0000-0000-00001E100000}"/>
    <cellStyle name="Normal 25 3 2 3 3 3" xfId="5738" xr:uid="{00000000-0005-0000-0000-00001F100000}"/>
    <cellStyle name="Normal 25 3 2 3 3 4" xfId="5740" xr:uid="{00000000-0005-0000-0000-000020100000}"/>
    <cellStyle name="Normal 25 3 2 3 4" xfId="5743" xr:uid="{00000000-0005-0000-0000-000021100000}"/>
    <cellStyle name="Normal 25 3 2 3 4 2" xfId="5746" xr:uid="{00000000-0005-0000-0000-000022100000}"/>
    <cellStyle name="Normal 25 3 2 3 4 2 2" xfId="2974" xr:uid="{00000000-0005-0000-0000-000023100000}"/>
    <cellStyle name="Normal 25 3 2 3 4 2 3" xfId="2977" xr:uid="{00000000-0005-0000-0000-000024100000}"/>
    <cellStyle name="Normal 25 3 2 3 4 3" xfId="5748" xr:uid="{00000000-0005-0000-0000-000025100000}"/>
    <cellStyle name="Normal 25 3 2 3 4 4" xfId="5749" xr:uid="{00000000-0005-0000-0000-000026100000}"/>
    <cellStyle name="Normal 25 3 2 3 5" xfId="5752" xr:uid="{00000000-0005-0000-0000-000027100000}"/>
    <cellStyle name="Normal 25 3 2 3 5 2" xfId="5753" xr:uid="{00000000-0005-0000-0000-000028100000}"/>
    <cellStyle name="Normal 25 3 2 3 5 3" xfId="5754" xr:uid="{00000000-0005-0000-0000-000029100000}"/>
    <cellStyle name="Normal 25 3 2 3 6" xfId="5756" xr:uid="{00000000-0005-0000-0000-00002A100000}"/>
    <cellStyle name="Normal 25 3 2 3 7" xfId="5757" xr:uid="{00000000-0005-0000-0000-00002B100000}"/>
    <cellStyle name="Normal 25 3 2 4" xfId="5759" xr:uid="{00000000-0005-0000-0000-00002C100000}"/>
    <cellStyle name="Normal 25 3 2 4 2" xfId="5761" xr:uid="{00000000-0005-0000-0000-00002D100000}"/>
    <cellStyle name="Normal 25 3 2 4 2 2" xfId="5763" xr:uid="{00000000-0005-0000-0000-00002E100000}"/>
    <cellStyle name="Normal 25 3 2 4 2 2 2" xfId="5208" xr:uid="{00000000-0005-0000-0000-00002F100000}"/>
    <cellStyle name="Normal 25 3 2 4 2 2 3" xfId="5211" xr:uid="{00000000-0005-0000-0000-000030100000}"/>
    <cellStyle name="Normal 25 3 2 4 2 3" xfId="5765" xr:uid="{00000000-0005-0000-0000-000031100000}"/>
    <cellStyle name="Normal 25 3 2 4 2 4" xfId="5767" xr:uid="{00000000-0005-0000-0000-000032100000}"/>
    <cellStyle name="Normal 25 3 2 4 3" xfId="5769" xr:uid="{00000000-0005-0000-0000-000033100000}"/>
    <cellStyle name="Normal 25 3 2 4 3 2" xfId="5772" xr:uid="{00000000-0005-0000-0000-000034100000}"/>
    <cellStyle name="Normal 25 3 2 4 3 3" xfId="5775" xr:uid="{00000000-0005-0000-0000-000035100000}"/>
    <cellStyle name="Normal 25 3 2 4 4" xfId="5776" xr:uid="{00000000-0005-0000-0000-000036100000}"/>
    <cellStyle name="Normal 25 3 2 4 5" xfId="5777" xr:uid="{00000000-0005-0000-0000-000037100000}"/>
    <cellStyle name="Normal 25 3 2 5" xfId="5779" xr:uid="{00000000-0005-0000-0000-000038100000}"/>
    <cellStyle name="Normal 25 3 2 5 2" xfId="5783" xr:uid="{00000000-0005-0000-0000-000039100000}"/>
    <cellStyle name="Normal 25 3 2 5 2 2" xfId="5786" xr:uid="{00000000-0005-0000-0000-00003A100000}"/>
    <cellStyle name="Normal 25 3 2 5 2 3" xfId="5789" xr:uid="{00000000-0005-0000-0000-00003B100000}"/>
    <cellStyle name="Normal 25 3 2 5 3" xfId="5792" xr:uid="{00000000-0005-0000-0000-00003C100000}"/>
    <cellStyle name="Normal 25 3 2 5 4" xfId="5794" xr:uid="{00000000-0005-0000-0000-00003D100000}"/>
    <cellStyle name="Normal 25 3 2 6" xfId="5795" xr:uid="{00000000-0005-0000-0000-00003E100000}"/>
    <cellStyle name="Normal 25 3 2 6 2" xfId="5797" xr:uid="{00000000-0005-0000-0000-00003F100000}"/>
    <cellStyle name="Normal 25 3 2 6 2 2" xfId="5799" xr:uid="{00000000-0005-0000-0000-000040100000}"/>
    <cellStyle name="Normal 25 3 2 6 2 3" xfId="5801" xr:uid="{00000000-0005-0000-0000-000041100000}"/>
    <cellStyle name="Normal 25 3 2 6 3" xfId="5802" xr:uid="{00000000-0005-0000-0000-000042100000}"/>
    <cellStyle name="Normal 25 3 2 6 4" xfId="5803" xr:uid="{00000000-0005-0000-0000-000043100000}"/>
    <cellStyle name="Normal 25 3 2 7" xfId="5804" xr:uid="{00000000-0005-0000-0000-000044100000}"/>
    <cellStyle name="Normal 25 3 2 7 2" xfId="5806" xr:uid="{00000000-0005-0000-0000-000045100000}"/>
    <cellStyle name="Normal 25 3 2 7 3" xfId="5807" xr:uid="{00000000-0005-0000-0000-000046100000}"/>
    <cellStyle name="Normal 25 3 2 8" xfId="5808" xr:uid="{00000000-0005-0000-0000-000047100000}"/>
    <cellStyle name="Normal 25 3 2 9" xfId="5745" xr:uid="{00000000-0005-0000-0000-000048100000}"/>
    <cellStyle name="Normal 25 3 3" xfId="5346" xr:uid="{00000000-0005-0000-0000-000049100000}"/>
    <cellStyle name="Normal 25 4" xfId="5811" xr:uid="{00000000-0005-0000-0000-00004A100000}"/>
    <cellStyle name="Normal 25 4 2" xfId="5350" xr:uid="{00000000-0005-0000-0000-00004B100000}"/>
    <cellStyle name="Normal 25 4 2 2" xfId="2582" xr:uid="{00000000-0005-0000-0000-00004C100000}"/>
    <cellStyle name="Normal 25 4 2 2 2" xfId="2585" xr:uid="{00000000-0005-0000-0000-00004D100000}"/>
    <cellStyle name="Normal 25 4 2 2 2 2" xfId="2587" xr:uid="{00000000-0005-0000-0000-00004E100000}"/>
    <cellStyle name="Normal 25 4 2 2 2 2 2" xfId="5814" xr:uid="{00000000-0005-0000-0000-00004F100000}"/>
    <cellStyle name="Normal 25 4 2 2 2 2 3" xfId="56" xr:uid="{00000000-0005-0000-0000-000050100000}"/>
    <cellStyle name="Normal 25 4 2 2 2 3" xfId="2590" xr:uid="{00000000-0005-0000-0000-000051100000}"/>
    <cellStyle name="Normal 25 4 2 2 2 4" xfId="5815" xr:uid="{00000000-0005-0000-0000-000052100000}"/>
    <cellStyle name="Normal 25 4 2 2 3" xfId="2592" xr:uid="{00000000-0005-0000-0000-000053100000}"/>
    <cellStyle name="Normal 25 4 2 2 3 2" xfId="2891" xr:uid="{00000000-0005-0000-0000-000054100000}"/>
    <cellStyle name="Normal 25 4 2 2 3 3" xfId="2904" xr:uid="{00000000-0005-0000-0000-000055100000}"/>
    <cellStyle name="Normal 25 4 2 2 4" xfId="2596" xr:uid="{00000000-0005-0000-0000-000056100000}"/>
    <cellStyle name="Normal 25 4 2 2 5" xfId="2961" xr:uid="{00000000-0005-0000-0000-000057100000}"/>
    <cellStyle name="Normal 25 4 2 3" xfId="2599" xr:uid="{00000000-0005-0000-0000-000058100000}"/>
    <cellStyle name="Normal 25 4 2 3 2" xfId="2605" xr:uid="{00000000-0005-0000-0000-000059100000}"/>
    <cellStyle name="Normal 25 4 2 3 2 2" xfId="2428" xr:uid="{00000000-0005-0000-0000-00005A100000}"/>
    <cellStyle name="Normal 25 4 2 3 2 3" xfId="2433" xr:uid="{00000000-0005-0000-0000-00005B100000}"/>
    <cellStyle name="Normal 25 4 2 3 3" xfId="2610" xr:uid="{00000000-0005-0000-0000-00005C100000}"/>
    <cellStyle name="Normal 25 4 2 3 4" xfId="2615" xr:uid="{00000000-0005-0000-0000-00005D100000}"/>
    <cellStyle name="Normal 25 4 2 4" xfId="2619" xr:uid="{00000000-0005-0000-0000-00005E100000}"/>
    <cellStyle name="Normal 25 4 2 4 2" xfId="2623" xr:uid="{00000000-0005-0000-0000-00005F100000}"/>
    <cellStyle name="Normal 25 4 2 4 2 2" xfId="5816" xr:uid="{00000000-0005-0000-0000-000060100000}"/>
    <cellStyle name="Normal 25 4 2 4 2 3" xfId="5817" xr:uid="{00000000-0005-0000-0000-000061100000}"/>
    <cellStyle name="Normal 25 4 2 4 3" xfId="658" xr:uid="{00000000-0005-0000-0000-000062100000}"/>
    <cellStyle name="Normal 25 4 2 4 4" xfId="3053" xr:uid="{00000000-0005-0000-0000-000063100000}"/>
    <cellStyle name="Normal 25 4 2 5" xfId="2629" xr:uid="{00000000-0005-0000-0000-000064100000}"/>
    <cellStyle name="Normal 25 4 2 5 2" xfId="5819" xr:uid="{00000000-0005-0000-0000-000065100000}"/>
    <cellStyle name="Normal 25 4 2 5 3" xfId="3064" xr:uid="{00000000-0005-0000-0000-000066100000}"/>
    <cellStyle name="Normal 25 4 2 6" xfId="2635" xr:uid="{00000000-0005-0000-0000-000067100000}"/>
    <cellStyle name="Normal 25 4 2 7" xfId="5820" xr:uid="{00000000-0005-0000-0000-000068100000}"/>
    <cellStyle name="Normal 25 4 3" xfId="5822" xr:uid="{00000000-0005-0000-0000-000069100000}"/>
    <cellStyle name="Normal 25 4 3 2" xfId="575" xr:uid="{00000000-0005-0000-0000-00006A100000}"/>
    <cellStyle name="Normal 25 4 3 2 2" xfId="5823" xr:uid="{00000000-0005-0000-0000-00006B100000}"/>
    <cellStyle name="Normal 25 4 3 2 2 2" xfId="1801" xr:uid="{00000000-0005-0000-0000-00006C100000}"/>
    <cellStyle name="Normal 25 4 3 2 2 3" xfId="5824" xr:uid="{00000000-0005-0000-0000-00006D100000}"/>
    <cellStyle name="Normal 25 4 3 2 3" xfId="2631" xr:uid="{00000000-0005-0000-0000-00006E100000}"/>
    <cellStyle name="Normal 25 4 3 2 4" xfId="3088" xr:uid="{00000000-0005-0000-0000-00006F100000}"/>
    <cellStyle name="Normal 25 4 3 3" xfId="5825" xr:uid="{00000000-0005-0000-0000-000070100000}"/>
    <cellStyle name="Normal 25 4 3 3 2" xfId="5826" xr:uid="{00000000-0005-0000-0000-000071100000}"/>
    <cellStyle name="Normal 25 4 3 3 3" xfId="3094" xr:uid="{00000000-0005-0000-0000-000072100000}"/>
    <cellStyle name="Normal 25 4 3 4" xfId="3599" xr:uid="{00000000-0005-0000-0000-000073100000}"/>
    <cellStyle name="Normal 25 4 3 5" xfId="3604" xr:uid="{00000000-0005-0000-0000-000074100000}"/>
    <cellStyle name="Normal 25 4 4" xfId="5828" xr:uid="{00000000-0005-0000-0000-000075100000}"/>
    <cellStyle name="Normal 25 4 4 2" xfId="5829" xr:uid="{00000000-0005-0000-0000-000076100000}"/>
    <cellStyle name="Normal 25 4 4 2 2" xfId="993" xr:uid="{00000000-0005-0000-0000-000077100000}"/>
    <cellStyle name="Normal 25 4 4 2 3" xfId="1044" xr:uid="{00000000-0005-0000-0000-000078100000}"/>
    <cellStyle name="Normal 25 4 4 3" xfId="5830" xr:uid="{00000000-0005-0000-0000-000079100000}"/>
    <cellStyle name="Normal 25 4 4 4" xfId="119" xr:uid="{00000000-0005-0000-0000-00007A100000}"/>
    <cellStyle name="Normal 25 4 5" xfId="787" xr:uid="{00000000-0005-0000-0000-00007B100000}"/>
    <cellStyle name="Normal 25 4 5 2" xfId="805" xr:uid="{00000000-0005-0000-0000-00007C100000}"/>
    <cellStyle name="Normal 25 4 5 2 2" xfId="1227" xr:uid="{00000000-0005-0000-0000-00007D100000}"/>
    <cellStyle name="Normal 25 4 5 2 3" xfId="997" xr:uid="{00000000-0005-0000-0000-00007E100000}"/>
    <cellStyle name="Normal 25 4 5 3" xfId="5831" xr:uid="{00000000-0005-0000-0000-00007F100000}"/>
    <cellStyle name="Normal 25 4 5 4" xfId="2503" xr:uid="{00000000-0005-0000-0000-000080100000}"/>
    <cellStyle name="Normal 25 4 6" xfId="5832" xr:uid="{00000000-0005-0000-0000-000081100000}"/>
    <cellStyle name="Normal 25 4 6 2" xfId="5556" xr:uid="{00000000-0005-0000-0000-000082100000}"/>
    <cellStyle name="Normal 25 4 6 3" xfId="2306" xr:uid="{00000000-0005-0000-0000-000083100000}"/>
    <cellStyle name="Normal 25 4 7" xfId="5833" xr:uid="{00000000-0005-0000-0000-000084100000}"/>
    <cellStyle name="Normal 25 4 8" xfId="5834" xr:uid="{00000000-0005-0000-0000-000085100000}"/>
    <cellStyle name="Normal 25 5" xfId="5836" xr:uid="{00000000-0005-0000-0000-000086100000}"/>
    <cellStyle name="Normal 25 5 2" xfId="5838" xr:uid="{00000000-0005-0000-0000-000087100000}"/>
    <cellStyle name="Normal 25 5 2 2" xfId="5840" xr:uid="{00000000-0005-0000-0000-000088100000}"/>
    <cellStyle name="Normal 25 5 2 2 2" xfId="5842" xr:uid="{00000000-0005-0000-0000-000089100000}"/>
    <cellStyle name="Normal 25 5 2 2 2 2" xfId="5843" xr:uid="{00000000-0005-0000-0000-00008A100000}"/>
    <cellStyle name="Normal 25 5 2 2 2 3" xfId="1381" xr:uid="{00000000-0005-0000-0000-00008B100000}"/>
    <cellStyle name="Normal 25 5 2 2 3" xfId="3220" xr:uid="{00000000-0005-0000-0000-00008C100000}"/>
    <cellStyle name="Normal 25 5 2 2 4" xfId="3223" xr:uid="{00000000-0005-0000-0000-00008D100000}"/>
    <cellStyle name="Normal 25 5 2 3" xfId="4861" xr:uid="{00000000-0005-0000-0000-00008E100000}"/>
    <cellStyle name="Normal 25 5 2 3 2" xfId="5383" xr:uid="{00000000-0005-0000-0000-00008F100000}"/>
    <cellStyle name="Normal 25 5 2 3 3" xfId="3227" xr:uid="{00000000-0005-0000-0000-000090100000}"/>
    <cellStyle name="Normal 25 5 2 4" xfId="4865" xr:uid="{00000000-0005-0000-0000-000091100000}"/>
    <cellStyle name="Normal 25 5 2 5" xfId="5846" xr:uid="{00000000-0005-0000-0000-000092100000}"/>
    <cellStyle name="Normal 25 5 3" xfId="5848" xr:uid="{00000000-0005-0000-0000-000093100000}"/>
    <cellStyle name="Normal 25 5 3 2" xfId="1724" xr:uid="{00000000-0005-0000-0000-000094100000}"/>
    <cellStyle name="Normal 25 5 3 2 2" xfId="5276" xr:uid="{00000000-0005-0000-0000-000095100000}"/>
    <cellStyle name="Normal 25 5 3 2 3" xfId="2020" xr:uid="{00000000-0005-0000-0000-000096100000}"/>
    <cellStyle name="Normal 25 5 3 3" xfId="5849" xr:uid="{00000000-0005-0000-0000-000097100000}"/>
    <cellStyle name="Normal 25 5 3 4" xfId="1106" xr:uid="{00000000-0005-0000-0000-000098100000}"/>
    <cellStyle name="Normal 25 5 4" xfId="5851" xr:uid="{00000000-0005-0000-0000-000099100000}"/>
    <cellStyle name="Normal 25 5 4 2" xfId="5852" xr:uid="{00000000-0005-0000-0000-00009A100000}"/>
    <cellStyle name="Normal 25 5 4 2 2" xfId="5854" xr:uid="{00000000-0005-0000-0000-00009B100000}"/>
    <cellStyle name="Normal 25 5 4 2 3" xfId="3242" xr:uid="{00000000-0005-0000-0000-00009C100000}"/>
    <cellStyle name="Normal 25 5 4 3" xfId="5855" xr:uid="{00000000-0005-0000-0000-00009D100000}"/>
    <cellStyle name="Normal 25 5 4 4" xfId="1130" xr:uid="{00000000-0005-0000-0000-00009E100000}"/>
    <cellStyle name="Normal 25 5 5" xfId="5856" xr:uid="{00000000-0005-0000-0000-00009F100000}"/>
    <cellStyle name="Normal 25 5 5 2" xfId="5857" xr:uid="{00000000-0005-0000-0000-0000A0100000}"/>
    <cellStyle name="Normal 25 5 5 3" xfId="5858" xr:uid="{00000000-0005-0000-0000-0000A1100000}"/>
    <cellStyle name="Normal 25 5 6" xfId="5859" xr:uid="{00000000-0005-0000-0000-0000A2100000}"/>
    <cellStyle name="Normal 25 5 7" xfId="5860" xr:uid="{00000000-0005-0000-0000-0000A3100000}"/>
    <cellStyle name="Normal 25 6" xfId="5771" xr:uid="{00000000-0005-0000-0000-0000A4100000}"/>
    <cellStyle name="Normal 25 6 2" xfId="5862" xr:uid="{00000000-0005-0000-0000-0000A5100000}"/>
    <cellStyle name="Normal 25 6 2 2" xfId="367" xr:uid="{00000000-0005-0000-0000-0000A6100000}"/>
    <cellStyle name="Normal 25 6 2 2 2" xfId="5864" xr:uid="{00000000-0005-0000-0000-0000A7100000}"/>
    <cellStyle name="Normal 25 6 2 2 3" xfId="247" xr:uid="{00000000-0005-0000-0000-0000A8100000}"/>
    <cellStyle name="Normal 25 6 2 3" xfId="5865" xr:uid="{00000000-0005-0000-0000-0000A9100000}"/>
    <cellStyle name="Normal 25 6 2 4" xfId="5866" xr:uid="{00000000-0005-0000-0000-0000AA100000}"/>
    <cellStyle name="Normal 25 6 3" xfId="5575" xr:uid="{00000000-0005-0000-0000-0000AB100000}"/>
    <cellStyle name="Normal 25 6 3 2" xfId="176" xr:uid="{00000000-0005-0000-0000-0000AC100000}"/>
    <cellStyle name="Normal 25 6 3 3" xfId="5577" xr:uid="{00000000-0005-0000-0000-0000AD100000}"/>
    <cellStyle name="Normal 25 6 4" xfId="5580" xr:uid="{00000000-0005-0000-0000-0000AE100000}"/>
    <cellStyle name="Normal 25 6 5" xfId="808" xr:uid="{00000000-0005-0000-0000-0000AF100000}"/>
    <cellStyle name="Normal 25 7" xfId="5774" xr:uid="{00000000-0005-0000-0000-0000B0100000}"/>
    <cellStyle name="Normal 25 7 2" xfId="1241" xr:uid="{00000000-0005-0000-0000-0000B1100000}"/>
    <cellStyle name="Normal 25 7 2 2" xfId="2736" xr:uid="{00000000-0005-0000-0000-0000B2100000}"/>
    <cellStyle name="Normal 25 7 2 2 2" xfId="2739" xr:uid="{00000000-0005-0000-0000-0000B3100000}"/>
    <cellStyle name="Normal 25 7 2 2 3" xfId="2743" xr:uid="{00000000-0005-0000-0000-0000B4100000}"/>
    <cellStyle name="Normal 25 7 2 3" xfId="1929" xr:uid="{00000000-0005-0000-0000-0000B5100000}"/>
    <cellStyle name="Normal 25 7 2 4" xfId="1561" xr:uid="{00000000-0005-0000-0000-0000B6100000}"/>
    <cellStyle name="Normal 25 7 3" xfId="1250" xr:uid="{00000000-0005-0000-0000-0000B7100000}"/>
    <cellStyle name="Normal 25 7 3 2" xfId="1770" xr:uid="{00000000-0005-0000-0000-0000B8100000}"/>
    <cellStyle name="Normal 25 7 3 3" xfId="2041" xr:uid="{00000000-0005-0000-0000-0000B9100000}"/>
    <cellStyle name="Normal 25 7 4" xfId="3344" xr:uid="{00000000-0005-0000-0000-0000BA100000}"/>
    <cellStyle name="Normal 25 7 5" xfId="3351" xr:uid="{00000000-0005-0000-0000-0000BB100000}"/>
    <cellStyle name="Normal 25 8" xfId="5868" xr:uid="{00000000-0005-0000-0000-0000BC100000}"/>
    <cellStyle name="Normal 25 8 2" xfId="2812" xr:uid="{00000000-0005-0000-0000-0000BD100000}"/>
    <cellStyle name="Normal 25 8 2 2" xfId="2798" xr:uid="{00000000-0005-0000-0000-0000BE100000}"/>
    <cellStyle name="Normal 25 8 2 3" xfId="2803" xr:uid="{00000000-0005-0000-0000-0000BF100000}"/>
    <cellStyle name="Normal 25 8 3" xfId="2817" xr:uid="{00000000-0005-0000-0000-0000C0100000}"/>
    <cellStyle name="Normal 25 8 4" xfId="819" xr:uid="{00000000-0005-0000-0000-0000C1100000}"/>
    <cellStyle name="Normal 25 9" xfId="5869" xr:uid="{00000000-0005-0000-0000-0000C2100000}"/>
    <cellStyle name="Normal 25 9 2" xfId="2820" xr:uid="{00000000-0005-0000-0000-0000C3100000}"/>
    <cellStyle name="Normal 25 9 2 2" xfId="5481" xr:uid="{00000000-0005-0000-0000-0000C4100000}"/>
    <cellStyle name="Normal 25 9 2 3" xfId="1496" xr:uid="{00000000-0005-0000-0000-0000C5100000}"/>
    <cellStyle name="Normal 25 9 3" xfId="5870" xr:uid="{00000000-0005-0000-0000-0000C6100000}"/>
    <cellStyle name="Normal 25 9 4" xfId="5871" xr:uid="{00000000-0005-0000-0000-0000C7100000}"/>
    <cellStyle name="Normal 26" xfId="5873" xr:uid="{00000000-0005-0000-0000-0000C8100000}"/>
    <cellStyle name="Normal 26 2" xfId="2628" xr:uid="{00000000-0005-0000-0000-0000C9100000}"/>
    <cellStyle name="Normal 26 2 2" xfId="5818" xr:uid="{00000000-0005-0000-0000-0000CA100000}"/>
    <cellStyle name="Normal 26 2 2 2" xfId="5874" xr:uid="{00000000-0005-0000-0000-0000CB100000}"/>
    <cellStyle name="Normal 26 2 2 2 2" xfId="5875" xr:uid="{00000000-0005-0000-0000-0000CC100000}"/>
    <cellStyle name="Normal 26 2 2 2 2 2" xfId="5876" xr:uid="{00000000-0005-0000-0000-0000CD100000}"/>
    <cellStyle name="Normal 26 2 2 2 2 2 2" xfId="5877" xr:uid="{00000000-0005-0000-0000-0000CE100000}"/>
    <cellStyle name="Normal 26 2 2 2 2 2 3" xfId="5878" xr:uid="{00000000-0005-0000-0000-0000CF100000}"/>
    <cellStyle name="Normal 26 2 2 2 2 3" xfId="5879" xr:uid="{00000000-0005-0000-0000-0000D0100000}"/>
    <cellStyle name="Normal 26 2 2 2 2 4" xfId="862" xr:uid="{00000000-0005-0000-0000-0000D1100000}"/>
    <cellStyle name="Normal 26 2 2 2 3" xfId="5880" xr:uid="{00000000-0005-0000-0000-0000D2100000}"/>
    <cellStyle name="Normal 26 2 2 2 3 2" xfId="5883" xr:uid="{00000000-0005-0000-0000-0000D3100000}"/>
    <cellStyle name="Normal 26 2 2 2 3 3" xfId="5886" xr:uid="{00000000-0005-0000-0000-0000D4100000}"/>
    <cellStyle name="Normal 26 2 2 2 4" xfId="5887" xr:uid="{00000000-0005-0000-0000-0000D5100000}"/>
    <cellStyle name="Normal 26 2 2 2 5" xfId="5888" xr:uid="{00000000-0005-0000-0000-0000D6100000}"/>
    <cellStyle name="Normal 26 2 2 3" xfId="5889" xr:uid="{00000000-0005-0000-0000-0000D7100000}"/>
    <cellStyle name="Normal 26 2 2 3 2" xfId="5890" xr:uid="{00000000-0005-0000-0000-0000D8100000}"/>
    <cellStyle name="Normal 26 2 2 3 2 2" xfId="5891" xr:uid="{00000000-0005-0000-0000-0000D9100000}"/>
    <cellStyle name="Normal 26 2 2 3 2 3" xfId="5892" xr:uid="{00000000-0005-0000-0000-0000DA100000}"/>
    <cellStyle name="Normal 26 2 2 3 3" xfId="5893" xr:uid="{00000000-0005-0000-0000-0000DB100000}"/>
    <cellStyle name="Normal 26 2 2 3 4" xfId="5894" xr:uid="{00000000-0005-0000-0000-0000DC100000}"/>
    <cellStyle name="Normal 26 2 2 4" xfId="5895" xr:uid="{00000000-0005-0000-0000-0000DD100000}"/>
    <cellStyle name="Normal 26 2 2 4 2" xfId="5896" xr:uid="{00000000-0005-0000-0000-0000DE100000}"/>
    <cellStyle name="Normal 26 2 2 4 2 2" xfId="5897" xr:uid="{00000000-0005-0000-0000-0000DF100000}"/>
    <cellStyle name="Normal 26 2 2 4 2 3" xfId="5898" xr:uid="{00000000-0005-0000-0000-0000E0100000}"/>
    <cellStyle name="Normal 26 2 2 4 3" xfId="5899" xr:uid="{00000000-0005-0000-0000-0000E1100000}"/>
    <cellStyle name="Normal 26 2 2 4 4" xfId="5900" xr:uid="{00000000-0005-0000-0000-0000E2100000}"/>
    <cellStyle name="Normal 26 2 2 5" xfId="5901" xr:uid="{00000000-0005-0000-0000-0000E3100000}"/>
    <cellStyle name="Normal 26 2 2 5 2" xfId="5903" xr:uid="{00000000-0005-0000-0000-0000E4100000}"/>
    <cellStyle name="Normal 26 2 2 5 3" xfId="885" xr:uid="{00000000-0005-0000-0000-0000E5100000}"/>
    <cellStyle name="Normal 26 2 2 6" xfId="5905" xr:uid="{00000000-0005-0000-0000-0000E6100000}"/>
    <cellStyle name="Normal 26 2 2 7" xfId="5907" xr:uid="{00000000-0005-0000-0000-0000E7100000}"/>
    <cellStyle name="Normal 26 2 3" xfId="3063" xr:uid="{00000000-0005-0000-0000-0000E8100000}"/>
    <cellStyle name="Normal 26 2 3 2" xfId="1601" xr:uid="{00000000-0005-0000-0000-0000E9100000}"/>
    <cellStyle name="Normal 26 2 3 2 2" xfId="5579" xr:uid="{00000000-0005-0000-0000-0000EA100000}"/>
    <cellStyle name="Normal 26 2 3 2 2 2" xfId="5540" xr:uid="{00000000-0005-0000-0000-0000EB100000}"/>
    <cellStyle name="Normal 26 2 3 2 2 3" xfId="5908" xr:uid="{00000000-0005-0000-0000-0000EC100000}"/>
    <cellStyle name="Normal 26 2 3 2 3" xfId="807" xr:uid="{00000000-0005-0000-0000-0000ED100000}"/>
    <cellStyle name="Normal 26 2 3 2 4" xfId="5909" xr:uid="{00000000-0005-0000-0000-0000EE100000}"/>
    <cellStyle name="Normal 26 2 3 3" xfId="3066" xr:uid="{00000000-0005-0000-0000-0000EF100000}"/>
    <cellStyle name="Normal 26 2 3 3 2" xfId="3343" xr:uid="{00000000-0005-0000-0000-0000F0100000}"/>
    <cellStyle name="Normal 26 2 3 3 3" xfId="3350" xr:uid="{00000000-0005-0000-0000-0000F1100000}"/>
    <cellStyle name="Normal 26 2 3 4" xfId="5910" xr:uid="{00000000-0005-0000-0000-0000F2100000}"/>
    <cellStyle name="Normal 26 2 3 5" xfId="5911" xr:uid="{00000000-0005-0000-0000-0000F3100000}"/>
    <cellStyle name="Normal 26 2 4" xfId="3068" xr:uid="{00000000-0005-0000-0000-0000F4100000}"/>
    <cellStyle name="Normal 26 2 4 2" xfId="5912" xr:uid="{00000000-0005-0000-0000-0000F5100000}"/>
    <cellStyle name="Normal 26 2 4 2 2" xfId="5589" xr:uid="{00000000-0005-0000-0000-0000F6100000}"/>
    <cellStyle name="Normal 26 2 4 2 2 2" xfId="3774" xr:uid="{00000000-0005-0000-0000-0000F7100000}"/>
    <cellStyle name="Normal 26 2 4 2 2 3" xfId="3778" xr:uid="{00000000-0005-0000-0000-0000F8100000}"/>
    <cellStyle name="Normal 26 2 4 2 3" xfId="5661" xr:uid="{00000000-0005-0000-0000-0000F9100000}"/>
    <cellStyle name="Normal 26 2 4 2 4" xfId="5663" xr:uid="{00000000-0005-0000-0000-0000FA100000}"/>
    <cellStyle name="Normal 26 2 4 3" xfId="5913" xr:uid="{00000000-0005-0000-0000-0000FB100000}"/>
    <cellStyle name="Normal 26 2 4 3 2" xfId="3374" xr:uid="{00000000-0005-0000-0000-0000FC100000}"/>
    <cellStyle name="Normal 26 2 4 3 3" xfId="5667" xr:uid="{00000000-0005-0000-0000-0000FD100000}"/>
    <cellStyle name="Normal 26 2 4 4" xfId="5915" xr:uid="{00000000-0005-0000-0000-0000FE100000}"/>
    <cellStyle name="Normal 26 2 4 5" xfId="5917" xr:uid="{00000000-0005-0000-0000-0000FF100000}"/>
    <cellStyle name="Normal 26 2 5" xfId="3070" xr:uid="{00000000-0005-0000-0000-000000110000}"/>
    <cellStyle name="Normal 26 2 5 2" xfId="5919" xr:uid="{00000000-0005-0000-0000-000001110000}"/>
    <cellStyle name="Normal 26 2 5 2 2" xfId="506" xr:uid="{00000000-0005-0000-0000-000002110000}"/>
    <cellStyle name="Normal 26 2 5 2 3" xfId="5922" xr:uid="{00000000-0005-0000-0000-000003110000}"/>
    <cellStyle name="Normal 26 2 5 3" xfId="5924" xr:uid="{00000000-0005-0000-0000-000004110000}"/>
    <cellStyle name="Normal 26 2 5 4" xfId="5926" xr:uid="{00000000-0005-0000-0000-000005110000}"/>
    <cellStyle name="Normal 26 2 6" xfId="5927" xr:uid="{00000000-0005-0000-0000-000006110000}"/>
    <cellStyle name="Normal 26 2 6 2" xfId="5644" xr:uid="{00000000-0005-0000-0000-000007110000}"/>
    <cellStyle name="Normal 26 2 6 2 2" xfId="4211" xr:uid="{00000000-0005-0000-0000-000008110000}"/>
    <cellStyle name="Normal 26 2 6 2 3" xfId="4214" xr:uid="{00000000-0005-0000-0000-000009110000}"/>
    <cellStyle name="Normal 26 2 6 3" xfId="5688" xr:uid="{00000000-0005-0000-0000-00000A110000}"/>
    <cellStyle name="Normal 26 2 6 4" xfId="5699" xr:uid="{00000000-0005-0000-0000-00000B110000}"/>
    <cellStyle name="Normal 26 2 7" xfId="5928" xr:uid="{00000000-0005-0000-0000-00000C110000}"/>
    <cellStyle name="Normal 26 2 7 2" xfId="5742" xr:uid="{00000000-0005-0000-0000-00000D110000}"/>
    <cellStyle name="Normal 26 2 7 3" xfId="5751" xr:uid="{00000000-0005-0000-0000-00000E110000}"/>
    <cellStyle name="Normal 26 2 8" xfId="5929" xr:uid="{00000000-0005-0000-0000-00000F110000}"/>
    <cellStyle name="Normal 26 2 9" xfId="5930" xr:uid="{00000000-0005-0000-0000-000010110000}"/>
    <cellStyle name="Normal 26 3" xfId="2634" xr:uid="{00000000-0005-0000-0000-000011110000}"/>
    <cellStyle name="Normal 27" xfId="5933" xr:uid="{00000000-0005-0000-0000-000012110000}"/>
    <cellStyle name="Normal 27 10" xfId="2384" xr:uid="{00000000-0005-0000-0000-000013110000}"/>
    <cellStyle name="Normal 27 11" xfId="1500" xr:uid="{00000000-0005-0000-0000-000014110000}"/>
    <cellStyle name="Normal 27 2" xfId="3603" xr:uid="{00000000-0005-0000-0000-000015110000}"/>
    <cellStyle name="Normal 27 2 2" xfId="5935" xr:uid="{00000000-0005-0000-0000-000016110000}"/>
    <cellStyle name="Normal 27 2 2 10" xfId="5937" xr:uid="{00000000-0005-0000-0000-000017110000}"/>
    <cellStyle name="Normal 27 2 2 10 2" xfId="5939" xr:uid="{00000000-0005-0000-0000-000018110000}"/>
    <cellStyle name="Normal 27 2 2 10 2 2" xfId="5050" xr:uid="{00000000-0005-0000-0000-000019110000}"/>
    <cellStyle name="Normal 27 2 2 10 2 3" xfId="5940" xr:uid="{00000000-0005-0000-0000-00001A110000}"/>
    <cellStyle name="Normal 27 2 2 10 3" xfId="5942" xr:uid="{00000000-0005-0000-0000-00001B110000}"/>
    <cellStyle name="Normal 27 2 2 10 4" xfId="5944" xr:uid="{00000000-0005-0000-0000-00001C110000}"/>
    <cellStyle name="Normal 27 2 2 11" xfId="5946" xr:uid="{00000000-0005-0000-0000-00001D110000}"/>
    <cellStyle name="Normal 27 2 2 11 2" xfId="5947" xr:uid="{00000000-0005-0000-0000-00001E110000}"/>
    <cellStyle name="Normal 27 2 2 11 3" xfId="5949" xr:uid="{00000000-0005-0000-0000-00001F110000}"/>
    <cellStyle name="Normal 27 2 2 12" xfId="5951" xr:uid="{00000000-0005-0000-0000-000020110000}"/>
    <cellStyle name="Normal 27 2 2 12 2" xfId="1588" xr:uid="{00000000-0005-0000-0000-000021110000}"/>
    <cellStyle name="Normal 27 2 2 12 3" xfId="8115" xr:uid="{00000000-0005-0000-0000-000022110000}"/>
    <cellStyle name="Normal 27 2 2 13" xfId="5152" xr:uid="{00000000-0005-0000-0000-000023110000}"/>
    <cellStyle name="Normal 27 2 2 2" xfId="5952" xr:uid="{00000000-0005-0000-0000-000024110000}"/>
    <cellStyle name="Normal 27 2 2 2 2" xfId="5954" xr:uid="{00000000-0005-0000-0000-000025110000}"/>
    <cellStyle name="Normal 27 2 2 3" xfId="5956" xr:uid="{00000000-0005-0000-0000-000026110000}"/>
    <cellStyle name="Normal 27 2 2 3 2" xfId="5958" xr:uid="{00000000-0005-0000-0000-000027110000}"/>
    <cellStyle name="Normal 27 2 2 3 2 2" xfId="5149" xr:uid="{00000000-0005-0000-0000-000028110000}"/>
    <cellStyle name="Normal 27 2 2 3 2 2 2" xfId="5959" xr:uid="{00000000-0005-0000-0000-000029110000}"/>
    <cellStyle name="Normal 27 2 2 3 2 2 2 2" xfId="3022" xr:uid="{00000000-0005-0000-0000-00002A110000}"/>
    <cellStyle name="Normal 27 2 2 3 2 2 2 2 2" xfId="3379" xr:uid="{00000000-0005-0000-0000-00002B110000}"/>
    <cellStyle name="Normal 27 2 2 3 2 2 2 2 3" xfId="3381" xr:uid="{00000000-0005-0000-0000-00002C110000}"/>
    <cellStyle name="Normal 27 2 2 3 2 2 2 3" xfId="3383" xr:uid="{00000000-0005-0000-0000-00002D110000}"/>
    <cellStyle name="Normal 27 2 2 3 2 2 2 4" xfId="3385" xr:uid="{00000000-0005-0000-0000-00002E110000}"/>
    <cellStyle name="Normal 27 2 2 3 2 2 3" xfId="5960" xr:uid="{00000000-0005-0000-0000-00002F110000}"/>
    <cellStyle name="Normal 27 2 2 3 2 2 3 2" xfId="707" xr:uid="{00000000-0005-0000-0000-000030110000}"/>
    <cellStyle name="Normal 27 2 2 3 2 2 3 2 2" xfId="5961" xr:uid="{00000000-0005-0000-0000-000031110000}"/>
    <cellStyle name="Normal 27 2 2 3 2 2 3 2 3" xfId="5962" xr:uid="{00000000-0005-0000-0000-000032110000}"/>
    <cellStyle name="Normal 27 2 2 3 2 2 3 3" xfId="3426" xr:uid="{00000000-0005-0000-0000-000033110000}"/>
    <cellStyle name="Normal 27 2 2 3 2 2 3 4" xfId="5963" xr:uid="{00000000-0005-0000-0000-000034110000}"/>
    <cellStyle name="Normal 27 2 2 3 2 2 4" xfId="5965" xr:uid="{00000000-0005-0000-0000-000035110000}"/>
    <cellStyle name="Normal 27 2 2 3 2 2 4 2" xfId="734" xr:uid="{00000000-0005-0000-0000-000036110000}"/>
    <cellStyle name="Normal 27 2 2 3 2 2 4 3" xfId="5966" xr:uid="{00000000-0005-0000-0000-000037110000}"/>
    <cellStyle name="Normal 27 2 2 3 2 2 5" xfId="5968" xr:uid="{00000000-0005-0000-0000-000038110000}"/>
    <cellStyle name="Normal 27 2 2 3 2 2 6" xfId="5969" xr:uid="{00000000-0005-0000-0000-000039110000}"/>
    <cellStyle name="Normal 27 2 2 3 2 3" xfId="5970" xr:uid="{00000000-0005-0000-0000-00003A110000}"/>
    <cellStyle name="Normal 27 2 2 3 2 3 2" xfId="1650" xr:uid="{00000000-0005-0000-0000-00003B110000}"/>
    <cellStyle name="Normal 27 2 2 3 2 3 2 2" xfId="3834" xr:uid="{00000000-0005-0000-0000-00003C110000}"/>
    <cellStyle name="Normal 27 2 2 3 2 3 2 3" xfId="5971" xr:uid="{00000000-0005-0000-0000-00003D110000}"/>
    <cellStyle name="Normal 27 2 2 3 2 3 3" xfId="584" xr:uid="{00000000-0005-0000-0000-00003E110000}"/>
    <cellStyle name="Normal 27 2 2 3 2 3 4" xfId="5973" xr:uid="{00000000-0005-0000-0000-00003F110000}"/>
    <cellStyle name="Normal 27 2 2 3 2 4" xfId="5976" xr:uid="{00000000-0005-0000-0000-000040110000}"/>
    <cellStyle name="Normal 27 2 2 3 2 4 2" xfId="1513" xr:uid="{00000000-0005-0000-0000-000041110000}"/>
    <cellStyle name="Normal 27 2 2 3 2 4 2 2" xfId="1019" xr:uid="{00000000-0005-0000-0000-000042110000}"/>
    <cellStyle name="Normal 27 2 2 3 2 4 2 3" xfId="1520" xr:uid="{00000000-0005-0000-0000-000043110000}"/>
    <cellStyle name="Normal 27 2 2 3 2 4 3" xfId="1420" xr:uid="{00000000-0005-0000-0000-000044110000}"/>
    <cellStyle name="Normal 27 2 2 3 2 4 4" xfId="1524" xr:uid="{00000000-0005-0000-0000-000045110000}"/>
    <cellStyle name="Normal 27 2 2 3 2 5" xfId="4241" xr:uid="{00000000-0005-0000-0000-000046110000}"/>
    <cellStyle name="Normal 27 2 2 3 2 5 2" xfId="4244" xr:uid="{00000000-0005-0000-0000-000047110000}"/>
    <cellStyle name="Normal 27 2 2 3 2 5 3" xfId="790" xr:uid="{00000000-0005-0000-0000-000048110000}"/>
    <cellStyle name="Normal 27 2 2 3 2 6" xfId="4248" xr:uid="{00000000-0005-0000-0000-000049110000}"/>
    <cellStyle name="Normal 27 2 2 3 2 7" xfId="4251" xr:uid="{00000000-0005-0000-0000-00004A110000}"/>
    <cellStyle name="Normal 27 2 2 3 3" xfId="5978" xr:uid="{00000000-0005-0000-0000-00004B110000}"/>
    <cellStyle name="Normal 27 2 2 3 3 2" xfId="5157" xr:uid="{00000000-0005-0000-0000-00004C110000}"/>
    <cellStyle name="Normal 27 2 2 3 3 2 2" xfId="5979" xr:uid="{00000000-0005-0000-0000-00004D110000}"/>
    <cellStyle name="Normal 27 2 2 3 3 2 2 2" xfId="463" xr:uid="{00000000-0005-0000-0000-00004E110000}"/>
    <cellStyle name="Normal 27 2 2 3 3 2 2 3" xfId="3939" xr:uid="{00000000-0005-0000-0000-00004F110000}"/>
    <cellStyle name="Normal 27 2 2 3 3 2 3" xfId="5980" xr:uid="{00000000-0005-0000-0000-000050110000}"/>
    <cellStyle name="Normal 27 2 2 3 3 2 4" xfId="5981" xr:uid="{00000000-0005-0000-0000-000051110000}"/>
    <cellStyle name="Normal 27 2 2 3 3 3" xfId="5982" xr:uid="{00000000-0005-0000-0000-000052110000}"/>
    <cellStyle name="Normal 27 2 2 3 3 3 2" xfId="5393" xr:uid="{00000000-0005-0000-0000-000053110000}"/>
    <cellStyle name="Normal 27 2 2 3 3 3 3" xfId="5984" xr:uid="{00000000-0005-0000-0000-000054110000}"/>
    <cellStyle name="Normal 27 2 2 3 3 4" xfId="5986" xr:uid="{00000000-0005-0000-0000-000055110000}"/>
    <cellStyle name="Normal 27 2 2 3 3 5" xfId="4258" xr:uid="{00000000-0005-0000-0000-000056110000}"/>
    <cellStyle name="Normal 27 2 2 3 4" xfId="5987" xr:uid="{00000000-0005-0000-0000-000057110000}"/>
    <cellStyle name="Normal 27 2 2 3 4 2" xfId="5988" xr:uid="{00000000-0005-0000-0000-000058110000}"/>
    <cellStyle name="Normal 27 2 2 3 4 2 2" xfId="5989" xr:uid="{00000000-0005-0000-0000-000059110000}"/>
    <cellStyle name="Normal 27 2 2 3 4 2 3" xfId="4674" xr:uid="{00000000-0005-0000-0000-00005A110000}"/>
    <cellStyle name="Normal 27 2 2 3 4 3" xfId="5990" xr:uid="{00000000-0005-0000-0000-00005B110000}"/>
    <cellStyle name="Normal 27 2 2 3 4 4" xfId="5991" xr:uid="{00000000-0005-0000-0000-00005C110000}"/>
    <cellStyle name="Normal 27 2 2 3 5" xfId="5992" xr:uid="{00000000-0005-0000-0000-00005D110000}"/>
    <cellStyle name="Normal 27 2 2 3 5 2" xfId="5993" xr:uid="{00000000-0005-0000-0000-00005E110000}"/>
    <cellStyle name="Normal 27 2 2 3 5 2 2" xfId="5994" xr:uid="{00000000-0005-0000-0000-00005F110000}"/>
    <cellStyle name="Normal 27 2 2 3 5 2 3" xfId="4695" xr:uid="{00000000-0005-0000-0000-000060110000}"/>
    <cellStyle name="Normal 27 2 2 3 5 3" xfId="5995" xr:uid="{00000000-0005-0000-0000-000061110000}"/>
    <cellStyle name="Normal 27 2 2 3 5 4" xfId="5996" xr:uid="{00000000-0005-0000-0000-000062110000}"/>
    <cellStyle name="Normal 27 2 2 3 6" xfId="5997" xr:uid="{00000000-0005-0000-0000-000063110000}"/>
    <cellStyle name="Normal 27 2 2 3 6 2" xfId="5998" xr:uid="{00000000-0005-0000-0000-000064110000}"/>
    <cellStyle name="Normal 27 2 2 3 6 3" xfId="6000" xr:uid="{00000000-0005-0000-0000-000065110000}"/>
    <cellStyle name="Normal 27 2 2 3 7" xfId="6001" xr:uid="{00000000-0005-0000-0000-000066110000}"/>
    <cellStyle name="Normal 27 2 2 3 8" xfId="6002" xr:uid="{00000000-0005-0000-0000-000067110000}"/>
    <cellStyle name="Normal 27 2 2 4" xfId="6004" xr:uid="{00000000-0005-0000-0000-000068110000}"/>
    <cellStyle name="Normal 27 2 2 4 2" xfId="6005" xr:uid="{00000000-0005-0000-0000-000069110000}"/>
    <cellStyle name="Normal 27 2 2 4 2 2" xfId="1390" xr:uid="{00000000-0005-0000-0000-00006A110000}"/>
    <cellStyle name="Normal 27 2 2 4 2 2 2" xfId="6006" xr:uid="{00000000-0005-0000-0000-00006B110000}"/>
    <cellStyle name="Normal 27 2 2 4 2 2 2 2" xfId="2400" xr:uid="{00000000-0005-0000-0000-00006C110000}"/>
    <cellStyle name="Normal 27 2 2 4 2 2 2 3" xfId="2405" xr:uid="{00000000-0005-0000-0000-00006D110000}"/>
    <cellStyle name="Normal 27 2 2 4 2 2 3" xfId="6007" xr:uid="{00000000-0005-0000-0000-00006E110000}"/>
    <cellStyle name="Normal 27 2 2 4 2 2 4" xfId="6008" xr:uid="{00000000-0005-0000-0000-00006F110000}"/>
    <cellStyle name="Normal 27 2 2 4 2 3" xfId="6009" xr:uid="{00000000-0005-0000-0000-000070110000}"/>
    <cellStyle name="Normal 27 2 2 4 2 3 2" xfId="6011" xr:uid="{00000000-0005-0000-0000-000071110000}"/>
    <cellStyle name="Normal 27 2 2 4 2 3 3" xfId="6014" xr:uid="{00000000-0005-0000-0000-000072110000}"/>
    <cellStyle name="Normal 27 2 2 4 2 4" xfId="6015" xr:uid="{00000000-0005-0000-0000-000073110000}"/>
    <cellStyle name="Normal 27 2 2 4 2 5" xfId="1236" xr:uid="{00000000-0005-0000-0000-000074110000}"/>
    <cellStyle name="Normal 27 2 2 4 3" xfId="6016" xr:uid="{00000000-0005-0000-0000-000075110000}"/>
    <cellStyle name="Normal 27 2 2 4 3 2" xfId="6017" xr:uid="{00000000-0005-0000-0000-000076110000}"/>
    <cellStyle name="Normal 27 2 2 4 3 2 2" xfId="6018" xr:uid="{00000000-0005-0000-0000-000077110000}"/>
    <cellStyle name="Normal 27 2 2 4 3 2 3" xfId="6019" xr:uid="{00000000-0005-0000-0000-000078110000}"/>
    <cellStyle name="Normal 27 2 2 4 3 3" xfId="6020" xr:uid="{00000000-0005-0000-0000-000079110000}"/>
    <cellStyle name="Normal 27 2 2 4 3 4" xfId="6021" xr:uid="{00000000-0005-0000-0000-00007A110000}"/>
    <cellStyle name="Normal 27 2 2 4 4" xfId="6022" xr:uid="{00000000-0005-0000-0000-00007B110000}"/>
    <cellStyle name="Normal 27 2 2 4 4 2" xfId="6023" xr:uid="{00000000-0005-0000-0000-00007C110000}"/>
    <cellStyle name="Normal 27 2 2 4 4 2 2" xfId="6024" xr:uid="{00000000-0005-0000-0000-00007D110000}"/>
    <cellStyle name="Normal 27 2 2 4 4 2 3" xfId="4722" xr:uid="{00000000-0005-0000-0000-00007E110000}"/>
    <cellStyle name="Normal 27 2 2 4 4 3" xfId="6025" xr:uid="{00000000-0005-0000-0000-00007F110000}"/>
    <cellStyle name="Normal 27 2 2 4 4 4" xfId="6026" xr:uid="{00000000-0005-0000-0000-000080110000}"/>
    <cellStyle name="Normal 27 2 2 4 5" xfId="6027" xr:uid="{00000000-0005-0000-0000-000081110000}"/>
    <cellStyle name="Normal 27 2 2 4 5 2" xfId="6028" xr:uid="{00000000-0005-0000-0000-000082110000}"/>
    <cellStyle name="Normal 27 2 2 4 5 3" xfId="6029" xr:uid="{00000000-0005-0000-0000-000083110000}"/>
    <cellStyle name="Normal 27 2 2 4 6" xfId="6030" xr:uid="{00000000-0005-0000-0000-000084110000}"/>
    <cellStyle name="Normal 27 2 2 4 7" xfId="6031" xr:uid="{00000000-0005-0000-0000-000085110000}"/>
    <cellStyle name="Normal 27 2 2 5" xfId="4584" xr:uid="{00000000-0005-0000-0000-000086110000}"/>
    <cellStyle name="Normal 27 2 2 5 2" xfId="4588" xr:uid="{00000000-0005-0000-0000-000087110000}"/>
    <cellStyle name="Normal 27 2 2 5 2 2" xfId="2717" xr:uid="{00000000-0005-0000-0000-000088110000}"/>
    <cellStyle name="Normal 27 2 2 5 2 2 2" xfId="6032" xr:uid="{00000000-0005-0000-0000-000089110000}"/>
    <cellStyle name="Normal 27 2 2 5 2 2 3" xfId="6033" xr:uid="{00000000-0005-0000-0000-00008A110000}"/>
    <cellStyle name="Normal 27 2 2 5 2 3" xfId="6034" xr:uid="{00000000-0005-0000-0000-00008B110000}"/>
    <cellStyle name="Normal 27 2 2 5 2 4" xfId="6035" xr:uid="{00000000-0005-0000-0000-00008C110000}"/>
    <cellStyle name="Normal 27 2 2 5 3" xfId="4591" xr:uid="{00000000-0005-0000-0000-00008D110000}"/>
    <cellStyle name="Normal 27 2 2 5 3 2" xfId="6037" xr:uid="{00000000-0005-0000-0000-00008E110000}"/>
    <cellStyle name="Normal 27 2 2 5 3 3" xfId="6039" xr:uid="{00000000-0005-0000-0000-00008F110000}"/>
    <cellStyle name="Normal 27 2 2 5 4" xfId="6041" xr:uid="{00000000-0005-0000-0000-000090110000}"/>
    <cellStyle name="Normal 27 2 2 5 5" xfId="4984" xr:uid="{00000000-0005-0000-0000-000091110000}"/>
    <cellStyle name="Normal 27 2 2 6" xfId="4595" xr:uid="{00000000-0005-0000-0000-000092110000}"/>
    <cellStyle name="Normal 27 2 2 6 2" xfId="6042" xr:uid="{00000000-0005-0000-0000-000093110000}"/>
    <cellStyle name="Normal 27 2 2 6 2 2" xfId="6043" xr:uid="{00000000-0005-0000-0000-000094110000}"/>
    <cellStyle name="Normal 27 2 2 6 2 2 2" xfId="6044" xr:uid="{00000000-0005-0000-0000-000095110000}"/>
    <cellStyle name="Normal 27 2 2 6 2 2 3" xfId="6045" xr:uid="{00000000-0005-0000-0000-000096110000}"/>
    <cellStyle name="Normal 27 2 2 6 2 3" xfId="6046" xr:uid="{00000000-0005-0000-0000-000097110000}"/>
    <cellStyle name="Normal 27 2 2 6 2 4" xfId="6047" xr:uid="{00000000-0005-0000-0000-000098110000}"/>
    <cellStyle name="Normal 27 2 2 6 3" xfId="198" xr:uid="{00000000-0005-0000-0000-000099110000}"/>
    <cellStyle name="Normal 27 2 2 6 3 2" xfId="354" xr:uid="{00000000-0005-0000-0000-00009A110000}"/>
    <cellStyle name="Normal 27 2 2 6 3 3" xfId="365" xr:uid="{00000000-0005-0000-0000-00009B110000}"/>
    <cellStyle name="Normal 27 2 2 6 4" xfId="229" xr:uid="{00000000-0005-0000-0000-00009C110000}"/>
    <cellStyle name="Normal 27 2 2 6 5" xfId="5201" xr:uid="{00000000-0005-0000-0000-00009D110000}"/>
    <cellStyle name="Normal 27 2 2 7" xfId="4575" xr:uid="{00000000-0005-0000-0000-00009E110000}"/>
    <cellStyle name="Normal 27 2 2 7 2" xfId="2087" xr:uid="{00000000-0005-0000-0000-00009F110000}"/>
    <cellStyle name="Normal 27 2 2 7 2 2" xfId="2091" xr:uid="{00000000-0005-0000-0000-0000A0110000}"/>
    <cellStyle name="Normal 27 2 2 7 2 3" xfId="2093" xr:uid="{00000000-0005-0000-0000-0000A1110000}"/>
    <cellStyle name="Normal 27 2 2 7 3" xfId="2100" xr:uid="{00000000-0005-0000-0000-0000A2110000}"/>
    <cellStyle name="Normal 27 2 2 7 3 2" xfId="5600" xr:uid="{00000000-0005-0000-0000-0000A3110000}"/>
    <cellStyle name="Normal 27 2 2 7 3 3" xfId="6048" xr:uid="{00000000-0005-0000-0000-0000A4110000}"/>
    <cellStyle name="Normal 27 2 2 7 4" xfId="2104" xr:uid="{00000000-0005-0000-0000-0000A5110000}"/>
    <cellStyle name="Normal 27 2 2 7 4 2" xfId="1765" xr:uid="{00000000-0005-0000-0000-0000A6110000}"/>
    <cellStyle name="Normal 27 2 2 7 5" xfId="6049" xr:uid="{00000000-0005-0000-0000-0000A7110000}"/>
    <cellStyle name="Normal 27 2 2 8" xfId="4445" xr:uid="{00000000-0005-0000-0000-0000A8110000}"/>
    <cellStyle name="Normal 27 2 2 8 2" xfId="1209" xr:uid="{00000000-0005-0000-0000-0000A9110000}"/>
    <cellStyle name="Normal 27 2 2 8 2 2" xfId="6050" xr:uid="{00000000-0005-0000-0000-0000AA110000}"/>
    <cellStyle name="Normal 27 2 2 8 2 3" xfId="6051" xr:uid="{00000000-0005-0000-0000-0000AB110000}"/>
    <cellStyle name="Normal 27 2 2 8 3" xfId="1218" xr:uid="{00000000-0005-0000-0000-0000AC110000}"/>
    <cellStyle name="Normal 27 2 2 8 4" xfId="6052" xr:uid="{00000000-0005-0000-0000-0000AD110000}"/>
    <cellStyle name="Normal 27 2 2 9" xfId="4449" xr:uid="{00000000-0005-0000-0000-0000AE110000}"/>
    <cellStyle name="Normal 27 2 2 9 2" xfId="1260" xr:uid="{00000000-0005-0000-0000-0000AF110000}"/>
    <cellStyle name="Normal 27 2 2 9 2 2" xfId="6054" xr:uid="{00000000-0005-0000-0000-0000B0110000}"/>
    <cellStyle name="Normal 27 2 2 9 2 3" xfId="6055" xr:uid="{00000000-0005-0000-0000-0000B1110000}"/>
    <cellStyle name="Normal 27 2 2 9 3" xfId="6056" xr:uid="{00000000-0005-0000-0000-0000B2110000}"/>
    <cellStyle name="Normal 27 2 2 9 4" xfId="6057" xr:uid="{00000000-0005-0000-0000-0000B3110000}"/>
    <cellStyle name="Normal 27 2 3" xfId="376" xr:uid="{00000000-0005-0000-0000-0000B4110000}"/>
    <cellStyle name="Normal 27 2 3 2" xfId="385" xr:uid="{00000000-0005-0000-0000-0000B5110000}"/>
    <cellStyle name="Normal 27 2 3 2 2" xfId="853" xr:uid="{00000000-0005-0000-0000-0000B6110000}"/>
    <cellStyle name="Normal 27 2 4" xfId="401" xr:uid="{00000000-0005-0000-0000-0000B7110000}"/>
    <cellStyle name="Normal 27 3" xfId="3092" xr:uid="{00000000-0005-0000-0000-0000B8110000}"/>
    <cellStyle name="Normal 27 3 2" xfId="6058" xr:uid="{00000000-0005-0000-0000-0000B9110000}"/>
    <cellStyle name="Normal 27 3 2 2" xfId="6059" xr:uid="{00000000-0005-0000-0000-0000BA110000}"/>
    <cellStyle name="Normal 27 3 2 2 2" xfId="6060" xr:uid="{00000000-0005-0000-0000-0000BB110000}"/>
    <cellStyle name="Normal 27 3 2 2 2 2" xfId="6063" xr:uid="{00000000-0005-0000-0000-0000BC110000}"/>
    <cellStyle name="Normal 27 3 2 2 2 2 2" xfId="4281" xr:uid="{00000000-0005-0000-0000-0000BD110000}"/>
    <cellStyle name="Normal 27 3 2 2 2 2 2 2" xfId="1239" xr:uid="{00000000-0005-0000-0000-0000BE110000}"/>
    <cellStyle name="Normal 27 3 2 2 2 2 2 2 2" xfId="5319" xr:uid="{00000000-0005-0000-0000-0000BF110000}"/>
    <cellStyle name="Normal 27 3 2 2 2 2 2 2 2 2" xfId="94" xr:uid="{00000000-0005-0000-0000-0000C0110000}"/>
    <cellStyle name="Normal 27 3 2 2 2 2 2 2 2 3" xfId="46" xr:uid="{00000000-0005-0000-0000-0000C1110000}"/>
    <cellStyle name="Normal 27 3 2 2 2 2 2 2 3" xfId="5321" xr:uid="{00000000-0005-0000-0000-0000C2110000}"/>
    <cellStyle name="Normal 27 3 2 2 2 2 2 2 4" xfId="5323" xr:uid="{00000000-0005-0000-0000-0000C3110000}"/>
    <cellStyle name="Normal 27 3 2 2 2 2 2 3" xfId="4284" xr:uid="{00000000-0005-0000-0000-0000C4110000}"/>
    <cellStyle name="Normal 27 3 2 2 2 2 2 3 2" xfId="5334" xr:uid="{00000000-0005-0000-0000-0000C5110000}"/>
    <cellStyle name="Normal 27 3 2 2 2 2 2 3 3" xfId="5337" xr:uid="{00000000-0005-0000-0000-0000C6110000}"/>
    <cellStyle name="Normal 27 3 2 2 2 2 2 4" xfId="5566" xr:uid="{00000000-0005-0000-0000-0000C7110000}"/>
    <cellStyle name="Normal 27 3 2 2 2 2 2 5" xfId="5810" xr:uid="{00000000-0005-0000-0000-0000C8110000}"/>
    <cellStyle name="Normal 27 3 2 2 2 2 3" xfId="6065" xr:uid="{00000000-0005-0000-0000-0000C9110000}"/>
    <cellStyle name="Normal 27 3 2 2 2 2 3 2" xfId="2618" xr:uid="{00000000-0005-0000-0000-0000CA110000}"/>
    <cellStyle name="Normal 27 3 2 2 2 2 3 2 2" xfId="2622" xr:uid="{00000000-0005-0000-0000-0000CB110000}"/>
    <cellStyle name="Normal 27 3 2 2 2 2 3 2 3" xfId="657" xr:uid="{00000000-0005-0000-0000-0000CC110000}"/>
    <cellStyle name="Normal 27 3 2 2 2 2 3 3" xfId="2627" xr:uid="{00000000-0005-0000-0000-0000CD110000}"/>
    <cellStyle name="Normal 27 3 2 2 2 2 3 4" xfId="2633" xr:uid="{00000000-0005-0000-0000-0000CE110000}"/>
    <cellStyle name="Normal 27 3 2 2 2 2 4" xfId="3596" xr:uid="{00000000-0005-0000-0000-0000CF110000}"/>
    <cellStyle name="Normal 27 3 2 2 2 2 4 2" xfId="3598" xr:uid="{00000000-0005-0000-0000-0000D0110000}"/>
    <cellStyle name="Normal 27 3 2 2 2 2 4 2 2" xfId="6066" xr:uid="{00000000-0005-0000-0000-0000D1110000}"/>
    <cellStyle name="Normal 27 3 2 2 2 2 4 2 3" xfId="1493" xr:uid="{00000000-0005-0000-0000-0000D2110000}"/>
    <cellStyle name="Normal 27 3 2 2 2 2 4 3" xfId="3602" xr:uid="{00000000-0005-0000-0000-0000D3110000}"/>
    <cellStyle name="Normal 27 3 2 2 2 2 4 4" xfId="3091" xr:uid="{00000000-0005-0000-0000-0000D4110000}"/>
    <cellStyle name="Normal 27 3 2 2 2 2 5" xfId="2495" xr:uid="{00000000-0005-0000-0000-0000D5110000}"/>
    <cellStyle name="Normal 27 3 2 2 2 2 5 2" xfId="118" xr:uid="{00000000-0005-0000-0000-0000D6110000}"/>
    <cellStyle name="Normal 27 3 2 2 2 2 5 3" xfId="2500" xr:uid="{00000000-0005-0000-0000-0000D7110000}"/>
    <cellStyle name="Normal 27 3 2 2 2 2 6" xfId="2144" xr:uid="{00000000-0005-0000-0000-0000D8110000}"/>
    <cellStyle name="Normal 27 3 2 2 2 2 7" xfId="2149" xr:uid="{00000000-0005-0000-0000-0000D9110000}"/>
    <cellStyle name="Normal 27 3 2 2 2 3" xfId="6068" xr:uid="{00000000-0005-0000-0000-0000DA110000}"/>
    <cellStyle name="Normal 27 3 2 2 2 3 2" xfId="4304" xr:uid="{00000000-0005-0000-0000-0000DB110000}"/>
    <cellStyle name="Normal 27 3 2 2 2 3 2 2" xfId="6070" xr:uid="{00000000-0005-0000-0000-0000DC110000}"/>
    <cellStyle name="Normal 27 3 2 2 2 3 2 2 2" xfId="1519" xr:uid="{00000000-0005-0000-0000-0000DD110000}"/>
    <cellStyle name="Normal 27 3 2 2 2 3 2 2 3" xfId="6072" xr:uid="{00000000-0005-0000-0000-0000DE110000}"/>
    <cellStyle name="Normal 27 3 2 2 2 3 2 3" xfId="6074" xr:uid="{00000000-0005-0000-0000-0000DF110000}"/>
    <cellStyle name="Normal 27 3 2 2 2 3 2 4" xfId="6076" xr:uid="{00000000-0005-0000-0000-0000E0110000}"/>
    <cellStyle name="Normal 27 3 2 2 2 3 3" xfId="6078" xr:uid="{00000000-0005-0000-0000-0000E1110000}"/>
    <cellStyle name="Normal 27 3 2 2 2 3 3 2" xfId="4864" xr:uid="{00000000-0005-0000-0000-0000E2110000}"/>
    <cellStyle name="Normal 27 3 2 2 2 3 3 3" xfId="5845" xr:uid="{00000000-0005-0000-0000-0000E3110000}"/>
    <cellStyle name="Normal 27 3 2 2 2 3 4" xfId="1024" xr:uid="{00000000-0005-0000-0000-0000E4110000}"/>
    <cellStyle name="Normal 27 3 2 2 2 3 5" xfId="1122" xr:uid="{00000000-0005-0000-0000-0000E5110000}"/>
    <cellStyle name="Normal 27 3 2 2 2 4" xfId="212" xr:uid="{00000000-0005-0000-0000-0000E6110000}"/>
    <cellStyle name="Normal 27 3 2 2 2 4 2" xfId="6080" xr:uid="{00000000-0005-0000-0000-0000E7110000}"/>
    <cellStyle name="Normal 27 3 2 2 2 4 2 2" xfId="6082" xr:uid="{00000000-0005-0000-0000-0000E8110000}"/>
    <cellStyle name="Normal 27 3 2 2 2 4 2 3" xfId="6085" xr:uid="{00000000-0005-0000-0000-0000E9110000}"/>
    <cellStyle name="Normal 27 3 2 2 2 4 3" xfId="6087" xr:uid="{00000000-0005-0000-0000-0000EA110000}"/>
    <cellStyle name="Normal 27 3 2 2 2 4 4" xfId="1263" xr:uid="{00000000-0005-0000-0000-0000EB110000}"/>
    <cellStyle name="Normal 27 3 2 2 2 5" xfId="241" xr:uid="{00000000-0005-0000-0000-0000EC110000}"/>
    <cellStyle name="Normal 27 3 2 2 2 5 2" xfId="3954" xr:uid="{00000000-0005-0000-0000-0000ED110000}"/>
    <cellStyle name="Normal 27 3 2 2 2 5 2 2" xfId="1908" xr:uid="{00000000-0005-0000-0000-0000EE110000}"/>
    <cellStyle name="Normal 27 3 2 2 2 5 2 3" xfId="4841" xr:uid="{00000000-0005-0000-0000-0000EF110000}"/>
    <cellStyle name="Normal 27 3 2 2 2 5 3" xfId="3957" xr:uid="{00000000-0005-0000-0000-0000F0110000}"/>
    <cellStyle name="Normal 27 3 2 2 2 5 4" xfId="6089" xr:uid="{00000000-0005-0000-0000-0000F1110000}"/>
    <cellStyle name="Normal 27 3 2 2 2 6" xfId="145" xr:uid="{00000000-0005-0000-0000-0000F2110000}"/>
    <cellStyle name="Normal 27 3 2 2 2 6 2" xfId="3965" xr:uid="{00000000-0005-0000-0000-0000F3110000}"/>
    <cellStyle name="Normal 27 3 2 2 2 6 3" xfId="6093" xr:uid="{00000000-0005-0000-0000-0000F4110000}"/>
    <cellStyle name="Normal 27 3 2 2 2 7" xfId="33" xr:uid="{00000000-0005-0000-0000-0000F5110000}"/>
    <cellStyle name="Normal 27 3 2 2 2 8" xfId="305" xr:uid="{00000000-0005-0000-0000-0000F6110000}"/>
    <cellStyle name="Normal 27 3 2 2 3" xfId="6094" xr:uid="{00000000-0005-0000-0000-0000F7110000}"/>
    <cellStyle name="Normal 27 3 2 2 3 2" xfId="6096" xr:uid="{00000000-0005-0000-0000-0000F8110000}"/>
    <cellStyle name="Normal 27 3 2 2 3 2 2" xfId="4378" xr:uid="{00000000-0005-0000-0000-0000F9110000}"/>
    <cellStyle name="Normal 27 3 2 2 3 2 2 2" xfId="6099" xr:uid="{00000000-0005-0000-0000-0000FA110000}"/>
    <cellStyle name="Normal 27 3 2 2 3 2 2 2 2" xfId="6100" xr:uid="{00000000-0005-0000-0000-0000FB110000}"/>
    <cellStyle name="Normal 27 3 2 2 3 2 2 2 3" xfId="3457" xr:uid="{00000000-0005-0000-0000-0000FC110000}"/>
    <cellStyle name="Normal 27 3 2 2 3 2 2 3" xfId="6103" xr:uid="{00000000-0005-0000-0000-0000FD110000}"/>
    <cellStyle name="Normal 27 3 2 2 3 2 2 4" xfId="2007" xr:uid="{00000000-0005-0000-0000-0000FE110000}"/>
    <cellStyle name="Normal 27 3 2 2 3 2 3" xfId="6105" xr:uid="{00000000-0005-0000-0000-0000FF110000}"/>
    <cellStyle name="Normal 27 3 2 2 3 2 3 2" xfId="6106" xr:uid="{00000000-0005-0000-0000-000000120000}"/>
    <cellStyle name="Normal 27 3 2 2 3 2 3 3" xfId="6107" xr:uid="{00000000-0005-0000-0000-000001120000}"/>
    <cellStyle name="Normal 27 3 2 2 3 2 4" xfId="6109" xr:uid="{00000000-0005-0000-0000-000002120000}"/>
    <cellStyle name="Normal 27 3 2 2 3 2 5" xfId="2567" xr:uid="{00000000-0005-0000-0000-000003120000}"/>
    <cellStyle name="Normal 27 3 2 2 3 3" xfId="6111" xr:uid="{00000000-0005-0000-0000-000004120000}"/>
    <cellStyle name="Normal 27 3 2 2 3 3 2" xfId="6113" xr:uid="{00000000-0005-0000-0000-000005120000}"/>
    <cellStyle name="Normal 27 3 2 2 3 3 2 2" xfId="6115" xr:uid="{00000000-0005-0000-0000-000006120000}"/>
    <cellStyle name="Normal 27 3 2 2 3 3 2 3" xfId="6117" xr:uid="{00000000-0005-0000-0000-000007120000}"/>
    <cellStyle name="Normal 27 3 2 2 3 3 3" xfId="6119" xr:uid="{00000000-0005-0000-0000-000008120000}"/>
    <cellStyle name="Normal 27 3 2 2 3 3 4" xfId="6121" xr:uid="{00000000-0005-0000-0000-000009120000}"/>
    <cellStyle name="Normal 27 3 2 2 3 4" xfId="6123" xr:uid="{00000000-0005-0000-0000-00000A120000}"/>
    <cellStyle name="Normal 27 3 2 2 3 4 2" xfId="6125" xr:uid="{00000000-0005-0000-0000-00000B120000}"/>
    <cellStyle name="Normal 27 3 2 2 3 4 2 2" xfId="2185" xr:uid="{00000000-0005-0000-0000-00000C120000}"/>
    <cellStyle name="Normal 27 3 2 2 3 4 2 3" xfId="6126" xr:uid="{00000000-0005-0000-0000-00000D120000}"/>
    <cellStyle name="Normal 27 3 2 2 3 4 3" xfId="6128" xr:uid="{00000000-0005-0000-0000-00000E120000}"/>
    <cellStyle name="Normal 27 3 2 2 3 4 4" xfId="6129" xr:uid="{00000000-0005-0000-0000-00000F120000}"/>
    <cellStyle name="Normal 27 3 2 2 3 5" xfId="6131" xr:uid="{00000000-0005-0000-0000-000010120000}"/>
    <cellStyle name="Normal 27 3 2 2 3 5 2" xfId="1916" xr:uid="{00000000-0005-0000-0000-000011120000}"/>
    <cellStyle name="Normal 27 3 2 2 3 5 3" xfId="6132" xr:uid="{00000000-0005-0000-0000-000012120000}"/>
    <cellStyle name="Normal 27 3 2 2 3 6" xfId="617" xr:uid="{00000000-0005-0000-0000-000013120000}"/>
    <cellStyle name="Normal 27 3 2 2 3 7" xfId="1539" xr:uid="{00000000-0005-0000-0000-000014120000}"/>
    <cellStyle name="Normal 27 3 2 2 4" xfId="6133" xr:uid="{00000000-0005-0000-0000-000015120000}"/>
    <cellStyle name="Normal 27 3 2 2 4 2" xfId="6134" xr:uid="{00000000-0005-0000-0000-000016120000}"/>
    <cellStyle name="Normal 27 3 2 2 4 2 2" xfId="6135" xr:uid="{00000000-0005-0000-0000-000017120000}"/>
    <cellStyle name="Normal 27 3 2 2 4 2 2 2" xfId="6137" xr:uid="{00000000-0005-0000-0000-000018120000}"/>
    <cellStyle name="Normal 27 3 2 2 4 2 2 3" xfId="3877" xr:uid="{00000000-0005-0000-0000-000019120000}"/>
    <cellStyle name="Normal 27 3 2 2 4 2 3" xfId="6138" xr:uid="{00000000-0005-0000-0000-00001A120000}"/>
    <cellStyle name="Normal 27 3 2 2 4 2 4" xfId="6139" xr:uid="{00000000-0005-0000-0000-00001B120000}"/>
    <cellStyle name="Normal 27 3 2 2 4 3" xfId="6140" xr:uid="{00000000-0005-0000-0000-00001C120000}"/>
    <cellStyle name="Normal 27 3 2 2 4 3 2" xfId="6141" xr:uid="{00000000-0005-0000-0000-00001D120000}"/>
    <cellStyle name="Normal 27 3 2 2 4 3 3" xfId="6142" xr:uid="{00000000-0005-0000-0000-00001E120000}"/>
    <cellStyle name="Normal 27 3 2 2 4 4" xfId="6143" xr:uid="{00000000-0005-0000-0000-00001F120000}"/>
    <cellStyle name="Normal 27 3 2 2 4 5" xfId="254" xr:uid="{00000000-0005-0000-0000-000020120000}"/>
    <cellStyle name="Normal 27 3 2 2 5" xfId="5449" xr:uid="{00000000-0005-0000-0000-000021120000}"/>
    <cellStyle name="Normal 27 3 2 2 5 2" xfId="5453" xr:uid="{00000000-0005-0000-0000-000022120000}"/>
    <cellStyle name="Normal 27 3 2 2 5 2 2" xfId="6146" xr:uid="{00000000-0005-0000-0000-000023120000}"/>
    <cellStyle name="Normal 27 3 2 2 5 2 3" xfId="6149" xr:uid="{00000000-0005-0000-0000-000024120000}"/>
    <cellStyle name="Normal 27 3 2 2 5 3" xfId="5457" xr:uid="{00000000-0005-0000-0000-000025120000}"/>
    <cellStyle name="Normal 27 3 2 2 5 4" xfId="6152" xr:uid="{00000000-0005-0000-0000-000026120000}"/>
    <cellStyle name="Normal 27 3 2 2 6" xfId="4530" xr:uid="{00000000-0005-0000-0000-000027120000}"/>
    <cellStyle name="Normal 27 3 2 2 6 2" xfId="6154" xr:uid="{00000000-0005-0000-0000-000028120000}"/>
    <cellStyle name="Normal 27 3 2 2 6 2 2" xfId="6155" xr:uid="{00000000-0005-0000-0000-000029120000}"/>
    <cellStyle name="Normal 27 3 2 2 6 2 3" xfId="6156" xr:uid="{00000000-0005-0000-0000-00002A120000}"/>
    <cellStyle name="Normal 27 3 2 2 6 3" xfId="6157" xr:uid="{00000000-0005-0000-0000-00002B120000}"/>
    <cellStyle name="Normal 27 3 2 2 6 4" xfId="6159" xr:uid="{00000000-0005-0000-0000-00002C120000}"/>
    <cellStyle name="Normal 27 3 2 2 7" xfId="4533" xr:uid="{00000000-0005-0000-0000-00002D120000}"/>
    <cellStyle name="Normal 27 3 2 2 7 2" xfId="6160" xr:uid="{00000000-0005-0000-0000-00002E120000}"/>
    <cellStyle name="Normal 27 3 2 2 7 3" xfId="6162" xr:uid="{00000000-0005-0000-0000-00002F120000}"/>
    <cellStyle name="Normal 27 3 2 2 8" xfId="954" xr:uid="{00000000-0005-0000-0000-000030120000}"/>
    <cellStyle name="Normal 27 3 2 2 9" xfId="6163" xr:uid="{00000000-0005-0000-0000-000031120000}"/>
    <cellStyle name="Normal 27 3 2 3" xfId="6165" xr:uid="{00000000-0005-0000-0000-000032120000}"/>
    <cellStyle name="Normal 27 3 2 3 2" xfId="6167" xr:uid="{00000000-0005-0000-0000-000033120000}"/>
    <cellStyle name="Normal 27 3 2 3 2 2" xfId="5941" xr:uid="{00000000-0005-0000-0000-000034120000}"/>
    <cellStyle name="Normal 27 3 2 3 2 2 2" xfId="6168" xr:uid="{00000000-0005-0000-0000-000035120000}"/>
    <cellStyle name="Normal 27 3 2 3 2 2 2 2" xfId="6169" xr:uid="{00000000-0005-0000-0000-000036120000}"/>
    <cellStyle name="Normal 27 3 2 3 2 2 2 3" xfId="6170" xr:uid="{00000000-0005-0000-0000-000037120000}"/>
    <cellStyle name="Normal 27 3 2 3 2 2 3" xfId="6171" xr:uid="{00000000-0005-0000-0000-000038120000}"/>
    <cellStyle name="Normal 27 3 2 3 2 2 4" xfId="3451" xr:uid="{00000000-0005-0000-0000-000039120000}"/>
    <cellStyle name="Normal 27 3 2 3 2 3" xfId="5943" xr:uid="{00000000-0005-0000-0000-00003A120000}"/>
    <cellStyle name="Normal 27 3 2 3 2 3 2" xfId="6172" xr:uid="{00000000-0005-0000-0000-00003B120000}"/>
    <cellStyle name="Normal 27 3 2 3 2 3 3" xfId="6173" xr:uid="{00000000-0005-0000-0000-00003C120000}"/>
    <cellStyle name="Normal 27 3 2 3 2 4" xfId="6174" xr:uid="{00000000-0005-0000-0000-00003D120000}"/>
    <cellStyle name="Normal 27 3 2 3 2 5" xfId="6175" xr:uid="{00000000-0005-0000-0000-00003E120000}"/>
    <cellStyle name="Normal 27 3 2 3 3" xfId="6177" xr:uid="{00000000-0005-0000-0000-00003F120000}"/>
    <cellStyle name="Normal 27 3 2 3 3 2" xfId="5948" xr:uid="{00000000-0005-0000-0000-000040120000}"/>
    <cellStyle name="Normal 27 3 2 3 3 2 2" xfId="6178" xr:uid="{00000000-0005-0000-0000-000041120000}"/>
    <cellStyle name="Normal 27 3 2 3 3 2 3" xfId="6179" xr:uid="{00000000-0005-0000-0000-000042120000}"/>
    <cellStyle name="Normal 27 3 2 3 3 3" xfId="6180" xr:uid="{00000000-0005-0000-0000-000043120000}"/>
    <cellStyle name="Normal 27 3 2 3 3 4" xfId="1442" xr:uid="{00000000-0005-0000-0000-000044120000}"/>
    <cellStyle name="Normal 27 3 2 3 4" xfId="6181" xr:uid="{00000000-0005-0000-0000-000045120000}"/>
    <cellStyle name="Normal 27 3 2 3 4 2" xfId="6182" xr:uid="{00000000-0005-0000-0000-000046120000}"/>
    <cellStyle name="Normal 27 3 2 3 4 2 2" xfId="5999" xr:uid="{00000000-0005-0000-0000-000047120000}"/>
    <cellStyle name="Normal 27 3 2 3 4 2 3" xfId="6183" xr:uid="{00000000-0005-0000-0000-000048120000}"/>
    <cellStyle name="Normal 27 3 2 3 4 3" xfId="6185" xr:uid="{00000000-0005-0000-0000-000049120000}"/>
    <cellStyle name="Normal 27 3 2 3 4 4" xfId="698" xr:uid="{00000000-0005-0000-0000-00004A120000}"/>
    <cellStyle name="Normal 27 3 2 3 5" xfId="1488" xr:uid="{00000000-0005-0000-0000-00004B120000}"/>
    <cellStyle name="Normal 27 3 2 3 5 2" xfId="785" xr:uid="{00000000-0005-0000-0000-00004C120000}"/>
    <cellStyle name="Normal 27 3 2 3 5 3" xfId="5459" xr:uid="{00000000-0005-0000-0000-00004D120000}"/>
    <cellStyle name="Normal 27 3 2 3 6" xfId="412" xr:uid="{00000000-0005-0000-0000-00004E120000}"/>
    <cellStyle name="Normal 27 3 2 3 7" xfId="5461" xr:uid="{00000000-0005-0000-0000-00004F120000}"/>
    <cellStyle name="Normal 27 3 2 4" xfId="157" xr:uid="{00000000-0005-0000-0000-000050120000}"/>
    <cellStyle name="Normal 27 3 2 4 2" xfId="321" xr:uid="{00000000-0005-0000-0000-000051120000}"/>
    <cellStyle name="Normal 27 3 2 4 2 2" xfId="52" xr:uid="{00000000-0005-0000-0000-000052120000}"/>
    <cellStyle name="Normal 27 3 2 4 2 2 2" xfId="5964" xr:uid="{00000000-0005-0000-0000-000053120000}"/>
    <cellStyle name="Normal 27 3 2 4 2 2 3" xfId="5967" xr:uid="{00000000-0005-0000-0000-000054120000}"/>
    <cellStyle name="Normal 27 3 2 4 2 3" xfId="279" xr:uid="{00000000-0005-0000-0000-000055120000}"/>
    <cellStyle name="Normal 27 3 2 4 2 4" xfId="6186" xr:uid="{00000000-0005-0000-0000-000056120000}"/>
    <cellStyle name="Normal 27 3 2 4 3" xfId="327" xr:uid="{00000000-0005-0000-0000-000057120000}"/>
    <cellStyle name="Normal 27 3 2 4 3 2" xfId="6187" xr:uid="{00000000-0005-0000-0000-000058120000}"/>
    <cellStyle name="Normal 27 3 2 4 3 3" xfId="6188" xr:uid="{00000000-0005-0000-0000-000059120000}"/>
    <cellStyle name="Normal 27 3 2 4 4" xfId="6189" xr:uid="{00000000-0005-0000-0000-00005A120000}"/>
    <cellStyle name="Normal 27 3 2 4 5" xfId="927" xr:uid="{00000000-0005-0000-0000-00005B120000}"/>
    <cellStyle name="Normal 27 3 2 5" xfId="220" xr:uid="{00000000-0005-0000-0000-00005C120000}"/>
    <cellStyle name="Normal 27 3 2 5 2" xfId="329" xr:uid="{00000000-0005-0000-0000-00005D120000}"/>
    <cellStyle name="Normal 27 3 2 5 2 2" xfId="335" xr:uid="{00000000-0005-0000-0000-00005E120000}"/>
    <cellStyle name="Normal 27 3 2 5 2 3" xfId="345" xr:uid="{00000000-0005-0000-0000-00005F120000}"/>
    <cellStyle name="Normal 27 3 2 5 3" xfId="187" xr:uid="{00000000-0005-0000-0000-000060120000}"/>
    <cellStyle name="Normal 27 3 2 5 4" xfId="6190" xr:uid="{00000000-0005-0000-0000-000061120000}"/>
    <cellStyle name="Normal 27 3 2 6" xfId="250" xr:uid="{00000000-0005-0000-0000-000062120000}"/>
    <cellStyle name="Normal 27 3 2 6 2" xfId="99" xr:uid="{00000000-0005-0000-0000-000063120000}"/>
    <cellStyle name="Normal 27 3 2 6 2 2" xfId="128" xr:uid="{00000000-0005-0000-0000-000064120000}"/>
    <cellStyle name="Normal 27 3 2 6 2 3" xfId="29" xr:uid="{00000000-0005-0000-0000-000065120000}"/>
    <cellStyle name="Normal 27 3 2 6 3" xfId="114" xr:uid="{00000000-0005-0000-0000-000066120000}"/>
    <cellStyle name="Normal 27 3 2 6 4" xfId="6191" xr:uid="{00000000-0005-0000-0000-000067120000}"/>
    <cellStyle name="Normal 27 3 2 7" xfId="268" xr:uid="{00000000-0005-0000-0000-000068120000}"/>
    <cellStyle name="Normal 27 3 2 7 2" xfId="277" xr:uid="{00000000-0005-0000-0000-000069120000}"/>
    <cellStyle name="Normal 27 3 2 7 3" xfId="352" xr:uid="{00000000-0005-0000-0000-00006A120000}"/>
    <cellStyle name="Normal 27 3 2 8" xfId="200" xr:uid="{00000000-0005-0000-0000-00006B120000}"/>
    <cellStyle name="Normal 27 3 2 9" xfId="231" xr:uid="{00000000-0005-0000-0000-00006C120000}"/>
    <cellStyle name="Normal 27 3 3" xfId="6192" xr:uid="{00000000-0005-0000-0000-00006D120000}"/>
    <cellStyle name="Normal 27 3 3 2" xfId="417" xr:uid="{00000000-0005-0000-0000-00006E120000}"/>
    <cellStyle name="Normal 27 3 3 2 2" xfId="6193" xr:uid="{00000000-0005-0000-0000-00006F120000}"/>
    <cellStyle name="Normal 27 3 3 2 2 2" xfId="6194" xr:uid="{00000000-0005-0000-0000-000070120000}"/>
    <cellStyle name="Normal 27 3 3 2 2 2 2" xfId="6195" xr:uid="{00000000-0005-0000-0000-000071120000}"/>
    <cellStyle name="Normal 27 3 3 2 2 2 3" xfId="6197" xr:uid="{00000000-0005-0000-0000-000072120000}"/>
    <cellStyle name="Normal 27 3 3 2 2 3" xfId="6198" xr:uid="{00000000-0005-0000-0000-000073120000}"/>
    <cellStyle name="Normal 27 3 3 2 2 4" xfId="6199" xr:uid="{00000000-0005-0000-0000-000074120000}"/>
    <cellStyle name="Normal 27 3 3 2 3" xfId="6200" xr:uid="{00000000-0005-0000-0000-000075120000}"/>
    <cellStyle name="Normal 27 3 3 2 3 2" xfId="6201" xr:uid="{00000000-0005-0000-0000-000076120000}"/>
    <cellStyle name="Normal 27 3 3 2 3 3" xfId="6202" xr:uid="{00000000-0005-0000-0000-000077120000}"/>
    <cellStyle name="Normal 27 3 3 2 4" xfId="6203" xr:uid="{00000000-0005-0000-0000-000078120000}"/>
    <cellStyle name="Normal 27 3 3 2 5" xfId="5483" xr:uid="{00000000-0005-0000-0000-000079120000}"/>
    <cellStyle name="Normal 27 3 3 3" xfId="6206" xr:uid="{00000000-0005-0000-0000-00007A120000}"/>
    <cellStyle name="Normal 27 3 3 3 2" xfId="4023" xr:uid="{00000000-0005-0000-0000-00007B120000}"/>
    <cellStyle name="Normal 27 3 3 3 2 2" xfId="6207" xr:uid="{00000000-0005-0000-0000-00007C120000}"/>
    <cellStyle name="Normal 27 3 3 3 2 3" xfId="6208" xr:uid="{00000000-0005-0000-0000-00007D120000}"/>
    <cellStyle name="Normal 27 3 3 3 3" xfId="5295" xr:uid="{00000000-0005-0000-0000-00007E120000}"/>
    <cellStyle name="Normal 27 3 3 3 4" xfId="5297" xr:uid="{00000000-0005-0000-0000-00007F120000}"/>
    <cellStyle name="Normal 27 3 3 4" xfId="6210" xr:uid="{00000000-0005-0000-0000-000080120000}"/>
    <cellStyle name="Normal 27 3 3 4 2" xfId="6211" xr:uid="{00000000-0005-0000-0000-000081120000}"/>
    <cellStyle name="Normal 27 3 3 4 2 2" xfId="6212" xr:uid="{00000000-0005-0000-0000-000082120000}"/>
    <cellStyle name="Normal 27 3 3 4 2 3" xfId="6213" xr:uid="{00000000-0005-0000-0000-000083120000}"/>
    <cellStyle name="Normal 27 3 3 4 3" xfId="6214" xr:uid="{00000000-0005-0000-0000-000084120000}"/>
    <cellStyle name="Normal 27 3 3 4 4" xfId="6215" xr:uid="{00000000-0005-0000-0000-000085120000}"/>
    <cellStyle name="Normal 27 3 3 5" xfId="2059" xr:uid="{00000000-0005-0000-0000-000086120000}"/>
    <cellStyle name="Normal 27 3 3 5 2" xfId="6216" xr:uid="{00000000-0005-0000-0000-000087120000}"/>
    <cellStyle name="Normal 27 3 3 5 3" xfId="1400" xr:uid="{00000000-0005-0000-0000-000088120000}"/>
    <cellStyle name="Normal 27 3 3 6" xfId="2066" xr:uid="{00000000-0005-0000-0000-000089120000}"/>
    <cellStyle name="Normal 27 3 3 7" xfId="6217" xr:uid="{00000000-0005-0000-0000-00008A120000}"/>
    <cellStyle name="Normal 27 3 4" xfId="6219" xr:uid="{00000000-0005-0000-0000-00008B120000}"/>
    <cellStyle name="Normal 27 3 4 2" xfId="6221" xr:uid="{00000000-0005-0000-0000-00008C120000}"/>
    <cellStyle name="Normal 27 3 4 2 2" xfId="6223" xr:uid="{00000000-0005-0000-0000-00008D120000}"/>
    <cellStyle name="Normal 27 3 4 2 2 2" xfId="5624" xr:uid="{00000000-0005-0000-0000-00008E120000}"/>
    <cellStyle name="Normal 27 3 4 2 2 3" xfId="5629" xr:uid="{00000000-0005-0000-0000-00008F120000}"/>
    <cellStyle name="Normal 27 3 4 2 3" xfId="6225" xr:uid="{00000000-0005-0000-0000-000090120000}"/>
    <cellStyle name="Normal 27 3 4 2 4" xfId="6226" xr:uid="{00000000-0005-0000-0000-000091120000}"/>
    <cellStyle name="Normal 27 3 4 3" xfId="6228" xr:uid="{00000000-0005-0000-0000-000092120000}"/>
    <cellStyle name="Normal 27 3 4 3 2" xfId="6229" xr:uid="{00000000-0005-0000-0000-000093120000}"/>
    <cellStyle name="Normal 27 3 4 3 3" xfId="5300" xr:uid="{00000000-0005-0000-0000-000094120000}"/>
    <cellStyle name="Normal 27 3 4 4" xfId="6231" xr:uid="{00000000-0005-0000-0000-000095120000}"/>
    <cellStyle name="Normal 27 3 4 5" xfId="1180" xr:uid="{00000000-0005-0000-0000-000096120000}"/>
    <cellStyle name="Normal 27 3 5" xfId="6233" xr:uid="{00000000-0005-0000-0000-000097120000}"/>
    <cellStyle name="Normal 27 3 5 2" xfId="6235" xr:uid="{00000000-0005-0000-0000-000098120000}"/>
    <cellStyle name="Normal 27 3 5 2 2" xfId="6236" xr:uid="{00000000-0005-0000-0000-000099120000}"/>
    <cellStyle name="Normal 27 3 5 2 3" xfId="6237" xr:uid="{00000000-0005-0000-0000-00009A120000}"/>
    <cellStyle name="Normal 27 3 5 3" xfId="6240" xr:uid="{00000000-0005-0000-0000-00009B120000}"/>
    <cellStyle name="Normal 27 3 5 4" xfId="6242" xr:uid="{00000000-0005-0000-0000-00009C120000}"/>
    <cellStyle name="Normal 27 3 6" xfId="6244" xr:uid="{00000000-0005-0000-0000-00009D120000}"/>
    <cellStyle name="Normal 27 3 6 2" xfId="3087" xr:uid="{00000000-0005-0000-0000-00009E120000}"/>
    <cellStyle name="Normal 27 3 6 2 2" xfId="876" xr:uid="{00000000-0005-0000-0000-00009F120000}"/>
    <cellStyle name="Normal 27 3 6 2 3" xfId="904" xr:uid="{00000000-0005-0000-0000-0000A0120000}"/>
    <cellStyle name="Normal 27 3 6 3" xfId="2733" xr:uid="{00000000-0005-0000-0000-0000A1120000}"/>
    <cellStyle name="Normal 27 3 6 4" xfId="535" xr:uid="{00000000-0005-0000-0000-0000A2120000}"/>
    <cellStyle name="Normal 27 3 7" xfId="6246" xr:uid="{00000000-0005-0000-0000-0000A3120000}"/>
    <cellStyle name="Normal 27 3 7 2" xfId="3098" xr:uid="{00000000-0005-0000-0000-0000A4120000}"/>
    <cellStyle name="Normal 27 3 7 3" xfId="3100" xr:uid="{00000000-0005-0000-0000-0000A5120000}"/>
    <cellStyle name="Normal 27 3 8" xfId="6247" xr:uid="{00000000-0005-0000-0000-0000A6120000}"/>
    <cellStyle name="Normal 27 3 9" xfId="6250" xr:uid="{00000000-0005-0000-0000-0000A7120000}"/>
    <cellStyle name="Normal 27 4" xfId="3096" xr:uid="{00000000-0005-0000-0000-0000A8120000}"/>
    <cellStyle name="Normal 27 4 2" xfId="6251" xr:uid="{00000000-0005-0000-0000-0000A9120000}"/>
    <cellStyle name="Normal 27 4 2 2" xfId="3892" xr:uid="{00000000-0005-0000-0000-0000AA120000}"/>
    <cellStyle name="Normal 27 4 2 2 2" xfId="3897" xr:uid="{00000000-0005-0000-0000-0000AB120000}"/>
    <cellStyle name="Normal 27 4 2 2 2 2" xfId="6253" xr:uid="{00000000-0005-0000-0000-0000AC120000}"/>
    <cellStyle name="Normal 27 4 2 2 2 3" xfId="5732" xr:uid="{00000000-0005-0000-0000-0000AD120000}"/>
    <cellStyle name="Normal 27 4 2 2 3" xfId="3911" xr:uid="{00000000-0005-0000-0000-0000AE120000}"/>
    <cellStyle name="Normal 27 4 2 2 4" xfId="3914" xr:uid="{00000000-0005-0000-0000-0000AF120000}"/>
    <cellStyle name="Normal 27 4 2 3" xfId="6255" xr:uid="{00000000-0005-0000-0000-0000B0120000}"/>
    <cellStyle name="Normal 27 4 2 3 2" xfId="6257" xr:uid="{00000000-0005-0000-0000-0000B1120000}"/>
    <cellStyle name="Normal 27 4 2 3 3" xfId="6258" xr:uid="{00000000-0005-0000-0000-0000B2120000}"/>
    <cellStyle name="Normal 27 4 2 4" xfId="6259" xr:uid="{00000000-0005-0000-0000-0000B3120000}"/>
    <cellStyle name="Normal 27 4 2 5" xfId="6261" xr:uid="{00000000-0005-0000-0000-0000B4120000}"/>
    <cellStyle name="Normal 27 4 3" xfId="6262" xr:uid="{00000000-0005-0000-0000-0000B5120000}"/>
    <cellStyle name="Normal 27 4 3 2" xfId="6264" xr:uid="{00000000-0005-0000-0000-0000B6120000}"/>
    <cellStyle name="Normal 27 4 3 2 2" xfId="3926" xr:uid="{00000000-0005-0000-0000-0000B7120000}"/>
    <cellStyle name="Normal 27 4 3 2 3" xfId="6265" xr:uid="{00000000-0005-0000-0000-0000B8120000}"/>
    <cellStyle name="Normal 27 4 3 3" xfId="6267" xr:uid="{00000000-0005-0000-0000-0000B9120000}"/>
    <cellStyle name="Normal 27 4 3 4" xfId="6268" xr:uid="{00000000-0005-0000-0000-0000BA120000}"/>
    <cellStyle name="Normal 27 4 4" xfId="6270" xr:uid="{00000000-0005-0000-0000-0000BB120000}"/>
    <cellStyle name="Normal 27 4 4 2" xfId="6273" xr:uid="{00000000-0005-0000-0000-0000BC120000}"/>
    <cellStyle name="Normal 27 4 4 2 2" xfId="6275" xr:uid="{00000000-0005-0000-0000-0000BD120000}"/>
    <cellStyle name="Normal 27 4 4 2 3" xfId="6276" xr:uid="{00000000-0005-0000-0000-0000BE120000}"/>
    <cellStyle name="Normal 27 4 4 3" xfId="6279" xr:uid="{00000000-0005-0000-0000-0000BF120000}"/>
    <cellStyle name="Normal 27 4 4 4" xfId="5813" xr:uid="{00000000-0005-0000-0000-0000C0120000}"/>
    <cellStyle name="Normal 27 4 5" xfId="6281" xr:uid="{00000000-0005-0000-0000-0000C1120000}"/>
    <cellStyle name="Normal 27 4 5 2" xfId="6282" xr:uid="{00000000-0005-0000-0000-0000C2120000}"/>
    <cellStyle name="Normal 27 4 5 3" xfId="6285" xr:uid="{00000000-0005-0000-0000-0000C3120000}"/>
    <cellStyle name="Normal 27 4 6" xfId="6287" xr:uid="{00000000-0005-0000-0000-0000C4120000}"/>
    <cellStyle name="Normal 27 4 7" xfId="6288" xr:uid="{00000000-0005-0000-0000-0000C5120000}"/>
    <cellStyle name="Normal 27 5" xfId="6290" xr:uid="{00000000-0005-0000-0000-0000C6120000}"/>
    <cellStyle name="Normal 27 5 2" xfId="6292" xr:uid="{00000000-0005-0000-0000-0000C7120000}"/>
    <cellStyle name="Normal 27 5 2 2" xfId="6294" xr:uid="{00000000-0005-0000-0000-0000C8120000}"/>
    <cellStyle name="Normal 27 5 2 2 2" xfId="6296" xr:uid="{00000000-0005-0000-0000-0000C9120000}"/>
    <cellStyle name="Normal 27 5 2 2 3" xfId="6298" xr:uid="{00000000-0005-0000-0000-0000CA120000}"/>
    <cellStyle name="Normal 27 5 2 3" xfId="6299" xr:uid="{00000000-0005-0000-0000-0000CB120000}"/>
    <cellStyle name="Normal 27 5 2 4" xfId="6300" xr:uid="{00000000-0005-0000-0000-0000CC120000}"/>
    <cellStyle name="Normal 27 5 3" xfId="467" xr:uid="{00000000-0005-0000-0000-0000CD120000}"/>
    <cellStyle name="Normal 27 5 3 2" xfId="472" xr:uid="{00000000-0005-0000-0000-0000CE120000}"/>
    <cellStyle name="Normal 27 5 3 3" xfId="476" xr:uid="{00000000-0005-0000-0000-0000CF120000}"/>
    <cellStyle name="Normal 27 5 4" xfId="485" xr:uid="{00000000-0005-0000-0000-0000D0120000}"/>
    <cellStyle name="Normal 27 5 5" xfId="5670" xr:uid="{00000000-0005-0000-0000-0000D1120000}"/>
    <cellStyle name="Normal 27 6" xfId="6302" xr:uid="{00000000-0005-0000-0000-0000D2120000}"/>
    <cellStyle name="Normal 27 6 2" xfId="6303" xr:uid="{00000000-0005-0000-0000-0000D3120000}"/>
    <cellStyle name="Normal 27 6 2 2" xfId="1705" xr:uid="{00000000-0005-0000-0000-0000D4120000}"/>
    <cellStyle name="Normal 27 6 2 2 2" xfId="1707" xr:uid="{00000000-0005-0000-0000-0000D5120000}"/>
    <cellStyle name="Normal 27 6 2 2 3" xfId="1726" xr:uid="{00000000-0005-0000-0000-0000D6120000}"/>
    <cellStyle name="Normal 27 6 2 3" xfId="1739" xr:uid="{00000000-0005-0000-0000-0000D7120000}"/>
    <cellStyle name="Normal 27 6 2 4" xfId="1758" xr:uid="{00000000-0005-0000-0000-0000D8120000}"/>
    <cellStyle name="Normal 27 6 3" xfId="489" xr:uid="{00000000-0005-0000-0000-0000D9120000}"/>
    <cellStyle name="Normal 27 6 3 2" xfId="6304" xr:uid="{00000000-0005-0000-0000-0000DA120000}"/>
    <cellStyle name="Normal 27 6 3 3" xfId="6305" xr:uid="{00000000-0005-0000-0000-0000DB120000}"/>
    <cellStyle name="Normal 27 6 4" xfId="505" xr:uid="{00000000-0005-0000-0000-0000DC120000}"/>
    <cellStyle name="Normal 27 6 5" xfId="5921" xr:uid="{00000000-0005-0000-0000-0000DD120000}"/>
    <cellStyle name="Normal 27 7" xfId="6307" xr:uid="{00000000-0005-0000-0000-0000DE120000}"/>
    <cellStyle name="Normal 27 7 2" xfId="3440" xr:uid="{00000000-0005-0000-0000-0000DF120000}"/>
    <cellStyle name="Normal 27 7 2 2" xfId="6308" xr:uid="{00000000-0005-0000-0000-0000E0120000}"/>
    <cellStyle name="Normal 27 7 2 3" xfId="6309" xr:uid="{00000000-0005-0000-0000-0000E1120000}"/>
    <cellStyle name="Normal 27 7 3" xfId="6310" xr:uid="{00000000-0005-0000-0000-0000E2120000}"/>
    <cellStyle name="Normal 27 7 4" xfId="6311" xr:uid="{00000000-0005-0000-0000-0000E3120000}"/>
    <cellStyle name="Normal 27 8" xfId="6312" xr:uid="{00000000-0005-0000-0000-0000E4120000}"/>
    <cellStyle name="Normal 27 8 2" xfId="1169" xr:uid="{00000000-0005-0000-0000-0000E5120000}"/>
    <cellStyle name="Normal 27 8 2 2" xfId="2769" xr:uid="{00000000-0005-0000-0000-0000E6120000}"/>
    <cellStyle name="Normal 27 8 2 3" xfId="6313" xr:uid="{00000000-0005-0000-0000-0000E7120000}"/>
    <cellStyle name="Normal 27 8 3" xfId="6314" xr:uid="{00000000-0005-0000-0000-0000E8120000}"/>
    <cellStyle name="Normal 27 8 4" xfId="6315" xr:uid="{00000000-0005-0000-0000-0000E9120000}"/>
    <cellStyle name="Normal 27 9" xfId="6316" xr:uid="{00000000-0005-0000-0000-0000EA120000}"/>
    <cellStyle name="Normal 27 9 2" xfId="1271" xr:uid="{00000000-0005-0000-0000-0000EB120000}"/>
    <cellStyle name="Normal 27 9 3" xfId="6317" xr:uid="{00000000-0005-0000-0000-0000EC120000}"/>
    <cellStyle name="Normal 28" xfId="6321" xr:uid="{00000000-0005-0000-0000-0000ED120000}"/>
    <cellStyle name="Normal 28 2" xfId="2499" xr:uid="{00000000-0005-0000-0000-0000EE120000}"/>
    <cellStyle name="Normal 29" xfId="6324" xr:uid="{00000000-0005-0000-0000-0000EF120000}"/>
    <cellStyle name="Normal 29 2" xfId="2507" xr:uid="{00000000-0005-0000-0000-0000F0120000}"/>
    <cellStyle name="Normal 29 2 2" xfId="6326" xr:uid="{00000000-0005-0000-0000-0000F1120000}"/>
    <cellStyle name="Normal 29 3" xfId="379" xr:uid="{00000000-0005-0000-0000-0000F2120000}"/>
    <cellStyle name="Normal 3" xfId="6327" xr:uid="{00000000-0005-0000-0000-0000F3120000}"/>
    <cellStyle name="Normal 3 10" xfId="6328" xr:uid="{00000000-0005-0000-0000-0000F4120000}"/>
    <cellStyle name="Normal 3 10 2" xfId="6329" xr:uid="{00000000-0005-0000-0000-0000F5120000}"/>
    <cellStyle name="Normal 3 10 2 2" xfId="5955" xr:uid="{00000000-0005-0000-0000-0000F6120000}"/>
    <cellStyle name="Normal 3 10 2 2 2" xfId="5957" xr:uid="{00000000-0005-0000-0000-0000F7120000}"/>
    <cellStyle name="Normal 3 10 2 2 3" xfId="5977" xr:uid="{00000000-0005-0000-0000-0000F8120000}"/>
    <cellStyle name="Normal 3 10 2 3" xfId="6003" xr:uid="{00000000-0005-0000-0000-0000F9120000}"/>
    <cellStyle name="Normal 3 10 2 4" xfId="4583" xr:uid="{00000000-0005-0000-0000-0000FA120000}"/>
    <cellStyle name="Normal 3 10 3" xfId="5000" xr:uid="{00000000-0005-0000-0000-0000FB120000}"/>
    <cellStyle name="Normal 3 10 3 2" xfId="389" xr:uid="{00000000-0005-0000-0000-0000FC120000}"/>
    <cellStyle name="Normal 3 10 3 3" xfId="1958" xr:uid="{00000000-0005-0000-0000-0000FD120000}"/>
    <cellStyle name="Normal 3 10 4" xfId="5002" xr:uid="{00000000-0005-0000-0000-0000FE120000}"/>
    <cellStyle name="Normal 3 10 5" xfId="6330" xr:uid="{00000000-0005-0000-0000-0000FF120000}"/>
    <cellStyle name="Normal 3 11" xfId="6331" xr:uid="{00000000-0005-0000-0000-000000130000}"/>
    <cellStyle name="Normal 3 11 2" xfId="6332" xr:uid="{00000000-0005-0000-0000-000001130000}"/>
    <cellStyle name="Normal 3 11 2 2" xfId="6164" xr:uid="{00000000-0005-0000-0000-000002130000}"/>
    <cellStyle name="Normal 3 11 2 2 2" xfId="6166" xr:uid="{00000000-0005-0000-0000-000003130000}"/>
    <cellStyle name="Normal 3 11 2 2 3" xfId="6176" xr:uid="{00000000-0005-0000-0000-000004130000}"/>
    <cellStyle name="Normal 3 11 2 3" xfId="156" xr:uid="{00000000-0005-0000-0000-000005130000}"/>
    <cellStyle name="Normal 3 11 2 4" xfId="219" xr:uid="{00000000-0005-0000-0000-000006130000}"/>
    <cellStyle name="Normal 3 11 3" xfId="6333" xr:uid="{00000000-0005-0000-0000-000007130000}"/>
    <cellStyle name="Normal 3 11 3 2" xfId="6205" xr:uid="{00000000-0005-0000-0000-000008130000}"/>
    <cellStyle name="Normal 3 11 3 3" xfId="6209" xr:uid="{00000000-0005-0000-0000-000009130000}"/>
    <cellStyle name="Normal 3 11 4" xfId="6334" xr:uid="{00000000-0005-0000-0000-00000A130000}"/>
    <cellStyle name="Normal 3 11 5" xfId="6336" xr:uid="{00000000-0005-0000-0000-00000B130000}"/>
    <cellStyle name="Normal 3 12" xfId="6337" xr:uid="{00000000-0005-0000-0000-00000C130000}"/>
    <cellStyle name="Normal 3 13" xfId="4874" xr:uid="{00000000-0005-0000-0000-00000D130000}"/>
    <cellStyle name="Normal 3 13 2" xfId="4877" xr:uid="{00000000-0005-0000-0000-00000E130000}"/>
    <cellStyle name="Normal 3 14" xfId="4882" xr:uid="{00000000-0005-0000-0000-00000F130000}"/>
    <cellStyle name="Normal 3 14 2" xfId="1713" xr:uid="{00000000-0005-0000-0000-000010130000}"/>
    <cellStyle name="Normal 3 14 2 2" xfId="1738" xr:uid="{00000000-0005-0000-0000-000011130000}"/>
    <cellStyle name="Normal 3 14 2 3" xfId="8108" xr:uid="{00000000-0005-0000-0000-000012130000}"/>
    <cellStyle name="Normal 3 14 3" xfId="6339" xr:uid="{00000000-0005-0000-0000-000013130000}"/>
    <cellStyle name="Normal 3 15" xfId="4726" xr:uid="{00000000-0005-0000-0000-000014130000}"/>
    <cellStyle name="Normal 3 15 2" xfId="6340" xr:uid="{00000000-0005-0000-0000-000015130000}"/>
    <cellStyle name="Normal 3 16" xfId="2015" xr:uid="{00000000-0005-0000-0000-000016130000}"/>
    <cellStyle name="Normal 3 16 2" xfId="2019" xr:uid="{00000000-0005-0000-0000-000017130000}"/>
    <cellStyle name="Normal 3 16 3" xfId="2025" xr:uid="{00000000-0005-0000-0000-000018130000}"/>
    <cellStyle name="Normal 3 17" xfId="3233" xr:uid="{00000000-0005-0000-0000-000019130000}"/>
    <cellStyle name="Normal 3 18" xfId="3235" xr:uid="{00000000-0005-0000-0000-00001A130000}"/>
    <cellStyle name="Normal 3 2" xfId="6341" xr:uid="{00000000-0005-0000-0000-00001B130000}"/>
    <cellStyle name="Normal 3 2 2" xfId="6343" xr:uid="{00000000-0005-0000-0000-00001C130000}"/>
    <cellStyle name="Normal 3 2 2 2" xfId="44" xr:uid="{00000000-0005-0000-0000-00001D130000}"/>
    <cellStyle name="Normal 3 2 2 2 2" xfId="3530" xr:uid="{00000000-0005-0000-0000-00001E130000}"/>
    <cellStyle name="Normal 3 2 2 2 3" xfId="2230" xr:uid="{00000000-0005-0000-0000-00001F130000}"/>
    <cellStyle name="Normal 3 2 2 3" xfId="105" xr:uid="{00000000-0005-0000-0000-000020130000}"/>
    <cellStyle name="Normal 3 2 3" xfId="5853" xr:uid="{00000000-0005-0000-0000-000021130000}"/>
    <cellStyle name="Normal 3 2 4" xfId="3241" xr:uid="{00000000-0005-0000-0000-000022130000}"/>
    <cellStyle name="Normal 3 2 5" xfId="3244" xr:uid="{00000000-0005-0000-0000-000023130000}"/>
    <cellStyle name="Normal 3 2 5 2" xfId="5498" xr:uid="{00000000-0005-0000-0000-000024130000}"/>
    <cellStyle name="Normal 3 2 5 3" xfId="5262" xr:uid="{00000000-0005-0000-0000-000025130000}"/>
    <cellStyle name="Normal 3 2 6" xfId="5615" xr:uid="{00000000-0005-0000-0000-000026130000}"/>
    <cellStyle name="Normal 3 3" xfId="6344" xr:uid="{00000000-0005-0000-0000-000027130000}"/>
    <cellStyle name="Normal 3 3 2" xfId="6345" xr:uid="{00000000-0005-0000-0000-000028130000}"/>
    <cellStyle name="Normal 3 3 2 2" xfId="3552" xr:uid="{00000000-0005-0000-0000-000029130000}"/>
    <cellStyle name="Normal 3 3 3" xfId="6346" xr:uid="{00000000-0005-0000-0000-00002A130000}"/>
    <cellStyle name="Normal 3 3 4" xfId="6347" xr:uid="{00000000-0005-0000-0000-00002B130000}"/>
    <cellStyle name="Normal 3 4" xfId="6348" xr:uid="{00000000-0005-0000-0000-00002C130000}"/>
    <cellStyle name="Normal 3 4 2" xfId="6349" xr:uid="{00000000-0005-0000-0000-00002D130000}"/>
    <cellStyle name="Normal 3 4 2 2" xfId="6350" xr:uid="{00000000-0005-0000-0000-00002E130000}"/>
    <cellStyle name="Normal 3 4 3" xfId="6351" xr:uid="{00000000-0005-0000-0000-00002F130000}"/>
    <cellStyle name="Normal 3 4 3 2" xfId="6352" xr:uid="{00000000-0005-0000-0000-000030130000}"/>
    <cellStyle name="Normal 3 4 4" xfId="6353" xr:uid="{00000000-0005-0000-0000-000031130000}"/>
    <cellStyle name="Normal 3 5" xfId="6354" xr:uid="{00000000-0005-0000-0000-000032130000}"/>
    <cellStyle name="Normal 3 5 2" xfId="6355" xr:uid="{00000000-0005-0000-0000-000033130000}"/>
    <cellStyle name="Normal 3 5 2 2" xfId="6356" xr:uid="{00000000-0005-0000-0000-000034130000}"/>
    <cellStyle name="Normal 3 5 2 2 2" xfId="2602" xr:uid="{00000000-0005-0000-0000-000035130000}"/>
    <cellStyle name="Normal 3 5 2 2 3" xfId="2607" xr:uid="{00000000-0005-0000-0000-000036130000}"/>
    <cellStyle name="Normal 3 5 2 3" xfId="6358" xr:uid="{00000000-0005-0000-0000-000037130000}"/>
    <cellStyle name="Normal 3 5 2 4" xfId="6360" xr:uid="{00000000-0005-0000-0000-000038130000}"/>
    <cellStyle name="Normal 3 5 3" xfId="6361" xr:uid="{00000000-0005-0000-0000-000039130000}"/>
    <cellStyle name="Normal 3 5 3 2" xfId="5932" xr:uid="{00000000-0005-0000-0000-00003A130000}"/>
    <cellStyle name="Normal 3 5 3 3" xfId="6320" xr:uid="{00000000-0005-0000-0000-00003B130000}"/>
    <cellStyle name="Normal 3 5 4" xfId="6363" xr:uid="{00000000-0005-0000-0000-00003C130000}"/>
    <cellStyle name="Normal 3 5 5" xfId="6365" xr:uid="{00000000-0005-0000-0000-00003D130000}"/>
    <cellStyle name="Normal 3 6" xfId="6366" xr:uid="{00000000-0005-0000-0000-00003E130000}"/>
    <cellStyle name="Normal 3 6 2" xfId="5026" xr:uid="{00000000-0005-0000-0000-00003F130000}"/>
    <cellStyle name="Normal 3 6 2 2" xfId="6367" xr:uid="{00000000-0005-0000-0000-000040130000}"/>
    <cellStyle name="Normal 3 6 2 2 2" xfId="6368" xr:uid="{00000000-0005-0000-0000-000041130000}"/>
    <cellStyle name="Normal 3 6 2 2 3" xfId="6369" xr:uid="{00000000-0005-0000-0000-000042130000}"/>
    <cellStyle name="Normal 3 6 2 3" xfId="985" xr:uid="{00000000-0005-0000-0000-000043130000}"/>
    <cellStyle name="Normal 3 6 2 4" xfId="995" xr:uid="{00000000-0005-0000-0000-000044130000}"/>
    <cellStyle name="Normal 3 6 3" xfId="6370" xr:uid="{00000000-0005-0000-0000-000045130000}"/>
    <cellStyle name="Normal 3 6 3 2" xfId="6372" xr:uid="{00000000-0005-0000-0000-000046130000}"/>
    <cellStyle name="Normal 3 6 3 3" xfId="1108" xr:uid="{00000000-0005-0000-0000-000047130000}"/>
    <cellStyle name="Normal 3 6 4" xfId="6374" xr:uid="{00000000-0005-0000-0000-000048130000}"/>
    <cellStyle name="Normal 3 6 5" xfId="6376" xr:uid="{00000000-0005-0000-0000-000049130000}"/>
    <cellStyle name="Normal 3 7" xfId="6377" xr:uid="{00000000-0005-0000-0000-00004A130000}"/>
    <cellStyle name="Normal 3 7 2" xfId="6378" xr:uid="{00000000-0005-0000-0000-00004B130000}"/>
    <cellStyle name="Normal 3 7 2 2" xfId="654" xr:uid="{00000000-0005-0000-0000-00004C130000}"/>
    <cellStyle name="Normal 3 7 2 2 2" xfId="2058" xr:uid="{00000000-0005-0000-0000-00004D130000}"/>
    <cellStyle name="Normal 3 7 2 2 3" xfId="2065" xr:uid="{00000000-0005-0000-0000-00004E130000}"/>
    <cellStyle name="Normal 3 7 2 3" xfId="1175" xr:uid="{00000000-0005-0000-0000-00004F130000}"/>
    <cellStyle name="Normal 3 7 2 4" xfId="1230" xr:uid="{00000000-0005-0000-0000-000050130000}"/>
    <cellStyle name="Normal 3 7 3" xfId="6379" xr:uid="{00000000-0005-0000-0000-000051130000}"/>
    <cellStyle name="Normal 3 7 3 2" xfId="4639" xr:uid="{00000000-0005-0000-0000-000052130000}"/>
    <cellStyle name="Normal 3 7 3 3" xfId="1269" xr:uid="{00000000-0005-0000-0000-000053130000}"/>
    <cellStyle name="Normal 3 7 4" xfId="6380" xr:uid="{00000000-0005-0000-0000-000054130000}"/>
    <cellStyle name="Normal 3 7 5" xfId="6381" xr:uid="{00000000-0005-0000-0000-000055130000}"/>
    <cellStyle name="Normal 3 8" xfId="6382" xr:uid="{00000000-0005-0000-0000-000056130000}"/>
    <cellStyle name="Normal 3 8 2" xfId="6383" xr:uid="{00000000-0005-0000-0000-000057130000}"/>
    <cellStyle name="Normal 3 8 2 2" xfId="6384" xr:uid="{00000000-0005-0000-0000-000058130000}"/>
    <cellStyle name="Normal 3 8 2 2 2" xfId="6387" xr:uid="{00000000-0005-0000-0000-000059130000}"/>
    <cellStyle name="Normal 3 8 2 2 3" xfId="6388" xr:uid="{00000000-0005-0000-0000-00005A130000}"/>
    <cellStyle name="Normal 3 8 2 3" xfId="1565" xr:uid="{00000000-0005-0000-0000-00005B130000}"/>
    <cellStyle name="Normal 3 8 2 4" xfId="6389" xr:uid="{00000000-0005-0000-0000-00005C130000}"/>
    <cellStyle name="Normal 3 8 3" xfId="6390" xr:uid="{00000000-0005-0000-0000-00005D130000}"/>
    <cellStyle name="Normal 3 8 3 2" xfId="6391" xr:uid="{00000000-0005-0000-0000-00005E130000}"/>
    <cellStyle name="Normal 3 8 3 3" xfId="6392" xr:uid="{00000000-0005-0000-0000-00005F130000}"/>
    <cellStyle name="Normal 3 8 4" xfId="6393" xr:uid="{00000000-0005-0000-0000-000060130000}"/>
    <cellStyle name="Normal 3 8 5" xfId="6394" xr:uid="{00000000-0005-0000-0000-000061130000}"/>
    <cellStyle name="Normal 3 9" xfId="435" xr:uid="{00000000-0005-0000-0000-000062130000}"/>
    <cellStyle name="Normal 3 9 2" xfId="5904" xr:uid="{00000000-0005-0000-0000-000063130000}"/>
    <cellStyle name="Normal 3 9 2 2" xfId="6395" xr:uid="{00000000-0005-0000-0000-000064130000}"/>
    <cellStyle name="Normal 3 9 2 2 2" xfId="6396" xr:uid="{00000000-0005-0000-0000-000065130000}"/>
    <cellStyle name="Normal 3 9 2 2 3" xfId="6397" xr:uid="{00000000-0005-0000-0000-000066130000}"/>
    <cellStyle name="Normal 3 9 2 3" xfId="6398" xr:uid="{00000000-0005-0000-0000-000067130000}"/>
    <cellStyle name="Normal 3 9 2 4" xfId="6399" xr:uid="{00000000-0005-0000-0000-000068130000}"/>
    <cellStyle name="Normal 3 9 3" xfId="5906" xr:uid="{00000000-0005-0000-0000-000069130000}"/>
    <cellStyle name="Normal 3 9 3 2" xfId="6400" xr:uid="{00000000-0005-0000-0000-00006A130000}"/>
    <cellStyle name="Normal 3 9 3 3" xfId="6401" xr:uid="{00000000-0005-0000-0000-00006B130000}"/>
    <cellStyle name="Normal 3 9 4" xfId="6402" xr:uid="{00000000-0005-0000-0000-00006C130000}"/>
    <cellStyle name="Normal 3 9 5" xfId="6403" xr:uid="{00000000-0005-0000-0000-00006D130000}"/>
    <cellStyle name="Normal 3_085 - Sanitetski i medicinski materijal u SZZ- fakturisano 2013-2014" xfId="6092" xr:uid="{00000000-0005-0000-0000-00006E130000}"/>
    <cellStyle name="Normal 30" xfId="5531" xr:uid="{00000000-0005-0000-0000-00006F130000}"/>
    <cellStyle name="Normal 30 2" xfId="4283" xr:uid="{00000000-0005-0000-0000-000070130000}"/>
    <cellStyle name="Normal 31" xfId="5872" xr:uid="{00000000-0005-0000-0000-000071130000}"/>
    <cellStyle name="Normal 31 2" xfId="2626" xr:uid="{00000000-0005-0000-0000-000072130000}"/>
    <cellStyle name="Normal 32" xfId="5931" xr:uid="{00000000-0005-0000-0000-000073130000}"/>
    <cellStyle name="Normal 32 2" xfId="3601" xr:uid="{00000000-0005-0000-0000-000074130000}"/>
    <cellStyle name="Normal 32 2 2" xfId="5934" xr:uid="{00000000-0005-0000-0000-000075130000}"/>
    <cellStyle name="Normal 32 3" xfId="3090" xr:uid="{00000000-0005-0000-0000-000076130000}"/>
    <cellStyle name="Normal 33" xfId="6319" xr:uid="{00000000-0005-0000-0000-000077130000}"/>
    <cellStyle name="Normal 33 2" xfId="2498" xr:uid="{00000000-0005-0000-0000-000078130000}"/>
    <cellStyle name="Normal 34" xfId="6323" xr:uid="{00000000-0005-0000-0000-000079130000}"/>
    <cellStyle name="Normal 34 2" xfId="2506" xr:uid="{00000000-0005-0000-0000-00007A130000}"/>
    <cellStyle name="Normal 35" xfId="6406" xr:uid="{00000000-0005-0000-0000-00007B130000}"/>
    <cellStyle name="Normal 35 2" xfId="1484" xr:uid="{00000000-0005-0000-0000-00007C130000}"/>
    <cellStyle name="Normal 36" xfId="6409" xr:uid="{00000000-0005-0000-0000-00007D130000}"/>
    <cellStyle name="Normal 36 2" xfId="924" xr:uid="{00000000-0005-0000-0000-00007E130000}"/>
    <cellStyle name="Normal 36 2 10" xfId="6410" xr:uid="{00000000-0005-0000-0000-00007F130000}"/>
    <cellStyle name="Normal 36 2 2" xfId="6412" xr:uid="{00000000-0005-0000-0000-000080130000}"/>
    <cellStyle name="Normal 36 2 2 10" xfId="6413" xr:uid="{00000000-0005-0000-0000-000081130000}"/>
    <cellStyle name="Normal 36 2 2 11" xfId="6414" xr:uid="{00000000-0005-0000-0000-000082130000}"/>
    <cellStyle name="Normal 36 2 2 2" xfId="6415" xr:uid="{00000000-0005-0000-0000-000083130000}"/>
    <cellStyle name="Normal 36 2 2 2 2" xfId="4658" xr:uid="{00000000-0005-0000-0000-000084130000}"/>
    <cellStyle name="Normal 36 2 2 2 2 2" xfId="5468" xr:uid="{00000000-0005-0000-0000-000085130000}"/>
    <cellStyle name="Normal 36 2 2 2 2 2 2" xfId="6416" xr:uid="{00000000-0005-0000-0000-000086130000}"/>
    <cellStyle name="Normal 36 2 2 2 2 2 2 2" xfId="6417" xr:uid="{00000000-0005-0000-0000-000087130000}"/>
    <cellStyle name="Normal 36 2 2 2 2 2 2 2 2" xfId="6418" xr:uid="{00000000-0005-0000-0000-000088130000}"/>
    <cellStyle name="Normal 36 2 2 2 2 2 2 2 2 2" xfId="6419" xr:uid="{00000000-0005-0000-0000-000089130000}"/>
    <cellStyle name="Normal 36 2 2 2 2 2 2 2 2 3" xfId="6421" xr:uid="{00000000-0005-0000-0000-00008A130000}"/>
    <cellStyle name="Normal 36 2 2 2 2 2 2 2 3" xfId="3652" xr:uid="{00000000-0005-0000-0000-00008B130000}"/>
    <cellStyle name="Normal 36 2 2 2 2 2 2 2 4" xfId="3657" xr:uid="{00000000-0005-0000-0000-00008C130000}"/>
    <cellStyle name="Normal 36 2 2 2 2 2 2 3" xfId="2569" xr:uid="{00000000-0005-0000-0000-00008D130000}"/>
    <cellStyle name="Normal 36 2 2 2 2 2 2 3 2" xfId="6422" xr:uid="{00000000-0005-0000-0000-00008E130000}"/>
    <cellStyle name="Normal 36 2 2 2 2 2 2 3 3" xfId="4964" xr:uid="{00000000-0005-0000-0000-00008F130000}"/>
    <cellStyle name="Normal 36 2 2 2 2 2 2 4" xfId="1110" xr:uid="{00000000-0005-0000-0000-000090130000}"/>
    <cellStyle name="Normal 36 2 2 2 2 2 2 5" xfId="10" xr:uid="{00000000-0005-0000-0000-000091130000}"/>
    <cellStyle name="Normal 36 2 2 2 2 2 3" xfId="6423" xr:uid="{00000000-0005-0000-0000-000092130000}"/>
    <cellStyle name="Normal 36 2 2 2 2 2 3 2" xfId="6424" xr:uid="{00000000-0005-0000-0000-000093130000}"/>
    <cellStyle name="Normal 36 2 2 2 2 2 3 2 2" xfId="6425" xr:uid="{00000000-0005-0000-0000-000094130000}"/>
    <cellStyle name="Normal 36 2 2 2 2 2 3 2 3" xfId="6426" xr:uid="{00000000-0005-0000-0000-000095130000}"/>
    <cellStyle name="Normal 36 2 2 2 2 2 3 3" xfId="6427" xr:uid="{00000000-0005-0000-0000-000096130000}"/>
    <cellStyle name="Normal 36 2 2 2 2 2 3 4" xfId="6428" xr:uid="{00000000-0005-0000-0000-000097130000}"/>
    <cellStyle name="Normal 36 2 2 2 2 2 4" xfId="2697" xr:uid="{00000000-0005-0000-0000-000098130000}"/>
    <cellStyle name="Normal 36 2 2 2 2 2 4 2" xfId="2700" xr:uid="{00000000-0005-0000-0000-000099130000}"/>
    <cellStyle name="Normal 36 2 2 2 2 2 4 2 2" xfId="6429" xr:uid="{00000000-0005-0000-0000-00009A130000}"/>
    <cellStyle name="Normal 36 2 2 2 2 2 4 2 3" xfId="6430" xr:uid="{00000000-0005-0000-0000-00009B130000}"/>
    <cellStyle name="Normal 36 2 2 2 2 2 4 3" xfId="2703" xr:uid="{00000000-0005-0000-0000-00009C130000}"/>
    <cellStyle name="Normal 36 2 2 2 2 2 4 4" xfId="6431" xr:uid="{00000000-0005-0000-0000-00009D130000}"/>
    <cellStyle name="Normal 36 2 2 2 2 2 5" xfId="2707" xr:uid="{00000000-0005-0000-0000-00009E130000}"/>
    <cellStyle name="Normal 36 2 2 2 2 2 5 2" xfId="6432" xr:uid="{00000000-0005-0000-0000-00009F130000}"/>
    <cellStyle name="Normal 36 2 2 2 2 2 5 3" xfId="6433" xr:uid="{00000000-0005-0000-0000-0000A0130000}"/>
    <cellStyle name="Normal 36 2 2 2 2 2 6" xfId="2710" xr:uid="{00000000-0005-0000-0000-0000A1130000}"/>
    <cellStyle name="Normal 36 2 2 2 2 2 7" xfId="6434" xr:uid="{00000000-0005-0000-0000-0000A2130000}"/>
    <cellStyle name="Normal 36 2 2 2 2 3" xfId="6435" xr:uid="{00000000-0005-0000-0000-0000A3130000}"/>
    <cellStyle name="Normal 36 2 2 2 2 3 2" xfId="3155" xr:uid="{00000000-0005-0000-0000-0000A4130000}"/>
    <cellStyle name="Normal 36 2 2 2 2 3 2 2" xfId="3732" xr:uid="{00000000-0005-0000-0000-0000A5130000}"/>
    <cellStyle name="Normal 36 2 2 2 2 3 2 2 2" xfId="5975" xr:uid="{00000000-0005-0000-0000-0000A6130000}"/>
    <cellStyle name="Normal 36 2 2 2 2 3 2 2 3" xfId="4240" xr:uid="{00000000-0005-0000-0000-0000A7130000}"/>
    <cellStyle name="Normal 36 2 2 2 2 3 2 3" xfId="6437" xr:uid="{00000000-0005-0000-0000-0000A8130000}"/>
    <cellStyle name="Normal 36 2 2 2 2 3 2 4" xfId="1136" xr:uid="{00000000-0005-0000-0000-0000A9130000}"/>
    <cellStyle name="Normal 36 2 2 2 2 3 3" xfId="6439" xr:uid="{00000000-0005-0000-0000-0000AA130000}"/>
    <cellStyle name="Normal 36 2 2 2 2 3 3 2" xfId="3742" xr:uid="{00000000-0005-0000-0000-0000AB130000}"/>
    <cellStyle name="Normal 36 2 2 2 2 3 3 3" xfId="6440" xr:uid="{00000000-0005-0000-0000-0000AC130000}"/>
    <cellStyle name="Normal 36 2 2 2 2 3 4" xfId="1894" xr:uid="{00000000-0005-0000-0000-0000AD130000}"/>
    <cellStyle name="Normal 36 2 2 2 2 3 5" xfId="1903" xr:uid="{00000000-0005-0000-0000-0000AE130000}"/>
    <cellStyle name="Normal 36 2 2 2 2 4" xfId="6441" xr:uid="{00000000-0005-0000-0000-0000AF130000}"/>
    <cellStyle name="Normal 36 2 2 2 2 4 2" xfId="6444" xr:uid="{00000000-0005-0000-0000-0000B0130000}"/>
    <cellStyle name="Normal 36 2 2 2 2 4 2 2" xfId="3777" xr:uid="{00000000-0005-0000-0000-0000B1130000}"/>
    <cellStyle name="Normal 36 2 2 2 2 4 2 3" xfId="6445" xr:uid="{00000000-0005-0000-0000-0000B2130000}"/>
    <cellStyle name="Normal 36 2 2 2 2 4 3" xfId="6448" xr:uid="{00000000-0005-0000-0000-0000B3130000}"/>
    <cellStyle name="Normal 36 2 2 2 2 4 4" xfId="2720" xr:uid="{00000000-0005-0000-0000-0000B4130000}"/>
    <cellStyle name="Normal 36 2 2 2 2 5" xfId="6449" xr:uid="{00000000-0005-0000-0000-0000B5130000}"/>
    <cellStyle name="Normal 36 2 2 2 2 5 2" xfId="6451" xr:uid="{00000000-0005-0000-0000-0000B6130000}"/>
    <cellStyle name="Normal 36 2 2 2 2 5 2 2" xfId="6452" xr:uid="{00000000-0005-0000-0000-0000B7130000}"/>
    <cellStyle name="Normal 36 2 2 2 2 5 2 3" xfId="6453" xr:uid="{00000000-0005-0000-0000-0000B8130000}"/>
    <cellStyle name="Normal 36 2 2 2 2 5 3" xfId="6454" xr:uid="{00000000-0005-0000-0000-0000B9130000}"/>
    <cellStyle name="Normal 36 2 2 2 2 5 4" xfId="6455" xr:uid="{00000000-0005-0000-0000-0000BA130000}"/>
    <cellStyle name="Normal 36 2 2 2 2 6" xfId="6457" xr:uid="{00000000-0005-0000-0000-0000BB130000}"/>
    <cellStyle name="Normal 36 2 2 2 2 6 2" xfId="3225" xr:uid="{00000000-0005-0000-0000-0000BC130000}"/>
    <cellStyle name="Normal 36 2 2 2 2 6 3" xfId="6458" xr:uid="{00000000-0005-0000-0000-0000BD130000}"/>
    <cellStyle name="Normal 36 2 2 2 2 7" xfId="6459" xr:uid="{00000000-0005-0000-0000-0000BE130000}"/>
    <cellStyle name="Normal 36 2 2 2 2 8" xfId="6460" xr:uid="{00000000-0005-0000-0000-0000BF130000}"/>
    <cellStyle name="Normal 36 2 2 2 3" xfId="6461" xr:uid="{00000000-0005-0000-0000-0000C0130000}"/>
    <cellStyle name="Normal 36 2 2 2 3 2" xfId="6462" xr:uid="{00000000-0005-0000-0000-0000C1130000}"/>
    <cellStyle name="Normal 36 2 2 2 3 2 2" xfId="6463" xr:uid="{00000000-0005-0000-0000-0000C2130000}"/>
    <cellStyle name="Normal 36 2 2 2 3 2 2 2" xfId="6278" xr:uid="{00000000-0005-0000-0000-0000C3130000}"/>
    <cellStyle name="Normal 36 2 2 2 3 2 2 2 2" xfId="6464" xr:uid="{00000000-0005-0000-0000-0000C4130000}"/>
    <cellStyle name="Normal 36 2 2 2 3 2 2 2 3" xfId="6465" xr:uid="{00000000-0005-0000-0000-0000C5130000}"/>
    <cellStyle name="Normal 36 2 2 2 3 2 2 3" xfId="5812" xr:uid="{00000000-0005-0000-0000-0000C6130000}"/>
    <cellStyle name="Normal 36 2 2 2 3 2 2 4" xfId="55" xr:uid="{00000000-0005-0000-0000-0000C7130000}"/>
    <cellStyle name="Normal 36 2 2 2 3 2 3" xfId="6467" xr:uid="{00000000-0005-0000-0000-0000C8130000}"/>
    <cellStyle name="Normal 36 2 2 2 3 2 3 2" xfId="6284" xr:uid="{00000000-0005-0000-0000-0000C9130000}"/>
    <cellStyle name="Normal 36 2 2 2 3 2 3 3" xfId="6469" xr:uid="{00000000-0005-0000-0000-0000CA130000}"/>
    <cellStyle name="Normal 36 2 2 2 3 2 4" xfId="6471" xr:uid="{00000000-0005-0000-0000-0000CB130000}"/>
    <cellStyle name="Normal 36 2 2 2 3 2 5" xfId="6473" xr:uid="{00000000-0005-0000-0000-0000CC130000}"/>
    <cellStyle name="Normal 36 2 2 2 3 3" xfId="6474" xr:uid="{00000000-0005-0000-0000-0000CD130000}"/>
    <cellStyle name="Normal 36 2 2 2 3 3 2" xfId="6475" xr:uid="{00000000-0005-0000-0000-0000CE130000}"/>
    <cellStyle name="Normal 36 2 2 2 3 3 2 2" xfId="6477" xr:uid="{00000000-0005-0000-0000-0000CF130000}"/>
    <cellStyle name="Normal 36 2 2 2 3 3 2 3" xfId="2893" xr:uid="{00000000-0005-0000-0000-0000D0130000}"/>
    <cellStyle name="Normal 36 2 2 2 3 3 3" xfId="6479" xr:uid="{00000000-0005-0000-0000-0000D1130000}"/>
    <cellStyle name="Normal 36 2 2 2 3 3 4" xfId="6386" xr:uid="{00000000-0005-0000-0000-0000D2130000}"/>
    <cellStyle name="Normal 36 2 2 2 3 4" xfId="6480" xr:uid="{00000000-0005-0000-0000-0000D3130000}"/>
    <cellStyle name="Normal 36 2 2 2 3 4 2" xfId="6482" xr:uid="{00000000-0005-0000-0000-0000D4130000}"/>
    <cellStyle name="Normal 36 2 2 2 3 4 2 2" xfId="2668" xr:uid="{00000000-0005-0000-0000-0000D5130000}"/>
    <cellStyle name="Normal 36 2 2 2 3 4 2 3" xfId="2936" xr:uid="{00000000-0005-0000-0000-0000D6130000}"/>
    <cellStyle name="Normal 36 2 2 2 3 4 3" xfId="6483" xr:uid="{00000000-0005-0000-0000-0000D7130000}"/>
    <cellStyle name="Normal 36 2 2 2 3 4 4" xfId="1568" xr:uid="{00000000-0005-0000-0000-0000D8130000}"/>
    <cellStyle name="Normal 36 2 2 2 3 5" xfId="6485" xr:uid="{00000000-0005-0000-0000-0000D9130000}"/>
    <cellStyle name="Normal 36 2 2 2 3 5 2" xfId="6487" xr:uid="{00000000-0005-0000-0000-0000DA130000}"/>
    <cellStyle name="Normal 36 2 2 2 3 5 3" xfId="6489" xr:uid="{00000000-0005-0000-0000-0000DB130000}"/>
    <cellStyle name="Normal 36 2 2 2 3 6" xfId="6491" xr:uid="{00000000-0005-0000-0000-0000DC130000}"/>
    <cellStyle name="Normal 36 2 2 2 3 7" xfId="6493" xr:uid="{00000000-0005-0000-0000-0000DD130000}"/>
    <cellStyle name="Normal 36 2 2 2 4" xfId="6494" xr:uid="{00000000-0005-0000-0000-0000DE130000}"/>
    <cellStyle name="Normal 36 2 2 2 4 2" xfId="6495" xr:uid="{00000000-0005-0000-0000-0000DF130000}"/>
    <cellStyle name="Normal 36 2 2 2 4 2 2" xfId="6497" xr:uid="{00000000-0005-0000-0000-0000E0130000}"/>
    <cellStyle name="Normal 36 2 2 2 4 2 2 2" xfId="5585" xr:uid="{00000000-0005-0000-0000-0000E1130000}"/>
    <cellStyle name="Normal 36 2 2 2 4 2 2 3" xfId="5592" xr:uid="{00000000-0005-0000-0000-0000E2130000}"/>
    <cellStyle name="Normal 36 2 2 2 4 2 3" xfId="6500" xr:uid="{00000000-0005-0000-0000-0000E3130000}"/>
    <cellStyle name="Normal 36 2 2 2 4 2 4" xfId="6502" xr:uid="{00000000-0005-0000-0000-0000E4130000}"/>
    <cellStyle name="Normal 36 2 2 2 4 3" xfId="6503" xr:uid="{00000000-0005-0000-0000-0000E5130000}"/>
    <cellStyle name="Normal 36 2 2 2 4 3 2" xfId="6505" xr:uid="{00000000-0005-0000-0000-0000E6130000}"/>
    <cellStyle name="Normal 36 2 2 2 4 3 3" xfId="6506" xr:uid="{00000000-0005-0000-0000-0000E7130000}"/>
    <cellStyle name="Normal 36 2 2 2 4 4" xfId="6496" xr:uid="{00000000-0005-0000-0000-0000E8130000}"/>
    <cellStyle name="Normal 36 2 2 2 4 5" xfId="6499" xr:uid="{00000000-0005-0000-0000-0000E9130000}"/>
    <cellStyle name="Normal 36 2 2 2 5" xfId="4888" xr:uid="{00000000-0005-0000-0000-0000EA130000}"/>
    <cellStyle name="Normal 36 2 2 2 5 2" xfId="6507" xr:uid="{00000000-0005-0000-0000-0000EB130000}"/>
    <cellStyle name="Normal 36 2 2 2 5 2 2" xfId="6509" xr:uid="{00000000-0005-0000-0000-0000EC130000}"/>
    <cellStyle name="Normal 36 2 2 2 5 2 3" xfId="6510" xr:uid="{00000000-0005-0000-0000-0000ED130000}"/>
    <cellStyle name="Normal 36 2 2 2 5 3" xfId="6511" xr:uid="{00000000-0005-0000-0000-0000EE130000}"/>
    <cellStyle name="Normal 36 2 2 2 5 4" xfId="6504" xr:uid="{00000000-0005-0000-0000-0000EF130000}"/>
    <cellStyle name="Normal 36 2 2 2 6" xfId="4892" xr:uid="{00000000-0005-0000-0000-0000F0130000}"/>
    <cellStyle name="Normal 36 2 2 2 6 2" xfId="6513" xr:uid="{00000000-0005-0000-0000-0000F1130000}"/>
    <cellStyle name="Normal 36 2 2 2 6 2 2" xfId="6515" xr:uid="{00000000-0005-0000-0000-0000F2130000}"/>
    <cellStyle name="Normal 36 2 2 2 6 2 3" xfId="6516" xr:uid="{00000000-0005-0000-0000-0000F3130000}"/>
    <cellStyle name="Normal 36 2 2 2 6 3" xfId="5572" xr:uid="{00000000-0005-0000-0000-0000F4130000}"/>
    <cellStyle name="Normal 36 2 2 2 6 4" xfId="5584" xr:uid="{00000000-0005-0000-0000-0000F5130000}"/>
    <cellStyle name="Normal 36 2 2 2 7" xfId="6518" xr:uid="{00000000-0005-0000-0000-0000F6130000}"/>
    <cellStyle name="Normal 36 2 2 2 7 2" xfId="6519" xr:uid="{00000000-0005-0000-0000-0000F7130000}"/>
    <cellStyle name="Normal 36 2 2 2 7 3" xfId="5602" xr:uid="{00000000-0005-0000-0000-0000F8130000}"/>
    <cellStyle name="Normal 36 2 2 2 8" xfId="3239" xr:uid="{00000000-0005-0000-0000-0000F9130000}"/>
    <cellStyle name="Normal 36 2 2 2 9" xfId="2831" xr:uid="{00000000-0005-0000-0000-0000FA130000}"/>
    <cellStyle name="Normal 36 2 2 3" xfId="6521" xr:uid="{00000000-0005-0000-0000-0000FB130000}"/>
    <cellStyle name="Normal 36 2 2 3 2" xfId="6523" xr:uid="{00000000-0005-0000-0000-0000FC130000}"/>
    <cellStyle name="Normal 36 2 2 3 2 2" xfId="6524" xr:uid="{00000000-0005-0000-0000-0000FD130000}"/>
    <cellStyle name="Normal 36 2 2 3 2 2 2" xfId="6525" xr:uid="{00000000-0005-0000-0000-0000FE130000}"/>
    <cellStyle name="Normal 36 2 2 3 2 2 2 2" xfId="6526" xr:uid="{00000000-0005-0000-0000-0000FF130000}"/>
    <cellStyle name="Normal 36 2 2 3 2 2 2 3" xfId="6527" xr:uid="{00000000-0005-0000-0000-000000140000}"/>
    <cellStyle name="Normal 36 2 2 3 2 2 3" xfId="6528" xr:uid="{00000000-0005-0000-0000-000001140000}"/>
    <cellStyle name="Normal 36 2 2 3 2 2 4" xfId="6529" xr:uid="{00000000-0005-0000-0000-000002140000}"/>
    <cellStyle name="Normal 36 2 2 3 2 3" xfId="6530" xr:uid="{00000000-0005-0000-0000-000003140000}"/>
    <cellStyle name="Normal 36 2 2 3 2 3 2" xfId="4078" xr:uid="{00000000-0005-0000-0000-000004140000}"/>
    <cellStyle name="Normal 36 2 2 3 2 3 3" xfId="6531" xr:uid="{00000000-0005-0000-0000-000005140000}"/>
    <cellStyle name="Normal 36 2 2 3 2 4" xfId="6532" xr:uid="{00000000-0005-0000-0000-000006140000}"/>
    <cellStyle name="Normal 36 2 2 3 2 5" xfId="6533" xr:uid="{00000000-0005-0000-0000-000007140000}"/>
    <cellStyle name="Normal 36 2 2 3 3" xfId="6534" xr:uid="{00000000-0005-0000-0000-000008140000}"/>
    <cellStyle name="Normal 36 2 2 3 3 2" xfId="6535" xr:uid="{00000000-0005-0000-0000-000009140000}"/>
    <cellStyle name="Normal 36 2 2 3 3 2 2" xfId="6537" xr:uid="{00000000-0005-0000-0000-00000A140000}"/>
    <cellStyle name="Normal 36 2 2 3 3 2 3" xfId="6538" xr:uid="{00000000-0005-0000-0000-00000B140000}"/>
    <cellStyle name="Normal 36 2 2 3 3 3" xfId="6539" xr:uid="{00000000-0005-0000-0000-00000C140000}"/>
    <cellStyle name="Normal 36 2 2 3 3 4" xfId="6540" xr:uid="{00000000-0005-0000-0000-00000D140000}"/>
    <cellStyle name="Normal 36 2 2 3 4" xfId="6541" xr:uid="{00000000-0005-0000-0000-00000E140000}"/>
    <cellStyle name="Normal 36 2 2 3 4 2" xfId="6542" xr:uid="{00000000-0005-0000-0000-00000F140000}"/>
    <cellStyle name="Normal 36 2 2 3 4 2 2" xfId="1299" xr:uid="{00000000-0005-0000-0000-000010140000}"/>
    <cellStyle name="Normal 36 2 2 3 4 2 3" xfId="1321" xr:uid="{00000000-0005-0000-0000-000011140000}"/>
    <cellStyle name="Normal 36 2 2 3 4 3" xfId="6543" xr:uid="{00000000-0005-0000-0000-000012140000}"/>
    <cellStyle name="Normal 36 2 2 3 4 4" xfId="6508" xr:uid="{00000000-0005-0000-0000-000013140000}"/>
    <cellStyle name="Normal 36 2 2 3 5" xfId="6545" xr:uid="{00000000-0005-0000-0000-000014140000}"/>
    <cellStyle name="Normal 36 2 2 3 5 2" xfId="6547" xr:uid="{00000000-0005-0000-0000-000015140000}"/>
    <cellStyle name="Normal 36 2 2 3 5 3" xfId="6549" xr:uid="{00000000-0005-0000-0000-000016140000}"/>
    <cellStyle name="Normal 36 2 2 3 6" xfId="6552" xr:uid="{00000000-0005-0000-0000-000017140000}"/>
    <cellStyle name="Normal 36 2 2 3 7" xfId="6555" xr:uid="{00000000-0005-0000-0000-000018140000}"/>
    <cellStyle name="Normal 36 2 2 4" xfId="6557" xr:uid="{00000000-0005-0000-0000-000019140000}"/>
    <cellStyle name="Normal 36 2 2 4 2" xfId="6558" xr:uid="{00000000-0005-0000-0000-00001A140000}"/>
    <cellStyle name="Normal 36 2 2 4 2 2" xfId="6559" xr:uid="{00000000-0005-0000-0000-00001B140000}"/>
    <cellStyle name="Normal 36 2 2 4 2 2 2" xfId="2323" xr:uid="{00000000-0005-0000-0000-00001C140000}"/>
    <cellStyle name="Normal 36 2 2 4 2 2 2 2" xfId="5487" xr:uid="{00000000-0005-0000-0000-00001D140000}"/>
    <cellStyle name="Normal 36 2 2 4 2 2 2 2 2" xfId="6560" xr:uid="{00000000-0005-0000-0000-00001E140000}"/>
    <cellStyle name="Normal 36 2 2 4 2 2 2 2 3" xfId="6561" xr:uid="{00000000-0005-0000-0000-00001F140000}"/>
    <cellStyle name="Normal 36 2 2 4 2 2 2 3" xfId="5489" xr:uid="{00000000-0005-0000-0000-000020140000}"/>
    <cellStyle name="Normal 36 2 2 4 2 2 2 4" xfId="6562" xr:uid="{00000000-0005-0000-0000-000021140000}"/>
    <cellStyle name="Normal 36 2 2 4 2 2 3" xfId="5491" xr:uid="{00000000-0005-0000-0000-000022140000}"/>
    <cellStyle name="Normal 36 2 2 4 2 2 3 2" xfId="6563" xr:uid="{00000000-0005-0000-0000-000023140000}"/>
    <cellStyle name="Normal 36 2 2 4 2 2 3 3" xfId="6564" xr:uid="{00000000-0005-0000-0000-000024140000}"/>
    <cellStyle name="Normal 36 2 2 4 2 2 4" xfId="5432" xr:uid="{00000000-0005-0000-0000-000025140000}"/>
    <cellStyle name="Normal 36 2 2 4 2 2 5" xfId="382" xr:uid="{00000000-0005-0000-0000-000026140000}"/>
    <cellStyle name="Normal 36 2 2 4 2 3" xfId="4153" xr:uid="{00000000-0005-0000-0000-000027140000}"/>
    <cellStyle name="Normal 36 2 2 4 2 3 2" xfId="4157" xr:uid="{00000000-0005-0000-0000-000028140000}"/>
    <cellStyle name="Normal 36 2 2 4 2 3 2 2" xfId="4162" xr:uid="{00000000-0005-0000-0000-000029140000}"/>
    <cellStyle name="Normal 36 2 2 4 2 3 2 3" xfId="1425" xr:uid="{00000000-0005-0000-0000-00002A140000}"/>
    <cellStyle name="Normal 36 2 2 4 2 3 3" xfId="4166" xr:uid="{00000000-0005-0000-0000-00002B140000}"/>
    <cellStyle name="Normal 36 2 2 4 2 3 4" xfId="4171" xr:uid="{00000000-0005-0000-0000-00002C140000}"/>
    <cellStyle name="Normal 36 2 2 4 2 4" xfId="4175" xr:uid="{00000000-0005-0000-0000-00002D140000}"/>
    <cellStyle name="Normal 36 2 2 4 2 4 2" xfId="4180" xr:uid="{00000000-0005-0000-0000-00002E140000}"/>
    <cellStyle name="Normal 36 2 2 4 2 4 3" xfId="4184" xr:uid="{00000000-0005-0000-0000-00002F140000}"/>
    <cellStyle name="Normal 36 2 2 4 2 5" xfId="6565" xr:uid="{00000000-0005-0000-0000-000030140000}"/>
    <cellStyle name="Normal 36 2 2 4 2 6" xfId="6566" xr:uid="{00000000-0005-0000-0000-000031140000}"/>
    <cellStyle name="Normal 36 2 2 4 3" xfId="6567" xr:uid="{00000000-0005-0000-0000-000032140000}"/>
    <cellStyle name="Normal 36 2 2 4 3 2" xfId="6568" xr:uid="{00000000-0005-0000-0000-000033140000}"/>
    <cellStyle name="Normal 36 2 2 4 3 2 2" xfId="4715" xr:uid="{00000000-0005-0000-0000-000034140000}"/>
    <cellStyle name="Normal 36 2 2 4 3 2 2 2" xfId="4717" xr:uid="{00000000-0005-0000-0000-000035140000}"/>
    <cellStyle name="Normal 36 2 2 4 3 2 2 3" xfId="1008" xr:uid="{00000000-0005-0000-0000-000036140000}"/>
    <cellStyle name="Normal 36 2 2 4 3 2 3" xfId="599" xr:uid="{00000000-0005-0000-0000-000037140000}"/>
    <cellStyle name="Normal 36 2 2 4 3 2 4" xfId="4740" xr:uid="{00000000-0005-0000-0000-000038140000}"/>
    <cellStyle name="Normal 36 2 2 4 3 3" xfId="6569" xr:uid="{00000000-0005-0000-0000-000039140000}"/>
    <cellStyle name="Normal 36 2 2 4 3 3 2" xfId="4194" xr:uid="{00000000-0005-0000-0000-00003A140000}"/>
    <cellStyle name="Normal 36 2 2 4 3 3 3" xfId="2382" xr:uid="{00000000-0005-0000-0000-00003B140000}"/>
    <cellStyle name="Normal 36 2 2 4 3 4" xfId="6570" xr:uid="{00000000-0005-0000-0000-00003C140000}"/>
    <cellStyle name="Normal 36 2 2 4 3 5" xfId="6572" xr:uid="{00000000-0005-0000-0000-00003D140000}"/>
    <cellStyle name="Normal 36 2 2 4 4" xfId="6573" xr:uid="{00000000-0005-0000-0000-00003E140000}"/>
    <cellStyle name="Normal 36 2 2 4 4 2" xfId="6574" xr:uid="{00000000-0005-0000-0000-00003F140000}"/>
    <cellStyle name="Normal 36 2 2 4 4 2 2" xfId="6576" xr:uid="{00000000-0005-0000-0000-000040140000}"/>
    <cellStyle name="Normal 36 2 2 4 4 2 3" xfId="6578" xr:uid="{00000000-0005-0000-0000-000041140000}"/>
    <cellStyle name="Normal 36 2 2 4 4 3" xfId="6579" xr:uid="{00000000-0005-0000-0000-000042140000}"/>
    <cellStyle name="Normal 36 2 2 4 4 4" xfId="6514" xr:uid="{00000000-0005-0000-0000-000043140000}"/>
    <cellStyle name="Normal 36 2 2 4 5" xfId="6581" xr:uid="{00000000-0005-0000-0000-000044140000}"/>
    <cellStyle name="Normal 36 2 2 4 5 2" xfId="6583" xr:uid="{00000000-0005-0000-0000-000045140000}"/>
    <cellStyle name="Normal 36 2 2 4 5 2 2" xfId="5821" xr:uid="{00000000-0005-0000-0000-000046140000}"/>
    <cellStyle name="Normal 36 2 2 4 5 2 3" xfId="5827" xr:uid="{00000000-0005-0000-0000-000047140000}"/>
    <cellStyle name="Normal 36 2 2 4 5 3" xfId="6585" xr:uid="{00000000-0005-0000-0000-000048140000}"/>
    <cellStyle name="Normal 36 2 2 4 5 4" xfId="4208" xr:uid="{00000000-0005-0000-0000-000049140000}"/>
    <cellStyle name="Normal 36 2 2 4 6" xfId="6587" xr:uid="{00000000-0005-0000-0000-00004A140000}"/>
    <cellStyle name="Normal 36 2 2 4 6 2" xfId="3074" xr:uid="{00000000-0005-0000-0000-00004B140000}"/>
    <cellStyle name="Normal 36 2 2 4 6 3" xfId="3076" xr:uid="{00000000-0005-0000-0000-00004C140000}"/>
    <cellStyle name="Normal 36 2 2 4 7" xfId="3859" xr:uid="{00000000-0005-0000-0000-00004D140000}"/>
    <cellStyle name="Normal 36 2 2 4 8" xfId="3864" xr:uid="{00000000-0005-0000-0000-00004E140000}"/>
    <cellStyle name="Normal 36 2 2 5" xfId="6588" xr:uid="{00000000-0005-0000-0000-00004F140000}"/>
    <cellStyle name="Normal 36 2 2 5 2" xfId="6589" xr:uid="{00000000-0005-0000-0000-000050140000}"/>
    <cellStyle name="Normal 36 2 2 5 2 2" xfId="6590" xr:uid="{00000000-0005-0000-0000-000051140000}"/>
    <cellStyle name="Normal 36 2 2 5 2 2 2" xfId="6520" xr:uid="{00000000-0005-0000-0000-000052140000}"/>
    <cellStyle name="Normal 36 2 2 5 2 2 3" xfId="6556" xr:uid="{00000000-0005-0000-0000-000053140000}"/>
    <cellStyle name="Normal 36 2 2 5 2 3" xfId="3482" xr:uid="{00000000-0005-0000-0000-000054140000}"/>
    <cellStyle name="Normal 36 2 2 5 2 4" xfId="3489" xr:uid="{00000000-0005-0000-0000-000055140000}"/>
    <cellStyle name="Normal 36 2 2 5 3" xfId="6591" xr:uid="{00000000-0005-0000-0000-000056140000}"/>
    <cellStyle name="Normal 36 2 2 5 3 2" xfId="6592" xr:uid="{00000000-0005-0000-0000-000057140000}"/>
    <cellStyle name="Normal 36 2 2 5 3 3" xfId="3395" xr:uid="{00000000-0005-0000-0000-000058140000}"/>
    <cellStyle name="Normal 36 2 2 5 4" xfId="6593" xr:uid="{00000000-0005-0000-0000-000059140000}"/>
    <cellStyle name="Normal 36 2 2 5 5" xfId="6595" xr:uid="{00000000-0005-0000-0000-00005A140000}"/>
    <cellStyle name="Normal 36 2 2 6" xfId="6596" xr:uid="{00000000-0005-0000-0000-00005B140000}"/>
    <cellStyle name="Normal 36 2 2 6 2" xfId="1306" xr:uid="{00000000-0005-0000-0000-00005C140000}"/>
    <cellStyle name="Normal 36 2 2 6 2 2" xfId="6598" xr:uid="{00000000-0005-0000-0000-00005D140000}"/>
    <cellStyle name="Normal 36 2 2 6 2 3" xfId="91" xr:uid="{00000000-0005-0000-0000-00005E140000}"/>
    <cellStyle name="Normal 36 2 2 6 3" xfId="6600" xr:uid="{00000000-0005-0000-0000-00005F140000}"/>
    <cellStyle name="Normal 36 2 2 6 4" xfId="2789" xr:uid="{00000000-0005-0000-0000-000060140000}"/>
    <cellStyle name="Normal 36 2 2 7" xfId="6601" xr:uid="{00000000-0005-0000-0000-000061140000}"/>
    <cellStyle name="Normal 36 2 2 7 2" xfId="6602" xr:uid="{00000000-0005-0000-0000-000062140000}"/>
    <cellStyle name="Normal 36 2 2 7 2 2" xfId="6603" xr:uid="{00000000-0005-0000-0000-000063140000}"/>
    <cellStyle name="Normal 36 2 2 7 2 3" xfId="1694" xr:uid="{00000000-0005-0000-0000-000064140000}"/>
    <cellStyle name="Normal 36 2 2 7 3" xfId="6604" xr:uid="{00000000-0005-0000-0000-000065140000}"/>
    <cellStyle name="Normal 36 2 2 7 4" xfId="6605" xr:uid="{00000000-0005-0000-0000-000066140000}"/>
    <cellStyle name="Normal 36 2 2 8" xfId="4076" xr:uid="{00000000-0005-0000-0000-000067140000}"/>
    <cellStyle name="Normal 36 2 2 8 2" xfId="4081" xr:uid="{00000000-0005-0000-0000-000068140000}"/>
    <cellStyle name="Normal 36 2 2 8 3" xfId="4084" xr:uid="{00000000-0005-0000-0000-000069140000}"/>
    <cellStyle name="Normal 36 2 2 9" xfId="4086" xr:uid="{00000000-0005-0000-0000-00006A140000}"/>
    <cellStyle name="Normal 36 2 2 9 2" xfId="6607" xr:uid="{00000000-0005-0000-0000-00006B140000}"/>
    <cellStyle name="Normal 36 2 2 9 3" xfId="6608" xr:uid="{00000000-0005-0000-0000-00006C140000}"/>
    <cellStyle name="Normal 36 2 3" xfId="1984" xr:uid="{00000000-0005-0000-0000-00006D140000}"/>
    <cellStyle name="Normal 36 2 3 2" xfId="6609" xr:uid="{00000000-0005-0000-0000-00006E140000}"/>
    <cellStyle name="Normal 36 2 3 2 2" xfId="5135" xr:uid="{00000000-0005-0000-0000-00006F140000}"/>
    <cellStyle name="Normal 36 2 3 2 2 2" xfId="6611" xr:uid="{00000000-0005-0000-0000-000070140000}"/>
    <cellStyle name="Normal 36 2 3 2 2 2 2" xfId="6318" xr:uid="{00000000-0005-0000-0000-000071140000}"/>
    <cellStyle name="Normal 36 2 3 2 2 2 3" xfId="6322" xr:uid="{00000000-0005-0000-0000-000072140000}"/>
    <cellStyle name="Normal 36 2 3 2 2 3" xfId="6613" xr:uid="{00000000-0005-0000-0000-000073140000}"/>
    <cellStyle name="Normal 36 2 3 2 2 4" xfId="6614" xr:uid="{00000000-0005-0000-0000-000074140000}"/>
    <cellStyle name="Normal 36 2 3 2 3" xfId="6615" xr:uid="{00000000-0005-0000-0000-000075140000}"/>
    <cellStyle name="Normal 36 2 3 2 3 2" xfId="1029" xr:uid="{00000000-0005-0000-0000-000076140000}"/>
    <cellStyle name="Normal 36 2 3 2 3 3" xfId="1125" xr:uid="{00000000-0005-0000-0000-000077140000}"/>
    <cellStyle name="Normal 36 2 3 2 4" xfId="6616" xr:uid="{00000000-0005-0000-0000-000078140000}"/>
    <cellStyle name="Normal 36 2 3 2 5" xfId="2984" xr:uid="{00000000-0005-0000-0000-000079140000}"/>
    <cellStyle name="Normal 36 2 3 3" xfId="3484" xr:uid="{00000000-0005-0000-0000-00007A140000}"/>
    <cellStyle name="Normal 36 2 3 3 2" xfId="6617" xr:uid="{00000000-0005-0000-0000-00007B140000}"/>
    <cellStyle name="Normal 36 2 3 3 2 2" xfId="6618" xr:uid="{00000000-0005-0000-0000-00007C140000}"/>
    <cellStyle name="Normal 36 2 3 3 2 3" xfId="6619" xr:uid="{00000000-0005-0000-0000-00007D140000}"/>
    <cellStyle name="Normal 36 2 3 3 3" xfId="6620" xr:uid="{00000000-0005-0000-0000-00007E140000}"/>
    <cellStyle name="Normal 36 2 3 3 4" xfId="6622" xr:uid="{00000000-0005-0000-0000-00007F140000}"/>
    <cellStyle name="Normal 36 2 3 4" xfId="3486" xr:uid="{00000000-0005-0000-0000-000080140000}"/>
    <cellStyle name="Normal 36 2 3 4 2" xfId="6623" xr:uid="{00000000-0005-0000-0000-000081140000}"/>
    <cellStyle name="Normal 36 2 3 4 2 2" xfId="6626" xr:uid="{00000000-0005-0000-0000-000082140000}"/>
    <cellStyle name="Normal 36 2 3 4 2 3" xfId="5782" xr:uid="{00000000-0005-0000-0000-000083140000}"/>
    <cellStyle name="Normal 36 2 3 4 3" xfId="6627" xr:uid="{00000000-0005-0000-0000-000084140000}"/>
    <cellStyle name="Normal 36 2 3 4 4" xfId="6628" xr:uid="{00000000-0005-0000-0000-000085140000}"/>
    <cellStyle name="Normal 36 2 3 5" xfId="6629" xr:uid="{00000000-0005-0000-0000-000086140000}"/>
    <cellStyle name="Normal 36 2 3 5 2" xfId="6630" xr:uid="{00000000-0005-0000-0000-000087140000}"/>
    <cellStyle name="Normal 36 2 3 5 3" xfId="6631" xr:uid="{00000000-0005-0000-0000-000088140000}"/>
    <cellStyle name="Normal 36 2 3 6" xfId="6632" xr:uid="{00000000-0005-0000-0000-000089140000}"/>
    <cellStyle name="Normal 36 2 3 7" xfId="6633" xr:uid="{00000000-0005-0000-0000-00008A140000}"/>
    <cellStyle name="Normal 36 2 4" xfId="6635" xr:uid="{00000000-0005-0000-0000-00008B140000}"/>
    <cellStyle name="Normal 36 2 4 2" xfId="2451" xr:uid="{00000000-0005-0000-0000-00008C140000}"/>
    <cellStyle name="Normal 36 2 4 2 2" xfId="225" xr:uid="{00000000-0005-0000-0000-00008D140000}"/>
    <cellStyle name="Normal 36 2 4 2 2 2" xfId="5265" xr:uid="{00000000-0005-0000-0000-00008E140000}"/>
    <cellStyle name="Normal 36 2 4 2 2 3" xfId="5529" xr:uid="{00000000-0005-0000-0000-00008F140000}"/>
    <cellStyle name="Normal 36 2 4 2 3" xfId="3037" xr:uid="{00000000-0005-0000-0000-000090140000}"/>
    <cellStyle name="Normal 36 2 4 2 4" xfId="3044" xr:uid="{00000000-0005-0000-0000-000091140000}"/>
    <cellStyle name="Normal 36 2 4 3" xfId="2454" xr:uid="{00000000-0005-0000-0000-000092140000}"/>
    <cellStyle name="Normal 36 2 4 3 2" xfId="5325" xr:uid="{00000000-0005-0000-0000-000093140000}"/>
    <cellStyle name="Normal 36 2 4 3 3" xfId="5340" xr:uid="{00000000-0005-0000-0000-000094140000}"/>
    <cellStyle name="Normal 36 2 4 4" xfId="6636" xr:uid="{00000000-0005-0000-0000-000095140000}"/>
    <cellStyle name="Normal 36 2 4 5" xfId="6637" xr:uid="{00000000-0005-0000-0000-000096140000}"/>
    <cellStyle name="Normal 36 2 5" xfId="6639" xr:uid="{00000000-0005-0000-0000-000097140000}"/>
    <cellStyle name="Normal 36 2 5 2" xfId="1407" xr:uid="{00000000-0005-0000-0000-000098140000}"/>
    <cellStyle name="Normal 36 2 5 2 2" xfId="583" xr:uid="{00000000-0005-0000-0000-000099140000}"/>
    <cellStyle name="Normal 36 2 5 2 2 2" xfId="6641" xr:uid="{00000000-0005-0000-0000-00009A140000}"/>
    <cellStyle name="Normal 36 2 5 2 2 3" xfId="6642" xr:uid="{00000000-0005-0000-0000-00009B140000}"/>
    <cellStyle name="Normal 36 2 5 2 3" xfId="5972" xr:uid="{00000000-0005-0000-0000-00009C140000}"/>
    <cellStyle name="Normal 36 2 5 2 4" xfId="6643" xr:uid="{00000000-0005-0000-0000-00009D140000}"/>
    <cellStyle name="Normal 36 2 5 3" xfId="1412" xr:uid="{00000000-0005-0000-0000-00009E140000}"/>
    <cellStyle name="Normal 36 2 5 3 2" xfId="1419" xr:uid="{00000000-0005-0000-0000-00009F140000}"/>
    <cellStyle name="Normal 36 2 5 3 3" xfId="1523" xr:uid="{00000000-0005-0000-0000-0000A0140000}"/>
    <cellStyle name="Normal 36 2 5 4" xfId="778" xr:uid="{00000000-0005-0000-0000-0000A1140000}"/>
    <cellStyle name="Normal 36 2 5 5" xfId="6645" xr:uid="{00000000-0005-0000-0000-0000A2140000}"/>
    <cellStyle name="Normal 36 2 6" xfId="6647" xr:uid="{00000000-0005-0000-0000-0000A3140000}"/>
    <cellStyle name="Normal 36 2 6 2" xfId="6648" xr:uid="{00000000-0005-0000-0000-0000A4140000}"/>
    <cellStyle name="Normal 36 2 6 2 2" xfId="5983" xr:uid="{00000000-0005-0000-0000-0000A5140000}"/>
    <cellStyle name="Normal 36 2 6 2 3" xfId="6649" xr:uid="{00000000-0005-0000-0000-0000A6140000}"/>
    <cellStyle name="Normal 36 2 6 3" xfId="6651" xr:uid="{00000000-0005-0000-0000-0000A7140000}"/>
    <cellStyle name="Normal 36 2 6 4" xfId="6653" xr:uid="{00000000-0005-0000-0000-0000A8140000}"/>
    <cellStyle name="Normal 36 2 7" xfId="6654" xr:uid="{00000000-0005-0000-0000-0000A9140000}"/>
    <cellStyle name="Normal 36 2 7 2" xfId="4679" xr:uid="{00000000-0005-0000-0000-0000AA140000}"/>
    <cellStyle name="Normal 36 2 7 2 2" xfId="4681" xr:uid="{00000000-0005-0000-0000-0000AB140000}"/>
    <cellStyle name="Normal 36 2 7 2 3" xfId="4683" xr:uid="{00000000-0005-0000-0000-0000AC140000}"/>
    <cellStyle name="Normal 36 2 7 3" xfId="4687" xr:uid="{00000000-0005-0000-0000-0000AD140000}"/>
    <cellStyle name="Normal 36 2 7 4" xfId="4691" xr:uid="{00000000-0005-0000-0000-0000AE140000}"/>
    <cellStyle name="Normal 36 2 8" xfId="6655" xr:uid="{00000000-0005-0000-0000-0000AF140000}"/>
    <cellStyle name="Normal 36 2 8 2" xfId="4698" xr:uid="{00000000-0005-0000-0000-0000B0140000}"/>
    <cellStyle name="Normal 36 2 8 3" xfId="2132" xr:uid="{00000000-0005-0000-0000-0000B1140000}"/>
    <cellStyle name="Normal 36 2 9" xfId="579" xr:uid="{00000000-0005-0000-0000-0000B2140000}"/>
    <cellStyle name="Normal 36 3" xfId="442" xr:uid="{00000000-0005-0000-0000-0000B3140000}"/>
    <cellStyle name="Normal 36 3 2" xfId="6657" xr:uid="{00000000-0005-0000-0000-0000B4140000}"/>
    <cellStyle name="Normal 36 3 2 2" xfId="3579" xr:uid="{00000000-0005-0000-0000-0000B5140000}"/>
    <cellStyle name="Normal 36 3 2 2 2" xfId="6658" xr:uid="{00000000-0005-0000-0000-0000B6140000}"/>
    <cellStyle name="Normal 36 3 2 2 2 2" xfId="4579" xr:uid="{00000000-0005-0000-0000-0000B7140000}"/>
    <cellStyle name="Normal 36 3 2 2 2 2 2" xfId="4582" xr:uid="{00000000-0005-0000-0000-0000B8140000}"/>
    <cellStyle name="Normal 36 3 2 2 2 2 3" xfId="4594" xr:uid="{00000000-0005-0000-0000-0000B9140000}"/>
    <cellStyle name="Normal 36 3 2 2 2 3" xfId="4598" xr:uid="{00000000-0005-0000-0000-0000BA140000}"/>
    <cellStyle name="Normal 36 3 2 2 2 4" xfId="4601" xr:uid="{00000000-0005-0000-0000-0000BB140000}"/>
    <cellStyle name="Normal 36 3 2 2 3" xfId="6659" xr:uid="{00000000-0005-0000-0000-0000BC140000}"/>
    <cellStyle name="Normal 36 3 2 2 3 2" xfId="4622" xr:uid="{00000000-0005-0000-0000-0000BD140000}"/>
    <cellStyle name="Normal 36 3 2 2 3 3" xfId="653" xr:uid="{00000000-0005-0000-0000-0000BE140000}"/>
    <cellStyle name="Normal 36 3 2 2 4" xfId="6660" xr:uid="{00000000-0005-0000-0000-0000BF140000}"/>
    <cellStyle name="Normal 36 3 2 2 5" xfId="6661" xr:uid="{00000000-0005-0000-0000-0000C0140000}"/>
    <cellStyle name="Normal 36 3 2 3" xfId="3581" xr:uid="{00000000-0005-0000-0000-0000C1140000}"/>
    <cellStyle name="Normal 36 3 2 3 2" xfId="6662" xr:uid="{00000000-0005-0000-0000-0000C2140000}"/>
    <cellStyle name="Normal 36 3 2 3 2 2" xfId="2096" xr:uid="{00000000-0005-0000-0000-0000C3140000}"/>
    <cellStyle name="Normal 36 3 2 3 2 3" xfId="1890" xr:uid="{00000000-0005-0000-0000-0000C4140000}"/>
    <cellStyle name="Normal 36 3 2 3 3" xfId="1243" xr:uid="{00000000-0005-0000-0000-0000C5140000}"/>
    <cellStyle name="Normal 36 3 2 3 4" xfId="1246" xr:uid="{00000000-0005-0000-0000-0000C6140000}"/>
    <cellStyle name="Normal 36 3 2 4" xfId="6663" xr:uid="{00000000-0005-0000-0000-0000C7140000}"/>
    <cellStyle name="Normal 36 3 2 4 2" xfId="6664" xr:uid="{00000000-0005-0000-0000-0000C8140000}"/>
    <cellStyle name="Normal 36 3 2 4 2 2" xfId="6665" xr:uid="{00000000-0005-0000-0000-0000C9140000}"/>
    <cellStyle name="Normal 36 3 2 4 2 3" xfId="5902" xr:uid="{00000000-0005-0000-0000-0000CA140000}"/>
    <cellStyle name="Normal 36 3 2 4 3" xfId="6666" xr:uid="{00000000-0005-0000-0000-0000CB140000}"/>
    <cellStyle name="Normal 36 3 2 4 4" xfId="6667" xr:uid="{00000000-0005-0000-0000-0000CC140000}"/>
    <cellStyle name="Normal 36 3 2 5" xfId="6668" xr:uid="{00000000-0005-0000-0000-0000CD140000}"/>
    <cellStyle name="Normal 36 3 2 5 2" xfId="5429" xr:uid="{00000000-0005-0000-0000-0000CE140000}"/>
    <cellStyle name="Normal 36 3 2 5 3" xfId="6053" xr:uid="{00000000-0005-0000-0000-0000CF140000}"/>
    <cellStyle name="Normal 36 3 2 6" xfId="6669" xr:uid="{00000000-0005-0000-0000-0000D0140000}"/>
    <cellStyle name="Normal 36 3 2 7" xfId="6670" xr:uid="{00000000-0005-0000-0000-0000D1140000}"/>
    <cellStyle name="Normal 36 3 3" xfId="6671" xr:uid="{00000000-0005-0000-0000-0000D2140000}"/>
    <cellStyle name="Normal 36 3 3 2" xfId="6672" xr:uid="{00000000-0005-0000-0000-0000D3140000}"/>
    <cellStyle name="Normal 36 3 3 2 2" xfId="6674" xr:uid="{00000000-0005-0000-0000-0000D4140000}"/>
    <cellStyle name="Normal 36 3 3 2 2 2" xfId="4686" xr:uid="{00000000-0005-0000-0000-0000D5140000}"/>
    <cellStyle name="Normal 36 3 3 2 2 3" xfId="4690" xr:uid="{00000000-0005-0000-0000-0000D6140000}"/>
    <cellStyle name="Normal 36 3 3 2 3" xfId="539" xr:uid="{00000000-0005-0000-0000-0000D7140000}"/>
    <cellStyle name="Normal 36 3 3 2 4" xfId="6676" xr:uid="{00000000-0005-0000-0000-0000D8140000}"/>
    <cellStyle name="Normal 36 3 3 3" xfId="6677" xr:uid="{00000000-0005-0000-0000-0000D9140000}"/>
    <cellStyle name="Normal 36 3 3 3 2" xfId="6680" xr:uid="{00000000-0005-0000-0000-0000DA140000}"/>
    <cellStyle name="Normal 36 3 3 3 3" xfId="2110" xr:uid="{00000000-0005-0000-0000-0000DB140000}"/>
    <cellStyle name="Normal 36 3 3 4" xfId="6681" xr:uid="{00000000-0005-0000-0000-0000DC140000}"/>
    <cellStyle name="Normal 36 3 3 5" xfId="6682" xr:uid="{00000000-0005-0000-0000-0000DD140000}"/>
    <cellStyle name="Normal 36 3 4" xfId="6685" xr:uid="{00000000-0005-0000-0000-0000DE140000}"/>
    <cellStyle name="Normal 36 3 4 2" xfId="2510" xr:uid="{00000000-0005-0000-0000-0000DF140000}"/>
    <cellStyle name="Normal 36 3 4 2 2" xfId="2362" xr:uid="{00000000-0005-0000-0000-0000E0140000}"/>
    <cellStyle name="Normal 36 3 4 2 3" xfId="6689" xr:uid="{00000000-0005-0000-0000-0000E1140000}"/>
    <cellStyle name="Normal 36 3 4 3" xfId="2513" xr:uid="{00000000-0005-0000-0000-0000E2140000}"/>
    <cellStyle name="Normal 36 3 4 4" xfId="6690" xr:uid="{00000000-0005-0000-0000-0000E3140000}"/>
    <cellStyle name="Normal 36 3 5" xfId="6693" xr:uid="{00000000-0005-0000-0000-0000E4140000}"/>
    <cellStyle name="Normal 36 3 5 2" xfId="6694" xr:uid="{00000000-0005-0000-0000-0000E5140000}"/>
    <cellStyle name="Normal 36 3 5 2 2" xfId="6013" xr:uid="{00000000-0005-0000-0000-0000E6140000}"/>
    <cellStyle name="Normal 36 3 5 2 3" xfId="6695" xr:uid="{00000000-0005-0000-0000-0000E7140000}"/>
    <cellStyle name="Normal 36 3 5 3" xfId="6697" xr:uid="{00000000-0005-0000-0000-0000E8140000}"/>
    <cellStyle name="Normal 36 3 5 4" xfId="6699" xr:uid="{00000000-0005-0000-0000-0000E9140000}"/>
    <cellStyle name="Normal 36 3 6" xfId="6701" xr:uid="{00000000-0005-0000-0000-0000EA140000}"/>
    <cellStyle name="Normal 36 3 6 2" xfId="6702" xr:uid="{00000000-0005-0000-0000-0000EB140000}"/>
    <cellStyle name="Normal 36 3 6 3" xfId="6704" xr:uid="{00000000-0005-0000-0000-0000EC140000}"/>
    <cellStyle name="Normal 36 3 7" xfId="6705" xr:uid="{00000000-0005-0000-0000-0000ED140000}"/>
    <cellStyle name="Normal 36 3 8" xfId="6706" xr:uid="{00000000-0005-0000-0000-0000EE140000}"/>
    <cellStyle name="Normal 36 4" xfId="6708" xr:uid="{00000000-0005-0000-0000-0000EF140000}"/>
    <cellStyle name="Normal 37" xfId="6711" xr:uid="{00000000-0005-0000-0000-0000F0140000}"/>
    <cellStyle name="Normal 37 2" xfId="2355" xr:uid="{00000000-0005-0000-0000-0000F1140000}"/>
    <cellStyle name="Normal 37 2 2" xfId="6713" xr:uid="{00000000-0005-0000-0000-0000F2140000}"/>
    <cellStyle name="Normal 37 2 2 2" xfId="6714" xr:uid="{00000000-0005-0000-0000-0000F3140000}"/>
    <cellStyle name="Normal 37 2 3" xfId="1992" xr:uid="{00000000-0005-0000-0000-0000F4140000}"/>
    <cellStyle name="Normal 37 3" xfId="6716" xr:uid="{00000000-0005-0000-0000-0000F5140000}"/>
    <cellStyle name="Normal 37 3 2" xfId="6719" xr:uid="{00000000-0005-0000-0000-0000F6140000}"/>
    <cellStyle name="Normal 37 4" xfId="6722" xr:uid="{00000000-0005-0000-0000-0000F7140000}"/>
    <cellStyle name="Normal 38" xfId="6724" xr:uid="{00000000-0005-0000-0000-0000F8140000}"/>
    <cellStyle name="Normal 38 2" xfId="6688" xr:uid="{00000000-0005-0000-0000-0000F9140000}"/>
    <cellStyle name="Normal 38 2 2" xfId="4810" xr:uid="{00000000-0005-0000-0000-0000FA140000}"/>
    <cellStyle name="Normal 38 2 2 2" xfId="6726" xr:uid="{00000000-0005-0000-0000-0000FB140000}"/>
    <cellStyle name="Normal 38 2 3" xfId="4814" xr:uid="{00000000-0005-0000-0000-0000FC140000}"/>
    <cellStyle name="Normal 38 3" xfId="6728" xr:uid="{00000000-0005-0000-0000-0000FD140000}"/>
    <cellStyle name="Normal 38 3 10" xfId="4516" xr:uid="{00000000-0005-0000-0000-0000FE140000}"/>
    <cellStyle name="Normal 38 3 2" xfId="495" xr:uid="{00000000-0005-0000-0000-0000FF140000}"/>
    <cellStyle name="Normal 38 3 2 2" xfId="6730" xr:uid="{00000000-0005-0000-0000-000000150000}"/>
    <cellStyle name="Normal 38 3 2 2 10" xfId="3517" xr:uid="{00000000-0005-0000-0000-000001150000}"/>
    <cellStyle name="Normal 38 3 2 2 2" xfId="4987" xr:uid="{00000000-0005-0000-0000-000002150000}"/>
    <cellStyle name="Normal 38 3 2 2 2 2" xfId="6732" xr:uid="{00000000-0005-0000-0000-000003150000}"/>
    <cellStyle name="Normal 38 3 2 2 2 2 2" xfId="6733" xr:uid="{00000000-0005-0000-0000-000004150000}"/>
    <cellStyle name="Normal 38 3 2 2 2 2 2 2" xfId="6735" xr:uid="{00000000-0005-0000-0000-000005150000}"/>
    <cellStyle name="Normal 38 3 2 2 2 2 2 2 2" xfId="6736" xr:uid="{00000000-0005-0000-0000-000006150000}"/>
    <cellStyle name="Normal 38 3 2 2 2 2 2 2 3" xfId="6737" xr:uid="{00000000-0005-0000-0000-000007150000}"/>
    <cellStyle name="Normal 38 3 2 2 2 2 2 3" xfId="6738" xr:uid="{00000000-0005-0000-0000-000008150000}"/>
    <cellStyle name="Normal 38 3 2 2 2 2 2 4" xfId="6739" xr:uid="{00000000-0005-0000-0000-000009150000}"/>
    <cellStyle name="Normal 38 3 2 2 2 2 3" xfId="3816" xr:uid="{00000000-0005-0000-0000-00000A150000}"/>
    <cellStyle name="Normal 38 3 2 2 2 2 3 2" xfId="3017" xr:uid="{00000000-0005-0000-0000-00000B150000}"/>
    <cellStyle name="Normal 38 3 2 2 2 2 3 3" xfId="3021" xr:uid="{00000000-0005-0000-0000-00000C150000}"/>
    <cellStyle name="Normal 38 3 2 2 2 2 4" xfId="3821" xr:uid="{00000000-0005-0000-0000-00000D150000}"/>
    <cellStyle name="Normal 38 3 2 2 2 2 5" xfId="3824" xr:uid="{00000000-0005-0000-0000-00000E150000}"/>
    <cellStyle name="Normal 38 3 2 2 2 3" xfId="6741" xr:uid="{00000000-0005-0000-0000-00000F150000}"/>
    <cellStyle name="Normal 38 3 2 2 2 3 2" xfId="6743" xr:uid="{00000000-0005-0000-0000-000010150000}"/>
    <cellStyle name="Normal 38 3 2 2 2 3 2 2" xfId="6744" xr:uid="{00000000-0005-0000-0000-000011150000}"/>
    <cellStyle name="Normal 38 3 2 2 2 3 2 3" xfId="1639" xr:uid="{00000000-0005-0000-0000-000012150000}"/>
    <cellStyle name="Normal 38 3 2 2 2 3 3" xfId="3827" xr:uid="{00000000-0005-0000-0000-000013150000}"/>
    <cellStyle name="Normal 38 3 2 2 2 3 4" xfId="3838" xr:uid="{00000000-0005-0000-0000-000014150000}"/>
    <cellStyle name="Normal 38 3 2 2 2 4" xfId="3998" xr:uid="{00000000-0005-0000-0000-000015150000}"/>
    <cellStyle name="Normal 38 3 2 2 2 4 2" xfId="6747" xr:uid="{00000000-0005-0000-0000-000016150000}"/>
    <cellStyle name="Normal 38 3 2 2 2 4 2 2" xfId="6749" xr:uid="{00000000-0005-0000-0000-000017150000}"/>
    <cellStyle name="Normal 38 3 2 2 2 4 2 3" xfId="1474" xr:uid="{00000000-0005-0000-0000-000018150000}"/>
    <cellStyle name="Normal 38 3 2 2 2 4 3" xfId="3844" xr:uid="{00000000-0005-0000-0000-000019150000}"/>
    <cellStyle name="Normal 38 3 2 2 2 4 4" xfId="3849" xr:uid="{00000000-0005-0000-0000-00001A150000}"/>
    <cellStyle name="Normal 38 3 2 2 2 5" xfId="596" xr:uid="{00000000-0005-0000-0000-00001B150000}"/>
    <cellStyle name="Normal 38 3 2 2 2 5 2" xfId="6753" xr:uid="{00000000-0005-0000-0000-00001C150000}"/>
    <cellStyle name="Normal 38 3 2 2 2 5 3" xfId="6757" xr:uid="{00000000-0005-0000-0000-00001D150000}"/>
    <cellStyle name="Normal 38 3 2 2 2 6" xfId="6758" xr:uid="{00000000-0005-0000-0000-00001E150000}"/>
    <cellStyle name="Normal 38 3 2 2 2 7" xfId="6759" xr:uid="{00000000-0005-0000-0000-00001F150000}"/>
    <cellStyle name="Normal 38 3 2 2 3" xfId="6761" xr:uid="{00000000-0005-0000-0000-000020150000}"/>
    <cellStyle name="Normal 38 3 2 2 3 2" xfId="6762" xr:uid="{00000000-0005-0000-0000-000021150000}"/>
    <cellStyle name="Normal 38 3 2 2 3 2 2" xfId="73" xr:uid="{00000000-0005-0000-0000-000022150000}"/>
    <cellStyle name="Normal 38 3 2 2 3 2 2 2" xfId="410" xr:uid="{00000000-0005-0000-0000-000023150000}"/>
    <cellStyle name="Normal 38 3 2 2 3 2 2 3" xfId="426" xr:uid="{00000000-0005-0000-0000-000024150000}"/>
    <cellStyle name="Normal 38 3 2 2 3 2 3" xfId="61" xr:uid="{00000000-0005-0000-0000-000025150000}"/>
    <cellStyle name="Normal 38 3 2 2 3 2 4" xfId="288" xr:uid="{00000000-0005-0000-0000-000026150000}"/>
    <cellStyle name="Normal 38 3 2 2 3 3" xfId="6763" xr:uid="{00000000-0005-0000-0000-000027150000}"/>
    <cellStyle name="Normal 38 3 2 2 3 3 2" xfId="6765" xr:uid="{00000000-0005-0000-0000-000028150000}"/>
    <cellStyle name="Normal 38 3 2 2 3 3 3" xfId="6766" xr:uid="{00000000-0005-0000-0000-000029150000}"/>
    <cellStyle name="Normal 38 3 2 2 3 4" xfId="2375" xr:uid="{00000000-0005-0000-0000-00002A150000}"/>
    <cellStyle name="Normal 38 3 2 2 3 5" xfId="2379" xr:uid="{00000000-0005-0000-0000-00002B150000}"/>
    <cellStyle name="Normal 38 3 2 2 4" xfId="6768" xr:uid="{00000000-0005-0000-0000-00002C150000}"/>
    <cellStyle name="Normal 38 3 2 2 4 2" xfId="6769" xr:uid="{00000000-0005-0000-0000-00002D150000}"/>
    <cellStyle name="Normal 38 3 2 2 4 2 2" xfId="6770" xr:uid="{00000000-0005-0000-0000-00002E150000}"/>
    <cellStyle name="Normal 38 3 2 2 4 2 3" xfId="6771" xr:uid="{00000000-0005-0000-0000-00002F150000}"/>
    <cellStyle name="Normal 38 3 2 2 4 3" xfId="6772" xr:uid="{00000000-0005-0000-0000-000030150000}"/>
    <cellStyle name="Normal 38 3 2 2 4 4" xfId="2395" xr:uid="{00000000-0005-0000-0000-000031150000}"/>
    <cellStyle name="Normal 38 3 2 2 5" xfId="6774" xr:uid="{00000000-0005-0000-0000-000032150000}"/>
    <cellStyle name="Normal 38 3 2 2 5 2" xfId="3546" xr:uid="{00000000-0005-0000-0000-000033150000}"/>
    <cellStyle name="Normal 38 3 2 2 5 2 2" xfId="6775" xr:uid="{00000000-0005-0000-0000-000034150000}"/>
    <cellStyle name="Normal 38 3 2 2 5 2 3" xfId="6776" xr:uid="{00000000-0005-0000-0000-000035150000}"/>
    <cellStyle name="Normal 38 3 2 2 5 3" xfId="6777" xr:uid="{00000000-0005-0000-0000-000036150000}"/>
    <cellStyle name="Normal 38 3 2 2 5 4" xfId="1396" xr:uid="{00000000-0005-0000-0000-000037150000}"/>
    <cellStyle name="Normal 38 3 2 2 6" xfId="6778" xr:uid="{00000000-0005-0000-0000-000038150000}"/>
    <cellStyle name="Normal 38 3 2 2 6 2" xfId="6779" xr:uid="{00000000-0005-0000-0000-000039150000}"/>
    <cellStyle name="Normal 38 3 2 2 6 2 2" xfId="6780" xr:uid="{00000000-0005-0000-0000-00003A150000}"/>
    <cellStyle name="Normal 38 3 2 2 6 2 3" xfId="6781" xr:uid="{00000000-0005-0000-0000-00003B150000}"/>
    <cellStyle name="Normal 38 3 2 2 6 3" xfId="5279" xr:uid="{00000000-0005-0000-0000-00003C150000}"/>
    <cellStyle name="Normal 38 3 2 2 6 3 2" xfId="5281" xr:uid="{00000000-0005-0000-0000-00003D150000}"/>
    <cellStyle name="Normal 38 3 2 2 6 3 3" xfId="5287" xr:uid="{00000000-0005-0000-0000-00003E150000}"/>
    <cellStyle name="Normal 38 3 2 2 6 4" xfId="2076" xr:uid="{00000000-0005-0000-0000-00003F150000}"/>
    <cellStyle name="Normal 38 3 2 2 6 5" xfId="619" xr:uid="{00000000-0005-0000-0000-000040150000}"/>
    <cellStyle name="Normal 38 3 2 2 6 6" xfId="8134" xr:uid="{00000000-0005-0000-0000-000041150000}"/>
    <cellStyle name="Normal 38 3 2 2 7" xfId="3993" xr:uid="{00000000-0005-0000-0000-000042150000}"/>
    <cellStyle name="Normal 38 3 2 2 7 2" xfId="6782" xr:uid="{00000000-0005-0000-0000-000043150000}"/>
    <cellStyle name="Normal 38 3 2 2 7 2 2" xfId="1034" xr:uid="{00000000-0005-0000-0000-000044150000}"/>
    <cellStyle name="Normal 38 3 2 2 7 2 3" xfId="6783" xr:uid="{00000000-0005-0000-0000-000045150000}"/>
    <cellStyle name="Normal 38 3 2 2 7 3" xfId="5309" xr:uid="{00000000-0005-0000-0000-000046150000}"/>
    <cellStyle name="Normal 38 3 2 2 7 4" xfId="5312" xr:uid="{00000000-0005-0000-0000-000047150000}"/>
    <cellStyle name="Normal 38 3 2 2 8" xfId="3995" xr:uid="{00000000-0005-0000-0000-000048150000}"/>
    <cellStyle name="Normal 38 3 2 2 8 2" xfId="6784" xr:uid="{00000000-0005-0000-0000-000049150000}"/>
    <cellStyle name="Normal 38 3 2 2 8 3" xfId="5317" xr:uid="{00000000-0005-0000-0000-00004A150000}"/>
    <cellStyle name="Normal 38 3 2 2 9" xfId="6785" xr:uid="{00000000-0005-0000-0000-00004B150000}"/>
    <cellStyle name="Normal 38 3 2 3" xfId="6787" xr:uid="{00000000-0005-0000-0000-00004C150000}"/>
    <cellStyle name="Normal 38 3 2 3 2" xfId="6789" xr:uid="{00000000-0005-0000-0000-00004D150000}"/>
    <cellStyle name="Normal 38 3 2 3 2 2" xfId="6792" xr:uid="{00000000-0005-0000-0000-00004E150000}"/>
    <cellStyle name="Normal 38 3 2 3 2 2 2" xfId="17" xr:uid="{00000000-0005-0000-0000-00004F150000}"/>
    <cellStyle name="Normal 38 3 2 3 2 2 2 2" xfId="545" xr:uid="{00000000-0005-0000-0000-000050150000}"/>
    <cellStyle name="Normal 38 3 2 3 2 2 2 3" xfId="4385" xr:uid="{00000000-0005-0000-0000-000051150000}"/>
    <cellStyle name="Normal 38 3 2 3 2 2 3" xfId="6795" xr:uid="{00000000-0005-0000-0000-000052150000}"/>
    <cellStyle name="Normal 38 3 2 3 2 2 4" xfId="6798" xr:uid="{00000000-0005-0000-0000-000053150000}"/>
    <cellStyle name="Normal 38 3 2 3 2 3" xfId="6800" xr:uid="{00000000-0005-0000-0000-000054150000}"/>
    <cellStyle name="Normal 38 3 2 3 2 3 2" xfId="6805" xr:uid="{00000000-0005-0000-0000-000055150000}"/>
    <cellStyle name="Normal 38 3 2 3 2 3 3" xfId="6808" xr:uid="{00000000-0005-0000-0000-000056150000}"/>
    <cellStyle name="Normal 38 3 2 3 2 4" xfId="6810" xr:uid="{00000000-0005-0000-0000-000057150000}"/>
    <cellStyle name="Normal 38 3 2 3 2 5" xfId="6811" xr:uid="{00000000-0005-0000-0000-000058150000}"/>
    <cellStyle name="Normal 38 3 2 3 3" xfId="6813" xr:uid="{00000000-0005-0000-0000-000059150000}"/>
    <cellStyle name="Normal 38 3 2 3 3 2" xfId="6815" xr:uid="{00000000-0005-0000-0000-00005A150000}"/>
    <cellStyle name="Normal 38 3 2 3 3 2 2" xfId="3626" xr:uid="{00000000-0005-0000-0000-00005B150000}"/>
    <cellStyle name="Normal 38 3 2 3 3 2 3" xfId="3632" xr:uid="{00000000-0005-0000-0000-00005C150000}"/>
    <cellStyle name="Normal 38 3 2 3 3 3" xfId="6816" xr:uid="{00000000-0005-0000-0000-00005D150000}"/>
    <cellStyle name="Normal 38 3 2 3 3 4" xfId="67" xr:uid="{00000000-0005-0000-0000-00005E150000}"/>
    <cellStyle name="Normal 38 3 2 3 4" xfId="6817" xr:uid="{00000000-0005-0000-0000-00005F150000}"/>
    <cellStyle name="Normal 38 3 2 3 4 2" xfId="6818" xr:uid="{00000000-0005-0000-0000-000060150000}"/>
    <cellStyle name="Normal 38 3 2 3 4 2 2" xfId="3495" xr:uid="{00000000-0005-0000-0000-000061150000}"/>
    <cellStyle name="Normal 38 3 2 3 4 2 3" xfId="3539" xr:uid="{00000000-0005-0000-0000-000062150000}"/>
    <cellStyle name="Normal 38 3 2 3 4 3" xfId="6819" xr:uid="{00000000-0005-0000-0000-000063150000}"/>
    <cellStyle name="Normal 38 3 2 3 4 4" xfId="2493" xr:uid="{00000000-0005-0000-0000-000064150000}"/>
    <cellStyle name="Normal 38 3 2 3 5" xfId="6822" xr:uid="{00000000-0005-0000-0000-000065150000}"/>
    <cellStyle name="Normal 38 3 2 3 5 2" xfId="6825" xr:uid="{00000000-0005-0000-0000-000066150000}"/>
    <cellStyle name="Normal 38 3 2 3 5 3" xfId="6828" xr:uid="{00000000-0005-0000-0000-000067150000}"/>
    <cellStyle name="Normal 38 3 2 3 6" xfId="6831" xr:uid="{00000000-0005-0000-0000-000068150000}"/>
    <cellStyle name="Normal 38 3 2 3 7" xfId="6834" xr:uid="{00000000-0005-0000-0000-000069150000}"/>
    <cellStyle name="Normal 38 3 2 4" xfId="6836" xr:uid="{00000000-0005-0000-0000-00006A150000}"/>
    <cellStyle name="Normal 38 3 2 4 2" xfId="6837" xr:uid="{00000000-0005-0000-0000-00006B150000}"/>
    <cellStyle name="Normal 38 3 2 4 2 2" xfId="6838" xr:uid="{00000000-0005-0000-0000-00006C150000}"/>
    <cellStyle name="Normal 38 3 2 4 2 2 2" xfId="6839" xr:uid="{00000000-0005-0000-0000-00006D150000}"/>
    <cellStyle name="Normal 38 3 2 4 2 2 3" xfId="6841" xr:uid="{00000000-0005-0000-0000-00006E150000}"/>
    <cellStyle name="Normal 38 3 2 4 2 3" xfId="6842" xr:uid="{00000000-0005-0000-0000-00006F150000}"/>
    <cellStyle name="Normal 38 3 2 4 2 4" xfId="6843" xr:uid="{00000000-0005-0000-0000-000070150000}"/>
    <cellStyle name="Normal 38 3 2 4 3" xfId="6844" xr:uid="{00000000-0005-0000-0000-000071150000}"/>
    <cellStyle name="Normal 38 3 2 4 3 2" xfId="6845" xr:uid="{00000000-0005-0000-0000-000072150000}"/>
    <cellStyle name="Normal 38 3 2 4 3 3" xfId="6846" xr:uid="{00000000-0005-0000-0000-000073150000}"/>
    <cellStyle name="Normal 38 3 2 4 4" xfId="6847" xr:uid="{00000000-0005-0000-0000-000074150000}"/>
    <cellStyle name="Normal 38 3 2 4 5" xfId="6850" xr:uid="{00000000-0005-0000-0000-000075150000}"/>
    <cellStyle name="Normal 38 3 2 5" xfId="6852" xr:uid="{00000000-0005-0000-0000-000076150000}"/>
    <cellStyle name="Normal 38 3 2 5 2" xfId="6853" xr:uid="{00000000-0005-0000-0000-000077150000}"/>
    <cellStyle name="Normal 38 3 2 5 2 2" xfId="4141" xr:uid="{00000000-0005-0000-0000-000078150000}"/>
    <cellStyle name="Normal 38 3 2 5 2 3" xfId="4143" xr:uid="{00000000-0005-0000-0000-000079150000}"/>
    <cellStyle name="Normal 38 3 2 5 3" xfId="6854" xr:uid="{00000000-0005-0000-0000-00007A150000}"/>
    <cellStyle name="Normal 38 3 2 5 4" xfId="6855" xr:uid="{00000000-0005-0000-0000-00007B150000}"/>
    <cellStyle name="Normal 38 3 2 6" xfId="6856" xr:uid="{00000000-0005-0000-0000-00007C150000}"/>
    <cellStyle name="Normal 38 3 2 6 2" xfId="6857" xr:uid="{00000000-0005-0000-0000-00007D150000}"/>
    <cellStyle name="Normal 38 3 2 6 2 2" xfId="4186" xr:uid="{00000000-0005-0000-0000-00007E150000}"/>
    <cellStyle name="Normal 38 3 2 6 2 3" xfId="6858" xr:uid="{00000000-0005-0000-0000-00007F150000}"/>
    <cellStyle name="Normal 38 3 2 6 3" xfId="6859" xr:uid="{00000000-0005-0000-0000-000080150000}"/>
    <cellStyle name="Normal 38 3 2 6 4" xfId="4351" xr:uid="{00000000-0005-0000-0000-000081150000}"/>
    <cellStyle name="Normal 38 3 2 7" xfId="6860" xr:uid="{00000000-0005-0000-0000-000082150000}"/>
    <cellStyle name="Normal 38 3 2 7 2" xfId="1166" xr:uid="{00000000-0005-0000-0000-000083150000}"/>
    <cellStyle name="Normal 38 3 2 7 3" xfId="880" xr:uid="{00000000-0005-0000-0000-000084150000}"/>
    <cellStyle name="Normal 38 3 2 8" xfId="6861" xr:uid="{00000000-0005-0000-0000-000085150000}"/>
    <cellStyle name="Normal 38 3 2 9" xfId="6862" xr:uid="{00000000-0005-0000-0000-000086150000}"/>
    <cellStyle name="Normal 38 3 3" xfId="4828" xr:uid="{00000000-0005-0000-0000-000087150000}"/>
    <cellStyle name="Normal 38 3 3 2" xfId="4702" xr:uid="{00000000-0005-0000-0000-000088150000}"/>
    <cellStyle name="Normal 38 3 3 2 2" xfId="3739" xr:uid="{00000000-0005-0000-0000-000089150000}"/>
    <cellStyle name="Normal 38 3 3 2 2 2" xfId="2755" xr:uid="{00000000-0005-0000-0000-00008A150000}"/>
    <cellStyle name="Normal 38 3 3 2 2 2 2" xfId="2285" xr:uid="{00000000-0005-0000-0000-00008B150000}"/>
    <cellStyle name="Normal 38 3 3 2 2 2 3" xfId="2293" xr:uid="{00000000-0005-0000-0000-00008C150000}"/>
    <cellStyle name="Normal 38 3 3 2 2 3" xfId="2760" xr:uid="{00000000-0005-0000-0000-00008D150000}"/>
    <cellStyle name="Normal 38 3 3 2 2 4" xfId="3744" xr:uid="{00000000-0005-0000-0000-00008E150000}"/>
    <cellStyle name="Normal 38 3 3 2 3" xfId="588" xr:uid="{00000000-0005-0000-0000-00008F150000}"/>
    <cellStyle name="Normal 38 3 3 2 3 2" xfId="3746" xr:uid="{00000000-0005-0000-0000-000090150000}"/>
    <cellStyle name="Normal 38 3 3 2 3 3" xfId="3749" xr:uid="{00000000-0005-0000-0000-000091150000}"/>
    <cellStyle name="Normal 38 3 3 2 4" xfId="3751" xr:uid="{00000000-0005-0000-0000-000092150000}"/>
    <cellStyle name="Normal 38 3 3 2 5" xfId="3757" xr:uid="{00000000-0005-0000-0000-000093150000}"/>
    <cellStyle name="Normal 38 3 3 3" xfId="4706" xr:uid="{00000000-0005-0000-0000-000094150000}"/>
    <cellStyle name="Normal 38 3 3 3 2" xfId="3781" xr:uid="{00000000-0005-0000-0000-000095150000}"/>
    <cellStyle name="Normal 38 3 3 3 2 2" xfId="3209" xr:uid="{00000000-0005-0000-0000-000096150000}"/>
    <cellStyle name="Normal 38 3 3 3 2 3" xfId="3216" xr:uid="{00000000-0005-0000-0000-000097150000}"/>
    <cellStyle name="Normal 38 3 3 3 3" xfId="3762" xr:uid="{00000000-0005-0000-0000-000098150000}"/>
    <cellStyle name="Normal 38 3 3 3 4" xfId="3772" xr:uid="{00000000-0005-0000-0000-000099150000}"/>
    <cellStyle name="Normal 38 3 3 4" xfId="4710" xr:uid="{00000000-0005-0000-0000-00009A150000}"/>
    <cellStyle name="Normal 38 3 3 4 2" xfId="3188" xr:uid="{00000000-0005-0000-0000-00009B150000}"/>
    <cellStyle name="Normal 38 3 3 4 2 2" xfId="3194" xr:uid="{00000000-0005-0000-0000-00009C150000}"/>
    <cellStyle name="Normal 38 3 3 4 2 3" xfId="3203" xr:uid="{00000000-0005-0000-0000-00009D150000}"/>
    <cellStyle name="Normal 38 3 3 4 3" xfId="3207" xr:uid="{00000000-0005-0000-0000-00009E150000}"/>
    <cellStyle name="Normal 38 3 3 4 4" xfId="6863" xr:uid="{00000000-0005-0000-0000-00009F150000}"/>
    <cellStyle name="Normal 38 3 3 5" xfId="4713" xr:uid="{00000000-0005-0000-0000-0000A0150000}"/>
    <cellStyle name="Normal 38 3 3 5 2" xfId="3258" xr:uid="{00000000-0005-0000-0000-0000A1150000}"/>
    <cellStyle name="Normal 38 3 3 5 3" xfId="3768" xr:uid="{00000000-0005-0000-0000-0000A2150000}"/>
    <cellStyle name="Normal 38 3 3 6" xfId="6864" xr:uid="{00000000-0005-0000-0000-0000A3150000}"/>
    <cellStyle name="Normal 38 3 3 7" xfId="6865" xr:uid="{00000000-0005-0000-0000-0000A4150000}"/>
    <cellStyle name="Normal 38 3 4" xfId="6868" xr:uid="{00000000-0005-0000-0000-0000A5150000}"/>
    <cellStyle name="Normal 38 3 4 2" xfId="976" xr:uid="{00000000-0005-0000-0000-0000A6150000}"/>
    <cellStyle name="Normal 38 3 4 2 2" xfId="981" xr:uid="{00000000-0005-0000-0000-0000A7150000}"/>
    <cellStyle name="Normal 38 3 4 2 2 2" xfId="3793" xr:uid="{00000000-0005-0000-0000-0000A8150000}"/>
    <cellStyle name="Normal 38 3 4 2 2 3" xfId="3796" xr:uid="{00000000-0005-0000-0000-0000A9150000}"/>
    <cellStyle name="Normal 38 3 4 2 3" xfId="3168" xr:uid="{00000000-0005-0000-0000-0000AA150000}"/>
    <cellStyle name="Normal 38 3 4 2 4" xfId="3172" xr:uid="{00000000-0005-0000-0000-0000AB150000}"/>
    <cellStyle name="Normal 38 3 4 3" xfId="1032" xr:uid="{00000000-0005-0000-0000-0000AC150000}"/>
    <cellStyle name="Normal 38 3 4 3 2" xfId="3799" xr:uid="{00000000-0005-0000-0000-0000AD150000}"/>
    <cellStyle name="Normal 38 3 4 3 3" xfId="3179" xr:uid="{00000000-0005-0000-0000-0000AE150000}"/>
    <cellStyle name="Normal 38 3 4 4" xfId="6870" xr:uid="{00000000-0005-0000-0000-0000AF150000}"/>
    <cellStyle name="Normal 38 3 4 5" xfId="6871" xr:uid="{00000000-0005-0000-0000-0000B0150000}"/>
    <cellStyle name="Normal 38 3 5" xfId="6875" xr:uid="{00000000-0005-0000-0000-0000B1150000}"/>
    <cellStyle name="Normal 38 3 5 2" xfId="563" xr:uid="{00000000-0005-0000-0000-0000B2150000}"/>
    <cellStyle name="Normal 38 3 5 2 2" xfId="3812" xr:uid="{00000000-0005-0000-0000-0000B3150000}"/>
    <cellStyle name="Normal 38 3 5 2 2 2" xfId="3815" xr:uid="{00000000-0005-0000-0000-0000B4150000}"/>
    <cellStyle name="Normal 38 3 5 2 2 3" xfId="3820" xr:uid="{00000000-0005-0000-0000-0000B5150000}"/>
    <cellStyle name="Normal 38 3 5 2 3" xfId="3248" xr:uid="{00000000-0005-0000-0000-0000B6150000}"/>
    <cellStyle name="Normal 38 3 5 2 4" xfId="3253" xr:uid="{00000000-0005-0000-0000-0000B7150000}"/>
    <cellStyle name="Normal 38 3 5 3" xfId="4737" xr:uid="{00000000-0005-0000-0000-0000B8150000}"/>
    <cellStyle name="Normal 38 3 5 3 2" xfId="3862" xr:uid="{00000000-0005-0000-0000-0000B9150000}"/>
    <cellStyle name="Normal 38 3 5 3 3" xfId="3866" xr:uid="{00000000-0005-0000-0000-0000BA150000}"/>
    <cellStyle name="Normal 38 3 5 4" xfId="6878" xr:uid="{00000000-0005-0000-0000-0000BB150000}"/>
    <cellStyle name="Normal 38 3 5 5" xfId="5252" xr:uid="{00000000-0005-0000-0000-0000BC150000}"/>
    <cellStyle name="Normal 38 3 6" xfId="6881" xr:uid="{00000000-0005-0000-0000-0000BD150000}"/>
    <cellStyle name="Normal 38 3 6 2" xfId="4461" xr:uid="{00000000-0005-0000-0000-0000BE150000}"/>
    <cellStyle name="Normal 38 3 6 2 2" xfId="3906" xr:uid="{00000000-0005-0000-0000-0000BF150000}"/>
    <cellStyle name="Normal 38 3 6 2 3" xfId="3917" xr:uid="{00000000-0005-0000-0000-0000C0150000}"/>
    <cellStyle name="Normal 38 3 6 3" xfId="6884" xr:uid="{00000000-0005-0000-0000-0000C1150000}"/>
    <cellStyle name="Normal 38 3 6 4" xfId="6887" xr:uid="{00000000-0005-0000-0000-0000C2150000}"/>
    <cellStyle name="Normal 38 3 7" xfId="6890" xr:uid="{00000000-0005-0000-0000-0000C3150000}"/>
    <cellStyle name="Normal 38 3 7 2" xfId="4473" xr:uid="{00000000-0005-0000-0000-0000C4150000}"/>
    <cellStyle name="Normal 38 3 7 2 2" xfId="3930" xr:uid="{00000000-0005-0000-0000-0000C5150000}"/>
    <cellStyle name="Normal 38 3 7 2 3" xfId="6892" xr:uid="{00000000-0005-0000-0000-0000C6150000}"/>
    <cellStyle name="Normal 38 3 7 3" xfId="4480" xr:uid="{00000000-0005-0000-0000-0000C7150000}"/>
    <cellStyle name="Normal 38 3 7 4" xfId="6894" xr:uid="{00000000-0005-0000-0000-0000C8150000}"/>
    <cellStyle name="Normal 38 3 8" xfId="6896" xr:uid="{00000000-0005-0000-0000-0000C9150000}"/>
    <cellStyle name="Normal 38 3 8 2" xfId="5109" xr:uid="{00000000-0005-0000-0000-0000CA150000}"/>
    <cellStyle name="Normal 38 3 8 3" xfId="6899" xr:uid="{00000000-0005-0000-0000-0000CB150000}"/>
    <cellStyle name="Normal 38 3 9" xfId="6901" xr:uid="{00000000-0005-0000-0000-0000CC150000}"/>
    <cellStyle name="Normal 38 4" xfId="6903" xr:uid="{00000000-0005-0000-0000-0000CD150000}"/>
    <cellStyle name="Normal 39" xfId="1037" xr:uid="{00000000-0005-0000-0000-0000CE150000}"/>
    <cellStyle name="Normal 39 2" xfId="6905" xr:uid="{00000000-0005-0000-0000-0000CF150000}"/>
    <cellStyle name="Normal 39 2 2" xfId="3649" xr:uid="{00000000-0005-0000-0000-0000D0150000}"/>
    <cellStyle name="Normal 39 3" xfId="6907" xr:uid="{00000000-0005-0000-0000-0000D1150000}"/>
    <cellStyle name="Normal 4" xfId="6908" xr:uid="{00000000-0005-0000-0000-0000D2150000}"/>
    <cellStyle name="Normal 4 10" xfId="1305" xr:uid="{00000000-0005-0000-0000-0000D3150000}"/>
    <cellStyle name="Normal 4 10 2" xfId="6597" xr:uid="{00000000-0005-0000-0000-0000D4150000}"/>
    <cellStyle name="Normal 4 10 2 2" xfId="6909" xr:uid="{00000000-0005-0000-0000-0000D5150000}"/>
    <cellStyle name="Normal 4 10 2 2 2" xfId="4323" xr:uid="{00000000-0005-0000-0000-0000D6150000}"/>
    <cellStyle name="Normal 4 10 2 2 3" xfId="896" xr:uid="{00000000-0005-0000-0000-0000D7150000}"/>
    <cellStyle name="Normal 4 10 2 3" xfId="6910" xr:uid="{00000000-0005-0000-0000-0000D8150000}"/>
    <cellStyle name="Normal 4 10 2 4" xfId="6911" xr:uid="{00000000-0005-0000-0000-0000D9150000}"/>
    <cellStyle name="Normal 4 10 3" xfId="90" xr:uid="{00000000-0005-0000-0000-0000DA150000}"/>
    <cellStyle name="Normal 4 10 3 2" xfId="3525" xr:uid="{00000000-0005-0000-0000-0000DB150000}"/>
    <cellStyle name="Normal 4 10 3 3" xfId="3528" xr:uid="{00000000-0005-0000-0000-0000DC150000}"/>
    <cellStyle name="Normal 4 10 4" xfId="43" xr:uid="{00000000-0005-0000-0000-0000DD150000}"/>
    <cellStyle name="Normal 4 10 5" xfId="104" xr:uid="{00000000-0005-0000-0000-0000DE150000}"/>
    <cellStyle name="Normal 4 11" xfId="6599" xr:uid="{00000000-0005-0000-0000-0000DF150000}"/>
    <cellStyle name="Normal 4 11 2" xfId="4779" xr:uid="{00000000-0005-0000-0000-0000E0150000}"/>
    <cellStyle name="Normal 4 11 2 2" xfId="6913" xr:uid="{00000000-0005-0000-0000-0000E1150000}"/>
    <cellStyle name="Normal 4 11 2 2 2" xfId="6914" xr:uid="{00000000-0005-0000-0000-0000E2150000}"/>
    <cellStyle name="Normal 4 11 2 2 3" xfId="6915" xr:uid="{00000000-0005-0000-0000-0000E3150000}"/>
    <cellStyle name="Normal 4 11 2 3" xfId="6917" xr:uid="{00000000-0005-0000-0000-0000E4150000}"/>
    <cellStyle name="Normal 4 11 2 4" xfId="6918" xr:uid="{00000000-0005-0000-0000-0000E5150000}"/>
    <cellStyle name="Normal 4 11 3" xfId="78" xr:uid="{00000000-0005-0000-0000-0000E6150000}"/>
    <cellStyle name="Normal 4 11 3 2" xfId="238" xr:uid="{00000000-0005-0000-0000-0000E7150000}"/>
    <cellStyle name="Normal 4 11 3 3" xfId="141" xr:uid="{00000000-0005-0000-0000-0000E8150000}"/>
    <cellStyle name="Normal 4 11 4" xfId="3532" xr:uid="{00000000-0005-0000-0000-0000E9150000}"/>
    <cellStyle name="Normal 4 11 5" xfId="3430" xr:uid="{00000000-0005-0000-0000-0000EA150000}"/>
    <cellStyle name="Normal 4 12" xfId="2788" xr:uid="{00000000-0005-0000-0000-0000EB150000}"/>
    <cellStyle name="Normal 4 12 2" xfId="4786" xr:uid="{00000000-0005-0000-0000-0000EC150000}"/>
    <cellStyle name="Normal 4 12 2 2" xfId="6920" xr:uid="{00000000-0005-0000-0000-0000ED150000}"/>
    <cellStyle name="Normal 4 12 2 3" xfId="6921" xr:uid="{00000000-0005-0000-0000-0000EE150000}"/>
    <cellStyle name="Normal 4 12 3" xfId="3534" xr:uid="{00000000-0005-0000-0000-0000EF150000}"/>
    <cellStyle name="Normal 4 12 4" xfId="3536" xr:uid="{00000000-0005-0000-0000-0000F0150000}"/>
    <cellStyle name="Normal 4 13" xfId="2792" xr:uid="{00000000-0005-0000-0000-0000F1150000}"/>
    <cellStyle name="Normal 4 13 2" xfId="4793" xr:uid="{00000000-0005-0000-0000-0000F2150000}"/>
    <cellStyle name="Normal 4 13 2 2" xfId="6922" xr:uid="{00000000-0005-0000-0000-0000F3150000}"/>
    <cellStyle name="Normal 4 13 2 3" xfId="6923" xr:uid="{00000000-0005-0000-0000-0000F4150000}"/>
    <cellStyle name="Normal 4 13 3" xfId="6924" xr:uid="{00000000-0005-0000-0000-0000F5150000}"/>
    <cellStyle name="Normal 4 13 4" xfId="5497" xr:uid="{00000000-0005-0000-0000-0000F6150000}"/>
    <cellStyle name="Normal 4 14" xfId="6927" xr:uid="{00000000-0005-0000-0000-0000F7150000}"/>
    <cellStyle name="Normal 4 14 2" xfId="2849" xr:uid="{00000000-0005-0000-0000-0000F8150000}"/>
    <cellStyle name="Normal 4 14 3" xfId="2858" xr:uid="{00000000-0005-0000-0000-0000F9150000}"/>
    <cellStyle name="Normal 4 15" xfId="6929" xr:uid="{00000000-0005-0000-0000-0000FA150000}"/>
    <cellStyle name="Normal 4 15 2" xfId="3283" xr:uid="{00000000-0005-0000-0000-0000FB150000}"/>
    <cellStyle name="Normal 4 15 3" xfId="3292" xr:uid="{00000000-0005-0000-0000-0000FC150000}"/>
    <cellStyle name="Normal 4 16" xfId="6930" xr:uid="{00000000-0005-0000-0000-0000FD150000}"/>
    <cellStyle name="Normal 4 17" xfId="6931" xr:uid="{00000000-0005-0000-0000-0000FE150000}"/>
    <cellStyle name="Normal 4 2" xfId="1532" xr:uid="{00000000-0005-0000-0000-0000FF150000}"/>
    <cellStyle name="Normal 4 2 10" xfId="5809" xr:uid="{00000000-0005-0000-0000-000000160000}"/>
    <cellStyle name="Normal 4 2 2" xfId="6933" xr:uid="{00000000-0005-0000-0000-000001160000}"/>
    <cellStyle name="Normal 4 2 2 2" xfId="6935" xr:uid="{00000000-0005-0000-0000-000002160000}"/>
    <cellStyle name="Normal 4 2 2 2 2" xfId="6937" xr:uid="{00000000-0005-0000-0000-000003160000}"/>
    <cellStyle name="Normal 4 2 2 3" xfId="6940" xr:uid="{00000000-0005-0000-0000-000004160000}"/>
    <cellStyle name="Normal 4 2 2 3 2" xfId="6942" xr:uid="{00000000-0005-0000-0000-000005160000}"/>
    <cellStyle name="Normal 4 2 2 4" xfId="6944" xr:uid="{00000000-0005-0000-0000-000006160000}"/>
    <cellStyle name="Normal 4 2 2 5" xfId="8110" xr:uid="{00000000-0005-0000-0000-000007160000}"/>
    <cellStyle name="Normal 4 2 3" xfId="6945" xr:uid="{00000000-0005-0000-0000-000008160000}"/>
    <cellStyle name="Normal 4 2 3 2" xfId="4895" xr:uid="{00000000-0005-0000-0000-000009160000}"/>
    <cellStyle name="Normal 4 2 3 2 2" xfId="6544" xr:uid="{00000000-0005-0000-0000-00000A160000}"/>
    <cellStyle name="Normal 4 2 3 2 2 2" xfId="6546" xr:uid="{00000000-0005-0000-0000-00000B160000}"/>
    <cellStyle name="Normal 4 2 3 2 2 2 2" xfId="6947" xr:uid="{00000000-0005-0000-0000-00000C160000}"/>
    <cellStyle name="Normal 4 2 3 2 2 2 3" xfId="6949" xr:uid="{00000000-0005-0000-0000-00000D160000}"/>
    <cellStyle name="Normal 4 2 3 2 2 3" xfId="6548" xr:uid="{00000000-0005-0000-0000-00000E160000}"/>
    <cellStyle name="Normal 4 2 3 2 2 4" xfId="6950" xr:uid="{00000000-0005-0000-0000-00000F160000}"/>
    <cellStyle name="Normal 4 2 3 2 3" xfId="6551" xr:uid="{00000000-0005-0000-0000-000010160000}"/>
    <cellStyle name="Normal 4 2 3 2 3 2" xfId="6951" xr:uid="{00000000-0005-0000-0000-000011160000}"/>
    <cellStyle name="Normal 4 2 3 2 3 3" xfId="3806" xr:uid="{00000000-0005-0000-0000-000012160000}"/>
    <cellStyle name="Normal 4 2 3 2 4" xfId="6554" xr:uid="{00000000-0005-0000-0000-000013160000}"/>
    <cellStyle name="Normal 4 2 3 2 5" xfId="3250" xr:uid="{00000000-0005-0000-0000-000014160000}"/>
    <cellStyle name="Normal 4 2 3 3" xfId="1637" xr:uid="{00000000-0005-0000-0000-000015160000}"/>
    <cellStyle name="Normal 4 2 3 3 2" xfId="6580" xr:uid="{00000000-0005-0000-0000-000016160000}"/>
    <cellStyle name="Normal 4 2 3 3 2 2" xfId="6582" xr:uid="{00000000-0005-0000-0000-000017160000}"/>
    <cellStyle name="Normal 4 2 3 3 2 3" xfId="6584" xr:uid="{00000000-0005-0000-0000-000018160000}"/>
    <cellStyle name="Normal 4 2 3 3 3" xfId="6586" xr:uid="{00000000-0005-0000-0000-000019160000}"/>
    <cellStyle name="Normal 4 2 3 3 4" xfId="3858" xr:uid="{00000000-0005-0000-0000-00001A160000}"/>
    <cellStyle name="Normal 4 2 3 4" xfId="6952" xr:uid="{00000000-0005-0000-0000-00001B160000}"/>
    <cellStyle name="Normal 4 2 3 4 2" xfId="6594" xr:uid="{00000000-0005-0000-0000-00001C160000}"/>
    <cellStyle name="Normal 4 2 3 4 2 2" xfId="6953" xr:uid="{00000000-0005-0000-0000-00001D160000}"/>
    <cellStyle name="Normal 4 2 3 4 2 3" xfId="6954" xr:uid="{00000000-0005-0000-0000-00001E160000}"/>
    <cellStyle name="Normal 4 2 3 4 3" xfId="6955" xr:uid="{00000000-0005-0000-0000-00001F160000}"/>
    <cellStyle name="Normal 4 2 3 4 4" xfId="6956" xr:uid="{00000000-0005-0000-0000-000020160000}"/>
    <cellStyle name="Normal 4 2 3 5" xfId="6957" xr:uid="{00000000-0005-0000-0000-000021160000}"/>
    <cellStyle name="Normal 4 2 3 5 2" xfId="2791" xr:uid="{00000000-0005-0000-0000-000022160000}"/>
    <cellStyle name="Normal 4 2 3 5 3" xfId="6926" xr:uid="{00000000-0005-0000-0000-000023160000}"/>
    <cellStyle name="Normal 4 2 3 6" xfId="6958" xr:uid="{00000000-0005-0000-0000-000024160000}"/>
    <cellStyle name="Normal 4 2 3 7" xfId="6959" xr:uid="{00000000-0005-0000-0000-000025160000}"/>
    <cellStyle name="Normal 4 2 4" xfId="6960" xr:uid="{00000000-0005-0000-0000-000026160000}"/>
    <cellStyle name="Normal 4 2 4 2" xfId="3829" xr:uid="{00000000-0005-0000-0000-000027160000}"/>
    <cellStyle name="Normal 4 2 4 2 2" xfId="4921" xr:uid="{00000000-0005-0000-0000-000028160000}"/>
    <cellStyle name="Normal 4 2 4 2 2 2" xfId="6962" xr:uid="{00000000-0005-0000-0000-000029160000}"/>
    <cellStyle name="Normal 4 2 4 2 2 3" xfId="6964" xr:uid="{00000000-0005-0000-0000-00002A160000}"/>
    <cellStyle name="Normal 4 2 4 2 3" xfId="3896" xr:uid="{00000000-0005-0000-0000-00002B160000}"/>
    <cellStyle name="Normal 4 2 4 2 4" xfId="3910" xr:uid="{00000000-0005-0000-0000-00002C160000}"/>
    <cellStyle name="Normal 4 2 4 3" xfId="3832" xr:uid="{00000000-0005-0000-0000-00002D160000}"/>
    <cellStyle name="Normal 4 2 4 3 2" xfId="6965" xr:uid="{00000000-0005-0000-0000-00002E160000}"/>
    <cellStyle name="Normal 4 2 4 3 3" xfId="6256" xr:uid="{00000000-0005-0000-0000-00002F160000}"/>
    <cellStyle name="Normal 4 2 4 4" xfId="4923" xr:uid="{00000000-0005-0000-0000-000030160000}"/>
    <cellStyle name="Normal 4 2 4 5" xfId="6966" xr:uid="{00000000-0005-0000-0000-000031160000}"/>
    <cellStyle name="Normal 4 2 5" xfId="3836" xr:uid="{00000000-0005-0000-0000-000032160000}"/>
    <cellStyle name="Normal 4 2 5 2" xfId="738" xr:uid="{00000000-0005-0000-0000-000033160000}"/>
    <cellStyle name="Normal 4 2 5 2 2" xfId="770" xr:uid="{00000000-0005-0000-0000-000034160000}"/>
    <cellStyle name="Normal 4 2 5 2 3" xfId="3925" xr:uid="{00000000-0005-0000-0000-000035160000}"/>
    <cellStyle name="Normal 4 2 5 3" xfId="592" xr:uid="{00000000-0005-0000-0000-000036160000}"/>
    <cellStyle name="Normal 4 2 5 4" xfId="821" xr:uid="{00000000-0005-0000-0000-000037160000}"/>
    <cellStyle name="Normal 4 2 6" xfId="3840" xr:uid="{00000000-0005-0000-0000-000038160000}"/>
    <cellStyle name="Normal 4 2 6 2" xfId="6967" xr:uid="{00000000-0005-0000-0000-000039160000}"/>
    <cellStyle name="Normal 4 2 6 2 2" xfId="1527" xr:uid="{00000000-0005-0000-0000-00003A160000}"/>
    <cellStyle name="Normal 4 2 6 2 3" xfId="6274" xr:uid="{00000000-0005-0000-0000-00003B160000}"/>
    <cellStyle name="Normal 4 2 6 3" xfId="6968" xr:uid="{00000000-0005-0000-0000-00003C160000}"/>
    <cellStyle name="Normal 4 2 6 4" xfId="6969" xr:uid="{00000000-0005-0000-0000-00003D160000}"/>
    <cellStyle name="Normal 4 2 7" xfId="4925" xr:uid="{00000000-0005-0000-0000-00003E160000}"/>
    <cellStyle name="Normal 4 2 7 2" xfId="5184" xr:uid="{00000000-0005-0000-0000-00003F160000}"/>
    <cellStyle name="Normal 4 2 7 3" xfId="5187" xr:uid="{00000000-0005-0000-0000-000040160000}"/>
    <cellStyle name="Normal 4 2 8" xfId="6971" xr:uid="{00000000-0005-0000-0000-000041160000}"/>
    <cellStyle name="Normal 4 2 8 2" xfId="6973" xr:uid="{00000000-0005-0000-0000-000042160000}"/>
    <cellStyle name="Normal 4 2 8 3" xfId="6974" xr:uid="{00000000-0005-0000-0000-000043160000}"/>
    <cellStyle name="Normal 4 2 9" xfId="1818" xr:uid="{00000000-0005-0000-0000-000044160000}"/>
    <cellStyle name="Normal 4 3" xfId="6975" xr:uid="{00000000-0005-0000-0000-000045160000}"/>
    <cellStyle name="Normal 4 3 2" xfId="6977" xr:uid="{00000000-0005-0000-0000-000046160000}"/>
    <cellStyle name="Normal 4 3 2 2" xfId="5536" xr:uid="{00000000-0005-0000-0000-000047160000}"/>
    <cellStyle name="Normal 4 3 2 2 2" xfId="1188" xr:uid="{00000000-0005-0000-0000-000048160000}"/>
    <cellStyle name="Normal 4 3 2 2 2 2" xfId="3280" xr:uid="{00000000-0005-0000-0000-000049160000}"/>
    <cellStyle name="Normal 4 3 2 2 2 2 2" xfId="6978" xr:uid="{00000000-0005-0000-0000-00004A160000}"/>
    <cellStyle name="Normal 4 3 2 2 2 2 3" xfId="6979" xr:uid="{00000000-0005-0000-0000-00004B160000}"/>
    <cellStyle name="Normal 4 3 2 2 2 3" xfId="6981" xr:uid="{00000000-0005-0000-0000-00004C160000}"/>
    <cellStyle name="Normal 4 3 2 2 2 4" xfId="6982" xr:uid="{00000000-0005-0000-0000-00004D160000}"/>
    <cellStyle name="Normal 4 3 2 2 3" xfId="6984" xr:uid="{00000000-0005-0000-0000-00004E160000}"/>
    <cellStyle name="Normal 4 3 2 2 3 2" xfId="3290" xr:uid="{00000000-0005-0000-0000-00004F160000}"/>
    <cellStyle name="Normal 4 3 2 2 3 3" xfId="6985" xr:uid="{00000000-0005-0000-0000-000050160000}"/>
    <cellStyle name="Normal 4 3 2 2 4" xfId="6987" xr:uid="{00000000-0005-0000-0000-000051160000}"/>
    <cellStyle name="Normal 4 3 2 2 5" xfId="3678" xr:uid="{00000000-0005-0000-0000-000052160000}"/>
    <cellStyle name="Normal 4 3 2 3" xfId="6990" xr:uid="{00000000-0005-0000-0000-000053160000}"/>
    <cellStyle name="Normal 4 3 2 3 2" xfId="6993" xr:uid="{00000000-0005-0000-0000-000054160000}"/>
    <cellStyle name="Normal 4 3 2 4" xfId="6996" xr:uid="{00000000-0005-0000-0000-000055160000}"/>
    <cellStyle name="Normal 4 3 2 4 2" xfId="6997" xr:uid="{00000000-0005-0000-0000-000056160000}"/>
    <cellStyle name="Normal 4 3 2 4 2 2" xfId="6998" xr:uid="{00000000-0005-0000-0000-000057160000}"/>
    <cellStyle name="Normal 4 3 2 4 2 3" xfId="6999" xr:uid="{00000000-0005-0000-0000-000058160000}"/>
    <cellStyle name="Normal 4 3 2 4 3" xfId="7000" xr:uid="{00000000-0005-0000-0000-000059160000}"/>
    <cellStyle name="Normal 4 3 2 4 4" xfId="7001" xr:uid="{00000000-0005-0000-0000-00005A160000}"/>
    <cellStyle name="Normal 4 3 2 5" xfId="7003" xr:uid="{00000000-0005-0000-0000-00005B160000}"/>
    <cellStyle name="Normal 4 3 2 5 2" xfId="2801" xr:uid="{00000000-0005-0000-0000-00005C160000}"/>
    <cellStyle name="Normal 4 3 2 5 2 2" xfId="7004" xr:uid="{00000000-0005-0000-0000-00005D160000}"/>
    <cellStyle name="Normal 4 3 2 5 2 3" xfId="7005" xr:uid="{00000000-0005-0000-0000-00005E160000}"/>
    <cellStyle name="Normal 4 3 2 5 3" xfId="684" xr:uid="{00000000-0005-0000-0000-00005F160000}"/>
    <cellStyle name="Normal 4 3 2 5 4" xfId="7006" xr:uid="{00000000-0005-0000-0000-000060160000}"/>
    <cellStyle name="Normal 4 3 2 6" xfId="7007" xr:uid="{00000000-0005-0000-0000-000061160000}"/>
    <cellStyle name="Normal 4 3 2 6 2" xfId="5423" xr:uid="{00000000-0005-0000-0000-000062160000}"/>
    <cellStyle name="Normal 4 3 2 6 3" xfId="5427" xr:uid="{00000000-0005-0000-0000-000063160000}"/>
    <cellStyle name="Normal 4 3 2 7" xfId="4019" xr:uid="{00000000-0005-0000-0000-000064160000}"/>
    <cellStyle name="Normal 4 3 2 8" xfId="41" xr:uid="{00000000-0005-0000-0000-000065160000}"/>
    <cellStyle name="Normal 4 3 3" xfId="7008" xr:uid="{00000000-0005-0000-0000-000066160000}"/>
    <cellStyle name="Normal 4 3 3 2" xfId="7009" xr:uid="{00000000-0005-0000-0000-000067160000}"/>
    <cellStyle name="Normal 4 3 4" xfId="7010" xr:uid="{00000000-0005-0000-0000-000068160000}"/>
    <cellStyle name="Normal 4 3 4 2" xfId="7011" xr:uid="{00000000-0005-0000-0000-000069160000}"/>
    <cellStyle name="Normal 4 3 4 2 2" xfId="7012" xr:uid="{00000000-0005-0000-0000-00006A160000}"/>
    <cellStyle name="Normal 4 3 4 2 2 2" xfId="7013" xr:uid="{00000000-0005-0000-0000-00006B160000}"/>
    <cellStyle name="Normal 4 3 4 2 2 3" xfId="7016" xr:uid="{00000000-0005-0000-0000-00006C160000}"/>
    <cellStyle name="Normal 4 3 4 2 3" xfId="6295" xr:uid="{00000000-0005-0000-0000-00006D160000}"/>
    <cellStyle name="Normal 4 3 4 2 4" xfId="6297" xr:uid="{00000000-0005-0000-0000-00006E160000}"/>
    <cellStyle name="Normal 4 3 4 3" xfId="7017" xr:uid="{00000000-0005-0000-0000-00006F160000}"/>
    <cellStyle name="Normal 4 3 4 3 2" xfId="7018" xr:uid="{00000000-0005-0000-0000-000070160000}"/>
    <cellStyle name="Normal 4 3 4 3 3" xfId="7019" xr:uid="{00000000-0005-0000-0000-000071160000}"/>
    <cellStyle name="Normal 4 3 4 4" xfId="1516" xr:uid="{00000000-0005-0000-0000-000072160000}"/>
    <cellStyle name="Normal 4 3 4 5" xfId="5258" xr:uid="{00000000-0005-0000-0000-000073160000}"/>
    <cellStyle name="Normal 4 3 5" xfId="3846" xr:uid="{00000000-0005-0000-0000-000074160000}"/>
    <cellStyle name="Normal 4 3 5 2" xfId="7020" xr:uid="{00000000-0005-0000-0000-000075160000}"/>
    <cellStyle name="Normal 4 3 5 3" xfId="7021" xr:uid="{00000000-0005-0000-0000-000076160000}"/>
    <cellStyle name="Normal 4 3 6" xfId="5640" xr:uid="{00000000-0005-0000-0000-000077160000}"/>
    <cellStyle name="Normal 4 3 7" xfId="7022" xr:uid="{00000000-0005-0000-0000-000078160000}"/>
    <cellStyle name="Normal 4 4" xfId="7023" xr:uid="{00000000-0005-0000-0000-000079160000}"/>
    <cellStyle name="Normal 4 4 2" xfId="7024" xr:uid="{00000000-0005-0000-0000-00007A160000}"/>
    <cellStyle name="Normal 4 5" xfId="1837" xr:uid="{00000000-0005-0000-0000-00007B160000}"/>
    <cellStyle name="Normal 4 5 10" xfId="6161" xr:uid="{00000000-0005-0000-0000-00007C160000}"/>
    <cellStyle name="Normal 4 5 2" xfId="7025" xr:uid="{00000000-0005-0000-0000-00007D160000}"/>
    <cellStyle name="Normal 4 5 2 2" xfId="7026" xr:uid="{00000000-0005-0000-0000-00007E160000}"/>
    <cellStyle name="Normal 4 5 2 2 2" xfId="3446" xr:uid="{00000000-0005-0000-0000-00007F160000}"/>
    <cellStyle name="Normal 4 5 2 2 2 2" xfId="3491" xr:uid="{00000000-0005-0000-0000-000080160000}"/>
    <cellStyle name="Normal 4 5 2 2 2 2 2" xfId="1411" xr:uid="{00000000-0005-0000-0000-000081160000}"/>
    <cellStyle name="Normal 4 5 2 2 2 2 2 2" xfId="1418" xr:uid="{00000000-0005-0000-0000-000082160000}"/>
    <cellStyle name="Normal 4 5 2 2 2 2 2 2 2" xfId="991" xr:uid="{00000000-0005-0000-0000-000083160000}"/>
    <cellStyle name="Normal 4 5 2 2 2 2 2 2 3" xfId="1042" xr:uid="{00000000-0005-0000-0000-000084160000}"/>
    <cellStyle name="Normal 4 5 2 2 2 2 2 3" xfId="1522" xr:uid="{00000000-0005-0000-0000-000085160000}"/>
    <cellStyle name="Normal 4 5 2 2 2 2 2 4" xfId="116" xr:uid="{00000000-0005-0000-0000-000086160000}"/>
    <cellStyle name="Normal 4 5 2 2 2 2 3" xfId="777" xr:uid="{00000000-0005-0000-0000-000087160000}"/>
    <cellStyle name="Normal 4 5 2 2 2 2 3 2" xfId="789" xr:uid="{00000000-0005-0000-0000-000088160000}"/>
    <cellStyle name="Normal 4 5 2 2 2 2 3 3" xfId="7027" xr:uid="{00000000-0005-0000-0000-000089160000}"/>
    <cellStyle name="Normal 4 5 2 2 2 2 4" xfId="6644" xr:uid="{00000000-0005-0000-0000-00008A160000}"/>
    <cellStyle name="Normal 4 5 2 2 2 2 5" xfId="7028" xr:uid="{00000000-0005-0000-0000-00008B160000}"/>
    <cellStyle name="Normal 4 5 2 2 2 3" xfId="7029" xr:uid="{00000000-0005-0000-0000-00008C160000}"/>
    <cellStyle name="Normal 4 5 2 2 2 3 2" xfId="6650" xr:uid="{00000000-0005-0000-0000-00008D160000}"/>
    <cellStyle name="Normal 4 5 2 2 2 3 2 2" xfId="7030" xr:uid="{00000000-0005-0000-0000-00008E160000}"/>
    <cellStyle name="Normal 4 5 2 2 2 3 2 3" xfId="7031" xr:uid="{00000000-0005-0000-0000-00008F160000}"/>
    <cellStyle name="Normal 4 5 2 2 2 3 3" xfId="6652" xr:uid="{00000000-0005-0000-0000-000090160000}"/>
    <cellStyle name="Normal 4 5 2 2 2 3 4" xfId="7032" xr:uid="{00000000-0005-0000-0000-000091160000}"/>
    <cellStyle name="Normal 4 5 2 2 2 4" xfId="6673" xr:uid="{00000000-0005-0000-0000-000092160000}"/>
    <cellStyle name="Normal 4 5 2 2 2 4 2" xfId="4685" xr:uid="{00000000-0005-0000-0000-000093160000}"/>
    <cellStyle name="Normal 4 5 2 2 2 4 2 2" xfId="7033" xr:uid="{00000000-0005-0000-0000-000094160000}"/>
    <cellStyle name="Normal 4 5 2 2 2 4 2 3" xfId="7034" xr:uid="{00000000-0005-0000-0000-000095160000}"/>
    <cellStyle name="Normal 4 5 2 2 2 4 3" xfId="4689" xr:uid="{00000000-0005-0000-0000-000096160000}"/>
    <cellStyle name="Normal 4 5 2 2 2 4 4" xfId="7035" xr:uid="{00000000-0005-0000-0000-000097160000}"/>
    <cellStyle name="Normal 4 5 2 2 2 5" xfId="538" xr:uid="{00000000-0005-0000-0000-000098160000}"/>
    <cellStyle name="Normal 4 5 2 2 2 5 2" xfId="2131" xr:uid="{00000000-0005-0000-0000-000099160000}"/>
    <cellStyle name="Normal 4 5 2 2 2 5 3" xfId="7037" xr:uid="{00000000-0005-0000-0000-00009A160000}"/>
    <cellStyle name="Normal 4 5 2 2 2 6" xfId="6675" xr:uid="{00000000-0005-0000-0000-00009B160000}"/>
    <cellStyle name="Normal 4 5 2 2 2 7" xfId="7038" xr:uid="{00000000-0005-0000-0000-00009C160000}"/>
    <cellStyle name="Normal 4 5 2 2 3" xfId="7040" xr:uid="{00000000-0005-0000-0000-00009D160000}"/>
    <cellStyle name="Normal 4 5 2 2 3 2" xfId="7041" xr:uid="{00000000-0005-0000-0000-00009E160000}"/>
    <cellStyle name="Normal 4 5 2 2 3 2 2" xfId="6696" xr:uid="{00000000-0005-0000-0000-00009F160000}"/>
    <cellStyle name="Normal 4 5 2 2 3 2 2 2" xfId="7043" xr:uid="{00000000-0005-0000-0000-0000A0160000}"/>
    <cellStyle name="Normal 4 5 2 2 3 2 2 3" xfId="7045" xr:uid="{00000000-0005-0000-0000-0000A1160000}"/>
    <cellStyle name="Normal 4 5 2 2 3 2 3" xfId="6698" xr:uid="{00000000-0005-0000-0000-0000A2160000}"/>
    <cellStyle name="Normal 4 5 2 2 3 2 4" xfId="5221" xr:uid="{00000000-0005-0000-0000-0000A3160000}"/>
    <cellStyle name="Normal 4 5 2 2 3 3" xfId="7046" xr:uid="{00000000-0005-0000-0000-0000A4160000}"/>
    <cellStyle name="Normal 4 5 2 2 3 3 2" xfId="6703" xr:uid="{00000000-0005-0000-0000-0000A5160000}"/>
    <cellStyle name="Normal 4 5 2 2 3 3 3" xfId="7048" xr:uid="{00000000-0005-0000-0000-0000A6160000}"/>
    <cellStyle name="Normal 4 5 2 2 3 4" xfId="6679" xr:uid="{00000000-0005-0000-0000-0000A7160000}"/>
    <cellStyle name="Normal 4 5 2 2 3 5" xfId="2109" xr:uid="{00000000-0005-0000-0000-0000A8160000}"/>
    <cellStyle name="Normal 4 5 2 2 4" xfId="7050" xr:uid="{00000000-0005-0000-0000-0000A9160000}"/>
    <cellStyle name="Normal 4 5 2 2 4 2" xfId="7051" xr:uid="{00000000-0005-0000-0000-0000AA160000}"/>
    <cellStyle name="Normal 4 5 2 2 4 2 2" xfId="7052" xr:uid="{00000000-0005-0000-0000-0000AB160000}"/>
    <cellStyle name="Normal 4 5 2 2 4 2 3" xfId="7053" xr:uid="{00000000-0005-0000-0000-0000AC160000}"/>
    <cellStyle name="Normal 4 5 2 2 4 3" xfId="7054" xr:uid="{00000000-0005-0000-0000-0000AD160000}"/>
    <cellStyle name="Normal 4 5 2 2 4 4" xfId="7055" xr:uid="{00000000-0005-0000-0000-0000AE160000}"/>
    <cellStyle name="Normal 4 5 2 2 5" xfId="7056" xr:uid="{00000000-0005-0000-0000-0000AF160000}"/>
    <cellStyle name="Normal 4 5 2 2 5 2" xfId="5607" xr:uid="{00000000-0005-0000-0000-0000B0160000}"/>
    <cellStyle name="Normal 4 5 2 2 5 2 2" xfId="7057" xr:uid="{00000000-0005-0000-0000-0000B1160000}"/>
    <cellStyle name="Normal 4 5 2 2 5 2 3" xfId="7058" xr:uid="{00000000-0005-0000-0000-0000B2160000}"/>
    <cellStyle name="Normal 4 5 2 2 5 3" xfId="1720" xr:uid="{00000000-0005-0000-0000-0000B3160000}"/>
    <cellStyle name="Normal 4 5 2 2 5 4" xfId="7059" xr:uid="{00000000-0005-0000-0000-0000B4160000}"/>
    <cellStyle name="Normal 4 5 2 2 6" xfId="893" xr:uid="{00000000-0005-0000-0000-0000B5160000}"/>
    <cellStyle name="Normal 4 5 2 2 6 2" xfId="1732" xr:uid="{00000000-0005-0000-0000-0000B6160000}"/>
    <cellStyle name="Normal 4 5 2 2 6 3" xfId="1883" xr:uid="{00000000-0005-0000-0000-0000B7160000}"/>
    <cellStyle name="Normal 4 5 2 2 7" xfId="3032" xr:uid="{00000000-0005-0000-0000-0000B8160000}"/>
    <cellStyle name="Normal 4 5 2 2 8" xfId="711" xr:uid="{00000000-0005-0000-0000-0000B9160000}"/>
    <cellStyle name="Normal 4 5 2 3" xfId="7060" xr:uid="{00000000-0005-0000-0000-0000BA160000}"/>
    <cellStyle name="Normal 4 5 2 3 2" xfId="7061" xr:uid="{00000000-0005-0000-0000-0000BB160000}"/>
    <cellStyle name="Normal 4 5 2 3 2 2" xfId="103" xr:uid="{00000000-0005-0000-0000-0000BC160000}"/>
    <cellStyle name="Normal 4 5 2 3 2 2 2" xfId="124" xr:uid="{00000000-0005-0000-0000-0000BD160000}"/>
    <cellStyle name="Normal 4 5 2 3 2 2 2 2" xfId="7062" xr:uid="{00000000-0005-0000-0000-0000BE160000}"/>
    <cellStyle name="Normal 4 5 2 3 2 2 2 3" xfId="7063" xr:uid="{00000000-0005-0000-0000-0000BF160000}"/>
    <cellStyle name="Normal 4 5 2 3 2 2 3" xfId="23" xr:uid="{00000000-0005-0000-0000-0000C0160000}"/>
    <cellStyle name="Normal 4 5 2 3 2 2 4" xfId="1913" xr:uid="{00000000-0005-0000-0000-0000C1160000}"/>
    <cellStyle name="Normal 4 5 2 3 2 3" xfId="111" xr:uid="{00000000-0005-0000-0000-0000C2160000}"/>
    <cellStyle name="Normal 4 5 2 3 2 3 2" xfId="7064" xr:uid="{00000000-0005-0000-0000-0000C3160000}"/>
    <cellStyle name="Normal 4 5 2 3 2 3 3" xfId="7065" xr:uid="{00000000-0005-0000-0000-0000C4160000}"/>
    <cellStyle name="Normal 4 5 2 3 2 4" xfId="2361" xr:uid="{00000000-0005-0000-0000-0000C5160000}"/>
    <cellStyle name="Normal 4 5 2 3 2 5" xfId="6687" xr:uid="{00000000-0005-0000-0000-0000C6160000}"/>
    <cellStyle name="Normal 4 5 2 3 3" xfId="7066" xr:uid="{00000000-0005-0000-0000-0000C7160000}"/>
    <cellStyle name="Normal 4 5 2 3 3 2" xfId="3429" xr:uid="{00000000-0005-0000-0000-0000C8160000}"/>
    <cellStyle name="Normal 4 5 2 3 3 2 2" xfId="7067" xr:uid="{00000000-0005-0000-0000-0000C9160000}"/>
    <cellStyle name="Normal 4 5 2 3 3 2 3" xfId="7068" xr:uid="{00000000-0005-0000-0000-0000CA160000}"/>
    <cellStyle name="Normal 4 5 2 3 3 3" xfId="7069" xr:uid="{00000000-0005-0000-0000-0000CB160000}"/>
    <cellStyle name="Normal 4 5 2 3 3 4" xfId="7070" xr:uid="{00000000-0005-0000-0000-0000CC160000}"/>
    <cellStyle name="Normal 4 5 2 3 4" xfId="7071" xr:uid="{00000000-0005-0000-0000-0000CD160000}"/>
    <cellStyle name="Normal 4 5 2 3 4 2" xfId="7072" xr:uid="{00000000-0005-0000-0000-0000CE160000}"/>
    <cellStyle name="Normal 4 5 2 3 4 2 2" xfId="7073" xr:uid="{00000000-0005-0000-0000-0000CF160000}"/>
    <cellStyle name="Normal 4 5 2 3 4 2 3" xfId="7074" xr:uid="{00000000-0005-0000-0000-0000D0160000}"/>
    <cellStyle name="Normal 4 5 2 3 4 3" xfId="4272" xr:uid="{00000000-0005-0000-0000-0000D1160000}"/>
    <cellStyle name="Normal 4 5 2 3 4 4" xfId="649" xr:uid="{00000000-0005-0000-0000-0000D2160000}"/>
    <cellStyle name="Normal 4 5 2 3 5" xfId="7075" xr:uid="{00000000-0005-0000-0000-0000D3160000}"/>
    <cellStyle name="Normal 4 5 2 3 5 2" xfId="5261" xr:uid="{00000000-0005-0000-0000-0000D4160000}"/>
    <cellStyle name="Normal 4 5 2 3 5 3" xfId="7076" xr:uid="{00000000-0005-0000-0000-0000D5160000}"/>
    <cellStyle name="Normal 4 5 2 3 6" xfId="3039" xr:uid="{00000000-0005-0000-0000-0000D6160000}"/>
    <cellStyle name="Normal 4 5 2 3 7" xfId="3046" xr:uid="{00000000-0005-0000-0000-0000D7160000}"/>
    <cellStyle name="Normal 4 5 2 4" xfId="7077" xr:uid="{00000000-0005-0000-0000-0000D8160000}"/>
    <cellStyle name="Normal 4 5 2 4 2" xfId="7078" xr:uid="{00000000-0005-0000-0000-0000D9160000}"/>
    <cellStyle name="Normal 4 5 2 4 2 2" xfId="7079" xr:uid="{00000000-0005-0000-0000-0000DA160000}"/>
    <cellStyle name="Normal 4 5 2 4 2 2 2" xfId="7081" xr:uid="{00000000-0005-0000-0000-0000DB160000}"/>
    <cellStyle name="Normal 4 5 2 4 2 2 3" xfId="7083" xr:uid="{00000000-0005-0000-0000-0000DC160000}"/>
    <cellStyle name="Normal 4 5 2 4 2 3" xfId="6010" xr:uid="{00000000-0005-0000-0000-0000DD160000}"/>
    <cellStyle name="Normal 4 5 2 4 2 4" xfId="6012" xr:uid="{00000000-0005-0000-0000-0000DE160000}"/>
    <cellStyle name="Normal 4 5 2 4 3" xfId="7084" xr:uid="{00000000-0005-0000-0000-0000DF160000}"/>
    <cellStyle name="Normal 4 5 2 4 3 2" xfId="7085" xr:uid="{00000000-0005-0000-0000-0000E0160000}"/>
    <cellStyle name="Normal 4 5 2 4 3 2 2" xfId="4736" xr:uid="{00000000-0005-0000-0000-0000E1160000}"/>
    <cellStyle name="Normal 4 5 2 4 3 2 3" xfId="6877" xr:uid="{00000000-0005-0000-0000-0000E2160000}"/>
    <cellStyle name="Normal 4 5 2 4 3 3" xfId="7086" xr:uid="{00000000-0005-0000-0000-0000E3160000}"/>
    <cellStyle name="Normal 4 5 2 4 3 3 2" xfId="6883" xr:uid="{00000000-0005-0000-0000-0000E4160000}"/>
    <cellStyle name="Normal 4 5 2 4 3 3 3" xfId="6886" xr:uid="{00000000-0005-0000-0000-0000E5160000}"/>
    <cellStyle name="Normal 4 5 2 4 3 4" xfId="7042" xr:uid="{00000000-0005-0000-0000-0000E6160000}"/>
    <cellStyle name="Normal 4 5 2 4 3 4 2" xfId="4479" xr:uid="{00000000-0005-0000-0000-0000E7160000}"/>
    <cellStyle name="Normal 4 5 2 4 3 5" xfId="7044" xr:uid="{00000000-0005-0000-0000-0000E8160000}"/>
    <cellStyle name="Normal 4 5 2 4 4" xfId="7087" xr:uid="{00000000-0005-0000-0000-0000E9160000}"/>
    <cellStyle name="Normal 4 5 2 4 4 2" xfId="7088" xr:uid="{00000000-0005-0000-0000-0000EA160000}"/>
    <cellStyle name="Normal 4 5 2 4 4 2 2" xfId="5012" xr:uid="{00000000-0005-0000-0000-0000EB160000}"/>
    <cellStyle name="Normal 4 5 2 4 4 2 2 2" xfId="915" xr:uid="{00000000-0005-0000-0000-0000EC160000}"/>
    <cellStyle name="Normal 4 5 2 4 4 2 2 3" xfId="4294" xr:uid="{00000000-0005-0000-0000-0000ED160000}"/>
    <cellStyle name="Normal 4 5 2 4 4 2 3" xfId="5016" xr:uid="{00000000-0005-0000-0000-0000EE160000}"/>
    <cellStyle name="Normal 4 5 2 4 4 2 3 2" xfId="932" xr:uid="{00000000-0005-0000-0000-0000EF160000}"/>
    <cellStyle name="Normal 4 5 2 4 4 2 4" xfId="3946" xr:uid="{00000000-0005-0000-0000-0000F0160000}"/>
    <cellStyle name="Normal 4 5 2 4 4 3" xfId="7089" xr:uid="{00000000-0005-0000-0000-0000F1160000}"/>
    <cellStyle name="Normal 4 5 2 4 4 3 2" xfId="97" xr:uid="{00000000-0005-0000-0000-0000F2160000}"/>
    <cellStyle name="Normal 4 5 2 4 4 3 3" xfId="48" xr:uid="{00000000-0005-0000-0000-0000F3160000}"/>
    <cellStyle name="Normal 4 5 2 4 4 4" xfId="7090" xr:uid="{00000000-0005-0000-0000-0000F4160000}"/>
    <cellStyle name="Normal 4 5 2 4 4 5" xfId="5938" xr:uid="{00000000-0005-0000-0000-0000F5160000}"/>
    <cellStyle name="Normal 4 5 2 4 5" xfId="7091" xr:uid="{00000000-0005-0000-0000-0000F6160000}"/>
    <cellStyle name="Normal 4 5 2 4 5 2" xfId="5328" xr:uid="{00000000-0005-0000-0000-0000F7160000}"/>
    <cellStyle name="Normal 4 5 2 4 5 2 2" xfId="7093" xr:uid="{00000000-0005-0000-0000-0000F8160000}"/>
    <cellStyle name="Normal 4 5 2 4 5 2 3" xfId="7095" xr:uid="{00000000-0005-0000-0000-0000F9160000}"/>
    <cellStyle name="Normal 4 5 2 4 5 3" xfId="7096" xr:uid="{00000000-0005-0000-0000-0000FA160000}"/>
    <cellStyle name="Normal 4 5 2 4 5 4" xfId="7097" xr:uid="{00000000-0005-0000-0000-0000FB160000}"/>
    <cellStyle name="Normal 4 5 2 4 6" xfId="7098" xr:uid="{00000000-0005-0000-0000-0000FC160000}"/>
    <cellStyle name="Normal 4 5 2 4 6 2" xfId="4669" xr:uid="{00000000-0005-0000-0000-0000FD160000}"/>
    <cellStyle name="Normal 4 5 2 4 6 3" xfId="7099" xr:uid="{00000000-0005-0000-0000-0000FE160000}"/>
    <cellStyle name="Normal 4 5 2 4 7" xfId="7100" xr:uid="{00000000-0005-0000-0000-0000FF160000}"/>
    <cellStyle name="Normal 4 5 2 4 8" xfId="7101" xr:uid="{00000000-0005-0000-0000-000000170000}"/>
    <cellStyle name="Normal 4 5 2 5" xfId="7102" xr:uid="{00000000-0005-0000-0000-000001170000}"/>
    <cellStyle name="Normal 4 5 2 5 2" xfId="7103" xr:uid="{00000000-0005-0000-0000-000002170000}"/>
    <cellStyle name="Normal 4 5 2 5 2 2" xfId="7104" xr:uid="{00000000-0005-0000-0000-000003170000}"/>
    <cellStyle name="Normal 4 5 2 5 2 3" xfId="7105" xr:uid="{00000000-0005-0000-0000-000004170000}"/>
    <cellStyle name="Normal 4 5 2 5 3" xfId="7106" xr:uid="{00000000-0005-0000-0000-000005170000}"/>
    <cellStyle name="Normal 4 5 2 5 4" xfId="7107" xr:uid="{00000000-0005-0000-0000-000006170000}"/>
    <cellStyle name="Normal 4 5 2 6" xfId="7108" xr:uid="{00000000-0005-0000-0000-000007170000}"/>
    <cellStyle name="Normal 4 5 2 6 2" xfId="5352" xr:uid="{00000000-0005-0000-0000-000008170000}"/>
    <cellStyle name="Normal 4 5 2 6 2 2" xfId="6357" xr:uid="{00000000-0005-0000-0000-000009170000}"/>
    <cellStyle name="Normal 4 5 2 6 2 3" xfId="6359" xr:uid="{00000000-0005-0000-0000-00000A170000}"/>
    <cellStyle name="Normal 4 5 2 6 3" xfId="6610" xr:uid="{00000000-0005-0000-0000-00000B170000}"/>
    <cellStyle name="Normal 4 5 2 6 4" xfId="6612" xr:uid="{00000000-0005-0000-0000-00000C170000}"/>
    <cellStyle name="Normal 4 5 2 7" xfId="962" xr:uid="{00000000-0005-0000-0000-00000D170000}"/>
    <cellStyle name="Normal 4 5 2 7 2" xfId="973" xr:uid="{00000000-0005-0000-0000-00000E170000}"/>
    <cellStyle name="Normal 4 5 2 7 3" xfId="1028" xr:uid="{00000000-0005-0000-0000-00000F170000}"/>
    <cellStyle name="Normal 4 5 2 8" xfId="550" xr:uid="{00000000-0005-0000-0000-000010170000}"/>
    <cellStyle name="Normal 4 5 2 9" xfId="1334" xr:uid="{00000000-0005-0000-0000-000011170000}"/>
    <cellStyle name="Normal 4 5 3" xfId="7110" xr:uid="{00000000-0005-0000-0000-000012170000}"/>
    <cellStyle name="Normal 4 5 3 2" xfId="7111" xr:uid="{00000000-0005-0000-0000-000013170000}"/>
    <cellStyle name="Normal 4 5 3 2 2" xfId="7112" xr:uid="{00000000-0005-0000-0000-000014170000}"/>
    <cellStyle name="Normal 4 5 3 2 2 2" xfId="7113" xr:uid="{00000000-0005-0000-0000-000015170000}"/>
    <cellStyle name="Normal 4 5 3 2 2 2 2" xfId="7114" xr:uid="{00000000-0005-0000-0000-000016170000}"/>
    <cellStyle name="Normal 4 5 3 2 2 2 3" xfId="7115" xr:uid="{00000000-0005-0000-0000-000017170000}"/>
    <cellStyle name="Normal 4 5 3 2 2 3" xfId="7116" xr:uid="{00000000-0005-0000-0000-000018170000}"/>
    <cellStyle name="Normal 4 5 3 2 2 4" xfId="7117" xr:uid="{00000000-0005-0000-0000-000019170000}"/>
    <cellStyle name="Normal 4 5 3 2 3" xfId="7118" xr:uid="{00000000-0005-0000-0000-00001A170000}"/>
    <cellStyle name="Normal 4 5 3 2 3 2" xfId="7119" xr:uid="{00000000-0005-0000-0000-00001B170000}"/>
    <cellStyle name="Normal 4 5 3 2 3 3" xfId="7120" xr:uid="{00000000-0005-0000-0000-00001C170000}"/>
    <cellStyle name="Normal 4 5 3 2 4" xfId="7121" xr:uid="{00000000-0005-0000-0000-00001D170000}"/>
    <cellStyle name="Normal 4 5 3 2 5" xfId="7122" xr:uid="{00000000-0005-0000-0000-00001E170000}"/>
    <cellStyle name="Normal 4 5 3 3" xfId="7123" xr:uid="{00000000-0005-0000-0000-00001F170000}"/>
    <cellStyle name="Normal 4 5 3 3 2" xfId="7124" xr:uid="{00000000-0005-0000-0000-000020170000}"/>
    <cellStyle name="Normal 4 5 3 3 2 2" xfId="6939" xr:uid="{00000000-0005-0000-0000-000021170000}"/>
    <cellStyle name="Normal 4 5 3 3 2 3" xfId="6943" xr:uid="{00000000-0005-0000-0000-000022170000}"/>
    <cellStyle name="Normal 4 5 3 3 3" xfId="7125" xr:uid="{00000000-0005-0000-0000-000023170000}"/>
    <cellStyle name="Normal 4 5 3 3 4" xfId="7126" xr:uid="{00000000-0005-0000-0000-000024170000}"/>
    <cellStyle name="Normal 4 5 3 4" xfId="7127" xr:uid="{00000000-0005-0000-0000-000025170000}"/>
    <cellStyle name="Normal 4 5 3 4 2" xfId="7128" xr:uid="{00000000-0005-0000-0000-000026170000}"/>
    <cellStyle name="Normal 4 5 3 4 2 2" xfId="6989" xr:uid="{00000000-0005-0000-0000-000027170000}"/>
    <cellStyle name="Normal 4 5 3 4 2 3" xfId="6995" xr:uid="{00000000-0005-0000-0000-000028170000}"/>
    <cellStyle name="Normal 4 5 3 4 3" xfId="7129" xr:uid="{00000000-0005-0000-0000-000029170000}"/>
    <cellStyle name="Normal 4 5 3 4 4" xfId="7130" xr:uid="{00000000-0005-0000-0000-00002A170000}"/>
    <cellStyle name="Normal 4 5 3 5" xfId="7131" xr:uid="{00000000-0005-0000-0000-00002B170000}"/>
    <cellStyle name="Normal 4 5 3 5 2" xfId="7132" xr:uid="{00000000-0005-0000-0000-00002C170000}"/>
    <cellStyle name="Normal 4 5 3 5 3" xfId="7133" xr:uid="{00000000-0005-0000-0000-00002D170000}"/>
    <cellStyle name="Normal 4 5 3 6" xfId="7134" xr:uid="{00000000-0005-0000-0000-00002E170000}"/>
    <cellStyle name="Normal 4 5 3 7" xfId="7135" xr:uid="{00000000-0005-0000-0000-00002F170000}"/>
    <cellStyle name="Normal 4 5 4" xfId="7138" xr:uid="{00000000-0005-0000-0000-000030170000}"/>
    <cellStyle name="Normal 4 5 4 2" xfId="7140" xr:uid="{00000000-0005-0000-0000-000031170000}"/>
    <cellStyle name="Normal 4 5 4 2 2" xfId="6249" xr:uid="{00000000-0005-0000-0000-000032170000}"/>
    <cellStyle name="Normal 4 5 4 2 2 2" xfId="400" xr:uid="{00000000-0005-0000-0000-000033170000}"/>
    <cellStyle name="Normal 4 5 4 2 2 3" xfId="7142" xr:uid="{00000000-0005-0000-0000-000034170000}"/>
    <cellStyle name="Normal 4 5 4 2 3" xfId="7144" xr:uid="{00000000-0005-0000-0000-000035170000}"/>
    <cellStyle name="Normal 4 5 4 2 4" xfId="7146" xr:uid="{00000000-0005-0000-0000-000036170000}"/>
    <cellStyle name="Normal 4 5 4 3" xfId="7148" xr:uid="{00000000-0005-0000-0000-000037170000}"/>
    <cellStyle name="Normal 4 5 4 3 2" xfId="7150" xr:uid="{00000000-0005-0000-0000-000038170000}"/>
    <cellStyle name="Normal 4 5 4 3 3" xfId="7152" xr:uid="{00000000-0005-0000-0000-000039170000}"/>
    <cellStyle name="Normal 4 5 4 4" xfId="7154" xr:uid="{00000000-0005-0000-0000-00003A170000}"/>
    <cellStyle name="Normal 4 5 4 5" xfId="7156" xr:uid="{00000000-0005-0000-0000-00003B170000}"/>
    <cellStyle name="Normal 4 5 5" xfId="7159" xr:uid="{00000000-0005-0000-0000-00003C170000}"/>
    <cellStyle name="Normal 4 5 5 2" xfId="7161" xr:uid="{00000000-0005-0000-0000-00003D170000}"/>
    <cellStyle name="Normal 4 5 5 2 2" xfId="7163" xr:uid="{00000000-0005-0000-0000-00003E170000}"/>
    <cellStyle name="Normal 4 5 5 2 2 2" xfId="5412" xr:uid="{00000000-0005-0000-0000-00003F170000}"/>
    <cellStyle name="Normal 4 5 5 2 2 3" xfId="7165" xr:uid="{00000000-0005-0000-0000-000040170000}"/>
    <cellStyle name="Normal 4 5 5 2 3" xfId="7167" xr:uid="{00000000-0005-0000-0000-000041170000}"/>
    <cellStyle name="Normal 4 5 5 2 4" xfId="7169" xr:uid="{00000000-0005-0000-0000-000042170000}"/>
    <cellStyle name="Normal 4 5 5 3" xfId="7171" xr:uid="{00000000-0005-0000-0000-000043170000}"/>
    <cellStyle name="Normal 4 5 5 3 2" xfId="5628" xr:uid="{00000000-0005-0000-0000-000044170000}"/>
    <cellStyle name="Normal 4 5 5 3 3" xfId="5632" xr:uid="{00000000-0005-0000-0000-000045170000}"/>
    <cellStyle name="Normal 4 5 5 4" xfId="7173" xr:uid="{00000000-0005-0000-0000-000046170000}"/>
    <cellStyle name="Normal 4 5 5 5" xfId="7175" xr:uid="{00000000-0005-0000-0000-000047170000}"/>
    <cellStyle name="Normal 4 5 6" xfId="7178" xr:uid="{00000000-0005-0000-0000-000048170000}"/>
    <cellStyle name="Normal 4 5 6 2" xfId="7180" xr:uid="{00000000-0005-0000-0000-000049170000}"/>
    <cellStyle name="Normal 4 5 6 2 2" xfId="7182" xr:uid="{00000000-0005-0000-0000-00004A170000}"/>
    <cellStyle name="Normal 4 5 6 2 3" xfId="7184" xr:uid="{00000000-0005-0000-0000-00004B170000}"/>
    <cellStyle name="Normal 4 5 6 3" xfId="7186" xr:uid="{00000000-0005-0000-0000-00004C170000}"/>
    <cellStyle name="Normal 4 5 6 4" xfId="7188" xr:uid="{00000000-0005-0000-0000-00004D170000}"/>
    <cellStyle name="Normal 4 5 7" xfId="7190" xr:uid="{00000000-0005-0000-0000-00004E170000}"/>
    <cellStyle name="Normal 4 5 7 2" xfId="4337" xr:uid="{00000000-0005-0000-0000-00004F170000}"/>
    <cellStyle name="Normal 4 5 7 2 2" xfId="7192" xr:uid="{00000000-0005-0000-0000-000050170000}"/>
    <cellStyle name="Normal 4 5 7 2 3" xfId="7194" xr:uid="{00000000-0005-0000-0000-000051170000}"/>
    <cellStyle name="Normal 4 5 7 3" xfId="750" xr:uid="{00000000-0005-0000-0000-000052170000}"/>
    <cellStyle name="Normal 4 5 7 4" xfId="7196" xr:uid="{00000000-0005-0000-0000-000053170000}"/>
    <cellStyle name="Normal 4 5 8" xfId="7198" xr:uid="{00000000-0005-0000-0000-000054170000}"/>
    <cellStyle name="Normal 4 5 8 2" xfId="4343" xr:uid="{00000000-0005-0000-0000-000055170000}"/>
    <cellStyle name="Normal 4 5 8 3" xfId="7200" xr:uid="{00000000-0005-0000-0000-000056170000}"/>
    <cellStyle name="Normal 4 5 9" xfId="7202" xr:uid="{00000000-0005-0000-0000-000057170000}"/>
    <cellStyle name="Normal 4 6" xfId="1839" xr:uid="{00000000-0005-0000-0000-000058170000}"/>
    <cellStyle name="Normal 4 6 2" xfId="7203" xr:uid="{00000000-0005-0000-0000-000059170000}"/>
    <cellStyle name="Normal 4 6 2 2" xfId="7204" xr:uid="{00000000-0005-0000-0000-00005A170000}"/>
    <cellStyle name="Normal 4 6 2 2 2" xfId="3514" xr:uid="{00000000-0005-0000-0000-00005B170000}"/>
    <cellStyle name="Normal 4 6 2 2 2 2" xfId="7205" xr:uid="{00000000-0005-0000-0000-00005C170000}"/>
    <cellStyle name="Normal 4 6 2 2 2 3" xfId="7206" xr:uid="{00000000-0005-0000-0000-00005D170000}"/>
    <cellStyle name="Normal 4 6 2 2 3" xfId="7207" xr:uid="{00000000-0005-0000-0000-00005E170000}"/>
    <cellStyle name="Normal 4 6 2 2 4" xfId="184" xr:uid="{00000000-0005-0000-0000-00005F170000}"/>
    <cellStyle name="Normal 4 6 2 3" xfId="7208" xr:uid="{00000000-0005-0000-0000-000060170000}"/>
    <cellStyle name="Normal 4 6 2 3 2" xfId="7209" xr:uid="{00000000-0005-0000-0000-000061170000}"/>
    <cellStyle name="Normal 4 6 2 3 3" xfId="101" xr:uid="{00000000-0005-0000-0000-000062170000}"/>
    <cellStyle name="Normal 4 6 2 4" xfId="7210" xr:uid="{00000000-0005-0000-0000-000063170000}"/>
    <cellStyle name="Normal 4 6 2 5" xfId="7211" xr:uid="{00000000-0005-0000-0000-000064170000}"/>
    <cellStyle name="Normal 4 6 3" xfId="7212" xr:uid="{00000000-0005-0000-0000-000065170000}"/>
    <cellStyle name="Normal 4 6 3 2" xfId="6773" xr:uid="{00000000-0005-0000-0000-000066170000}"/>
    <cellStyle name="Normal 4 6 4" xfId="7214" xr:uid="{00000000-0005-0000-0000-000067170000}"/>
    <cellStyle name="Normal 4 6 4 2" xfId="6821" xr:uid="{00000000-0005-0000-0000-000068170000}"/>
    <cellStyle name="Normal 4 6 4 2 2" xfId="6824" xr:uid="{00000000-0005-0000-0000-000069170000}"/>
    <cellStyle name="Normal 4 6 4 2 3" xfId="6827" xr:uid="{00000000-0005-0000-0000-00006A170000}"/>
    <cellStyle name="Normal 4 6 4 3" xfId="6830" xr:uid="{00000000-0005-0000-0000-00006B170000}"/>
    <cellStyle name="Normal 4 6 4 4" xfId="6833" xr:uid="{00000000-0005-0000-0000-00006C170000}"/>
    <cellStyle name="Normal 4 6 5" xfId="7216" xr:uid="{00000000-0005-0000-0000-00006D170000}"/>
    <cellStyle name="Normal 4 6 5 2" xfId="6849" xr:uid="{00000000-0005-0000-0000-00006E170000}"/>
    <cellStyle name="Normal 4 6 5 2 2" xfId="7218" xr:uid="{00000000-0005-0000-0000-00006F170000}"/>
    <cellStyle name="Normal 4 6 5 2 3" xfId="7220" xr:uid="{00000000-0005-0000-0000-000070170000}"/>
    <cellStyle name="Normal 4 6 5 3" xfId="7222" xr:uid="{00000000-0005-0000-0000-000071170000}"/>
    <cellStyle name="Normal 4 6 5 4" xfId="7224" xr:uid="{00000000-0005-0000-0000-000072170000}"/>
    <cellStyle name="Normal 4 6 6" xfId="7226" xr:uid="{00000000-0005-0000-0000-000073170000}"/>
    <cellStyle name="Normal 4 6 6 2" xfId="7228" xr:uid="{00000000-0005-0000-0000-000074170000}"/>
    <cellStyle name="Normal 4 6 6 3" xfId="7230" xr:uid="{00000000-0005-0000-0000-000075170000}"/>
    <cellStyle name="Normal 4 6 7" xfId="7232" xr:uid="{00000000-0005-0000-0000-000076170000}"/>
    <cellStyle name="Normal 4 6 8" xfId="7234" xr:uid="{00000000-0005-0000-0000-000077170000}"/>
    <cellStyle name="Normal 4 7" xfId="755" xr:uid="{00000000-0005-0000-0000-000078170000}"/>
    <cellStyle name="Normal 4 7 2" xfId="7235" xr:uid="{00000000-0005-0000-0000-000079170000}"/>
    <cellStyle name="Normal 4 7 2 2" xfId="7036" xr:uid="{00000000-0005-0000-0000-00007A170000}"/>
    <cellStyle name="Normal 4 7 2 2 2" xfId="7236" xr:uid="{00000000-0005-0000-0000-00007B170000}"/>
    <cellStyle name="Normal 4 7 2 2 2 2" xfId="7238" xr:uid="{00000000-0005-0000-0000-00007C170000}"/>
    <cellStyle name="Normal 4 7 2 2 2 3" xfId="3711" xr:uid="{00000000-0005-0000-0000-00007D170000}"/>
    <cellStyle name="Normal 4 7 2 2 3" xfId="1409" xr:uid="{00000000-0005-0000-0000-00007E170000}"/>
    <cellStyle name="Normal 4 7 2 2 4" xfId="1414" xr:uid="{00000000-0005-0000-0000-00007F170000}"/>
    <cellStyle name="Normal 4 7 2 3" xfId="7239" xr:uid="{00000000-0005-0000-0000-000080170000}"/>
    <cellStyle name="Normal 4 7 2 3 2" xfId="7240" xr:uid="{00000000-0005-0000-0000-000081170000}"/>
    <cellStyle name="Normal 4 7 2 3 3" xfId="1615" xr:uid="{00000000-0005-0000-0000-000082170000}"/>
    <cellStyle name="Normal 4 7 2 4" xfId="6742" xr:uid="{00000000-0005-0000-0000-000083170000}"/>
    <cellStyle name="Normal 4 7 2 5" xfId="3826" xr:uid="{00000000-0005-0000-0000-000084170000}"/>
    <cellStyle name="Normal 4 7 3" xfId="7241" xr:uid="{00000000-0005-0000-0000-000085170000}"/>
    <cellStyle name="Normal 4 7 3 2" xfId="3756" xr:uid="{00000000-0005-0000-0000-000086170000}"/>
    <cellStyle name="Normal 4 7 3 2 2" xfId="7242" xr:uid="{00000000-0005-0000-0000-000087170000}"/>
    <cellStyle name="Normal 4 7 3 2 3" xfId="901" xr:uid="{00000000-0005-0000-0000-000088170000}"/>
    <cellStyle name="Normal 4 7 3 3" xfId="3760" xr:uid="{00000000-0005-0000-0000-000089170000}"/>
    <cellStyle name="Normal 4 7 3 4" xfId="6746" xr:uid="{00000000-0005-0000-0000-00008A170000}"/>
    <cellStyle name="Normal 4 7 4" xfId="7244" xr:uid="{00000000-0005-0000-0000-00008B170000}"/>
    <cellStyle name="Normal 4 7 4 2" xfId="7246" xr:uid="{00000000-0005-0000-0000-00008C170000}"/>
    <cellStyle name="Normal 4 7 4 2 2" xfId="2199" xr:uid="{00000000-0005-0000-0000-00008D170000}"/>
    <cellStyle name="Normal 4 7 4 2 3" xfId="433" xr:uid="{00000000-0005-0000-0000-00008E170000}"/>
    <cellStyle name="Normal 4 7 4 3" xfId="7249" xr:uid="{00000000-0005-0000-0000-00008F170000}"/>
    <cellStyle name="Normal 4 7 4 4" xfId="6752" xr:uid="{00000000-0005-0000-0000-000090170000}"/>
    <cellStyle name="Normal 4 7 5" xfId="7251" xr:uid="{00000000-0005-0000-0000-000091170000}"/>
    <cellStyle name="Normal 4 7 5 2" xfId="7253" xr:uid="{00000000-0005-0000-0000-000092170000}"/>
    <cellStyle name="Normal 4 7 5 3" xfId="7256" xr:uid="{00000000-0005-0000-0000-000093170000}"/>
    <cellStyle name="Normal 4 7 6" xfId="7258" xr:uid="{00000000-0005-0000-0000-000094170000}"/>
    <cellStyle name="Normal 4 7 7" xfId="7260" xr:uid="{00000000-0005-0000-0000-000095170000}"/>
    <cellStyle name="Normal 4 8" xfId="1845" xr:uid="{00000000-0005-0000-0000-000096170000}"/>
    <cellStyle name="Normal 4 8 2" xfId="7262" xr:uid="{00000000-0005-0000-0000-000097170000}"/>
    <cellStyle name="Normal 4 8 2 2" xfId="7263" xr:uid="{00000000-0005-0000-0000-000098170000}"/>
    <cellStyle name="Normal 4 8 2 2 2" xfId="1152" xr:uid="{00000000-0005-0000-0000-000099170000}"/>
    <cellStyle name="Normal 4 8 2 2 3" xfId="7264" xr:uid="{00000000-0005-0000-0000-00009A170000}"/>
    <cellStyle name="Normal 4 8 2 3" xfId="7265" xr:uid="{00000000-0005-0000-0000-00009B170000}"/>
    <cellStyle name="Normal 4 8 2 4" xfId="6764" xr:uid="{00000000-0005-0000-0000-00009C170000}"/>
    <cellStyle name="Normal 4 8 3" xfId="7266" xr:uid="{00000000-0005-0000-0000-00009D170000}"/>
    <cellStyle name="Normal 4 8 3 2" xfId="7267" xr:uid="{00000000-0005-0000-0000-00009E170000}"/>
    <cellStyle name="Normal 4 8 3 2 2" xfId="1096" xr:uid="{00000000-0005-0000-0000-00009F170000}"/>
    <cellStyle name="Normal 4 8 3 2 3" xfId="7268" xr:uid="{00000000-0005-0000-0000-0000A0170000}"/>
    <cellStyle name="Normal 4 8 3 3" xfId="7270" xr:uid="{00000000-0005-0000-0000-0000A1170000}"/>
    <cellStyle name="Normal 4 8 3 4" xfId="826" xr:uid="{00000000-0005-0000-0000-0000A2170000}"/>
    <cellStyle name="Normal 4 8 4" xfId="7272" xr:uid="{00000000-0005-0000-0000-0000A3170000}"/>
    <cellStyle name="Normal 4 8 4 2" xfId="7015" xr:uid="{00000000-0005-0000-0000-0000A4170000}"/>
    <cellStyle name="Normal 4 8 4 3" xfId="7275" xr:uid="{00000000-0005-0000-0000-0000A5170000}"/>
    <cellStyle name="Normal 4 8 5" xfId="7277" xr:uid="{00000000-0005-0000-0000-0000A6170000}"/>
    <cellStyle name="Normal 4 8 6" xfId="7279" xr:uid="{00000000-0005-0000-0000-0000A7170000}"/>
    <cellStyle name="Normal 4 9" xfId="1853" xr:uid="{00000000-0005-0000-0000-0000A8170000}"/>
    <cellStyle name="Normal 4 9 2" xfId="7280" xr:uid="{00000000-0005-0000-0000-0000A9170000}"/>
    <cellStyle name="Normal 4 9 2 2" xfId="7281" xr:uid="{00000000-0005-0000-0000-0000AA170000}"/>
    <cellStyle name="Normal 4 9 2 2 2" xfId="7283" xr:uid="{00000000-0005-0000-0000-0000AB170000}"/>
    <cellStyle name="Normal 4 9 2 2 3" xfId="7285" xr:uid="{00000000-0005-0000-0000-0000AC170000}"/>
    <cellStyle name="Normal 4 9 2 3" xfId="7286" xr:uid="{00000000-0005-0000-0000-0000AD170000}"/>
    <cellStyle name="Normal 4 9 2 4" xfId="7287" xr:uid="{00000000-0005-0000-0000-0000AE170000}"/>
    <cellStyle name="Normal 4 9 3" xfId="7288" xr:uid="{00000000-0005-0000-0000-0000AF170000}"/>
    <cellStyle name="Normal 4 9 3 2" xfId="3851" xr:uid="{00000000-0005-0000-0000-0000B0170000}"/>
    <cellStyle name="Normal 4 9 3 2 2" xfId="6756" xr:uid="{00000000-0005-0000-0000-0000B1170000}"/>
    <cellStyle name="Normal 4 9 3 2 3" xfId="7290" xr:uid="{00000000-0005-0000-0000-0000B2170000}"/>
    <cellStyle name="Normal 4 9 3 3" xfId="3854" xr:uid="{00000000-0005-0000-0000-0000B3170000}"/>
    <cellStyle name="Normal 4 9 3 4" xfId="131" xr:uid="{00000000-0005-0000-0000-0000B4170000}"/>
    <cellStyle name="Normal 4 9 4" xfId="7292" xr:uid="{00000000-0005-0000-0000-0000B5170000}"/>
    <cellStyle name="Normal 4 9 4 2" xfId="7294" xr:uid="{00000000-0005-0000-0000-0000B6170000}"/>
    <cellStyle name="Normal 4 9 4 3" xfId="7296" xr:uid="{00000000-0005-0000-0000-0000B7170000}"/>
    <cellStyle name="Normal 4 9 5" xfId="7298" xr:uid="{00000000-0005-0000-0000-0000B8170000}"/>
    <cellStyle name="Normal 4 9 6" xfId="7300" xr:uid="{00000000-0005-0000-0000-0000B9170000}"/>
    <cellStyle name="Normal 4_085 - Sanitetski i medicinski materijal u SZZ- fakturisano 2013-2014" xfId="6184" xr:uid="{00000000-0005-0000-0000-0000BA170000}"/>
    <cellStyle name="Normal 40" xfId="6405" xr:uid="{00000000-0005-0000-0000-0000BB170000}"/>
    <cellStyle name="Normal 40 2" xfId="1483" xr:uid="{00000000-0005-0000-0000-0000BC170000}"/>
    <cellStyle name="Normal 41" xfId="6408" xr:uid="{00000000-0005-0000-0000-0000BD170000}"/>
    <cellStyle name="Normal 41 2" xfId="923" xr:uid="{00000000-0005-0000-0000-0000BE170000}"/>
    <cellStyle name="Normal 41 2 2" xfId="6411" xr:uid="{00000000-0005-0000-0000-0000BF170000}"/>
    <cellStyle name="Normal 41 3" xfId="441" xr:uid="{00000000-0005-0000-0000-0000C0170000}"/>
    <cellStyle name="Normal 41 3 2" xfId="6656" xr:uid="{00000000-0005-0000-0000-0000C1170000}"/>
    <cellStyle name="Normal 41 4" xfId="6707" xr:uid="{00000000-0005-0000-0000-0000C2170000}"/>
    <cellStyle name="Normal 42" xfId="6710" xr:uid="{00000000-0005-0000-0000-0000C3170000}"/>
    <cellStyle name="Normal 42 2" xfId="2354" xr:uid="{00000000-0005-0000-0000-0000C4170000}"/>
    <cellStyle name="Normal 42 2 2" xfId="6712" xr:uid="{00000000-0005-0000-0000-0000C5170000}"/>
    <cellStyle name="Normal 42 3" xfId="6715" xr:uid="{00000000-0005-0000-0000-0000C6170000}"/>
    <cellStyle name="Normal 42 3 2" xfId="6718" xr:uid="{00000000-0005-0000-0000-0000C7170000}"/>
    <cellStyle name="Normal 42 3 2 2" xfId="7301" xr:uid="{00000000-0005-0000-0000-0000C8170000}"/>
    <cellStyle name="Normal 42 3 2 2 2" xfId="7302" xr:uid="{00000000-0005-0000-0000-0000C9170000}"/>
    <cellStyle name="Normal 42 3 2 2 3" xfId="7303" xr:uid="{00000000-0005-0000-0000-0000CA170000}"/>
    <cellStyle name="Normal 42 3 2 3" xfId="6912" xr:uid="{00000000-0005-0000-0000-0000CB170000}"/>
    <cellStyle name="Normal 42 3 2 4" xfId="6916" xr:uid="{00000000-0005-0000-0000-0000CC170000}"/>
    <cellStyle name="Normal 42 3 3" xfId="7304" xr:uid="{00000000-0005-0000-0000-0000CD170000}"/>
    <cellStyle name="Normal 42 3 3 2" xfId="205" xr:uid="{00000000-0005-0000-0000-0000CE170000}"/>
    <cellStyle name="Normal 42 3 3 3" xfId="237" xr:uid="{00000000-0005-0000-0000-0000CF170000}"/>
    <cellStyle name="Normal 42 3 4" xfId="7305" xr:uid="{00000000-0005-0000-0000-0000D0170000}"/>
    <cellStyle name="Normal 42 3 5" xfId="7306" xr:uid="{00000000-0005-0000-0000-0000D1170000}"/>
    <cellStyle name="Normal 42 4" xfId="6721" xr:uid="{00000000-0005-0000-0000-0000D2170000}"/>
    <cellStyle name="Normal 43" xfId="6723" xr:uid="{00000000-0005-0000-0000-0000D3170000}"/>
    <cellStyle name="Normal 43 10" xfId="2805" xr:uid="{00000000-0005-0000-0000-0000D4170000}"/>
    <cellStyle name="Normal 43 2" xfId="6686" xr:uid="{00000000-0005-0000-0000-0000D5170000}"/>
    <cellStyle name="Normal 43 2 2" xfId="4809" xr:uid="{00000000-0005-0000-0000-0000D6170000}"/>
    <cellStyle name="Normal 43 2 2 2" xfId="6725" xr:uid="{00000000-0005-0000-0000-0000D7170000}"/>
    <cellStyle name="Normal 43 2 2 2 2" xfId="4844" xr:uid="{00000000-0005-0000-0000-0000D8170000}"/>
    <cellStyle name="Normal 43 2 2 2 2 2" xfId="7307" xr:uid="{00000000-0005-0000-0000-0000D9170000}"/>
    <cellStyle name="Normal 43 2 2 2 2 2 2" xfId="4795" xr:uid="{00000000-0005-0000-0000-0000DA170000}"/>
    <cellStyle name="Normal 43 2 2 2 2 2 3" xfId="4797" xr:uid="{00000000-0005-0000-0000-0000DB170000}"/>
    <cellStyle name="Normal 43 2 2 2 2 3" xfId="1716" xr:uid="{00000000-0005-0000-0000-0000DC170000}"/>
    <cellStyle name="Normal 43 2 2 2 2 4" xfId="7309" xr:uid="{00000000-0005-0000-0000-0000DD170000}"/>
    <cellStyle name="Normal 43 2 2 2 3" xfId="7310" xr:uid="{00000000-0005-0000-0000-0000DE170000}"/>
    <cellStyle name="Normal 43 2 2 2 3 2" xfId="6102" xr:uid="{00000000-0005-0000-0000-0000DF170000}"/>
    <cellStyle name="Normal 43 2 2 2 3 3" xfId="2006" xr:uid="{00000000-0005-0000-0000-0000E0170000}"/>
    <cellStyle name="Normal 43 2 2 2 4" xfId="7311" xr:uid="{00000000-0005-0000-0000-0000E1170000}"/>
    <cellStyle name="Normal 43 2 2 2 5" xfId="6371" xr:uid="{00000000-0005-0000-0000-0000E2170000}"/>
    <cellStyle name="Normal 43 2 2 3" xfId="7312" xr:uid="{00000000-0005-0000-0000-0000E3170000}"/>
    <cellStyle name="Normal 43 2 2 3 2" xfId="7313" xr:uid="{00000000-0005-0000-0000-0000E4170000}"/>
    <cellStyle name="Normal 43 2 2 3 2 2" xfId="7314" xr:uid="{00000000-0005-0000-0000-0000E5170000}"/>
    <cellStyle name="Normal 43 2 2 3 2 3" xfId="7316" xr:uid="{00000000-0005-0000-0000-0000E6170000}"/>
    <cellStyle name="Normal 43 2 2 3 3" xfId="7317" xr:uid="{00000000-0005-0000-0000-0000E7170000}"/>
    <cellStyle name="Normal 43 2 2 3 4" xfId="7318" xr:uid="{00000000-0005-0000-0000-0000E8170000}"/>
    <cellStyle name="Normal 43 2 2 4" xfId="7319" xr:uid="{00000000-0005-0000-0000-0000E9170000}"/>
    <cellStyle name="Normal 43 2 2 4 2" xfId="7321" xr:uid="{00000000-0005-0000-0000-0000EA170000}"/>
    <cellStyle name="Normal 43 2 2 4 2 2" xfId="2178" xr:uid="{00000000-0005-0000-0000-0000EB170000}"/>
    <cellStyle name="Normal 43 2 2 4 2 3" xfId="4525" xr:uid="{00000000-0005-0000-0000-0000EC170000}"/>
    <cellStyle name="Normal 43 2 2 4 3" xfId="7323" xr:uid="{00000000-0005-0000-0000-0000ED170000}"/>
    <cellStyle name="Normal 43 2 2 4 4" xfId="7325" xr:uid="{00000000-0005-0000-0000-0000EE170000}"/>
    <cellStyle name="Normal 43 2 2 5" xfId="7326" xr:uid="{00000000-0005-0000-0000-0000EF170000}"/>
    <cellStyle name="Normal 43 2 2 5 2" xfId="5095" xr:uid="{00000000-0005-0000-0000-0000F0170000}"/>
    <cellStyle name="Normal 43 2 2 5 3" xfId="5102" xr:uid="{00000000-0005-0000-0000-0000F1170000}"/>
    <cellStyle name="Normal 43 2 2 6" xfId="5620" xr:uid="{00000000-0005-0000-0000-0000F2170000}"/>
    <cellStyle name="Normal 43 2 2 7" xfId="5327" xr:uid="{00000000-0005-0000-0000-0000F3170000}"/>
    <cellStyle name="Normal 43 2 3" xfId="4813" xr:uid="{00000000-0005-0000-0000-0000F4170000}"/>
    <cellStyle name="Normal 43 2 3 2" xfId="4625" xr:uid="{00000000-0005-0000-0000-0000F5170000}"/>
    <cellStyle name="Normal 43 2 3 2 2" xfId="4627" xr:uid="{00000000-0005-0000-0000-0000F6170000}"/>
    <cellStyle name="Normal 43 2 3 2 2 2" xfId="1742" xr:uid="{00000000-0005-0000-0000-0000F7170000}"/>
    <cellStyle name="Normal 43 2 3 2 2 3" xfId="629" xr:uid="{00000000-0005-0000-0000-0000F8170000}"/>
    <cellStyle name="Normal 43 2 3 2 3" xfId="4631" xr:uid="{00000000-0005-0000-0000-0000F9170000}"/>
    <cellStyle name="Normal 43 2 3 2 4" xfId="4635" xr:uid="{00000000-0005-0000-0000-0000FA170000}"/>
    <cellStyle name="Normal 43 2 3 3" xfId="4642" xr:uid="{00000000-0005-0000-0000-0000FB170000}"/>
    <cellStyle name="Normal 43 2 3 3 2" xfId="4644" xr:uid="{00000000-0005-0000-0000-0000FC170000}"/>
    <cellStyle name="Normal 43 2 3 3 3" xfId="4649" xr:uid="{00000000-0005-0000-0000-0000FD170000}"/>
    <cellStyle name="Normal 43 2 3 4" xfId="4654" xr:uid="{00000000-0005-0000-0000-0000FE170000}"/>
    <cellStyle name="Normal 43 2 3 5" xfId="1432" xr:uid="{00000000-0005-0000-0000-0000FF170000}"/>
    <cellStyle name="Normal 43 2 4" xfId="7329" xr:uid="{00000000-0005-0000-0000-000000180000}"/>
    <cellStyle name="Normal 43 2 4 2" xfId="7330" xr:uid="{00000000-0005-0000-0000-000001180000}"/>
    <cellStyle name="Normal 43 2 4 2 2" xfId="7332" xr:uid="{00000000-0005-0000-0000-000002180000}"/>
    <cellStyle name="Normal 43 2 4 2 3" xfId="7333" xr:uid="{00000000-0005-0000-0000-000003180000}"/>
    <cellStyle name="Normal 43 2 4 3" xfId="7334" xr:uid="{00000000-0005-0000-0000-000004180000}"/>
    <cellStyle name="Normal 43 2 4 4" xfId="7335" xr:uid="{00000000-0005-0000-0000-000005180000}"/>
    <cellStyle name="Normal 43 2 5" xfId="6804" xr:uid="{00000000-0005-0000-0000-000006180000}"/>
    <cellStyle name="Normal 43 2 5 2" xfId="7337" xr:uid="{00000000-0005-0000-0000-000007180000}"/>
    <cellStyle name="Normal 43 2 5 2 2" xfId="7338" xr:uid="{00000000-0005-0000-0000-000008180000}"/>
    <cellStyle name="Normal 43 2 5 2 3" xfId="7339" xr:uid="{00000000-0005-0000-0000-000009180000}"/>
    <cellStyle name="Normal 43 2 5 3" xfId="7080" xr:uid="{00000000-0005-0000-0000-00000A180000}"/>
    <cellStyle name="Normal 43 2 5 4" xfId="7082" xr:uid="{00000000-0005-0000-0000-00000B180000}"/>
    <cellStyle name="Normal 43 2 6" xfId="6807" xr:uid="{00000000-0005-0000-0000-00000C180000}"/>
    <cellStyle name="Normal 43 2 6 2" xfId="7341" xr:uid="{00000000-0005-0000-0000-00000D180000}"/>
    <cellStyle name="Normal 43 2 6 3" xfId="7342" xr:uid="{00000000-0005-0000-0000-00000E180000}"/>
    <cellStyle name="Normal 43 2 7" xfId="7344" xr:uid="{00000000-0005-0000-0000-00000F180000}"/>
    <cellStyle name="Normal 43 2 8" xfId="7346" xr:uid="{00000000-0005-0000-0000-000010180000}"/>
    <cellStyle name="Normal 43 3" xfId="6727" xr:uid="{00000000-0005-0000-0000-000011180000}"/>
    <cellStyle name="Normal 43 3 2" xfId="494" xr:uid="{00000000-0005-0000-0000-000012180000}"/>
    <cellStyle name="Normal 43 3 2 2" xfId="6729" xr:uid="{00000000-0005-0000-0000-000013180000}"/>
    <cellStyle name="Normal 43 3 2 2 2" xfId="4986" xr:uid="{00000000-0005-0000-0000-000014180000}"/>
    <cellStyle name="Normal 43 3 2 2 2 2" xfId="6731" xr:uid="{00000000-0005-0000-0000-000015180000}"/>
    <cellStyle name="Normal 43 3 2 2 2 3" xfId="6740" xr:uid="{00000000-0005-0000-0000-000016180000}"/>
    <cellStyle name="Normal 43 3 2 2 3" xfId="6760" xr:uid="{00000000-0005-0000-0000-000017180000}"/>
    <cellStyle name="Normal 43 3 2 2 4" xfId="6767" xr:uid="{00000000-0005-0000-0000-000018180000}"/>
    <cellStyle name="Normal 43 3 2 3" xfId="6786" xr:uid="{00000000-0005-0000-0000-000019180000}"/>
    <cellStyle name="Normal 43 3 2 3 2" xfId="6788" xr:uid="{00000000-0005-0000-0000-00001A180000}"/>
    <cellStyle name="Normal 43 3 2 3 3" xfId="6812" xr:uid="{00000000-0005-0000-0000-00001B180000}"/>
    <cellStyle name="Normal 43 3 2 4" xfId="6835" xr:uid="{00000000-0005-0000-0000-00001C180000}"/>
    <cellStyle name="Normal 43 3 2 5" xfId="6851" xr:uid="{00000000-0005-0000-0000-00001D180000}"/>
    <cellStyle name="Normal 43 3 3" xfId="4827" xr:uid="{00000000-0005-0000-0000-00001E180000}"/>
    <cellStyle name="Normal 43 3 3 2" xfId="4701" xr:uid="{00000000-0005-0000-0000-00001F180000}"/>
    <cellStyle name="Normal 43 3 3 2 2" xfId="3738" xr:uid="{00000000-0005-0000-0000-000020180000}"/>
    <cellStyle name="Normal 43 3 3 2 3" xfId="587" xr:uid="{00000000-0005-0000-0000-000021180000}"/>
    <cellStyle name="Normal 43 3 3 3" xfId="4705" xr:uid="{00000000-0005-0000-0000-000022180000}"/>
    <cellStyle name="Normal 43 3 3 4" xfId="4709" xr:uid="{00000000-0005-0000-0000-000023180000}"/>
    <cellStyle name="Normal 43 3 4" xfId="6867" xr:uid="{00000000-0005-0000-0000-000024180000}"/>
    <cellStyle name="Normal 43 3 4 2" xfId="975" xr:uid="{00000000-0005-0000-0000-000025180000}"/>
    <cellStyle name="Normal 43 3 4 2 2" xfId="980" xr:uid="{00000000-0005-0000-0000-000026180000}"/>
    <cellStyle name="Normal 43 3 4 2 3" xfId="3167" xr:uid="{00000000-0005-0000-0000-000027180000}"/>
    <cellStyle name="Normal 43 3 4 3" xfId="1031" xr:uid="{00000000-0005-0000-0000-000028180000}"/>
    <cellStyle name="Normal 43 3 4 4" xfId="6869" xr:uid="{00000000-0005-0000-0000-000029180000}"/>
    <cellStyle name="Normal 43 3 5" xfId="6874" xr:uid="{00000000-0005-0000-0000-00002A180000}"/>
    <cellStyle name="Normal 43 3 5 2" xfId="562" xr:uid="{00000000-0005-0000-0000-00002B180000}"/>
    <cellStyle name="Normal 43 3 5 3" xfId="4735" xr:uid="{00000000-0005-0000-0000-00002C180000}"/>
    <cellStyle name="Normal 43 3 6" xfId="6880" xr:uid="{00000000-0005-0000-0000-00002D180000}"/>
    <cellStyle name="Normal 43 3 7" xfId="6889" xr:uid="{00000000-0005-0000-0000-00002E180000}"/>
    <cellStyle name="Normal 43 4" xfId="6902" xr:uid="{00000000-0005-0000-0000-00002F180000}"/>
    <cellStyle name="Normal 43 4 2" xfId="4836" xr:uid="{00000000-0005-0000-0000-000030180000}"/>
    <cellStyle name="Normal 43 4 2 2" xfId="2661" xr:uid="{00000000-0005-0000-0000-000031180000}"/>
    <cellStyle name="Normal 43 4 2 2 2" xfId="7347" xr:uid="{00000000-0005-0000-0000-000032180000}"/>
    <cellStyle name="Normal 43 4 2 2 2 2" xfId="7348" xr:uid="{00000000-0005-0000-0000-000033180000}"/>
    <cellStyle name="Normal 43 4 2 2 2 3" xfId="4772" xr:uid="{00000000-0005-0000-0000-000034180000}"/>
    <cellStyle name="Normal 43 4 2 2 3" xfId="7349" xr:uid="{00000000-0005-0000-0000-000035180000}"/>
    <cellStyle name="Normal 43 4 2 2 4" xfId="6717" xr:uid="{00000000-0005-0000-0000-000036180000}"/>
    <cellStyle name="Normal 43 4 2 3" xfId="7350" xr:uid="{00000000-0005-0000-0000-000037180000}"/>
    <cellStyle name="Normal 43 4 2 3 2" xfId="7351" xr:uid="{00000000-0005-0000-0000-000038180000}"/>
    <cellStyle name="Normal 43 4 2 3 3" xfId="7352" xr:uid="{00000000-0005-0000-0000-000039180000}"/>
    <cellStyle name="Normal 43 4 2 4" xfId="7353" xr:uid="{00000000-0005-0000-0000-00003A180000}"/>
    <cellStyle name="Normal 43 4 2 5" xfId="7354" xr:uid="{00000000-0005-0000-0000-00003B180000}"/>
    <cellStyle name="Normal 43 4 3" xfId="7357" xr:uid="{00000000-0005-0000-0000-00003C180000}"/>
    <cellStyle name="Normal 43 4 3 2" xfId="4817" xr:uid="{00000000-0005-0000-0000-00003D180000}"/>
    <cellStyle name="Normal 43 4 3 2 2" xfId="3328" xr:uid="{00000000-0005-0000-0000-00003E180000}"/>
    <cellStyle name="Normal 43 4 3 2 3" xfId="3335" xr:uid="{00000000-0005-0000-0000-00003F180000}"/>
    <cellStyle name="Normal 43 4 3 3" xfId="4830" xr:uid="{00000000-0005-0000-0000-000040180000}"/>
    <cellStyle name="Normal 43 4 3 4" xfId="4838" xr:uid="{00000000-0005-0000-0000-000041180000}"/>
    <cellStyle name="Normal 43 4 4" xfId="7360" xr:uid="{00000000-0005-0000-0000-000042180000}"/>
    <cellStyle name="Normal 43 4 4 2" xfId="1077" xr:uid="{00000000-0005-0000-0000-000043180000}"/>
    <cellStyle name="Normal 43 4 4 2 2" xfId="3362" xr:uid="{00000000-0005-0000-0000-000044180000}"/>
    <cellStyle name="Normal 43 4 4 2 3" xfId="3675" xr:uid="{00000000-0005-0000-0000-000045180000}"/>
    <cellStyle name="Normal 43 4 4 3" xfId="2938" xr:uid="{00000000-0005-0000-0000-000046180000}"/>
    <cellStyle name="Normal 43 4 4 4" xfId="4980" xr:uid="{00000000-0005-0000-0000-000047180000}"/>
    <cellStyle name="Normal 43 4 5" xfId="7361" xr:uid="{00000000-0005-0000-0000-000048180000}"/>
    <cellStyle name="Normal 43 4 5 2" xfId="3112" xr:uid="{00000000-0005-0000-0000-000049180000}"/>
    <cellStyle name="Normal 43 4 5 3" xfId="5011" xr:uid="{00000000-0005-0000-0000-00004A180000}"/>
    <cellStyle name="Normal 43 4 6" xfId="7362" xr:uid="{00000000-0005-0000-0000-00004B180000}"/>
    <cellStyle name="Normal 43 4 7" xfId="851" xr:uid="{00000000-0005-0000-0000-00004C180000}"/>
    <cellStyle name="Normal 43 5" xfId="7363" xr:uid="{00000000-0005-0000-0000-00004D180000}"/>
    <cellStyle name="Normal 43 5 2" xfId="4847" xr:uid="{00000000-0005-0000-0000-00004E180000}"/>
    <cellStyle name="Normal 43 5 2 2" xfId="7364" xr:uid="{00000000-0005-0000-0000-00004F180000}"/>
    <cellStyle name="Normal 43 5 2 2 2" xfId="2161" xr:uid="{00000000-0005-0000-0000-000050180000}"/>
    <cellStyle name="Normal 43 5 2 2 2 2" xfId="7365" xr:uid="{00000000-0005-0000-0000-000051180000}"/>
    <cellStyle name="Normal 43 5 2 2 2 2 2" xfId="7366" xr:uid="{00000000-0005-0000-0000-000052180000}"/>
    <cellStyle name="Normal 43 5 2 2 2 2 3" xfId="7367" xr:uid="{00000000-0005-0000-0000-000053180000}"/>
    <cellStyle name="Normal 43 5 2 2 2 3" xfId="4858" xr:uid="{00000000-0005-0000-0000-000054180000}"/>
    <cellStyle name="Normal 43 5 2 2 2 3 2" xfId="2714" xr:uid="{00000000-0005-0000-0000-000055180000}"/>
    <cellStyle name="Normal 43 5 2 2 2 4" xfId="4119" xr:uid="{00000000-0005-0000-0000-000056180000}"/>
    <cellStyle name="Normal 43 5 2 2 3" xfId="4520" xr:uid="{00000000-0005-0000-0000-000057180000}"/>
    <cellStyle name="Normal 43 5 2 2 3 2" xfId="7368" xr:uid="{00000000-0005-0000-0000-000058180000}"/>
    <cellStyle name="Normal 43 5 2 2 3 3" xfId="4870" xr:uid="{00000000-0005-0000-0000-000059180000}"/>
    <cellStyle name="Normal 43 5 2 2 4" xfId="7369" xr:uid="{00000000-0005-0000-0000-00005A180000}"/>
    <cellStyle name="Normal 43 5 2 2 5" xfId="7370" xr:uid="{00000000-0005-0000-0000-00005B180000}"/>
    <cellStyle name="Normal 43 5 2 3" xfId="7320" xr:uid="{00000000-0005-0000-0000-00005C180000}"/>
    <cellStyle name="Normal 43 5 2 3 2" xfId="2177" xr:uid="{00000000-0005-0000-0000-00005D180000}"/>
    <cellStyle name="Normal 43 5 2 3 3" xfId="4524" xr:uid="{00000000-0005-0000-0000-00005E180000}"/>
    <cellStyle name="Normal 43 5 2 4" xfId="7322" xr:uid="{00000000-0005-0000-0000-00005F180000}"/>
    <cellStyle name="Normal 43 5 2 5" xfId="7324" xr:uid="{00000000-0005-0000-0000-000060180000}"/>
    <cellStyle name="Normal 43 5 3" xfId="7371" xr:uid="{00000000-0005-0000-0000-000061180000}"/>
    <cellStyle name="Normal 43 5 3 2" xfId="5090" xr:uid="{00000000-0005-0000-0000-000062180000}"/>
    <cellStyle name="Normal 43 5 3 2 2" xfId="3408" xr:uid="{00000000-0005-0000-0000-000063180000}"/>
    <cellStyle name="Normal 43 5 3 2 3" xfId="1608" xr:uid="{00000000-0005-0000-0000-000064180000}"/>
    <cellStyle name="Normal 43 5 3 3" xfId="5094" xr:uid="{00000000-0005-0000-0000-000065180000}"/>
    <cellStyle name="Normal 43 5 3 3 2" xfId="5097" xr:uid="{00000000-0005-0000-0000-000066180000}"/>
    <cellStyle name="Normal 43 5 3 3 3" xfId="5099" xr:uid="{00000000-0005-0000-0000-000067180000}"/>
    <cellStyle name="Normal 43 5 3 4" xfId="5101" xr:uid="{00000000-0005-0000-0000-000068180000}"/>
    <cellStyle name="Normal 43 5 3 4 2" xfId="7372" xr:uid="{00000000-0005-0000-0000-000069180000}"/>
    <cellStyle name="Normal 43 5 3 5" xfId="4991" xr:uid="{00000000-0005-0000-0000-00006A180000}"/>
    <cellStyle name="Normal 43 5 4" xfId="7373" xr:uid="{00000000-0005-0000-0000-00006B180000}"/>
    <cellStyle name="Normal 43 5 4 2" xfId="3117" xr:uid="{00000000-0005-0000-0000-00006C180000}"/>
    <cellStyle name="Normal 43 5 4 2 2" xfId="7374" xr:uid="{00000000-0005-0000-0000-00006D180000}"/>
    <cellStyle name="Normal 43 5 4 2 2 2" xfId="5706" xr:uid="{00000000-0005-0000-0000-00006E180000}"/>
    <cellStyle name="Normal 43 5 4 2 2 3" xfId="4973" xr:uid="{00000000-0005-0000-0000-00006F180000}"/>
    <cellStyle name="Normal 43 5 4 2 3" xfId="7376" xr:uid="{00000000-0005-0000-0000-000070180000}"/>
    <cellStyle name="Normal 43 5 4 2 3 2" xfId="7378" xr:uid="{00000000-0005-0000-0000-000071180000}"/>
    <cellStyle name="Normal 43 5 4 2 4" xfId="7380" xr:uid="{00000000-0005-0000-0000-000072180000}"/>
    <cellStyle name="Normal 43 5 4 3" xfId="5111" xr:uid="{00000000-0005-0000-0000-000073180000}"/>
    <cellStyle name="Normal 43 5 4 3 2" xfId="1374" xr:uid="{00000000-0005-0000-0000-000074180000}"/>
    <cellStyle name="Normal 43 5 4 3 3" xfId="1866" xr:uid="{00000000-0005-0000-0000-000075180000}"/>
    <cellStyle name="Normal 43 5 4 4" xfId="5649" xr:uid="{00000000-0005-0000-0000-000076180000}"/>
    <cellStyle name="Normal 43 5 4 5" xfId="3985" xr:uid="{00000000-0005-0000-0000-000077180000}"/>
    <cellStyle name="Normal 43 5 5" xfId="5953" xr:uid="{00000000-0005-0000-0000-000078180000}"/>
    <cellStyle name="Normal 43 5 5 2" xfId="5114" xr:uid="{00000000-0005-0000-0000-000079180000}"/>
    <cellStyle name="Normal 43 5 5 2 2" xfId="5056" xr:uid="{00000000-0005-0000-0000-00007A180000}"/>
    <cellStyle name="Normal 43 5 5 2 3" xfId="3980" xr:uid="{00000000-0005-0000-0000-00007B180000}"/>
    <cellStyle name="Normal 43 5 5 3" xfId="7092" xr:uid="{00000000-0005-0000-0000-00007C180000}"/>
    <cellStyle name="Normal 43 5 5 4" xfId="7094" xr:uid="{00000000-0005-0000-0000-00007D180000}"/>
    <cellStyle name="Normal 43 5 6" xfId="7381" xr:uid="{00000000-0005-0000-0000-00007E180000}"/>
    <cellStyle name="Normal 43 5 6 2" xfId="1690" xr:uid="{00000000-0005-0000-0000-00007F180000}"/>
    <cellStyle name="Normal 43 5 6 3" xfId="7382" xr:uid="{00000000-0005-0000-0000-000080180000}"/>
    <cellStyle name="Normal 43 5 7" xfId="7383" xr:uid="{00000000-0005-0000-0000-000081180000}"/>
    <cellStyle name="Normal 43 5 8" xfId="3368" xr:uid="{00000000-0005-0000-0000-000082180000}"/>
    <cellStyle name="Normal 43 6" xfId="1379" xr:uid="{00000000-0005-0000-0000-000083180000}"/>
    <cellStyle name="Normal 43 6 2" xfId="7384" xr:uid="{00000000-0005-0000-0000-000084180000}"/>
    <cellStyle name="Normal 43 6 2 2" xfId="7385" xr:uid="{00000000-0005-0000-0000-000085180000}"/>
    <cellStyle name="Normal 43 6 2 3" xfId="4656" xr:uid="{00000000-0005-0000-0000-000086180000}"/>
    <cellStyle name="Normal 43 6 3" xfId="7386" xr:uid="{00000000-0005-0000-0000-000087180000}"/>
    <cellStyle name="Normal 43 6 4" xfId="7387" xr:uid="{00000000-0005-0000-0000-000088180000}"/>
    <cellStyle name="Normal 43 7" xfId="1667" xr:uid="{00000000-0005-0000-0000-000089180000}"/>
    <cellStyle name="Normal 43 7 2" xfId="7389" xr:uid="{00000000-0005-0000-0000-00008A180000}"/>
    <cellStyle name="Normal 43 7 2 2" xfId="7390" xr:uid="{00000000-0005-0000-0000-00008B180000}"/>
    <cellStyle name="Normal 43 7 2 3" xfId="7391" xr:uid="{00000000-0005-0000-0000-00008C180000}"/>
    <cellStyle name="Normal 43 7 3" xfId="7393" xr:uid="{00000000-0005-0000-0000-00008D180000}"/>
    <cellStyle name="Normal 43 7 4" xfId="7394" xr:uid="{00000000-0005-0000-0000-00008E180000}"/>
    <cellStyle name="Normal 43 8" xfId="7396" xr:uid="{00000000-0005-0000-0000-00008F180000}"/>
    <cellStyle name="Normal 43 8 2" xfId="7397" xr:uid="{00000000-0005-0000-0000-000090180000}"/>
    <cellStyle name="Normal 43 8 3" xfId="7398" xr:uid="{00000000-0005-0000-0000-000091180000}"/>
    <cellStyle name="Normal 43 9" xfId="7399" xr:uid="{00000000-0005-0000-0000-000092180000}"/>
    <cellStyle name="Normal 44" xfId="1036" xr:uid="{00000000-0005-0000-0000-000093180000}"/>
    <cellStyle name="Normal 44 2" xfId="6904" xr:uid="{00000000-0005-0000-0000-000094180000}"/>
    <cellStyle name="Normal 44 2 2" xfId="3648" xr:uid="{00000000-0005-0000-0000-000095180000}"/>
    <cellStyle name="Normal 44 2 3" xfId="3665" xr:uid="{00000000-0005-0000-0000-000096180000}"/>
    <cellStyle name="Normal 44 3" xfId="6906" xr:uid="{00000000-0005-0000-0000-000097180000}"/>
    <cellStyle name="Normal 44 4" xfId="7400" xr:uid="{00000000-0005-0000-0000-000098180000}"/>
    <cellStyle name="Normal 45" xfId="555" xr:uid="{00000000-0005-0000-0000-000099180000}"/>
    <cellStyle name="Normal 45 2" xfId="7402" xr:uid="{00000000-0005-0000-0000-00009A180000}"/>
    <cellStyle name="Normal 45 2 2" xfId="4237" xr:uid="{00000000-0005-0000-0000-00009B180000}"/>
    <cellStyle name="Normal 45 3" xfId="6062" xr:uid="{00000000-0005-0000-0000-00009C180000}"/>
    <cellStyle name="Normal 45 3 2" xfId="4280" xr:uid="{00000000-0005-0000-0000-00009D180000}"/>
    <cellStyle name="Normal 45 4" xfId="6067" xr:uid="{00000000-0005-0000-0000-00009E180000}"/>
    <cellStyle name="Normal 45 4 2" xfId="4303" xr:uid="{00000000-0005-0000-0000-00009F180000}"/>
    <cellStyle name="Normal 45 4 2 2" xfId="6069" xr:uid="{00000000-0005-0000-0000-0000A0180000}"/>
    <cellStyle name="Normal 45 4 2 2 2" xfId="1518" xr:uid="{00000000-0005-0000-0000-0000A1180000}"/>
    <cellStyle name="Normal 45 4 2 2 3" xfId="6071" xr:uid="{00000000-0005-0000-0000-0000A2180000}"/>
    <cellStyle name="Normal 45 4 2 3" xfId="6073" xr:uid="{00000000-0005-0000-0000-0000A3180000}"/>
    <cellStyle name="Normal 45 4 2 4" xfId="6075" xr:uid="{00000000-0005-0000-0000-0000A4180000}"/>
    <cellStyle name="Normal 45 4 3" xfId="6077" xr:uid="{00000000-0005-0000-0000-0000A5180000}"/>
    <cellStyle name="Normal 45 4 3 2" xfId="4863" xr:uid="{00000000-0005-0000-0000-0000A6180000}"/>
    <cellStyle name="Normal 45 4 3 3" xfId="5844" xr:uid="{00000000-0005-0000-0000-0000A7180000}"/>
    <cellStyle name="Normal 45 4 4" xfId="1023" xr:uid="{00000000-0005-0000-0000-0000A8180000}"/>
    <cellStyle name="Normal 45 4 5" xfId="1121" xr:uid="{00000000-0005-0000-0000-0000A9180000}"/>
    <cellStyle name="Normal 45 5" xfId="211" xr:uid="{00000000-0005-0000-0000-0000AA180000}"/>
    <cellStyle name="Normal 45 5 2" xfId="6079" xr:uid="{00000000-0005-0000-0000-0000AB180000}"/>
    <cellStyle name="Normal 45 5 2 2" xfId="6081" xr:uid="{00000000-0005-0000-0000-0000AC180000}"/>
    <cellStyle name="Normal 45 5 2 3" xfId="6084" xr:uid="{00000000-0005-0000-0000-0000AD180000}"/>
    <cellStyle name="Normal 45 5 3" xfId="6086" xr:uid="{00000000-0005-0000-0000-0000AE180000}"/>
    <cellStyle name="Normal 45 5 4" xfId="1262" xr:uid="{00000000-0005-0000-0000-0000AF180000}"/>
    <cellStyle name="Normal 45 6" xfId="240" xr:uid="{00000000-0005-0000-0000-0000B0180000}"/>
    <cellStyle name="Normal 45 6 2" xfId="3953" xr:uid="{00000000-0005-0000-0000-0000B1180000}"/>
    <cellStyle name="Normal 45 6 2 2" xfId="1907" xr:uid="{00000000-0005-0000-0000-0000B2180000}"/>
    <cellStyle name="Normal 45 6 2 3" xfId="4840" xr:uid="{00000000-0005-0000-0000-0000B3180000}"/>
    <cellStyle name="Normal 45 6 3" xfId="3956" xr:uid="{00000000-0005-0000-0000-0000B4180000}"/>
    <cellStyle name="Normal 45 6 4" xfId="6088" xr:uid="{00000000-0005-0000-0000-0000B5180000}"/>
    <cellStyle name="Normal 45 7" xfId="144" xr:uid="{00000000-0005-0000-0000-0000B6180000}"/>
    <cellStyle name="Normal 45 7 2" xfId="3964" xr:uid="{00000000-0005-0000-0000-0000B7180000}"/>
    <cellStyle name="Normal 45 7 3" xfId="6091" xr:uid="{00000000-0005-0000-0000-0000B8180000}"/>
    <cellStyle name="Normal 45 8" xfId="32" xr:uid="{00000000-0005-0000-0000-0000B9180000}"/>
    <cellStyle name="Normal 45 9" xfId="304" xr:uid="{00000000-0005-0000-0000-0000BA180000}"/>
    <cellStyle name="Normal 46" xfId="7404" xr:uid="{00000000-0005-0000-0000-0000BB180000}"/>
    <cellStyle name="Normal 46 2" xfId="7406" xr:uid="{00000000-0005-0000-0000-0000BC180000}"/>
    <cellStyle name="Normal 46 2 2" xfId="4368" xr:uid="{00000000-0005-0000-0000-0000BD180000}"/>
    <cellStyle name="Normal 46 2 2 2" xfId="7407" xr:uid="{00000000-0005-0000-0000-0000BE180000}"/>
    <cellStyle name="Normal 46 2 2 2 2" xfId="7047" xr:uid="{00000000-0005-0000-0000-0000BF180000}"/>
    <cellStyle name="Normal 46 2 2 2 3" xfId="7408" xr:uid="{00000000-0005-0000-0000-0000C0180000}"/>
    <cellStyle name="Normal 46 2 2 3" xfId="7409" xr:uid="{00000000-0005-0000-0000-0000C1180000}"/>
    <cellStyle name="Normal 46 2 2 4" xfId="7261" xr:uid="{00000000-0005-0000-0000-0000C2180000}"/>
    <cellStyle name="Normal 46 2 3" xfId="7410" xr:uid="{00000000-0005-0000-0000-0000C3180000}"/>
    <cellStyle name="Normal 46 2 3 2" xfId="7411" xr:uid="{00000000-0005-0000-0000-0000C4180000}"/>
    <cellStyle name="Normal 46 2 3 3" xfId="7412" xr:uid="{00000000-0005-0000-0000-0000C5180000}"/>
    <cellStyle name="Normal 46 2 4" xfId="7413" xr:uid="{00000000-0005-0000-0000-0000C6180000}"/>
    <cellStyle name="Normal 46 2 5" xfId="7415" xr:uid="{00000000-0005-0000-0000-0000C7180000}"/>
    <cellStyle name="Normal 46 3" xfId="6095" xr:uid="{00000000-0005-0000-0000-0000C8180000}"/>
    <cellStyle name="Normal 46 3 2" xfId="4377" xr:uid="{00000000-0005-0000-0000-0000C9180000}"/>
    <cellStyle name="Normal 46 3 2 2" xfId="6098" xr:uid="{00000000-0005-0000-0000-0000CA180000}"/>
    <cellStyle name="Normal 46 3 2 3" xfId="6101" xr:uid="{00000000-0005-0000-0000-0000CB180000}"/>
    <cellStyle name="Normal 46 3 3" xfId="6104" xr:uid="{00000000-0005-0000-0000-0000CC180000}"/>
    <cellStyle name="Normal 46 3 4" xfId="6108" xr:uid="{00000000-0005-0000-0000-0000CD180000}"/>
    <cellStyle name="Normal 46 4" xfId="6110" xr:uid="{00000000-0005-0000-0000-0000CE180000}"/>
    <cellStyle name="Normal 46 4 2" xfId="6112" xr:uid="{00000000-0005-0000-0000-0000CF180000}"/>
    <cellStyle name="Normal 46 4 2 2" xfId="6114" xr:uid="{00000000-0005-0000-0000-0000D0180000}"/>
    <cellStyle name="Normal 46 4 2 3" xfId="6116" xr:uid="{00000000-0005-0000-0000-0000D1180000}"/>
    <cellStyle name="Normal 46 4 3" xfId="6118" xr:uid="{00000000-0005-0000-0000-0000D2180000}"/>
    <cellStyle name="Normal 46 4 4" xfId="6120" xr:uid="{00000000-0005-0000-0000-0000D3180000}"/>
    <cellStyle name="Normal 46 5" xfId="6122" xr:uid="{00000000-0005-0000-0000-0000D4180000}"/>
    <cellStyle name="Normal 46 5 2" xfId="6124" xr:uid="{00000000-0005-0000-0000-0000D5180000}"/>
    <cellStyle name="Normal 46 5 3" xfId="6127" xr:uid="{00000000-0005-0000-0000-0000D6180000}"/>
    <cellStyle name="Normal 46 6" xfId="6130" xr:uid="{00000000-0005-0000-0000-0000D7180000}"/>
    <cellStyle name="Normal 46 7" xfId="616" xr:uid="{00000000-0005-0000-0000-0000D8180000}"/>
    <cellStyle name="Normal 47" xfId="5882" xr:uid="{00000000-0005-0000-0000-0000D9180000}"/>
    <cellStyle name="Normal 48" xfId="5885" xr:uid="{00000000-0005-0000-0000-0000DA180000}"/>
    <cellStyle name="Normal 48 2" xfId="7417" xr:uid="{00000000-0005-0000-0000-0000DB180000}"/>
    <cellStyle name="Normal 48 2 2" xfId="7419" xr:uid="{00000000-0005-0000-0000-0000DC180000}"/>
    <cellStyle name="Normal 48 2 2 2" xfId="6335" xr:uid="{00000000-0005-0000-0000-0000DD180000}"/>
    <cellStyle name="Normal 48 2 2 2 2" xfId="6239" xr:uid="{00000000-0005-0000-0000-0000DE180000}"/>
    <cellStyle name="Normal 48 2 2 2 2 2" xfId="7420" xr:uid="{00000000-0005-0000-0000-0000DF180000}"/>
    <cellStyle name="Normal 48 2 2 2 2 3" xfId="7421" xr:uid="{00000000-0005-0000-0000-0000E0180000}"/>
    <cellStyle name="Normal 48 2 2 2 3" xfId="6241" xr:uid="{00000000-0005-0000-0000-0000E1180000}"/>
    <cellStyle name="Normal 48 2 2 2 4" xfId="1234" xr:uid="{00000000-0005-0000-0000-0000E2180000}"/>
    <cellStyle name="Normal 48 2 2 3" xfId="7422" xr:uid="{00000000-0005-0000-0000-0000E3180000}"/>
    <cellStyle name="Normal 48 2 2 3 2" xfId="2732" xr:uid="{00000000-0005-0000-0000-0000E4180000}"/>
    <cellStyle name="Normal 48 2 2 3 3" xfId="534" xr:uid="{00000000-0005-0000-0000-0000E5180000}"/>
    <cellStyle name="Normal 48 2 2 4" xfId="7423" xr:uid="{00000000-0005-0000-0000-0000E6180000}"/>
    <cellStyle name="Normal 48 2 2 5" xfId="7424" xr:uid="{00000000-0005-0000-0000-0000E7180000}"/>
    <cellStyle name="Normal 48 2 3" xfId="7426" xr:uid="{00000000-0005-0000-0000-0000E8180000}"/>
    <cellStyle name="Normal 48 2 3 2" xfId="6466" xr:uid="{00000000-0005-0000-0000-0000E9180000}"/>
    <cellStyle name="Normal 48 2 3 2 2" xfId="6283" xr:uid="{00000000-0005-0000-0000-0000EA180000}"/>
    <cellStyle name="Normal 48 2 3 2 3" xfId="6468" xr:uid="{00000000-0005-0000-0000-0000EB180000}"/>
    <cellStyle name="Normal 48 2 3 3" xfId="6470" xr:uid="{00000000-0005-0000-0000-0000EC180000}"/>
    <cellStyle name="Normal 48 2 3 4" xfId="6472" xr:uid="{00000000-0005-0000-0000-0000ED180000}"/>
    <cellStyle name="Normal 48 2 4" xfId="7427" xr:uid="{00000000-0005-0000-0000-0000EE180000}"/>
    <cellStyle name="Normal 48 2 4 2" xfId="6478" xr:uid="{00000000-0005-0000-0000-0000EF180000}"/>
    <cellStyle name="Normal 48 2 4 3" xfId="6385" xr:uid="{00000000-0005-0000-0000-0000F0180000}"/>
    <cellStyle name="Normal 48 2 5" xfId="7428" xr:uid="{00000000-0005-0000-0000-0000F1180000}"/>
    <cellStyle name="Normal 48 2 6" xfId="7429" xr:uid="{00000000-0005-0000-0000-0000F2180000}"/>
    <cellStyle name="Normal 48 3" xfId="5452" xr:uid="{00000000-0005-0000-0000-0000F3180000}"/>
    <cellStyle name="Normal 48 3 2" xfId="6145" xr:uid="{00000000-0005-0000-0000-0000F4180000}"/>
    <cellStyle name="Normal 48 3 2 2" xfId="6484" xr:uid="{00000000-0005-0000-0000-0000F5180000}"/>
    <cellStyle name="Normal 48 3 2 2 2" xfId="6486" xr:uid="{00000000-0005-0000-0000-0000F6180000}"/>
    <cellStyle name="Normal 48 3 2 2 3" xfId="6488" xr:uid="{00000000-0005-0000-0000-0000F7180000}"/>
    <cellStyle name="Normal 48 3 2 3" xfId="6490" xr:uid="{00000000-0005-0000-0000-0000F8180000}"/>
    <cellStyle name="Normal 48 3 2 4" xfId="6492" xr:uid="{00000000-0005-0000-0000-0000F9180000}"/>
    <cellStyle name="Normal 48 3 3" xfId="6148" xr:uid="{00000000-0005-0000-0000-0000FA180000}"/>
    <cellStyle name="Normal 48 3 3 2" xfId="6498" xr:uid="{00000000-0005-0000-0000-0000FB180000}"/>
    <cellStyle name="Normal 48 3 3 3" xfId="6501" xr:uid="{00000000-0005-0000-0000-0000FC180000}"/>
    <cellStyle name="Normal 48 3 4" xfId="2424" xr:uid="{00000000-0005-0000-0000-0000FD180000}"/>
    <cellStyle name="Normal 48 3 5" xfId="2427" xr:uid="{00000000-0005-0000-0000-0000FE180000}"/>
    <cellStyle name="Normal 48 4" xfId="5456" xr:uid="{00000000-0005-0000-0000-0000FF180000}"/>
    <cellStyle name="Normal 48 4 2" xfId="7431" xr:uid="{00000000-0005-0000-0000-000000190000}"/>
    <cellStyle name="Normal 48 4 2 2" xfId="7432" xr:uid="{00000000-0005-0000-0000-000001190000}"/>
    <cellStyle name="Normal 48 4 2 3" xfId="7433" xr:uid="{00000000-0005-0000-0000-000002190000}"/>
    <cellStyle name="Normal 48 4 3" xfId="7434" xr:uid="{00000000-0005-0000-0000-000003190000}"/>
    <cellStyle name="Normal 48 4 4" xfId="7435" xr:uid="{00000000-0005-0000-0000-000004190000}"/>
    <cellStyle name="Normal 48 5" xfId="6151" xr:uid="{00000000-0005-0000-0000-000005190000}"/>
    <cellStyle name="Normal 48 5 2" xfId="7436" xr:uid="{00000000-0005-0000-0000-000006190000}"/>
    <cellStyle name="Normal 48 5 2 2" xfId="6571" xr:uid="{00000000-0005-0000-0000-000007190000}"/>
    <cellStyle name="Normal 48 5 2 3" xfId="7437" xr:uid="{00000000-0005-0000-0000-000008190000}"/>
    <cellStyle name="Normal 48 5 3" xfId="7438" xr:uid="{00000000-0005-0000-0000-000009190000}"/>
    <cellStyle name="Normal 48 5 4" xfId="7439" xr:uid="{00000000-0005-0000-0000-00000A190000}"/>
    <cellStyle name="Normal 48 6" xfId="1550" xr:uid="{00000000-0005-0000-0000-00000B190000}"/>
    <cellStyle name="Normal 48 6 2" xfId="7039" xr:uid="{00000000-0005-0000-0000-00000C190000}"/>
    <cellStyle name="Normal 48 6 3" xfId="7049" xr:uid="{00000000-0005-0000-0000-00000D190000}"/>
    <cellStyle name="Normal 48 7" xfId="674" xr:uid="{00000000-0005-0000-0000-00000E190000}"/>
    <cellStyle name="Normal 48 8" xfId="7440" xr:uid="{00000000-0005-0000-0000-00000F190000}"/>
    <cellStyle name="Normal 49" xfId="1317" xr:uid="{00000000-0005-0000-0000-000010190000}"/>
    <cellStyle name="Normal 49 2" xfId="4202" xr:uid="{00000000-0005-0000-0000-000011190000}"/>
    <cellStyle name="Normal 49 3" xfId="6153" xr:uid="{00000000-0005-0000-0000-000012190000}"/>
    <cellStyle name="Normal 5" xfId="7441" xr:uid="{00000000-0005-0000-0000-000013190000}"/>
    <cellStyle name="Normal 5 10" xfId="7443" xr:uid="{00000000-0005-0000-0000-000014190000}"/>
    <cellStyle name="Normal 5 10 2" xfId="4612" xr:uid="{00000000-0005-0000-0000-000015190000}"/>
    <cellStyle name="Normal 5 10 2 2" xfId="4615" xr:uid="{00000000-0005-0000-0000-000016190000}"/>
    <cellStyle name="Normal 5 10 2 2 2" xfId="2689" xr:uid="{00000000-0005-0000-0000-000017190000}"/>
    <cellStyle name="Normal 5 10 2 2 3" xfId="2693" xr:uid="{00000000-0005-0000-0000-000018190000}"/>
    <cellStyle name="Normal 5 10 2 3" xfId="4618" xr:uid="{00000000-0005-0000-0000-000019190000}"/>
    <cellStyle name="Normal 5 10 2 4" xfId="4586" xr:uid="{00000000-0005-0000-0000-00001A190000}"/>
    <cellStyle name="Normal 5 10 3" xfId="4621" xr:uid="{00000000-0005-0000-0000-00001B190000}"/>
    <cellStyle name="Normal 5 10 3 2" xfId="218" xr:uid="{00000000-0005-0000-0000-00001C190000}"/>
    <cellStyle name="Normal 5 10 3 3" xfId="249" xr:uid="{00000000-0005-0000-0000-00001D190000}"/>
    <cellStyle name="Normal 5 10 4" xfId="652" xr:uid="{00000000-0005-0000-0000-00001E190000}"/>
    <cellStyle name="Normal 5 10 5" xfId="1174" xr:uid="{00000000-0005-0000-0000-00001F190000}"/>
    <cellStyle name="Normal 5 11" xfId="4331" xr:uid="{00000000-0005-0000-0000-000020190000}"/>
    <cellStyle name="Normal 5 11 2" xfId="4630" xr:uid="{00000000-0005-0000-0000-000021190000}"/>
    <cellStyle name="Normal 5 11 2 2" xfId="3876" xr:uid="{00000000-0005-0000-0000-000022190000}"/>
    <cellStyle name="Normal 5 11 2 2 2" xfId="6925" xr:uid="{00000000-0005-0000-0000-000023190000}"/>
    <cellStyle name="Normal 5 11 2 2 3" xfId="6928" xr:uid="{00000000-0005-0000-0000-000024190000}"/>
    <cellStyle name="Normal 5 11 2 3" xfId="3885" xr:uid="{00000000-0005-0000-0000-000025190000}"/>
    <cellStyle name="Normal 5 11 2 4" xfId="7445" xr:uid="{00000000-0005-0000-0000-000026190000}"/>
    <cellStyle name="Normal 5 11 3" xfId="4634" xr:uid="{00000000-0005-0000-0000-000027190000}"/>
    <cellStyle name="Normal 5 11 3 2" xfId="6260" xr:uid="{00000000-0005-0000-0000-000028190000}"/>
    <cellStyle name="Normal 5 11 3 3" xfId="7446" xr:uid="{00000000-0005-0000-0000-000029190000}"/>
    <cellStyle name="Normal 5 11 4" xfId="4638" xr:uid="{00000000-0005-0000-0000-00002A190000}"/>
    <cellStyle name="Normal 5 11 5" xfId="1268" xr:uid="{00000000-0005-0000-0000-00002B190000}"/>
    <cellStyle name="Normal 5 12" xfId="4334" xr:uid="{00000000-0005-0000-0000-00002C190000}"/>
    <cellStyle name="Normal 5 12 2" xfId="4648" xr:uid="{00000000-0005-0000-0000-00002D190000}"/>
    <cellStyle name="Normal 5 12 2 2" xfId="937" xr:uid="{00000000-0005-0000-0000-00002E190000}"/>
    <cellStyle name="Normal 5 12 2 3" xfId="951" xr:uid="{00000000-0005-0000-0000-00002F190000}"/>
    <cellStyle name="Normal 5 12 3" xfId="4652" xr:uid="{00000000-0005-0000-0000-000030190000}"/>
    <cellStyle name="Normal 5 12 4" xfId="7448" xr:uid="{00000000-0005-0000-0000-000031190000}"/>
    <cellStyle name="Normal 5 13" xfId="7449" xr:uid="{00000000-0005-0000-0000-000032190000}"/>
    <cellStyle name="Normal 5 13 2" xfId="4660" xr:uid="{00000000-0005-0000-0000-000033190000}"/>
    <cellStyle name="Normal 5 13 2 2" xfId="7450" xr:uid="{00000000-0005-0000-0000-000034190000}"/>
    <cellStyle name="Normal 5 13 2 3" xfId="6522" xr:uid="{00000000-0005-0000-0000-000035190000}"/>
    <cellStyle name="Normal 5 13 3" xfId="4662" xr:uid="{00000000-0005-0000-0000-000036190000}"/>
    <cellStyle name="Normal 5 13 4" xfId="7451" xr:uid="{00000000-0005-0000-0000-000037190000}"/>
    <cellStyle name="Normal 5 14" xfId="7452" xr:uid="{00000000-0005-0000-0000-000038190000}"/>
    <cellStyle name="Normal 5 14 2" xfId="3714" xr:uid="{00000000-0005-0000-0000-000039190000}"/>
    <cellStyle name="Normal 5 14 3" xfId="3718" xr:uid="{00000000-0005-0000-0000-00003A190000}"/>
    <cellStyle name="Normal 5 15" xfId="3722" xr:uid="{00000000-0005-0000-0000-00003B190000}"/>
    <cellStyle name="Normal 5 15 2" xfId="7453" xr:uid="{00000000-0005-0000-0000-00003C190000}"/>
    <cellStyle name="Normal 5 15 3" xfId="3729" xr:uid="{00000000-0005-0000-0000-00003D190000}"/>
    <cellStyle name="Normal 5 16" xfId="3731" xr:uid="{00000000-0005-0000-0000-00003E190000}"/>
    <cellStyle name="Normal 5 16 2" xfId="5974" xr:uid="{00000000-0005-0000-0000-00003F190000}"/>
    <cellStyle name="Normal 5 16 3" xfId="4239" xr:uid="{00000000-0005-0000-0000-000040190000}"/>
    <cellStyle name="Normal 5 17" xfId="6436" xr:uid="{00000000-0005-0000-0000-000041190000}"/>
    <cellStyle name="Normal 5 17 2" xfId="5985" xr:uid="{00000000-0005-0000-0000-000042190000}"/>
    <cellStyle name="Normal 5 17 2 2" xfId="7454" xr:uid="{00000000-0005-0000-0000-000043190000}"/>
    <cellStyle name="Normal 5 17 3" xfId="4257" xr:uid="{00000000-0005-0000-0000-000044190000}"/>
    <cellStyle name="Normal 5 18" xfId="1135" xr:uid="{00000000-0005-0000-0000-000045190000}"/>
    <cellStyle name="Normal 5 19" xfId="1138" xr:uid="{00000000-0005-0000-0000-000046190000}"/>
    <cellStyle name="Normal 5 2" xfId="1920" xr:uid="{00000000-0005-0000-0000-000047190000}"/>
    <cellStyle name="Normal 5 2 2" xfId="1934" xr:uid="{00000000-0005-0000-0000-000048190000}"/>
    <cellStyle name="Normal 5 2 2 2" xfId="1937" xr:uid="{00000000-0005-0000-0000-000049190000}"/>
    <cellStyle name="Normal 5 2 2 2 2" xfId="3150" xr:uid="{00000000-0005-0000-0000-00004A190000}"/>
    <cellStyle name="Normal 5 2 2 2 2 2" xfId="5651" xr:uid="{00000000-0005-0000-0000-00004B190000}"/>
    <cellStyle name="Normal 5 2 2 2 2 3" xfId="5653" xr:uid="{00000000-0005-0000-0000-00004C190000}"/>
    <cellStyle name="Normal 5 2 2 2 3" xfId="3154" xr:uid="{00000000-0005-0000-0000-00004D190000}"/>
    <cellStyle name="Normal 5 2 2 2 4" xfId="6438" xr:uid="{00000000-0005-0000-0000-00004E190000}"/>
    <cellStyle name="Normal 5 2 2 3" xfId="1942" xr:uid="{00000000-0005-0000-0000-00004F190000}"/>
    <cellStyle name="Normal 5 2 2 3 2" xfId="2190" xr:uid="{00000000-0005-0000-0000-000050190000}"/>
    <cellStyle name="Normal 5 2 2 3 3" xfId="6443" xr:uid="{00000000-0005-0000-0000-000051190000}"/>
    <cellStyle name="Normal 5 2 2 4" xfId="3158" xr:uid="{00000000-0005-0000-0000-000052190000}"/>
    <cellStyle name="Normal 5 2 2 5" xfId="7456" xr:uid="{00000000-0005-0000-0000-000053190000}"/>
    <cellStyle name="Normal 5 2 3" xfId="1945" xr:uid="{00000000-0005-0000-0000-000054190000}"/>
    <cellStyle name="Normal 5 2 4" xfId="8121" xr:uid="{00000000-0005-0000-0000-000055190000}"/>
    <cellStyle name="Normal 5 3" xfId="1923" xr:uid="{00000000-0005-0000-0000-000056190000}"/>
    <cellStyle name="Normal 5 3 2" xfId="1951" xr:uid="{00000000-0005-0000-0000-000057190000}"/>
    <cellStyle name="Normal 5 3 2 2" xfId="1312" xr:uid="{00000000-0005-0000-0000-000058190000}"/>
    <cellStyle name="Normal 5 3 2 3" xfId="8140" xr:uid="{00000000-0005-0000-0000-000059190000}"/>
    <cellStyle name="Normal 5 3 3" xfId="828" xr:uid="{00000000-0005-0000-0000-00005A190000}"/>
    <cellStyle name="Normal 5 3 3 2" xfId="394" xr:uid="{00000000-0005-0000-0000-00005B190000}"/>
    <cellStyle name="Normal 5 3 4" xfId="1065" xr:uid="{00000000-0005-0000-0000-00005C190000}"/>
    <cellStyle name="Normal 5 3 4 2" xfId="1572" xr:uid="{00000000-0005-0000-0000-00005D190000}"/>
    <cellStyle name="Normal 5 3 4 2 2" xfId="4914" xr:uid="{00000000-0005-0000-0000-00005E190000}"/>
    <cellStyle name="Normal 5 3 4 3" xfId="5713" xr:uid="{00000000-0005-0000-0000-00005F190000}"/>
    <cellStyle name="Normal 5 3 5" xfId="1074" xr:uid="{00000000-0005-0000-0000-000060190000}"/>
    <cellStyle name="Normal 5 4" xfId="1926" xr:uid="{00000000-0005-0000-0000-000061190000}"/>
    <cellStyle name="Normal 5 4 10" xfId="293" xr:uid="{00000000-0005-0000-0000-000062190000}"/>
    <cellStyle name="Normal 5 4 2" xfId="1964" xr:uid="{00000000-0005-0000-0000-000063190000}"/>
    <cellStyle name="Normal 5 4 2 10" xfId="3170" xr:uid="{00000000-0005-0000-0000-000064190000}"/>
    <cellStyle name="Normal 5 4 2 10 2" xfId="1053" xr:uid="{00000000-0005-0000-0000-000065190000}"/>
    <cellStyle name="Normal 5 4 2 10 3" xfId="1083" xr:uid="{00000000-0005-0000-0000-000066190000}"/>
    <cellStyle name="Normal 5 4 2 11" xfId="3174" xr:uid="{00000000-0005-0000-0000-000067190000}"/>
    <cellStyle name="Normal 5 4 2 12" xfId="1950" xr:uid="{00000000-0005-0000-0000-000068190000}"/>
    <cellStyle name="Normal 5 4 2 2" xfId="1967" xr:uid="{00000000-0005-0000-0000-000069190000}"/>
    <cellStyle name="Normal 5 4 2 2 2" xfId="5493" xr:uid="{00000000-0005-0000-0000-00006A190000}"/>
    <cellStyle name="Normal 5 4 2 2 2 2" xfId="2865" xr:uid="{00000000-0005-0000-0000-00006B190000}"/>
    <cellStyle name="Normal 5 4 2 2 2 2 2" xfId="5495" xr:uid="{00000000-0005-0000-0000-00006C190000}"/>
    <cellStyle name="Normal 5 4 2 2 2 2 2 2" xfId="7457" xr:uid="{00000000-0005-0000-0000-00006D190000}"/>
    <cellStyle name="Normal 5 4 2 2 2 2 2 2 2" xfId="2157" xr:uid="{00000000-0005-0000-0000-00006E190000}"/>
    <cellStyle name="Normal 5 4 2 2 2 2 2 2 3" xfId="6972" xr:uid="{00000000-0005-0000-0000-00006F190000}"/>
    <cellStyle name="Normal 5 4 2 2 2 2 2 3" xfId="7458" xr:uid="{00000000-0005-0000-0000-000070190000}"/>
    <cellStyle name="Normal 5 4 2 2 2 2 2 4" xfId="4856" xr:uid="{00000000-0005-0000-0000-000071190000}"/>
    <cellStyle name="Normal 5 4 2 2 2 2 3" xfId="5500" xr:uid="{00000000-0005-0000-0000-000072190000}"/>
    <cellStyle name="Normal 5 4 2 2 2 2 3 2" xfId="7459" xr:uid="{00000000-0005-0000-0000-000073190000}"/>
    <cellStyle name="Normal 5 4 2 2 2 2 3 2 2" xfId="2171" xr:uid="{00000000-0005-0000-0000-000074190000}"/>
    <cellStyle name="Normal 5 4 2 2 2 2 3 2 3" xfId="7460" xr:uid="{00000000-0005-0000-0000-000075190000}"/>
    <cellStyle name="Normal 5 4 2 2 2 2 3 3" xfId="7461" xr:uid="{00000000-0005-0000-0000-000076190000}"/>
    <cellStyle name="Normal 5 4 2 2 2 2 3 3 2" xfId="4522" xr:uid="{00000000-0005-0000-0000-000077190000}"/>
    <cellStyle name="Normal 5 4 2 2 2 2 3 3 3" xfId="8123" xr:uid="{00000000-0005-0000-0000-000078190000}"/>
    <cellStyle name="Normal 5 4 2 2 2 2 3 4" xfId="868" xr:uid="{00000000-0005-0000-0000-000079190000}"/>
    <cellStyle name="Normal 5 4 2 2 2 2 4" xfId="5264" xr:uid="{00000000-0005-0000-0000-00007A190000}"/>
    <cellStyle name="Normal 5 4 2 2 2 2 4 2" xfId="5267" xr:uid="{00000000-0005-0000-0000-00007B190000}"/>
    <cellStyle name="Normal 5 4 2 2 2 2 4 3" xfId="7462" xr:uid="{00000000-0005-0000-0000-00007C190000}"/>
    <cellStyle name="Normal 5 4 2 2 2 2 5" xfId="5528" xr:uid="{00000000-0005-0000-0000-00007D190000}"/>
    <cellStyle name="Normal 5 4 2 2 2 2 6" xfId="7463" xr:uid="{00000000-0005-0000-0000-00007E190000}"/>
    <cellStyle name="Normal 5 4 2 2 2 3" xfId="1345" xr:uid="{00000000-0005-0000-0000-00007F190000}"/>
    <cellStyle name="Normal 5 4 2 2 2 3 2" xfId="2856" xr:uid="{00000000-0005-0000-0000-000080190000}"/>
    <cellStyle name="Normal 5 4 2 2 2 3 2 2" xfId="7464" xr:uid="{00000000-0005-0000-0000-000081190000}"/>
    <cellStyle name="Normal 5 4 2 2 2 3 2 3" xfId="7465" xr:uid="{00000000-0005-0000-0000-000082190000}"/>
    <cellStyle name="Normal 5 4 2 2 2 3 3" xfId="7466" xr:uid="{00000000-0005-0000-0000-000083190000}"/>
    <cellStyle name="Normal 5 4 2 2 2 3 4" xfId="2877" xr:uid="{00000000-0005-0000-0000-000084190000}"/>
    <cellStyle name="Normal 5 4 2 2 2 4" xfId="5503" xr:uid="{00000000-0005-0000-0000-000085190000}"/>
    <cellStyle name="Normal 5 4 2 2 2 4 2" xfId="7468" xr:uid="{00000000-0005-0000-0000-000086190000}"/>
    <cellStyle name="Normal 5 4 2 2 2 4 2 2" xfId="3295" xr:uid="{00000000-0005-0000-0000-000087190000}"/>
    <cellStyle name="Normal 5 4 2 2 2 4 2 3" xfId="3299" xr:uid="{00000000-0005-0000-0000-000088190000}"/>
    <cellStyle name="Normal 5 4 2 2 2 4 3" xfId="7470" xr:uid="{00000000-0005-0000-0000-000089190000}"/>
    <cellStyle name="Normal 5 4 2 2 2 4 4" xfId="3303" xr:uid="{00000000-0005-0000-0000-00008A190000}"/>
    <cellStyle name="Normal 5 4 2 2 2 5" xfId="7472" xr:uid="{00000000-0005-0000-0000-00008B190000}"/>
    <cellStyle name="Normal 5 4 2 2 2 5 2" xfId="7474" xr:uid="{00000000-0005-0000-0000-00008C190000}"/>
    <cellStyle name="Normal 5 4 2 2 2 5 3" xfId="4438" xr:uid="{00000000-0005-0000-0000-00008D190000}"/>
    <cellStyle name="Normal 5 4 2 2 2 6" xfId="7477" xr:uid="{00000000-0005-0000-0000-00008E190000}"/>
    <cellStyle name="Normal 5 4 2 2 2 7" xfId="7480" xr:uid="{00000000-0005-0000-0000-00008F190000}"/>
    <cellStyle name="Normal 5 4 2 2 3" xfId="4156" xr:uid="{00000000-0005-0000-0000-000090190000}"/>
    <cellStyle name="Normal 5 4 2 2 3 2" xfId="4161" xr:uid="{00000000-0005-0000-0000-000091190000}"/>
    <cellStyle name="Normal 5 4 2 2 3 2 2" xfId="7481" xr:uid="{00000000-0005-0000-0000-000092190000}"/>
    <cellStyle name="Normal 5 4 2 2 3 2 2 2" xfId="7482" xr:uid="{00000000-0005-0000-0000-000093190000}"/>
    <cellStyle name="Normal 5 4 2 2 3 2 2 3" xfId="7483" xr:uid="{00000000-0005-0000-0000-000094190000}"/>
    <cellStyle name="Normal 5 4 2 2 3 2 3" xfId="7484" xr:uid="{00000000-0005-0000-0000-000095190000}"/>
    <cellStyle name="Normal 5 4 2 2 3 2 4" xfId="5330" xr:uid="{00000000-0005-0000-0000-000096190000}"/>
    <cellStyle name="Normal 5 4 2 2 3 3" xfId="1424" xr:uid="{00000000-0005-0000-0000-000097190000}"/>
    <cellStyle name="Normal 5 4 2 2 3 3 2" xfId="1435" xr:uid="{00000000-0005-0000-0000-000098190000}"/>
    <cellStyle name="Normal 5 4 2 2 3 3 3" xfId="7485" xr:uid="{00000000-0005-0000-0000-000099190000}"/>
    <cellStyle name="Normal 5 4 2 2 3 4" xfId="1445" xr:uid="{00000000-0005-0000-0000-00009A190000}"/>
    <cellStyle name="Normal 5 4 2 2 3 5" xfId="1450" xr:uid="{00000000-0005-0000-0000-00009B190000}"/>
    <cellStyle name="Normal 5 4 2 2 4" xfId="4165" xr:uid="{00000000-0005-0000-0000-00009C190000}"/>
    <cellStyle name="Normal 5 4 2 2 4 2" xfId="7486" xr:uid="{00000000-0005-0000-0000-00009D190000}"/>
    <cellStyle name="Normal 5 4 2 2 4 2 2" xfId="7487" xr:uid="{00000000-0005-0000-0000-00009E190000}"/>
    <cellStyle name="Normal 5 4 2 2 4 2 3" xfId="7488" xr:uid="{00000000-0005-0000-0000-00009F190000}"/>
    <cellStyle name="Normal 5 4 2 2 4 3" xfId="7489" xr:uid="{00000000-0005-0000-0000-0000A0190000}"/>
    <cellStyle name="Normal 5 4 2 2 4 4" xfId="7490" xr:uid="{00000000-0005-0000-0000-0000A1190000}"/>
    <cellStyle name="Normal 5 4 2 2 5" xfId="4170" xr:uid="{00000000-0005-0000-0000-0000A2190000}"/>
    <cellStyle name="Normal 5 4 2 2 5 2" xfId="7491" xr:uid="{00000000-0005-0000-0000-0000A3190000}"/>
    <cellStyle name="Normal 5 4 2 2 5 2 2" xfId="7492" xr:uid="{00000000-0005-0000-0000-0000A4190000}"/>
    <cellStyle name="Normal 5 4 2 2 5 2 3" xfId="7493" xr:uid="{00000000-0005-0000-0000-0000A5190000}"/>
    <cellStyle name="Normal 5 4 2 2 5 3" xfId="7494" xr:uid="{00000000-0005-0000-0000-0000A6190000}"/>
    <cellStyle name="Normal 5 4 2 2 5 4" xfId="7495" xr:uid="{00000000-0005-0000-0000-0000A7190000}"/>
    <cellStyle name="Normal 5 4 2 2 6" xfId="7496" xr:uid="{00000000-0005-0000-0000-0000A8190000}"/>
    <cellStyle name="Normal 5 4 2 2 6 2" xfId="7497" xr:uid="{00000000-0005-0000-0000-0000A9190000}"/>
    <cellStyle name="Normal 5 4 2 2 6 3" xfId="4989" xr:uid="{00000000-0005-0000-0000-0000AA190000}"/>
    <cellStyle name="Normal 5 4 2 2 7" xfId="2543" xr:uid="{00000000-0005-0000-0000-0000AB190000}"/>
    <cellStyle name="Normal 5 4 2 2 8" xfId="2545" xr:uid="{00000000-0005-0000-0000-0000AC190000}"/>
    <cellStyle name="Normal 5 4 2 3" xfId="160" xr:uid="{00000000-0005-0000-0000-0000AD190000}"/>
    <cellStyle name="Normal 5 4 2 3 2" xfId="5506" xr:uid="{00000000-0005-0000-0000-0000AE190000}"/>
    <cellStyle name="Normal 5 4 2 3 2 2" xfId="5508" xr:uid="{00000000-0005-0000-0000-0000AF190000}"/>
    <cellStyle name="Normal 5 4 2 3 2 2 2" xfId="7498" xr:uid="{00000000-0005-0000-0000-0000B0190000}"/>
    <cellStyle name="Normal 5 4 2 3 2 2 2 2" xfId="7499" xr:uid="{00000000-0005-0000-0000-0000B1190000}"/>
    <cellStyle name="Normal 5 4 2 3 2 2 2 3" xfId="7500" xr:uid="{00000000-0005-0000-0000-0000B2190000}"/>
    <cellStyle name="Normal 5 4 2 3 2 2 3" xfId="7501" xr:uid="{00000000-0005-0000-0000-0000B3190000}"/>
    <cellStyle name="Normal 5 4 2 3 2 2 4" xfId="6640" xr:uid="{00000000-0005-0000-0000-0000B4190000}"/>
    <cellStyle name="Normal 5 4 2 3 2 3" xfId="5510" xr:uid="{00000000-0005-0000-0000-0000B5190000}"/>
    <cellStyle name="Normal 5 4 2 3 2 3 2" xfId="7502" xr:uid="{00000000-0005-0000-0000-0000B6190000}"/>
    <cellStyle name="Normal 5 4 2 3 2 3 3" xfId="7503" xr:uid="{00000000-0005-0000-0000-0000B7190000}"/>
    <cellStyle name="Normal 5 4 2 3 2 4" xfId="7504" xr:uid="{00000000-0005-0000-0000-0000B8190000}"/>
    <cellStyle name="Normal 5 4 2 3 2 5" xfId="7505" xr:uid="{00000000-0005-0000-0000-0000B9190000}"/>
    <cellStyle name="Normal 5 4 2 3 3" xfId="4179" xr:uid="{00000000-0005-0000-0000-0000BA190000}"/>
    <cellStyle name="Normal 5 4 2 3 3 2" xfId="7506" xr:uid="{00000000-0005-0000-0000-0000BB190000}"/>
    <cellStyle name="Normal 5 4 2 3 3 2 2" xfId="5246" xr:uid="{00000000-0005-0000-0000-0000BC190000}"/>
    <cellStyle name="Normal 5 4 2 3 3 2 3" xfId="7507" xr:uid="{00000000-0005-0000-0000-0000BD190000}"/>
    <cellStyle name="Normal 5 4 2 3 3 3" xfId="7508" xr:uid="{00000000-0005-0000-0000-0000BE190000}"/>
    <cellStyle name="Normal 5 4 2 3 3 4" xfId="7509" xr:uid="{00000000-0005-0000-0000-0000BF190000}"/>
    <cellStyle name="Normal 5 4 2 3 4" xfId="4183" xr:uid="{00000000-0005-0000-0000-0000C0190000}"/>
    <cellStyle name="Normal 5 4 2 3 4 2" xfId="2217" xr:uid="{00000000-0005-0000-0000-0000C1190000}"/>
    <cellStyle name="Normal 5 4 2 3 4 2 2" xfId="7510" xr:uid="{00000000-0005-0000-0000-0000C2190000}"/>
    <cellStyle name="Normal 5 4 2 3 4 2 3" xfId="7511" xr:uid="{00000000-0005-0000-0000-0000C3190000}"/>
    <cellStyle name="Normal 5 4 2 3 4 3" xfId="2223" xr:uid="{00000000-0005-0000-0000-0000C4190000}"/>
    <cellStyle name="Normal 5 4 2 3 4 4" xfId="7512" xr:uid="{00000000-0005-0000-0000-0000C5190000}"/>
    <cellStyle name="Normal 5 4 2 3 5" xfId="7513" xr:uid="{00000000-0005-0000-0000-0000C6190000}"/>
    <cellStyle name="Normal 5 4 2 3 5 2" xfId="2265" xr:uid="{00000000-0005-0000-0000-0000C7190000}"/>
    <cellStyle name="Normal 5 4 2 3 5 3" xfId="7514" xr:uid="{00000000-0005-0000-0000-0000C8190000}"/>
    <cellStyle name="Normal 5 4 2 3 6" xfId="7515" xr:uid="{00000000-0005-0000-0000-0000C9190000}"/>
    <cellStyle name="Normal 5 4 2 3 7" xfId="2550" xr:uid="{00000000-0005-0000-0000-0000CA190000}"/>
    <cellStyle name="Normal 5 4 2 4" xfId="5513" xr:uid="{00000000-0005-0000-0000-0000CB190000}"/>
    <cellStyle name="Normal 5 4 2 4 2" xfId="5515" xr:uid="{00000000-0005-0000-0000-0000CC190000}"/>
    <cellStyle name="Normal 5 4 2 4 2 2" xfId="5517" xr:uid="{00000000-0005-0000-0000-0000CD190000}"/>
    <cellStyle name="Normal 5 4 2 4 2 2 2" xfId="4097" xr:uid="{00000000-0005-0000-0000-0000CE190000}"/>
    <cellStyle name="Normal 5 4 2 4 2 2 3" xfId="4102" xr:uid="{00000000-0005-0000-0000-0000CF190000}"/>
    <cellStyle name="Normal 5 4 2 4 2 3" xfId="5190" xr:uid="{00000000-0005-0000-0000-0000D0190000}"/>
    <cellStyle name="Normal 5 4 2 4 2 4" xfId="7516" xr:uid="{00000000-0005-0000-0000-0000D1190000}"/>
    <cellStyle name="Normal 5 4 2 4 3" xfId="5519" xr:uid="{00000000-0005-0000-0000-0000D2190000}"/>
    <cellStyle name="Normal 5 4 2 4 3 2" xfId="6420" xr:uid="{00000000-0005-0000-0000-0000D3190000}"/>
    <cellStyle name="Normal 5 4 2 4 3 3" xfId="7517" xr:uid="{00000000-0005-0000-0000-0000D4190000}"/>
    <cellStyle name="Normal 5 4 2 4 4" xfId="5521" xr:uid="{00000000-0005-0000-0000-0000D5190000}"/>
    <cellStyle name="Normal 5 4 2 4 5" xfId="7518" xr:uid="{00000000-0005-0000-0000-0000D6190000}"/>
    <cellStyle name="Normal 5 4 2 5" xfId="245" xr:uid="{00000000-0005-0000-0000-0000D7190000}"/>
    <cellStyle name="Normal 5 4 2 5 2" xfId="5523" xr:uid="{00000000-0005-0000-0000-0000D8190000}"/>
    <cellStyle name="Normal 5 4 2 5 2 2" xfId="7519" xr:uid="{00000000-0005-0000-0000-0000D9190000}"/>
    <cellStyle name="Normal 5 4 2 5 2 2 2" xfId="2034" xr:uid="{00000000-0005-0000-0000-0000DA190000}"/>
    <cellStyle name="Normal 5 4 2 5 2 2 3" xfId="2045" xr:uid="{00000000-0005-0000-0000-0000DB190000}"/>
    <cellStyle name="Normal 5 4 2 5 2 3" xfId="7520" xr:uid="{00000000-0005-0000-0000-0000DC190000}"/>
    <cellStyle name="Normal 5 4 2 5 2 4" xfId="7521" xr:uid="{00000000-0005-0000-0000-0000DD190000}"/>
    <cellStyle name="Normal 5 4 2 5 3" xfId="5525" xr:uid="{00000000-0005-0000-0000-0000DE190000}"/>
    <cellStyle name="Normal 5 4 2 5 3 2" xfId="7522" xr:uid="{00000000-0005-0000-0000-0000DF190000}"/>
    <cellStyle name="Normal 5 4 2 5 3 3" xfId="7523" xr:uid="{00000000-0005-0000-0000-0000E0190000}"/>
    <cellStyle name="Normal 5 4 2 5 4" xfId="7524" xr:uid="{00000000-0005-0000-0000-0000E1190000}"/>
    <cellStyle name="Normal 5 4 2 5 5" xfId="7525" xr:uid="{00000000-0005-0000-0000-0000E2190000}"/>
    <cellStyle name="Normal 5 4 2 6" xfId="265" xr:uid="{00000000-0005-0000-0000-0000E3190000}"/>
    <cellStyle name="Normal 5 4 2 6 2" xfId="4566" xr:uid="{00000000-0005-0000-0000-0000E4190000}"/>
    <cellStyle name="Normal 5 4 2 6 2 2" xfId="4568" xr:uid="{00000000-0005-0000-0000-0000E5190000}"/>
    <cellStyle name="Normal 5 4 2 6 2 3" xfId="4573" xr:uid="{00000000-0005-0000-0000-0000E6190000}"/>
    <cellStyle name="Normal 5 4 2 6 3" xfId="4578" xr:uid="{00000000-0005-0000-0000-0000E7190000}"/>
    <cellStyle name="Normal 5 4 2 6 3 2" xfId="4581" xr:uid="{00000000-0005-0000-0000-0000E8190000}"/>
    <cellStyle name="Normal 5 4 2 6 3 3" xfId="4593" xr:uid="{00000000-0005-0000-0000-0000E9190000}"/>
    <cellStyle name="Normal 5 4 2 6 4" xfId="4597" xr:uid="{00000000-0005-0000-0000-0000EA190000}"/>
    <cellStyle name="Normal 5 4 2 6 4 2" xfId="2477" xr:uid="{00000000-0005-0000-0000-0000EB190000}"/>
    <cellStyle name="Normal 5 4 2 6 5" xfId="4600" xr:uid="{00000000-0005-0000-0000-0000EC190000}"/>
    <cellStyle name="Normal 5 4 2 7" xfId="7442" xr:uid="{00000000-0005-0000-0000-0000ED190000}"/>
    <cellStyle name="Normal 5 4 2 7 2" xfId="4611" xr:uid="{00000000-0005-0000-0000-0000EE190000}"/>
    <cellStyle name="Normal 5 4 2 7 2 2" xfId="4614" xr:uid="{00000000-0005-0000-0000-0000EF190000}"/>
    <cellStyle name="Normal 5 4 2 7 2 3" xfId="4617" xr:uid="{00000000-0005-0000-0000-0000F0190000}"/>
    <cellStyle name="Normal 5 4 2 7 3" xfId="4620" xr:uid="{00000000-0005-0000-0000-0000F1190000}"/>
    <cellStyle name="Normal 5 4 2 7 4" xfId="651" xr:uid="{00000000-0005-0000-0000-0000F2190000}"/>
    <cellStyle name="Normal 5 4 2 8" xfId="4330" xr:uid="{00000000-0005-0000-0000-0000F3190000}"/>
    <cellStyle name="Normal 5 4 2 8 2" xfId="4629" xr:uid="{00000000-0005-0000-0000-0000F4190000}"/>
    <cellStyle name="Normal 5 4 2 8 2 2" xfId="3875" xr:uid="{00000000-0005-0000-0000-0000F5190000}"/>
    <cellStyle name="Normal 5 4 2 8 2 3" xfId="3884" xr:uid="{00000000-0005-0000-0000-0000F6190000}"/>
    <cellStyle name="Normal 5 4 2 8 3" xfId="4633" xr:uid="{00000000-0005-0000-0000-0000F7190000}"/>
    <cellStyle name="Normal 5 4 2 8 4" xfId="4637" xr:uid="{00000000-0005-0000-0000-0000F8190000}"/>
    <cellStyle name="Normal 5 4 2 9" xfId="4333" xr:uid="{00000000-0005-0000-0000-0000F9190000}"/>
    <cellStyle name="Normal 5 4 2 9 2" xfId="4647" xr:uid="{00000000-0005-0000-0000-0000FA190000}"/>
    <cellStyle name="Normal 5 4 2 9 2 2" xfId="936" xr:uid="{00000000-0005-0000-0000-0000FB190000}"/>
    <cellStyle name="Normal 5 4 2 9 2 3" xfId="950" xr:uid="{00000000-0005-0000-0000-0000FC190000}"/>
    <cellStyle name="Normal 5 4 2 9 3" xfId="4651" xr:uid="{00000000-0005-0000-0000-0000FD190000}"/>
    <cellStyle name="Normal 5 4 2 9 4" xfId="7447" xr:uid="{00000000-0005-0000-0000-0000FE190000}"/>
    <cellStyle name="Normal 5 4 3" xfId="1976" xr:uid="{00000000-0005-0000-0000-0000FF190000}"/>
    <cellStyle name="Normal 5 4 3 2" xfId="422" xr:uid="{00000000-0005-0000-0000-0000001A0000}"/>
    <cellStyle name="Normal 5 4 3 2 2" xfId="4769" xr:uid="{00000000-0005-0000-0000-0000011A0000}"/>
    <cellStyle name="Normal 5 4 3 2 2 2" xfId="4539" xr:uid="{00000000-0005-0000-0000-0000021A0000}"/>
    <cellStyle name="Normal 5 4 3 2 2 2 2" xfId="1357" xr:uid="{00000000-0005-0000-0000-0000031A0000}"/>
    <cellStyle name="Normal 5 4 3 2 2 2 3" xfId="4781" xr:uid="{00000000-0005-0000-0000-0000041A0000}"/>
    <cellStyle name="Normal 5 4 3 2 2 3" xfId="4799" xr:uid="{00000000-0005-0000-0000-0000051A0000}"/>
    <cellStyle name="Normal 5 4 3 2 2 4" xfId="4816" xr:uid="{00000000-0005-0000-0000-0000061A0000}"/>
    <cellStyle name="Normal 5 4 3 2 3" xfId="4193" xr:uid="{00000000-0005-0000-0000-0000071A0000}"/>
    <cellStyle name="Normal 5 4 3 2 3 2" xfId="4852" xr:uid="{00000000-0005-0000-0000-0000081A0000}"/>
    <cellStyle name="Normal 5 4 3 2 3 3" xfId="1067" xr:uid="{00000000-0005-0000-0000-0000091A0000}"/>
    <cellStyle name="Normal 5 4 3 2 4" xfId="2381" xr:uid="{00000000-0005-0000-0000-00000A1A0000}"/>
    <cellStyle name="Normal 5 4 3 2 5" xfId="1503" xr:uid="{00000000-0005-0000-0000-00000B1A0000}"/>
    <cellStyle name="Normal 5 4 3 3" xfId="5065" xr:uid="{00000000-0005-0000-0000-00000C1A0000}"/>
    <cellStyle name="Normal 5 4 3 3 2" xfId="5067" xr:uid="{00000000-0005-0000-0000-00000D1A0000}"/>
    <cellStyle name="Normal 5 4 3 3 2 2" xfId="5069" xr:uid="{00000000-0005-0000-0000-00000E1A0000}"/>
    <cellStyle name="Normal 5 4 3 3 2 3" xfId="5082" xr:uid="{00000000-0005-0000-0000-00000F1A0000}"/>
    <cellStyle name="Normal 5 4 3 3 3" xfId="5104" xr:uid="{00000000-0005-0000-0000-0000101A0000}"/>
    <cellStyle name="Normal 5 4 3 3 4" xfId="604" xr:uid="{00000000-0005-0000-0000-0000111A0000}"/>
    <cellStyle name="Normal 5 4 3 4" xfId="5117" xr:uid="{00000000-0005-0000-0000-0000121A0000}"/>
    <cellStyle name="Normal 5 4 3 4 2" xfId="5119" xr:uid="{00000000-0005-0000-0000-0000131A0000}"/>
    <cellStyle name="Normal 5 4 3 4 2 2" xfId="5121" xr:uid="{00000000-0005-0000-0000-0000141A0000}"/>
    <cellStyle name="Normal 5 4 3 4 2 3" xfId="5127" xr:uid="{00000000-0005-0000-0000-0000151A0000}"/>
    <cellStyle name="Normal 5 4 3 4 3" xfId="5137" xr:uid="{00000000-0005-0000-0000-0000161A0000}"/>
    <cellStyle name="Normal 5 4 3 4 4" xfId="1873" xr:uid="{00000000-0005-0000-0000-0000171A0000}"/>
    <cellStyle name="Normal 5 4 3 5" xfId="2069" xr:uid="{00000000-0005-0000-0000-0000181A0000}"/>
    <cellStyle name="Normal 5 4 3 5 2" xfId="2073" xr:uid="{00000000-0005-0000-0000-0000191A0000}"/>
    <cellStyle name="Normal 5 4 3 5 3" xfId="2081" xr:uid="{00000000-0005-0000-0000-00001A1A0000}"/>
    <cellStyle name="Normal 5 4 3 6" xfId="2084" xr:uid="{00000000-0005-0000-0000-00001B1A0000}"/>
    <cellStyle name="Normal 5 4 3 7" xfId="7526" xr:uid="{00000000-0005-0000-0000-00001C1A0000}"/>
    <cellStyle name="Normal 5 4 4" xfId="7527" xr:uid="{00000000-0005-0000-0000-00001D1A0000}"/>
    <cellStyle name="Normal 5 4 4 2" xfId="7528" xr:uid="{00000000-0005-0000-0000-00001E1A0000}"/>
    <cellStyle name="Normal 5 4 4 2 2" xfId="7530" xr:uid="{00000000-0005-0000-0000-00001F1A0000}"/>
    <cellStyle name="Normal 5 4 4 2 2 2" xfId="4429" xr:uid="{00000000-0005-0000-0000-0000201A0000}"/>
    <cellStyle name="Normal 5 4 4 2 2 3" xfId="7532" xr:uid="{00000000-0005-0000-0000-0000211A0000}"/>
    <cellStyle name="Normal 5 4 4 2 3" xfId="71" xr:uid="{00000000-0005-0000-0000-0000221A0000}"/>
    <cellStyle name="Normal 5 4 4 2 4" xfId="7533" xr:uid="{00000000-0005-0000-0000-0000231A0000}"/>
    <cellStyle name="Normal 5 4 4 3" xfId="5762" xr:uid="{00000000-0005-0000-0000-0000241A0000}"/>
    <cellStyle name="Normal 5 4 4 3 2" xfId="5207" xr:uid="{00000000-0005-0000-0000-0000251A0000}"/>
    <cellStyle name="Normal 5 4 4 3 3" xfId="5210" xr:uid="{00000000-0005-0000-0000-0000261A0000}"/>
    <cellStyle name="Normal 5 4 4 4" xfId="5764" xr:uid="{00000000-0005-0000-0000-0000271A0000}"/>
    <cellStyle name="Normal 5 4 4 5" xfId="5766" xr:uid="{00000000-0005-0000-0000-0000281A0000}"/>
    <cellStyle name="Normal 5 4 5" xfId="5679" xr:uid="{00000000-0005-0000-0000-0000291A0000}"/>
    <cellStyle name="Normal 5 4 5 2" xfId="5835" xr:uid="{00000000-0005-0000-0000-00002A1A0000}"/>
    <cellStyle name="Normal 5 4 5 2 2" xfId="5837" xr:uid="{00000000-0005-0000-0000-00002B1A0000}"/>
    <cellStyle name="Normal 5 4 5 2 2 2" xfId="5839" xr:uid="{00000000-0005-0000-0000-00002C1A0000}"/>
    <cellStyle name="Normal 5 4 5 2 2 3" xfId="4860" xr:uid="{00000000-0005-0000-0000-00002D1A0000}"/>
    <cellStyle name="Normal 5 4 5 2 3" xfId="5847" xr:uid="{00000000-0005-0000-0000-00002E1A0000}"/>
    <cellStyle name="Normal 5 4 5 2 4" xfId="5850" xr:uid="{00000000-0005-0000-0000-00002F1A0000}"/>
    <cellStyle name="Normal 5 4 5 3" xfId="5770" xr:uid="{00000000-0005-0000-0000-0000301A0000}"/>
    <cellStyle name="Normal 5 4 5 3 2" xfId="5861" xr:uid="{00000000-0005-0000-0000-0000311A0000}"/>
    <cellStyle name="Normal 5 4 5 3 3" xfId="5574" xr:uid="{00000000-0005-0000-0000-0000321A0000}"/>
    <cellStyle name="Normal 5 4 5 4" xfId="5773" xr:uid="{00000000-0005-0000-0000-0000331A0000}"/>
    <cellStyle name="Normal 5 4 5 5" xfId="5867" xr:uid="{00000000-0005-0000-0000-0000341A0000}"/>
    <cellStyle name="Normal 5 4 6" xfId="5681" xr:uid="{00000000-0005-0000-0000-0000351A0000}"/>
    <cellStyle name="Normal 5 4 6 2" xfId="7534" xr:uid="{00000000-0005-0000-0000-0000361A0000}"/>
    <cellStyle name="Normal 5 4 6 2 2" xfId="7535" xr:uid="{00000000-0005-0000-0000-0000371A0000}"/>
    <cellStyle name="Normal 5 4 6 2 3" xfId="5646" xr:uid="{00000000-0005-0000-0000-0000381A0000}"/>
    <cellStyle name="Normal 5 4 6 3" xfId="7536" xr:uid="{00000000-0005-0000-0000-0000391A0000}"/>
    <cellStyle name="Normal 5 4 6 4" xfId="7537" xr:uid="{00000000-0005-0000-0000-00003A1A0000}"/>
    <cellStyle name="Normal 5 4 7" xfId="7538" xr:uid="{00000000-0005-0000-0000-00003B1A0000}"/>
    <cellStyle name="Normal 5 4 7 2" xfId="6289" xr:uid="{00000000-0005-0000-0000-00003C1A0000}"/>
    <cellStyle name="Normal 5 4 7 2 2" xfId="6291" xr:uid="{00000000-0005-0000-0000-00003D1A0000}"/>
    <cellStyle name="Normal 5 4 7 2 3" xfId="466" xr:uid="{00000000-0005-0000-0000-00003E1A0000}"/>
    <cellStyle name="Normal 5 4 7 3" xfId="6301" xr:uid="{00000000-0005-0000-0000-00003F1A0000}"/>
    <cellStyle name="Normal 5 4 7 4" xfId="6306" xr:uid="{00000000-0005-0000-0000-0000401A0000}"/>
    <cellStyle name="Normal 5 4 8" xfId="7539" xr:uid="{00000000-0005-0000-0000-0000411A0000}"/>
    <cellStyle name="Normal 5 4 8 2" xfId="7540" xr:uid="{00000000-0005-0000-0000-0000421A0000}"/>
    <cellStyle name="Normal 5 4 8 3" xfId="7541" xr:uid="{00000000-0005-0000-0000-0000431A0000}"/>
    <cellStyle name="Normal 5 4 9" xfId="7542" xr:uid="{00000000-0005-0000-0000-0000441A0000}"/>
    <cellStyle name="Normal 5 5" xfId="1978" xr:uid="{00000000-0005-0000-0000-0000451A0000}"/>
    <cellStyle name="Normal 5 5 2" xfId="1981" xr:uid="{00000000-0005-0000-0000-0000461A0000}"/>
    <cellStyle name="Normal 5 6" xfId="1986" xr:uid="{00000000-0005-0000-0000-0000471A0000}"/>
    <cellStyle name="Normal 5 6 2" xfId="1989" xr:uid="{00000000-0005-0000-0000-0000481A0000}"/>
    <cellStyle name="Normal 5 6 2 2" xfId="1991" xr:uid="{00000000-0005-0000-0000-0000491A0000}"/>
    <cellStyle name="Normal 5 6 2 2 2" xfId="5471" xr:uid="{00000000-0005-0000-0000-00004A1A0000}"/>
    <cellStyle name="Normal 5 6 2 2 3" xfId="3524" xr:uid="{00000000-0005-0000-0000-00004B1A0000}"/>
    <cellStyle name="Normal 5 6 2 3" xfId="7544" xr:uid="{00000000-0005-0000-0000-00004C1A0000}"/>
    <cellStyle name="Normal 5 6 2 4" xfId="7546" xr:uid="{00000000-0005-0000-0000-00004D1A0000}"/>
    <cellStyle name="Normal 5 6 3" xfId="1364" xr:uid="{00000000-0005-0000-0000-00004E1A0000}"/>
    <cellStyle name="Normal 5 7" xfId="1996" xr:uid="{00000000-0005-0000-0000-00004F1A0000}"/>
    <cellStyle name="Normal 5 7 2" xfId="1715" xr:uid="{00000000-0005-0000-0000-0000501A0000}"/>
    <cellStyle name="Normal 5 7 2 2" xfId="4812" xr:uid="{00000000-0005-0000-0000-0000511A0000}"/>
    <cellStyle name="Normal 5 7 2 2 2" xfId="4624" xr:uid="{00000000-0005-0000-0000-0000521A0000}"/>
    <cellStyle name="Normal 5 7 2 2 3" xfId="4641" xr:uid="{00000000-0005-0000-0000-0000531A0000}"/>
    <cellStyle name="Normal 5 7 2 3" xfId="7328" xr:uid="{00000000-0005-0000-0000-0000541A0000}"/>
    <cellStyle name="Normal 5 7 2 4" xfId="6803" xr:uid="{00000000-0005-0000-0000-0000551A0000}"/>
    <cellStyle name="Normal 5 7 3" xfId="7308" xr:uid="{00000000-0005-0000-0000-0000561A0000}"/>
    <cellStyle name="Normal 5 7 3 2" xfId="4826" xr:uid="{00000000-0005-0000-0000-0000571A0000}"/>
    <cellStyle name="Normal 5 7 3 2 2" xfId="4700" xr:uid="{00000000-0005-0000-0000-0000581A0000}"/>
    <cellStyle name="Normal 5 7 3 2 3" xfId="4704" xr:uid="{00000000-0005-0000-0000-0000591A0000}"/>
    <cellStyle name="Normal 5 7 3 3" xfId="6866" xr:uid="{00000000-0005-0000-0000-00005A1A0000}"/>
    <cellStyle name="Normal 5 7 3 4" xfId="6873" xr:uid="{00000000-0005-0000-0000-00005B1A0000}"/>
    <cellStyle name="Normal 5 7 4" xfId="7548" xr:uid="{00000000-0005-0000-0000-00005C1A0000}"/>
    <cellStyle name="Normal 5 7 4 2" xfId="7356" xr:uid="{00000000-0005-0000-0000-00005D1A0000}"/>
    <cellStyle name="Normal 5 7 4 3" xfId="7359" xr:uid="{00000000-0005-0000-0000-00005E1A0000}"/>
    <cellStyle name="Normal 5 7 5" xfId="7550" xr:uid="{00000000-0005-0000-0000-00005F1A0000}"/>
    <cellStyle name="Normal 5 7 6" xfId="7552" xr:uid="{00000000-0005-0000-0000-0000601A0000}"/>
    <cellStyle name="Normal 5 8" xfId="2002" xr:uid="{00000000-0005-0000-0000-0000611A0000}"/>
    <cellStyle name="Normal 5 8 2" xfId="2005" xr:uid="{00000000-0005-0000-0000-0000621A0000}"/>
    <cellStyle name="Normal 5 8 2 2" xfId="3664" xr:uid="{00000000-0005-0000-0000-0000631A0000}"/>
    <cellStyle name="Normal 5 8 2 2 2" xfId="4966" xr:uid="{00000000-0005-0000-0000-0000641A0000}"/>
    <cellStyle name="Normal 5 8 2 2 3" xfId="4968" xr:uid="{00000000-0005-0000-0000-0000651A0000}"/>
    <cellStyle name="Normal 5 8 2 3" xfId="3671" xr:uid="{00000000-0005-0000-0000-0000661A0000}"/>
    <cellStyle name="Normal 5 8 2 4" xfId="4971" xr:uid="{00000000-0005-0000-0000-0000671A0000}"/>
    <cellStyle name="Normal 5 8 3" xfId="2009" xr:uid="{00000000-0005-0000-0000-0000681A0000}"/>
    <cellStyle name="Normal 5 8 3 2" xfId="522" xr:uid="{00000000-0005-0000-0000-0000691A0000}"/>
    <cellStyle name="Normal 5 8 3 3" xfId="7553" xr:uid="{00000000-0005-0000-0000-00006A1A0000}"/>
    <cellStyle name="Normal 5 8 4" xfId="7555" xr:uid="{00000000-0005-0000-0000-00006B1A0000}"/>
    <cellStyle name="Normal 5 8 5" xfId="7557" xr:uid="{00000000-0005-0000-0000-00006C1A0000}"/>
    <cellStyle name="Normal 5 9" xfId="2017" xr:uid="{00000000-0005-0000-0000-00006D1A0000}"/>
    <cellStyle name="Normal 5 9 2" xfId="2023" xr:uid="{00000000-0005-0000-0000-00006E1A0000}"/>
    <cellStyle name="Normal 5 9 2 2" xfId="4255" xr:uid="{00000000-0005-0000-0000-00006F1A0000}"/>
    <cellStyle name="Normal 5 9 2 2 2" xfId="5758" xr:uid="{00000000-0005-0000-0000-0000701A0000}"/>
    <cellStyle name="Normal 5 9 2 2 3" xfId="5778" xr:uid="{00000000-0005-0000-0000-0000711A0000}"/>
    <cellStyle name="Normal 5 9 2 3" xfId="3585" xr:uid="{00000000-0005-0000-0000-0000721A0000}"/>
    <cellStyle name="Normal 5 9 2 4" xfId="3591" xr:uid="{00000000-0005-0000-0000-0000731A0000}"/>
    <cellStyle name="Normal 5 9 3" xfId="2028" xr:uid="{00000000-0005-0000-0000-0000741A0000}"/>
    <cellStyle name="Normal 5 9 3 2" xfId="6064" xr:uid="{00000000-0005-0000-0000-0000751A0000}"/>
    <cellStyle name="Normal 5 9 3 3" xfId="3595" xr:uid="{00000000-0005-0000-0000-0000761A0000}"/>
    <cellStyle name="Normal 5 9 4" xfId="965" xr:uid="{00000000-0005-0000-0000-0000771A0000}"/>
    <cellStyle name="Normal 5 9 5" xfId="7559" xr:uid="{00000000-0005-0000-0000-0000781A0000}"/>
    <cellStyle name="Normal 5_ABDOMINALNA T12 I-VI" xfId="6204" xr:uid="{00000000-0005-0000-0000-0000791A0000}"/>
    <cellStyle name="Normal 50" xfId="554" xr:uid="{00000000-0005-0000-0000-00007A1A0000}"/>
    <cellStyle name="Normal 50 2" xfId="7401" xr:uid="{00000000-0005-0000-0000-00007B1A0000}"/>
    <cellStyle name="Normal 50 3" xfId="6061" xr:uid="{00000000-0005-0000-0000-00007C1A0000}"/>
    <cellStyle name="Normal 51" xfId="7403" xr:uid="{00000000-0005-0000-0000-00007D1A0000}"/>
    <cellStyle name="Normal 51 2" xfId="7405" xr:uid="{00000000-0005-0000-0000-00007E1A0000}"/>
    <cellStyle name="Normal 51 3" xfId="8143" xr:uid="{00000000-0005-0000-0000-00007F1A0000}"/>
    <cellStyle name="Normal 52" xfId="5881" xr:uid="{00000000-0005-0000-0000-0000801A0000}"/>
    <cellStyle name="Normal 52 2" xfId="7560" xr:uid="{00000000-0005-0000-0000-0000811A0000}"/>
    <cellStyle name="Normal 52 2 2" xfId="7561" xr:uid="{00000000-0005-0000-0000-0000821A0000}"/>
    <cellStyle name="Normal 52 2 2 2" xfId="7562" xr:uid="{00000000-0005-0000-0000-0000831A0000}"/>
    <cellStyle name="Normal 52 2 3" xfId="7563" xr:uid="{00000000-0005-0000-0000-0000841A0000}"/>
    <cellStyle name="Normal 53" xfId="5884" xr:uid="{00000000-0005-0000-0000-0000851A0000}"/>
    <cellStyle name="Normal 53 2" xfId="7416" xr:uid="{00000000-0005-0000-0000-0000861A0000}"/>
    <cellStyle name="Normal 53 2 2" xfId="7418" xr:uid="{00000000-0005-0000-0000-0000871A0000}"/>
    <cellStyle name="Normal 53 2 3" xfId="7425" xr:uid="{00000000-0005-0000-0000-0000881A0000}"/>
    <cellStyle name="Normal 53 3" xfId="5451" xr:uid="{00000000-0005-0000-0000-0000891A0000}"/>
    <cellStyle name="Normal 53 3 2" xfId="6144" xr:uid="{00000000-0005-0000-0000-00008A1A0000}"/>
    <cellStyle name="Normal 53 3 3" xfId="6147" xr:uid="{00000000-0005-0000-0000-00008B1A0000}"/>
    <cellStyle name="Normal 53 4" xfId="5455" xr:uid="{00000000-0005-0000-0000-00008C1A0000}"/>
    <cellStyle name="Normal 53 4 2" xfId="7430" xr:uid="{00000000-0005-0000-0000-00008D1A0000}"/>
    <cellStyle name="Normal 53 5" xfId="6150" xr:uid="{00000000-0005-0000-0000-00008E1A0000}"/>
    <cellStyle name="Normal 54" xfId="1316" xr:uid="{00000000-0005-0000-0000-00008F1A0000}"/>
    <cellStyle name="Normal 55" xfId="1327" xr:uid="{00000000-0005-0000-0000-0000901A0000}"/>
    <cellStyle name="Normal 56" xfId="7565" xr:uid="{00000000-0005-0000-0000-0000911A0000}"/>
    <cellStyle name="Normal 57" xfId="150" xr:uid="{00000000-0005-0000-0000-0000921A0000}"/>
    <cellStyle name="Normal 58" xfId="7567" xr:uid="{00000000-0005-0000-0000-0000931A0000}"/>
    <cellStyle name="Normal 59" xfId="7569" xr:uid="{00000000-0005-0000-0000-0000941A0000}"/>
    <cellStyle name="Normal 6" xfId="7571" xr:uid="{00000000-0005-0000-0000-0000951A0000}"/>
    <cellStyle name="Normal 6 10" xfId="7572" xr:uid="{00000000-0005-0000-0000-0000961A0000}"/>
    <cellStyle name="Normal 6 10 2" xfId="5085" xr:uid="{00000000-0005-0000-0000-0000971A0000}"/>
    <cellStyle name="Normal 6 11" xfId="7573" xr:uid="{00000000-0005-0000-0000-0000981A0000}"/>
    <cellStyle name="Normal 6 11 2" xfId="7574" xr:uid="{00000000-0005-0000-0000-0000991A0000}"/>
    <cellStyle name="Normal 6 11 2 2" xfId="7575" xr:uid="{00000000-0005-0000-0000-00009A1A0000}"/>
    <cellStyle name="Normal 6 11 2 2 2" xfId="7578" xr:uid="{00000000-0005-0000-0000-00009B1A0000}"/>
    <cellStyle name="Normal 6 11 2 2 3" xfId="7579" xr:uid="{00000000-0005-0000-0000-00009C1A0000}"/>
    <cellStyle name="Normal 6 11 2 3" xfId="5402" xr:uid="{00000000-0005-0000-0000-00009D1A0000}"/>
    <cellStyle name="Normal 6 11 2 4" xfId="5407" xr:uid="{00000000-0005-0000-0000-00009E1A0000}"/>
    <cellStyle name="Normal 6 11 3" xfId="5435" xr:uid="{00000000-0005-0000-0000-00009F1A0000}"/>
    <cellStyle name="Normal 6 11 3 2" xfId="7580" xr:uid="{00000000-0005-0000-0000-0000A01A0000}"/>
    <cellStyle name="Normal 6 11 3 3" xfId="7582" xr:uid="{00000000-0005-0000-0000-0000A11A0000}"/>
    <cellStyle name="Normal 6 11 4" xfId="5438" xr:uid="{00000000-0005-0000-0000-0000A21A0000}"/>
    <cellStyle name="Normal 6 11 5" xfId="1547" xr:uid="{00000000-0005-0000-0000-0000A31A0000}"/>
    <cellStyle name="Normal 6 12" xfId="7583" xr:uid="{00000000-0005-0000-0000-0000A41A0000}"/>
    <cellStyle name="Normal 6 12 2" xfId="7584" xr:uid="{00000000-0005-0000-0000-0000A51A0000}"/>
    <cellStyle name="Normal 6 12 2 2" xfId="7585" xr:uid="{00000000-0005-0000-0000-0000A61A0000}"/>
    <cellStyle name="Normal 6 12 2 2 2" xfId="310" xr:uid="{00000000-0005-0000-0000-0000A71A0000}"/>
    <cellStyle name="Normal 6 12 2 2 3" xfId="2458" xr:uid="{00000000-0005-0000-0000-0000A81A0000}"/>
    <cellStyle name="Normal 6 12 2 3" xfId="7586" xr:uid="{00000000-0005-0000-0000-0000A91A0000}"/>
    <cellStyle name="Normal 6 12 2 4" xfId="7587" xr:uid="{00000000-0005-0000-0000-0000AA1A0000}"/>
    <cellStyle name="Normal 6 12 3" xfId="7588" xr:uid="{00000000-0005-0000-0000-0000AB1A0000}"/>
    <cellStyle name="Normal 6 12 3 2" xfId="856" xr:uid="{00000000-0005-0000-0000-0000AC1A0000}"/>
    <cellStyle name="Normal 6 12 3 3" xfId="7589" xr:uid="{00000000-0005-0000-0000-0000AD1A0000}"/>
    <cellStyle name="Normal 6 12 4" xfId="7590" xr:uid="{00000000-0005-0000-0000-0000AE1A0000}"/>
    <cellStyle name="Normal 6 12 5" xfId="3607" xr:uid="{00000000-0005-0000-0000-0000AF1A0000}"/>
    <cellStyle name="Normal 6 13" xfId="5533" xr:uid="{00000000-0005-0000-0000-0000B01A0000}"/>
    <cellStyle name="Normal 6 13 2" xfId="7591" xr:uid="{00000000-0005-0000-0000-0000B11A0000}"/>
    <cellStyle name="Normal 6 13 2 2" xfId="2844" xr:uid="{00000000-0005-0000-0000-0000B21A0000}"/>
    <cellStyle name="Normal 6 13 2 3" xfId="2846" xr:uid="{00000000-0005-0000-0000-0000B31A0000}"/>
    <cellStyle name="Normal 6 13 3" xfId="7592" xr:uid="{00000000-0005-0000-0000-0000B41A0000}"/>
    <cellStyle name="Normal 6 13 4" xfId="1576" xr:uid="{00000000-0005-0000-0000-0000B51A0000}"/>
    <cellStyle name="Normal 6 14" xfId="5535" xr:uid="{00000000-0005-0000-0000-0000B61A0000}"/>
    <cellStyle name="Normal 6 14 2" xfId="1187" xr:uid="{00000000-0005-0000-0000-0000B71A0000}"/>
    <cellStyle name="Normal 6 14 2 2" xfId="3279" xr:uid="{00000000-0005-0000-0000-0000B81A0000}"/>
    <cellStyle name="Normal 6 14 2 3" xfId="6980" xr:uid="{00000000-0005-0000-0000-0000B91A0000}"/>
    <cellStyle name="Normal 6 14 3" xfId="6983" xr:uid="{00000000-0005-0000-0000-0000BA1A0000}"/>
    <cellStyle name="Normal 6 14 4" xfId="6986" xr:uid="{00000000-0005-0000-0000-0000BB1A0000}"/>
    <cellStyle name="Normal 6 15" xfId="6988" xr:uid="{00000000-0005-0000-0000-0000BC1A0000}"/>
    <cellStyle name="Normal 6 15 2" xfId="6992" xr:uid="{00000000-0005-0000-0000-0000BD1A0000}"/>
    <cellStyle name="Normal 6 15 3" xfId="7594" xr:uid="{00000000-0005-0000-0000-0000BE1A0000}"/>
    <cellStyle name="Normal 6 16" xfId="6994" xr:uid="{00000000-0005-0000-0000-0000BF1A0000}"/>
    <cellStyle name="Normal 6 17" xfId="7002" xr:uid="{00000000-0005-0000-0000-0000C01A0000}"/>
    <cellStyle name="Normal 6 2" xfId="7596" xr:uid="{00000000-0005-0000-0000-0000C11A0000}"/>
    <cellStyle name="Normal 6 2 2" xfId="7597" xr:uid="{00000000-0005-0000-0000-0000C21A0000}"/>
    <cellStyle name="Normal 6 2 2 2" xfId="6362" xr:uid="{00000000-0005-0000-0000-0000C31A0000}"/>
    <cellStyle name="Normal 6 2 3" xfId="7598" xr:uid="{00000000-0005-0000-0000-0000C41A0000}"/>
    <cellStyle name="Normal 6 2 3 2" xfId="6373" xr:uid="{00000000-0005-0000-0000-0000C51A0000}"/>
    <cellStyle name="Normal 6 2 3 2 2" xfId="7599" xr:uid="{00000000-0005-0000-0000-0000C61A0000}"/>
    <cellStyle name="Normal 6 2 3 3" xfId="6375" xr:uid="{00000000-0005-0000-0000-0000C71A0000}"/>
    <cellStyle name="Normal 6 2 4" xfId="7600" xr:uid="{00000000-0005-0000-0000-0000C81A0000}"/>
    <cellStyle name="Normal 6 2_I-IX 14 GAK" xfId="7601" xr:uid="{00000000-0005-0000-0000-0000C91A0000}"/>
    <cellStyle name="Normal 6 3" xfId="3901" xr:uid="{00000000-0005-0000-0000-0000CA1A0000}"/>
    <cellStyle name="Normal 6 3 10" xfId="6625" xr:uid="{00000000-0005-0000-0000-0000CB1A0000}"/>
    <cellStyle name="Normal 6 3 10 2" xfId="6684" xr:uid="{00000000-0005-0000-0000-0000CC1A0000}"/>
    <cellStyle name="Normal 6 3 10 2 2" xfId="2509" xr:uid="{00000000-0005-0000-0000-0000CD1A0000}"/>
    <cellStyle name="Normal 6 3 10 2 3" xfId="2512" xr:uid="{00000000-0005-0000-0000-0000CE1A0000}"/>
    <cellStyle name="Normal 6 3 10 3" xfId="6692" xr:uid="{00000000-0005-0000-0000-0000CF1A0000}"/>
    <cellStyle name="Normal 6 3 10 4" xfId="6700" xr:uid="{00000000-0005-0000-0000-0000D01A0000}"/>
    <cellStyle name="Normal 6 3 11" xfId="5781" xr:uid="{00000000-0005-0000-0000-0000D11A0000}"/>
    <cellStyle name="Normal 6 3 11 2" xfId="5785" xr:uid="{00000000-0005-0000-0000-0000D21A0000}"/>
    <cellStyle name="Normal 6 3 11 3" xfId="5788" xr:uid="{00000000-0005-0000-0000-0000D31A0000}"/>
    <cellStyle name="Normal 6 3 12" xfId="5791" xr:uid="{00000000-0005-0000-0000-0000D41A0000}"/>
    <cellStyle name="Normal 6 3 13" xfId="5793" xr:uid="{00000000-0005-0000-0000-0000D51A0000}"/>
    <cellStyle name="Normal 6 3 2" xfId="7602" xr:uid="{00000000-0005-0000-0000-0000D61A0000}"/>
    <cellStyle name="Normal 6 3 2 2" xfId="7137" xr:uid="{00000000-0005-0000-0000-0000D71A0000}"/>
    <cellStyle name="Normal 6 3 2 2 10" xfId="7604" xr:uid="{00000000-0005-0000-0000-0000D81A0000}"/>
    <cellStyle name="Normal 6 3 2 2 10 2" xfId="5437" xr:uid="{00000000-0005-0000-0000-0000D91A0000}"/>
    <cellStyle name="Normal 6 3 2 2 10 3" xfId="1546" xr:uid="{00000000-0005-0000-0000-0000DA1A0000}"/>
    <cellStyle name="Normal 6 3 2 2 11" xfId="7606" xr:uid="{00000000-0005-0000-0000-0000DB1A0000}"/>
    <cellStyle name="Normal 6 3 2 2 12" xfId="1070" xr:uid="{00000000-0005-0000-0000-0000DC1A0000}"/>
    <cellStyle name="Normal 6 3 2 2 13" xfId="8137" xr:uid="{00000000-0005-0000-0000-0000DD1A0000}"/>
    <cellStyle name="Normal 6 3 2 2 2" xfId="7139" xr:uid="{00000000-0005-0000-0000-0000DE1A0000}"/>
    <cellStyle name="Normal 6 3 2 2 2 2" xfId="6248" xr:uid="{00000000-0005-0000-0000-0000DF1A0000}"/>
    <cellStyle name="Normal 6 3 2 2 2 2 2" xfId="399" xr:uid="{00000000-0005-0000-0000-0000E01A0000}"/>
    <cellStyle name="Normal 6 3 2 2 2 2 2 2" xfId="2517" xr:uid="{00000000-0005-0000-0000-0000E11A0000}"/>
    <cellStyle name="Normal 6 3 2 2 2 2 2 2 2" xfId="1278" xr:uid="{00000000-0005-0000-0000-0000E21A0000}"/>
    <cellStyle name="Normal 6 3 2 2 2 2 2 2 2 2" xfId="1286" xr:uid="{00000000-0005-0000-0000-0000E31A0000}"/>
    <cellStyle name="Normal 6 3 2 2 2 2 2 2 2 3" xfId="1294" xr:uid="{00000000-0005-0000-0000-0000E41A0000}"/>
    <cellStyle name="Normal 6 3 2 2 2 2 2 2 3" xfId="1296" xr:uid="{00000000-0005-0000-0000-0000E51A0000}"/>
    <cellStyle name="Normal 6 3 2 2 2 2 2 2 4" xfId="1319" xr:uid="{00000000-0005-0000-0000-0000E61A0000}"/>
    <cellStyle name="Normal 6 3 2 2 2 2 2 3" xfId="1570" xr:uid="{00000000-0005-0000-0000-0000E71A0000}"/>
    <cellStyle name="Normal 6 3 2 2 2 2 2 3 2" xfId="2522" xr:uid="{00000000-0005-0000-0000-0000E81A0000}"/>
    <cellStyle name="Normal 6 3 2 2 2 2 2 3 3" xfId="2527" xr:uid="{00000000-0005-0000-0000-0000E91A0000}"/>
    <cellStyle name="Normal 6 3 2 2 2 2 2 4" xfId="2530" xr:uid="{00000000-0005-0000-0000-0000EA1A0000}"/>
    <cellStyle name="Normal 6 3 2 2 2 2 2 5" xfId="2540" xr:uid="{00000000-0005-0000-0000-0000EB1A0000}"/>
    <cellStyle name="Normal 6 3 2 2 2 2 3" xfId="7141" xr:uid="{00000000-0005-0000-0000-0000EC1A0000}"/>
    <cellStyle name="Normal 6 3 2 2 2 2 3 2" xfId="2578" xr:uid="{00000000-0005-0000-0000-0000ED1A0000}"/>
    <cellStyle name="Normal 6 3 2 2 2 2 3 2 2" xfId="7607" xr:uid="{00000000-0005-0000-0000-0000EE1A0000}"/>
    <cellStyle name="Normal 6 3 2 2 2 2 3 2 3" xfId="7608" xr:uid="{00000000-0005-0000-0000-0000EF1A0000}"/>
    <cellStyle name="Normal 6 3 2 2 2 2 3 3" xfId="2580" xr:uid="{00000000-0005-0000-0000-0000F01A0000}"/>
    <cellStyle name="Normal 6 3 2 2 2 2 3 4" xfId="7609" xr:uid="{00000000-0005-0000-0000-0000F11A0000}"/>
    <cellStyle name="Normal 6 3 2 2 2 2 4" xfId="7610" xr:uid="{00000000-0005-0000-0000-0000F21A0000}"/>
    <cellStyle name="Normal 6 3 2 2 2 2 4 2" xfId="2595" xr:uid="{00000000-0005-0000-0000-0000F31A0000}"/>
    <cellStyle name="Normal 6 3 2 2 2 2 4 2 2" xfId="2934" xr:uid="{00000000-0005-0000-0000-0000F41A0000}"/>
    <cellStyle name="Normal 6 3 2 2 2 2 4 2 3" xfId="2944" xr:uid="{00000000-0005-0000-0000-0000F51A0000}"/>
    <cellStyle name="Normal 6 3 2 2 2 2 4 3" xfId="2960" xr:uid="{00000000-0005-0000-0000-0000F61A0000}"/>
    <cellStyle name="Normal 6 3 2 2 2 2 4 4" xfId="2972" xr:uid="{00000000-0005-0000-0000-0000F71A0000}"/>
    <cellStyle name="Normal 6 3 2 2 2 2 5" xfId="2910" xr:uid="{00000000-0005-0000-0000-0000F81A0000}"/>
    <cellStyle name="Normal 6 3 2 2 2 2 5 2" xfId="2614" xr:uid="{00000000-0005-0000-0000-0000F91A0000}"/>
    <cellStyle name="Normal 6 3 2 2 2 2 5 3" xfId="3027" xr:uid="{00000000-0005-0000-0000-0000FA1A0000}"/>
    <cellStyle name="Normal 6 3 2 2 2 2 6" xfId="2871" xr:uid="{00000000-0005-0000-0000-0000FB1A0000}"/>
    <cellStyle name="Normal 6 3 2 2 2 2 7" xfId="7611" xr:uid="{00000000-0005-0000-0000-0000FC1A0000}"/>
    <cellStyle name="Normal 6 3 2 2 2 3" xfId="7143" xr:uid="{00000000-0005-0000-0000-0000FD1A0000}"/>
    <cellStyle name="Normal 6 3 2 2 2 3 2" xfId="6218" xr:uid="{00000000-0005-0000-0000-0000FE1A0000}"/>
    <cellStyle name="Normal 6 3 2 2 2 3 2 2" xfId="6220" xr:uid="{00000000-0005-0000-0000-0000FF1A0000}"/>
    <cellStyle name="Normal 6 3 2 2 2 3 2 2 2" xfId="6222" xr:uid="{00000000-0005-0000-0000-0000001B0000}"/>
    <cellStyle name="Normal 6 3 2 2 2 3 2 2 3" xfId="6224" xr:uid="{00000000-0005-0000-0000-0000011B0000}"/>
    <cellStyle name="Normal 6 3 2 2 2 3 2 3" xfId="6227" xr:uid="{00000000-0005-0000-0000-0000021B0000}"/>
    <cellStyle name="Normal 6 3 2 2 2 3 2 4" xfId="6230" xr:uid="{00000000-0005-0000-0000-0000031B0000}"/>
    <cellStyle name="Normal 6 3 2 2 2 3 3" xfId="6232" xr:uid="{00000000-0005-0000-0000-0000041B0000}"/>
    <cellStyle name="Normal 6 3 2 2 2 3 3 2" xfId="6234" xr:uid="{00000000-0005-0000-0000-0000051B0000}"/>
    <cellStyle name="Normal 6 3 2 2 2 3 3 3" xfId="6238" xr:uid="{00000000-0005-0000-0000-0000061B0000}"/>
    <cellStyle name="Normal 6 3 2 2 2 3 4" xfId="6243" xr:uid="{00000000-0005-0000-0000-0000071B0000}"/>
    <cellStyle name="Normal 6 3 2 2 2 3 5" xfId="6245" xr:uid="{00000000-0005-0000-0000-0000081B0000}"/>
    <cellStyle name="Normal 6 3 2 2 2 4" xfId="7145" xr:uid="{00000000-0005-0000-0000-0000091B0000}"/>
    <cellStyle name="Normal 6 3 2 2 2 4 2" xfId="6269" xr:uid="{00000000-0005-0000-0000-00000A1B0000}"/>
    <cellStyle name="Normal 6 3 2 2 2 4 2 2" xfId="6272" xr:uid="{00000000-0005-0000-0000-00000B1B0000}"/>
    <cellStyle name="Normal 6 3 2 2 2 4 2 3" xfId="6277" xr:uid="{00000000-0005-0000-0000-00000C1B0000}"/>
    <cellStyle name="Normal 6 3 2 2 2 4 3" xfId="6280" xr:uid="{00000000-0005-0000-0000-00000D1B0000}"/>
    <cellStyle name="Normal 6 3 2 2 2 4 4" xfId="6286" xr:uid="{00000000-0005-0000-0000-00000E1B0000}"/>
    <cellStyle name="Normal 6 3 2 2 2 5" xfId="7612" xr:uid="{00000000-0005-0000-0000-00000F1B0000}"/>
    <cellStyle name="Normal 6 3 2 2 2 5 2" xfId="484" xr:uid="{00000000-0005-0000-0000-0000101B0000}"/>
    <cellStyle name="Normal 6 3 2 2 2 5 2 2" xfId="7613" xr:uid="{00000000-0005-0000-0000-0000111B0000}"/>
    <cellStyle name="Normal 6 3 2 2 2 5 2 3" xfId="6476" xr:uid="{00000000-0005-0000-0000-0000121B0000}"/>
    <cellStyle name="Normal 6 3 2 2 2 5 3" xfId="5669" xr:uid="{00000000-0005-0000-0000-0000131B0000}"/>
    <cellStyle name="Normal 6 3 2 2 2 5 4" xfId="7614" xr:uid="{00000000-0005-0000-0000-0000141B0000}"/>
    <cellStyle name="Normal 6 3 2 2 2 6" xfId="5918" xr:uid="{00000000-0005-0000-0000-0000151B0000}"/>
    <cellStyle name="Normal 6 3 2 2 2 6 2" xfId="504" xr:uid="{00000000-0005-0000-0000-0000161B0000}"/>
    <cellStyle name="Normal 6 3 2 2 2 6 3" xfId="5920" xr:uid="{00000000-0005-0000-0000-0000171B0000}"/>
    <cellStyle name="Normal 6 3 2 2 2 7" xfId="5923" xr:uid="{00000000-0005-0000-0000-0000181B0000}"/>
    <cellStyle name="Normal 6 3 2 2 2 8" xfId="5925" xr:uid="{00000000-0005-0000-0000-0000191B0000}"/>
    <cellStyle name="Normal 6 3 2 2 3" xfId="7147" xr:uid="{00000000-0005-0000-0000-00001A1B0000}"/>
    <cellStyle name="Normal 6 3 2 2 3 2" xfId="7149" xr:uid="{00000000-0005-0000-0000-00001B1B0000}"/>
    <cellStyle name="Normal 6 3 2 2 3 2 2" xfId="1941" xr:uid="{00000000-0005-0000-0000-00001C1B0000}"/>
    <cellStyle name="Normal 6 3 2 2 3 2 2 2" xfId="2189" xr:uid="{00000000-0005-0000-0000-00001D1B0000}"/>
    <cellStyle name="Normal 6 3 2 2 3 2 2 2 2" xfId="5659" xr:uid="{00000000-0005-0000-0000-00001E1B0000}"/>
    <cellStyle name="Normal 6 3 2 2 3 2 2 2 3" xfId="7615" xr:uid="{00000000-0005-0000-0000-00001F1B0000}"/>
    <cellStyle name="Normal 6 3 2 2 3 2 2 3" xfId="6442" xr:uid="{00000000-0005-0000-0000-0000201B0000}"/>
    <cellStyle name="Normal 6 3 2 2 3 2 2 4" xfId="6447" xr:uid="{00000000-0005-0000-0000-0000211B0000}"/>
    <cellStyle name="Normal 6 3 2 2 3 2 3" xfId="3157" xr:uid="{00000000-0005-0000-0000-0000221B0000}"/>
    <cellStyle name="Normal 6 3 2 2 3 2 3 2" xfId="7616" xr:uid="{00000000-0005-0000-0000-0000231B0000}"/>
    <cellStyle name="Normal 6 3 2 2 3 2 3 3" xfId="6450" xr:uid="{00000000-0005-0000-0000-0000241B0000}"/>
    <cellStyle name="Normal 6 3 2 2 3 2 4" xfId="7455" xr:uid="{00000000-0005-0000-0000-0000251B0000}"/>
    <cellStyle name="Normal 6 3 2 2 3 2 5" xfId="7617" xr:uid="{00000000-0005-0000-0000-0000261B0000}"/>
    <cellStyle name="Normal 6 3 2 2 3 3" xfId="7151" xr:uid="{00000000-0005-0000-0000-0000271B0000}"/>
    <cellStyle name="Normal 6 3 2 2 3 3 2" xfId="3161" xr:uid="{00000000-0005-0000-0000-0000281B0000}"/>
    <cellStyle name="Normal 6 3 2 2 3 3 2 2" xfId="6338" xr:uid="{00000000-0005-0000-0000-0000291B0000}"/>
    <cellStyle name="Normal 6 3 2 2 3 3 2 3" xfId="6481" xr:uid="{00000000-0005-0000-0000-00002A1B0000}"/>
    <cellStyle name="Normal 6 3 2 2 3 3 3" xfId="7618" xr:uid="{00000000-0005-0000-0000-00002B1B0000}"/>
    <cellStyle name="Normal 6 3 2 2 3 3 4" xfId="7619" xr:uid="{00000000-0005-0000-0000-00002C1B0000}"/>
    <cellStyle name="Normal 6 3 2 2 3 4" xfId="5391" xr:uid="{00000000-0005-0000-0000-00002D1B0000}"/>
    <cellStyle name="Normal 6 3 2 2 3 4 2" xfId="4048" xr:uid="{00000000-0005-0000-0000-00002E1B0000}"/>
    <cellStyle name="Normal 6 3 2 2 3 4 2 2" xfId="5571" xr:uid="{00000000-0005-0000-0000-00002F1B0000}"/>
    <cellStyle name="Normal 6 3 2 2 3 4 2 3" xfId="5583" xr:uid="{00000000-0005-0000-0000-0000301B0000}"/>
    <cellStyle name="Normal 6 3 2 2 3 4 3" xfId="4051" xr:uid="{00000000-0005-0000-0000-0000311B0000}"/>
    <cellStyle name="Normal 6 3 2 2 3 4 4" xfId="5613" xr:uid="{00000000-0005-0000-0000-0000321B0000}"/>
    <cellStyle name="Normal 6 3 2 2 3 5" xfId="5634" xr:uid="{00000000-0005-0000-0000-0000331B0000}"/>
    <cellStyle name="Normal 6 3 2 2 3 5 2" xfId="4104" xr:uid="{00000000-0005-0000-0000-0000341B0000}"/>
    <cellStyle name="Normal 6 3 2 2 3 5 3" xfId="5638" xr:uid="{00000000-0005-0000-0000-0000351B0000}"/>
    <cellStyle name="Normal 6 3 2 2 3 6" xfId="5643" xr:uid="{00000000-0005-0000-0000-0000361B0000}"/>
    <cellStyle name="Normal 6 3 2 2 3 7" xfId="5687" xr:uid="{00000000-0005-0000-0000-0000371B0000}"/>
    <cellStyle name="Normal 6 3 2 2 4" xfId="7153" xr:uid="{00000000-0005-0000-0000-0000381B0000}"/>
    <cellStyle name="Normal 6 3 2 2 4 2" xfId="7620" xr:uid="{00000000-0005-0000-0000-0000391B0000}"/>
    <cellStyle name="Normal 6 3 2 2 4 2 2" xfId="1544" xr:uid="{00000000-0005-0000-0000-00003A1B0000}"/>
    <cellStyle name="Normal 6 3 2 2 4 2 2 2" xfId="4901" xr:uid="{00000000-0005-0000-0000-00003B1B0000}"/>
    <cellStyle name="Normal 6 3 2 2 4 2 2 2 2" xfId="7621" xr:uid="{00000000-0005-0000-0000-00003C1B0000}"/>
    <cellStyle name="Normal 6 3 2 2 4 2 2 2 3" xfId="7622" xr:uid="{00000000-0005-0000-0000-00003D1B0000}"/>
    <cellStyle name="Normal 6 3 2 2 4 2 2 3" xfId="7623" xr:uid="{00000000-0005-0000-0000-00003E1B0000}"/>
    <cellStyle name="Normal 6 3 2 2 4 2 2 4" xfId="7624" xr:uid="{00000000-0005-0000-0000-00003F1B0000}"/>
    <cellStyle name="Normal 6 3 2 2 4 2 3" xfId="7625" xr:uid="{00000000-0005-0000-0000-0000401B0000}"/>
    <cellStyle name="Normal 6 3 2 2 4 2 3 2" xfId="7626" xr:uid="{00000000-0005-0000-0000-0000411B0000}"/>
    <cellStyle name="Normal 6 3 2 2 4 2 3 3" xfId="7627" xr:uid="{00000000-0005-0000-0000-0000421B0000}"/>
    <cellStyle name="Normal 6 3 2 2 4 2 4" xfId="7628" xr:uid="{00000000-0005-0000-0000-0000431B0000}"/>
    <cellStyle name="Normal 6 3 2 2 4 2 5" xfId="7629" xr:uid="{00000000-0005-0000-0000-0000441B0000}"/>
    <cellStyle name="Normal 6 3 2 2 4 3" xfId="7630" xr:uid="{00000000-0005-0000-0000-0000451B0000}"/>
    <cellStyle name="Normal 6 3 2 2 4 3 2" xfId="1956" xr:uid="{00000000-0005-0000-0000-0000461B0000}"/>
    <cellStyle name="Normal 6 3 2 2 4 3 2 2" xfId="7631" xr:uid="{00000000-0005-0000-0000-0000471B0000}"/>
    <cellStyle name="Normal 6 3 2 2 4 3 2 2 2" xfId="7633" xr:uid="{00000000-0005-0000-0000-0000481B0000}"/>
    <cellStyle name="Normal 6 3 2 2 4 3 2 2 3" xfId="2242" xr:uid="{00000000-0005-0000-0000-0000491B0000}"/>
    <cellStyle name="Normal 6 3 2 2 4 3 2 3" xfId="7634" xr:uid="{00000000-0005-0000-0000-00004A1B0000}"/>
    <cellStyle name="Normal 6 3 2 2 4 3 2 4" xfId="7635" xr:uid="{00000000-0005-0000-0000-00004B1B0000}"/>
    <cellStyle name="Normal 6 3 2 2 4 3 3" xfId="7636" xr:uid="{00000000-0005-0000-0000-00004C1B0000}"/>
    <cellStyle name="Normal 6 3 2 2 4 3 3 2" xfId="7637" xr:uid="{00000000-0005-0000-0000-00004D1B0000}"/>
    <cellStyle name="Normal 6 3 2 2 4 3 3 3" xfId="7638" xr:uid="{00000000-0005-0000-0000-00004E1B0000}"/>
    <cellStyle name="Normal 6 3 2 2 4 3 4" xfId="7639" xr:uid="{00000000-0005-0000-0000-00004F1B0000}"/>
    <cellStyle name="Normal 6 3 2 2 4 3 5" xfId="7640" xr:uid="{00000000-0005-0000-0000-0000501B0000}"/>
    <cellStyle name="Normal 6 3 2 2 4 4" xfId="5710" xr:uid="{00000000-0005-0000-0000-0000511B0000}"/>
    <cellStyle name="Normal 6 3 2 2 4 4 2" xfId="5712" xr:uid="{00000000-0005-0000-0000-0000521B0000}"/>
    <cellStyle name="Normal 6 3 2 2 4 4 2 2" xfId="5715" xr:uid="{00000000-0005-0000-0000-0000531B0000}"/>
    <cellStyle name="Normal 6 3 2 2 4 4 2 3" xfId="5718" xr:uid="{00000000-0005-0000-0000-0000541B0000}"/>
    <cellStyle name="Normal 6 3 2 2 4 4 3" xfId="5721" xr:uid="{00000000-0005-0000-0000-0000551B0000}"/>
    <cellStyle name="Normal 6 3 2 2 4 4 4" xfId="5725" xr:uid="{00000000-0005-0000-0000-0000561B0000}"/>
    <cellStyle name="Normal 6 3 2 2 4 5" xfId="5728" xr:uid="{00000000-0005-0000-0000-0000571B0000}"/>
    <cellStyle name="Normal 6 3 2 2 4 5 2" xfId="5675" xr:uid="{00000000-0005-0000-0000-0000581B0000}"/>
    <cellStyle name="Normal 6 3 2 2 4 5 2 2" xfId="5731" xr:uid="{00000000-0005-0000-0000-0000591B0000}"/>
    <cellStyle name="Normal 6 3 2 2 4 5 2 3" xfId="5735" xr:uid="{00000000-0005-0000-0000-00005A1B0000}"/>
    <cellStyle name="Normal 6 3 2 2 4 5 3" xfId="5737" xr:uid="{00000000-0005-0000-0000-00005B1B0000}"/>
    <cellStyle name="Normal 6 3 2 2 4 5 4" xfId="5739" xr:uid="{00000000-0005-0000-0000-00005C1B0000}"/>
    <cellStyle name="Normal 6 3 2 2 4 6" xfId="5741" xr:uid="{00000000-0005-0000-0000-00005D1B0000}"/>
    <cellStyle name="Normal 6 3 2 2 4 6 2" xfId="5744" xr:uid="{00000000-0005-0000-0000-00005E1B0000}"/>
    <cellStyle name="Normal 6 3 2 2 4 6 3" xfId="5747" xr:uid="{00000000-0005-0000-0000-00005F1B0000}"/>
    <cellStyle name="Normal 6 3 2 2 4 7" xfId="5750" xr:uid="{00000000-0005-0000-0000-0000601B0000}"/>
    <cellStyle name="Normal 6 3 2 2 4 8" xfId="5755" xr:uid="{00000000-0005-0000-0000-0000611B0000}"/>
    <cellStyle name="Normal 6 3 2 2 5" xfId="7155" xr:uid="{00000000-0005-0000-0000-0000621B0000}"/>
    <cellStyle name="Normal 6 3 2 2 5 2" xfId="7641" xr:uid="{00000000-0005-0000-0000-0000631B0000}"/>
    <cellStyle name="Normal 6 3 2 2 5 2 2" xfId="159" xr:uid="{00000000-0005-0000-0000-0000641B0000}"/>
    <cellStyle name="Normal 6 3 2 2 5 2 2 2" xfId="5505" xr:uid="{00000000-0005-0000-0000-0000651B0000}"/>
    <cellStyle name="Normal 6 3 2 2 5 2 2 3" xfId="4178" xr:uid="{00000000-0005-0000-0000-0000661B0000}"/>
    <cellStyle name="Normal 6 3 2 2 5 2 3" xfId="5512" xr:uid="{00000000-0005-0000-0000-0000671B0000}"/>
    <cellStyle name="Normal 6 3 2 2 5 2 4" xfId="244" xr:uid="{00000000-0005-0000-0000-0000681B0000}"/>
    <cellStyle name="Normal 6 3 2 2 5 3" xfId="7642" xr:uid="{00000000-0005-0000-0000-0000691B0000}"/>
    <cellStyle name="Normal 6 3 2 2 5 3 2" xfId="5064" xr:uid="{00000000-0005-0000-0000-00006A1B0000}"/>
    <cellStyle name="Normal 6 3 2 2 5 3 3" xfId="5116" xr:uid="{00000000-0005-0000-0000-00006B1B0000}"/>
    <cellStyle name="Normal 6 3 2 2 5 4" xfId="5760" xr:uid="{00000000-0005-0000-0000-00006C1B0000}"/>
    <cellStyle name="Normal 6 3 2 2 5 5" xfId="5768" xr:uid="{00000000-0005-0000-0000-00006D1B0000}"/>
    <cellStyle name="Normal 6 3 2 2 6" xfId="7643" xr:uid="{00000000-0005-0000-0000-00006E1B0000}"/>
    <cellStyle name="Normal 6 3 2 2 6 2" xfId="7644" xr:uid="{00000000-0005-0000-0000-00006F1B0000}"/>
    <cellStyle name="Normal 6 3 2 2 6 2 2" xfId="6634" xr:uid="{00000000-0005-0000-0000-0000701B0000}"/>
    <cellStyle name="Normal 6 3 2 2 6 2 2 2" xfId="2450" xr:uid="{00000000-0005-0000-0000-0000711B0000}"/>
    <cellStyle name="Normal 6 3 2 2 6 2 2 3" xfId="2453" xr:uid="{00000000-0005-0000-0000-0000721B0000}"/>
    <cellStyle name="Normal 6 3 2 2 6 2 3" xfId="6638" xr:uid="{00000000-0005-0000-0000-0000731B0000}"/>
    <cellStyle name="Normal 6 3 2 2 6 2 4" xfId="6646" xr:uid="{00000000-0005-0000-0000-0000741B0000}"/>
    <cellStyle name="Normal 6 3 2 2 6 3" xfId="6624" xr:uid="{00000000-0005-0000-0000-0000751B0000}"/>
    <cellStyle name="Normal 6 3 2 2 6 3 2" xfId="6683" xr:uid="{00000000-0005-0000-0000-0000761B0000}"/>
    <cellStyle name="Normal 6 3 2 2 6 3 3" xfId="6691" xr:uid="{00000000-0005-0000-0000-0000771B0000}"/>
    <cellStyle name="Normal 6 3 2 2 6 4" xfId="5780" xr:uid="{00000000-0005-0000-0000-0000781B0000}"/>
    <cellStyle name="Normal 6 3 2 2 6 5" xfId="5790" xr:uid="{00000000-0005-0000-0000-0000791B0000}"/>
    <cellStyle name="Normal 6 3 2 2 7" xfId="7645" xr:uid="{00000000-0005-0000-0000-00007A1B0000}"/>
    <cellStyle name="Normal 6 3 2 2 7 2" xfId="7646" xr:uid="{00000000-0005-0000-0000-00007B1B0000}"/>
    <cellStyle name="Normal 6 3 2 2 7 2 2" xfId="7543" xr:uid="{00000000-0005-0000-0000-00007C1B0000}"/>
    <cellStyle name="Normal 6 3 2 2 7 2 3" xfId="7545" xr:uid="{00000000-0005-0000-0000-00007D1B0000}"/>
    <cellStyle name="Normal 6 3 2 2 7 3" xfId="7647" xr:uid="{00000000-0005-0000-0000-00007E1B0000}"/>
    <cellStyle name="Normal 6 3 2 2 7 4" xfId="5796" xr:uid="{00000000-0005-0000-0000-00007F1B0000}"/>
    <cellStyle name="Normal 6 3 2 2 8" xfId="7648" xr:uid="{00000000-0005-0000-0000-0000801B0000}"/>
    <cellStyle name="Normal 6 3 2 2 8 2" xfId="7649" xr:uid="{00000000-0005-0000-0000-0000811B0000}"/>
    <cellStyle name="Normal 6 3 2 2 8 2 2" xfId="7327" xr:uid="{00000000-0005-0000-0000-0000821B0000}"/>
    <cellStyle name="Normal 6 3 2 2 8 2 3" xfId="6802" xr:uid="{00000000-0005-0000-0000-0000831B0000}"/>
    <cellStyle name="Normal 6 3 2 2 8 3" xfId="7650" xr:uid="{00000000-0005-0000-0000-0000841B0000}"/>
    <cellStyle name="Normal 6 3 2 2 8 4" xfId="5805" xr:uid="{00000000-0005-0000-0000-0000851B0000}"/>
    <cellStyle name="Normal 6 3 2 2 9" xfId="7651" xr:uid="{00000000-0005-0000-0000-0000861B0000}"/>
    <cellStyle name="Normal 6 3 2 2 9 2" xfId="5226" xr:uid="{00000000-0005-0000-0000-0000871B0000}"/>
    <cellStyle name="Normal 6 3 2 2 9 2 2" xfId="3670" xr:uid="{00000000-0005-0000-0000-0000881B0000}"/>
    <cellStyle name="Normal 6 3 2 2 9 2 3" xfId="4970" xr:uid="{00000000-0005-0000-0000-0000891B0000}"/>
    <cellStyle name="Normal 6 3 2 2 9 3" xfId="7652" xr:uid="{00000000-0005-0000-0000-00008A1B0000}"/>
    <cellStyle name="Normal 6 3 2 2 9 4" xfId="7653" xr:uid="{00000000-0005-0000-0000-00008B1B0000}"/>
    <cellStyle name="Normal 6 3 2 3" xfId="7158" xr:uid="{00000000-0005-0000-0000-00008C1B0000}"/>
    <cellStyle name="Normal 6 3 2 3 2" xfId="7160" xr:uid="{00000000-0005-0000-0000-00008D1B0000}"/>
    <cellStyle name="Normal 6 3 2 3 2 2" xfId="7162" xr:uid="{00000000-0005-0000-0000-00008E1B0000}"/>
    <cellStyle name="Normal 6 3 2 3 2 2 2" xfId="5411" xr:uid="{00000000-0005-0000-0000-00008F1B0000}"/>
    <cellStyle name="Normal 6 3 2 3 2 2 2 2" xfId="7581" xr:uid="{00000000-0005-0000-0000-0000901B0000}"/>
    <cellStyle name="Normal 6 3 2 3 2 2 2 3" xfId="7654" xr:uid="{00000000-0005-0000-0000-0000911B0000}"/>
    <cellStyle name="Normal 6 3 2 3 2 2 3" xfId="7164" xr:uid="{00000000-0005-0000-0000-0000921B0000}"/>
    <cellStyle name="Normal 6 3 2 3 2 2 4" xfId="7655" xr:uid="{00000000-0005-0000-0000-0000931B0000}"/>
    <cellStyle name="Normal 6 3 2 3 2 3" xfId="7166" xr:uid="{00000000-0005-0000-0000-0000941B0000}"/>
    <cellStyle name="Normal 6 3 2 3 2 3 2" xfId="7656" xr:uid="{00000000-0005-0000-0000-0000951B0000}"/>
    <cellStyle name="Normal 6 3 2 3 2 3 3" xfId="7657" xr:uid="{00000000-0005-0000-0000-0000961B0000}"/>
    <cellStyle name="Normal 6 3 2 3 2 4" xfId="7168" xr:uid="{00000000-0005-0000-0000-0000971B0000}"/>
    <cellStyle name="Normal 6 3 2 3 2 5" xfId="7658" xr:uid="{00000000-0005-0000-0000-0000981B0000}"/>
    <cellStyle name="Normal 6 3 2 3 3" xfId="7170" xr:uid="{00000000-0005-0000-0000-0000991B0000}"/>
    <cellStyle name="Normal 6 3 2 3 3 2" xfId="5627" xr:uid="{00000000-0005-0000-0000-00009A1B0000}"/>
    <cellStyle name="Normal 6 3 2 3 3 2 2" xfId="6364" xr:uid="{00000000-0005-0000-0000-00009B1B0000}"/>
    <cellStyle name="Normal 6 3 2 3 3 2 3" xfId="7659" xr:uid="{00000000-0005-0000-0000-00009C1B0000}"/>
    <cellStyle name="Normal 6 3 2 3 3 3" xfId="5631" xr:uid="{00000000-0005-0000-0000-00009D1B0000}"/>
    <cellStyle name="Normal 6 3 2 3 3 4" xfId="7660" xr:uid="{00000000-0005-0000-0000-00009E1B0000}"/>
    <cellStyle name="Normal 6 3 2 3 4" xfId="7172" xr:uid="{00000000-0005-0000-0000-00009F1B0000}"/>
    <cellStyle name="Normal 6 3 2 3 4 2" xfId="5396" xr:uid="{00000000-0005-0000-0000-0000A01B0000}"/>
    <cellStyle name="Normal 6 3 2 3 4 2 2" xfId="7157" xr:uid="{00000000-0005-0000-0000-0000A11B0000}"/>
    <cellStyle name="Normal 6 3 2 3 4 2 3" xfId="7177" xr:uid="{00000000-0005-0000-0000-0000A21B0000}"/>
    <cellStyle name="Normal 6 3 2 3 4 3" xfId="7661" xr:uid="{00000000-0005-0000-0000-0000A31B0000}"/>
    <cellStyle name="Normal 6 3 2 3 4 4" xfId="7662" xr:uid="{00000000-0005-0000-0000-0000A41B0000}"/>
    <cellStyle name="Normal 6 3 2 3 5" xfId="7174" xr:uid="{00000000-0005-0000-0000-0000A51B0000}"/>
    <cellStyle name="Normal 6 3 2 3 5 2" xfId="5683" xr:uid="{00000000-0005-0000-0000-0000A61B0000}"/>
    <cellStyle name="Normal 6 3 2 3 5 3" xfId="5685" xr:uid="{00000000-0005-0000-0000-0000A71B0000}"/>
    <cellStyle name="Normal 6 3 2 3 6" xfId="7663" xr:uid="{00000000-0005-0000-0000-0000A81B0000}"/>
    <cellStyle name="Normal 6 3 2 3 7" xfId="3308" xr:uid="{00000000-0005-0000-0000-0000A91B0000}"/>
    <cellStyle name="Normal 6 3 2 4" xfId="7176" xr:uid="{00000000-0005-0000-0000-0000AA1B0000}"/>
    <cellStyle name="Normal 6 3 2 4 2" xfId="7179" xr:uid="{00000000-0005-0000-0000-0000AB1B0000}"/>
    <cellStyle name="Normal 6 3 2 4 2 2" xfId="7181" xr:uid="{00000000-0005-0000-0000-0000AC1B0000}"/>
    <cellStyle name="Normal 6 3 2 4 2 2 2" xfId="3265" xr:uid="{00000000-0005-0000-0000-0000AD1B0000}"/>
    <cellStyle name="Normal 6 3 2 4 2 2 3" xfId="3269" xr:uid="{00000000-0005-0000-0000-0000AE1B0000}"/>
    <cellStyle name="Normal 6 3 2 4 2 3" xfId="7183" xr:uid="{00000000-0005-0000-0000-0000AF1B0000}"/>
    <cellStyle name="Normal 6 3 2 4 2 4" xfId="7664" xr:uid="{00000000-0005-0000-0000-0000B01B0000}"/>
    <cellStyle name="Normal 6 3 2 4 3" xfId="7185" xr:uid="{00000000-0005-0000-0000-0000B11B0000}"/>
    <cellStyle name="Normal 6 3 2 4 3 2" xfId="7665" xr:uid="{00000000-0005-0000-0000-0000B21B0000}"/>
    <cellStyle name="Normal 6 3 2 4 3 3" xfId="7666" xr:uid="{00000000-0005-0000-0000-0000B31B0000}"/>
    <cellStyle name="Normal 6 3 2 4 4" xfId="7187" xr:uid="{00000000-0005-0000-0000-0000B41B0000}"/>
    <cellStyle name="Normal 6 3 2 4 5" xfId="7667" xr:uid="{00000000-0005-0000-0000-0000B51B0000}"/>
    <cellStyle name="Normal 6 3 2 5" xfId="7189" xr:uid="{00000000-0005-0000-0000-0000B61B0000}"/>
    <cellStyle name="Normal 6 3 2 5 2" xfId="4336" xr:uid="{00000000-0005-0000-0000-0000B71B0000}"/>
    <cellStyle name="Normal 6 3 2 5 2 2" xfId="7191" xr:uid="{00000000-0005-0000-0000-0000B81B0000}"/>
    <cellStyle name="Normal 6 3 2 5 2 3" xfId="7193" xr:uid="{00000000-0005-0000-0000-0000B91B0000}"/>
    <cellStyle name="Normal 6 3 2 5 3" xfId="749" xr:uid="{00000000-0005-0000-0000-0000BA1B0000}"/>
    <cellStyle name="Normal 6 3 2 5 4" xfId="7195" xr:uid="{00000000-0005-0000-0000-0000BB1B0000}"/>
    <cellStyle name="Normal 6 3 2 6" xfId="7197" xr:uid="{00000000-0005-0000-0000-0000BC1B0000}"/>
    <cellStyle name="Normal 6 3 2 6 2" xfId="4342" xr:uid="{00000000-0005-0000-0000-0000BD1B0000}"/>
    <cellStyle name="Normal 6 3 2 6 2 2" xfId="7668" xr:uid="{00000000-0005-0000-0000-0000BE1B0000}"/>
    <cellStyle name="Normal 6 3 2 6 2 3" xfId="7669" xr:uid="{00000000-0005-0000-0000-0000BF1B0000}"/>
    <cellStyle name="Normal 6 3 2 6 3" xfId="7199" xr:uid="{00000000-0005-0000-0000-0000C01B0000}"/>
    <cellStyle name="Normal 6 3 2 6 4" xfId="7670" xr:uid="{00000000-0005-0000-0000-0000C11B0000}"/>
    <cellStyle name="Normal 6 3 2 7" xfId="7201" xr:uid="{00000000-0005-0000-0000-0000C21B0000}"/>
    <cellStyle name="Normal 6 3 2 7 2" xfId="7671" xr:uid="{00000000-0005-0000-0000-0000C31B0000}"/>
    <cellStyle name="Normal 6 3 2 7 3" xfId="7672" xr:uid="{00000000-0005-0000-0000-0000C41B0000}"/>
    <cellStyle name="Normal 6 3 2 8" xfId="7673" xr:uid="{00000000-0005-0000-0000-0000C51B0000}"/>
    <cellStyle name="Normal 6 3 2 9" xfId="5022" xr:uid="{00000000-0005-0000-0000-0000C61B0000}"/>
    <cellStyle name="Normal 6 3 3" xfId="7674" xr:uid="{00000000-0005-0000-0000-0000C71B0000}"/>
    <cellStyle name="Normal 6 3 3 2" xfId="7213" xr:uid="{00000000-0005-0000-0000-0000C81B0000}"/>
    <cellStyle name="Normal 6 3 3 2 2" xfId="6820" xr:uid="{00000000-0005-0000-0000-0000C91B0000}"/>
    <cellStyle name="Normal 6 3 3 2 2 2" xfId="6823" xr:uid="{00000000-0005-0000-0000-0000CA1B0000}"/>
    <cellStyle name="Normal 6 3 3 2 2 2 2" xfId="1511" xr:uid="{00000000-0005-0000-0000-0000CB1B0000}"/>
    <cellStyle name="Normal 6 3 3 2 2 2 2 2" xfId="5914" xr:uid="{00000000-0005-0000-0000-0000CC1B0000}"/>
    <cellStyle name="Normal 6 3 3 2 2 2 2 3" xfId="5916" xr:uid="{00000000-0005-0000-0000-0000CD1B0000}"/>
    <cellStyle name="Normal 6 3 3 2 2 2 3" xfId="7675" xr:uid="{00000000-0005-0000-0000-0000CE1B0000}"/>
    <cellStyle name="Normal 6 3 3 2 2 2 4" xfId="7676" xr:uid="{00000000-0005-0000-0000-0000CF1B0000}"/>
    <cellStyle name="Normal 6 3 3 2 2 3" xfId="6826" xr:uid="{00000000-0005-0000-0000-0000D01B0000}"/>
    <cellStyle name="Normal 6 3 3 2 2 3 2" xfId="7414" xr:uid="{00000000-0005-0000-0000-0000D11B0000}"/>
    <cellStyle name="Normal 6 3 3 2 2 3 3" xfId="7677" xr:uid="{00000000-0005-0000-0000-0000D21B0000}"/>
    <cellStyle name="Normal 6 3 3 2 2 4" xfId="2564" xr:uid="{00000000-0005-0000-0000-0000D31B0000}"/>
    <cellStyle name="Normal 6 3 3 2 2 5" xfId="2573" xr:uid="{00000000-0005-0000-0000-0000D41B0000}"/>
    <cellStyle name="Normal 6 3 3 2 3" xfId="6829" xr:uid="{00000000-0005-0000-0000-0000D51B0000}"/>
    <cellStyle name="Normal 6 3 3 2 3 2" xfId="7678" xr:uid="{00000000-0005-0000-0000-0000D61B0000}"/>
    <cellStyle name="Normal 6 3 3 2 3 2 2" xfId="7680" xr:uid="{00000000-0005-0000-0000-0000D71B0000}"/>
    <cellStyle name="Normal 6 3 3 2 3 2 3" xfId="7681" xr:uid="{00000000-0005-0000-0000-0000D81B0000}"/>
    <cellStyle name="Normal 6 3 3 2 3 3" xfId="7682" xr:uid="{00000000-0005-0000-0000-0000D91B0000}"/>
    <cellStyle name="Normal 6 3 3 2 3 4" xfId="2584" xr:uid="{00000000-0005-0000-0000-0000DA1B0000}"/>
    <cellStyle name="Normal 6 3 3 2 4" xfId="6832" xr:uid="{00000000-0005-0000-0000-0000DB1B0000}"/>
    <cellStyle name="Normal 6 3 3 2 4 2" xfId="7683" xr:uid="{00000000-0005-0000-0000-0000DC1B0000}"/>
    <cellStyle name="Normal 6 3 3 2 4 2 2" xfId="7684" xr:uid="{00000000-0005-0000-0000-0000DD1B0000}"/>
    <cellStyle name="Normal 6 3 3 2 4 2 3" xfId="7685" xr:uid="{00000000-0005-0000-0000-0000DE1B0000}"/>
    <cellStyle name="Normal 6 3 3 2 4 3" xfId="7686" xr:uid="{00000000-0005-0000-0000-0000DF1B0000}"/>
    <cellStyle name="Normal 6 3 3 2 4 4" xfId="2604" xr:uid="{00000000-0005-0000-0000-0000E01B0000}"/>
    <cellStyle name="Normal 6 3 3 2 5" xfId="7282" xr:uid="{00000000-0005-0000-0000-0000E11B0000}"/>
    <cellStyle name="Normal 6 3 3 2 5 2" xfId="7687" xr:uid="{00000000-0005-0000-0000-0000E21B0000}"/>
    <cellStyle name="Normal 6 3 3 2 5 3" xfId="4223" xr:uid="{00000000-0005-0000-0000-0000E31B0000}"/>
    <cellStyle name="Normal 6 3 3 2 6" xfId="7284" xr:uid="{00000000-0005-0000-0000-0000E41B0000}"/>
    <cellStyle name="Normal 6 3 3 2 7" xfId="7688" xr:uid="{00000000-0005-0000-0000-0000E51B0000}"/>
    <cellStyle name="Normal 6 3 3 3" xfId="7215" xr:uid="{00000000-0005-0000-0000-0000E61B0000}"/>
    <cellStyle name="Normal 6 3 3 3 2" xfId="6848" xr:uid="{00000000-0005-0000-0000-0000E71B0000}"/>
    <cellStyle name="Normal 6 3 3 3 2 2" xfId="7217" xr:uid="{00000000-0005-0000-0000-0000E81B0000}"/>
    <cellStyle name="Normal 6 3 3 3 2 2 2" xfId="3479" xr:uid="{00000000-0005-0000-0000-0000E91B0000}"/>
    <cellStyle name="Normal 6 3 3 3 2 2 3" xfId="3391" xr:uid="{00000000-0005-0000-0000-0000EA1B0000}"/>
    <cellStyle name="Normal 6 3 3 3 2 3" xfId="7219" xr:uid="{00000000-0005-0000-0000-0000EB1B0000}"/>
    <cellStyle name="Normal 6 3 3 3 2 4" xfId="7689" xr:uid="{00000000-0005-0000-0000-0000EC1B0000}"/>
    <cellStyle name="Normal 6 3 3 3 3" xfId="7221" xr:uid="{00000000-0005-0000-0000-0000ED1B0000}"/>
    <cellStyle name="Normal 6 3 3 3 3 2" xfId="7690" xr:uid="{00000000-0005-0000-0000-0000EE1B0000}"/>
    <cellStyle name="Normal 6 3 3 3 3 3" xfId="5355" xr:uid="{00000000-0005-0000-0000-0000EF1B0000}"/>
    <cellStyle name="Normal 6 3 3 3 4" xfId="7223" xr:uid="{00000000-0005-0000-0000-0000F01B0000}"/>
    <cellStyle name="Normal 6 3 3 3 5" xfId="7691" xr:uid="{00000000-0005-0000-0000-0000F11B0000}"/>
    <cellStyle name="Normal 6 3 3 4" xfId="7225" xr:uid="{00000000-0005-0000-0000-0000F21B0000}"/>
    <cellStyle name="Normal 6 3 3 4 2" xfId="7227" xr:uid="{00000000-0005-0000-0000-0000F31B0000}"/>
    <cellStyle name="Normal 6 3 3 4 2 2" xfId="7693" xr:uid="{00000000-0005-0000-0000-0000F41B0000}"/>
    <cellStyle name="Normal 6 3 3 4 2 3" xfId="5178" xr:uid="{00000000-0005-0000-0000-0000F51B0000}"/>
    <cellStyle name="Normal 6 3 3 4 3" xfId="7229" xr:uid="{00000000-0005-0000-0000-0000F61B0000}"/>
    <cellStyle name="Normal 6 3 3 4 4" xfId="7694" xr:uid="{00000000-0005-0000-0000-0000F71B0000}"/>
    <cellStyle name="Normal 6 3 3 5" xfId="7231" xr:uid="{00000000-0005-0000-0000-0000F81B0000}"/>
    <cellStyle name="Normal 6 3 3 5 2" xfId="4354" xr:uid="{00000000-0005-0000-0000-0000F91B0000}"/>
    <cellStyle name="Normal 6 3 3 5 2 2" xfId="7695" xr:uid="{00000000-0005-0000-0000-0000FA1B0000}"/>
    <cellStyle name="Normal 6 3 3 5 2 3" xfId="7696" xr:uid="{00000000-0005-0000-0000-0000FB1B0000}"/>
    <cellStyle name="Normal 6 3 3 5 3" xfId="7697" xr:uid="{00000000-0005-0000-0000-0000FC1B0000}"/>
    <cellStyle name="Normal 6 3 3 5 4" xfId="7698" xr:uid="{00000000-0005-0000-0000-0000FD1B0000}"/>
    <cellStyle name="Normal 6 3 3 6" xfId="7233" xr:uid="{00000000-0005-0000-0000-0000FE1B0000}"/>
    <cellStyle name="Normal 6 3 3 6 2" xfId="1655" xr:uid="{00000000-0005-0000-0000-0000FF1B0000}"/>
    <cellStyle name="Normal 6 3 3 6 3" xfId="1661" xr:uid="{00000000-0005-0000-0000-0000001C0000}"/>
    <cellStyle name="Normal 6 3 3 7" xfId="7699" xr:uid="{00000000-0005-0000-0000-0000011C0000}"/>
    <cellStyle name="Normal 6 3 3 8" xfId="7692" xr:uid="{00000000-0005-0000-0000-0000021C0000}"/>
    <cellStyle name="Normal 6 3 4" xfId="7700" xr:uid="{00000000-0005-0000-0000-0000031C0000}"/>
    <cellStyle name="Normal 6 3 4 2" xfId="7243" xr:uid="{00000000-0005-0000-0000-0000041C0000}"/>
    <cellStyle name="Normal 6 3 4 2 2" xfId="7245" xr:uid="{00000000-0005-0000-0000-0000051C0000}"/>
    <cellStyle name="Normal 6 3 4 2 2 2" xfId="2198" xr:uid="{00000000-0005-0000-0000-0000061C0000}"/>
    <cellStyle name="Normal 6 3 4 2 2 2 2" xfId="1657" xr:uid="{00000000-0005-0000-0000-0000071C0000}"/>
    <cellStyle name="Normal 6 3 4 2 2 2 3" xfId="2030" xr:uid="{00000000-0005-0000-0000-0000081C0000}"/>
    <cellStyle name="Normal 6 3 4 2 2 3" xfId="432" xr:uid="{00000000-0005-0000-0000-0000091C0000}"/>
    <cellStyle name="Normal 6 3 4 2 2 4" xfId="459" xr:uid="{00000000-0005-0000-0000-00000A1C0000}"/>
    <cellStyle name="Normal 6 3 4 2 3" xfId="7248" xr:uid="{00000000-0005-0000-0000-00000B1C0000}"/>
    <cellStyle name="Normal 6 3 4 2 3 2" xfId="1842" xr:uid="{00000000-0005-0000-0000-00000C1C0000}"/>
    <cellStyle name="Normal 6 3 4 2 3 3" xfId="1848" xr:uid="{00000000-0005-0000-0000-00000D1C0000}"/>
    <cellStyle name="Normal 6 3 4 2 4" xfId="6751" xr:uid="{00000000-0005-0000-0000-00000E1C0000}"/>
    <cellStyle name="Normal 6 3 4 2 5" xfId="6755" xr:uid="{00000000-0005-0000-0000-00000F1C0000}"/>
    <cellStyle name="Normal 6 3 4 3" xfId="7250" xr:uid="{00000000-0005-0000-0000-0000101C0000}"/>
    <cellStyle name="Normal 6 3 4 3 2" xfId="7252" xr:uid="{00000000-0005-0000-0000-0000111C0000}"/>
    <cellStyle name="Normal 6 3 4 3 2 2" xfId="2245" xr:uid="{00000000-0005-0000-0000-0000121C0000}"/>
    <cellStyle name="Normal 6 3 4 3 2 3" xfId="2247" xr:uid="{00000000-0005-0000-0000-0000131C0000}"/>
    <cellStyle name="Normal 6 3 4 3 3" xfId="7255" xr:uid="{00000000-0005-0000-0000-0000141C0000}"/>
    <cellStyle name="Normal 6 3 4 3 4" xfId="7702" xr:uid="{00000000-0005-0000-0000-0000151C0000}"/>
    <cellStyle name="Normal 6 3 4 4" xfId="7257" xr:uid="{00000000-0005-0000-0000-0000161C0000}"/>
    <cellStyle name="Normal 6 3 4 4 2" xfId="7703" xr:uid="{00000000-0005-0000-0000-0000171C0000}"/>
    <cellStyle name="Normal 6 3 4 4 2 2" xfId="2276" xr:uid="{00000000-0005-0000-0000-0000181C0000}"/>
    <cellStyle name="Normal 6 3 4 4 2 3" xfId="7704" xr:uid="{00000000-0005-0000-0000-0000191C0000}"/>
    <cellStyle name="Normal 6 3 4 4 3" xfId="7706" xr:uid="{00000000-0005-0000-0000-00001A1C0000}"/>
    <cellStyle name="Normal 6 3 4 4 4" xfId="7708" xr:uid="{00000000-0005-0000-0000-00001B1C0000}"/>
    <cellStyle name="Normal 6 3 4 5" xfId="7259" xr:uid="{00000000-0005-0000-0000-00001C1C0000}"/>
    <cellStyle name="Normal 6 3 4 5 2" xfId="4366" xr:uid="{00000000-0005-0000-0000-00001D1C0000}"/>
    <cellStyle name="Normal 6 3 4 5 3" xfId="761" xr:uid="{00000000-0005-0000-0000-00001E1C0000}"/>
    <cellStyle name="Normal 6 3 4 6" xfId="7709" xr:uid="{00000000-0005-0000-0000-00001F1C0000}"/>
    <cellStyle name="Normal 6 3 4 7" xfId="7710" xr:uid="{00000000-0005-0000-0000-0000201C0000}"/>
    <cellStyle name="Normal 6 3 5" xfId="7711" xr:uid="{00000000-0005-0000-0000-0000211C0000}"/>
    <cellStyle name="Normal 6 3 5 2" xfId="7271" xr:uid="{00000000-0005-0000-0000-0000221C0000}"/>
    <cellStyle name="Normal 6 3 5 2 2" xfId="7014" xr:uid="{00000000-0005-0000-0000-0000231C0000}"/>
    <cellStyle name="Normal 6 3 5 2 2 2" xfId="2320" xr:uid="{00000000-0005-0000-0000-0000241C0000}"/>
    <cellStyle name="Normal 6 3 5 2 2 2 2" xfId="6970" xr:uid="{00000000-0005-0000-0000-0000251C0000}"/>
    <cellStyle name="Normal 6 3 5 2 2 2 3" xfId="1817" xr:uid="{00000000-0005-0000-0000-0000261C0000}"/>
    <cellStyle name="Normal 6 3 5 2 2 3" xfId="696" xr:uid="{00000000-0005-0000-0000-0000271C0000}"/>
    <cellStyle name="Normal 6 3 5 2 2 4" xfId="357" xr:uid="{00000000-0005-0000-0000-0000281C0000}"/>
    <cellStyle name="Normal 6 3 5 2 3" xfId="7274" xr:uid="{00000000-0005-0000-0000-0000291C0000}"/>
    <cellStyle name="Normal 6 3 5 2 3 2" xfId="1971" xr:uid="{00000000-0005-0000-0000-00002A1C0000}"/>
    <cellStyle name="Normal 6 3 5 2 3 3" xfId="163" xr:uid="{00000000-0005-0000-0000-00002B1C0000}"/>
    <cellStyle name="Normal 6 3 5 2 4" xfId="1974" xr:uid="{00000000-0005-0000-0000-00002C1C0000}"/>
    <cellStyle name="Normal 6 3 5 2 5" xfId="2389" xr:uid="{00000000-0005-0000-0000-00002D1C0000}"/>
    <cellStyle name="Normal 6 3 5 3" xfId="7276" xr:uid="{00000000-0005-0000-0000-00002E1C0000}"/>
    <cellStyle name="Normal 6 3 5 3 2" xfId="7712" xr:uid="{00000000-0005-0000-0000-00002F1C0000}"/>
    <cellStyle name="Normal 6 3 5 3 2 2" xfId="2221" xr:uid="{00000000-0005-0000-0000-0000301C0000}"/>
    <cellStyle name="Normal 6 3 5 3 2 2 2" xfId="7713" xr:uid="{00000000-0005-0000-0000-0000311C0000}"/>
    <cellStyle name="Normal 6 3 5 3 2 2 3" xfId="2121" xr:uid="{00000000-0005-0000-0000-0000321C0000}"/>
    <cellStyle name="Normal 6 3 5 3 2 3" xfId="7714" xr:uid="{00000000-0005-0000-0000-0000331C0000}"/>
    <cellStyle name="Normal 6 3 5 3 2 4" xfId="371" xr:uid="{00000000-0005-0000-0000-0000341C0000}"/>
    <cellStyle name="Normal 6 3 5 3 3" xfId="7716" xr:uid="{00000000-0005-0000-0000-0000351C0000}"/>
    <cellStyle name="Normal 6 3 5 3 3 2" xfId="7718" xr:uid="{00000000-0005-0000-0000-0000361C0000}"/>
    <cellStyle name="Normal 6 3 5 3 3 3" xfId="7720" xr:uid="{00000000-0005-0000-0000-0000371C0000}"/>
    <cellStyle name="Normal 6 3 5 3 4" xfId="7722" xr:uid="{00000000-0005-0000-0000-0000381C0000}"/>
    <cellStyle name="Normal 6 3 5 3 5" xfId="7724" xr:uid="{00000000-0005-0000-0000-0000391C0000}"/>
    <cellStyle name="Normal 6 3 5 4" xfId="7278" xr:uid="{00000000-0005-0000-0000-00003A1C0000}"/>
    <cellStyle name="Normal 6 3 5 4 2" xfId="7725" xr:uid="{00000000-0005-0000-0000-00003B1C0000}"/>
    <cellStyle name="Normal 6 3 5 4 2 2" xfId="7726" xr:uid="{00000000-0005-0000-0000-00003C1C0000}"/>
    <cellStyle name="Normal 6 3 5 4 2 3" xfId="7727" xr:uid="{00000000-0005-0000-0000-00003D1C0000}"/>
    <cellStyle name="Normal 6 3 5 4 3" xfId="7729" xr:uid="{00000000-0005-0000-0000-00003E1C0000}"/>
    <cellStyle name="Normal 6 3 5 4 4" xfId="1367" xr:uid="{00000000-0005-0000-0000-00003F1C0000}"/>
    <cellStyle name="Normal 6 3 5 5" xfId="7730" xr:uid="{00000000-0005-0000-0000-0000401C0000}"/>
    <cellStyle name="Normal 6 3 5 5 2" xfId="7732" xr:uid="{00000000-0005-0000-0000-0000411C0000}"/>
    <cellStyle name="Normal 6 3 5 5 2 2" xfId="7733" xr:uid="{00000000-0005-0000-0000-0000421C0000}"/>
    <cellStyle name="Normal 6 3 5 5 2 3" xfId="7734" xr:uid="{00000000-0005-0000-0000-0000431C0000}"/>
    <cellStyle name="Normal 6 3 5 5 3" xfId="7736" xr:uid="{00000000-0005-0000-0000-0000441C0000}"/>
    <cellStyle name="Normal 6 3 5 5 4" xfId="7738" xr:uid="{00000000-0005-0000-0000-0000451C0000}"/>
    <cellStyle name="Normal 6 3 5 6" xfId="7739" xr:uid="{00000000-0005-0000-0000-0000461C0000}"/>
    <cellStyle name="Normal 6 3 5 6 2" xfId="7740" xr:uid="{00000000-0005-0000-0000-0000471C0000}"/>
    <cellStyle name="Normal 6 3 5 6 3" xfId="7741" xr:uid="{00000000-0005-0000-0000-0000481C0000}"/>
    <cellStyle name="Normal 6 3 5 7" xfId="7742" xr:uid="{00000000-0005-0000-0000-0000491C0000}"/>
    <cellStyle name="Normal 6 3 5 8" xfId="7743" xr:uid="{00000000-0005-0000-0000-00004A1C0000}"/>
    <cellStyle name="Normal 6 3 6" xfId="7744" xr:uid="{00000000-0005-0000-0000-00004B1C0000}"/>
    <cellStyle name="Normal 6 3 6 2" xfId="7291" xr:uid="{00000000-0005-0000-0000-00004C1C0000}"/>
    <cellStyle name="Normal 6 3 6 2 2" xfId="7293" xr:uid="{00000000-0005-0000-0000-00004D1C0000}"/>
    <cellStyle name="Normal 6 3 6 2 2 2" xfId="2388" xr:uid="{00000000-0005-0000-0000-00004E1C0000}"/>
    <cellStyle name="Normal 6 3 6 2 2 3" xfId="7577" xr:uid="{00000000-0005-0000-0000-00004F1C0000}"/>
    <cellStyle name="Normal 6 3 6 2 3" xfId="7295" xr:uid="{00000000-0005-0000-0000-0000501C0000}"/>
    <cellStyle name="Normal 6 3 6 2 4" xfId="7745" xr:uid="{00000000-0005-0000-0000-0000511C0000}"/>
    <cellStyle name="Normal 6 3 6 3" xfId="7297" xr:uid="{00000000-0005-0000-0000-0000521C0000}"/>
    <cellStyle name="Normal 6 3 6 3 2" xfId="7746" xr:uid="{00000000-0005-0000-0000-0000531C0000}"/>
    <cellStyle name="Normal 6 3 6 3 3" xfId="7747" xr:uid="{00000000-0005-0000-0000-0000541C0000}"/>
    <cellStyle name="Normal 6 3 6 4" xfId="7299" xr:uid="{00000000-0005-0000-0000-0000551C0000}"/>
    <cellStyle name="Normal 6 3 6 5" xfId="7748" xr:uid="{00000000-0005-0000-0000-0000561C0000}"/>
    <cellStyle name="Normal 6 3 7" xfId="7749" xr:uid="{00000000-0005-0000-0000-0000571C0000}"/>
    <cellStyle name="Normal 6 3 7 2" xfId="4549" xr:uid="{00000000-0005-0000-0000-0000581C0000}"/>
    <cellStyle name="Normal 6 3 7 2 2" xfId="7750" xr:uid="{00000000-0005-0000-0000-0000591C0000}"/>
    <cellStyle name="Normal 6 3 7 2 2 2" xfId="296" xr:uid="{00000000-0005-0000-0000-00005A1C0000}"/>
    <cellStyle name="Normal 6 3 7 2 2 3" xfId="309" xr:uid="{00000000-0005-0000-0000-00005B1C0000}"/>
    <cellStyle name="Normal 6 3 7 2 3" xfId="7752" xr:uid="{00000000-0005-0000-0000-00005C1C0000}"/>
    <cellStyle name="Normal 6 3 7 2 4" xfId="7754" xr:uid="{00000000-0005-0000-0000-00005D1C0000}"/>
    <cellStyle name="Normal 6 3 7 3" xfId="7755" xr:uid="{00000000-0005-0000-0000-00005E1C0000}"/>
    <cellStyle name="Normal 6 3 7 3 2" xfId="7756" xr:uid="{00000000-0005-0000-0000-00005F1C0000}"/>
    <cellStyle name="Normal 6 3 7 3 3" xfId="7757" xr:uid="{00000000-0005-0000-0000-0000601C0000}"/>
    <cellStyle name="Normal 6 3 7 4" xfId="7758" xr:uid="{00000000-0005-0000-0000-0000611C0000}"/>
    <cellStyle name="Normal 6 3 7 5" xfId="7759" xr:uid="{00000000-0005-0000-0000-0000621C0000}"/>
    <cellStyle name="Normal 6 3 8" xfId="7760" xr:uid="{00000000-0005-0000-0000-0000631C0000}"/>
    <cellStyle name="Normal 6 3 8 2" xfId="7762" xr:uid="{00000000-0005-0000-0000-0000641C0000}"/>
    <cellStyle name="Normal 6 3 8 2 2" xfId="7763" xr:uid="{00000000-0005-0000-0000-0000651C0000}"/>
    <cellStyle name="Normal 6 3 8 2 3" xfId="7764" xr:uid="{00000000-0005-0000-0000-0000661C0000}"/>
    <cellStyle name="Normal 6 3 8 3" xfId="7765" xr:uid="{00000000-0005-0000-0000-0000671C0000}"/>
    <cellStyle name="Normal 6 3 8 4" xfId="7766" xr:uid="{00000000-0005-0000-0000-0000681C0000}"/>
    <cellStyle name="Normal 6 3 9" xfId="7767" xr:uid="{00000000-0005-0000-0000-0000691C0000}"/>
    <cellStyle name="Normal 6 3 9 2" xfId="134" xr:uid="{00000000-0005-0000-0000-00006A1C0000}"/>
    <cellStyle name="Normal 6 3 9 2 2" xfId="7768" xr:uid="{00000000-0005-0000-0000-00006B1C0000}"/>
    <cellStyle name="Normal 6 3 9 2 3" xfId="4476" xr:uid="{00000000-0005-0000-0000-00006C1C0000}"/>
    <cellStyle name="Normal 6 3 9 3" xfId="7769" xr:uid="{00000000-0005-0000-0000-00006D1C0000}"/>
    <cellStyle name="Normal 6 3 9 4" xfId="7770" xr:uid="{00000000-0005-0000-0000-00006E1C0000}"/>
    <cellStyle name="Normal 6 4" xfId="3903" xr:uid="{00000000-0005-0000-0000-00006F1C0000}"/>
    <cellStyle name="Normal 6 4 2" xfId="7771" xr:uid="{00000000-0005-0000-0000-0000701C0000}"/>
    <cellStyle name="Normal 6 4 2 2" xfId="2043" xr:uid="{00000000-0005-0000-0000-0000711C0000}"/>
    <cellStyle name="Normal 6 4 2 2 2" xfId="7772" xr:uid="{00000000-0005-0000-0000-0000721C0000}"/>
    <cellStyle name="Normal 6 4 2 2 2 2" xfId="7773" xr:uid="{00000000-0005-0000-0000-0000731C0000}"/>
    <cellStyle name="Normal 6 4 2 2 2 3" xfId="7774" xr:uid="{00000000-0005-0000-0000-0000741C0000}"/>
    <cellStyle name="Normal 6 4 2 2 3" xfId="5784" xr:uid="{00000000-0005-0000-0000-0000751C0000}"/>
    <cellStyle name="Normal 6 4 2 2 4" xfId="5787" xr:uid="{00000000-0005-0000-0000-0000761C0000}"/>
    <cellStyle name="Normal 6 4 2 3" xfId="7775" xr:uid="{00000000-0005-0000-0000-0000771C0000}"/>
    <cellStyle name="Normal 6 4 2 3 2" xfId="7776" xr:uid="{00000000-0005-0000-0000-0000781C0000}"/>
    <cellStyle name="Normal 6 4 2 3 3" xfId="7777" xr:uid="{00000000-0005-0000-0000-0000791C0000}"/>
    <cellStyle name="Normal 6 4 2 4" xfId="7778" xr:uid="{00000000-0005-0000-0000-00007A1C0000}"/>
    <cellStyle name="Normal 6 4 2 5" xfId="7779" xr:uid="{00000000-0005-0000-0000-00007B1C0000}"/>
    <cellStyle name="Normal 6 4 3" xfId="7780" xr:uid="{00000000-0005-0000-0000-00007C1C0000}"/>
    <cellStyle name="Normal 6 4 3 2" xfId="7781" xr:uid="{00000000-0005-0000-0000-00007D1C0000}"/>
    <cellStyle name="Normal 6 4 4" xfId="7782" xr:uid="{00000000-0005-0000-0000-00007E1C0000}"/>
    <cellStyle name="Normal 6 4 4 2" xfId="7547" xr:uid="{00000000-0005-0000-0000-00007F1C0000}"/>
    <cellStyle name="Normal 6 4 4 2 2" xfId="7355" xr:uid="{00000000-0005-0000-0000-0000801C0000}"/>
    <cellStyle name="Normal 6 4 4 2 3" xfId="7358" xr:uid="{00000000-0005-0000-0000-0000811C0000}"/>
    <cellStyle name="Normal 6 4 4 3" xfId="7549" xr:uid="{00000000-0005-0000-0000-0000821C0000}"/>
    <cellStyle name="Normal 6 4 4 4" xfId="7551" xr:uid="{00000000-0005-0000-0000-0000831C0000}"/>
    <cellStyle name="Normal 6 4 5" xfId="7783" xr:uid="{00000000-0005-0000-0000-0000841C0000}"/>
    <cellStyle name="Normal 6 4 5 2" xfId="7554" xr:uid="{00000000-0005-0000-0000-0000851C0000}"/>
    <cellStyle name="Normal 6 4 5 2 2" xfId="7784" xr:uid="{00000000-0005-0000-0000-0000861C0000}"/>
    <cellStyle name="Normal 6 4 5 2 3" xfId="7785" xr:uid="{00000000-0005-0000-0000-0000871C0000}"/>
    <cellStyle name="Normal 6 4 5 3" xfId="7556" xr:uid="{00000000-0005-0000-0000-0000881C0000}"/>
    <cellStyle name="Normal 6 4 5 4" xfId="7786" xr:uid="{00000000-0005-0000-0000-0000891C0000}"/>
    <cellStyle name="Normal 6 4 6" xfId="7787" xr:uid="{00000000-0005-0000-0000-00008A1C0000}"/>
    <cellStyle name="Normal 6 4 6 2" xfId="964" xr:uid="{00000000-0005-0000-0000-00008B1C0000}"/>
    <cellStyle name="Normal 6 4 6 3" xfId="7558" xr:uid="{00000000-0005-0000-0000-00008C1C0000}"/>
    <cellStyle name="Normal 6 4 7" xfId="7788" xr:uid="{00000000-0005-0000-0000-00008D1C0000}"/>
    <cellStyle name="Normal 6 4 8" xfId="7789" xr:uid="{00000000-0005-0000-0000-00008E1C0000}"/>
    <cellStyle name="Normal 6 5" xfId="7790" xr:uid="{00000000-0005-0000-0000-00008F1C0000}"/>
    <cellStyle name="Normal 6 5 2" xfId="7791" xr:uid="{00000000-0005-0000-0000-0000901C0000}"/>
    <cellStyle name="Normal 6 5 3" xfId="7792" xr:uid="{00000000-0005-0000-0000-0000911C0000}"/>
    <cellStyle name="Normal 6 6" xfId="7793" xr:uid="{00000000-0005-0000-0000-0000921C0000}"/>
    <cellStyle name="Normal 6 6 2" xfId="7794" xr:uid="{00000000-0005-0000-0000-0000931C0000}"/>
    <cellStyle name="Normal 6 6 3" xfId="7795" xr:uid="{00000000-0005-0000-0000-0000941C0000}"/>
    <cellStyle name="Normal 6 7" xfId="7796" xr:uid="{00000000-0005-0000-0000-0000951C0000}"/>
    <cellStyle name="Normal 6 7 2" xfId="7315" xr:uid="{00000000-0005-0000-0000-0000961C0000}"/>
    <cellStyle name="Normal 6 8" xfId="7797" xr:uid="{00000000-0005-0000-0000-0000971C0000}"/>
    <cellStyle name="Normal 6 8 2" xfId="7798" xr:uid="{00000000-0005-0000-0000-0000981C0000}"/>
    <cellStyle name="Normal 6 9" xfId="7799" xr:uid="{00000000-0005-0000-0000-0000991C0000}"/>
    <cellStyle name="Normal 6 9 2" xfId="7800" xr:uid="{00000000-0005-0000-0000-00009A1C0000}"/>
    <cellStyle name="Normal 6_I-IX 14 GAK" xfId="7801" xr:uid="{00000000-0005-0000-0000-00009B1C0000}"/>
    <cellStyle name="Normal 60" xfId="1326" xr:uid="{00000000-0005-0000-0000-00009C1C0000}"/>
    <cellStyle name="Normal 61" xfId="7564" xr:uid="{00000000-0005-0000-0000-00009D1C0000}"/>
    <cellStyle name="Normal 62" xfId="149" xr:uid="{00000000-0005-0000-0000-00009E1C0000}"/>
    <cellStyle name="Normal 63" xfId="7566" xr:uid="{00000000-0005-0000-0000-00009F1C0000}"/>
    <cellStyle name="Normal 64" xfId="7568" xr:uid="{00000000-0005-0000-0000-0000A01C0000}"/>
    <cellStyle name="Normal 65" xfId="7803" xr:uid="{00000000-0005-0000-0000-0000A11C0000}"/>
    <cellStyle name="Normal 66" xfId="7805" xr:uid="{00000000-0005-0000-0000-0000A21C0000}"/>
    <cellStyle name="Normal 67" xfId="7807" xr:uid="{00000000-0005-0000-0000-0000A31C0000}"/>
    <cellStyle name="Normal 68" xfId="7809" xr:uid="{00000000-0005-0000-0000-0000A41C0000}"/>
    <cellStyle name="Normal 69" xfId="7811" xr:uid="{00000000-0005-0000-0000-0000A51C0000}"/>
    <cellStyle name="Normal 7" xfId="6791" xr:uid="{00000000-0005-0000-0000-0000A61C0000}"/>
    <cellStyle name="Normal 7 2" xfId="16" xr:uid="{00000000-0005-0000-0000-0000A71C0000}"/>
    <cellStyle name="Normal 7 2 2" xfId="544" xr:uid="{00000000-0005-0000-0000-0000A81C0000}"/>
    <cellStyle name="Normal 7 2 2 2" xfId="4325" xr:uid="{00000000-0005-0000-0000-0000A91C0000}"/>
    <cellStyle name="Normal 7 2 2 2 2" xfId="4327" xr:uid="{00000000-0005-0000-0000-0000AA1C0000}"/>
    <cellStyle name="Normal 7 2 2 2 3" xfId="4339" xr:uid="{00000000-0005-0000-0000-0000AB1C0000}"/>
    <cellStyle name="Normal 7 2 2 3" xfId="4346" xr:uid="{00000000-0005-0000-0000-0000AC1C0000}"/>
    <cellStyle name="Normal 7 2 2 4" xfId="2777" xr:uid="{00000000-0005-0000-0000-0000AD1C0000}"/>
    <cellStyle name="Normal 7 2 3" xfId="4384" xr:uid="{00000000-0005-0000-0000-0000AE1C0000}"/>
    <cellStyle name="Normal 7 2 3 2" xfId="4387" xr:uid="{00000000-0005-0000-0000-0000AF1C0000}"/>
    <cellStyle name="Normal 7 2 3 3" xfId="4395" xr:uid="{00000000-0005-0000-0000-0000B01C0000}"/>
    <cellStyle name="Normal 7 2 4" xfId="4407" xr:uid="{00000000-0005-0000-0000-0000B11C0000}"/>
    <cellStyle name="Normal 7 2 5" xfId="4422" xr:uid="{00000000-0005-0000-0000-0000B21C0000}"/>
    <cellStyle name="Normal 7 3" xfId="6794" xr:uid="{00000000-0005-0000-0000-0000B31C0000}"/>
    <cellStyle name="Normal 7 4" xfId="6797" xr:uid="{00000000-0005-0000-0000-0000B41C0000}"/>
    <cellStyle name="Normal 7 4 2" xfId="4510" xr:uid="{00000000-0005-0000-0000-0000B51C0000}"/>
    <cellStyle name="Normal 7 4 2 2" xfId="7812" xr:uid="{00000000-0005-0000-0000-0000B61C0000}"/>
    <cellStyle name="Normal 7 4 3" xfId="4512" xr:uid="{00000000-0005-0000-0000-0000B71C0000}"/>
    <cellStyle name="Normal 70" xfId="7802" xr:uid="{00000000-0005-0000-0000-0000B81C0000}"/>
    <cellStyle name="Normal 71" xfId="7804" xr:uid="{00000000-0005-0000-0000-0000B91C0000}"/>
    <cellStyle name="Normal 72" xfId="7806" xr:uid="{00000000-0005-0000-0000-0000BA1C0000}"/>
    <cellStyle name="Normal 73" xfId="7808" xr:uid="{00000000-0005-0000-0000-0000BB1C0000}"/>
    <cellStyle name="Normal 74" xfId="7810" xr:uid="{00000000-0005-0000-0000-0000BC1C0000}"/>
    <cellStyle name="Normal 75" xfId="7814" xr:uid="{00000000-0005-0000-0000-0000BD1C0000}"/>
    <cellStyle name="Normal 76" xfId="7816" xr:uid="{00000000-0005-0000-0000-0000BE1C0000}"/>
    <cellStyle name="Normal 77" xfId="7818" xr:uid="{00000000-0005-0000-0000-0000BF1C0000}"/>
    <cellStyle name="Normal 78" xfId="7820" xr:uid="{00000000-0005-0000-0000-0000C01C0000}"/>
    <cellStyle name="Normal 79" xfId="7823" xr:uid="{00000000-0005-0000-0000-0000C11C0000}"/>
    <cellStyle name="Normal 8" xfId="6799" xr:uid="{00000000-0005-0000-0000-0000C21C0000}"/>
    <cellStyle name="Normal 8 2" xfId="6801" xr:uid="{00000000-0005-0000-0000-0000C31C0000}"/>
    <cellStyle name="Normal 8 2 2" xfId="7336" xr:uid="{00000000-0005-0000-0000-0000C41C0000}"/>
    <cellStyle name="Normal 8 2 3" xfId="8118" xr:uid="{00000000-0005-0000-0000-0000C51C0000}"/>
    <cellStyle name="Normal 8 3" xfId="6806" xr:uid="{00000000-0005-0000-0000-0000C61C0000}"/>
    <cellStyle name="Normal 8 3 2" xfId="7340" xr:uid="{00000000-0005-0000-0000-0000C71C0000}"/>
    <cellStyle name="Normal 8 4" xfId="7343" xr:uid="{00000000-0005-0000-0000-0000C81C0000}"/>
    <cellStyle name="Normal 8 4 2" xfId="5074" xr:uid="{00000000-0005-0000-0000-0000C91C0000}"/>
    <cellStyle name="Normal 8 5" xfId="7345" xr:uid="{00000000-0005-0000-0000-0000CA1C0000}"/>
    <cellStyle name="Normal 80" xfId="7813" xr:uid="{00000000-0005-0000-0000-0000CB1C0000}"/>
    <cellStyle name="Normal 81" xfId="7815" xr:uid="{00000000-0005-0000-0000-0000CC1C0000}"/>
    <cellStyle name="Normal 82" xfId="7817" xr:uid="{00000000-0005-0000-0000-0000CD1C0000}"/>
    <cellStyle name="Normal 83" xfId="7819" xr:uid="{00000000-0005-0000-0000-0000CE1C0000}"/>
    <cellStyle name="Normal 84" xfId="7822" xr:uid="{00000000-0005-0000-0000-0000CF1C0000}"/>
    <cellStyle name="Normal 85" xfId="7827" xr:uid="{00000000-0005-0000-0000-0000D01C0000}"/>
    <cellStyle name="Normal 86" xfId="7830" xr:uid="{00000000-0005-0000-0000-0000D11C0000}"/>
    <cellStyle name="Normal 87" xfId="334" xr:uid="{00000000-0005-0000-0000-0000D21C0000}"/>
    <cellStyle name="Normal 88" xfId="344" xr:uid="{00000000-0005-0000-0000-0000D31C0000}"/>
    <cellStyle name="Normal 89" xfId="7832" xr:uid="{00000000-0005-0000-0000-0000D41C0000}"/>
    <cellStyle name="Normal 9" xfId="6809" xr:uid="{00000000-0005-0000-0000-0000D51C0000}"/>
    <cellStyle name="Normal 9 10" xfId="7833" xr:uid="{00000000-0005-0000-0000-0000D61C0000}"/>
    <cellStyle name="Normal 9 10 2" xfId="7834" xr:uid="{00000000-0005-0000-0000-0000D71C0000}"/>
    <cellStyle name="Normal 9 10 2 2" xfId="7835" xr:uid="{00000000-0005-0000-0000-0000D81C0000}"/>
    <cellStyle name="Normal 9 10 2 2 2" xfId="1595" xr:uid="{00000000-0005-0000-0000-0000D91C0000}"/>
    <cellStyle name="Normal 9 10 2 2 3" xfId="416" xr:uid="{00000000-0005-0000-0000-0000DA1C0000}"/>
    <cellStyle name="Normal 9 10 2 3" xfId="5425" xr:uid="{00000000-0005-0000-0000-0000DB1C0000}"/>
    <cellStyle name="Normal 9 10 2 4" xfId="4719" xr:uid="{00000000-0005-0000-0000-0000DC1C0000}"/>
    <cellStyle name="Normal 9 10 3" xfId="7836" xr:uid="{00000000-0005-0000-0000-0000DD1C0000}"/>
    <cellStyle name="Normal 9 10 3 2" xfId="7838" xr:uid="{00000000-0005-0000-0000-0000DE1C0000}"/>
    <cellStyle name="Normal 9 10 3 3" xfId="7840" xr:uid="{00000000-0005-0000-0000-0000DF1C0000}"/>
    <cellStyle name="Normal 9 10 4" xfId="6934" xr:uid="{00000000-0005-0000-0000-0000E01C0000}"/>
    <cellStyle name="Normal 9 10 5" xfId="6938" xr:uid="{00000000-0005-0000-0000-0000E11C0000}"/>
    <cellStyle name="Normal 9 11" xfId="7841" xr:uid="{00000000-0005-0000-0000-0000E21C0000}"/>
    <cellStyle name="Normal 9 11 2" xfId="2464" xr:uid="{00000000-0005-0000-0000-0000E31C0000}"/>
    <cellStyle name="Normal 9 11 2 2" xfId="4873" xr:uid="{00000000-0005-0000-0000-0000E41C0000}"/>
    <cellStyle name="Normal 9 11 2 2 2" xfId="4876" xr:uid="{00000000-0005-0000-0000-0000E51C0000}"/>
    <cellStyle name="Normal 9 11 2 2 3" xfId="4879" xr:uid="{00000000-0005-0000-0000-0000E61C0000}"/>
    <cellStyle name="Normal 9 11 2 3" xfId="4881" xr:uid="{00000000-0005-0000-0000-0000E71C0000}"/>
    <cellStyle name="Normal 9 11 2 4" xfId="4725" xr:uid="{00000000-0005-0000-0000-0000E81C0000}"/>
    <cellStyle name="Normal 9 11 3" xfId="4885" xr:uid="{00000000-0005-0000-0000-0000E91C0000}"/>
    <cellStyle name="Normal 9 11 3 2" xfId="4887" xr:uid="{00000000-0005-0000-0000-0000EA1C0000}"/>
    <cellStyle name="Normal 9 11 3 3" xfId="4891" xr:uid="{00000000-0005-0000-0000-0000EB1C0000}"/>
    <cellStyle name="Normal 9 11 4" xfId="4894" xr:uid="{00000000-0005-0000-0000-0000EC1C0000}"/>
    <cellStyle name="Normal 9 11 5" xfId="1636" xr:uid="{00000000-0005-0000-0000-0000ED1C0000}"/>
    <cellStyle name="Normal 9 12" xfId="2456" xr:uid="{00000000-0005-0000-0000-0000EE1C0000}"/>
    <cellStyle name="Normal 9 13" xfId="8117" xr:uid="{00000000-0005-0000-0000-0000EF1C0000}"/>
    <cellStyle name="Normal 9 2" xfId="6872" xr:uid="{00000000-0005-0000-0000-0000F01C0000}"/>
    <cellStyle name="Normal 9 2 2" xfId="561" xr:uid="{00000000-0005-0000-0000-0000F11C0000}"/>
    <cellStyle name="Normal 9 2 2 2" xfId="3811" xr:uid="{00000000-0005-0000-0000-0000F21C0000}"/>
    <cellStyle name="Normal 9 2 2 2 2" xfId="3814" xr:uid="{00000000-0005-0000-0000-0000F31C0000}"/>
    <cellStyle name="Normal 9 2 2 2 3" xfId="3819" xr:uid="{00000000-0005-0000-0000-0000F41C0000}"/>
    <cellStyle name="Normal 9 2 2 3" xfId="3247" xr:uid="{00000000-0005-0000-0000-0000F51C0000}"/>
    <cellStyle name="Normal 9 2 2 4" xfId="3252" xr:uid="{00000000-0005-0000-0000-0000F61C0000}"/>
    <cellStyle name="Normal 9 2 3" xfId="4734" xr:uid="{00000000-0005-0000-0000-0000F71C0000}"/>
    <cellStyle name="Normal 9 2 3 2" xfId="3861" xr:uid="{00000000-0005-0000-0000-0000F81C0000}"/>
    <cellStyle name="Normal 9 2 4" xfId="6876" xr:uid="{00000000-0005-0000-0000-0000F91C0000}"/>
    <cellStyle name="Normal 9 3" xfId="6879" xr:uid="{00000000-0005-0000-0000-0000FA1C0000}"/>
    <cellStyle name="Normal 9 3 2" xfId="4460" xr:uid="{00000000-0005-0000-0000-0000FB1C0000}"/>
    <cellStyle name="Normal 9 3 2 2" xfId="3905" xr:uid="{00000000-0005-0000-0000-0000FC1C0000}"/>
    <cellStyle name="Normal 9 3 2 2 2" xfId="6793" xr:uid="{00000000-0005-0000-0000-0000FD1C0000}"/>
    <cellStyle name="Normal 9 3 2 2 3" xfId="6796" xr:uid="{00000000-0005-0000-0000-0000FE1C0000}"/>
    <cellStyle name="Normal 9 3 2 3" xfId="3916" xr:uid="{00000000-0005-0000-0000-0000FF1C0000}"/>
    <cellStyle name="Normal 9 3 2 4" xfId="7842" xr:uid="{00000000-0005-0000-0000-0000001D0000}"/>
    <cellStyle name="Normal 9 3 3" xfId="6882" xr:uid="{00000000-0005-0000-0000-0000011D0000}"/>
    <cellStyle name="Normal 9 3 3 2" xfId="3921" xr:uid="{00000000-0005-0000-0000-0000021D0000}"/>
    <cellStyle name="Normal 9 3 3 3" xfId="7843" xr:uid="{00000000-0005-0000-0000-0000031D0000}"/>
    <cellStyle name="Normal 9 3 4" xfId="6885" xr:uid="{00000000-0005-0000-0000-0000041D0000}"/>
    <cellStyle name="Normal 9 3 5" xfId="7844" xr:uid="{00000000-0005-0000-0000-0000051D0000}"/>
    <cellStyle name="Normal 9 4" xfId="6888" xr:uid="{00000000-0005-0000-0000-0000061D0000}"/>
    <cellStyle name="Normal 9 4 2" xfId="4472" xr:uid="{00000000-0005-0000-0000-0000071D0000}"/>
    <cellStyle name="Normal 9 4 2 2" xfId="3929" xr:uid="{00000000-0005-0000-0000-0000081D0000}"/>
    <cellStyle name="Normal 9 4 2 2 2" xfId="6840" xr:uid="{00000000-0005-0000-0000-0000091D0000}"/>
    <cellStyle name="Normal 9 4 2 2 3" xfId="7845" xr:uid="{00000000-0005-0000-0000-00000A1D0000}"/>
    <cellStyle name="Normal 9 4 2 3" xfId="6891" xr:uid="{00000000-0005-0000-0000-00000B1D0000}"/>
    <cellStyle name="Normal 9 4 2 4" xfId="7846" xr:uid="{00000000-0005-0000-0000-00000C1D0000}"/>
    <cellStyle name="Normal 9 4 3" xfId="4478" xr:uid="{00000000-0005-0000-0000-00000D1D0000}"/>
    <cellStyle name="Normal 9 4 3 2" xfId="7847" xr:uid="{00000000-0005-0000-0000-00000E1D0000}"/>
    <cellStyle name="Normal 9 4 3 3" xfId="7848" xr:uid="{00000000-0005-0000-0000-00000F1D0000}"/>
    <cellStyle name="Normal 9 4 4" xfId="6893" xr:uid="{00000000-0005-0000-0000-0000101D0000}"/>
    <cellStyle name="Normal 9 4 5" xfId="7849" xr:uid="{00000000-0005-0000-0000-0000111D0000}"/>
    <cellStyle name="Normal 9 5" xfId="6895" xr:uid="{00000000-0005-0000-0000-0000121D0000}"/>
    <cellStyle name="Normal 9 5 2" xfId="5108" xr:uid="{00000000-0005-0000-0000-0000131D0000}"/>
    <cellStyle name="Normal 9 5 2 2" xfId="3935" xr:uid="{00000000-0005-0000-0000-0000141D0000}"/>
    <cellStyle name="Normal 9 5 2 2 2" xfId="2926" xr:uid="{00000000-0005-0000-0000-0000151D0000}"/>
    <cellStyle name="Normal 9 5 2 2 3" xfId="2930" xr:uid="{00000000-0005-0000-0000-0000161D0000}"/>
    <cellStyle name="Normal 9 5 2 3" xfId="7850" xr:uid="{00000000-0005-0000-0000-0000171D0000}"/>
    <cellStyle name="Normal 9 5 2 4" xfId="4742" xr:uid="{00000000-0005-0000-0000-0000181D0000}"/>
    <cellStyle name="Normal 9 5 3" xfId="6898" xr:uid="{00000000-0005-0000-0000-0000191D0000}"/>
    <cellStyle name="Normal 9 5 3 2" xfId="7851" xr:uid="{00000000-0005-0000-0000-00001A1D0000}"/>
    <cellStyle name="Normal 9 5 3 3" xfId="7852" xr:uid="{00000000-0005-0000-0000-00001B1D0000}"/>
    <cellStyle name="Normal 9 5 4" xfId="7853" xr:uid="{00000000-0005-0000-0000-00001C1D0000}"/>
    <cellStyle name="Normal 9 5 5" xfId="7854" xr:uid="{00000000-0005-0000-0000-00001D1D0000}"/>
    <cellStyle name="Normal 9 6" xfId="6900" xr:uid="{00000000-0005-0000-0000-00001E1D0000}"/>
    <cellStyle name="Normal 9 6 2" xfId="7375" xr:uid="{00000000-0005-0000-0000-00001F1D0000}"/>
    <cellStyle name="Normal 9 6 2 2" xfId="7377" xr:uid="{00000000-0005-0000-0000-0000201D0000}"/>
    <cellStyle name="Normal 9 6 2 2 2" xfId="7855" xr:uid="{00000000-0005-0000-0000-0000211D0000}"/>
    <cellStyle name="Normal 9 6 2 2 3" xfId="7856" xr:uid="{00000000-0005-0000-0000-0000221D0000}"/>
    <cellStyle name="Normal 9 6 2 3" xfId="7857" xr:uid="{00000000-0005-0000-0000-0000231D0000}"/>
    <cellStyle name="Normal 9 6 2 4" xfId="7858" xr:uid="{00000000-0005-0000-0000-0000241D0000}"/>
    <cellStyle name="Normal 9 6 3" xfId="7379" xr:uid="{00000000-0005-0000-0000-0000251D0000}"/>
    <cellStyle name="Normal 9 6 3 2" xfId="7859" xr:uid="{00000000-0005-0000-0000-0000261D0000}"/>
    <cellStyle name="Normal 9 6 3 3" xfId="7860" xr:uid="{00000000-0005-0000-0000-0000271D0000}"/>
    <cellStyle name="Normal 9 6 4" xfId="7861" xr:uid="{00000000-0005-0000-0000-0000281D0000}"/>
    <cellStyle name="Normal 9 6 5" xfId="7862" xr:uid="{00000000-0005-0000-0000-0000291D0000}"/>
    <cellStyle name="Normal 9 7" xfId="7863" xr:uid="{00000000-0005-0000-0000-00002A1D0000}"/>
    <cellStyle name="Normal 9 7 2" xfId="1865" xr:uid="{00000000-0005-0000-0000-00002B1D0000}"/>
    <cellStyle name="Normal 9 7 2 2" xfId="1101" xr:uid="{00000000-0005-0000-0000-00002C1D0000}"/>
    <cellStyle name="Normal 9 7 2 2 2" xfId="7864" xr:uid="{00000000-0005-0000-0000-00002D1D0000}"/>
    <cellStyle name="Normal 9 7 2 2 3" xfId="7865" xr:uid="{00000000-0005-0000-0000-00002E1D0000}"/>
    <cellStyle name="Normal 9 7 2 3" xfId="7866" xr:uid="{00000000-0005-0000-0000-00002F1D0000}"/>
    <cellStyle name="Normal 9 7 2 4" xfId="291" xr:uid="{00000000-0005-0000-0000-0000301D0000}"/>
    <cellStyle name="Normal 9 7 3" xfId="1876" xr:uid="{00000000-0005-0000-0000-0000311D0000}"/>
    <cellStyle name="Normal 9 7 3 2" xfId="7867" xr:uid="{00000000-0005-0000-0000-0000321D0000}"/>
    <cellStyle name="Normal 9 7 3 3" xfId="7868" xr:uid="{00000000-0005-0000-0000-0000331D0000}"/>
    <cellStyle name="Normal 9 7 4" xfId="1555" xr:uid="{00000000-0005-0000-0000-0000341D0000}"/>
    <cellStyle name="Normal 9 7 5" xfId="1728" xr:uid="{00000000-0005-0000-0000-0000351D0000}"/>
    <cellStyle name="Normal 9 8" xfId="3471" xr:uid="{00000000-0005-0000-0000-0000361D0000}"/>
    <cellStyle name="Normal 9 8 2" xfId="7869" xr:uid="{00000000-0005-0000-0000-0000371D0000}"/>
    <cellStyle name="Normal 9 8 2 2" xfId="7870" xr:uid="{00000000-0005-0000-0000-0000381D0000}"/>
    <cellStyle name="Normal 9 8 2 2 2" xfId="7871" xr:uid="{00000000-0005-0000-0000-0000391D0000}"/>
    <cellStyle name="Normal 9 8 2 2 3" xfId="7872" xr:uid="{00000000-0005-0000-0000-00003A1D0000}"/>
    <cellStyle name="Normal 9 8 2 3" xfId="7873" xr:uid="{00000000-0005-0000-0000-00003B1D0000}"/>
    <cellStyle name="Normal 9 8 2 4" xfId="362" xr:uid="{00000000-0005-0000-0000-00003C1D0000}"/>
    <cellStyle name="Normal 9 8 3" xfId="7874" xr:uid="{00000000-0005-0000-0000-00003D1D0000}"/>
    <cellStyle name="Normal 9 8 3 2" xfId="7875" xr:uid="{00000000-0005-0000-0000-00003E1D0000}"/>
    <cellStyle name="Normal 9 8 3 3" xfId="7876" xr:uid="{00000000-0005-0000-0000-00003F1D0000}"/>
    <cellStyle name="Normal 9 8 4" xfId="7877" xr:uid="{00000000-0005-0000-0000-0000401D0000}"/>
    <cellStyle name="Normal 9 8 5" xfId="7878" xr:uid="{00000000-0005-0000-0000-0000411D0000}"/>
    <cellStyle name="Normal 9 9" xfId="3473" xr:uid="{00000000-0005-0000-0000-0000421D0000}"/>
    <cellStyle name="Normal 9 9 2" xfId="4001" xr:uid="{00000000-0005-0000-0000-0000431D0000}"/>
    <cellStyle name="Normal 9 9 2 2" xfId="4003" xr:uid="{00000000-0005-0000-0000-0000441D0000}"/>
    <cellStyle name="Normal 9 9 2 2 2" xfId="4005" xr:uid="{00000000-0005-0000-0000-0000451D0000}"/>
    <cellStyle name="Normal 9 9 2 2 3" xfId="1284" xr:uid="{00000000-0005-0000-0000-0000461D0000}"/>
    <cellStyle name="Normal 9 9 2 3" xfId="4007" xr:uid="{00000000-0005-0000-0000-0000471D0000}"/>
    <cellStyle name="Normal 9 9 2 4" xfId="2413" xr:uid="{00000000-0005-0000-0000-0000481D0000}"/>
    <cellStyle name="Normal 9 9 3" xfId="4009" xr:uid="{00000000-0005-0000-0000-0000491D0000}"/>
    <cellStyle name="Normal 9 9 3 2" xfId="4011" xr:uid="{00000000-0005-0000-0000-00004A1D0000}"/>
    <cellStyle name="Normal 9 9 3 3" xfId="4015" xr:uid="{00000000-0005-0000-0000-00004B1D0000}"/>
    <cellStyle name="Normal 9 9 4" xfId="4017" xr:uid="{00000000-0005-0000-0000-00004C1D0000}"/>
    <cellStyle name="Normal 9 9 5" xfId="4021" xr:uid="{00000000-0005-0000-0000-00004D1D0000}"/>
    <cellStyle name="Normal 90" xfId="7826" xr:uid="{00000000-0005-0000-0000-00004E1D0000}"/>
    <cellStyle name="Normal 91" xfId="7829" xr:uid="{00000000-0005-0000-0000-00004F1D0000}"/>
    <cellStyle name="Normal 92" xfId="333" xr:uid="{00000000-0005-0000-0000-0000501D0000}"/>
    <cellStyle name="Normal 93" xfId="343" xr:uid="{00000000-0005-0000-0000-0000511D0000}"/>
    <cellStyle name="Normal 94" xfId="7831" xr:uid="{00000000-0005-0000-0000-0000521D0000}"/>
    <cellStyle name="Normal 95" xfId="5936" xr:uid="{00000000-0005-0000-0000-0000531D0000}"/>
    <cellStyle name="Normal 96" xfId="5945" xr:uid="{00000000-0005-0000-0000-0000541D0000}"/>
    <cellStyle name="Normal 97" xfId="5950" xr:uid="{00000000-0005-0000-0000-0000551D0000}"/>
    <cellStyle name="Normal 98" xfId="5151" xr:uid="{00000000-0005-0000-0000-0000561D0000}"/>
    <cellStyle name="Normal 99" xfId="5154" xr:uid="{00000000-0005-0000-0000-0000571D0000}"/>
    <cellStyle name="Normal_Lekovi Tabela 18 I-VI 2008.-ZA STAMPU CECA  2" xfId="8141" xr:uid="{00000000-0005-0000-0000-0000581D0000}"/>
    <cellStyle name="Normal_normativ kadra _ tabel_1" xfId="2397" xr:uid="{00000000-0005-0000-0000-0000591D0000}"/>
    <cellStyle name="Normal_Normativi_Stampanje" xfId="7879" xr:uid="{00000000-0005-0000-0000-00005A1D0000}"/>
    <cellStyle name="Normal_PLAN ZA 2011 - SUDSKA KONACNO" xfId="7880" xr:uid="{00000000-0005-0000-0000-00005B1D0000}"/>
    <cellStyle name="Normal_Sheet1 2 2" xfId="8144" xr:uid="{00000000-0005-0000-0000-00005C1D0000}"/>
    <cellStyle name="Normal_Sheet1 3" xfId="6446" xr:uid="{00000000-0005-0000-0000-00005D1D0000}"/>
    <cellStyle name="Normal_Sheet1 3 2" xfId="8127" xr:uid="{00000000-0005-0000-0000-00005E1D0000}"/>
    <cellStyle name="Normal_SifarnikLaboratorijskihUsluga2013-09-30" xfId="4440" xr:uid="{00000000-0005-0000-0000-00005F1D0000}"/>
    <cellStyle name="Normal_SUDSKA PLAN ZA 2010" xfId="8129" xr:uid="{00000000-0005-0000-0000-0000601D0000}"/>
    <cellStyle name="Normal_TAB 13 - RTG I UZV DIJAGNOSTIKA" xfId="7881" xr:uid="{00000000-0005-0000-0000-0000611D0000}"/>
    <cellStyle name="Normal_TAB 13 - RTG I UZV DIJAGNOSTIKA 2" xfId="8122" xr:uid="{00000000-0005-0000-0000-0000621D0000}"/>
    <cellStyle name="Normal_TAB DZ 1-10 (1) 2" xfId="6325" xr:uid="{00000000-0005-0000-0000-0000631D0000}"/>
    <cellStyle name="Normal_TAB DZ 1-10 (1) 3" xfId="1311" xr:uid="{00000000-0005-0000-0000-0000641D0000}"/>
    <cellStyle name="Normal_TABELA 12 OPERACIJE ZA NOVI PLAN" xfId="7883" xr:uid="{00000000-0005-0000-0000-0000651D0000}"/>
    <cellStyle name="Normal_TABELA 12 OPERACIJE ZA NOVI PLAN 2" xfId="8114" xr:uid="{00000000-0005-0000-0000-0000661D0000}"/>
    <cellStyle name="Note 2" xfId="7884" xr:uid="{00000000-0005-0000-0000-0000671D0000}"/>
    <cellStyle name="Note 2 2" xfId="3635" xr:uid="{00000000-0005-0000-0000-0000681D0000}"/>
    <cellStyle name="Note 2 2 2" xfId="3108" xr:uid="{00000000-0005-0000-0000-0000691D0000}"/>
    <cellStyle name="Note 2 2 2 2" xfId="3638" xr:uid="{00000000-0005-0000-0000-00006A1D0000}"/>
    <cellStyle name="Note 2 2 2 2 2" xfId="2202" xr:uid="{00000000-0005-0000-0000-00006B1D0000}"/>
    <cellStyle name="Note 2 2 2 2 3" xfId="2216" xr:uid="{00000000-0005-0000-0000-00006C1D0000}"/>
    <cellStyle name="Note 2 2 2 3" xfId="3641" xr:uid="{00000000-0005-0000-0000-00006D1D0000}"/>
    <cellStyle name="Note 2 2 3" xfId="3645" xr:uid="{00000000-0005-0000-0000-00006E1D0000}"/>
    <cellStyle name="Note 2 2 3 2" xfId="3651" xr:uid="{00000000-0005-0000-0000-00006F1D0000}"/>
    <cellStyle name="Note 2 2 3 2 2" xfId="428" xr:uid="{00000000-0005-0000-0000-0000701D0000}"/>
    <cellStyle name="Note 2 2 3 2 3" xfId="2326" xr:uid="{00000000-0005-0000-0000-0000711D0000}"/>
    <cellStyle name="Note 2 2 3 3" xfId="3656" xr:uid="{00000000-0005-0000-0000-0000721D0000}"/>
    <cellStyle name="Note 2 2 4" xfId="3661" xr:uid="{00000000-0005-0000-0000-0000731D0000}"/>
    <cellStyle name="Note 2 2 4 2" xfId="4963" xr:uid="{00000000-0005-0000-0000-0000741D0000}"/>
    <cellStyle name="Note 2 2 4 2 2" xfId="4995" xr:uid="{00000000-0005-0000-0000-0000751D0000}"/>
    <cellStyle name="Note 2 2 4 2 3" xfId="7885" xr:uid="{00000000-0005-0000-0000-0000761D0000}"/>
    <cellStyle name="Note 2 2 4 3" xfId="7886" xr:uid="{00000000-0005-0000-0000-0000771D0000}"/>
    <cellStyle name="Note 2 2 5" xfId="3667" xr:uid="{00000000-0005-0000-0000-0000781D0000}"/>
    <cellStyle name="Note 2 2 5 2" xfId="7887" xr:uid="{00000000-0005-0000-0000-0000791D0000}"/>
    <cellStyle name="Note 2 2 5 3" xfId="7679" xr:uid="{00000000-0005-0000-0000-00007A1D0000}"/>
    <cellStyle name="Note 2 2 6" xfId="7888" xr:uid="{00000000-0005-0000-0000-00007B1D0000}"/>
    <cellStyle name="Note 2 3" xfId="3673" xr:uid="{00000000-0005-0000-0000-00007C1D0000}"/>
    <cellStyle name="Note 2 3 2" xfId="3677" xr:uid="{00000000-0005-0000-0000-00007D1D0000}"/>
    <cellStyle name="Note 2 3 2 2" xfId="3682" xr:uid="{00000000-0005-0000-0000-00007E1D0000}"/>
    <cellStyle name="Note 2 3 2 3" xfId="274" xr:uid="{00000000-0005-0000-0000-00007F1D0000}"/>
    <cellStyle name="Note 2 3 3" xfId="514" xr:uid="{00000000-0005-0000-0000-0000801D0000}"/>
    <cellStyle name="Note 2 4" xfId="3685" xr:uid="{00000000-0005-0000-0000-0000811D0000}"/>
    <cellStyle name="Note 2 4 2" xfId="3689" xr:uid="{00000000-0005-0000-0000-0000821D0000}"/>
    <cellStyle name="Note 2 4 2 2" xfId="3692" xr:uid="{00000000-0005-0000-0000-0000831D0000}"/>
    <cellStyle name="Note 2 4 2 3" xfId="3694" xr:uid="{00000000-0005-0000-0000-0000841D0000}"/>
    <cellStyle name="Note 2 4 3" xfId="193" xr:uid="{00000000-0005-0000-0000-0000851D0000}"/>
    <cellStyle name="Note 2 5" xfId="3697" xr:uid="{00000000-0005-0000-0000-0000861D0000}"/>
    <cellStyle name="Note 2 5 2" xfId="3700" xr:uid="{00000000-0005-0000-0000-0000871D0000}"/>
    <cellStyle name="Note 2 5 2 2" xfId="7889" xr:uid="{00000000-0005-0000-0000-0000881D0000}"/>
    <cellStyle name="Note 2 5 2 3" xfId="1211" xr:uid="{00000000-0005-0000-0000-0000891D0000}"/>
    <cellStyle name="Note 2 5 3" xfId="3703" xr:uid="{00000000-0005-0000-0000-00008A1D0000}"/>
    <cellStyle name="Note 2 6" xfId="3193" xr:uid="{00000000-0005-0000-0000-00008B1D0000}"/>
    <cellStyle name="Note 2 6 2" xfId="7890" xr:uid="{00000000-0005-0000-0000-00008C1D0000}"/>
    <cellStyle name="Note 2 6 3" xfId="7891" xr:uid="{00000000-0005-0000-0000-00008D1D0000}"/>
    <cellStyle name="Note 2 7" xfId="3202" xr:uid="{00000000-0005-0000-0000-00008E1D0000}"/>
    <cellStyle name="Note 3" xfId="1201" xr:uid="{00000000-0005-0000-0000-00008F1D0000}"/>
    <cellStyle name="Note 3 2" xfId="4217" xr:uid="{00000000-0005-0000-0000-0000901D0000}"/>
    <cellStyle name="Note 3 2 2" xfId="4220" xr:uid="{00000000-0005-0000-0000-0000911D0000}"/>
    <cellStyle name="Note 3 2 2 2" xfId="3728" xr:uid="{00000000-0005-0000-0000-0000921D0000}"/>
    <cellStyle name="Note 3 2 2 3" xfId="4228" xr:uid="{00000000-0005-0000-0000-0000931D0000}"/>
    <cellStyle name="Note 3 2 3" xfId="4234" xr:uid="{00000000-0005-0000-0000-0000941D0000}"/>
    <cellStyle name="Note 3 3" xfId="4266" xr:uid="{00000000-0005-0000-0000-0000951D0000}"/>
    <cellStyle name="Note 3 3 2" xfId="4269" xr:uid="{00000000-0005-0000-0000-0000961D0000}"/>
    <cellStyle name="Note 3 3 2 2" xfId="2371" xr:uid="{00000000-0005-0000-0000-0000971D0000}"/>
    <cellStyle name="Note 3 3 2 3" xfId="1631" xr:uid="{00000000-0005-0000-0000-0000981D0000}"/>
    <cellStyle name="Note 3 3 3" xfId="4277" xr:uid="{00000000-0005-0000-0000-0000991D0000}"/>
    <cellStyle name="Note 3 4" xfId="4289" xr:uid="{00000000-0005-0000-0000-00009A1D0000}"/>
    <cellStyle name="Note 3 4 2" xfId="4291" xr:uid="{00000000-0005-0000-0000-00009B1D0000}"/>
    <cellStyle name="Note 3 4 2 2" xfId="4296" xr:uid="{00000000-0005-0000-0000-00009C1D0000}"/>
    <cellStyle name="Note 3 4 2 3" xfId="4298" xr:uid="{00000000-0005-0000-0000-00009D1D0000}"/>
    <cellStyle name="Note 3 4 3" xfId="4300" xr:uid="{00000000-0005-0000-0000-00009E1D0000}"/>
    <cellStyle name="Note 3 5" xfId="4308" xr:uid="{00000000-0005-0000-0000-00009F1D0000}"/>
    <cellStyle name="Note 3 5 2" xfId="4312" xr:uid="{00000000-0005-0000-0000-0000A01D0000}"/>
    <cellStyle name="Note 3 5 3" xfId="4316" xr:uid="{00000000-0005-0000-0000-0000A11D0000}"/>
    <cellStyle name="Note 3 6" xfId="4321" xr:uid="{00000000-0005-0000-0000-0000A21D0000}"/>
    <cellStyle name="Note 4" xfId="701" xr:uid="{00000000-0005-0000-0000-0000A31D0000}"/>
    <cellStyle name="Note 4 2" xfId="2776" xr:uid="{00000000-0005-0000-0000-0000A41D0000}"/>
    <cellStyle name="Note 4 2 2" xfId="4361" xr:uid="{00000000-0005-0000-0000-0000A51D0000}"/>
    <cellStyle name="Note 4 2 2 2" xfId="4363" xr:uid="{00000000-0005-0000-0000-0000A61D0000}"/>
    <cellStyle name="Note 4 2 2 2 2" xfId="2166" xr:uid="{00000000-0005-0000-0000-0000A71D0000}"/>
    <cellStyle name="Note 4 2 2 2 3" xfId="7892" xr:uid="{00000000-0005-0000-0000-0000A81D0000}"/>
    <cellStyle name="Note 4 2 2 3" xfId="4365" xr:uid="{00000000-0005-0000-0000-0000A91D0000}"/>
    <cellStyle name="Note 4 2 3" xfId="4370" xr:uid="{00000000-0005-0000-0000-0000AA1D0000}"/>
    <cellStyle name="Note 4 2 3 2" xfId="7893" xr:uid="{00000000-0005-0000-0000-0000AB1D0000}"/>
    <cellStyle name="Note 4 2 3 2 2" xfId="449" xr:uid="{00000000-0005-0000-0000-0000AC1D0000}"/>
    <cellStyle name="Note 4 2 3 2 3" xfId="3061" xr:uid="{00000000-0005-0000-0000-0000AD1D0000}"/>
    <cellStyle name="Note 4 2 3 3" xfId="7894" xr:uid="{00000000-0005-0000-0000-0000AE1D0000}"/>
    <cellStyle name="Note 4 2 4" xfId="4372" xr:uid="{00000000-0005-0000-0000-0000AF1D0000}"/>
    <cellStyle name="Note 4 2 4 2" xfId="7895" xr:uid="{00000000-0005-0000-0000-0000B01D0000}"/>
    <cellStyle name="Note 4 2 4 2 2" xfId="1863" xr:uid="{00000000-0005-0000-0000-0000B11D0000}"/>
    <cellStyle name="Note 4 2 4 2 3" xfId="479" xr:uid="{00000000-0005-0000-0000-0000B21D0000}"/>
    <cellStyle name="Note 4 2 4 3" xfId="7896" xr:uid="{00000000-0005-0000-0000-0000B31D0000}"/>
    <cellStyle name="Note 4 2 5" xfId="4944" xr:uid="{00000000-0005-0000-0000-0000B41D0000}"/>
    <cellStyle name="Note 4 2 5 2" xfId="4946" xr:uid="{00000000-0005-0000-0000-0000B51D0000}"/>
    <cellStyle name="Note 4 2 5 3" xfId="4948" xr:uid="{00000000-0005-0000-0000-0000B61D0000}"/>
    <cellStyle name="Note 4 2 6" xfId="4950" xr:uid="{00000000-0005-0000-0000-0000B71D0000}"/>
    <cellStyle name="Note 4 3" xfId="2781" xr:uid="{00000000-0005-0000-0000-0000B81D0000}"/>
    <cellStyle name="Note 4 3 2" xfId="4375" xr:uid="{00000000-0005-0000-0000-0000B91D0000}"/>
    <cellStyle name="Note 4 3 2 2" xfId="7897" xr:uid="{00000000-0005-0000-0000-0000BA1D0000}"/>
    <cellStyle name="Note 4 3 2 3" xfId="7731" xr:uid="{00000000-0005-0000-0000-0000BB1D0000}"/>
    <cellStyle name="Note 4 3 3" xfId="4380" xr:uid="{00000000-0005-0000-0000-0000BC1D0000}"/>
    <cellStyle name="Note 4 4" xfId="4382" xr:uid="{00000000-0005-0000-0000-0000BD1D0000}"/>
    <cellStyle name="Note 4 4 2" xfId="7898" xr:uid="{00000000-0005-0000-0000-0000BE1D0000}"/>
    <cellStyle name="Note 4 4 2 2" xfId="7899" xr:uid="{00000000-0005-0000-0000-0000BF1D0000}"/>
    <cellStyle name="Note 4 4 2 3" xfId="7900" xr:uid="{00000000-0005-0000-0000-0000C01D0000}"/>
    <cellStyle name="Note 4 4 3" xfId="7901" xr:uid="{00000000-0005-0000-0000-0000C11D0000}"/>
    <cellStyle name="Note 4 5" xfId="2227" xr:uid="{00000000-0005-0000-0000-0000C21D0000}"/>
    <cellStyle name="Note 4 5 2" xfId="2233" xr:uid="{00000000-0005-0000-0000-0000C31D0000}"/>
    <cellStyle name="Note 4 5 2 2" xfId="2175" xr:uid="{00000000-0005-0000-0000-0000C41D0000}"/>
    <cellStyle name="Note 4 5 2 3" xfId="2181" xr:uid="{00000000-0005-0000-0000-0000C51D0000}"/>
    <cellStyle name="Note 4 5 3" xfId="1530" xr:uid="{00000000-0005-0000-0000-0000C61D0000}"/>
    <cellStyle name="Note 4 6" xfId="2237" xr:uid="{00000000-0005-0000-0000-0000C71D0000}"/>
    <cellStyle name="Note 4 6 2" xfId="27" xr:uid="{00000000-0005-0000-0000-0000C81D0000}"/>
    <cellStyle name="Note 4 6 3" xfId="1918" xr:uid="{00000000-0005-0000-0000-0000C91D0000}"/>
    <cellStyle name="Note 4 7" xfId="1361" xr:uid="{00000000-0005-0000-0000-0000CA1D0000}"/>
    <cellStyle name="Note 5" xfId="6991" xr:uid="{00000000-0005-0000-0000-0000CB1D0000}"/>
    <cellStyle name="Note 5 2" xfId="4403" xr:uid="{00000000-0005-0000-0000-0000CC1D0000}"/>
    <cellStyle name="Note 5 2 2" xfId="1666" xr:uid="{00000000-0005-0000-0000-0000CD1D0000}"/>
    <cellStyle name="Note 5 2 2 2" xfId="7388" xr:uid="{00000000-0005-0000-0000-0000CE1D0000}"/>
    <cellStyle name="Note 5 2 2 3" xfId="7392" xr:uid="{00000000-0005-0000-0000-0000CF1D0000}"/>
    <cellStyle name="Note 5 2 3" xfId="7395" xr:uid="{00000000-0005-0000-0000-0000D01D0000}"/>
    <cellStyle name="Note 5 3" xfId="4405" xr:uid="{00000000-0005-0000-0000-0000D11D0000}"/>
    <cellStyle name="Note 5 3 2" xfId="7902" xr:uid="{00000000-0005-0000-0000-0000D21D0000}"/>
    <cellStyle name="Note 5 3 2 2" xfId="663" xr:uid="{00000000-0005-0000-0000-0000D31D0000}"/>
    <cellStyle name="Note 5 3 2 3" xfId="1744" xr:uid="{00000000-0005-0000-0000-0000D41D0000}"/>
    <cellStyle name="Note 5 3 3" xfId="7903" xr:uid="{00000000-0005-0000-0000-0000D51D0000}"/>
    <cellStyle name="Note 5 4" xfId="7632" xr:uid="{00000000-0005-0000-0000-0000D61D0000}"/>
    <cellStyle name="Note 5 4 2" xfId="143" xr:uid="{00000000-0005-0000-0000-0000D71D0000}"/>
    <cellStyle name="Note 5 4 2 2" xfId="3963" xr:uid="{00000000-0005-0000-0000-0000D81D0000}"/>
    <cellStyle name="Note 5 4 2 3" xfId="6090" xr:uid="{00000000-0005-0000-0000-0000D91D0000}"/>
    <cellStyle name="Note 5 4 3" xfId="31" xr:uid="{00000000-0005-0000-0000-0000DA1D0000}"/>
    <cellStyle name="Note 5 5" xfId="2241" xr:uid="{00000000-0005-0000-0000-0000DB1D0000}"/>
    <cellStyle name="Note 5 5 2" xfId="615" xr:uid="{00000000-0005-0000-0000-0000DC1D0000}"/>
    <cellStyle name="Note 5 5 3" xfId="1538" xr:uid="{00000000-0005-0000-0000-0000DD1D0000}"/>
    <cellStyle name="Note 5 6" xfId="2244" xr:uid="{00000000-0005-0000-0000-0000DE1D0000}"/>
    <cellStyle name="Note 6" xfId="7593" xr:uid="{00000000-0005-0000-0000-0000DF1D0000}"/>
    <cellStyle name="Note 6 2" xfId="4419" xr:uid="{00000000-0005-0000-0000-0000E01D0000}"/>
    <cellStyle name="Note 7" xfId="7904" xr:uid="{00000000-0005-0000-0000-0000E11D0000}"/>
    <cellStyle name="Percent" xfId="13" builtinId="5"/>
    <cellStyle name="Percent 10" xfId="6621" xr:uid="{00000000-0005-0000-0000-0000E31D0000}"/>
    <cellStyle name="Percent 10 10" xfId="3881" xr:uid="{00000000-0005-0000-0000-0000E41D0000}"/>
    <cellStyle name="Percent 10 2" xfId="7905" xr:uid="{00000000-0005-0000-0000-0000E51D0000}"/>
    <cellStyle name="Percent 10 2 2" xfId="3759" xr:uid="{00000000-0005-0000-0000-0000E61D0000}"/>
    <cellStyle name="Percent 10 2 2 2" xfId="7907" xr:uid="{00000000-0005-0000-0000-0000E71D0000}"/>
    <cellStyle name="Percent 10 2 2 2 2" xfId="1191" xr:uid="{00000000-0005-0000-0000-0000E81D0000}"/>
    <cellStyle name="Percent 10 2 2 2 3" xfId="3359" xr:uid="{00000000-0005-0000-0000-0000E91D0000}"/>
    <cellStyle name="Percent 10 2 2 3" xfId="147" xr:uid="{00000000-0005-0000-0000-0000EA1D0000}"/>
    <cellStyle name="Percent 10 2 2 4" xfId="38" xr:uid="{00000000-0005-0000-0000-0000EB1D0000}"/>
    <cellStyle name="Percent 10 2 3" xfId="6745" xr:uid="{00000000-0005-0000-0000-0000EC1D0000}"/>
    <cellStyle name="Percent 10 2 3 2" xfId="6748" xr:uid="{00000000-0005-0000-0000-0000ED1D0000}"/>
    <cellStyle name="Percent 10 2 3 2 2" xfId="3341" xr:uid="{00000000-0005-0000-0000-0000EE1D0000}"/>
    <cellStyle name="Percent 10 2 3 2 3" xfId="3347" xr:uid="{00000000-0005-0000-0000-0000EF1D0000}"/>
    <cellStyle name="Percent 10 2 3 3" xfId="1473" xr:uid="{00000000-0005-0000-0000-0000F01D0000}"/>
    <cellStyle name="Percent 10 2 3 3 2" xfId="813" xr:uid="{00000000-0005-0000-0000-0000F11D0000}"/>
    <cellStyle name="Percent 10 2 3 4" xfId="88" xr:uid="{00000000-0005-0000-0000-0000F21D0000}"/>
    <cellStyle name="Percent 10 2 4" xfId="3843" xr:uid="{00000000-0005-0000-0000-0000F31D0000}"/>
    <cellStyle name="Percent 10 2 4 2" xfId="7908" xr:uid="{00000000-0005-0000-0000-0000F41D0000}"/>
    <cellStyle name="Percent 10 2 4 3" xfId="1018" xr:uid="{00000000-0005-0000-0000-0000F51D0000}"/>
    <cellStyle name="Percent 10 2 5" xfId="3848" xr:uid="{00000000-0005-0000-0000-0000F61D0000}"/>
    <cellStyle name="Percent 10 2 6" xfId="7909" xr:uid="{00000000-0005-0000-0000-0000F71D0000}"/>
    <cellStyle name="Percent 10 3" xfId="7910" xr:uid="{00000000-0005-0000-0000-0000F81D0000}"/>
    <cellStyle name="Percent 10 3 2" xfId="7247" xr:uid="{00000000-0005-0000-0000-0000F91D0000}"/>
    <cellStyle name="Percent 10 3 2 2" xfId="1841" xr:uid="{00000000-0005-0000-0000-0000FA1D0000}"/>
    <cellStyle name="Percent 10 3 2 2 2" xfId="3415" xr:uid="{00000000-0005-0000-0000-0000FB1D0000}"/>
    <cellStyle name="Percent 10 3 2 2 3" xfId="3417" xr:uid="{00000000-0005-0000-0000-0000FC1D0000}"/>
    <cellStyle name="Percent 10 3 2 3" xfId="1847" xr:uid="{00000000-0005-0000-0000-0000FD1D0000}"/>
    <cellStyle name="Percent 10 3 2 3 2" xfId="1859" xr:uid="{00000000-0005-0000-0000-0000FE1D0000}"/>
    <cellStyle name="Percent 10 3 2 4" xfId="5841" xr:uid="{00000000-0005-0000-0000-0000FF1D0000}"/>
    <cellStyle name="Percent 10 3 3" xfId="6750" xr:uid="{00000000-0005-0000-0000-0000001E0000}"/>
    <cellStyle name="Percent 10 3 3 2" xfId="2000" xr:uid="{00000000-0005-0000-0000-0000011E0000}"/>
    <cellStyle name="Percent 10 3 3 3" xfId="2011" xr:uid="{00000000-0005-0000-0000-0000021E0000}"/>
    <cellStyle name="Percent 10 3 4" xfId="6754" xr:uid="{00000000-0005-0000-0000-0000031E0000}"/>
    <cellStyle name="Percent 10 3 5" xfId="7289" xr:uid="{00000000-0005-0000-0000-0000041E0000}"/>
    <cellStyle name="Percent 10 4" xfId="6946" xr:uid="{00000000-0005-0000-0000-0000051E0000}"/>
    <cellStyle name="Percent 10 4 2" xfId="7254" xr:uid="{00000000-0005-0000-0000-0000061E0000}"/>
    <cellStyle name="Percent 10 4 2 2" xfId="2255" xr:uid="{00000000-0005-0000-0000-0000071E0000}"/>
    <cellStyle name="Percent 10 4 2 3" xfId="2257" xr:uid="{00000000-0005-0000-0000-0000081E0000}"/>
    <cellStyle name="Percent 10 4 3" xfId="7701" xr:uid="{00000000-0005-0000-0000-0000091E0000}"/>
    <cellStyle name="Percent 10 4 4" xfId="7911" xr:uid="{00000000-0005-0000-0000-00000A1E0000}"/>
    <cellStyle name="Percent 10 5" xfId="6948" xr:uid="{00000000-0005-0000-0000-00000B1E0000}"/>
    <cellStyle name="Percent 10 5 2" xfId="7705" xr:uid="{00000000-0005-0000-0000-00000C1E0000}"/>
    <cellStyle name="Percent 10 5 2 2" xfId="7912" xr:uid="{00000000-0005-0000-0000-00000D1E0000}"/>
    <cellStyle name="Percent 10 5 2 3" xfId="6342" xr:uid="{00000000-0005-0000-0000-00000E1E0000}"/>
    <cellStyle name="Percent 10 5 3" xfId="7707" xr:uid="{00000000-0005-0000-0000-00000F1E0000}"/>
    <cellStyle name="Percent 10 5 4" xfId="7913" xr:uid="{00000000-0005-0000-0000-0000101E0000}"/>
    <cellStyle name="Percent 10 6" xfId="757" xr:uid="{00000000-0005-0000-0000-0000111E0000}"/>
    <cellStyle name="Percent 10 6 2" xfId="760" xr:uid="{00000000-0005-0000-0000-0000121E0000}"/>
    <cellStyle name="Percent 10 6 2 2" xfId="2135" xr:uid="{00000000-0005-0000-0000-0000131E0000}"/>
    <cellStyle name="Percent 10 6 2 3" xfId="6932" xr:uid="{00000000-0005-0000-0000-0000141E0000}"/>
    <cellStyle name="Percent 10 6 3" xfId="7914" xr:uid="{00000000-0005-0000-0000-0000151E0000}"/>
    <cellStyle name="Percent 10 6 3 2" xfId="7915" xr:uid="{00000000-0005-0000-0000-0000161E0000}"/>
    <cellStyle name="Percent 10 6 3 3" xfId="6976" xr:uid="{00000000-0005-0000-0000-0000171E0000}"/>
    <cellStyle name="Percent 10 6 4" xfId="7916" xr:uid="{00000000-0005-0000-0000-0000181E0000}"/>
    <cellStyle name="Percent 10 6 5" xfId="7917" xr:uid="{00000000-0005-0000-0000-0000191E0000}"/>
    <cellStyle name="Percent 10 6 6" xfId="8136" xr:uid="{00000000-0005-0000-0000-00001A1E0000}"/>
    <cellStyle name="Percent 10 7" xfId="7918" xr:uid="{00000000-0005-0000-0000-00001B1E0000}"/>
    <cellStyle name="Percent 10 7 2" xfId="7919" xr:uid="{00000000-0005-0000-0000-00001C1E0000}"/>
    <cellStyle name="Percent 10 7 2 2" xfId="3142" xr:uid="{00000000-0005-0000-0000-00001D1E0000}"/>
    <cellStyle name="Percent 10 7 2 3" xfId="1933" xr:uid="{00000000-0005-0000-0000-00001E1E0000}"/>
    <cellStyle name="Percent 10 7 3" xfId="7920" xr:uid="{00000000-0005-0000-0000-00001F1E0000}"/>
    <cellStyle name="Percent 10 7 4" xfId="7921" xr:uid="{00000000-0005-0000-0000-0000201E0000}"/>
    <cellStyle name="Percent 10 8" xfId="7922" xr:uid="{00000000-0005-0000-0000-0000211E0000}"/>
    <cellStyle name="Percent 10 8 2" xfId="7923" xr:uid="{00000000-0005-0000-0000-0000221E0000}"/>
    <cellStyle name="Percent 10 8 3" xfId="7924" xr:uid="{00000000-0005-0000-0000-0000231E0000}"/>
    <cellStyle name="Percent 10 9" xfId="7925" xr:uid="{00000000-0005-0000-0000-0000241E0000}"/>
    <cellStyle name="Percent 11" xfId="4920" xr:uid="{00000000-0005-0000-0000-0000251E0000}"/>
    <cellStyle name="Percent 11 2" xfId="6961" xr:uid="{00000000-0005-0000-0000-0000261E0000}"/>
    <cellStyle name="Percent 11 2 2" xfId="7269" xr:uid="{00000000-0005-0000-0000-0000271E0000}"/>
    <cellStyle name="Percent 11 2 2 2" xfId="1314" xr:uid="{00000000-0005-0000-0000-0000281E0000}"/>
    <cellStyle name="Percent 11 2 2 2 2" xfId="7926" xr:uid="{00000000-0005-0000-0000-0000291E0000}"/>
    <cellStyle name="Percent 11 2 2 2 2 2" xfId="3323" xr:uid="{00000000-0005-0000-0000-00002A1E0000}"/>
    <cellStyle name="Percent 11 2 2 2 2 3" xfId="3561" xr:uid="{00000000-0005-0000-0000-00002B1E0000}"/>
    <cellStyle name="Percent 11 2 2 2 3" xfId="4080" xr:uid="{00000000-0005-0000-0000-00002C1E0000}"/>
    <cellStyle name="Percent 11 2 2 2 4" xfId="4083" xr:uid="{00000000-0005-0000-0000-00002D1E0000}"/>
    <cellStyle name="Percent 11 2 2 3" xfId="7927" xr:uid="{00000000-0005-0000-0000-00002E1E0000}"/>
    <cellStyle name="Percent 11 2 2 3 2" xfId="7928" xr:uid="{00000000-0005-0000-0000-00002F1E0000}"/>
    <cellStyle name="Percent 11 2 2 3 3" xfId="6606" xr:uid="{00000000-0005-0000-0000-0000301E0000}"/>
    <cellStyle name="Percent 11 2 2 4" xfId="7929" xr:uid="{00000000-0005-0000-0000-0000311E0000}"/>
    <cellStyle name="Percent 11 2 2 5" xfId="7930" xr:uid="{00000000-0005-0000-0000-0000321E0000}"/>
    <cellStyle name="Percent 11 2 3" xfId="825" xr:uid="{00000000-0005-0000-0000-0000331E0000}"/>
    <cellStyle name="Percent 11 2 3 2" xfId="392" xr:uid="{00000000-0005-0000-0000-0000341E0000}"/>
    <cellStyle name="Percent 11 2 3 2 2" xfId="7931" xr:uid="{00000000-0005-0000-0000-0000351E0000}"/>
    <cellStyle name="Percent 11 2 3 2 3" xfId="4092" xr:uid="{00000000-0005-0000-0000-0000361E0000}"/>
    <cellStyle name="Percent 11 2 3 3" xfId="1954" xr:uid="{00000000-0005-0000-0000-0000371E0000}"/>
    <cellStyle name="Percent 11 2 3 4" xfId="7932" xr:uid="{00000000-0005-0000-0000-0000381E0000}"/>
    <cellStyle name="Percent 11 2 4" xfId="1063" xr:uid="{00000000-0005-0000-0000-0000391E0000}"/>
    <cellStyle name="Percent 11 2 4 2" xfId="7933" xr:uid="{00000000-0005-0000-0000-00003A1E0000}"/>
    <cellStyle name="Percent 11 2 4 3" xfId="7934" xr:uid="{00000000-0005-0000-0000-00003B1E0000}"/>
    <cellStyle name="Percent 11 2 5" xfId="1072" xr:uid="{00000000-0005-0000-0000-00003C1E0000}"/>
    <cellStyle name="Percent 11 2 6" xfId="7935" xr:uid="{00000000-0005-0000-0000-00003D1E0000}"/>
    <cellStyle name="Percent 11 3" xfId="6963" xr:uid="{00000000-0005-0000-0000-00003E1E0000}"/>
    <cellStyle name="Percent 11 3 2" xfId="7273" xr:uid="{00000000-0005-0000-0000-00003F1E0000}"/>
    <cellStyle name="Percent 11 3 2 2" xfId="1970" xr:uid="{00000000-0005-0000-0000-0000401E0000}"/>
    <cellStyle name="Percent 11 3 2 2 2" xfId="7936" xr:uid="{00000000-0005-0000-0000-0000411E0000}"/>
    <cellStyle name="Percent 11 3 2 2 3" xfId="4159" xr:uid="{00000000-0005-0000-0000-0000421E0000}"/>
    <cellStyle name="Percent 11 3 2 3" xfId="162" xr:uid="{00000000-0005-0000-0000-0000431E0000}"/>
    <cellStyle name="Percent 11 3 2 4" xfId="5863" xr:uid="{00000000-0005-0000-0000-0000441E0000}"/>
    <cellStyle name="Percent 11 3 3" xfId="1973" xr:uid="{00000000-0005-0000-0000-0000451E0000}"/>
    <cellStyle name="Percent 11 3 3 2" xfId="424" xr:uid="{00000000-0005-0000-0000-0000461E0000}"/>
    <cellStyle name="Percent 11 3 3 3" xfId="7937" xr:uid="{00000000-0005-0000-0000-0000471E0000}"/>
    <cellStyle name="Percent 11 3 4" xfId="2387" xr:uid="{00000000-0005-0000-0000-0000481E0000}"/>
    <cellStyle name="Percent 11 3 5" xfId="7576" xr:uid="{00000000-0005-0000-0000-0000491E0000}"/>
    <cellStyle name="Percent 11 4" xfId="7938" xr:uid="{00000000-0005-0000-0000-00004A1E0000}"/>
    <cellStyle name="Percent 11 4 2" xfId="7715" xr:uid="{00000000-0005-0000-0000-00004B1E0000}"/>
    <cellStyle name="Percent 11 4 2 2" xfId="7717" xr:uid="{00000000-0005-0000-0000-00004C1E0000}"/>
    <cellStyle name="Percent 11 4 2 3" xfId="7719" xr:uid="{00000000-0005-0000-0000-00004D1E0000}"/>
    <cellStyle name="Percent 11 4 3" xfId="7721" xr:uid="{00000000-0005-0000-0000-00004E1E0000}"/>
    <cellStyle name="Percent 11 4 4" xfId="7723" xr:uid="{00000000-0005-0000-0000-00004F1E0000}"/>
    <cellStyle name="Percent 11 5" xfId="7939" xr:uid="{00000000-0005-0000-0000-0000501E0000}"/>
    <cellStyle name="Percent 11 5 2" xfId="7728" xr:uid="{00000000-0005-0000-0000-0000511E0000}"/>
    <cellStyle name="Percent 11 5 2 2" xfId="7940" xr:uid="{00000000-0005-0000-0000-0000521E0000}"/>
    <cellStyle name="Percent 11 5 2 3" xfId="7941" xr:uid="{00000000-0005-0000-0000-0000531E0000}"/>
    <cellStyle name="Percent 11 5 3" xfId="1366" xr:uid="{00000000-0005-0000-0000-0000541E0000}"/>
    <cellStyle name="Percent 11 5 4" xfId="7942" xr:uid="{00000000-0005-0000-0000-0000551E0000}"/>
    <cellStyle name="Percent 11 6" xfId="7943" xr:uid="{00000000-0005-0000-0000-0000561E0000}"/>
    <cellStyle name="Percent 11 6 2" xfId="7735" xr:uid="{00000000-0005-0000-0000-0000571E0000}"/>
    <cellStyle name="Percent 11 6 3" xfId="7737" xr:uid="{00000000-0005-0000-0000-0000581E0000}"/>
    <cellStyle name="Percent 11 7" xfId="7944" xr:uid="{00000000-0005-0000-0000-0000591E0000}"/>
    <cellStyle name="Percent 11 8" xfId="7945" xr:uid="{00000000-0005-0000-0000-00005A1E0000}"/>
    <cellStyle name="Percent 12" xfId="3895" xr:uid="{00000000-0005-0000-0000-00005B1E0000}"/>
    <cellStyle name="Percent 12 2" xfId="6252" xr:uid="{00000000-0005-0000-0000-00005C1E0000}"/>
    <cellStyle name="Percent 12 2 2" xfId="3853" xr:uid="{00000000-0005-0000-0000-00005D1E0000}"/>
    <cellStyle name="Percent 12 3" xfId="5730" xr:uid="{00000000-0005-0000-0000-00005E1E0000}"/>
    <cellStyle name="Percent 12 4" xfId="5734" xr:uid="{00000000-0005-0000-0000-00005F1E0000}"/>
    <cellStyle name="Percent 13" xfId="3909" xr:uid="{00000000-0005-0000-0000-0000601E0000}"/>
    <cellStyle name="Percent 13 2" xfId="7946" xr:uid="{00000000-0005-0000-0000-0000611E0000}"/>
    <cellStyle name="Percent 13 2 2" xfId="7947" xr:uid="{00000000-0005-0000-0000-0000621E0000}"/>
    <cellStyle name="Percent 13 2 3" xfId="2402" xr:uid="{00000000-0005-0000-0000-0000631E0000}"/>
    <cellStyle name="Percent 13 3" xfId="7948" xr:uid="{00000000-0005-0000-0000-0000641E0000}"/>
    <cellStyle name="Percent 13 3 2" xfId="7751" xr:uid="{00000000-0005-0000-0000-0000651E0000}"/>
    <cellStyle name="Percent 13 3 2 2" xfId="2469" xr:uid="{00000000-0005-0000-0000-0000661E0000}"/>
    <cellStyle name="Percent 13 3 3" xfId="7753" xr:uid="{00000000-0005-0000-0000-0000671E0000}"/>
    <cellStyle name="Percent 13 3 4" xfId="8131" xr:uid="{00000000-0005-0000-0000-0000681E0000}"/>
    <cellStyle name="Percent 13 4" xfId="7949" xr:uid="{00000000-0005-0000-0000-0000691E0000}"/>
    <cellStyle name="Percent 13 5" xfId="7950" xr:uid="{00000000-0005-0000-0000-00006A1E0000}"/>
    <cellStyle name="Percent 14" xfId="3913" xr:uid="{00000000-0005-0000-0000-00006B1E0000}"/>
    <cellStyle name="Percent 14 2" xfId="7951" xr:uid="{00000000-0005-0000-0000-00006C1E0000}"/>
    <cellStyle name="Percent 14 2 2" xfId="7952" xr:uid="{00000000-0005-0000-0000-00006D1E0000}"/>
    <cellStyle name="Percent 14 2 3" xfId="5293" xr:uid="{00000000-0005-0000-0000-00006E1E0000}"/>
    <cellStyle name="Percent 14 3" xfId="7953" xr:uid="{00000000-0005-0000-0000-00006F1E0000}"/>
    <cellStyle name="Percent 14 4" xfId="7954" xr:uid="{00000000-0005-0000-0000-0000701E0000}"/>
    <cellStyle name="Percent 15" xfId="4456" xr:uid="{00000000-0005-0000-0000-0000711E0000}"/>
    <cellStyle name="Percent 15 2" xfId="4458" xr:uid="{00000000-0005-0000-0000-0000721E0000}"/>
    <cellStyle name="Percent 15 2 2" xfId="4463" xr:uid="{00000000-0005-0000-0000-0000731E0000}"/>
    <cellStyle name="Percent 15 2 3" xfId="4465" xr:uid="{00000000-0005-0000-0000-0000741E0000}"/>
    <cellStyle name="Percent 15 3" xfId="4470" xr:uid="{00000000-0005-0000-0000-0000751E0000}"/>
    <cellStyle name="Percent 15 4" xfId="4483" xr:uid="{00000000-0005-0000-0000-0000761E0000}"/>
    <cellStyle name="Percent 16" xfId="4486" xr:uid="{00000000-0005-0000-0000-0000771E0000}"/>
    <cellStyle name="Percent 16 2" xfId="4488" xr:uid="{00000000-0005-0000-0000-0000781E0000}"/>
    <cellStyle name="Percent 16 2 2" xfId="4491" xr:uid="{00000000-0005-0000-0000-0000791E0000}"/>
    <cellStyle name="Percent 16 2 3" xfId="93" xr:uid="{00000000-0005-0000-0000-00007A1E0000}"/>
    <cellStyle name="Percent 16 3" xfId="849" xr:uid="{00000000-0005-0000-0000-00007B1E0000}"/>
    <cellStyle name="Percent 16 4" xfId="4493" xr:uid="{00000000-0005-0000-0000-00007C1E0000}"/>
    <cellStyle name="Percent 17" xfId="4495" xr:uid="{00000000-0005-0000-0000-00007D1E0000}"/>
    <cellStyle name="Percent 17 2" xfId="4497" xr:uid="{00000000-0005-0000-0000-00007E1E0000}"/>
    <cellStyle name="Percent 17 3" xfId="4499" xr:uid="{00000000-0005-0000-0000-00007F1E0000}"/>
    <cellStyle name="Percent 18" xfId="2399" xr:uid="{00000000-0005-0000-0000-0000801E0000}"/>
    <cellStyle name="Percent 18 2" xfId="4501" xr:uid="{00000000-0005-0000-0000-0000811E0000}"/>
    <cellStyle name="Percent 18 3" xfId="4503" xr:uid="{00000000-0005-0000-0000-0000821E0000}"/>
    <cellStyle name="Percent 19" xfId="2404" xr:uid="{00000000-0005-0000-0000-0000831E0000}"/>
    <cellStyle name="Percent 2" xfId="6720" xr:uid="{00000000-0005-0000-0000-0000841E0000}"/>
    <cellStyle name="Percent 2 2" xfId="7955" xr:uid="{00000000-0005-0000-0000-0000851E0000}"/>
    <cellStyle name="Percent 2 2 2" xfId="7956" xr:uid="{00000000-0005-0000-0000-0000861E0000}"/>
    <cellStyle name="Percent 2 2 2 2" xfId="7957" xr:uid="{00000000-0005-0000-0000-0000871E0000}"/>
    <cellStyle name="Percent 2 2 3" xfId="6919" xr:uid="{00000000-0005-0000-0000-0000881E0000}"/>
    <cellStyle name="Percent 2 3" xfId="7958" xr:uid="{00000000-0005-0000-0000-0000891E0000}"/>
    <cellStyle name="Percent 2 3 2" xfId="5502" xr:uid="{00000000-0005-0000-0000-00008A1E0000}"/>
    <cellStyle name="Percent 2 3 2 2" xfId="7467" xr:uid="{00000000-0005-0000-0000-00008B1E0000}"/>
    <cellStyle name="Percent 2 3 2 2 2" xfId="3294" xr:uid="{00000000-0005-0000-0000-00008C1E0000}"/>
    <cellStyle name="Percent 2 3 2 2 2 2" xfId="4537" xr:uid="{00000000-0005-0000-0000-00008D1E0000}"/>
    <cellStyle name="Percent 2 3 2 2 2 2 2" xfId="7959" xr:uid="{00000000-0005-0000-0000-00008E1E0000}"/>
    <cellStyle name="Percent 2 3 2 2 2 2 3" xfId="7960" xr:uid="{00000000-0005-0000-0000-00008F1E0000}"/>
    <cellStyle name="Percent 2 3 2 2 2 3" xfId="4541" xr:uid="{00000000-0005-0000-0000-0000901E0000}"/>
    <cellStyle name="Percent 2 3 2 2 2 4" xfId="7961" xr:uid="{00000000-0005-0000-0000-0000911E0000}"/>
    <cellStyle name="Percent 2 3 2 2 3" xfId="3298" xr:uid="{00000000-0005-0000-0000-0000921E0000}"/>
    <cellStyle name="Percent 2 3 2 2 3 2" xfId="7603" xr:uid="{00000000-0005-0000-0000-0000931E0000}"/>
    <cellStyle name="Percent 2 3 2 2 3 3" xfId="7605" xr:uid="{00000000-0005-0000-0000-0000941E0000}"/>
    <cellStyle name="Percent 2 3 2 2 4" xfId="4543" xr:uid="{00000000-0005-0000-0000-0000951E0000}"/>
    <cellStyle name="Percent 2 3 2 2 5" xfId="4819" xr:uid="{00000000-0005-0000-0000-0000961E0000}"/>
    <cellStyle name="Percent 2 3 2 3" xfId="7469" xr:uid="{00000000-0005-0000-0000-0000971E0000}"/>
    <cellStyle name="Percent 2 3 2 3 2" xfId="4551" xr:uid="{00000000-0005-0000-0000-0000981E0000}"/>
    <cellStyle name="Percent 2 3 2 3 2 2" xfId="989" xr:uid="{00000000-0005-0000-0000-0000991E0000}"/>
    <cellStyle name="Percent 2 3 2 3 2 3" xfId="7761" xr:uid="{00000000-0005-0000-0000-00009A1E0000}"/>
    <cellStyle name="Percent 2 3 2 3 3" xfId="4553" xr:uid="{00000000-0005-0000-0000-00009B1E0000}"/>
    <cellStyle name="Percent 2 3 2 3 4" xfId="3680" xr:uid="{00000000-0005-0000-0000-00009C1E0000}"/>
    <cellStyle name="Percent 2 3 2 4" xfId="3302" xr:uid="{00000000-0005-0000-0000-00009D1E0000}"/>
    <cellStyle name="Percent 2 3 2 4 2" xfId="4560" xr:uid="{00000000-0005-0000-0000-00009E1E0000}"/>
    <cellStyle name="Percent 2 3 2 4 2 2" xfId="5272" xr:uid="{00000000-0005-0000-0000-00009F1E0000}"/>
    <cellStyle name="Percent 2 3 2 4 2 3" xfId="7962" xr:uid="{00000000-0005-0000-0000-0000A01E0000}"/>
    <cellStyle name="Percent 2 3 2 4 3" xfId="4563" xr:uid="{00000000-0005-0000-0000-0000A11E0000}"/>
    <cellStyle name="Percent 2 3 2 4 4" xfId="7963" xr:uid="{00000000-0005-0000-0000-0000A21E0000}"/>
    <cellStyle name="Percent 2 3 2 5" xfId="5232" xr:uid="{00000000-0005-0000-0000-0000A31E0000}"/>
    <cellStyle name="Percent 2 3 2 5 2" xfId="4413" xr:uid="{00000000-0005-0000-0000-0000A41E0000}"/>
    <cellStyle name="Percent 2 3 2 5 3" xfId="7964" xr:uid="{00000000-0005-0000-0000-0000A51E0000}"/>
    <cellStyle name="Percent 2 3 2 6" xfId="6575" xr:uid="{00000000-0005-0000-0000-0000A61E0000}"/>
    <cellStyle name="Percent 2 3 2 7" xfId="6577" xr:uid="{00000000-0005-0000-0000-0000A71E0000}"/>
    <cellStyle name="Percent 2 3 3" xfId="7471" xr:uid="{00000000-0005-0000-0000-0000A81E0000}"/>
    <cellStyle name="Percent 2 3 3 2" xfId="7473" xr:uid="{00000000-0005-0000-0000-0000A91E0000}"/>
    <cellStyle name="Percent 2 3 3 2 2" xfId="4426" xr:uid="{00000000-0005-0000-0000-0000AA1E0000}"/>
    <cellStyle name="Percent 2 3 3 2 2 2" xfId="2561" xr:uid="{00000000-0005-0000-0000-0000AB1E0000}"/>
    <cellStyle name="Percent 2 3 3 2 2 3" xfId="7965" xr:uid="{00000000-0005-0000-0000-0000AC1E0000}"/>
    <cellStyle name="Percent 2 3 3 2 3" xfId="4431" xr:uid="{00000000-0005-0000-0000-0000AD1E0000}"/>
    <cellStyle name="Percent 2 3 3 2 4" xfId="4434" xr:uid="{00000000-0005-0000-0000-0000AE1E0000}"/>
    <cellStyle name="Percent 2 3 3 3" xfId="4437" xr:uid="{00000000-0005-0000-0000-0000AF1E0000}"/>
    <cellStyle name="Percent 2 3 3 3 2" xfId="4442" xr:uid="{00000000-0005-0000-0000-0000B01E0000}"/>
    <cellStyle name="Percent 2 3 3 3 3" xfId="4447" xr:uid="{00000000-0005-0000-0000-0000B11E0000}"/>
    <cellStyle name="Percent 2 3 3 4" xfId="4451" xr:uid="{00000000-0005-0000-0000-0000B21E0000}"/>
    <cellStyle name="Percent 2 3 3 5" xfId="7529" xr:uid="{00000000-0005-0000-0000-0000B31E0000}"/>
    <cellStyle name="Percent 2 3 4" xfId="7476" xr:uid="{00000000-0005-0000-0000-0000B41E0000}"/>
    <cellStyle name="Percent 2 3 4 2" xfId="7966" xr:uid="{00000000-0005-0000-0000-0000B51E0000}"/>
    <cellStyle name="Percent 2 3 4 2 2" xfId="4590" xr:uid="{00000000-0005-0000-0000-0000B61E0000}"/>
    <cellStyle name="Percent 2 3 4 2 2 2" xfId="6036" xr:uid="{00000000-0005-0000-0000-0000B71E0000}"/>
    <cellStyle name="Percent 2 3 4 2 2 3" xfId="6038" xr:uid="{00000000-0005-0000-0000-0000B81E0000}"/>
    <cellStyle name="Percent 2 3 4 2 3" xfId="6040" xr:uid="{00000000-0005-0000-0000-0000B91E0000}"/>
    <cellStyle name="Percent 2 3 4 2 4" xfId="4983" xr:uid="{00000000-0005-0000-0000-0000BA1E0000}"/>
    <cellStyle name="Percent 2 3 4 3" xfId="5199" xr:uid="{00000000-0005-0000-0000-0000BB1E0000}"/>
    <cellStyle name="Percent 2 3 4 3 2" xfId="197" xr:uid="{00000000-0005-0000-0000-0000BC1E0000}"/>
    <cellStyle name="Percent 2 3 4 3 3" xfId="228" xr:uid="{00000000-0005-0000-0000-0000BD1E0000}"/>
    <cellStyle name="Percent 2 3 4 4" xfId="5203" xr:uid="{00000000-0005-0000-0000-0000BE1E0000}"/>
    <cellStyle name="Percent 2 3 4 5" xfId="5206" xr:uid="{00000000-0005-0000-0000-0000BF1E0000}"/>
    <cellStyle name="Percent 2 3 5" xfId="7479" xr:uid="{00000000-0005-0000-0000-0000C01E0000}"/>
    <cellStyle name="Percent 2 3 5 2" xfId="7967" xr:uid="{00000000-0005-0000-0000-0000C11E0000}"/>
    <cellStyle name="Percent 2 3 5 2 2" xfId="2483" xr:uid="{00000000-0005-0000-0000-0000C21E0000}"/>
    <cellStyle name="Percent 2 3 5 2 3" xfId="7237" xr:uid="{00000000-0005-0000-0000-0000C31E0000}"/>
    <cellStyle name="Percent 2 3 5 3" xfId="5214" xr:uid="{00000000-0005-0000-0000-0000C41E0000}"/>
    <cellStyle name="Percent 2 3 5 4" xfId="7968" xr:uid="{00000000-0005-0000-0000-0000C51E0000}"/>
    <cellStyle name="Percent 2 3 6" xfId="7969" xr:uid="{00000000-0005-0000-0000-0000C61E0000}"/>
    <cellStyle name="Percent 2 3 6 2" xfId="7970" xr:uid="{00000000-0005-0000-0000-0000C71E0000}"/>
    <cellStyle name="Percent 2 3 6 2 2" xfId="2548" xr:uid="{00000000-0005-0000-0000-0000C81E0000}"/>
    <cellStyle name="Percent 2 3 6 2 3" xfId="2554" xr:uid="{00000000-0005-0000-0000-0000C91E0000}"/>
    <cellStyle name="Percent 2 3 6 3" xfId="717" xr:uid="{00000000-0005-0000-0000-0000CA1E0000}"/>
    <cellStyle name="Percent 2 3 6 4" xfId="5217" xr:uid="{00000000-0005-0000-0000-0000CB1E0000}"/>
    <cellStyle name="Percent 2 3 7" xfId="7971" xr:uid="{00000000-0005-0000-0000-0000CC1E0000}"/>
    <cellStyle name="Percent 2 3 7 2" xfId="7972" xr:uid="{00000000-0005-0000-0000-0000CD1E0000}"/>
    <cellStyle name="Percent 2 3 7 3" xfId="7973" xr:uid="{00000000-0005-0000-0000-0000CE1E0000}"/>
    <cellStyle name="Percent 2 3 8" xfId="7974" xr:uid="{00000000-0005-0000-0000-0000CF1E0000}"/>
    <cellStyle name="Percent 2 3 9" xfId="6734" xr:uid="{00000000-0005-0000-0000-0000D01E0000}"/>
    <cellStyle name="Percent 2 4" xfId="5798" xr:uid="{00000000-0005-0000-0000-0000D11E0000}"/>
    <cellStyle name="Percent 2 4 2" xfId="1444" xr:uid="{00000000-0005-0000-0000-0000D21E0000}"/>
    <cellStyle name="Percent 2 5" xfId="5800" xr:uid="{00000000-0005-0000-0000-0000D31E0000}"/>
    <cellStyle name="Percent 20" xfId="4455" xr:uid="{00000000-0005-0000-0000-0000D41E0000}"/>
    <cellStyle name="Percent 21" xfId="8138" xr:uid="{00000000-0005-0000-0000-0000D51E0000}"/>
    <cellStyle name="Percent 3" xfId="7975" xr:uid="{00000000-0005-0000-0000-0000D61E0000}"/>
    <cellStyle name="Percent 3 2" xfId="7976" xr:uid="{00000000-0005-0000-0000-0000D71E0000}"/>
    <cellStyle name="Percent 4" xfId="7977" xr:uid="{00000000-0005-0000-0000-0000D81E0000}"/>
    <cellStyle name="Percent 4 2" xfId="7978" xr:uid="{00000000-0005-0000-0000-0000D91E0000}"/>
    <cellStyle name="Percent 5" xfId="4398" xr:uid="{00000000-0005-0000-0000-0000DA1E0000}"/>
    <cellStyle name="Percent 5 2" xfId="7979" xr:uid="{00000000-0005-0000-0000-0000DB1E0000}"/>
    <cellStyle name="Percent 6" xfId="4401" xr:uid="{00000000-0005-0000-0000-0000DC1E0000}"/>
    <cellStyle name="Percent 6 2" xfId="7980" xr:uid="{00000000-0005-0000-0000-0000DD1E0000}"/>
    <cellStyle name="Percent 6 2 2" xfId="4555" xr:uid="{00000000-0005-0000-0000-0000DE1E0000}"/>
    <cellStyle name="Percent 6 2 3" xfId="8145" xr:uid="{00000000-0005-0000-0000-0000DF1E0000}"/>
    <cellStyle name="Percent 6 3" xfId="7981" xr:uid="{00000000-0005-0000-0000-0000E01E0000}"/>
    <cellStyle name="Percent 7" xfId="7982" xr:uid="{00000000-0005-0000-0000-0000E11E0000}"/>
    <cellStyle name="Percent 7 2" xfId="7983" xr:uid="{00000000-0005-0000-0000-0000E21E0000}"/>
    <cellStyle name="Percent 7 2 2" xfId="4608" xr:uid="{00000000-0005-0000-0000-0000E31E0000}"/>
    <cellStyle name="Percent 7 3" xfId="7984" xr:uid="{00000000-0005-0000-0000-0000E41E0000}"/>
    <cellStyle name="Percent 7 4" xfId="8120" xr:uid="{00000000-0005-0000-0000-0000E51E0000}"/>
    <cellStyle name="Percent 8" xfId="7985" xr:uid="{00000000-0005-0000-0000-0000E61E0000}"/>
    <cellStyle name="Percent 8 2" xfId="7986" xr:uid="{00000000-0005-0000-0000-0000E71E0000}"/>
    <cellStyle name="Percent 8 2 2" xfId="864" xr:uid="{00000000-0005-0000-0000-0000E81E0000}"/>
    <cellStyle name="Percent 8 2 2 2" xfId="7987" xr:uid="{00000000-0005-0000-0000-0000E91E0000}"/>
    <cellStyle name="Percent 8 2 2 2 2" xfId="140" xr:uid="{00000000-0005-0000-0000-0000EA1E0000}"/>
    <cellStyle name="Percent 8 2 2 2 2 2" xfId="175" xr:uid="{00000000-0005-0000-0000-0000EB1E0000}"/>
    <cellStyle name="Percent 8 2 2 2 2 3" xfId="5362" xr:uid="{00000000-0005-0000-0000-0000EC1E0000}"/>
    <cellStyle name="Percent 8 2 2 2 3" xfId="7988" xr:uid="{00000000-0005-0000-0000-0000ED1E0000}"/>
    <cellStyle name="Percent 8 2 2 2 4" xfId="7989" xr:uid="{00000000-0005-0000-0000-0000EE1E0000}"/>
    <cellStyle name="Percent 8 2 2 3" xfId="7990" xr:uid="{00000000-0005-0000-0000-0000EF1E0000}"/>
    <cellStyle name="Percent 8 2 2 3 2" xfId="7991" xr:uid="{00000000-0005-0000-0000-0000F01E0000}"/>
    <cellStyle name="Percent 8 2 2 3 3" xfId="1536" xr:uid="{00000000-0005-0000-0000-0000F11E0000}"/>
    <cellStyle name="Percent 8 2 2 4" xfId="7992" xr:uid="{00000000-0005-0000-0000-0000F21E0000}"/>
    <cellStyle name="Percent 8 2 2 5" xfId="6097" xr:uid="{00000000-0005-0000-0000-0000F31E0000}"/>
    <cellStyle name="Percent 8 2 3" xfId="7993" xr:uid="{00000000-0005-0000-0000-0000F41E0000}"/>
    <cellStyle name="Percent 8 2 3 2" xfId="7994" xr:uid="{00000000-0005-0000-0000-0000F51E0000}"/>
    <cellStyle name="Percent 8 2 3 2 2" xfId="7475" xr:uid="{00000000-0005-0000-0000-0000F61E0000}"/>
    <cellStyle name="Percent 8 2 3 2 3" xfId="7478" xr:uid="{00000000-0005-0000-0000-0000F71E0000}"/>
    <cellStyle name="Percent 8 2 3 3" xfId="7995" xr:uid="{00000000-0005-0000-0000-0000F81E0000}"/>
    <cellStyle name="Percent 8 2 3 4" xfId="7996" xr:uid="{00000000-0005-0000-0000-0000F91E0000}"/>
    <cellStyle name="Percent 8 2 4" xfId="7997" xr:uid="{00000000-0005-0000-0000-0000FA1E0000}"/>
    <cellStyle name="Percent 8 2 4 2" xfId="7998" xr:uid="{00000000-0005-0000-0000-0000FB1E0000}"/>
    <cellStyle name="Percent 8 2 4 2 2" xfId="7999" xr:uid="{00000000-0005-0000-0000-0000FC1E0000}"/>
    <cellStyle name="Percent 8 2 4 2 3" xfId="8000" xr:uid="{00000000-0005-0000-0000-0000FD1E0000}"/>
    <cellStyle name="Percent 8 2 4 3" xfId="8001" xr:uid="{00000000-0005-0000-0000-0000FE1E0000}"/>
    <cellStyle name="Percent 8 2 4 4" xfId="8002" xr:uid="{00000000-0005-0000-0000-0000FF1E0000}"/>
    <cellStyle name="Percent 8 2 5" xfId="8003" xr:uid="{00000000-0005-0000-0000-0000001F0000}"/>
    <cellStyle name="Percent 8 2 5 2" xfId="8004" xr:uid="{00000000-0005-0000-0000-0000011F0000}"/>
    <cellStyle name="Percent 8 2 5 3" xfId="8005" xr:uid="{00000000-0005-0000-0000-0000021F0000}"/>
    <cellStyle name="Percent 8 2 6" xfId="8006" xr:uid="{00000000-0005-0000-0000-0000031F0000}"/>
    <cellStyle name="Percent 8 2 7" xfId="8007" xr:uid="{00000000-0005-0000-0000-0000041F0000}"/>
    <cellStyle name="Percent 8 3" xfId="8008" xr:uid="{00000000-0005-0000-0000-0000051F0000}"/>
    <cellStyle name="Percent 8 3 2" xfId="7444" xr:uid="{00000000-0005-0000-0000-0000061F0000}"/>
    <cellStyle name="Percent 8 3 2 2" xfId="8009" xr:uid="{00000000-0005-0000-0000-0000071F0000}"/>
    <cellStyle name="Percent 8 3 2 2 2" xfId="4708" xr:uid="{00000000-0005-0000-0000-0000081F0000}"/>
    <cellStyle name="Percent 8 3 2 2 3" xfId="4712" xr:uid="{00000000-0005-0000-0000-0000091F0000}"/>
    <cellStyle name="Percent 8 3 2 3" xfId="8010" xr:uid="{00000000-0005-0000-0000-00000A1F0000}"/>
    <cellStyle name="Percent 8 3 2 4" xfId="8011" xr:uid="{00000000-0005-0000-0000-00000B1F0000}"/>
    <cellStyle name="Percent 8 3 3" xfId="8012" xr:uid="{00000000-0005-0000-0000-00000C1F0000}"/>
    <cellStyle name="Percent 8 3 3 2" xfId="8013" xr:uid="{00000000-0005-0000-0000-00000D1F0000}"/>
    <cellStyle name="Percent 8 3 3 3" xfId="8014" xr:uid="{00000000-0005-0000-0000-00000E1F0000}"/>
    <cellStyle name="Percent 8 3 4" xfId="8015" xr:uid="{00000000-0005-0000-0000-00000F1F0000}"/>
    <cellStyle name="Percent 8 3 5" xfId="8016" xr:uid="{00000000-0005-0000-0000-0000101F0000}"/>
    <cellStyle name="Percent 8 4" xfId="8017" xr:uid="{00000000-0005-0000-0000-0000111F0000}"/>
    <cellStyle name="Percent 8 4 2" xfId="8018" xr:uid="{00000000-0005-0000-0000-0000121F0000}"/>
    <cellStyle name="Percent 8 4 2 2" xfId="6196" xr:uid="{00000000-0005-0000-0000-0000131F0000}"/>
    <cellStyle name="Percent 8 4 2 3" xfId="8019" xr:uid="{00000000-0005-0000-0000-0000141F0000}"/>
    <cellStyle name="Percent 8 4 3" xfId="7882" xr:uid="{00000000-0005-0000-0000-0000151F0000}"/>
    <cellStyle name="Percent 8 4 4" xfId="8020" xr:uid="{00000000-0005-0000-0000-0000161F0000}"/>
    <cellStyle name="Percent 8 5" xfId="8021" xr:uid="{00000000-0005-0000-0000-0000171F0000}"/>
    <cellStyle name="Percent 8 5 2" xfId="8022" xr:uid="{00000000-0005-0000-0000-0000181F0000}"/>
    <cellStyle name="Percent 8 5 2 2" xfId="8023" xr:uid="{00000000-0005-0000-0000-0000191F0000}"/>
    <cellStyle name="Percent 8 5 2 3" xfId="83" xr:uid="{00000000-0005-0000-0000-00001A1F0000}"/>
    <cellStyle name="Percent 8 5 3" xfId="8024" xr:uid="{00000000-0005-0000-0000-00001B1F0000}"/>
    <cellStyle name="Percent 8 5 4" xfId="8025" xr:uid="{00000000-0005-0000-0000-00001C1F0000}"/>
    <cellStyle name="Percent 8 6" xfId="8026" xr:uid="{00000000-0005-0000-0000-00001D1F0000}"/>
    <cellStyle name="Percent 8 6 2" xfId="299" xr:uid="{00000000-0005-0000-0000-00001E1F0000}"/>
    <cellStyle name="Percent 8 6 3" xfId="8027" xr:uid="{00000000-0005-0000-0000-00001F1F0000}"/>
    <cellStyle name="Percent 8 7" xfId="8028" xr:uid="{00000000-0005-0000-0000-0000201F0000}"/>
    <cellStyle name="Percent 8 8" xfId="8029" xr:uid="{00000000-0005-0000-0000-0000211F0000}"/>
    <cellStyle name="Percent 9" xfId="8030" xr:uid="{00000000-0005-0000-0000-0000221F0000}"/>
    <cellStyle name="Percent 9 2" xfId="8031" xr:uid="{00000000-0005-0000-0000-0000231F0000}"/>
    <cellStyle name="Percent 9 2 2" xfId="8032" xr:uid="{00000000-0005-0000-0000-0000241F0000}"/>
    <cellStyle name="Percent 9 2 2 2" xfId="2533" xr:uid="{00000000-0005-0000-0000-0000251F0000}"/>
    <cellStyle name="Percent 9 2 2 2 2" xfId="4890" xr:uid="{00000000-0005-0000-0000-0000261F0000}"/>
    <cellStyle name="Percent 9 2 2 2 2 2" xfId="6512" xr:uid="{00000000-0005-0000-0000-0000271F0000}"/>
    <cellStyle name="Percent 9 2 2 2 2 3" xfId="5570" xr:uid="{00000000-0005-0000-0000-0000281F0000}"/>
    <cellStyle name="Percent 9 2 2 2 3" xfId="6517" xr:uid="{00000000-0005-0000-0000-0000291F0000}"/>
    <cellStyle name="Percent 9 2 2 2 4" xfId="3238" xr:uid="{00000000-0005-0000-0000-00002A1F0000}"/>
    <cellStyle name="Percent 9 2 2 3" xfId="2208" xr:uid="{00000000-0005-0000-0000-00002B1F0000}"/>
    <cellStyle name="Percent 9 2 2 3 2" xfId="6550" xr:uid="{00000000-0005-0000-0000-00002C1F0000}"/>
    <cellStyle name="Percent 9 2 2 3 3" xfId="6553" xr:uid="{00000000-0005-0000-0000-00002D1F0000}"/>
    <cellStyle name="Percent 9 2 2 4" xfId="8033" xr:uid="{00000000-0005-0000-0000-00002E1F0000}"/>
    <cellStyle name="Percent 9 2 2 5" xfId="6136" xr:uid="{00000000-0005-0000-0000-00002F1F0000}"/>
    <cellStyle name="Percent 9 2 3" xfId="8034" xr:uid="{00000000-0005-0000-0000-0000301F0000}"/>
    <cellStyle name="Percent 9 2 3 2" xfId="5170" xr:uid="{00000000-0005-0000-0000-0000311F0000}"/>
    <cellStyle name="Percent 9 2 3 2 2" xfId="4916" xr:uid="{00000000-0005-0000-0000-0000321F0000}"/>
    <cellStyle name="Percent 9 2 3 2 3" xfId="4918" xr:uid="{00000000-0005-0000-0000-0000331F0000}"/>
    <cellStyle name="Percent 9 2 3 3" xfId="3891" xr:uid="{00000000-0005-0000-0000-0000341F0000}"/>
    <cellStyle name="Percent 9 2 3 4" xfId="6254" xr:uid="{00000000-0005-0000-0000-0000351F0000}"/>
    <cellStyle name="Percent 9 2 4" xfId="7837" xr:uid="{00000000-0005-0000-0000-0000361F0000}"/>
    <cellStyle name="Percent 9 2 4 2" xfId="2655" xr:uid="{00000000-0005-0000-0000-0000371F0000}"/>
    <cellStyle name="Percent 9 2 4 2 2" xfId="5274" xr:uid="{00000000-0005-0000-0000-0000381F0000}"/>
    <cellStyle name="Percent 9 2 4 2 3" xfId="8035" xr:uid="{00000000-0005-0000-0000-0000391F0000}"/>
    <cellStyle name="Percent 9 2 4 3" xfId="6263" xr:uid="{00000000-0005-0000-0000-00003A1F0000}"/>
    <cellStyle name="Percent 9 2 4 4" xfId="6266" xr:uid="{00000000-0005-0000-0000-00003B1F0000}"/>
    <cellStyle name="Percent 9 2 5" xfId="7839" xr:uid="{00000000-0005-0000-0000-00003C1F0000}"/>
    <cellStyle name="Percent 9 2 5 2" xfId="5176" xr:uid="{00000000-0005-0000-0000-00003D1F0000}"/>
    <cellStyle name="Percent 9 2 5 3" xfId="6271" xr:uid="{00000000-0005-0000-0000-00003E1F0000}"/>
    <cellStyle name="Percent 9 2 6" xfId="1012" xr:uid="{00000000-0005-0000-0000-00003F1F0000}"/>
    <cellStyle name="Percent 9 2 7" xfId="1015" xr:uid="{00000000-0005-0000-0000-0000401F0000}"/>
    <cellStyle name="Percent 9 3" xfId="8036" xr:uid="{00000000-0005-0000-0000-0000411F0000}"/>
    <cellStyle name="Percent 9 3 2" xfId="958" xr:uid="{00000000-0005-0000-0000-0000421F0000}"/>
    <cellStyle name="Percent 9 3 2 2" xfId="8037" xr:uid="{00000000-0005-0000-0000-0000431F0000}"/>
    <cellStyle name="Percent 9 3 2 2 2" xfId="8038" xr:uid="{00000000-0005-0000-0000-0000441F0000}"/>
    <cellStyle name="Percent 9 3 2 2 3" xfId="8039" xr:uid="{00000000-0005-0000-0000-0000451F0000}"/>
    <cellStyle name="Percent 9 3 2 3" xfId="8040" xr:uid="{00000000-0005-0000-0000-0000461F0000}"/>
    <cellStyle name="Percent 9 3 2 4" xfId="899" xr:uid="{00000000-0005-0000-0000-0000471F0000}"/>
    <cellStyle name="Percent 9 3 3" xfId="8041" xr:uid="{00000000-0005-0000-0000-0000481F0000}"/>
    <cellStyle name="Percent 9 3 3 2" xfId="8042" xr:uid="{00000000-0005-0000-0000-0000491F0000}"/>
    <cellStyle name="Percent 9 3 3 3" xfId="6293" xr:uid="{00000000-0005-0000-0000-00004A1F0000}"/>
    <cellStyle name="Percent 9 3 4" xfId="6936" xr:uid="{00000000-0005-0000-0000-00004B1F0000}"/>
    <cellStyle name="Percent 9 3 5" xfId="8043" xr:uid="{00000000-0005-0000-0000-00004C1F0000}"/>
    <cellStyle name="Percent 9 4" xfId="8044" xr:uid="{00000000-0005-0000-0000-00004D1F0000}"/>
    <cellStyle name="Percent 9 4 2" xfId="8045" xr:uid="{00000000-0005-0000-0000-00004E1F0000}"/>
    <cellStyle name="Percent 9 4 2 2" xfId="8046" xr:uid="{00000000-0005-0000-0000-00004F1F0000}"/>
    <cellStyle name="Percent 9 4 2 3" xfId="8047" xr:uid="{00000000-0005-0000-0000-0000501F0000}"/>
    <cellStyle name="Percent 9 4 3" xfId="8048" xr:uid="{00000000-0005-0000-0000-0000511F0000}"/>
    <cellStyle name="Percent 9 4 4" xfId="6941" xr:uid="{00000000-0005-0000-0000-0000521F0000}"/>
    <cellStyle name="Percent 9 5" xfId="2559" xr:uid="{00000000-0005-0000-0000-0000531F0000}"/>
    <cellStyle name="Percent 9 5 2" xfId="8049" xr:uid="{00000000-0005-0000-0000-0000541F0000}"/>
    <cellStyle name="Percent 9 5 2 2" xfId="6158" xr:uid="{00000000-0005-0000-0000-0000551F0000}"/>
    <cellStyle name="Percent 9 5 2 3" xfId="8050" xr:uid="{00000000-0005-0000-0000-0000561F0000}"/>
    <cellStyle name="Percent 9 5 3" xfId="8051" xr:uid="{00000000-0005-0000-0000-0000571F0000}"/>
    <cellStyle name="Percent 9 5 4" xfId="8052" xr:uid="{00000000-0005-0000-0000-0000581F0000}"/>
    <cellStyle name="Percent 9 6" xfId="4428" xr:uid="{00000000-0005-0000-0000-0000591F0000}"/>
    <cellStyle name="Percent 9 6 2" xfId="2901" xr:uid="{00000000-0005-0000-0000-00005A1F0000}"/>
    <cellStyle name="Percent 9 6 3" xfId="2766" xr:uid="{00000000-0005-0000-0000-00005B1F0000}"/>
    <cellStyle name="Percent 9 7" xfId="7531" xr:uid="{00000000-0005-0000-0000-00005C1F0000}"/>
    <cellStyle name="Percent 9 8" xfId="8053" xr:uid="{00000000-0005-0000-0000-00005D1F0000}"/>
    <cellStyle name="Povezana ćelija" xfId="6083" xr:uid="{00000000-0005-0000-0000-00005E1F0000}"/>
    <cellStyle name="Povezana ćelija 2" xfId="8054" xr:uid="{00000000-0005-0000-0000-00005F1F0000}"/>
    <cellStyle name="S10" xfId="2236" xr:uid="{00000000-0005-0000-0000-0000601F0000}"/>
    <cellStyle name="S12 2" xfId="8055" xr:uid="{00000000-0005-0000-0000-0000611F0000}"/>
    <cellStyle name="S3 4" xfId="6897" xr:uid="{00000000-0005-0000-0000-0000621F0000}"/>
    <cellStyle name="S7 2" xfId="3990" xr:uid="{00000000-0005-0000-0000-0000631F0000}"/>
    <cellStyle name="Sheet Title" xfId="8056" xr:uid="{00000000-0005-0000-0000-0000641F0000}"/>
    <cellStyle name="Sheet Title 2" xfId="8057" xr:uid="{00000000-0005-0000-0000-0000651F0000}"/>
    <cellStyle name="Student Information" xfId="6678" xr:uid="{00000000-0005-0000-0000-0000661F0000}"/>
    <cellStyle name="Student Information - user entered" xfId="6536" xr:uid="{00000000-0005-0000-0000-0000671F0000}"/>
    <cellStyle name="Student Information - user entered 10" xfId="1872" xr:uid="{00000000-0005-0000-0000-0000681F0000}"/>
    <cellStyle name="Student Information - user entered 11" xfId="8105" xr:uid="{00000000-0005-0000-0000-0000691F0000}"/>
    <cellStyle name="Student Information - user entered 2" xfId="8058" xr:uid="{00000000-0005-0000-0000-00006A1F0000}"/>
    <cellStyle name="Student Information - user entered 2 2" xfId="5302" xr:uid="{00000000-0005-0000-0000-00006B1F0000}"/>
    <cellStyle name="Student Information - user entered 2 2 2" xfId="8059" xr:uid="{00000000-0005-0000-0000-00006C1F0000}"/>
    <cellStyle name="Student Information - user entered 2 2 2 2" xfId="307" xr:uid="{00000000-0005-0000-0000-00006D1F0000}"/>
    <cellStyle name="Student Information - user entered 2 2 2 3" xfId="8060" xr:uid="{00000000-0005-0000-0000-00006E1F0000}"/>
    <cellStyle name="Student Information - user entered 2 2 3" xfId="8061" xr:uid="{00000000-0005-0000-0000-00006F1F0000}"/>
    <cellStyle name="Student Information - user entered 2 3" xfId="8062" xr:uid="{00000000-0005-0000-0000-0000701F0000}"/>
    <cellStyle name="Student Information - user entered 2 3 2" xfId="8063" xr:uid="{00000000-0005-0000-0000-0000711F0000}"/>
    <cellStyle name="Student Information - user entered 2 3 3" xfId="8064" xr:uid="{00000000-0005-0000-0000-0000721F0000}"/>
    <cellStyle name="Student Information - user entered 2 4" xfId="4854" xr:uid="{00000000-0005-0000-0000-0000731F0000}"/>
    <cellStyle name="Student Information - user entered 3" xfId="8065" xr:uid="{00000000-0005-0000-0000-0000741F0000}"/>
    <cellStyle name="Student Information - user entered 3 2" xfId="8066" xr:uid="{00000000-0005-0000-0000-0000751F0000}"/>
    <cellStyle name="Student Information - user entered 4" xfId="7906" xr:uid="{00000000-0005-0000-0000-0000761F0000}"/>
    <cellStyle name="Student Information - user entered 4 2" xfId="1190" xr:uid="{00000000-0005-0000-0000-0000771F0000}"/>
    <cellStyle name="Student Information - user entered 5" xfId="146" xr:uid="{00000000-0005-0000-0000-0000781F0000}"/>
    <cellStyle name="Student Information - user entered 5 2" xfId="1452" xr:uid="{00000000-0005-0000-0000-0000791F0000}"/>
    <cellStyle name="Student Information - user entered 5 2 2" xfId="8067" xr:uid="{00000000-0005-0000-0000-00007A1F0000}"/>
    <cellStyle name="Student Information - user entered 5 3" xfId="2785" xr:uid="{00000000-0005-0000-0000-00007B1F0000}"/>
    <cellStyle name="Student Information - user entered 6" xfId="37" xr:uid="{00000000-0005-0000-0000-00007C1F0000}"/>
    <cellStyle name="Student Information - user entered 7" xfId="8068" xr:uid="{00000000-0005-0000-0000-00007D1F0000}"/>
    <cellStyle name="Student Information - user entered 8" xfId="8069" xr:uid="{00000000-0005-0000-0000-00007E1F0000}"/>
    <cellStyle name="Student Information - user entered 8 2" xfId="8070" xr:uid="{00000000-0005-0000-0000-00007F1F0000}"/>
    <cellStyle name="Student Information - user entered 9" xfId="8071" xr:uid="{00000000-0005-0000-0000-0000801F0000}"/>
    <cellStyle name="Student Information 10" xfId="1779" xr:uid="{00000000-0005-0000-0000-0000811F0000}"/>
    <cellStyle name="Student Information 10 2" xfId="8072" xr:uid="{00000000-0005-0000-0000-0000821F0000}"/>
    <cellStyle name="Student Information 11" xfId="1783" xr:uid="{00000000-0005-0000-0000-0000831F0000}"/>
    <cellStyle name="Student Information 11 2" xfId="8073" xr:uid="{00000000-0005-0000-0000-0000841F0000}"/>
    <cellStyle name="Student Information 12" xfId="2895" xr:uid="{00000000-0005-0000-0000-0000851F0000}"/>
    <cellStyle name="Student Information 12 2" xfId="8074" xr:uid="{00000000-0005-0000-0000-0000861F0000}"/>
    <cellStyle name="Student Information 13" xfId="3570" xr:uid="{00000000-0005-0000-0000-0000871F0000}"/>
    <cellStyle name="Student Information 14" xfId="3572" xr:uid="{00000000-0005-0000-0000-0000881F0000}"/>
    <cellStyle name="Student Information 15" xfId="3574" xr:uid="{00000000-0005-0000-0000-0000891F0000}"/>
    <cellStyle name="Student Information 16" xfId="8104" xr:uid="{00000000-0005-0000-0000-00008A1F0000}"/>
    <cellStyle name="Student Information 2" xfId="85" xr:uid="{00000000-0005-0000-0000-00008B1F0000}"/>
    <cellStyle name="Student Information 2 2" xfId="6404" xr:uid="{00000000-0005-0000-0000-00008C1F0000}"/>
    <cellStyle name="Student Information 2 2 2" xfId="1482" xr:uid="{00000000-0005-0000-0000-00008D1F0000}"/>
    <cellStyle name="Student Information 2 2 2 2" xfId="782" xr:uid="{00000000-0005-0000-0000-00008E1F0000}"/>
    <cellStyle name="Student Information 2 2 2 3" xfId="1966" xr:uid="{00000000-0005-0000-0000-00008F1F0000}"/>
    <cellStyle name="Student Information 2 2 3" xfId="8075" xr:uid="{00000000-0005-0000-0000-0000901F0000}"/>
    <cellStyle name="Student Information 2 3" xfId="6407" xr:uid="{00000000-0005-0000-0000-0000911F0000}"/>
    <cellStyle name="Student Information 2 3 2" xfId="922" xr:uid="{00000000-0005-0000-0000-0000921F0000}"/>
    <cellStyle name="Student Information 2 3 3" xfId="440" xr:uid="{00000000-0005-0000-0000-0000931F0000}"/>
    <cellStyle name="Student Information 2 4" xfId="6709" xr:uid="{00000000-0005-0000-0000-0000941F0000}"/>
    <cellStyle name="Student Information 3" xfId="8076" xr:uid="{00000000-0005-0000-0000-0000951F0000}"/>
    <cellStyle name="Student Information 3 2" xfId="7825" xr:uid="{00000000-0005-0000-0000-0000961F0000}"/>
    <cellStyle name="Student Information 4" xfId="2" xr:uid="{00000000-0005-0000-0000-0000971F0000}"/>
    <cellStyle name="Student Information 4 2" xfId="374" xr:uid="{00000000-0005-0000-0000-0000981F0000}"/>
    <cellStyle name="Student Information 4 2 2" xfId="387" xr:uid="{00000000-0005-0000-0000-0000991F0000}"/>
    <cellStyle name="Student Information 4 3" xfId="397" xr:uid="{00000000-0005-0000-0000-00009A1F0000}"/>
    <cellStyle name="Student Information 5" xfId="72" xr:uid="{00000000-0005-0000-0000-00009B1F0000}"/>
    <cellStyle name="Student Information 5 2" xfId="409" xr:uid="{00000000-0005-0000-0000-00009C1F0000}"/>
    <cellStyle name="Student Information 6" xfId="60" xr:uid="{00000000-0005-0000-0000-00009D1F0000}"/>
    <cellStyle name="Student Information 6 2" xfId="437" xr:uid="{00000000-0005-0000-0000-00009E1F0000}"/>
    <cellStyle name="Student Information 7" xfId="287" xr:uid="{00000000-0005-0000-0000-00009F1F0000}"/>
    <cellStyle name="Student Information 7 2" xfId="469" xr:uid="{00000000-0005-0000-0000-0000A01F0000}"/>
    <cellStyle name="Student Information 8" xfId="303" xr:uid="{00000000-0005-0000-0000-0000A11F0000}"/>
    <cellStyle name="Student Information 8 2" xfId="492" xr:uid="{00000000-0005-0000-0000-0000A21F0000}"/>
    <cellStyle name="Student Information 9" xfId="319" xr:uid="{00000000-0005-0000-0000-0000A31F0000}"/>
    <cellStyle name="Student Information 9 2" xfId="512" xr:uid="{00000000-0005-0000-0000-0000A41F0000}"/>
    <cellStyle name="Tekst objašnjenja" xfId="8077" xr:uid="{00000000-0005-0000-0000-0000A51F0000}"/>
    <cellStyle name="Tekst objašnjenja 2" xfId="8078" xr:uid="{00000000-0005-0000-0000-0000A61F0000}"/>
    <cellStyle name="Tekst upozorenja" xfId="8079" xr:uid="{00000000-0005-0000-0000-0000A71F0000}"/>
    <cellStyle name="Tekst upozorenja 2" xfId="5442" xr:uid="{00000000-0005-0000-0000-0000A81F0000}"/>
    <cellStyle name="Total" xfId="171" builtinId="25"/>
    <cellStyle name="Total 2" xfId="5213" xr:uid="{00000000-0005-0000-0000-0000AA1F0000}"/>
    <cellStyle name="Unos" xfId="8080" xr:uid="{00000000-0005-0000-0000-0000AB1F0000}"/>
    <cellStyle name="Unos 2" xfId="8081" xr:uid="{00000000-0005-0000-0000-0000AC1F0000}"/>
    <cellStyle name="Unos 2 2" xfId="8082" xr:uid="{00000000-0005-0000-0000-0000AD1F0000}"/>
    <cellStyle name="Unos 2 2 2" xfId="8083" xr:uid="{00000000-0005-0000-0000-0000AE1F0000}"/>
    <cellStyle name="Unos 2 2 3" xfId="8084" xr:uid="{00000000-0005-0000-0000-0000AF1F0000}"/>
    <cellStyle name="Unos 2 3" xfId="8085" xr:uid="{00000000-0005-0000-0000-0000B01F0000}"/>
    <cellStyle name="Unos 3" xfId="8086" xr:uid="{00000000-0005-0000-0000-0000B11F0000}"/>
    <cellStyle name="Unos 3 2" xfId="1751" xr:uid="{00000000-0005-0000-0000-0000B21F0000}"/>
    <cellStyle name="Unos 3 2 2" xfId="5364" xr:uid="{00000000-0005-0000-0000-0000B31F0000}"/>
    <cellStyle name="Unos 3 2 3" xfId="5371" xr:uid="{00000000-0005-0000-0000-0000B41F0000}"/>
    <cellStyle name="Unos 3 3" xfId="8087" xr:uid="{00000000-0005-0000-0000-0000B51F0000}"/>
    <cellStyle name="Unos 4" xfId="8088" xr:uid="{00000000-0005-0000-0000-0000B61F0000}"/>
    <cellStyle name="Unos 4 2" xfId="7570" xr:uid="{00000000-0005-0000-0000-0000B71F0000}"/>
    <cellStyle name="Unos 4 2 2" xfId="7595" xr:uid="{00000000-0005-0000-0000-0000B81F0000}"/>
    <cellStyle name="Unos 4 2 3" xfId="3900" xr:uid="{00000000-0005-0000-0000-0000B91F0000}"/>
    <cellStyle name="Unos 4 3" xfId="6790" xr:uid="{00000000-0005-0000-0000-0000BA1F0000}"/>
    <cellStyle name="Unos 5" xfId="8089" xr:uid="{00000000-0005-0000-0000-0000BB1F0000}"/>
    <cellStyle name="Unos 5 2" xfId="8090" xr:uid="{00000000-0005-0000-0000-0000BC1F0000}"/>
    <cellStyle name="Unos 5 3" xfId="6814" xr:uid="{00000000-0005-0000-0000-0000BD1F0000}"/>
    <cellStyle name="Unos 6" xfId="8091" xr:uid="{00000000-0005-0000-0000-0000BE1F0000}"/>
    <cellStyle name="Untitled1" xfId="8092" xr:uid="{00000000-0005-0000-0000-0000BF1F0000}"/>
    <cellStyle name="Untitled1 2" xfId="8093" xr:uid="{00000000-0005-0000-0000-0000C01F0000}"/>
    <cellStyle name="Untitled2" xfId="8094" xr:uid="{00000000-0005-0000-0000-0000C11F0000}"/>
    <cellStyle name="Untitled2 2" xfId="8095" xr:uid="{00000000-0005-0000-0000-0000C21F0000}"/>
    <cellStyle name="Untitled3" xfId="8096" xr:uid="{00000000-0005-0000-0000-0000C31F0000}"/>
    <cellStyle name="Untitled3 2" xfId="8097" xr:uid="{00000000-0005-0000-0000-0000C41F0000}"/>
    <cellStyle name="Untitled4" xfId="8098" xr:uid="{00000000-0005-0000-0000-0000C51F0000}"/>
    <cellStyle name="Untitled4 2" xfId="8099" xr:uid="{00000000-0005-0000-0000-0000C61F0000}"/>
    <cellStyle name="Untitled5" xfId="7331" xr:uid="{00000000-0005-0000-0000-0000C71F0000}"/>
    <cellStyle name="Untitled5 2" xfId="6456" xr:uid="{00000000-0005-0000-0000-0000C81F0000}"/>
    <cellStyle name="Zbir" xfId="8100" xr:uid="{00000000-0005-0000-0000-0000C91F0000}"/>
    <cellStyle name="Zbir 2" xfId="7821" xr:uid="{00000000-0005-0000-0000-0000CA1F0000}"/>
    <cellStyle name="Zbir 2 2" xfId="1162" xr:uid="{00000000-0005-0000-0000-0000CB1F0000}"/>
    <cellStyle name="Zbir 2 2 2" xfId="7109" xr:uid="{00000000-0005-0000-0000-0000CC1F0000}"/>
    <cellStyle name="Zbir 2 2 3" xfId="7136" xr:uid="{00000000-0005-0000-0000-0000CD1F0000}"/>
    <cellStyle name="Zbir 2 3" xfId="8101" xr:uid="{00000000-0005-0000-0000-0000CE1F0000}"/>
    <cellStyle name="Zbir 3" xfId="7824" xr:uid="{00000000-0005-0000-0000-0000CF1F0000}"/>
    <cellStyle name="Zbir 3 2" xfId="8102" xr:uid="{00000000-0005-0000-0000-0000D01F0000}"/>
    <cellStyle name="Zbir 3 3" xfId="8103" xr:uid="{00000000-0005-0000-0000-0000D11F0000}"/>
    <cellStyle name="Zbir 4" xfId="7828" xr:uid="{00000000-0005-0000-0000-0000D21F0000}"/>
  </cellStyles>
  <dxfs count="3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104775</xdr:colOff>
      <xdr:row>0</xdr:row>
      <xdr:rowOff>104775</xdr:rowOff>
    </xdr:from>
    <xdr:to>
      <xdr:col>1</xdr:col>
      <xdr:colOff>714375</xdr:colOff>
      <xdr:row>4</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04775"/>
          <a:ext cx="6096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rv-direkcija\ugovaranje\2008\UO_2008\UO%2024.%20okrobar%202008\Documents%20and%20Settings\mirkor\Desktop\pllate%20%20novo___\PLATE_NOV_DEC\Koeficijenti_obracun_ZA_XII_13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0.3.13\Ugovaranje\Documents%20and%20Settings\mirkor\Desktop\pllate%20%20novo___\PLATE_NOV_DEC\Koeficijenti_obracun_ZA_XII_13_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PLAN%20RADA%20ZA%202022%20POSLATO%20KONACNO%20U%20IZJZV%2025.01.2022/PLAN%20SA%20KLINIKA/Documents%20and%20Settings/mirkor/Desktop/pllate%20%20novo___/PLATE_NOV_DEC/Koeficijenti_obracun_ZA_XII_13_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mirkor\Desktop\pllate%20%20novo___\PLATE_NOV_DEC\Koeficijenti_obracun_ZA_XII_13_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abriela/Desktop/&#1058;1-&#1058;5%20&#1050;&#1040;&#1044;&#1056;&#1054;&#1042;&#1048;%2031.12.2022%20(KCV%20i%20Kvovid%20boln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na_Radnici"/>
      <sheetName val="Primarna_Koeficijenti"/>
      <sheetName val="Primarna_IZNOSI"/>
      <sheetName val="Sekundarna_Radnici"/>
      <sheetName val="Sekundarna_Koeficijenti"/>
      <sheetName val="Sekundarna_IZNOSI"/>
      <sheetName val="Parametar"/>
      <sheetName val="Sheet3"/>
      <sheetName val="Novi_ZdrRadnici_2007"/>
    </sheetNames>
    <sheetDataSet>
      <sheetData sheetId="0" refreshError="1"/>
      <sheetData sheetId="1" refreshError="1"/>
      <sheetData sheetId="2" refreshError="1"/>
      <sheetData sheetId="3" refreshError="1"/>
      <sheetData sheetId="4" refreshError="1"/>
      <sheetData sheetId="5" refreshError="1"/>
      <sheetData sheetId="6" refreshError="1">
        <row r="2">
          <cell r="B2" t="str">
            <v>12</v>
          </cell>
        </row>
      </sheetData>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na_Radnici"/>
      <sheetName val="Primarna_Koeficijenti"/>
      <sheetName val="Primarna_IZNOSI"/>
      <sheetName val="Sekundarna_Radnici"/>
      <sheetName val="Sekundarna_Koeficijenti"/>
      <sheetName val="Sekundarna_IZNOSI"/>
      <sheetName val="Parametar"/>
      <sheetName val="Sheet3"/>
      <sheetName val="Novi_ZdrRadnici_2007"/>
    </sheetNames>
    <sheetDataSet>
      <sheetData sheetId="0" refreshError="1"/>
      <sheetData sheetId="1" refreshError="1"/>
      <sheetData sheetId="2" refreshError="1"/>
      <sheetData sheetId="3" refreshError="1"/>
      <sheetData sheetId="4" refreshError="1"/>
      <sheetData sheetId="5" refreshError="1"/>
      <sheetData sheetId="6" refreshError="1">
        <row r="3">
          <cell r="B3" t="str">
            <v>12</v>
          </cell>
        </row>
      </sheetData>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na_Radnici"/>
      <sheetName val="Primarna_Koeficijenti"/>
      <sheetName val="Primarna_IZNOSI"/>
      <sheetName val="Sekundarna_Radnici"/>
      <sheetName val="Sekundarna_Koeficijenti"/>
      <sheetName val="Sekundarna_IZNOSI"/>
      <sheetName val="Parametar"/>
      <sheetName val="Sheet3"/>
      <sheetName val="Novi_ZdrRadnici_2007"/>
    </sheetNames>
    <sheetDataSet>
      <sheetData sheetId="0" refreshError="1"/>
      <sheetData sheetId="1" refreshError="1"/>
      <sheetData sheetId="2" refreshError="1"/>
      <sheetData sheetId="3" refreshError="1"/>
      <sheetData sheetId="4" refreshError="1"/>
      <sheetData sheetId="5" refreshError="1"/>
      <sheetData sheetId="6" refreshError="1">
        <row r="3">
          <cell r="B3" t="str">
            <v>12</v>
          </cell>
        </row>
      </sheetData>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na_Radnici"/>
      <sheetName val="Primarna_Koeficijenti"/>
      <sheetName val="Primarna_IZNOSI"/>
      <sheetName val="Sekundarna_Radnici"/>
      <sheetName val="Sekundarna_Koeficijenti"/>
      <sheetName val="Sekundarna_IZNOSI"/>
      <sheetName val="Parametar"/>
      <sheetName val="Sheet3"/>
      <sheetName val="Novi_ZdrRadnici_2007"/>
    </sheetNames>
    <sheetDataSet>
      <sheetData sheetId="0" refreshError="1"/>
      <sheetData sheetId="1" refreshError="1"/>
      <sheetData sheetId="2" refreshError="1"/>
      <sheetData sheetId="3" refreshError="1"/>
      <sheetData sheetId="4" refreshError="1"/>
      <sheetData sheetId="5" refreshError="1"/>
      <sheetData sheetId="6" refreshError="1">
        <row r="3">
          <cell r="B3" t="str">
            <v>12</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Kadar.ode."/>
      <sheetName val="T2 Kadar.dne.bol.dij."/>
      <sheetName val="T3 Kadar.zaj.med.del."/>
      <sheetName val="T4 Kadar.nem."/>
      <sheetName val="T5 Kadar.zbirno "/>
    </sheetNames>
    <sheetDataSet>
      <sheetData sheetId="0">
        <row r="1">
          <cell r="C1" t="str">
            <v>Клинички центар Војводине</v>
          </cell>
        </row>
        <row r="2">
          <cell r="C2">
            <v>8664161</v>
          </cell>
        </row>
        <row r="47">
          <cell r="I47">
            <v>579</v>
          </cell>
          <cell r="R47">
            <v>1503</v>
          </cell>
          <cell r="Z47">
            <v>19</v>
          </cell>
        </row>
      </sheetData>
      <sheetData sheetId="1">
        <row r="28">
          <cell r="E28">
            <v>49</v>
          </cell>
          <cell r="J28">
            <v>156</v>
          </cell>
          <cell r="M28">
            <v>1</v>
          </cell>
        </row>
      </sheetData>
      <sheetData sheetId="2">
        <row r="18">
          <cell r="J18">
            <v>7</v>
          </cell>
        </row>
        <row r="22">
          <cell r="D22">
            <v>88</v>
          </cell>
          <cell r="E22">
            <v>8</v>
          </cell>
          <cell r="L22">
            <v>264</v>
          </cell>
          <cell r="Q22">
            <v>8</v>
          </cell>
        </row>
      </sheetData>
      <sheetData sheetId="3">
        <row r="22">
          <cell r="B22">
            <v>123</v>
          </cell>
          <cell r="E22">
            <v>337</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4"/>
  <sheetViews>
    <sheetView tabSelected="1" workbookViewId="0">
      <selection activeCell="N22" sqref="N22"/>
    </sheetView>
  </sheetViews>
  <sheetFormatPr defaultRowHeight="15"/>
  <sheetData>
    <row r="1" spans="1:9">
      <c r="A1" s="2847"/>
      <c r="B1" s="2847"/>
      <c r="C1" s="2847"/>
      <c r="D1" s="2847"/>
      <c r="E1" s="2847"/>
      <c r="F1" s="2847"/>
      <c r="G1" s="2847"/>
      <c r="H1" s="2847"/>
      <c r="I1" s="2847"/>
    </row>
    <row r="2" spans="1:9">
      <c r="A2" s="2847"/>
      <c r="B2" s="2847"/>
      <c r="C2" s="3419" t="s">
        <v>12387</v>
      </c>
      <c r="D2" s="3419"/>
      <c r="E2" s="3419"/>
      <c r="F2" s="3419"/>
      <c r="G2" s="3419"/>
      <c r="H2" s="3419"/>
      <c r="I2" s="3419"/>
    </row>
    <row r="3" spans="1:9" ht="15.75">
      <c r="A3" s="2847"/>
      <c r="B3" s="2847"/>
      <c r="C3" s="3420" t="s">
        <v>12388</v>
      </c>
      <c r="D3" s="3420"/>
      <c r="E3" s="3420"/>
      <c r="F3" s="3420"/>
      <c r="G3" s="3420"/>
      <c r="H3" s="3420"/>
      <c r="I3" s="3420"/>
    </row>
    <row r="4" spans="1:9">
      <c r="A4" s="2847"/>
      <c r="B4" s="2847"/>
      <c r="C4" s="2847"/>
      <c r="D4" s="2847"/>
      <c r="E4" s="2847"/>
      <c r="F4" s="2847"/>
      <c r="G4" s="2847"/>
      <c r="H4" s="2847"/>
      <c r="I4" s="2847"/>
    </row>
    <row r="5" spans="1:9">
      <c r="A5" s="2847"/>
      <c r="B5" s="2847"/>
      <c r="C5" s="2847"/>
      <c r="D5" s="2847"/>
      <c r="E5" s="2847"/>
      <c r="F5" s="2847"/>
      <c r="G5" s="2847"/>
      <c r="H5" s="2847"/>
      <c r="I5" s="2847"/>
    </row>
    <row r="6" spans="1:9" ht="18.75">
      <c r="A6" s="2847"/>
      <c r="B6" s="3418" t="s">
        <v>12389</v>
      </c>
      <c r="C6" s="3418"/>
      <c r="D6" s="3418"/>
      <c r="E6" s="3418"/>
      <c r="F6" s="3418"/>
      <c r="G6" s="3418"/>
      <c r="H6" s="3418"/>
      <c r="I6" s="3418"/>
    </row>
    <row r="7" spans="1:9" ht="18.75">
      <c r="A7" s="2847"/>
      <c r="B7" s="3418" t="s">
        <v>12390</v>
      </c>
      <c r="C7" s="3418"/>
      <c r="D7" s="3418"/>
      <c r="E7" s="3418"/>
      <c r="F7" s="3418"/>
      <c r="G7" s="3418"/>
      <c r="H7" s="3418"/>
      <c r="I7" s="3418"/>
    </row>
    <row r="8" spans="1:9" ht="18.75">
      <c r="A8" s="2847"/>
      <c r="B8" s="3421" t="s">
        <v>12391</v>
      </c>
      <c r="C8" s="3421"/>
      <c r="D8" s="3421"/>
      <c r="E8" s="3421"/>
      <c r="F8" s="3421"/>
      <c r="G8" s="3421"/>
      <c r="H8" s="3421"/>
      <c r="I8" s="3421"/>
    </row>
    <row r="9" spans="1:9" ht="18.75">
      <c r="A9" s="2847"/>
      <c r="B9" s="3418"/>
      <c r="C9" s="3418"/>
      <c r="D9" s="3418"/>
      <c r="E9" s="3418"/>
      <c r="F9" s="3418"/>
      <c r="G9" s="3418"/>
      <c r="H9" s="3418"/>
      <c r="I9" s="3418"/>
    </row>
    <row r="10" spans="1:9">
      <c r="A10" s="2848"/>
      <c r="B10" s="2848"/>
      <c r="C10" s="2848" t="s">
        <v>12392</v>
      </c>
      <c r="D10" s="2848"/>
      <c r="E10" s="2847"/>
      <c r="F10" s="2847"/>
      <c r="G10" s="2847"/>
      <c r="H10" s="2847"/>
      <c r="I10" s="2847"/>
    </row>
    <row r="11" spans="1:9">
      <c r="A11" s="2849" t="s">
        <v>12393</v>
      </c>
      <c r="B11" s="2849" t="s">
        <v>12394</v>
      </c>
      <c r="C11" s="2849"/>
      <c r="D11" s="2849"/>
      <c r="E11" s="2850"/>
      <c r="F11" s="2850"/>
      <c r="G11" s="2850"/>
      <c r="H11" s="2850"/>
      <c r="I11" s="2850"/>
    </row>
    <row r="12" spans="1:9">
      <c r="A12" s="2848" t="s">
        <v>12395</v>
      </c>
      <c r="B12" s="2851" t="s">
        <v>5</v>
      </c>
      <c r="C12" s="2851"/>
      <c r="D12" s="2851"/>
      <c r="E12" s="2852"/>
      <c r="F12" s="2852"/>
      <c r="G12" s="2852"/>
      <c r="H12" s="2852"/>
      <c r="I12" s="2852"/>
    </row>
    <row r="13" spans="1:9">
      <c r="A13" s="2848" t="s">
        <v>12396</v>
      </c>
      <c r="B13" s="2851" t="s">
        <v>76</v>
      </c>
      <c r="C13" s="2851"/>
      <c r="D13" s="2851"/>
      <c r="E13" s="2852"/>
      <c r="F13" s="2852"/>
      <c r="G13" s="2852"/>
      <c r="H13" s="2852"/>
      <c r="I13" s="2852"/>
    </row>
    <row r="14" spans="1:9">
      <c r="A14" s="2848" t="s">
        <v>12397</v>
      </c>
      <c r="B14" s="2851" t="s">
        <v>114</v>
      </c>
      <c r="C14" s="2851"/>
      <c r="D14" s="2851"/>
      <c r="E14" s="2852"/>
      <c r="F14" s="2852"/>
      <c r="G14" s="2852"/>
      <c r="H14" s="2852"/>
      <c r="I14" s="2852"/>
    </row>
    <row r="15" spans="1:9">
      <c r="A15" s="2848" t="s">
        <v>12398</v>
      </c>
      <c r="B15" s="2851" t="s">
        <v>147</v>
      </c>
      <c r="C15" s="2851"/>
      <c r="D15" s="2851"/>
      <c r="E15" s="2852"/>
      <c r="F15" s="2852"/>
      <c r="G15" s="2852"/>
      <c r="H15" s="2852"/>
      <c r="I15" s="2852"/>
    </row>
    <row r="16" spans="1:9">
      <c r="A16" s="2848" t="s">
        <v>12399</v>
      </c>
      <c r="B16" s="2851" t="s">
        <v>164</v>
      </c>
      <c r="C16" s="2851"/>
      <c r="D16" s="2851"/>
      <c r="E16" s="2852"/>
      <c r="F16" s="2852"/>
      <c r="G16" s="2852"/>
      <c r="H16" s="2852"/>
      <c r="I16" s="2852"/>
    </row>
    <row r="17" spans="1:9">
      <c r="A17" s="2848" t="s">
        <v>12400</v>
      </c>
      <c r="B17" s="2851" t="s">
        <v>181</v>
      </c>
      <c r="C17" s="2851"/>
      <c r="D17" s="2851"/>
      <c r="E17" s="2852"/>
      <c r="F17" s="2852"/>
      <c r="G17" s="2852"/>
      <c r="H17" s="2852"/>
      <c r="I17" s="2852"/>
    </row>
    <row r="18" spans="1:9">
      <c r="A18" s="2848" t="s">
        <v>12401</v>
      </c>
      <c r="B18" s="2851" t="s">
        <v>227</v>
      </c>
      <c r="C18" s="2851"/>
      <c r="D18" s="2851"/>
      <c r="E18" s="2852"/>
      <c r="F18" s="2852"/>
      <c r="G18" s="2852"/>
      <c r="H18" s="2852"/>
      <c r="I18" s="2852"/>
    </row>
    <row r="19" spans="1:9">
      <c r="A19" s="2848" t="s">
        <v>12402</v>
      </c>
      <c r="B19" s="2851" t="s">
        <v>236</v>
      </c>
      <c r="C19" s="2851"/>
      <c r="D19" s="2851"/>
      <c r="E19" s="2852"/>
      <c r="F19" s="2852"/>
      <c r="G19" s="2852"/>
      <c r="H19" s="2852"/>
      <c r="I19" s="2852"/>
    </row>
    <row r="20" spans="1:9">
      <c r="A20" s="2848" t="s">
        <v>12403</v>
      </c>
      <c r="B20" s="2851" t="s">
        <v>242</v>
      </c>
      <c r="C20" s="2851"/>
      <c r="D20" s="2851"/>
      <c r="E20" s="2852"/>
      <c r="F20" s="2852"/>
      <c r="G20" s="2852"/>
      <c r="H20" s="2852"/>
      <c r="I20" s="2852"/>
    </row>
    <row r="21" spans="1:9">
      <c r="A21" s="2848" t="s">
        <v>12404</v>
      </c>
      <c r="B21" s="2851" t="s">
        <v>253</v>
      </c>
      <c r="C21" s="2851"/>
      <c r="D21" s="2851"/>
      <c r="E21" s="2852"/>
      <c r="F21" s="2852"/>
      <c r="G21" s="2852"/>
      <c r="H21" s="2852"/>
      <c r="I21" s="2852"/>
    </row>
    <row r="22" spans="1:9">
      <c r="A22" s="2848" t="s">
        <v>12405</v>
      </c>
      <c r="B22" s="2853" t="s">
        <v>346</v>
      </c>
      <c r="C22" s="2851"/>
      <c r="D22" s="2851"/>
      <c r="E22" s="2852"/>
      <c r="F22" s="2852"/>
      <c r="G22" s="2852"/>
      <c r="H22" s="2852"/>
      <c r="I22" s="2852"/>
    </row>
    <row r="23" spans="1:9">
      <c r="A23" s="2848" t="s">
        <v>12406</v>
      </c>
      <c r="B23" s="2853" t="s">
        <v>361</v>
      </c>
      <c r="C23" s="2851"/>
      <c r="D23" s="2851"/>
      <c r="E23" s="2852"/>
      <c r="F23" s="2852"/>
      <c r="G23" s="2852"/>
      <c r="H23" s="2852"/>
      <c r="I23" s="2852"/>
    </row>
    <row r="24" spans="1:9">
      <c r="A24" s="2848" t="s">
        <v>12407</v>
      </c>
      <c r="B24" s="2851" t="s">
        <v>1788</v>
      </c>
      <c r="C24" s="2851"/>
      <c r="D24" s="2851"/>
      <c r="E24" s="2852"/>
      <c r="F24" s="2852"/>
      <c r="G24" s="2852"/>
      <c r="H24" s="2852"/>
      <c r="I24" s="2852"/>
    </row>
    <row r="25" spans="1:9">
      <c r="A25" s="2848" t="s">
        <v>12408</v>
      </c>
      <c r="B25" s="2851" t="s">
        <v>7691</v>
      </c>
      <c r="C25" s="2851"/>
      <c r="D25" s="2851"/>
      <c r="E25" s="2852"/>
      <c r="F25" s="2852"/>
      <c r="G25" s="2852"/>
      <c r="H25" s="2852"/>
      <c r="I25" s="2852"/>
    </row>
    <row r="26" spans="1:9">
      <c r="A26" s="2848" t="s">
        <v>12409</v>
      </c>
      <c r="B26" s="2851" t="s">
        <v>8485</v>
      </c>
      <c r="C26" s="2851"/>
      <c r="D26" s="2851"/>
      <c r="E26" s="2852"/>
      <c r="F26" s="2852"/>
      <c r="G26" s="2852"/>
      <c r="H26" s="2852"/>
      <c r="I26" s="2852"/>
    </row>
    <row r="27" spans="1:9">
      <c r="A27" s="2848" t="s">
        <v>12410</v>
      </c>
      <c r="B27" s="2851" t="s">
        <v>92</v>
      </c>
      <c r="C27" s="2851"/>
      <c r="D27" s="2851"/>
      <c r="E27" s="2852"/>
      <c r="F27" s="2852"/>
      <c r="G27" s="2852"/>
      <c r="H27" s="2852"/>
      <c r="I27" s="2852"/>
    </row>
    <row r="28" spans="1:9">
      <c r="A28" s="2848" t="s">
        <v>12411</v>
      </c>
      <c r="B28" s="2851" t="s">
        <v>9689</v>
      </c>
      <c r="C28" s="2851"/>
      <c r="D28" s="2851"/>
      <c r="E28" s="2852"/>
      <c r="F28" s="2852"/>
      <c r="G28" s="2852"/>
      <c r="H28" s="2852"/>
      <c r="I28" s="2852"/>
    </row>
    <row r="29" spans="1:9">
      <c r="A29" s="2848" t="s">
        <v>12412</v>
      </c>
      <c r="B29" s="2851" t="s">
        <v>9747</v>
      </c>
      <c r="C29" s="2851"/>
      <c r="D29" s="2851"/>
      <c r="E29" s="2852"/>
      <c r="F29" s="2852"/>
      <c r="G29" s="2852"/>
      <c r="H29" s="2852"/>
      <c r="I29" s="2852"/>
    </row>
    <row r="30" spans="1:9">
      <c r="A30" s="2848" t="s">
        <v>12413</v>
      </c>
      <c r="B30" s="2851" t="s">
        <v>10422</v>
      </c>
      <c r="C30" s="2851"/>
      <c r="D30" s="2851"/>
      <c r="E30" s="2852"/>
      <c r="F30" s="2852"/>
      <c r="G30" s="2852"/>
      <c r="H30" s="2852"/>
      <c r="I30" s="2852"/>
    </row>
    <row r="31" spans="1:9">
      <c r="A31" s="2848" t="s">
        <v>12414</v>
      </c>
      <c r="B31" s="2851" t="s">
        <v>11960</v>
      </c>
      <c r="C31" s="2851"/>
      <c r="D31" s="2851"/>
      <c r="E31" s="2852"/>
      <c r="F31" s="2852"/>
      <c r="G31" s="2852"/>
      <c r="H31" s="2852"/>
      <c r="I31" s="2852"/>
    </row>
    <row r="32" spans="1:9">
      <c r="A32" s="2848" t="s">
        <v>12415</v>
      </c>
      <c r="B32" s="2851" t="s">
        <v>11979</v>
      </c>
      <c r="C32" s="2851"/>
      <c r="D32" s="2851"/>
      <c r="E32" s="2852"/>
      <c r="F32" s="2852"/>
      <c r="G32" s="2852"/>
      <c r="H32" s="2852"/>
      <c r="I32" s="2852"/>
    </row>
    <row r="33" spans="1:9">
      <c r="A33" s="2848" t="s">
        <v>12416</v>
      </c>
      <c r="B33" s="2851" t="s">
        <v>12016</v>
      </c>
      <c r="C33" s="2854"/>
      <c r="D33" s="2854"/>
      <c r="E33" s="2854"/>
      <c r="F33" s="2854"/>
      <c r="G33" s="2854"/>
      <c r="H33" s="2854"/>
      <c r="I33" s="2854"/>
    </row>
    <row r="34" spans="1:9">
      <c r="A34" s="2847"/>
      <c r="B34" s="2847"/>
      <c r="C34" s="2847"/>
      <c r="D34" s="2847"/>
      <c r="E34" s="2847"/>
      <c r="F34" s="2847"/>
      <c r="G34" s="2847"/>
      <c r="H34" s="2847"/>
      <c r="I34" s="2847"/>
    </row>
  </sheetData>
  <mergeCells count="6">
    <mergeCell ref="B9:I9"/>
    <mergeCell ref="C2:I2"/>
    <mergeCell ref="C3:I3"/>
    <mergeCell ref="B6:I6"/>
    <mergeCell ref="B7:I7"/>
    <mergeCell ref="B8:I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13"/>
  <sheetViews>
    <sheetView zoomScaleNormal="100" workbookViewId="0">
      <selection activeCell="I21" sqref="I21"/>
    </sheetView>
  </sheetViews>
  <sheetFormatPr defaultColWidth="9" defaultRowHeight="15"/>
  <cols>
    <col min="1" max="1" width="40.42578125" customWidth="1"/>
    <col min="3" max="6" width="15.7109375" customWidth="1"/>
  </cols>
  <sheetData>
    <row r="2" spans="1:6">
      <c r="A2" s="1241"/>
      <c r="B2" s="1242" t="s">
        <v>0</v>
      </c>
      <c r="C2" s="1243" t="s">
        <v>225</v>
      </c>
      <c r="D2" s="1243"/>
      <c r="E2" s="1244"/>
      <c r="F2" s="1244"/>
    </row>
    <row r="3" spans="1:6">
      <c r="A3" s="1241"/>
      <c r="B3" s="1242" t="s">
        <v>2</v>
      </c>
      <c r="C3" s="1243" t="s">
        <v>179</v>
      </c>
      <c r="D3" s="1243"/>
      <c r="E3" s="1244"/>
      <c r="F3" s="1244"/>
    </row>
    <row r="4" spans="1:6">
      <c r="A4" s="1241"/>
      <c r="B4" s="1242"/>
      <c r="C4" s="1245"/>
      <c r="D4" s="1245"/>
      <c r="E4" s="1244"/>
      <c r="F4" s="1244"/>
    </row>
    <row r="5" spans="1:6">
      <c r="A5" s="1241"/>
      <c r="B5" s="1246" t="s">
        <v>241</v>
      </c>
      <c r="C5" s="1247" t="s">
        <v>242</v>
      </c>
      <c r="D5" s="1247"/>
      <c r="E5" s="1244"/>
      <c r="F5" s="1244"/>
    </row>
    <row r="6" spans="1:6">
      <c r="A6" s="1244"/>
      <c r="B6" s="1244"/>
      <c r="C6" s="1248"/>
      <c r="D6" s="1244"/>
      <c r="E6" s="1244"/>
      <c r="F6" s="1244"/>
    </row>
    <row r="7" spans="1:6" ht="44.25" customHeight="1">
      <c r="A7" s="3465" t="s">
        <v>243</v>
      </c>
      <c r="B7" s="3465"/>
      <c r="C7" s="3466" t="s">
        <v>244</v>
      </c>
      <c r="D7" s="3467"/>
      <c r="E7" s="3465" t="s">
        <v>231</v>
      </c>
      <c r="F7" s="3465"/>
    </row>
    <row r="8" spans="1:6" ht="27" customHeight="1">
      <c r="A8" s="1249" t="s">
        <v>245</v>
      </c>
      <c r="B8" s="1250" t="s">
        <v>246</v>
      </c>
      <c r="C8" s="1251" t="s">
        <v>190</v>
      </c>
      <c r="D8" s="71" t="s">
        <v>191</v>
      </c>
      <c r="E8" s="1251" t="s">
        <v>190</v>
      </c>
      <c r="F8" s="71" t="s">
        <v>191</v>
      </c>
    </row>
    <row r="9" spans="1:6" s="68" customFormat="1">
      <c r="A9" s="1360" t="s">
        <v>15</v>
      </c>
      <c r="B9" s="1361">
        <v>100</v>
      </c>
      <c r="C9" s="1362">
        <v>6950</v>
      </c>
      <c r="D9" s="1363">
        <v>7000</v>
      </c>
      <c r="E9" s="1364">
        <f>SUM(E10:E13)</f>
        <v>23048</v>
      </c>
      <c r="F9" s="1364">
        <f>SUM(F10:F13)</f>
        <v>25000</v>
      </c>
    </row>
    <row r="10" spans="1:6">
      <c r="A10" s="1252" t="s">
        <v>247</v>
      </c>
      <c r="B10" s="1253"/>
      <c r="C10" s="1254"/>
      <c r="D10" s="1254"/>
      <c r="E10" s="1255">
        <v>15183</v>
      </c>
      <c r="F10" s="1255">
        <v>17500</v>
      </c>
    </row>
    <row r="11" spans="1:6">
      <c r="A11" s="1252" t="s">
        <v>248</v>
      </c>
      <c r="B11" s="1253"/>
      <c r="C11" s="1254"/>
      <c r="D11" s="1254"/>
      <c r="E11" s="1256"/>
      <c r="F11" s="1256"/>
    </row>
    <row r="12" spans="1:6">
      <c r="A12" s="1252" t="s">
        <v>249</v>
      </c>
      <c r="B12" s="1253"/>
      <c r="C12" s="1254"/>
      <c r="D12" s="1254"/>
      <c r="E12" s="1256"/>
      <c r="F12" s="1256"/>
    </row>
    <row r="13" spans="1:6">
      <c r="A13" s="1257" t="s">
        <v>250</v>
      </c>
      <c r="B13" s="1253"/>
      <c r="C13" s="1254"/>
      <c r="D13" s="1254"/>
      <c r="E13" s="1255">
        <v>7865</v>
      </c>
      <c r="F13" s="1255">
        <v>7500</v>
      </c>
    </row>
  </sheetData>
  <mergeCells count="3">
    <mergeCell ref="A7:B7"/>
    <mergeCell ref="C7:D7"/>
    <mergeCell ref="E7:F7"/>
  </mergeCells>
  <pageMargins left="0.70866141732283472" right="0.70866141732283472" top="0.74803149606299213" bottom="0.74803149606299213" header="0.31496062992125984" footer="0.31496062992125984"/>
  <pageSetup scale="10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32"/>
  <sheetViews>
    <sheetView workbookViewId="0">
      <selection activeCell="N11" sqref="N11"/>
    </sheetView>
  </sheetViews>
  <sheetFormatPr defaultColWidth="9" defaultRowHeight="15"/>
  <cols>
    <col min="1" max="1" width="8.28515625" customWidth="1"/>
    <col min="2" max="2" width="62.7109375" customWidth="1"/>
    <col min="3" max="3" width="10.28515625" customWidth="1"/>
    <col min="4" max="4" width="9" customWidth="1"/>
    <col min="5" max="5" width="9.28515625" customWidth="1"/>
    <col min="6" max="6" width="9" customWidth="1"/>
    <col min="7" max="7" width="9.140625" customWidth="1"/>
  </cols>
  <sheetData>
    <row r="1" spans="1:8" ht="20.25" customHeight="1">
      <c r="A1" s="1218"/>
      <c r="B1" s="1219" t="s">
        <v>0</v>
      </c>
      <c r="C1" s="1220" t="s">
        <v>251</v>
      </c>
      <c r="E1" s="1221"/>
      <c r="F1" s="1222"/>
      <c r="G1" s="1223"/>
      <c r="H1" s="1222"/>
    </row>
    <row r="2" spans="1:8">
      <c r="A2" s="1218"/>
      <c r="B2" s="1219" t="s">
        <v>2</v>
      </c>
      <c r="C2" s="1224" t="s">
        <v>179</v>
      </c>
      <c r="E2" s="1225"/>
      <c r="F2" s="1226"/>
      <c r="G2" s="1227"/>
      <c r="H2" s="1226"/>
    </row>
    <row r="3" spans="1:8">
      <c r="A3" s="1218"/>
      <c r="B3" s="1219" t="s">
        <v>252</v>
      </c>
      <c r="C3" s="1228" t="s">
        <v>253</v>
      </c>
      <c r="E3" s="1221"/>
      <c r="F3" s="1222"/>
      <c r="G3" s="1223"/>
      <c r="H3" s="1222"/>
    </row>
    <row r="4" spans="1:8">
      <c r="A4" s="1229"/>
      <c r="B4" s="1230"/>
      <c r="C4" s="1231"/>
      <c r="D4" s="1231"/>
      <c r="E4" s="1232"/>
      <c r="F4" s="1231"/>
      <c r="G4" s="1232"/>
      <c r="H4" s="1231"/>
    </row>
    <row r="5" spans="1:8" ht="15" customHeight="1">
      <c r="A5" s="3463" t="s">
        <v>182</v>
      </c>
      <c r="B5" s="3473" t="s">
        <v>254</v>
      </c>
      <c r="C5" s="3468" t="s">
        <v>255</v>
      </c>
      <c r="D5" s="3469"/>
      <c r="E5" s="3468" t="s">
        <v>256</v>
      </c>
      <c r="F5" s="3470"/>
      <c r="G5" s="3471" t="s">
        <v>144</v>
      </c>
      <c r="H5" s="3471"/>
    </row>
    <row r="6" spans="1:8" ht="22.5">
      <c r="A6" s="3463"/>
      <c r="B6" s="3473"/>
      <c r="C6" s="70" t="s">
        <v>190</v>
      </c>
      <c r="D6" s="71" t="s">
        <v>257</v>
      </c>
      <c r="E6" s="70" t="s">
        <v>190</v>
      </c>
      <c r="F6" s="71" t="s">
        <v>191</v>
      </c>
      <c r="G6" s="70" t="s">
        <v>190</v>
      </c>
      <c r="H6" s="71" t="s">
        <v>191</v>
      </c>
    </row>
    <row r="7" spans="1:8">
      <c r="A7" s="1233" t="s">
        <v>192</v>
      </c>
      <c r="B7" s="1234" t="s">
        <v>38</v>
      </c>
      <c r="C7" s="1235">
        <f>'T 10 ABD'!C17</f>
        <v>13421</v>
      </c>
      <c r="D7" s="1235">
        <f>'T 10 ABD'!D17</f>
        <v>13421</v>
      </c>
      <c r="E7" s="1235">
        <f>'T 10 ABD'!E17</f>
        <v>434</v>
      </c>
      <c r="F7" s="1235">
        <f>'T 10 ABD'!F17</f>
        <v>434</v>
      </c>
      <c r="G7" s="1235">
        <f>C7+E7</f>
        <v>13855</v>
      </c>
      <c r="H7" s="1235">
        <f>D7+F7</f>
        <v>13855</v>
      </c>
    </row>
    <row r="8" spans="1:8">
      <c r="A8" s="1233" t="s">
        <v>196</v>
      </c>
      <c r="B8" s="1234" t="s">
        <v>258</v>
      </c>
      <c r="C8" s="1235">
        <f>'T10 ANE'!C17</f>
        <v>8916</v>
      </c>
      <c r="D8" s="1235">
        <f>'T10 ANE'!D17</f>
        <v>9170</v>
      </c>
      <c r="E8" s="1235">
        <f>'T10 ANE'!E17</f>
        <v>2990</v>
      </c>
      <c r="F8" s="1235">
        <f>'T10 ANE'!F17</f>
        <v>2535</v>
      </c>
      <c r="G8" s="1235">
        <f t="shared" ref="G8:G31" si="0">C8+E8</f>
        <v>11906</v>
      </c>
      <c r="H8" s="1235">
        <f t="shared" ref="H8:H31" si="1">D8+F8</f>
        <v>11705</v>
      </c>
    </row>
    <row r="9" spans="1:8">
      <c r="A9" s="1233" t="s">
        <v>198</v>
      </c>
      <c r="B9" s="1234" t="s">
        <v>259</v>
      </c>
      <c r="C9" s="1235">
        <f>'T10 MAKS'!C15</f>
        <v>6693</v>
      </c>
      <c r="D9" s="1235">
        <f>'T10 MAKS'!D15</f>
        <v>6900</v>
      </c>
      <c r="E9" s="1235">
        <f>'T10 MAKS'!E15</f>
        <v>28</v>
      </c>
      <c r="F9" s="1235">
        <f>'T10 MAKS'!F15</f>
        <v>360</v>
      </c>
      <c r="G9" s="1235">
        <f t="shared" si="0"/>
        <v>6721</v>
      </c>
      <c r="H9" s="1235">
        <f t="shared" si="1"/>
        <v>7260</v>
      </c>
    </row>
    <row r="10" spans="1:8">
      <c r="A10" s="1233" t="s">
        <v>199</v>
      </c>
      <c r="B10" s="1234" t="s">
        <v>44</v>
      </c>
      <c r="C10" s="1235">
        <f>'T10 NH'!C18</f>
        <v>6974</v>
      </c>
      <c r="D10" s="1235">
        <f>'T10 NH'!D18</f>
        <v>8350</v>
      </c>
      <c r="E10" s="1235">
        <f>'T10 NH'!E18</f>
        <v>1295</v>
      </c>
      <c r="F10" s="1235">
        <f>'T10 NH'!F18</f>
        <v>1540</v>
      </c>
      <c r="G10" s="1235">
        <f t="shared" si="0"/>
        <v>8269</v>
      </c>
      <c r="H10" s="1235">
        <f t="shared" si="1"/>
        <v>9890</v>
      </c>
    </row>
    <row r="11" spans="1:8">
      <c r="A11" s="1233" t="s">
        <v>200</v>
      </c>
      <c r="B11" s="1234" t="s">
        <v>40</v>
      </c>
      <c r="C11" s="1235">
        <f>'T10 ORT'!C19</f>
        <v>29101</v>
      </c>
      <c r="D11" s="1235">
        <f>'T10 ORT'!D19</f>
        <v>28381</v>
      </c>
      <c r="E11" s="1235">
        <f>'T10 ORT'!E19</f>
        <v>581</v>
      </c>
      <c r="F11" s="1235">
        <f>'T10 ORT'!F19</f>
        <v>416</v>
      </c>
      <c r="G11" s="1235">
        <f t="shared" si="0"/>
        <v>29682</v>
      </c>
      <c r="H11" s="1235">
        <f t="shared" si="1"/>
        <v>28797</v>
      </c>
    </row>
    <row r="12" spans="1:8">
      <c r="A12" s="1233" t="s">
        <v>201</v>
      </c>
      <c r="B12" s="1234" t="s">
        <v>260</v>
      </c>
      <c r="C12" s="1235">
        <f>'T10 PLH'!C17</f>
        <v>13254</v>
      </c>
      <c r="D12" s="1235">
        <f>'T10 PLH'!D17</f>
        <v>13167</v>
      </c>
      <c r="E12" s="1235">
        <f>'T10 PLH'!E17</f>
        <v>5215</v>
      </c>
      <c r="F12" s="1235">
        <f>'T10 PLH'!F17</f>
        <v>4953</v>
      </c>
      <c r="G12" s="1235">
        <f t="shared" si="0"/>
        <v>18469</v>
      </c>
      <c r="H12" s="1235">
        <f t="shared" si="1"/>
        <v>18120</v>
      </c>
    </row>
    <row r="13" spans="1:8">
      <c r="A13" s="1233" t="s">
        <v>202</v>
      </c>
      <c r="B13" s="1234" t="s">
        <v>41</v>
      </c>
      <c r="C13" s="1235">
        <f>'T10 URO'!C17</f>
        <v>14043</v>
      </c>
      <c r="D13" s="1235">
        <f>'T10 URO'!D17</f>
        <v>14200</v>
      </c>
      <c r="E13" s="1235">
        <f>'T10 URO'!E17</f>
        <v>239</v>
      </c>
      <c r="F13" s="1235">
        <f>'T10 URO'!F17</f>
        <v>260</v>
      </c>
      <c r="G13" s="1235">
        <f t="shared" si="0"/>
        <v>14282</v>
      </c>
      <c r="H13" s="1235">
        <f t="shared" si="1"/>
        <v>14460</v>
      </c>
    </row>
    <row r="14" spans="1:8">
      <c r="A14" s="1233" t="s">
        <v>203</v>
      </c>
      <c r="B14" s="1234" t="s">
        <v>39</v>
      </c>
      <c r="C14" s="1235">
        <f>'T10 VASK'!C17</f>
        <v>12342</v>
      </c>
      <c r="D14" s="1235">
        <f>'T10 VASK'!D17</f>
        <v>12343</v>
      </c>
      <c r="E14" s="1235">
        <f>'T10 VASK'!E17</f>
        <v>638</v>
      </c>
      <c r="F14" s="1235">
        <f>'T10 VASK'!F17</f>
        <v>605</v>
      </c>
      <c r="G14" s="1235">
        <f t="shared" si="0"/>
        <v>12980</v>
      </c>
      <c r="H14" s="1235">
        <f t="shared" si="1"/>
        <v>12948</v>
      </c>
    </row>
    <row r="15" spans="1:8">
      <c r="A15" s="1233" t="s">
        <v>204</v>
      </c>
      <c r="B15" s="1234" t="s">
        <v>261</v>
      </c>
      <c r="C15" s="1023">
        <f>'T10 KOVID'!C19</f>
        <v>3854</v>
      </c>
      <c r="D15" s="1023">
        <f>'T10 KOVID'!D19</f>
        <v>3695</v>
      </c>
      <c r="E15" s="1023">
        <f>'T10 KOVID'!E19</f>
        <v>6990</v>
      </c>
      <c r="F15" s="1023">
        <f>'T10 KOVID'!F19</f>
        <v>6540</v>
      </c>
      <c r="G15" s="1235">
        <f t="shared" si="0"/>
        <v>10844</v>
      </c>
      <c r="H15" s="1235">
        <f t="shared" si="1"/>
        <v>10235</v>
      </c>
    </row>
    <row r="16" spans="1:8">
      <c r="A16" s="1233" t="s">
        <v>206</v>
      </c>
      <c r="B16" s="1234" t="s">
        <v>262</v>
      </c>
      <c r="C16" s="1235">
        <f>'T10 ENDO'!C18</f>
        <v>15415</v>
      </c>
      <c r="D16" s="1235">
        <f>'T10 ENDO'!D18</f>
        <v>19700</v>
      </c>
      <c r="E16" s="1235">
        <f>'T10 ENDO'!E18</f>
        <v>5959</v>
      </c>
      <c r="F16" s="1235">
        <f>'T10 ENDO'!F18</f>
        <v>15400</v>
      </c>
      <c r="G16" s="1235">
        <f t="shared" si="0"/>
        <v>21374</v>
      </c>
      <c r="H16" s="1235">
        <f t="shared" si="1"/>
        <v>35100</v>
      </c>
    </row>
    <row r="17" spans="1:8">
      <c r="A17" s="1233" t="s">
        <v>207</v>
      </c>
      <c r="B17" s="1234" t="s">
        <v>50</v>
      </c>
      <c r="C17" s="1235">
        <f>'T10 GASTRO'!C18</f>
        <v>10203</v>
      </c>
      <c r="D17" s="1235">
        <f>'T10 GASTRO'!D18</f>
        <v>11180</v>
      </c>
      <c r="E17" s="1235">
        <f>'T10 GASTRO'!E18</f>
        <v>18315</v>
      </c>
      <c r="F17" s="1235">
        <f>'T10 GASTRO'!F18</f>
        <v>18930</v>
      </c>
      <c r="G17" s="1235">
        <f t="shared" si="0"/>
        <v>28518</v>
      </c>
      <c r="H17" s="1235">
        <f t="shared" si="1"/>
        <v>30110</v>
      </c>
    </row>
    <row r="18" spans="1:8">
      <c r="A18" s="1233" t="s">
        <v>208</v>
      </c>
      <c r="B18" s="1234" t="s">
        <v>48</v>
      </c>
      <c r="C18" s="1235">
        <f>'T10 NEFRO'!C17</f>
        <v>9930</v>
      </c>
      <c r="D18" s="1235">
        <f>'T10 NEFRO'!D17</f>
        <v>10355</v>
      </c>
      <c r="E18" s="1235">
        <f>'T10 NEFRO'!E17</f>
        <v>21214</v>
      </c>
      <c r="F18" s="1235">
        <f>'T10 NEFRO'!F17</f>
        <v>22610</v>
      </c>
      <c r="G18" s="1235">
        <f t="shared" si="0"/>
        <v>31144</v>
      </c>
      <c r="H18" s="1235">
        <f t="shared" si="1"/>
        <v>32965</v>
      </c>
    </row>
    <row r="19" spans="1:8">
      <c r="A19" s="1233" t="s">
        <v>210</v>
      </c>
      <c r="B19" s="1234" t="s">
        <v>52</v>
      </c>
      <c r="C19" s="1235">
        <f>'T10 HEMA'!C17</f>
        <v>9480</v>
      </c>
      <c r="D19" s="1235">
        <f>'T10 HEMA'!D17</f>
        <v>9514</v>
      </c>
      <c r="E19" s="1235">
        <f>'T10 HEMA'!E17</f>
        <v>17927</v>
      </c>
      <c r="F19" s="1235">
        <f>'T10 HEMA'!F17</f>
        <v>17823</v>
      </c>
      <c r="G19" s="1235">
        <f t="shared" si="0"/>
        <v>27407</v>
      </c>
      <c r="H19" s="1235">
        <f t="shared" si="1"/>
        <v>27337</v>
      </c>
    </row>
    <row r="20" spans="1:8">
      <c r="A20" s="1233" t="s">
        <v>211</v>
      </c>
      <c r="B20" s="1234" t="s">
        <v>263</v>
      </c>
      <c r="C20" s="1235">
        <f>'T10 INF'!C17</f>
        <v>11171</v>
      </c>
      <c r="D20" s="1235">
        <f>'T10 INF'!D17</f>
        <v>14750</v>
      </c>
      <c r="E20" s="1235">
        <f>'T10 INF'!E17</f>
        <v>15449</v>
      </c>
      <c r="F20" s="1235">
        <f>'T10 INF'!F17</f>
        <v>13470</v>
      </c>
      <c r="G20" s="1235">
        <f t="shared" si="0"/>
        <v>26620</v>
      </c>
      <c r="H20" s="1235">
        <f t="shared" si="1"/>
        <v>28220</v>
      </c>
    </row>
    <row r="21" spans="1:8">
      <c r="A21" s="1233" t="s">
        <v>213</v>
      </c>
      <c r="B21" s="1234" t="s">
        <v>264</v>
      </c>
      <c r="C21" s="1235">
        <f>'T10 KOŽNO'!C17</f>
        <v>21090</v>
      </c>
      <c r="D21" s="1235">
        <f>'T10 KOŽNO'!D17</f>
        <v>20714</v>
      </c>
      <c r="E21" s="1235">
        <f>'T10 KOŽNO'!E17</f>
        <v>2457</v>
      </c>
      <c r="F21" s="1235">
        <f>'T10 KOŽNO'!F17</f>
        <v>2430</v>
      </c>
      <c r="G21" s="1235">
        <f t="shared" si="0"/>
        <v>23547</v>
      </c>
      <c r="H21" s="1235">
        <f t="shared" si="1"/>
        <v>23144</v>
      </c>
    </row>
    <row r="22" spans="1:8">
      <c r="A22" s="1233" t="s">
        <v>214</v>
      </c>
      <c r="B22" s="1234" t="s">
        <v>58</v>
      </c>
      <c r="C22" s="1236">
        <f>'T10 ORL'!C17</f>
        <v>22333</v>
      </c>
      <c r="D22" s="1236">
        <f>'T10 ORL'!D17</f>
        <v>22333</v>
      </c>
      <c r="E22" s="1236">
        <f>'T10 ORL'!E17</f>
        <v>2702</v>
      </c>
      <c r="F22" s="1236">
        <f>'T10 ORL'!F17</f>
        <v>2702</v>
      </c>
      <c r="G22" s="1235">
        <f t="shared" si="0"/>
        <v>25035</v>
      </c>
      <c r="H22" s="1235">
        <f t="shared" si="1"/>
        <v>25035</v>
      </c>
    </row>
    <row r="23" spans="1:8">
      <c r="A23" s="1233" t="s">
        <v>215</v>
      </c>
      <c r="B23" s="1234" t="s">
        <v>265</v>
      </c>
      <c r="C23" s="1236">
        <f>'T10 OČNO'!C17</f>
        <v>23255</v>
      </c>
      <c r="D23" s="1236">
        <f>'T10 OČNO'!D17</f>
        <v>18579.333333333328</v>
      </c>
      <c r="E23" s="1236">
        <f>'T10 OČNO'!E17</f>
        <v>701</v>
      </c>
      <c r="F23" s="1236">
        <f>'T10 OČNO'!F17</f>
        <v>704.66666666666629</v>
      </c>
      <c r="G23" s="1235">
        <f t="shared" si="0"/>
        <v>23956</v>
      </c>
      <c r="H23" s="1235">
        <f t="shared" si="1"/>
        <v>19283.999999999996</v>
      </c>
    </row>
    <row r="24" spans="1:8">
      <c r="A24" s="1233" t="s">
        <v>216</v>
      </c>
      <c r="B24" s="1234" t="s">
        <v>266</v>
      </c>
      <c r="C24" s="1236">
        <f>'T10 GAK'!C17</f>
        <v>23038</v>
      </c>
      <c r="D24" s="1236">
        <f>'T10 GAK'!D17</f>
        <v>23030</v>
      </c>
      <c r="E24" s="1236">
        <f>'T10 GAK'!E17</f>
        <v>47343</v>
      </c>
      <c r="F24" s="1236">
        <f>'T10 GAK'!F17</f>
        <v>42720</v>
      </c>
      <c r="G24" s="1235">
        <f t="shared" si="0"/>
        <v>70381</v>
      </c>
      <c r="H24" s="1235">
        <f t="shared" si="1"/>
        <v>65750</v>
      </c>
    </row>
    <row r="25" spans="1:8">
      <c r="A25" s="1233" t="s">
        <v>217</v>
      </c>
      <c r="B25" s="1234" t="s">
        <v>267</v>
      </c>
      <c r="C25" s="1236">
        <f>'T10 REH'!C19</f>
        <v>9127</v>
      </c>
      <c r="D25" s="1236">
        <f>'T10 REH'!D19</f>
        <v>8960</v>
      </c>
      <c r="E25" s="1236">
        <f>'T10 REH'!E19</f>
        <v>17737</v>
      </c>
      <c r="F25" s="1236">
        <f>'T10 REH'!F19</f>
        <v>15002</v>
      </c>
      <c r="G25" s="1235">
        <f t="shared" si="0"/>
        <v>26864</v>
      </c>
      <c r="H25" s="1235">
        <f t="shared" si="1"/>
        <v>23962</v>
      </c>
    </row>
    <row r="26" spans="1:8">
      <c r="A26" s="1233" t="s">
        <v>218</v>
      </c>
      <c r="B26" s="1234" t="s">
        <v>268</v>
      </c>
      <c r="C26" s="1236">
        <f>'T10 NEUROL'!C18</f>
        <v>13234</v>
      </c>
      <c r="D26" s="1236">
        <f>'T10 NEUROL'!D18</f>
        <v>13284</v>
      </c>
      <c r="E26" s="1236">
        <f>'T10 NEUROL'!E18</f>
        <v>1437</v>
      </c>
      <c r="F26" s="1236">
        <f>'T10 NEUROL'!F18</f>
        <v>1476</v>
      </c>
      <c r="G26" s="1235">
        <f t="shared" si="0"/>
        <v>14671</v>
      </c>
      <c r="H26" s="1235">
        <f t="shared" si="1"/>
        <v>14760</v>
      </c>
    </row>
    <row r="27" spans="1:8">
      <c r="A27" s="1233" t="s">
        <v>219</v>
      </c>
      <c r="B27" s="1234" t="s">
        <v>55</v>
      </c>
      <c r="C27" s="1236">
        <f>'T10 PSIH'!C26</f>
        <v>14663</v>
      </c>
      <c r="D27" s="1236">
        <f>'T10 PSIH'!D26</f>
        <v>13912</v>
      </c>
      <c r="E27" s="1236">
        <f>'T10 PSIH'!E26</f>
        <v>23876</v>
      </c>
      <c r="F27" s="1236">
        <f>'T10 PSIH'!F26</f>
        <v>25925</v>
      </c>
      <c r="G27" s="1235">
        <f t="shared" si="0"/>
        <v>38539</v>
      </c>
      <c r="H27" s="1235">
        <f t="shared" si="1"/>
        <v>39837</v>
      </c>
    </row>
    <row r="28" spans="1:8">
      <c r="A28" s="1233" t="s">
        <v>220</v>
      </c>
      <c r="B28" s="1234" t="s">
        <v>65</v>
      </c>
      <c r="C28" s="1236">
        <f>'Т10 UC'!C17</f>
        <v>74420</v>
      </c>
      <c r="D28" s="1236">
        <f>'Т10 UC'!D17</f>
        <v>74215</v>
      </c>
      <c r="E28" s="1236">
        <f>'Т10 UC'!E17</f>
        <v>17368</v>
      </c>
      <c r="F28" s="1236">
        <f>'Т10 UC'!F17</f>
        <v>17313</v>
      </c>
      <c r="G28" s="1235">
        <f t="shared" si="0"/>
        <v>91788</v>
      </c>
      <c r="H28" s="1235">
        <f t="shared" si="1"/>
        <v>91528</v>
      </c>
    </row>
    <row r="29" spans="1:8">
      <c r="A29" s="1233" t="s">
        <v>269</v>
      </c>
      <c r="B29" s="1234" t="s">
        <v>270</v>
      </c>
      <c r="C29" s="1236">
        <f>'T10 LAB'!C17</f>
        <v>11257</v>
      </c>
      <c r="D29" s="1236">
        <f>'T10 LAB'!D17</f>
        <v>8903</v>
      </c>
      <c r="E29" s="1236">
        <f>'T10 LAB'!E17</f>
        <v>4671</v>
      </c>
      <c r="F29" s="1236">
        <f>'T10 LAB'!F17</f>
        <v>2508</v>
      </c>
      <c r="G29" s="1235">
        <f t="shared" si="0"/>
        <v>15928</v>
      </c>
      <c r="H29" s="1235">
        <f t="shared" si="1"/>
        <v>11411</v>
      </c>
    </row>
    <row r="30" spans="1:8">
      <c r="A30" s="1237" t="s">
        <v>271</v>
      </c>
      <c r="B30" s="1238" t="s">
        <v>272</v>
      </c>
      <c r="C30" s="1239">
        <f>'Т10 RADIO'!C25</f>
        <v>2962</v>
      </c>
      <c r="D30" s="1239">
        <f>'Т10 RADIO'!D25</f>
        <v>3073</v>
      </c>
      <c r="E30" s="1239">
        <f>'Т10 RADIO'!E25</f>
        <v>4</v>
      </c>
      <c r="F30" s="1239">
        <f>'Т10 RADIO'!F25</f>
        <v>7</v>
      </c>
      <c r="G30" s="1235">
        <f t="shared" si="0"/>
        <v>2966</v>
      </c>
      <c r="H30" s="1235">
        <f t="shared" si="1"/>
        <v>3080</v>
      </c>
    </row>
    <row r="31" spans="1:8">
      <c r="A31" s="1237" t="s">
        <v>222</v>
      </c>
      <c r="B31" s="1238" t="s">
        <v>273</v>
      </c>
      <c r="C31" s="1236">
        <f>'T10 TRANS'!C13</f>
        <v>0</v>
      </c>
      <c r="D31" s="1236">
        <f>'T10 TRANS'!D13</f>
        <v>0</v>
      </c>
      <c r="E31" s="1236">
        <f>'T10 TRANS'!E13</f>
        <v>1</v>
      </c>
      <c r="F31" s="1236">
        <f>'T10 TRANS'!F13</f>
        <v>17</v>
      </c>
      <c r="G31" s="1235">
        <f t="shared" si="0"/>
        <v>1</v>
      </c>
      <c r="H31" s="1235">
        <f t="shared" si="1"/>
        <v>17</v>
      </c>
    </row>
    <row r="32" spans="1:8">
      <c r="A32" s="3472" t="s">
        <v>274</v>
      </c>
      <c r="B32" s="3472"/>
      <c r="C32" s="1240">
        <f t="shared" ref="C32:H32" si="2">SUM(C7:C31)</f>
        <v>380176</v>
      </c>
      <c r="D32" s="1240">
        <f t="shared" si="2"/>
        <v>382129.33333333331</v>
      </c>
      <c r="E32" s="1240">
        <f t="shared" si="2"/>
        <v>215571</v>
      </c>
      <c r="F32" s="1240">
        <f t="shared" si="2"/>
        <v>216680.66666666669</v>
      </c>
      <c r="G32" s="1240">
        <f t="shared" si="2"/>
        <v>595747</v>
      </c>
      <c r="H32" s="1240">
        <f t="shared" si="2"/>
        <v>598810</v>
      </c>
    </row>
  </sheetData>
  <mergeCells count="6">
    <mergeCell ref="C5:D5"/>
    <mergeCell ref="E5:F5"/>
    <mergeCell ref="G5:H5"/>
    <mergeCell ref="A32:B32"/>
    <mergeCell ref="A5:A6"/>
    <mergeCell ref="B5:B6"/>
  </mergeCells>
  <pageMargins left="0.51181102362204722" right="0.31496062992125984" top="0.55118110236220474" bottom="0.15748031496062992" header="0.31496062992125984" footer="0.31496062992125984"/>
  <pageSetup scale="9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H24"/>
  <sheetViews>
    <sheetView workbookViewId="0">
      <selection activeCell="N20" sqref="N20"/>
    </sheetView>
  </sheetViews>
  <sheetFormatPr defaultColWidth="9" defaultRowHeight="15"/>
  <cols>
    <col min="1" max="1" width="10.28515625" customWidth="1"/>
    <col min="2" max="2" width="57" bestFit="1"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8">
      <c r="A1" s="127"/>
      <c r="B1" s="1215" t="s">
        <v>0</v>
      </c>
      <c r="C1" s="127" t="s">
        <v>251</v>
      </c>
      <c r="D1" s="127"/>
      <c r="E1" s="127"/>
      <c r="F1" s="127"/>
      <c r="G1" s="127"/>
      <c r="H1" s="127"/>
    </row>
    <row r="2" spans="1:8">
      <c r="A2" s="127"/>
      <c r="B2" s="1215" t="s">
        <v>2</v>
      </c>
      <c r="C2" s="127" t="s">
        <v>179</v>
      </c>
      <c r="D2" s="127"/>
      <c r="E2" s="127"/>
      <c r="F2" s="127"/>
      <c r="G2" s="127"/>
      <c r="H2" s="127"/>
    </row>
    <row r="3" spans="1:8">
      <c r="A3" s="127"/>
      <c r="B3" s="1215" t="s">
        <v>275</v>
      </c>
      <c r="C3" s="127" t="s">
        <v>253</v>
      </c>
      <c r="D3" s="127"/>
      <c r="E3" s="127"/>
      <c r="F3" s="127"/>
      <c r="G3" s="127"/>
      <c r="H3" s="127"/>
    </row>
    <row r="4" spans="1:8">
      <c r="A4" s="127"/>
      <c r="B4" s="1215" t="s">
        <v>77</v>
      </c>
      <c r="C4" s="127" t="s">
        <v>38</v>
      </c>
      <c r="D4" s="127"/>
      <c r="E4" s="127"/>
      <c r="F4" s="127"/>
      <c r="G4" s="127"/>
      <c r="H4" s="127"/>
    </row>
    <row r="5" spans="1:8">
      <c r="A5" s="127"/>
      <c r="B5" s="127"/>
      <c r="C5" s="127"/>
      <c r="D5" s="127"/>
      <c r="E5" s="127"/>
      <c r="F5" s="127"/>
      <c r="G5" s="127"/>
      <c r="H5" s="127"/>
    </row>
    <row r="6" spans="1:8">
      <c r="A6" s="3483" t="s">
        <v>12365</v>
      </c>
      <c r="B6" s="3485" t="s">
        <v>277</v>
      </c>
      <c r="C6" s="3476" t="s">
        <v>255</v>
      </c>
      <c r="D6" s="3477"/>
      <c r="E6" s="3478" t="s">
        <v>256</v>
      </c>
      <c r="F6" s="3479"/>
      <c r="G6" s="3480" t="s">
        <v>144</v>
      </c>
      <c r="H6" s="3480"/>
    </row>
    <row r="7" spans="1:8" ht="24">
      <c r="A7" s="3484"/>
      <c r="B7" s="3484"/>
      <c r="C7" s="89" t="s">
        <v>190</v>
      </c>
      <c r="D7" s="7" t="s">
        <v>257</v>
      </c>
      <c r="E7" s="89" t="s">
        <v>190</v>
      </c>
      <c r="F7" s="7" t="s">
        <v>257</v>
      </c>
      <c r="G7" s="89" t="s">
        <v>190</v>
      </c>
      <c r="H7" s="7" t="s">
        <v>257</v>
      </c>
    </row>
    <row r="8" spans="1:8">
      <c r="A8" s="671" t="s">
        <v>278</v>
      </c>
      <c r="B8" s="5" t="s">
        <v>279</v>
      </c>
      <c r="C8" s="992">
        <v>5387</v>
      </c>
      <c r="D8" s="992">
        <v>5387</v>
      </c>
      <c r="E8" s="992">
        <v>227</v>
      </c>
      <c r="F8" s="992">
        <v>227</v>
      </c>
      <c r="G8" s="992">
        <f t="shared" ref="G8:G16" si="0">C8+E8</f>
        <v>5614</v>
      </c>
      <c r="H8" s="992">
        <f t="shared" ref="H8:H16" si="1">D8+F8</f>
        <v>5614</v>
      </c>
    </row>
    <row r="9" spans="1:8">
      <c r="A9" s="671" t="s">
        <v>280</v>
      </c>
      <c r="B9" s="5" t="s">
        <v>281</v>
      </c>
      <c r="C9" s="992">
        <v>3803</v>
      </c>
      <c r="D9" s="992">
        <v>3803</v>
      </c>
      <c r="E9" s="992">
        <v>23</v>
      </c>
      <c r="F9" s="992">
        <v>23</v>
      </c>
      <c r="G9" s="992">
        <f t="shared" si="0"/>
        <v>3826</v>
      </c>
      <c r="H9" s="992">
        <f t="shared" si="1"/>
        <v>3826</v>
      </c>
    </row>
    <row r="10" spans="1:8">
      <c r="A10" s="671" t="s">
        <v>282</v>
      </c>
      <c r="B10" s="5" t="s">
        <v>283</v>
      </c>
      <c r="C10" s="992">
        <v>1786</v>
      </c>
      <c r="D10" s="992">
        <v>1786</v>
      </c>
      <c r="E10" s="992">
        <v>35</v>
      </c>
      <c r="F10" s="992">
        <v>35</v>
      </c>
      <c r="G10" s="992">
        <f t="shared" si="0"/>
        <v>1821</v>
      </c>
      <c r="H10" s="992">
        <f t="shared" si="1"/>
        <v>1821</v>
      </c>
    </row>
    <row r="11" spans="1:8">
      <c r="A11" s="671" t="s">
        <v>284</v>
      </c>
      <c r="B11" s="5" t="s">
        <v>285</v>
      </c>
      <c r="C11" s="992">
        <v>995</v>
      </c>
      <c r="D11" s="992">
        <v>995</v>
      </c>
      <c r="E11" s="992">
        <v>6</v>
      </c>
      <c r="F11" s="992">
        <v>6</v>
      </c>
      <c r="G11" s="992">
        <f t="shared" si="0"/>
        <v>1001</v>
      </c>
      <c r="H11" s="992">
        <f t="shared" si="1"/>
        <v>1001</v>
      </c>
    </row>
    <row r="12" spans="1:8">
      <c r="A12" s="671" t="s">
        <v>286</v>
      </c>
      <c r="B12" s="5" t="s">
        <v>287</v>
      </c>
      <c r="C12" s="992">
        <v>919</v>
      </c>
      <c r="D12" s="992">
        <v>919</v>
      </c>
      <c r="E12" s="992">
        <v>135</v>
      </c>
      <c r="F12" s="992">
        <v>135</v>
      </c>
      <c r="G12" s="992">
        <f t="shared" si="0"/>
        <v>1054</v>
      </c>
      <c r="H12" s="992">
        <f t="shared" si="1"/>
        <v>1054</v>
      </c>
    </row>
    <row r="13" spans="1:8">
      <c r="A13" s="671" t="s">
        <v>288</v>
      </c>
      <c r="B13" s="5" t="s">
        <v>289</v>
      </c>
      <c r="C13" s="992">
        <v>531</v>
      </c>
      <c r="D13" s="992">
        <v>531</v>
      </c>
      <c r="E13" s="992">
        <v>8</v>
      </c>
      <c r="F13" s="992">
        <v>8</v>
      </c>
      <c r="G13" s="992">
        <f t="shared" si="0"/>
        <v>539</v>
      </c>
      <c r="H13" s="992">
        <f t="shared" si="1"/>
        <v>539</v>
      </c>
    </row>
    <row r="14" spans="1:8">
      <c r="A14" s="671" t="s">
        <v>290</v>
      </c>
      <c r="B14" s="5" t="s">
        <v>291</v>
      </c>
      <c r="C14" s="992">
        <v>0</v>
      </c>
      <c r="D14" s="992">
        <v>0</v>
      </c>
      <c r="E14" s="992">
        <v>0</v>
      </c>
      <c r="F14" s="992">
        <v>0</v>
      </c>
      <c r="G14" s="992">
        <f t="shared" si="0"/>
        <v>0</v>
      </c>
      <c r="H14" s="992">
        <f t="shared" si="1"/>
        <v>0</v>
      </c>
    </row>
    <row r="15" spans="1:8" ht="72">
      <c r="A15" s="1114">
        <v>140001</v>
      </c>
      <c r="B15" s="1216" t="s">
        <v>292</v>
      </c>
      <c r="C15" s="1217">
        <v>0</v>
      </c>
      <c r="D15" s="1217">
        <v>0</v>
      </c>
      <c r="E15" s="1217">
        <v>0</v>
      </c>
      <c r="F15" s="1217">
        <v>0</v>
      </c>
      <c r="G15" s="1217">
        <f t="shared" si="0"/>
        <v>0</v>
      </c>
      <c r="H15" s="1217">
        <f t="shared" si="1"/>
        <v>0</v>
      </c>
    </row>
    <row r="16" spans="1:8" ht="96">
      <c r="A16" s="1114">
        <v>140002</v>
      </c>
      <c r="B16" s="1216" t="s">
        <v>293</v>
      </c>
      <c r="C16" s="1217">
        <v>0</v>
      </c>
      <c r="D16" s="1217">
        <v>0</v>
      </c>
      <c r="E16" s="1217">
        <v>0</v>
      </c>
      <c r="F16" s="1217">
        <v>0</v>
      </c>
      <c r="G16" s="1217">
        <f t="shared" si="0"/>
        <v>0</v>
      </c>
      <c r="H16" s="1217">
        <f t="shared" si="1"/>
        <v>0</v>
      </c>
    </row>
    <row r="17" spans="1:8">
      <c r="A17" s="3481" t="s">
        <v>144</v>
      </c>
      <c r="B17" s="3482"/>
      <c r="C17" s="119">
        <f t="shared" ref="C17:H17" si="2">SUM(C8:C16)</f>
        <v>13421</v>
      </c>
      <c r="D17" s="119">
        <f t="shared" si="2"/>
        <v>13421</v>
      </c>
      <c r="E17" s="119">
        <f t="shared" si="2"/>
        <v>434</v>
      </c>
      <c r="F17" s="119">
        <f t="shared" si="2"/>
        <v>434</v>
      </c>
      <c r="G17" s="119">
        <f t="shared" ref="G17" si="3">SUM(G8:G16)</f>
        <v>13855</v>
      </c>
      <c r="H17" s="119">
        <f t="shared" si="2"/>
        <v>13855</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13421</v>
      </c>
      <c r="D24" s="2666">
        <f t="shared" ref="D24:H24" si="4">D17</f>
        <v>13421</v>
      </c>
      <c r="E24" s="2666">
        <f t="shared" si="4"/>
        <v>434</v>
      </c>
      <c r="F24" s="2666">
        <f t="shared" si="4"/>
        <v>434</v>
      </c>
      <c r="G24" s="2666">
        <f t="shared" si="4"/>
        <v>13855</v>
      </c>
      <c r="H24" s="2666">
        <f t="shared" si="4"/>
        <v>13855</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24"/>
  <sheetViews>
    <sheetView workbookViewId="0">
      <selection activeCell="M16" sqref="M16"/>
    </sheetView>
  </sheetViews>
  <sheetFormatPr defaultColWidth="9.140625" defaultRowHeight="15"/>
  <cols>
    <col min="1" max="1" width="9.140625" style="75"/>
    <col min="2" max="2" width="58.140625" style="75" customWidth="1"/>
    <col min="3" max="3" width="9.5703125" style="75" customWidth="1"/>
    <col min="4" max="4" width="9.5703125" style="1207" customWidth="1"/>
    <col min="5" max="5" width="9.5703125" style="75" customWidth="1"/>
    <col min="6" max="6" width="9.5703125" style="1207" customWidth="1"/>
    <col min="7" max="7" width="9.5703125" style="75" customWidth="1"/>
    <col min="8" max="8" width="9.5703125" style="1207" customWidth="1"/>
    <col min="9" max="16384" width="9.140625" style="75"/>
  </cols>
  <sheetData>
    <row r="1" spans="1:8">
      <c r="A1" s="1187"/>
      <c r="B1" s="1188" t="s">
        <v>0</v>
      </c>
      <c r="C1" s="1189" t="s">
        <v>251</v>
      </c>
      <c r="D1" s="1190"/>
      <c r="E1" s="1193"/>
      <c r="F1" s="1193"/>
      <c r="G1" s="1208"/>
      <c r="H1" s="1193"/>
    </row>
    <row r="2" spans="1:8">
      <c r="A2" s="1187"/>
      <c r="B2" s="1188" t="s">
        <v>2</v>
      </c>
      <c r="C2" s="1192" t="s">
        <v>179</v>
      </c>
      <c r="D2" s="1193"/>
      <c r="E2" s="1193"/>
      <c r="F2" s="1193"/>
      <c r="G2" s="1208"/>
      <c r="H2" s="1193"/>
    </row>
    <row r="3" spans="1:8">
      <c r="A3" s="1187"/>
      <c r="B3" s="1188" t="s">
        <v>275</v>
      </c>
      <c r="C3" s="1193" t="s">
        <v>253</v>
      </c>
      <c r="D3" s="1193"/>
      <c r="E3" s="1193"/>
      <c r="F3" s="1193"/>
      <c r="G3" s="1208"/>
      <c r="H3" s="1193"/>
    </row>
    <row r="4" spans="1:8">
      <c r="A4" s="1187"/>
      <c r="B4" s="1188" t="s">
        <v>294</v>
      </c>
      <c r="C4" s="1193" t="s">
        <v>258</v>
      </c>
      <c r="D4" s="1193"/>
      <c r="E4" s="1193"/>
      <c r="F4" s="1193"/>
      <c r="G4" s="1208"/>
      <c r="H4" s="1193"/>
    </row>
    <row r="5" spans="1:8">
      <c r="A5" s="1195"/>
      <c r="B5" s="1195"/>
      <c r="C5" s="1195"/>
      <c r="D5" s="1208"/>
      <c r="E5" s="1208"/>
      <c r="F5" s="1208"/>
      <c r="G5" s="1208"/>
      <c r="H5" s="1208"/>
    </row>
    <row r="6" spans="1:8">
      <c r="A6" s="3483" t="s">
        <v>12365</v>
      </c>
      <c r="B6" s="3485" t="s">
        <v>277</v>
      </c>
      <c r="C6" s="3486" t="s">
        <v>255</v>
      </c>
      <c r="D6" s="3487"/>
      <c r="E6" s="3488" t="s">
        <v>256</v>
      </c>
      <c r="F6" s="3489"/>
      <c r="G6" s="3490" t="s">
        <v>144</v>
      </c>
      <c r="H6" s="3490"/>
    </row>
    <row r="7" spans="1:8" ht="24">
      <c r="A7" s="3484"/>
      <c r="B7" s="3484"/>
      <c r="C7" s="1006" t="s">
        <v>190</v>
      </c>
      <c r="D7" s="1007" t="s">
        <v>257</v>
      </c>
      <c r="E7" s="1006" t="s">
        <v>190</v>
      </c>
      <c r="F7" s="1007" t="s">
        <v>257</v>
      </c>
      <c r="G7" s="1006" t="s">
        <v>190</v>
      </c>
      <c r="H7" s="1007" t="s">
        <v>257</v>
      </c>
    </row>
    <row r="8" spans="1:8">
      <c r="A8" s="1196" t="s">
        <v>278</v>
      </c>
      <c r="B8" s="1197" t="s">
        <v>279</v>
      </c>
      <c r="C8" s="1200">
        <v>6139</v>
      </c>
      <c r="D8" s="1200">
        <v>6500</v>
      </c>
      <c r="E8" s="1209">
        <v>2458</v>
      </c>
      <c r="F8" s="1209">
        <v>2000</v>
      </c>
      <c r="G8" s="1209">
        <f t="shared" ref="G8:G16" si="0">C8+E8</f>
        <v>8597</v>
      </c>
      <c r="H8" s="1200">
        <f t="shared" ref="H8:H16" si="1">D8+F8</f>
        <v>8500</v>
      </c>
    </row>
    <row r="9" spans="1:8">
      <c r="A9" s="1196" t="s">
        <v>280</v>
      </c>
      <c r="B9" s="1197" t="s">
        <v>281</v>
      </c>
      <c r="C9" s="1200">
        <v>1366</v>
      </c>
      <c r="D9" s="1200">
        <v>1200</v>
      </c>
      <c r="E9" s="1209">
        <v>322</v>
      </c>
      <c r="F9" s="1209">
        <v>300</v>
      </c>
      <c r="G9" s="1209">
        <f t="shared" si="0"/>
        <v>1688</v>
      </c>
      <c r="H9" s="1200">
        <f t="shared" si="1"/>
        <v>1500</v>
      </c>
    </row>
    <row r="10" spans="1:8">
      <c r="A10" s="1210" t="s">
        <v>282</v>
      </c>
      <c r="B10" s="1197" t="s">
        <v>283</v>
      </c>
      <c r="C10" s="1200">
        <v>297</v>
      </c>
      <c r="D10" s="1200">
        <v>300</v>
      </c>
      <c r="E10" s="1209">
        <v>17</v>
      </c>
      <c r="F10" s="1209">
        <v>20</v>
      </c>
      <c r="G10" s="1209">
        <f t="shared" si="0"/>
        <v>314</v>
      </c>
      <c r="H10" s="1200">
        <f t="shared" si="1"/>
        <v>320</v>
      </c>
    </row>
    <row r="11" spans="1:8">
      <c r="A11" s="1196" t="s">
        <v>284</v>
      </c>
      <c r="B11" s="1197" t="s">
        <v>285</v>
      </c>
      <c r="C11" s="1200">
        <v>443</v>
      </c>
      <c r="D11" s="1200">
        <v>450</v>
      </c>
      <c r="E11" s="1209">
        <v>5</v>
      </c>
      <c r="F11" s="1209">
        <v>5</v>
      </c>
      <c r="G11" s="1209">
        <f t="shared" si="0"/>
        <v>448</v>
      </c>
      <c r="H11" s="1200">
        <f t="shared" si="1"/>
        <v>455</v>
      </c>
    </row>
    <row r="12" spans="1:8">
      <c r="A12" s="1196" t="s">
        <v>286</v>
      </c>
      <c r="B12" s="1197" t="s">
        <v>287</v>
      </c>
      <c r="C12" s="1200">
        <v>333</v>
      </c>
      <c r="D12" s="1200">
        <v>350</v>
      </c>
      <c r="E12" s="1209">
        <v>52</v>
      </c>
      <c r="F12" s="1209">
        <v>50</v>
      </c>
      <c r="G12" s="1209">
        <f t="shared" si="0"/>
        <v>385</v>
      </c>
      <c r="H12" s="1200">
        <f t="shared" si="1"/>
        <v>400</v>
      </c>
    </row>
    <row r="13" spans="1:8">
      <c r="A13" s="1210" t="s">
        <v>288</v>
      </c>
      <c r="B13" s="1211" t="s">
        <v>287</v>
      </c>
      <c r="C13" s="1200">
        <v>337</v>
      </c>
      <c r="D13" s="1200">
        <v>350</v>
      </c>
      <c r="E13" s="1209">
        <v>125</v>
      </c>
      <c r="F13" s="1209">
        <v>150</v>
      </c>
      <c r="G13" s="1209">
        <f t="shared" si="0"/>
        <v>462</v>
      </c>
      <c r="H13" s="1200">
        <f t="shared" si="1"/>
        <v>500</v>
      </c>
    </row>
    <row r="14" spans="1:8">
      <c r="A14" s="1210" t="s">
        <v>290</v>
      </c>
      <c r="B14" s="1211" t="s">
        <v>291</v>
      </c>
      <c r="C14" s="1200">
        <v>1</v>
      </c>
      <c r="D14" s="1200">
        <v>20</v>
      </c>
      <c r="E14" s="1209">
        <v>11</v>
      </c>
      <c r="F14" s="1209">
        <v>10</v>
      </c>
      <c r="G14" s="1209">
        <f t="shared" si="0"/>
        <v>12</v>
      </c>
      <c r="H14" s="1200">
        <f t="shared" si="1"/>
        <v>30</v>
      </c>
    </row>
    <row r="15" spans="1:8" ht="72">
      <c r="A15" s="1212">
        <v>140001</v>
      </c>
      <c r="B15" s="1213" t="s">
        <v>292</v>
      </c>
      <c r="C15" s="1200">
        <v>0</v>
      </c>
      <c r="D15" s="1200">
        <v>0</v>
      </c>
      <c r="E15" s="1209">
        <v>0</v>
      </c>
      <c r="F15" s="1209">
        <v>0</v>
      </c>
      <c r="G15" s="1198">
        <f t="shared" si="0"/>
        <v>0</v>
      </c>
      <c r="H15" s="1200">
        <f t="shared" si="1"/>
        <v>0</v>
      </c>
    </row>
    <row r="16" spans="1:8" ht="96">
      <c r="A16" s="1212">
        <v>140002</v>
      </c>
      <c r="B16" s="1213" t="s">
        <v>293</v>
      </c>
      <c r="C16" s="1200">
        <v>0</v>
      </c>
      <c r="D16" s="1200">
        <v>0</v>
      </c>
      <c r="E16" s="1209">
        <v>0</v>
      </c>
      <c r="F16" s="1209">
        <v>0</v>
      </c>
      <c r="G16" s="1198">
        <f t="shared" si="0"/>
        <v>0</v>
      </c>
      <c r="H16" s="1200">
        <f t="shared" si="1"/>
        <v>0</v>
      </c>
    </row>
    <row r="17" spans="1:8">
      <c r="A17" s="3491" t="s">
        <v>144</v>
      </c>
      <c r="B17" s="3492"/>
      <c r="C17" s="1205">
        <f t="shared" ref="C17:H17" si="2">SUM(C8:C16)</f>
        <v>8916</v>
      </c>
      <c r="D17" s="1205">
        <f t="shared" si="2"/>
        <v>9170</v>
      </c>
      <c r="E17" s="1205">
        <f t="shared" si="2"/>
        <v>2990</v>
      </c>
      <c r="F17" s="1214">
        <f t="shared" si="2"/>
        <v>2535</v>
      </c>
      <c r="G17" s="1205">
        <f t="shared" ref="G17" si="3">SUM(G8:G16)</f>
        <v>11906</v>
      </c>
      <c r="H17" s="1205">
        <f t="shared" si="2"/>
        <v>11705</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8916</v>
      </c>
      <c r="D24" s="2666">
        <f t="shared" ref="D24:H24" si="4">D17</f>
        <v>9170</v>
      </c>
      <c r="E24" s="2666">
        <f t="shared" si="4"/>
        <v>2990</v>
      </c>
      <c r="F24" s="2666">
        <f t="shared" si="4"/>
        <v>2535</v>
      </c>
      <c r="G24" s="2666">
        <f t="shared" si="4"/>
        <v>11906</v>
      </c>
      <c r="H24" s="2666">
        <f t="shared" si="4"/>
        <v>11705</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2"/>
  <sheetViews>
    <sheetView workbookViewId="0">
      <selection activeCell="L14" sqref="L14"/>
    </sheetView>
  </sheetViews>
  <sheetFormatPr defaultColWidth="9" defaultRowHeight="15"/>
  <cols>
    <col min="2" max="2" width="58.28515625"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8">
      <c r="A1" s="306"/>
      <c r="B1" s="86" t="s">
        <v>0</v>
      </c>
      <c r="C1" s="82" t="s">
        <v>251</v>
      </c>
      <c r="D1" s="87"/>
      <c r="E1" s="87"/>
      <c r="F1" s="87"/>
      <c r="G1" s="83"/>
      <c r="H1" s="87"/>
    </row>
    <row r="2" spans="1:8">
      <c r="A2" s="306"/>
      <c r="B2" s="86" t="s">
        <v>2</v>
      </c>
      <c r="C2" s="85" t="s">
        <v>295</v>
      </c>
      <c r="D2" s="83"/>
      <c r="E2" s="83"/>
      <c r="F2" s="83"/>
      <c r="G2" s="83"/>
      <c r="H2" s="83"/>
    </row>
    <row r="3" spans="1:8">
      <c r="A3" s="306"/>
      <c r="B3" s="86" t="s">
        <v>275</v>
      </c>
      <c r="C3" s="83" t="s">
        <v>253</v>
      </c>
      <c r="D3" s="83"/>
      <c r="E3" s="83"/>
      <c r="F3" s="83"/>
      <c r="G3" s="83"/>
      <c r="H3" s="83"/>
    </row>
    <row r="4" spans="1:8">
      <c r="A4" s="306"/>
      <c r="B4" s="86" t="s">
        <v>296</v>
      </c>
      <c r="C4" s="83" t="s">
        <v>259</v>
      </c>
      <c r="D4" s="83"/>
      <c r="E4" s="83"/>
      <c r="F4" s="83"/>
      <c r="G4" s="83"/>
      <c r="H4" s="83"/>
    </row>
    <row r="5" spans="1:8">
      <c r="A5" s="1174"/>
      <c r="B5" s="1174"/>
      <c r="C5" s="1174"/>
      <c r="D5" s="1083"/>
      <c r="E5" s="1083"/>
      <c r="F5" s="1083"/>
      <c r="G5" s="1083"/>
      <c r="H5" s="1083"/>
    </row>
    <row r="6" spans="1:8">
      <c r="A6" s="3483" t="s">
        <v>12365</v>
      </c>
      <c r="B6" s="3485" t="s">
        <v>277</v>
      </c>
      <c r="C6" s="3476" t="s">
        <v>255</v>
      </c>
      <c r="D6" s="3477"/>
      <c r="E6" s="3478" t="s">
        <v>256</v>
      </c>
      <c r="F6" s="3479"/>
      <c r="G6" s="3480" t="s">
        <v>144</v>
      </c>
      <c r="H6" s="3480"/>
    </row>
    <row r="7" spans="1:8" ht="24">
      <c r="A7" s="3484"/>
      <c r="B7" s="3484"/>
      <c r="C7" s="89" t="s">
        <v>190</v>
      </c>
      <c r="D7" s="7" t="s">
        <v>257</v>
      </c>
      <c r="E7" s="89" t="s">
        <v>190</v>
      </c>
      <c r="F7" s="7" t="s">
        <v>257</v>
      </c>
      <c r="G7" s="89" t="s">
        <v>190</v>
      </c>
      <c r="H7" s="7" t="s">
        <v>257</v>
      </c>
    </row>
    <row r="8" spans="1:8">
      <c r="A8" s="359" t="s">
        <v>278</v>
      </c>
      <c r="B8" s="317" t="s">
        <v>279</v>
      </c>
      <c r="C8" s="577">
        <v>4203</v>
      </c>
      <c r="D8" s="577">
        <v>4200</v>
      </c>
      <c r="E8" s="1206">
        <v>12</v>
      </c>
      <c r="F8" s="577">
        <v>100</v>
      </c>
      <c r="G8" s="577">
        <f t="shared" ref="G8:H14" si="0">C8+E8</f>
        <v>4215</v>
      </c>
      <c r="H8" s="147">
        <f t="shared" si="0"/>
        <v>4300</v>
      </c>
    </row>
    <row r="9" spans="1:8">
      <c r="A9" s="359" t="s">
        <v>280</v>
      </c>
      <c r="B9" s="317" t="s">
        <v>281</v>
      </c>
      <c r="C9" s="577">
        <v>123</v>
      </c>
      <c r="D9" s="577">
        <v>500</v>
      </c>
      <c r="E9" s="1206">
        <v>11</v>
      </c>
      <c r="F9" s="577">
        <v>150</v>
      </c>
      <c r="G9" s="577">
        <f t="shared" si="0"/>
        <v>134</v>
      </c>
      <c r="H9" s="147">
        <f t="shared" si="0"/>
        <v>650</v>
      </c>
    </row>
    <row r="10" spans="1:8">
      <c r="A10" s="359" t="s">
        <v>282</v>
      </c>
      <c r="B10" s="317" t="s">
        <v>283</v>
      </c>
      <c r="C10" s="577">
        <v>2105</v>
      </c>
      <c r="D10" s="577">
        <v>1800</v>
      </c>
      <c r="E10" s="1206">
        <v>3</v>
      </c>
      <c r="F10" s="577">
        <v>50</v>
      </c>
      <c r="G10" s="577">
        <f t="shared" si="0"/>
        <v>2108</v>
      </c>
      <c r="H10" s="147">
        <f t="shared" si="0"/>
        <v>1850</v>
      </c>
    </row>
    <row r="11" spans="1:8">
      <c r="A11" s="359" t="s">
        <v>284</v>
      </c>
      <c r="B11" s="317" t="s">
        <v>285</v>
      </c>
      <c r="C11" s="577">
        <v>117</v>
      </c>
      <c r="D11" s="577">
        <v>200</v>
      </c>
      <c r="E11" s="1206">
        <v>2</v>
      </c>
      <c r="F11" s="577">
        <v>50</v>
      </c>
      <c r="G11" s="577">
        <f t="shared" si="0"/>
        <v>119</v>
      </c>
      <c r="H11" s="147">
        <f t="shared" si="0"/>
        <v>250</v>
      </c>
    </row>
    <row r="12" spans="1:8">
      <c r="A12" s="359" t="s">
        <v>290</v>
      </c>
      <c r="B12" s="317" t="s">
        <v>291</v>
      </c>
      <c r="C12" s="577">
        <v>145</v>
      </c>
      <c r="D12" s="577">
        <v>200</v>
      </c>
      <c r="E12" s="1206">
        <v>0</v>
      </c>
      <c r="F12" s="577">
        <v>10</v>
      </c>
      <c r="G12" s="577">
        <f t="shared" si="0"/>
        <v>145</v>
      </c>
      <c r="H12" s="147">
        <f t="shared" si="0"/>
        <v>210</v>
      </c>
    </row>
    <row r="13" spans="1:8" ht="72">
      <c r="A13" s="20">
        <v>140001</v>
      </c>
      <c r="B13" s="1066" t="s">
        <v>292</v>
      </c>
      <c r="C13" s="577">
        <v>0</v>
      </c>
      <c r="D13" s="577">
        <v>0</v>
      </c>
      <c r="E13" s="1206">
        <v>0</v>
      </c>
      <c r="F13" s="577">
        <v>0</v>
      </c>
      <c r="G13" s="305">
        <f t="shared" si="0"/>
        <v>0</v>
      </c>
      <c r="H13" s="147">
        <f t="shared" si="0"/>
        <v>0</v>
      </c>
    </row>
    <row r="14" spans="1:8" ht="96">
      <c r="A14" s="20">
        <v>140002</v>
      </c>
      <c r="B14" s="1066" t="s">
        <v>293</v>
      </c>
      <c r="C14" s="577">
        <v>0</v>
      </c>
      <c r="D14" s="577">
        <v>0</v>
      </c>
      <c r="E14" s="1206">
        <v>0</v>
      </c>
      <c r="F14" s="577">
        <v>0</v>
      </c>
      <c r="G14" s="305">
        <f t="shared" si="0"/>
        <v>0</v>
      </c>
      <c r="H14" s="147">
        <f t="shared" si="0"/>
        <v>0</v>
      </c>
    </row>
    <row r="15" spans="1:8">
      <c r="A15" s="3481" t="s">
        <v>144</v>
      </c>
      <c r="B15" s="3482"/>
      <c r="C15" s="1095">
        <f t="shared" ref="C15:H15" si="1">SUM(C8:C14)</f>
        <v>6693</v>
      </c>
      <c r="D15" s="1095">
        <f t="shared" si="1"/>
        <v>6900</v>
      </c>
      <c r="E15" s="1095">
        <f t="shared" si="1"/>
        <v>28</v>
      </c>
      <c r="F15" s="1095">
        <f t="shared" si="1"/>
        <v>360</v>
      </c>
      <c r="G15" s="1095">
        <f t="shared" ref="G15" si="2">SUM(G8:G14)</f>
        <v>6721</v>
      </c>
      <c r="H15" s="1095">
        <f t="shared" si="1"/>
        <v>7260</v>
      </c>
    </row>
    <row r="16" spans="1:8" s="2660" customFormat="1" ht="12.75">
      <c r="A16" s="2656" t="s">
        <v>334</v>
      </c>
      <c r="B16" s="2657"/>
      <c r="C16" s="2658"/>
      <c r="D16" s="2658"/>
      <c r="E16" s="2659"/>
      <c r="F16" s="2658"/>
      <c r="G16" s="2658"/>
      <c r="H16" s="2659"/>
    </row>
    <row r="17" spans="1:8" s="2660" customFormat="1" ht="22.5">
      <c r="A17" s="2661">
        <v>280005</v>
      </c>
      <c r="B17" s="2662" t="s">
        <v>335</v>
      </c>
      <c r="C17" s="2658"/>
      <c r="D17" s="2658"/>
      <c r="E17" s="2659"/>
      <c r="F17" s="2658"/>
      <c r="G17" s="2658"/>
      <c r="H17" s="2659"/>
    </row>
    <row r="18" spans="1:8" s="2660" customFormat="1" ht="22.5">
      <c r="A18" s="2661">
        <v>280006</v>
      </c>
      <c r="B18" s="2662" t="s">
        <v>336</v>
      </c>
      <c r="C18" s="2658"/>
      <c r="D18" s="2658"/>
      <c r="E18" s="2659"/>
      <c r="F18" s="2658"/>
      <c r="G18" s="2658"/>
      <c r="H18" s="2659"/>
    </row>
    <row r="19" spans="1:8" s="2660" customFormat="1" ht="22.5">
      <c r="A19" s="2661">
        <v>280007</v>
      </c>
      <c r="B19" s="2662" t="s">
        <v>337</v>
      </c>
      <c r="C19" s="2658"/>
      <c r="D19" s="2658"/>
      <c r="E19" s="2659"/>
      <c r="F19" s="2658"/>
      <c r="G19" s="2658"/>
      <c r="H19" s="2659"/>
    </row>
    <row r="20" spans="1:8" s="2660" customFormat="1" ht="22.5">
      <c r="A20" s="2661">
        <v>280008</v>
      </c>
      <c r="B20" s="2662" t="s">
        <v>338</v>
      </c>
      <c r="C20" s="2658"/>
      <c r="D20" s="2658"/>
      <c r="E20" s="2659"/>
      <c r="F20" s="2658"/>
      <c r="G20" s="2658"/>
      <c r="H20" s="2659"/>
    </row>
    <row r="21" spans="1:8" s="2660" customFormat="1" ht="12.75">
      <c r="A21" s="3474" t="s">
        <v>144</v>
      </c>
      <c r="B21" s="3475"/>
      <c r="C21" s="2663"/>
      <c r="D21" s="2663"/>
      <c r="E21" s="2664"/>
      <c r="F21" s="2663"/>
      <c r="G21" s="2665"/>
      <c r="H21" s="2664"/>
    </row>
    <row r="22" spans="1:8" s="2667" customFormat="1" ht="12.75">
      <c r="A22" s="3474" t="s">
        <v>339</v>
      </c>
      <c r="B22" s="3475"/>
      <c r="C22" s="2666">
        <f>C15</f>
        <v>6693</v>
      </c>
      <c r="D22" s="2666">
        <f t="shared" ref="D22:H22" si="3">D15</f>
        <v>6900</v>
      </c>
      <c r="E22" s="2666">
        <f t="shared" si="3"/>
        <v>28</v>
      </c>
      <c r="F22" s="2666">
        <f t="shared" si="3"/>
        <v>360</v>
      </c>
      <c r="G22" s="2666">
        <f t="shared" si="3"/>
        <v>6721</v>
      </c>
      <c r="H22" s="2666">
        <f t="shared" si="3"/>
        <v>7260</v>
      </c>
    </row>
  </sheetData>
  <mergeCells count="8">
    <mergeCell ref="A21:B21"/>
    <mergeCell ref="A22:B22"/>
    <mergeCell ref="C6:D6"/>
    <mergeCell ref="E6:F6"/>
    <mergeCell ref="G6:H6"/>
    <mergeCell ref="A15:B15"/>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5"/>
  <sheetViews>
    <sheetView workbookViewId="0">
      <selection activeCell="R17" sqref="R17"/>
    </sheetView>
  </sheetViews>
  <sheetFormatPr defaultColWidth="9" defaultRowHeight="15"/>
  <cols>
    <col min="2" max="2" width="57.85546875"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8">
      <c r="A1" s="1187"/>
      <c r="B1" s="1188" t="s">
        <v>0</v>
      </c>
      <c r="C1" s="1189" t="s">
        <v>251</v>
      </c>
      <c r="D1" s="1190"/>
      <c r="E1" s="1190"/>
      <c r="F1" s="1190"/>
      <c r="G1" s="1191"/>
      <c r="H1" s="1190"/>
    </row>
    <row r="2" spans="1:8">
      <c r="A2" s="1187"/>
      <c r="B2" s="1188" t="s">
        <v>2</v>
      </c>
      <c r="C2" s="1192" t="s">
        <v>295</v>
      </c>
      <c r="D2" s="1193"/>
      <c r="E2" s="1193"/>
      <c r="F2" s="1193"/>
      <c r="G2" s="1191"/>
      <c r="H2" s="1193"/>
    </row>
    <row r="3" spans="1:8">
      <c r="A3" s="1187"/>
      <c r="B3" s="1188" t="s">
        <v>275</v>
      </c>
      <c r="C3" s="1193" t="s">
        <v>253</v>
      </c>
      <c r="D3" s="1193"/>
      <c r="E3" s="1193"/>
      <c r="F3" s="1193"/>
      <c r="G3" s="1191"/>
      <c r="H3" s="1193"/>
    </row>
    <row r="4" spans="1:8">
      <c r="A4" s="1187"/>
      <c r="B4" s="1188" t="s">
        <v>297</v>
      </c>
      <c r="C4" s="1190" t="s">
        <v>44</v>
      </c>
      <c r="D4" s="1194"/>
      <c r="E4" s="1194"/>
      <c r="F4" s="1194"/>
      <c r="G4" s="1191"/>
      <c r="H4" s="1194"/>
    </row>
    <row r="5" spans="1:8">
      <c r="A5" s="1195"/>
      <c r="B5" s="1195"/>
      <c r="C5" s="1195"/>
      <c r="D5" s="1191"/>
      <c r="E5" s="1191"/>
      <c r="F5" s="1191"/>
      <c r="G5" s="1191"/>
      <c r="H5" s="1191"/>
    </row>
    <row r="6" spans="1:8">
      <c r="A6" s="3483" t="s">
        <v>12365</v>
      </c>
      <c r="B6" s="3485" t="s">
        <v>277</v>
      </c>
      <c r="C6" s="3486" t="s">
        <v>255</v>
      </c>
      <c r="D6" s="3487"/>
      <c r="E6" s="3488" t="s">
        <v>256</v>
      </c>
      <c r="F6" s="3489"/>
      <c r="G6" s="3490" t="s">
        <v>144</v>
      </c>
      <c r="H6" s="3490"/>
    </row>
    <row r="7" spans="1:8" ht="24">
      <c r="A7" s="3484"/>
      <c r="B7" s="3484"/>
      <c r="C7" s="1006" t="s">
        <v>190</v>
      </c>
      <c r="D7" s="1007" t="s">
        <v>257</v>
      </c>
      <c r="E7" s="1006" t="s">
        <v>190</v>
      </c>
      <c r="F7" s="1007" t="s">
        <v>257</v>
      </c>
      <c r="G7" s="1006" t="s">
        <v>190</v>
      </c>
      <c r="H7" s="1007" t="s">
        <v>257</v>
      </c>
    </row>
    <row r="8" spans="1:8">
      <c r="A8" s="1196" t="s">
        <v>278</v>
      </c>
      <c r="B8" s="1197" t="s">
        <v>279</v>
      </c>
      <c r="C8" s="1198">
        <v>3775</v>
      </c>
      <c r="D8" s="1198">
        <v>3500</v>
      </c>
      <c r="E8" s="1199">
        <v>217</v>
      </c>
      <c r="F8" s="1199">
        <v>200</v>
      </c>
      <c r="G8" s="1200">
        <f t="shared" ref="G8:G17" si="0">C8+E8</f>
        <v>3992</v>
      </c>
      <c r="H8" s="1200">
        <f t="shared" ref="H8:H17" si="1">D8+F8</f>
        <v>3700</v>
      </c>
    </row>
    <row r="9" spans="1:8">
      <c r="A9" s="1196" t="s">
        <v>280</v>
      </c>
      <c r="B9" s="1197" t="s">
        <v>281</v>
      </c>
      <c r="C9" s="1198">
        <v>362</v>
      </c>
      <c r="D9" s="1198">
        <v>600</v>
      </c>
      <c r="E9" s="1199">
        <v>993</v>
      </c>
      <c r="F9" s="1199">
        <v>1100</v>
      </c>
      <c r="G9" s="1200">
        <f t="shared" si="0"/>
        <v>1355</v>
      </c>
      <c r="H9" s="1200">
        <f t="shared" si="1"/>
        <v>1700</v>
      </c>
    </row>
    <row r="10" spans="1:8">
      <c r="A10" s="1196" t="s">
        <v>282</v>
      </c>
      <c r="B10" s="1197" t="s">
        <v>283</v>
      </c>
      <c r="C10" s="1198">
        <v>1075</v>
      </c>
      <c r="D10" s="1198">
        <v>1000</v>
      </c>
      <c r="E10" s="1199">
        <v>16</v>
      </c>
      <c r="F10" s="1199">
        <v>20</v>
      </c>
      <c r="G10" s="1200">
        <f t="shared" si="0"/>
        <v>1091</v>
      </c>
      <c r="H10" s="1200">
        <f t="shared" si="1"/>
        <v>1020</v>
      </c>
    </row>
    <row r="11" spans="1:8">
      <c r="A11" s="1196" t="s">
        <v>284</v>
      </c>
      <c r="B11" s="1197" t="s">
        <v>285</v>
      </c>
      <c r="C11" s="1198">
        <v>114</v>
      </c>
      <c r="D11" s="1198">
        <v>300</v>
      </c>
      <c r="E11" s="1199">
        <v>10</v>
      </c>
      <c r="F11" s="1199">
        <v>20</v>
      </c>
      <c r="G11" s="1200">
        <f t="shared" si="0"/>
        <v>124</v>
      </c>
      <c r="H11" s="1200">
        <f t="shared" si="1"/>
        <v>320</v>
      </c>
    </row>
    <row r="12" spans="1:8">
      <c r="A12" s="1196" t="s">
        <v>286</v>
      </c>
      <c r="B12" s="1197" t="s">
        <v>287</v>
      </c>
      <c r="C12" s="1198">
        <v>1123</v>
      </c>
      <c r="D12" s="1198">
        <v>1500</v>
      </c>
      <c r="E12" s="1199">
        <v>18</v>
      </c>
      <c r="F12" s="1199">
        <v>50</v>
      </c>
      <c r="G12" s="1200">
        <f t="shared" si="0"/>
        <v>1141</v>
      </c>
      <c r="H12" s="1200">
        <f t="shared" si="1"/>
        <v>1550</v>
      </c>
    </row>
    <row r="13" spans="1:8">
      <c r="A13" s="1196" t="s">
        <v>288</v>
      </c>
      <c r="B13" s="1197" t="s">
        <v>289</v>
      </c>
      <c r="C13" s="1198">
        <v>162</v>
      </c>
      <c r="D13" s="1198">
        <v>500</v>
      </c>
      <c r="E13" s="1199">
        <v>8</v>
      </c>
      <c r="F13" s="1199">
        <v>50</v>
      </c>
      <c r="G13" s="1200">
        <f t="shared" si="0"/>
        <v>170</v>
      </c>
      <c r="H13" s="1200">
        <f t="shared" si="1"/>
        <v>550</v>
      </c>
    </row>
    <row r="14" spans="1:8">
      <c r="A14" s="1196" t="s">
        <v>290</v>
      </c>
      <c r="B14" s="1197" t="s">
        <v>291</v>
      </c>
      <c r="C14" s="1198">
        <v>363</v>
      </c>
      <c r="D14" s="1198">
        <v>350</v>
      </c>
      <c r="E14" s="1199">
        <v>33</v>
      </c>
      <c r="F14" s="1199">
        <v>50</v>
      </c>
      <c r="G14" s="1200">
        <f t="shared" si="0"/>
        <v>396</v>
      </c>
      <c r="H14" s="1200">
        <f t="shared" si="1"/>
        <v>400</v>
      </c>
    </row>
    <row r="15" spans="1:8">
      <c r="A15" s="1201" t="s">
        <v>298</v>
      </c>
      <c r="B15" s="1197" t="s">
        <v>299</v>
      </c>
      <c r="C15" s="1198">
        <v>0</v>
      </c>
      <c r="D15" s="1198">
        <v>500</v>
      </c>
      <c r="E15" s="1199">
        <v>0</v>
      </c>
      <c r="F15" s="1199">
        <v>50</v>
      </c>
      <c r="G15" s="1200">
        <f t="shared" si="0"/>
        <v>0</v>
      </c>
      <c r="H15" s="1200">
        <f t="shared" si="1"/>
        <v>550</v>
      </c>
    </row>
    <row r="16" spans="1:8" ht="72">
      <c r="A16" s="1202">
        <v>140001</v>
      </c>
      <c r="B16" s="1203" t="s">
        <v>292</v>
      </c>
      <c r="C16" s="1198">
        <v>0</v>
      </c>
      <c r="D16" s="1198">
        <v>50</v>
      </c>
      <c r="E16" s="1199">
        <v>0</v>
      </c>
      <c r="F16" s="1199">
        <v>0</v>
      </c>
      <c r="G16" s="1198">
        <f t="shared" si="0"/>
        <v>0</v>
      </c>
      <c r="H16" s="1198">
        <f t="shared" si="1"/>
        <v>50</v>
      </c>
    </row>
    <row r="17" spans="1:8" ht="96">
      <c r="A17" s="1202">
        <v>140002</v>
      </c>
      <c r="B17" s="1203" t="s">
        <v>293</v>
      </c>
      <c r="C17" s="1198">
        <v>0</v>
      </c>
      <c r="D17" s="1198">
        <v>50</v>
      </c>
      <c r="E17" s="1204">
        <v>0</v>
      </c>
      <c r="F17" s="1199">
        <v>0</v>
      </c>
      <c r="G17" s="1198">
        <f t="shared" si="0"/>
        <v>0</v>
      </c>
      <c r="H17" s="1198">
        <f t="shared" si="1"/>
        <v>50</v>
      </c>
    </row>
    <row r="18" spans="1:8">
      <c r="A18" s="3491" t="s">
        <v>144</v>
      </c>
      <c r="B18" s="3492"/>
      <c r="C18" s="1205">
        <f t="shared" ref="C18:H18" si="2">SUM(C8:C17)</f>
        <v>6974</v>
      </c>
      <c r="D18" s="1205">
        <f t="shared" si="2"/>
        <v>8350</v>
      </c>
      <c r="E18" s="1205">
        <f t="shared" si="2"/>
        <v>1295</v>
      </c>
      <c r="F18" s="1205">
        <f t="shared" si="2"/>
        <v>1540</v>
      </c>
      <c r="G18" s="1205">
        <f t="shared" si="2"/>
        <v>8269</v>
      </c>
      <c r="H18" s="1205">
        <f t="shared" si="2"/>
        <v>9890</v>
      </c>
    </row>
    <row r="19" spans="1:8" s="2660" customFormat="1" ht="12.75">
      <c r="A19" s="2656" t="s">
        <v>334</v>
      </c>
      <c r="B19" s="2657"/>
      <c r="C19" s="2658"/>
      <c r="D19" s="2658"/>
      <c r="E19" s="2659"/>
      <c r="F19" s="2658"/>
      <c r="G19" s="2658"/>
      <c r="H19" s="2659"/>
    </row>
    <row r="20" spans="1:8" s="2660" customFormat="1" ht="22.5">
      <c r="A20" s="2661">
        <v>280005</v>
      </c>
      <c r="B20" s="2662" t="s">
        <v>335</v>
      </c>
      <c r="C20" s="2658"/>
      <c r="D20" s="2658"/>
      <c r="E20" s="2659"/>
      <c r="F20" s="2658"/>
      <c r="G20" s="2658"/>
      <c r="H20" s="2659"/>
    </row>
    <row r="21" spans="1:8" s="2660" customFormat="1" ht="22.5">
      <c r="A21" s="2661">
        <v>280006</v>
      </c>
      <c r="B21" s="2662" t="s">
        <v>336</v>
      </c>
      <c r="C21" s="2658"/>
      <c r="D21" s="2658"/>
      <c r="E21" s="2659"/>
      <c r="F21" s="2658"/>
      <c r="G21" s="2658"/>
      <c r="H21" s="2659"/>
    </row>
    <row r="22" spans="1:8" s="2660" customFormat="1" ht="22.5">
      <c r="A22" s="2661">
        <v>280007</v>
      </c>
      <c r="B22" s="2662" t="s">
        <v>337</v>
      </c>
      <c r="C22" s="2658"/>
      <c r="D22" s="2658"/>
      <c r="E22" s="2659"/>
      <c r="F22" s="2658"/>
      <c r="G22" s="2658"/>
      <c r="H22" s="2659"/>
    </row>
    <row r="23" spans="1:8" s="2660" customFormat="1" ht="22.5">
      <c r="A23" s="2661">
        <v>280008</v>
      </c>
      <c r="B23" s="2662" t="s">
        <v>338</v>
      </c>
      <c r="C23" s="2658"/>
      <c r="D23" s="2658"/>
      <c r="E23" s="2659"/>
      <c r="F23" s="2658"/>
      <c r="G23" s="2658"/>
      <c r="H23" s="2659"/>
    </row>
    <row r="24" spans="1:8" s="2660" customFormat="1" ht="12.75">
      <c r="A24" s="3474" t="s">
        <v>144</v>
      </c>
      <c r="B24" s="3475"/>
      <c r="C24" s="2663"/>
      <c r="D24" s="2663"/>
      <c r="E24" s="2664"/>
      <c r="F24" s="2663"/>
      <c r="G24" s="2665"/>
      <c r="H24" s="2664"/>
    </row>
    <row r="25" spans="1:8" s="2667" customFormat="1" ht="12.75">
      <c r="A25" s="3474" t="s">
        <v>339</v>
      </c>
      <c r="B25" s="3475"/>
      <c r="C25" s="2666">
        <f>C18</f>
        <v>6974</v>
      </c>
      <c r="D25" s="2666">
        <f t="shared" ref="D25:H25" si="3">D18</f>
        <v>8350</v>
      </c>
      <c r="E25" s="2666">
        <f t="shared" si="3"/>
        <v>1295</v>
      </c>
      <c r="F25" s="2666">
        <f t="shared" si="3"/>
        <v>1540</v>
      </c>
      <c r="G25" s="2666">
        <f t="shared" si="3"/>
        <v>8269</v>
      </c>
      <c r="H25" s="2666">
        <f t="shared" si="3"/>
        <v>9890</v>
      </c>
    </row>
  </sheetData>
  <mergeCells count="8">
    <mergeCell ref="A24:B24"/>
    <mergeCell ref="A25:B25"/>
    <mergeCell ref="C6:D6"/>
    <mergeCell ref="E6:F6"/>
    <mergeCell ref="G6:H6"/>
    <mergeCell ref="A18:B18"/>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6"/>
  <sheetViews>
    <sheetView workbookViewId="0">
      <selection activeCell="B15" sqref="B15"/>
    </sheetView>
  </sheetViews>
  <sheetFormatPr defaultColWidth="9" defaultRowHeight="15"/>
  <cols>
    <col min="2" max="2" width="60.140625"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8">
      <c r="A1" s="306"/>
      <c r="B1" s="86" t="s">
        <v>0</v>
      </c>
      <c r="C1" s="82" t="s">
        <v>251</v>
      </c>
      <c r="D1" s="87"/>
      <c r="E1" s="87"/>
      <c r="F1" s="87"/>
      <c r="G1" s="83"/>
      <c r="H1" s="87"/>
    </row>
    <row r="2" spans="1:8">
      <c r="A2" s="306"/>
      <c r="B2" s="86" t="s">
        <v>2</v>
      </c>
      <c r="C2" s="1111" t="s">
        <v>179</v>
      </c>
      <c r="D2" s="1111"/>
      <c r="E2" s="1111"/>
      <c r="F2" s="1111"/>
      <c r="G2" s="83"/>
      <c r="H2" s="1111"/>
    </row>
    <row r="3" spans="1:8">
      <c r="A3" s="306"/>
      <c r="B3" s="86" t="s">
        <v>275</v>
      </c>
      <c r="C3" s="87" t="s">
        <v>253</v>
      </c>
      <c r="D3" s="87"/>
      <c r="E3" s="87"/>
      <c r="F3" s="87"/>
      <c r="G3" s="83"/>
      <c r="H3" s="87"/>
    </row>
    <row r="4" spans="1:8">
      <c r="A4" s="306"/>
      <c r="B4" s="86" t="s">
        <v>294</v>
      </c>
      <c r="C4" s="87" t="s">
        <v>300</v>
      </c>
      <c r="D4" s="87"/>
      <c r="E4" s="87"/>
      <c r="F4" s="87"/>
      <c r="G4" s="83"/>
      <c r="H4" s="87"/>
    </row>
    <row r="5" spans="1:8">
      <c r="A5" s="1174"/>
      <c r="B5" s="1174"/>
      <c r="C5" s="1174"/>
      <c r="D5" s="1180"/>
      <c r="E5" s="1180"/>
      <c r="F5" s="1180"/>
      <c r="G5" s="1180"/>
      <c r="H5" s="1180"/>
    </row>
    <row r="6" spans="1:8">
      <c r="A6" s="3483" t="s">
        <v>12365</v>
      </c>
      <c r="B6" s="3485" t="s">
        <v>277</v>
      </c>
      <c r="C6" s="3476" t="s">
        <v>255</v>
      </c>
      <c r="D6" s="3477"/>
      <c r="E6" s="3478" t="s">
        <v>256</v>
      </c>
      <c r="F6" s="3479"/>
      <c r="G6" s="3480" t="s">
        <v>144</v>
      </c>
      <c r="H6" s="3480"/>
    </row>
    <row r="7" spans="1:8" ht="24">
      <c r="A7" s="3484"/>
      <c r="B7" s="3484"/>
      <c r="C7" s="89" t="s">
        <v>190</v>
      </c>
      <c r="D7" s="7" t="s">
        <v>257</v>
      </c>
      <c r="E7" s="89" t="s">
        <v>190</v>
      </c>
      <c r="F7" s="7" t="s">
        <v>257</v>
      </c>
      <c r="G7" s="89" t="s">
        <v>190</v>
      </c>
      <c r="H7" s="7" t="s">
        <v>257</v>
      </c>
    </row>
    <row r="8" spans="1:8">
      <c r="A8" s="359" t="s">
        <v>278</v>
      </c>
      <c r="B8" s="420" t="s">
        <v>279</v>
      </c>
      <c r="C8" s="577">
        <v>7989</v>
      </c>
      <c r="D8" s="577">
        <v>7500</v>
      </c>
      <c r="E8" s="577">
        <v>111</v>
      </c>
      <c r="F8" s="577">
        <v>60</v>
      </c>
      <c r="G8" s="577">
        <f t="shared" ref="G8:G18" si="0">C8+E8</f>
        <v>8100</v>
      </c>
      <c r="H8" s="577">
        <f t="shared" ref="H8:H18" si="1">D8+F8</f>
        <v>7560</v>
      </c>
    </row>
    <row r="9" spans="1:8">
      <c r="A9" s="359" t="s">
        <v>280</v>
      </c>
      <c r="B9" s="420" t="s">
        <v>281</v>
      </c>
      <c r="C9" s="577">
        <v>7337</v>
      </c>
      <c r="D9" s="577">
        <v>7400</v>
      </c>
      <c r="E9" s="577">
        <v>299</v>
      </c>
      <c r="F9" s="577">
        <v>250</v>
      </c>
      <c r="G9" s="577">
        <f t="shared" si="0"/>
        <v>7636</v>
      </c>
      <c r="H9" s="577">
        <f t="shared" si="1"/>
        <v>7650</v>
      </c>
    </row>
    <row r="10" spans="1:8">
      <c r="A10" s="359" t="s">
        <v>282</v>
      </c>
      <c r="B10" s="420" t="s">
        <v>283</v>
      </c>
      <c r="C10" s="577">
        <v>4665</v>
      </c>
      <c r="D10" s="577">
        <v>4500</v>
      </c>
      <c r="E10" s="577">
        <v>36</v>
      </c>
      <c r="F10" s="577">
        <v>25</v>
      </c>
      <c r="G10" s="577">
        <f t="shared" si="0"/>
        <v>4701</v>
      </c>
      <c r="H10" s="577">
        <f t="shared" si="1"/>
        <v>4525</v>
      </c>
    </row>
    <row r="11" spans="1:8">
      <c r="A11" s="359" t="s">
        <v>284</v>
      </c>
      <c r="B11" s="420" t="s">
        <v>285</v>
      </c>
      <c r="C11" s="577">
        <v>3827</v>
      </c>
      <c r="D11" s="577">
        <v>4000</v>
      </c>
      <c r="E11" s="577">
        <v>45</v>
      </c>
      <c r="F11" s="577">
        <v>20</v>
      </c>
      <c r="G11" s="577">
        <f t="shared" si="0"/>
        <v>3872</v>
      </c>
      <c r="H11" s="577">
        <f t="shared" si="1"/>
        <v>4020</v>
      </c>
    </row>
    <row r="12" spans="1:8">
      <c r="A12" s="359" t="s">
        <v>286</v>
      </c>
      <c r="B12" s="420" t="s">
        <v>287</v>
      </c>
      <c r="C12" s="577">
        <v>2120</v>
      </c>
      <c r="D12" s="577">
        <v>1700</v>
      </c>
      <c r="E12" s="577">
        <v>48</v>
      </c>
      <c r="F12" s="577">
        <v>20</v>
      </c>
      <c r="G12" s="577">
        <f t="shared" si="0"/>
        <v>2168</v>
      </c>
      <c r="H12" s="577">
        <f t="shared" si="1"/>
        <v>1720</v>
      </c>
    </row>
    <row r="13" spans="1:8">
      <c r="A13" s="359" t="s">
        <v>288</v>
      </c>
      <c r="B13" s="420" t="s">
        <v>289</v>
      </c>
      <c r="C13" s="577">
        <v>1727</v>
      </c>
      <c r="D13" s="577">
        <v>1800</v>
      </c>
      <c r="E13" s="577">
        <v>35</v>
      </c>
      <c r="F13" s="577">
        <v>30</v>
      </c>
      <c r="G13" s="577">
        <f t="shared" si="0"/>
        <v>1762</v>
      </c>
      <c r="H13" s="577">
        <f t="shared" si="1"/>
        <v>1830</v>
      </c>
    </row>
    <row r="14" spans="1:8">
      <c r="A14" s="848" t="s">
        <v>290</v>
      </c>
      <c r="B14" s="317" t="s">
        <v>291</v>
      </c>
      <c r="C14" s="577">
        <v>0</v>
      </c>
      <c r="D14" s="577">
        <v>1</v>
      </c>
      <c r="E14" s="577">
        <v>0</v>
      </c>
      <c r="F14" s="577">
        <v>1</v>
      </c>
      <c r="G14" s="577">
        <f t="shared" si="0"/>
        <v>0</v>
      </c>
      <c r="H14" s="577">
        <f t="shared" si="1"/>
        <v>2</v>
      </c>
    </row>
    <row r="15" spans="1:8">
      <c r="A15" s="359" t="s">
        <v>301</v>
      </c>
      <c r="B15" s="420" t="s">
        <v>302</v>
      </c>
      <c r="C15" s="577">
        <v>1185</v>
      </c>
      <c r="D15" s="577">
        <v>1280</v>
      </c>
      <c r="E15" s="577">
        <v>7</v>
      </c>
      <c r="F15" s="577">
        <v>8</v>
      </c>
      <c r="G15" s="577">
        <f t="shared" si="0"/>
        <v>1192</v>
      </c>
      <c r="H15" s="577">
        <f t="shared" si="1"/>
        <v>1288</v>
      </c>
    </row>
    <row r="16" spans="1:8">
      <c r="A16" s="359" t="s">
        <v>303</v>
      </c>
      <c r="B16" s="420" t="s">
        <v>304</v>
      </c>
      <c r="C16" s="577">
        <v>251</v>
      </c>
      <c r="D16" s="577">
        <v>200</v>
      </c>
      <c r="E16" s="577">
        <v>0</v>
      </c>
      <c r="F16" s="577">
        <v>2</v>
      </c>
      <c r="G16" s="577">
        <f t="shared" si="0"/>
        <v>251</v>
      </c>
      <c r="H16" s="577">
        <f t="shared" si="1"/>
        <v>202</v>
      </c>
    </row>
    <row r="17" spans="1:8" ht="72">
      <c r="A17" s="1184">
        <v>140001</v>
      </c>
      <c r="B17" s="1186" t="s">
        <v>292</v>
      </c>
      <c r="C17" s="577">
        <v>0</v>
      </c>
      <c r="D17" s="577">
        <v>0</v>
      </c>
      <c r="E17" s="577">
        <v>0</v>
      </c>
      <c r="F17" s="577">
        <v>0</v>
      </c>
      <c r="G17" s="577">
        <f t="shared" si="0"/>
        <v>0</v>
      </c>
      <c r="H17" s="577">
        <f t="shared" si="1"/>
        <v>0</v>
      </c>
    </row>
    <row r="18" spans="1:8" ht="84">
      <c r="A18" s="1184">
        <v>140002</v>
      </c>
      <c r="B18" s="1186" t="s">
        <v>293</v>
      </c>
      <c r="C18" s="577">
        <v>0</v>
      </c>
      <c r="D18" s="577">
        <v>0</v>
      </c>
      <c r="E18" s="577">
        <v>0</v>
      </c>
      <c r="F18" s="577">
        <v>0</v>
      </c>
      <c r="G18" s="577">
        <f t="shared" si="0"/>
        <v>0</v>
      </c>
      <c r="H18" s="577">
        <f t="shared" si="1"/>
        <v>0</v>
      </c>
    </row>
    <row r="19" spans="1:8">
      <c r="A19" s="3481" t="s">
        <v>144</v>
      </c>
      <c r="B19" s="3482"/>
      <c r="C19" s="1095">
        <f t="shared" ref="C19:H19" si="2">SUM(C8:C18)</f>
        <v>29101</v>
      </c>
      <c r="D19" s="1095">
        <f t="shared" si="2"/>
        <v>28381</v>
      </c>
      <c r="E19" s="1095">
        <f t="shared" si="2"/>
        <v>581</v>
      </c>
      <c r="F19" s="1095">
        <f t="shared" si="2"/>
        <v>416</v>
      </c>
      <c r="G19" s="1095">
        <f t="shared" ref="G19" si="3">SUM(G8:G18)</f>
        <v>29682</v>
      </c>
      <c r="H19" s="1095">
        <f t="shared" si="2"/>
        <v>28797</v>
      </c>
    </row>
    <row r="20" spans="1:8" s="2660" customFormat="1" ht="12.75">
      <c r="A20" s="2656" t="s">
        <v>334</v>
      </c>
      <c r="B20" s="2657"/>
      <c r="C20" s="2658"/>
      <c r="D20" s="2658"/>
      <c r="E20" s="2659"/>
      <c r="F20" s="2658"/>
      <c r="G20" s="2658"/>
      <c r="H20" s="2659"/>
    </row>
    <row r="21" spans="1:8" s="2660" customFormat="1" ht="12.75">
      <c r="A21" s="2661">
        <v>280005</v>
      </c>
      <c r="B21" s="2662" t="s">
        <v>335</v>
      </c>
      <c r="C21" s="2658"/>
      <c r="D21" s="2658"/>
      <c r="E21" s="2659"/>
      <c r="F21" s="2658"/>
      <c r="G21" s="2658"/>
      <c r="H21" s="2659"/>
    </row>
    <row r="22" spans="1:8" s="2660" customFormat="1" ht="12.75">
      <c r="A22" s="2661">
        <v>280006</v>
      </c>
      <c r="B22" s="2662" t="s">
        <v>336</v>
      </c>
      <c r="C22" s="2658"/>
      <c r="D22" s="2658"/>
      <c r="E22" s="2659"/>
      <c r="F22" s="2658"/>
      <c r="G22" s="2658"/>
      <c r="H22" s="2659"/>
    </row>
    <row r="23" spans="1:8" s="2660" customFormat="1" ht="22.5">
      <c r="A23" s="2661">
        <v>280007</v>
      </c>
      <c r="B23" s="2662" t="s">
        <v>337</v>
      </c>
      <c r="C23" s="2658"/>
      <c r="D23" s="2658"/>
      <c r="E23" s="2659"/>
      <c r="F23" s="2658"/>
      <c r="G23" s="2658"/>
      <c r="H23" s="2659"/>
    </row>
    <row r="24" spans="1:8" s="2660" customFormat="1" ht="22.5">
      <c r="A24" s="2661">
        <v>280008</v>
      </c>
      <c r="B24" s="2662" t="s">
        <v>338</v>
      </c>
      <c r="C24" s="2658"/>
      <c r="D24" s="2658"/>
      <c r="E24" s="2659"/>
      <c r="F24" s="2658"/>
      <c r="G24" s="2658"/>
      <c r="H24" s="2659"/>
    </row>
    <row r="25" spans="1:8" s="2660" customFormat="1" ht="12.75">
      <c r="A25" s="3474" t="s">
        <v>144</v>
      </c>
      <c r="B25" s="3475"/>
      <c r="C25" s="2663"/>
      <c r="D25" s="2663"/>
      <c r="E25" s="2664"/>
      <c r="F25" s="2663"/>
      <c r="G25" s="2665"/>
      <c r="H25" s="2664"/>
    </row>
    <row r="26" spans="1:8" s="2667" customFormat="1" ht="12.75">
      <c r="A26" s="3474" t="s">
        <v>339</v>
      </c>
      <c r="B26" s="3475"/>
      <c r="C26" s="2666">
        <f>C19</f>
        <v>29101</v>
      </c>
      <c r="D26" s="2666">
        <f t="shared" ref="D26:H26" si="4">D19</f>
        <v>28381</v>
      </c>
      <c r="E26" s="2666">
        <f t="shared" si="4"/>
        <v>581</v>
      </c>
      <c r="F26" s="2666">
        <f t="shared" si="4"/>
        <v>416</v>
      </c>
      <c r="G26" s="2666">
        <f t="shared" si="4"/>
        <v>29682</v>
      </c>
      <c r="H26" s="2666">
        <f t="shared" si="4"/>
        <v>28797</v>
      </c>
    </row>
  </sheetData>
  <mergeCells count="8">
    <mergeCell ref="A25:B25"/>
    <mergeCell ref="A26:B26"/>
    <mergeCell ref="C6:D6"/>
    <mergeCell ref="E6:F6"/>
    <mergeCell ref="G6:H6"/>
    <mergeCell ref="A19:B19"/>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4"/>
  <sheetViews>
    <sheetView workbookViewId="0">
      <selection activeCell="K15" sqref="K15"/>
    </sheetView>
  </sheetViews>
  <sheetFormatPr defaultColWidth="9" defaultRowHeight="15"/>
  <cols>
    <col min="2" max="2" width="58"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8">
      <c r="A1" s="306"/>
      <c r="B1" s="1179" t="s">
        <v>0</v>
      </c>
      <c r="C1" s="82" t="s">
        <v>251</v>
      </c>
      <c r="D1" s="1180"/>
      <c r="E1" s="1180"/>
      <c r="F1" s="1180"/>
      <c r="G1" s="83"/>
      <c r="H1" s="1180"/>
    </row>
    <row r="2" spans="1:8">
      <c r="A2" s="306"/>
      <c r="B2" s="1179" t="s">
        <v>2</v>
      </c>
      <c r="C2" s="85" t="s">
        <v>179</v>
      </c>
      <c r="D2" s="1180"/>
      <c r="E2" s="1180"/>
      <c r="F2" s="1180"/>
      <c r="G2" s="83"/>
      <c r="H2" s="1180"/>
    </row>
    <row r="3" spans="1:8">
      <c r="A3" s="306"/>
      <c r="B3" s="1179" t="s">
        <v>275</v>
      </c>
      <c r="C3" s="83" t="s">
        <v>253</v>
      </c>
      <c r="D3" s="1180"/>
      <c r="E3" s="1180"/>
      <c r="F3" s="1180"/>
      <c r="G3" s="83"/>
      <c r="H3" s="1180"/>
    </row>
    <row r="4" spans="1:8">
      <c r="A4" s="306"/>
      <c r="B4" s="1179" t="s">
        <v>305</v>
      </c>
      <c r="C4" s="83" t="s">
        <v>260</v>
      </c>
      <c r="D4" s="1058"/>
      <c r="E4" s="1058"/>
      <c r="F4" s="1058"/>
      <c r="G4" s="83"/>
      <c r="H4" s="1058"/>
    </row>
    <row r="5" spans="1:8">
      <c r="A5" s="1059"/>
      <c r="B5" s="1181"/>
      <c r="C5" s="1059"/>
      <c r="D5" s="1058"/>
      <c r="E5" s="1058"/>
      <c r="F5" s="1058"/>
      <c r="G5" s="1058"/>
      <c r="H5" s="1058"/>
    </row>
    <row r="6" spans="1:8">
      <c r="A6" s="3483" t="s">
        <v>12365</v>
      </c>
      <c r="B6" s="3485" t="s">
        <v>277</v>
      </c>
      <c r="C6" s="3476" t="s">
        <v>255</v>
      </c>
      <c r="D6" s="3477"/>
      <c r="E6" s="3478" t="s">
        <v>256</v>
      </c>
      <c r="F6" s="3479"/>
      <c r="G6" s="3480" t="s">
        <v>144</v>
      </c>
      <c r="H6" s="3480"/>
    </row>
    <row r="7" spans="1:8" ht="24">
      <c r="A7" s="3484"/>
      <c r="B7" s="3484"/>
      <c r="C7" s="89" t="s">
        <v>190</v>
      </c>
      <c r="D7" s="7" t="s">
        <v>257</v>
      </c>
      <c r="E7" s="89" t="s">
        <v>190</v>
      </c>
      <c r="F7" s="7" t="s">
        <v>257</v>
      </c>
      <c r="G7" s="89" t="s">
        <v>190</v>
      </c>
      <c r="H7" s="7" t="s">
        <v>257</v>
      </c>
    </row>
    <row r="8" spans="1:8">
      <c r="A8" s="1118" t="s">
        <v>278</v>
      </c>
      <c r="B8" s="1129" t="s">
        <v>279</v>
      </c>
      <c r="C8" s="1062">
        <v>3402</v>
      </c>
      <c r="D8" s="1182">
        <v>3402</v>
      </c>
      <c r="E8" s="1062">
        <v>1068</v>
      </c>
      <c r="F8" s="1183">
        <v>1000</v>
      </c>
      <c r="G8" s="1065">
        <f t="shared" ref="G8:G16" si="0">E8+C8</f>
        <v>4470</v>
      </c>
      <c r="H8" s="1065">
        <f t="shared" ref="H8:H16" si="1">F8+D8</f>
        <v>4402</v>
      </c>
    </row>
    <row r="9" spans="1:8">
      <c r="A9" s="1118" t="s">
        <v>280</v>
      </c>
      <c r="B9" s="1129" t="s">
        <v>281</v>
      </c>
      <c r="C9" s="1062">
        <v>2200</v>
      </c>
      <c r="D9" s="1182">
        <v>2200</v>
      </c>
      <c r="E9" s="1062">
        <v>1082</v>
      </c>
      <c r="F9" s="1183">
        <v>1000</v>
      </c>
      <c r="G9" s="1065">
        <f t="shared" si="0"/>
        <v>3282</v>
      </c>
      <c r="H9" s="1065">
        <f t="shared" si="1"/>
        <v>3200</v>
      </c>
    </row>
    <row r="10" spans="1:8">
      <c r="A10" s="1118" t="s">
        <v>282</v>
      </c>
      <c r="B10" s="1129" t="s">
        <v>283</v>
      </c>
      <c r="C10" s="1062">
        <v>2733</v>
      </c>
      <c r="D10" s="1182">
        <v>2733</v>
      </c>
      <c r="E10" s="1062">
        <v>922</v>
      </c>
      <c r="F10" s="1183">
        <v>922</v>
      </c>
      <c r="G10" s="1065">
        <f t="shared" si="0"/>
        <v>3655</v>
      </c>
      <c r="H10" s="1065">
        <f t="shared" si="1"/>
        <v>3655</v>
      </c>
    </row>
    <row r="11" spans="1:8">
      <c r="A11" s="1118" t="s">
        <v>284</v>
      </c>
      <c r="B11" s="1129" t="s">
        <v>285</v>
      </c>
      <c r="C11" s="1062">
        <v>1418</v>
      </c>
      <c r="D11" s="1182">
        <v>1400</v>
      </c>
      <c r="E11" s="1062">
        <v>927</v>
      </c>
      <c r="F11" s="1183">
        <v>927</v>
      </c>
      <c r="G11" s="1065">
        <f t="shared" si="0"/>
        <v>2345</v>
      </c>
      <c r="H11" s="1065">
        <f t="shared" si="1"/>
        <v>2327</v>
      </c>
    </row>
    <row r="12" spans="1:8">
      <c r="A12" s="1118" t="s">
        <v>286</v>
      </c>
      <c r="B12" s="1129" t="s">
        <v>287</v>
      </c>
      <c r="C12" s="1062">
        <v>1837</v>
      </c>
      <c r="D12" s="1182">
        <v>1800</v>
      </c>
      <c r="E12" s="1062">
        <v>606</v>
      </c>
      <c r="F12" s="1183">
        <v>550</v>
      </c>
      <c r="G12" s="1065">
        <f t="shared" si="0"/>
        <v>2443</v>
      </c>
      <c r="H12" s="1065">
        <f t="shared" si="1"/>
        <v>2350</v>
      </c>
    </row>
    <row r="13" spans="1:8">
      <c r="A13" s="1118" t="s">
        <v>288</v>
      </c>
      <c r="B13" s="1129" t="s">
        <v>289</v>
      </c>
      <c r="C13" s="1062">
        <v>1263</v>
      </c>
      <c r="D13" s="1182">
        <v>1300</v>
      </c>
      <c r="E13" s="1062">
        <v>608</v>
      </c>
      <c r="F13" s="1183">
        <v>550</v>
      </c>
      <c r="G13" s="1065">
        <f t="shared" si="0"/>
        <v>1871</v>
      </c>
      <c r="H13" s="1065">
        <f t="shared" si="1"/>
        <v>1850</v>
      </c>
    </row>
    <row r="14" spans="1:8">
      <c r="A14" s="1118" t="s">
        <v>290</v>
      </c>
      <c r="B14" s="1129" t="s">
        <v>291</v>
      </c>
      <c r="C14" s="1062">
        <v>401</v>
      </c>
      <c r="D14" s="1182">
        <v>330</v>
      </c>
      <c r="E14" s="1062">
        <v>2</v>
      </c>
      <c r="F14" s="1183">
        <v>2</v>
      </c>
      <c r="G14" s="1065">
        <f t="shared" si="0"/>
        <v>403</v>
      </c>
      <c r="H14" s="1065">
        <f t="shared" si="1"/>
        <v>332</v>
      </c>
    </row>
    <row r="15" spans="1:8" ht="72">
      <c r="A15" s="1184">
        <v>140001</v>
      </c>
      <c r="B15" s="1185" t="s">
        <v>292</v>
      </c>
      <c r="C15" s="1062">
        <v>0</v>
      </c>
      <c r="D15" s="1182">
        <v>1</v>
      </c>
      <c r="E15" s="1062">
        <v>0</v>
      </c>
      <c r="F15" s="1182">
        <v>1</v>
      </c>
      <c r="G15" s="1065">
        <f t="shared" si="0"/>
        <v>0</v>
      </c>
      <c r="H15" s="1065">
        <f t="shared" si="1"/>
        <v>2</v>
      </c>
    </row>
    <row r="16" spans="1:8" ht="96">
      <c r="A16" s="1184">
        <v>140002</v>
      </c>
      <c r="B16" s="1185" t="s">
        <v>293</v>
      </c>
      <c r="C16" s="1062">
        <v>0</v>
      </c>
      <c r="D16" s="1182">
        <v>1</v>
      </c>
      <c r="E16" s="1062">
        <v>0</v>
      </c>
      <c r="F16" s="1182">
        <v>1</v>
      </c>
      <c r="G16" s="1065">
        <f t="shared" si="0"/>
        <v>0</v>
      </c>
      <c r="H16" s="1065">
        <f t="shared" si="1"/>
        <v>2</v>
      </c>
    </row>
    <row r="17" spans="1:8">
      <c r="A17" s="3493" t="s">
        <v>144</v>
      </c>
      <c r="B17" s="3494"/>
      <c r="C17" s="1082">
        <f t="shared" ref="C17:H17" si="2">SUM(C8:C16)</f>
        <v>13254</v>
      </c>
      <c r="D17" s="1082">
        <f t="shared" si="2"/>
        <v>13167</v>
      </c>
      <c r="E17" s="1082">
        <f t="shared" si="2"/>
        <v>5215</v>
      </c>
      <c r="F17" s="1082">
        <f t="shared" si="2"/>
        <v>4953</v>
      </c>
      <c r="G17" s="1082">
        <f t="shared" ref="G17" si="3">SUM(G8:G16)</f>
        <v>18469</v>
      </c>
      <c r="H17" s="1082">
        <f t="shared" si="2"/>
        <v>18120</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13254</v>
      </c>
      <c r="D24" s="2666">
        <f t="shared" ref="D24:H24" si="4">D17</f>
        <v>13167</v>
      </c>
      <c r="E24" s="2666">
        <f t="shared" si="4"/>
        <v>5215</v>
      </c>
      <c r="F24" s="2666">
        <f t="shared" si="4"/>
        <v>4953</v>
      </c>
      <c r="G24" s="2666">
        <f t="shared" si="4"/>
        <v>18469</v>
      </c>
      <c r="H24" s="2666">
        <f t="shared" si="4"/>
        <v>18120</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4"/>
  <sheetViews>
    <sheetView zoomScaleNormal="100" workbookViewId="0">
      <selection activeCell="L15" sqref="L15"/>
    </sheetView>
  </sheetViews>
  <sheetFormatPr defaultColWidth="9" defaultRowHeight="15"/>
  <cols>
    <col min="2" max="2" width="58.7109375" customWidth="1"/>
    <col min="3" max="8" width="9.5703125" customWidth="1"/>
  </cols>
  <sheetData>
    <row r="1" spans="1:9">
      <c r="A1" s="306"/>
      <c r="B1" s="86" t="s">
        <v>0</v>
      </c>
      <c r="C1" s="82" t="s">
        <v>251</v>
      </c>
      <c r="D1" s="87"/>
      <c r="E1" s="87"/>
      <c r="F1" s="87"/>
      <c r="G1" s="1083"/>
      <c r="H1" s="87"/>
      <c r="I1" s="1175"/>
    </row>
    <row r="2" spans="1:9">
      <c r="A2" s="306"/>
      <c r="B2" s="86" t="s">
        <v>2</v>
      </c>
      <c r="C2" s="1069" t="s">
        <v>179</v>
      </c>
      <c r="D2" s="83"/>
      <c r="E2" s="83"/>
      <c r="F2" s="83"/>
      <c r="G2" s="1083"/>
      <c r="H2" s="83"/>
      <c r="I2" s="1176"/>
    </row>
    <row r="3" spans="1:9">
      <c r="A3" s="306"/>
      <c r="B3" s="86" t="s">
        <v>275</v>
      </c>
      <c r="C3" s="83" t="s">
        <v>253</v>
      </c>
      <c r="D3" s="83"/>
      <c r="E3" s="83"/>
      <c r="F3" s="83"/>
      <c r="G3" s="83"/>
      <c r="H3" s="83"/>
      <c r="I3" s="1176"/>
    </row>
    <row r="4" spans="1:9">
      <c r="A4" s="306"/>
      <c r="B4" s="86" t="s">
        <v>305</v>
      </c>
      <c r="C4" s="83" t="s">
        <v>41</v>
      </c>
      <c r="D4" s="83"/>
      <c r="E4" s="83"/>
      <c r="F4" s="83"/>
      <c r="G4" s="1173"/>
      <c r="H4" s="83"/>
      <c r="I4" s="1176"/>
    </row>
    <row r="5" spans="1:9">
      <c r="A5" s="1174"/>
      <c r="B5" s="1174"/>
      <c r="C5" s="1174"/>
      <c r="D5" s="1084"/>
      <c r="E5" s="1084"/>
      <c r="F5" s="1084"/>
      <c r="G5" s="1084"/>
      <c r="H5" s="1084"/>
      <c r="I5" s="1177"/>
    </row>
    <row r="6" spans="1:9">
      <c r="A6" s="3483" t="s">
        <v>12365</v>
      </c>
      <c r="B6" s="3485" t="s">
        <v>277</v>
      </c>
      <c r="C6" s="3476" t="s">
        <v>255</v>
      </c>
      <c r="D6" s="3477"/>
      <c r="E6" s="3478" t="s">
        <v>256</v>
      </c>
      <c r="F6" s="3479"/>
      <c r="G6" s="3480" t="s">
        <v>144</v>
      </c>
      <c r="H6" s="3480"/>
      <c r="I6" s="72"/>
    </row>
    <row r="7" spans="1:9" ht="24">
      <c r="A7" s="3484"/>
      <c r="B7" s="3484"/>
      <c r="C7" s="89" t="s">
        <v>190</v>
      </c>
      <c r="D7" s="7" t="s">
        <v>257</v>
      </c>
      <c r="E7" s="89" t="s">
        <v>190</v>
      </c>
      <c r="F7" s="7" t="s">
        <v>257</v>
      </c>
      <c r="G7" s="89" t="s">
        <v>190</v>
      </c>
      <c r="H7" s="7" t="s">
        <v>257</v>
      </c>
      <c r="I7" s="72"/>
    </row>
    <row r="8" spans="1:9">
      <c r="A8" s="359" t="s">
        <v>278</v>
      </c>
      <c r="B8" s="317" t="s">
        <v>279</v>
      </c>
      <c r="C8" s="28">
        <v>4839</v>
      </c>
      <c r="D8" s="577">
        <v>4800</v>
      </c>
      <c r="E8" s="577">
        <v>29</v>
      </c>
      <c r="F8" s="577">
        <v>30</v>
      </c>
      <c r="G8" s="577">
        <f t="shared" ref="G8:G16" si="0">C8+E8</f>
        <v>4868</v>
      </c>
      <c r="H8" s="577">
        <f t="shared" ref="H8:H16" si="1">D8+F8</f>
        <v>4830</v>
      </c>
      <c r="I8" s="1177"/>
    </row>
    <row r="9" spans="1:9">
      <c r="A9" s="359" t="s">
        <v>280</v>
      </c>
      <c r="B9" s="317" t="s">
        <v>281</v>
      </c>
      <c r="C9" s="28">
        <v>2362</v>
      </c>
      <c r="D9" s="577">
        <v>2300</v>
      </c>
      <c r="E9" s="577">
        <v>71</v>
      </c>
      <c r="F9" s="577">
        <v>80</v>
      </c>
      <c r="G9" s="577">
        <f t="shared" si="0"/>
        <v>2433</v>
      </c>
      <c r="H9" s="577">
        <f t="shared" si="1"/>
        <v>2380</v>
      </c>
      <c r="I9" s="1177"/>
    </row>
    <row r="10" spans="1:9">
      <c r="A10" s="359" t="s">
        <v>282</v>
      </c>
      <c r="B10" s="317" t="s">
        <v>283</v>
      </c>
      <c r="C10" s="28">
        <v>2293</v>
      </c>
      <c r="D10" s="577">
        <v>2200</v>
      </c>
      <c r="E10" s="577">
        <v>30</v>
      </c>
      <c r="F10" s="577">
        <v>30</v>
      </c>
      <c r="G10" s="577">
        <f t="shared" si="0"/>
        <v>2323</v>
      </c>
      <c r="H10" s="577">
        <f t="shared" si="1"/>
        <v>2230</v>
      </c>
      <c r="I10" s="1177"/>
    </row>
    <row r="11" spans="1:9">
      <c r="A11" s="359" t="s">
        <v>284</v>
      </c>
      <c r="B11" s="317" t="s">
        <v>285</v>
      </c>
      <c r="C11" s="28">
        <v>1094</v>
      </c>
      <c r="D11" s="577">
        <v>1100</v>
      </c>
      <c r="E11" s="577">
        <v>39</v>
      </c>
      <c r="F11" s="577">
        <v>45</v>
      </c>
      <c r="G11" s="577">
        <f t="shared" si="0"/>
        <v>1133</v>
      </c>
      <c r="H11" s="577">
        <f t="shared" si="1"/>
        <v>1145</v>
      </c>
      <c r="I11" s="1177"/>
    </row>
    <row r="12" spans="1:9">
      <c r="A12" s="359" t="s">
        <v>286</v>
      </c>
      <c r="B12" s="317" t="s">
        <v>287</v>
      </c>
      <c r="C12" s="28">
        <v>1263</v>
      </c>
      <c r="D12" s="577">
        <v>1500</v>
      </c>
      <c r="E12" s="577">
        <v>8</v>
      </c>
      <c r="F12" s="577">
        <v>10</v>
      </c>
      <c r="G12" s="577">
        <f t="shared" si="0"/>
        <v>1271</v>
      </c>
      <c r="H12" s="577">
        <f t="shared" si="1"/>
        <v>1510</v>
      </c>
      <c r="I12" s="1177"/>
    </row>
    <row r="13" spans="1:9">
      <c r="A13" s="359" t="s">
        <v>288</v>
      </c>
      <c r="B13" s="317" t="s">
        <v>289</v>
      </c>
      <c r="C13" s="28">
        <v>497</v>
      </c>
      <c r="D13" s="577">
        <v>580</v>
      </c>
      <c r="E13" s="577">
        <v>10</v>
      </c>
      <c r="F13" s="577">
        <v>10</v>
      </c>
      <c r="G13" s="577">
        <f t="shared" si="0"/>
        <v>507</v>
      </c>
      <c r="H13" s="577">
        <f t="shared" si="1"/>
        <v>590</v>
      </c>
      <c r="I13" s="1177"/>
    </row>
    <row r="14" spans="1:9">
      <c r="A14" s="359" t="s">
        <v>290</v>
      </c>
      <c r="B14" s="317" t="s">
        <v>291</v>
      </c>
      <c r="C14" s="28">
        <v>1695</v>
      </c>
      <c r="D14" s="577">
        <v>1720</v>
      </c>
      <c r="E14" s="577">
        <v>52</v>
      </c>
      <c r="F14" s="577">
        <v>55</v>
      </c>
      <c r="G14" s="577">
        <f t="shared" si="0"/>
        <v>1747</v>
      </c>
      <c r="H14" s="577">
        <f t="shared" si="1"/>
        <v>1775</v>
      </c>
      <c r="I14" s="1177"/>
    </row>
    <row r="15" spans="1:9" ht="72">
      <c r="A15" s="20">
        <v>140001</v>
      </c>
      <c r="B15" s="1066" t="s">
        <v>292</v>
      </c>
      <c r="C15" s="28">
        <v>0</v>
      </c>
      <c r="D15" s="577">
        <v>0</v>
      </c>
      <c r="E15" s="577">
        <v>0</v>
      </c>
      <c r="F15" s="577">
        <v>0</v>
      </c>
      <c r="G15" s="577">
        <f t="shared" si="0"/>
        <v>0</v>
      </c>
      <c r="H15" s="577">
        <f t="shared" si="1"/>
        <v>0</v>
      </c>
      <c r="I15" s="1177"/>
    </row>
    <row r="16" spans="1:9" ht="96">
      <c r="A16" s="20">
        <v>140002</v>
      </c>
      <c r="B16" s="1066" t="s">
        <v>293</v>
      </c>
      <c r="C16" s="28">
        <v>0</v>
      </c>
      <c r="D16" s="577">
        <v>0</v>
      </c>
      <c r="E16" s="577">
        <v>0</v>
      </c>
      <c r="F16" s="577">
        <v>0</v>
      </c>
      <c r="G16" s="577">
        <f t="shared" si="0"/>
        <v>0</v>
      </c>
      <c r="H16" s="577">
        <f t="shared" si="1"/>
        <v>0</v>
      </c>
      <c r="I16" s="1177"/>
    </row>
    <row r="17" spans="1:9">
      <c r="A17" s="3481" t="s">
        <v>144</v>
      </c>
      <c r="B17" s="3482"/>
      <c r="C17" s="1095">
        <f t="shared" ref="C17:H17" si="2">SUM(C8:C16)</f>
        <v>14043</v>
      </c>
      <c r="D17" s="1095">
        <f t="shared" si="2"/>
        <v>14200</v>
      </c>
      <c r="E17" s="1095">
        <f t="shared" si="2"/>
        <v>239</v>
      </c>
      <c r="F17" s="1095">
        <f t="shared" si="2"/>
        <v>260</v>
      </c>
      <c r="G17" s="1095">
        <f t="shared" ref="G17" si="3">SUM(G8:G16)</f>
        <v>14282</v>
      </c>
      <c r="H17" s="1095">
        <f t="shared" si="2"/>
        <v>14460</v>
      </c>
      <c r="I17" s="1178"/>
    </row>
    <row r="18" spans="1:9" s="2660" customFormat="1" ht="12.75">
      <c r="A18" s="2656" t="s">
        <v>334</v>
      </c>
      <c r="B18" s="2657"/>
      <c r="C18" s="2658"/>
      <c r="D18" s="2658"/>
      <c r="E18" s="2659"/>
      <c r="F18" s="2658"/>
      <c r="G18" s="2658"/>
      <c r="H18" s="2659"/>
    </row>
    <row r="19" spans="1:9" s="2660" customFormat="1" ht="22.5">
      <c r="A19" s="2661">
        <v>280005</v>
      </c>
      <c r="B19" s="2662" t="s">
        <v>335</v>
      </c>
      <c r="C19" s="2658"/>
      <c r="D19" s="2658"/>
      <c r="E19" s="2659"/>
      <c r="F19" s="2658"/>
      <c r="G19" s="2658"/>
      <c r="H19" s="2659"/>
    </row>
    <row r="20" spans="1:9" s="2660" customFormat="1" ht="22.5">
      <c r="A20" s="2661">
        <v>280006</v>
      </c>
      <c r="B20" s="2662" t="s">
        <v>336</v>
      </c>
      <c r="C20" s="2658"/>
      <c r="D20" s="2658"/>
      <c r="E20" s="2659"/>
      <c r="F20" s="2658"/>
      <c r="G20" s="2658"/>
      <c r="H20" s="2659"/>
    </row>
    <row r="21" spans="1:9" s="2660" customFormat="1" ht="22.5">
      <c r="A21" s="2661">
        <v>280007</v>
      </c>
      <c r="B21" s="2662" t="s">
        <v>337</v>
      </c>
      <c r="C21" s="2658"/>
      <c r="D21" s="2658"/>
      <c r="E21" s="2659"/>
      <c r="F21" s="2658"/>
      <c r="G21" s="2658"/>
      <c r="H21" s="2659"/>
    </row>
    <row r="22" spans="1:9" s="2660" customFormat="1" ht="22.5">
      <c r="A22" s="2661">
        <v>280008</v>
      </c>
      <c r="B22" s="2662" t="s">
        <v>338</v>
      </c>
      <c r="C22" s="2658"/>
      <c r="D22" s="2658"/>
      <c r="E22" s="2659"/>
      <c r="F22" s="2658"/>
      <c r="G22" s="2658"/>
      <c r="H22" s="2659"/>
    </row>
    <row r="23" spans="1:9" s="2660" customFormat="1" ht="12.75">
      <c r="A23" s="3474" t="s">
        <v>144</v>
      </c>
      <c r="B23" s="3475"/>
      <c r="C23" s="2663"/>
      <c r="D23" s="2663"/>
      <c r="E23" s="2664"/>
      <c r="F23" s="2663"/>
      <c r="G23" s="2665"/>
      <c r="H23" s="2664"/>
    </row>
    <row r="24" spans="1:9" s="2667" customFormat="1" ht="12.75">
      <c r="A24" s="3474" t="s">
        <v>339</v>
      </c>
      <c r="B24" s="3475"/>
      <c r="C24" s="2666">
        <f>C17</f>
        <v>14043</v>
      </c>
      <c r="D24" s="2666">
        <f t="shared" ref="D24:H24" si="4">D17</f>
        <v>14200</v>
      </c>
      <c r="E24" s="2666">
        <f t="shared" si="4"/>
        <v>239</v>
      </c>
      <c r="F24" s="2666">
        <f t="shared" si="4"/>
        <v>260</v>
      </c>
      <c r="G24" s="2666">
        <f t="shared" si="4"/>
        <v>14282</v>
      </c>
      <c r="H24" s="2666">
        <f t="shared" si="4"/>
        <v>14460</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4"/>
  <sheetViews>
    <sheetView workbookViewId="0">
      <selection activeCell="R16" sqref="R16"/>
    </sheetView>
  </sheetViews>
  <sheetFormatPr defaultColWidth="9" defaultRowHeight="15"/>
  <cols>
    <col min="2" max="2" width="58" customWidth="1"/>
    <col min="3" max="3" width="9.5703125" customWidth="1"/>
    <col min="4" max="4" width="9.5703125" style="133" customWidth="1"/>
    <col min="5" max="5" width="9.5703125" customWidth="1"/>
    <col min="6" max="6" width="9.5703125" style="133" customWidth="1"/>
    <col min="7" max="8" width="9.5703125" customWidth="1"/>
  </cols>
  <sheetData>
    <row r="1" spans="1:8">
      <c r="A1" s="306"/>
      <c r="B1" s="86" t="s">
        <v>0</v>
      </c>
      <c r="C1" s="82" t="s">
        <v>251</v>
      </c>
      <c r="D1" s="83"/>
      <c r="E1" s="83"/>
      <c r="F1" s="83"/>
      <c r="G1" s="1071"/>
      <c r="H1" s="83"/>
    </row>
    <row r="2" spans="1:8">
      <c r="A2" s="306"/>
      <c r="B2" s="86" t="s">
        <v>2</v>
      </c>
      <c r="C2" s="85" t="s">
        <v>295</v>
      </c>
      <c r="D2" s="83"/>
      <c r="E2" s="83"/>
      <c r="F2" s="83"/>
      <c r="G2" s="1071"/>
      <c r="H2" s="83"/>
    </row>
    <row r="3" spans="1:8">
      <c r="A3" s="306"/>
      <c r="B3" s="86" t="s">
        <v>252</v>
      </c>
      <c r="C3" s="87" t="s">
        <v>253</v>
      </c>
      <c r="D3" s="83"/>
      <c r="E3" s="83"/>
      <c r="F3" s="83"/>
      <c r="G3" s="1071"/>
      <c r="H3" s="83"/>
    </row>
    <row r="4" spans="1:8">
      <c r="A4" s="306"/>
      <c r="B4" s="86" t="s">
        <v>294</v>
      </c>
      <c r="C4" s="87" t="s">
        <v>39</v>
      </c>
      <c r="D4" s="83"/>
      <c r="E4" s="83"/>
      <c r="F4" s="83"/>
      <c r="G4" s="1071"/>
      <c r="H4" s="83"/>
    </row>
    <row r="5" spans="1:8">
      <c r="A5" s="1071"/>
      <c r="B5" s="1071"/>
      <c r="C5" s="1071"/>
      <c r="D5" s="1084"/>
      <c r="E5" s="1084"/>
      <c r="F5" s="1084"/>
      <c r="G5" s="1084"/>
      <c r="H5" s="1084"/>
    </row>
    <row r="6" spans="1:8">
      <c r="A6" s="3483" t="s">
        <v>12365</v>
      </c>
      <c r="B6" s="3485" t="s">
        <v>277</v>
      </c>
      <c r="C6" s="3476" t="s">
        <v>255</v>
      </c>
      <c r="D6" s="3477"/>
      <c r="E6" s="3478" t="s">
        <v>256</v>
      </c>
      <c r="F6" s="3479"/>
      <c r="G6" s="3480" t="s">
        <v>144</v>
      </c>
      <c r="H6" s="3480"/>
    </row>
    <row r="7" spans="1:8" ht="24">
      <c r="A7" s="3484"/>
      <c r="B7" s="3484"/>
      <c r="C7" s="89" t="s">
        <v>190</v>
      </c>
      <c r="D7" s="7" t="s">
        <v>257</v>
      </c>
      <c r="E7" s="89" t="s">
        <v>190</v>
      </c>
      <c r="F7" s="7" t="s">
        <v>257</v>
      </c>
      <c r="G7" s="89" t="s">
        <v>190</v>
      </c>
      <c r="H7" s="7" t="s">
        <v>257</v>
      </c>
    </row>
    <row r="8" spans="1:8">
      <c r="A8" s="1060" t="s">
        <v>278</v>
      </c>
      <c r="B8" s="1061" t="s">
        <v>279</v>
      </c>
      <c r="C8" s="1065">
        <v>5932</v>
      </c>
      <c r="D8" s="1065">
        <v>5932</v>
      </c>
      <c r="E8" s="1065">
        <v>55</v>
      </c>
      <c r="F8" s="1065">
        <v>50</v>
      </c>
      <c r="G8" s="1075">
        <f t="shared" ref="G8:G16" si="0">C8+E8</f>
        <v>5987</v>
      </c>
      <c r="H8" s="1075">
        <f t="shared" ref="H8:H16" si="1">D8+F8</f>
        <v>5982</v>
      </c>
    </row>
    <row r="9" spans="1:8">
      <c r="A9" s="1060" t="s">
        <v>280</v>
      </c>
      <c r="B9" s="1061" t="s">
        <v>281</v>
      </c>
      <c r="C9" s="1065">
        <v>2189</v>
      </c>
      <c r="D9" s="1065">
        <v>2189</v>
      </c>
      <c r="E9" s="1065">
        <v>546</v>
      </c>
      <c r="F9" s="1065">
        <v>450</v>
      </c>
      <c r="G9" s="1075">
        <f t="shared" si="0"/>
        <v>2735</v>
      </c>
      <c r="H9" s="1075">
        <f t="shared" si="1"/>
        <v>2639</v>
      </c>
    </row>
    <row r="10" spans="1:8">
      <c r="A10" s="1072" t="s">
        <v>282</v>
      </c>
      <c r="B10" s="1061" t="s">
        <v>283</v>
      </c>
      <c r="C10" s="1065">
        <v>1307</v>
      </c>
      <c r="D10" s="1065">
        <v>1307</v>
      </c>
      <c r="E10" s="1065">
        <v>3</v>
      </c>
      <c r="F10" s="1065">
        <v>20</v>
      </c>
      <c r="G10" s="1075">
        <f t="shared" si="0"/>
        <v>1310</v>
      </c>
      <c r="H10" s="1075">
        <f t="shared" si="1"/>
        <v>1327</v>
      </c>
    </row>
    <row r="11" spans="1:8">
      <c r="A11" s="1072" t="s">
        <v>284</v>
      </c>
      <c r="B11" s="1061" t="s">
        <v>285</v>
      </c>
      <c r="C11" s="1065">
        <v>491</v>
      </c>
      <c r="D11" s="1065">
        <v>491</v>
      </c>
      <c r="E11" s="1065">
        <v>17</v>
      </c>
      <c r="F11" s="1065">
        <v>40</v>
      </c>
      <c r="G11" s="1075">
        <f t="shared" si="0"/>
        <v>508</v>
      </c>
      <c r="H11" s="1075">
        <f t="shared" si="1"/>
        <v>531</v>
      </c>
    </row>
    <row r="12" spans="1:8">
      <c r="A12" s="1060" t="s">
        <v>286</v>
      </c>
      <c r="B12" s="1061" t="s">
        <v>287</v>
      </c>
      <c r="C12" s="1065">
        <v>1682</v>
      </c>
      <c r="D12" s="1065">
        <v>1682</v>
      </c>
      <c r="E12" s="1065">
        <v>6</v>
      </c>
      <c r="F12" s="1065">
        <v>20</v>
      </c>
      <c r="G12" s="1075">
        <f t="shared" si="0"/>
        <v>1688</v>
      </c>
      <c r="H12" s="1075">
        <f t="shared" si="1"/>
        <v>1702</v>
      </c>
    </row>
    <row r="13" spans="1:8">
      <c r="A13" s="1060" t="s">
        <v>288</v>
      </c>
      <c r="B13" s="1061" t="s">
        <v>289</v>
      </c>
      <c r="C13" s="1065">
        <v>741</v>
      </c>
      <c r="D13" s="1065">
        <v>741</v>
      </c>
      <c r="E13" s="1065">
        <v>11</v>
      </c>
      <c r="F13" s="1065">
        <v>20</v>
      </c>
      <c r="G13" s="1075">
        <f t="shared" si="0"/>
        <v>752</v>
      </c>
      <c r="H13" s="1075">
        <f t="shared" si="1"/>
        <v>761</v>
      </c>
    </row>
    <row r="14" spans="1:8">
      <c r="A14" s="1060" t="s">
        <v>290</v>
      </c>
      <c r="B14" s="1073" t="s">
        <v>291</v>
      </c>
      <c r="C14" s="1065">
        <v>0</v>
      </c>
      <c r="D14" s="1065">
        <v>1</v>
      </c>
      <c r="E14" s="1065">
        <v>0</v>
      </c>
      <c r="F14" s="1065">
        <v>5</v>
      </c>
      <c r="G14" s="1075">
        <f t="shared" si="0"/>
        <v>0</v>
      </c>
      <c r="H14" s="1075">
        <f t="shared" si="1"/>
        <v>6</v>
      </c>
    </row>
    <row r="15" spans="1:8" ht="72">
      <c r="A15" s="1171">
        <v>140001</v>
      </c>
      <c r="B15" s="1172" t="s">
        <v>292</v>
      </c>
      <c r="C15" s="1065">
        <v>0</v>
      </c>
      <c r="D15" s="1065">
        <v>0</v>
      </c>
      <c r="E15" s="1065">
        <v>0</v>
      </c>
      <c r="F15" s="1065">
        <v>0</v>
      </c>
      <c r="G15" s="1075">
        <f t="shared" si="0"/>
        <v>0</v>
      </c>
      <c r="H15" s="1075">
        <f t="shared" si="1"/>
        <v>0</v>
      </c>
    </row>
    <row r="16" spans="1:8" ht="96">
      <c r="A16" s="1171">
        <v>140002</v>
      </c>
      <c r="B16" s="1172" t="s">
        <v>293</v>
      </c>
      <c r="C16" s="1065">
        <v>0</v>
      </c>
      <c r="D16" s="1065">
        <v>0</v>
      </c>
      <c r="E16" s="1065">
        <v>0</v>
      </c>
      <c r="F16" s="1065">
        <v>0</v>
      </c>
      <c r="G16" s="1075">
        <f t="shared" si="0"/>
        <v>0</v>
      </c>
      <c r="H16" s="1075">
        <f t="shared" si="1"/>
        <v>0</v>
      </c>
    </row>
    <row r="17" spans="1:8">
      <c r="A17" s="3493" t="s">
        <v>144</v>
      </c>
      <c r="B17" s="3494"/>
      <c r="C17" s="1080">
        <f t="shared" ref="C17:H17" si="2">SUM(C8:C16)</f>
        <v>12342</v>
      </c>
      <c r="D17" s="1080">
        <f t="shared" si="2"/>
        <v>12343</v>
      </c>
      <c r="E17" s="1080">
        <f t="shared" si="2"/>
        <v>638</v>
      </c>
      <c r="F17" s="1080">
        <f t="shared" si="2"/>
        <v>605</v>
      </c>
      <c r="G17" s="1080">
        <f t="shared" ref="G17" si="3">SUM(G8:G16)</f>
        <v>12980</v>
      </c>
      <c r="H17" s="1080">
        <f t="shared" si="2"/>
        <v>12948</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12342</v>
      </c>
      <c r="D24" s="2666">
        <f t="shared" ref="D24:H24" si="4">D17</f>
        <v>12343</v>
      </c>
      <c r="E24" s="2666">
        <f t="shared" si="4"/>
        <v>638</v>
      </c>
      <c r="F24" s="2666">
        <f t="shared" si="4"/>
        <v>605</v>
      </c>
      <c r="G24" s="2666">
        <f t="shared" si="4"/>
        <v>12980</v>
      </c>
      <c r="H24" s="2666">
        <f t="shared" si="4"/>
        <v>12948</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47"/>
  <sheetViews>
    <sheetView workbookViewId="0">
      <pane ySplit="8" topLeftCell="A9" activePane="bottomLeft" state="frozen"/>
      <selection pane="bottomLeft" activeCell="A9" sqref="A9"/>
    </sheetView>
  </sheetViews>
  <sheetFormatPr defaultColWidth="9.140625" defaultRowHeight="15.75"/>
  <cols>
    <col min="1" max="1" width="32.5703125" style="1325" customWidth="1"/>
    <col min="2" max="2" width="6.5703125" style="1325" customWidth="1"/>
    <col min="3" max="3" width="8.140625" style="1325" customWidth="1"/>
    <col min="4" max="8" width="5.42578125" style="1325" customWidth="1"/>
    <col min="9" max="11" width="4.7109375" style="1325" customWidth="1"/>
    <col min="12" max="14" width="4.28515625" style="1344" customWidth="1"/>
    <col min="15" max="15" width="4.28515625" style="1345" customWidth="1"/>
    <col min="16" max="17" width="4.7109375" style="1325" customWidth="1"/>
    <col min="18" max="18" width="5.28515625" style="1344" customWidth="1"/>
    <col min="19" max="19" width="4.28515625" style="1344" customWidth="1"/>
    <col min="20" max="20" width="4.28515625" style="1345" customWidth="1"/>
    <col min="21" max="22" width="4.28515625" style="1325" customWidth="1"/>
    <col min="23" max="23" width="4.28515625" style="1330" customWidth="1"/>
    <col min="24" max="24" width="5.140625" style="1325" customWidth="1"/>
    <col min="25" max="25" width="4.7109375" style="1325" customWidth="1"/>
    <col min="26" max="28" width="4.140625" style="1325" customWidth="1"/>
    <col min="29" max="32" width="4.7109375" style="1325" customWidth="1"/>
    <col min="33" max="33" width="6.85546875" style="1325" customWidth="1"/>
    <col min="34" max="16384" width="9.140625" style="1325"/>
  </cols>
  <sheetData>
    <row r="1" spans="1:32" ht="15.75" customHeight="1">
      <c r="A1" s="1347"/>
      <c r="B1" s="1348" t="s">
        <v>0</v>
      </c>
      <c r="C1" s="3334" t="s">
        <v>1</v>
      </c>
      <c r="D1" s="3335"/>
      <c r="E1" s="3335"/>
      <c r="F1" s="3335"/>
      <c r="G1" s="3335"/>
      <c r="H1" s="3335"/>
      <c r="I1" s="3335"/>
      <c r="J1" s="3335"/>
      <c r="K1" s="3335"/>
      <c r="L1" s="3335"/>
      <c r="M1" s="3335"/>
      <c r="N1" s="3335"/>
      <c r="O1" s="3335"/>
      <c r="P1" s="3335"/>
      <c r="Q1" s="3336"/>
    </row>
    <row r="2" spans="1:32" ht="15.75" customHeight="1">
      <c r="A2" s="1347"/>
      <c r="B2" s="1348" t="s">
        <v>2</v>
      </c>
      <c r="C2" s="3427">
        <v>8664161</v>
      </c>
      <c r="D2" s="3428"/>
      <c r="E2" s="3335"/>
      <c r="F2" s="3335"/>
      <c r="G2" s="3335"/>
      <c r="H2" s="3335"/>
      <c r="I2" s="3335"/>
      <c r="J2" s="3335"/>
      <c r="K2" s="3335"/>
      <c r="L2" s="3335"/>
      <c r="M2" s="3335"/>
      <c r="N2" s="3335"/>
      <c r="O2" s="3335"/>
      <c r="P2" s="3335"/>
      <c r="Q2" s="3336"/>
    </row>
    <row r="3" spans="1:32">
      <c r="A3" s="1347"/>
      <c r="B3" s="1348" t="s">
        <v>3</v>
      </c>
      <c r="C3" s="3337" t="s">
        <v>12417</v>
      </c>
      <c r="D3" s="3335"/>
      <c r="E3" s="3335"/>
      <c r="F3" s="3335"/>
      <c r="G3" s="3335"/>
      <c r="H3" s="3335"/>
      <c r="I3" s="3335"/>
      <c r="J3" s="3335"/>
      <c r="K3" s="3335"/>
      <c r="L3" s="3335"/>
      <c r="M3" s="3335"/>
      <c r="N3" s="3335"/>
      <c r="O3" s="3335"/>
      <c r="P3" s="3335"/>
      <c r="Q3" s="3336"/>
    </row>
    <row r="4" spans="1:32">
      <c r="A4" s="1347"/>
      <c r="B4" s="1348" t="s">
        <v>4</v>
      </c>
      <c r="C4" s="3338" t="s">
        <v>5</v>
      </c>
      <c r="D4" s="3339"/>
      <c r="E4" s="3339"/>
      <c r="F4" s="3339"/>
      <c r="G4" s="3339"/>
      <c r="H4" s="3339"/>
      <c r="I4" s="3339"/>
      <c r="J4" s="3339"/>
      <c r="K4" s="3339"/>
      <c r="L4" s="3339"/>
      <c r="M4" s="3339"/>
      <c r="N4" s="3339"/>
      <c r="O4" s="3339"/>
      <c r="P4" s="3339"/>
      <c r="Q4" s="3340"/>
    </row>
    <row r="5" spans="1:32" ht="12.75" customHeight="1">
      <c r="A5" s="1324"/>
      <c r="C5" s="1326"/>
    </row>
    <row r="6" spans="1:32" s="1346" customFormat="1" ht="34.5" customHeight="1">
      <c r="A6" s="3426" t="s">
        <v>6</v>
      </c>
      <c r="B6" s="3423" t="s">
        <v>7</v>
      </c>
      <c r="C6" s="3423" t="s">
        <v>8</v>
      </c>
      <c r="D6" s="3423" t="s">
        <v>12419</v>
      </c>
      <c r="E6" s="3422" t="s">
        <v>9</v>
      </c>
      <c r="F6" s="3422"/>
      <c r="G6" s="3422"/>
      <c r="H6" s="3422"/>
      <c r="I6" s="3426" t="s">
        <v>10</v>
      </c>
      <c r="J6" s="3426"/>
      <c r="K6" s="3426"/>
      <c r="L6" s="3426"/>
      <c r="M6" s="3426"/>
      <c r="N6" s="3426"/>
      <c r="O6" s="3426"/>
      <c r="P6" s="3426"/>
      <c r="Q6" s="3426"/>
      <c r="R6" s="3426"/>
      <c r="S6" s="3426"/>
      <c r="T6" s="3426"/>
      <c r="U6" s="3426"/>
      <c r="V6" s="3426"/>
      <c r="W6" s="3426"/>
      <c r="X6" s="3426"/>
      <c r="Y6" s="3426"/>
      <c r="Z6" s="3426"/>
      <c r="AA6" s="3426"/>
      <c r="AB6" s="3426"/>
      <c r="AC6" s="3426"/>
      <c r="AD6" s="3422" t="s">
        <v>11</v>
      </c>
      <c r="AE6" s="3422"/>
      <c r="AF6" s="3422"/>
    </row>
    <row r="7" spans="1:32" ht="47.25" customHeight="1">
      <c r="A7" s="3426"/>
      <c r="B7" s="3423"/>
      <c r="C7" s="3423"/>
      <c r="D7" s="3423"/>
      <c r="E7" s="3423" t="s">
        <v>12</v>
      </c>
      <c r="F7" s="3423" t="s">
        <v>13</v>
      </c>
      <c r="G7" s="3423" t="s">
        <v>14</v>
      </c>
      <c r="H7" s="3425" t="s">
        <v>15</v>
      </c>
      <c r="I7" s="3423" t="s">
        <v>16</v>
      </c>
      <c r="J7" s="3423" t="s">
        <v>17</v>
      </c>
      <c r="K7" s="3423" t="s">
        <v>18</v>
      </c>
      <c r="L7" s="3424" t="s">
        <v>19</v>
      </c>
      <c r="M7" s="3424"/>
      <c r="N7" s="3424"/>
      <c r="O7" s="3424"/>
      <c r="P7" s="3424"/>
      <c r="Q7" s="3423" t="s">
        <v>20</v>
      </c>
      <c r="R7" s="3423" t="s">
        <v>21</v>
      </c>
      <c r="S7" s="3422" t="s">
        <v>22</v>
      </c>
      <c r="T7" s="3422"/>
      <c r="U7" s="3422"/>
      <c r="V7" s="3422"/>
      <c r="W7" s="3422"/>
      <c r="X7" s="3422"/>
      <c r="Y7" s="3423" t="s">
        <v>23</v>
      </c>
      <c r="Z7" s="3423" t="s">
        <v>24</v>
      </c>
      <c r="AA7" s="3423" t="s">
        <v>25</v>
      </c>
      <c r="AB7" s="3423" t="s">
        <v>26</v>
      </c>
      <c r="AC7" s="3423" t="s">
        <v>27</v>
      </c>
      <c r="AD7" s="3422"/>
      <c r="AE7" s="3422"/>
      <c r="AF7" s="3422"/>
    </row>
    <row r="8" spans="1:32" ht="87" customHeight="1">
      <c r="A8" s="3426"/>
      <c r="B8" s="3423"/>
      <c r="C8" s="3423"/>
      <c r="D8" s="3423"/>
      <c r="E8" s="3423"/>
      <c r="F8" s="3423"/>
      <c r="G8" s="3423"/>
      <c r="H8" s="3425"/>
      <c r="I8" s="3423"/>
      <c r="J8" s="3423"/>
      <c r="K8" s="3423"/>
      <c r="L8" s="3341" t="s">
        <v>12</v>
      </c>
      <c r="M8" s="3341" t="s">
        <v>13</v>
      </c>
      <c r="N8" s="3341" t="s">
        <v>14</v>
      </c>
      <c r="O8" s="3341" t="s">
        <v>26</v>
      </c>
      <c r="P8" s="3342" t="s">
        <v>28</v>
      </c>
      <c r="Q8" s="3423"/>
      <c r="R8" s="3423"/>
      <c r="S8" s="3341" t="s">
        <v>29</v>
      </c>
      <c r="T8" s="3341" t="s">
        <v>13</v>
      </c>
      <c r="U8" s="3341" t="s">
        <v>30</v>
      </c>
      <c r="V8" s="3342" t="s">
        <v>31</v>
      </c>
      <c r="W8" s="3342" t="s">
        <v>32</v>
      </c>
      <c r="X8" s="3342" t="s">
        <v>33</v>
      </c>
      <c r="Y8" s="3423"/>
      <c r="Z8" s="3423"/>
      <c r="AA8" s="3423"/>
      <c r="AB8" s="3423"/>
      <c r="AC8" s="3423"/>
      <c r="AD8" s="3341" t="s">
        <v>34</v>
      </c>
      <c r="AE8" s="3341" t="s">
        <v>35</v>
      </c>
      <c r="AF8" s="3341" t="s">
        <v>36</v>
      </c>
    </row>
    <row r="9" spans="1:32" s="1332" customFormat="1" ht="21.75" customHeight="1">
      <c r="A9" s="3343" t="s">
        <v>37</v>
      </c>
      <c r="B9" s="3344"/>
      <c r="C9" s="3344"/>
      <c r="D9" s="3344"/>
      <c r="E9" s="3345"/>
      <c r="F9" s="3345"/>
      <c r="G9" s="3345"/>
      <c r="H9" s="3346">
        <f>SUM(E9:G9)</f>
        <v>0</v>
      </c>
      <c r="I9" s="3347">
        <v>6</v>
      </c>
      <c r="J9" s="3347"/>
      <c r="K9" s="3347">
        <v>6</v>
      </c>
      <c r="L9" s="3345"/>
      <c r="M9" s="3345"/>
      <c r="N9" s="3345"/>
      <c r="O9" s="3345"/>
      <c r="P9" s="3346">
        <v>0</v>
      </c>
      <c r="Q9" s="3348"/>
      <c r="R9" s="3349">
        <v>2</v>
      </c>
      <c r="S9" s="3347"/>
      <c r="T9" s="3345"/>
      <c r="U9" s="3345"/>
      <c r="V9" s="3345"/>
      <c r="W9" s="3345"/>
      <c r="X9" s="3346">
        <v>0</v>
      </c>
      <c r="Y9" s="3348"/>
      <c r="Z9" s="3347"/>
      <c r="AA9" s="3345"/>
      <c r="AB9" s="3345"/>
      <c r="AC9" s="3348"/>
      <c r="AD9" s="3347"/>
      <c r="AE9" s="3347"/>
      <c r="AF9" s="3347"/>
    </row>
    <row r="10" spans="1:32" s="1332" customFormat="1" ht="21.75" customHeight="1">
      <c r="A10" s="3343" t="s">
        <v>38</v>
      </c>
      <c r="B10" s="3350">
        <v>3058</v>
      </c>
      <c r="C10" s="3350">
        <v>11921</v>
      </c>
      <c r="D10" s="3351">
        <f>C10/H10/3.65</f>
        <v>54.433789954337904</v>
      </c>
      <c r="E10" s="3350">
        <v>36</v>
      </c>
      <c r="F10" s="3350">
        <v>21</v>
      </c>
      <c r="G10" s="3350">
        <v>3</v>
      </c>
      <c r="H10" s="3346">
        <f t="shared" ref="H10:H45" si="0">SUM(E10:G10)</f>
        <v>60</v>
      </c>
      <c r="I10" s="3347">
        <v>20</v>
      </c>
      <c r="J10" s="3347">
        <v>4</v>
      </c>
      <c r="K10" s="3347">
        <v>16</v>
      </c>
      <c r="L10" s="3345"/>
      <c r="M10" s="3345"/>
      <c r="N10" s="3345"/>
      <c r="O10" s="3345"/>
      <c r="P10" s="3346">
        <v>23</v>
      </c>
      <c r="Q10" s="3348"/>
      <c r="R10" s="3349">
        <v>50</v>
      </c>
      <c r="S10" s="3347"/>
      <c r="T10" s="3345"/>
      <c r="U10" s="3345"/>
      <c r="V10" s="3345"/>
      <c r="W10" s="3345"/>
      <c r="X10" s="3346">
        <v>105</v>
      </c>
      <c r="Y10" s="3348"/>
      <c r="Z10" s="3347"/>
      <c r="AA10" s="3345"/>
      <c r="AB10" s="3345"/>
      <c r="AC10" s="3348"/>
      <c r="AD10" s="3347"/>
      <c r="AE10" s="3347"/>
      <c r="AF10" s="3347"/>
    </row>
    <row r="11" spans="1:32" s="1332" customFormat="1" ht="21.75" customHeight="1">
      <c r="A11" s="3343" t="s">
        <v>39</v>
      </c>
      <c r="B11" s="3350">
        <v>1052</v>
      </c>
      <c r="C11" s="3350">
        <v>4850</v>
      </c>
      <c r="D11" s="3351">
        <f t="shared" ref="D11:D47" si="1">C11/H11/3.65</f>
        <v>45.819555975436941</v>
      </c>
      <c r="E11" s="3350">
        <v>21</v>
      </c>
      <c r="F11" s="3350">
        <v>8</v>
      </c>
      <c r="G11" s="3350">
        <v>0</v>
      </c>
      <c r="H11" s="3346">
        <f t="shared" si="0"/>
        <v>29</v>
      </c>
      <c r="I11" s="3347">
        <v>9</v>
      </c>
      <c r="J11" s="3347">
        <v>3</v>
      </c>
      <c r="K11" s="3347">
        <v>6</v>
      </c>
      <c r="L11" s="3345"/>
      <c r="M11" s="3345"/>
      <c r="N11" s="3345"/>
      <c r="O11" s="3345"/>
      <c r="P11" s="3346">
        <v>9</v>
      </c>
      <c r="Q11" s="3348"/>
      <c r="R11" s="3349">
        <v>33</v>
      </c>
      <c r="S11" s="3347"/>
      <c r="T11" s="3345"/>
      <c r="U11" s="3345"/>
      <c r="V11" s="3345"/>
      <c r="W11" s="3345"/>
      <c r="X11" s="3346">
        <v>41</v>
      </c>
      <c r="Y11" s="3348"/>
      <c r="Z11" s="3347"/>
      <c r="AA11" s="3345"/>
      <c r="AB11" s="3345"/>
      <c r="AC11" s="3348"/>
      <c r="AD11" s="3347"/>
      <c r="AE11" s="3347"/>
      <c r="AF11" s="3347"/>
    </row>
    <row r="12" spans="1:32" s="1332" customFormat="1" ht="21.75" customHeight="1">
      <c r="A12" s="3343" t="s">
        <v>40</v>
      </c>
      <c r="B12" s="3350">
        <v>2475</v>
      </c>
      <c r="C12" s="3350">
        <v>13912</v>
      </c>
      <c r="D12" s="3351">
        <f t="shared" si="1"/>
        <v>53.68319506077561</v>
      </c>
      <c r="E12" s="3350">
        <v>63</v>
      </c>
      <c r="F12" s="3350">
        <v>8</v>
      </c>
      <c r="G12" s="3350">
        <v>0</v>
      </c>
      <c r="H12" s="3346">
        <f t="shared" si="0"/>
        <v>71</v>
      </c>
      <c r="I12" s="3347">
        <v>21</v>
      </c>
      <c r="J12" s="3347">
        <v>3</v>
      </c>
      <c r="K12" s="3347">
        <v>18</v>
      </c>
      <c r="L12" s="3345"/>
      <c r="M12" s="3345"/>
      <c r="N12" s="3345"/>
      <c r="O12" s="3345"/>
      <c r="P12" s="3346">
        <v>18</v>
      </c>
      <c r="Q12" s="3348"/>
      <c r="R12" s="3349">
        <v>43</v>
      </c>
      <c r="S12" s="3347"/>
      <c r="T12" s="3345"/>
      <c r="U12" s="3345"/>
      <c r="V12" s="3345"/>
      <c r="W12" s="3345"/>
      <c r="X12" s="3346">
        <v>83</v>
      </c>
      <c r="Y12" s="3348"/>
      <c r="Z12" s="3347"/>
      <c r="AA12" s="3345"/>
      <c r="AB12" s="3345"/>
      <c r="AC12" s="3348"/>
      <c r="AD12" s="3347"/>
      <c r="AE12" s="3347"/>
      <c r="AF12" s="3347"/>
    </row>
    <row r="13" spans="1:32" s="1332" customFormat="1" ht="21.75" customHeight="1">
      <c r="A13" s="3343" t="s">
        <v>41</v>
      </c>
      <c r="B13" s="3350">
        <v>2000</v>
      </c>
      <c r="C13" s="3350">
        <v>10082</v>
      </c>
      <c r="D13" s="3351">
        <f t="shared" si="1"/>
        <v>58.770037889828039</v>
      </c>
      <c r="E13" s="3350">
        <v>37</v>
      </c>
      <c r="F13" s="3350">
        <v>10</v>
      </c>
      <c r="G13" s="3350">
        <v>0</v>
      </c>
      <c r="H13" s="3346">
        <f t="shared" si="0"/>
        <v>47</v>
      </c>
      <c r="I13" s="3347">
        <v>14</v>
      </c>
      <c r="J13" s="3347">
        <v>3</v>
      </c>
      <c r="K13" s="3347">
        <v>10</v>
      </c>
      <c r="L13" s="3345"/>
      <c r="M13" s="3345"/>
      <c r="N13" s="3345"/>
      <c r="O13" s="3345"/>
      <c r="P13" s="3346">
        <v>16</v>
      </c>
      <c r="Q13" s="3348"/>
      <c r="R13" s="3349">
        <v>41</v>
      </c>
      <c r="S13" s="3347"/>
      <c r="T13" s="3345"/>
      <c r="U13" s="3345"/>
      <c r="V13" s="3345"/>
      <c r="W13" s="3345"/>
      <c r="X13" s="3346">
        <v>62</v>
      </c>
      <c r="Y13" s="3348"/>
      <c r="Z13" s="3347"/>
      <c r="AA13" s="3345"/>
      <c r="AB13" s="3345"/>
      <c r="AC13" s="3348"/>
      <c r="AD13" s="3347"/>
      <c r="AE13" s="3347"/>
      <c r="AF13" s="3347"/>
    </row>
    <row r="14" spans="1:32" s="1332" customFormat="1" ht="21.75" customHeight="1">
      <c r="A14" s="3352" t="s">
        <v>42</v>
      </c>
      <c r="B14" s="3350"/>
      <c r="C14" s="3350"/>
      <c r="D14" s="3353"/>
      <c r="E14" s="1349"/>
      <c r="F14" s="1349"/>
      <c r="G14" s="1349"/>
      <c r="H14" s="3346">
        <f t="shared" si="0"/>
        <v>0</v>
      </c>
      <c r="I14" s="3347"/>
      <c r="J14" s="3347"/>
      <c r="K14" s="3347"/>
      <c r="L14" s="3345"/>
      <c r="M14" s="3345"/>
      <c r="N14" s="3345"/>
      <c r="O14" s="3345"/>
      <c r="P14" s="1351">
        <v>1</v>
      </c>
      <c r="Q14" s="3348"/>
      <c r="R14" s="3349"/>
      <c r="S14" s="3347"/>
      <c r="T14" s="3345"/>
      <c r="U14" s="3345"/>
      <c r="V14" s="3345"/>
      <c r="W14" s="3345"/>
      <c r="X14" s="1351">
        <v>1</v>
      </c>
      <c r="Y14" s="3348"/>
      <c r="Z14" s="3347"/>
      <c r="AA14" s="3345"/>
      <c r="AB14" s="3345"/>
      <c r="AC14" s="3348"/>
      <c r="AD14" s="3347"/>
      <c r="AE14" s="3347"/>
      <c r="AF14" s="3347"/>
    </row>
    <row r="15" spans="1:32" s="1332" customFormat="1" ht="21.75" customHeight="1">
      <c r="A15" s="3343" t="s">
        <v>43</v>
      </c>
      <c r="B15" s="3350">
        <v>732</v>
      </c>
      <c r="C15" s="3350">
        <v>2885</v>
      </c>
      <c r="D15" s="3351">
        <f t="shared" si="1"/>
        <v>41.600576784426821</v>
      </c>
      <c r="E15" s="3350">
        <v>14</v>
      </c>
      <c r="F15" s="3350">
        <v>5</v>
      </c>
      <c r="G15" s="3350">
        <v>0</v>
      </c>
      <c r="H15" s="3346">
        <f t="shared" si="0"/>
        <v>19</v>
      </c>
      <c r="I15" s="3347">
        <v>11</v>
      </c>
      <c r="J15" s="3347">
        <v>5</v>
      </c>
      <c r="K15" s="3347">
        <v>6</v>
      </c>
      <c r="L15" s="3345"/>
      <c r="M15" s="3345"/>
      <c r="N15" s="3345"/>
      <c r="O15" s="3345"/>
      <c r="P15" s="3346">
        <v>11</v>
      </c>
      <c r="Q15" s="3348"/>
      <c r="R15" s="3349">
        <v>18</v>
      </c>
      <c r="S15" s="3347"/>
      <c r="T15" s="3345"/>
      <c r="U15" s="3345"/>
      <c r="V15" s="3345"/>
      <c r="W15" s="3345"/>
      <c r="X15" s="3346">
        <v>27</v>
      </c>
      <c r="Y15" s="3348"/>
      <c r="Z15" s="3347"/>
      <c r="AA15" s="3345"/>
      <c r="AB15" s="3345"/>
      <c r="AC15" s="3348"/>
      <c r="AD15" s="3347"/>
      <c r="AE15" s="3347"/>
      <c r="AF15" s="3347"/>
    </row>
    <row r="16" spans="1:32" s="1332" customFormat="1" ht="21.75" customHeight="1">
      <c r="A16" s="3343" t="s">
        <v>44</v>
      </c>
      <c r="B16" s="3350">
        <v>1058</v>
      </c>
      <c r="C16" s="3350">
        <v>6244</v>
      </c>
      <c r="D16" s="3351">
        <f t="shared" si="1"/>
        <v>51.838937318389377</v>
      </c>
      <c r="E16" s="3350">
        <v>28</v>
      </c>
      <c r="F16" s="3350">
        <v>5</v>
      </c>
      <c r="G16" s="3350">
        <v>0</v>
      </c>
      <c r="H16" s="3346">
        <f t="shared" si="0"/>
        <v>33</v>
      </c>
      <c r="I16" s="3347">
        <v>9</v>
      </c>
      <c r="J16" s="3347">
        <v>3</v>
      </c>
      <c r="K16" s="3347">
        <v>6</v>
      </c>
      <c r="L16" s="3345"/>
      <c r="M16" s="3345"/>
      <c r="N16" s="3345"/>
      <c r="O16" s="3345"/>
      <c r="P16" s="3346">
        <v>10</v>
      </c>
      <c r="Q16" s="3348"/>
      <c r="R16" s="3349">
        <v>32</v>
      </c>
      <c r="S16" s="3347"/>
      <c r="T16" s="3345"/>
      <c r="U16" s="3345"/>
      <c r="V16" s="3345"/>
      <c r="W16" s="3345"/>
      <c r="X16" s="3346">
        <v>41</v>
      </c>
      <c r="Y16" s="3348"/>
      <c r="Z16" s="3347"/>
      <c r="AA16" s="3345"/>
      <c r="AB16" s="3345"/>
      <c r="AC16" s="3348"/>
      <c r="AD16" s="3347"/>
      <c r="AE16" s="3347"/>
      <c r="AF16" s="3347"/>
    </row>
    <row r="17" spans="1:32" s="1332" customFormat="1" ht="21.75" customHeight="1">
      <c r="A17" s="3343" t="s">
        <v>45</v>
      </c>
      <c r="B17" s="3350">
        <v>788</v>
      </c>
      <c r="C17" s="3350">
        <v>3100</v>
      </c>
      <c r="D17" s="3351">
        <f t="shared" si="1"/>
        <v>40.443574690150037</v>
      </c>
      <c r="E17" s="3350">
        <v>17</v>
      </c>
      <c r="F17" s="3350">
        <v>4</v>
      </c>
      <c r="G17" s="3350">
        <v>0</v>
      </c>
      <c r="H17" s="3346">
        <f t="shared" si="0"/>
        <v>21</v>
      </c>
      <c r="I17" s="3347">
        <v>7</v>
      </c>
      <c r="J17" s="3347">
        <v>1</v>
      </c>
      <c r="K17" s="3347">
        <v>6</v>
      </c>
      <c r="L17" s="3345"/>
      <c r="M17" s="3345"/>
      <c r="N17" s="3345"/>
      <c r="O17" s="3345"/>
      <c r="P17" s="3346">
        <v>6</v>
      </c>
      <c r="Q17" s="3348"/>
      <c r="R17" s="3349">
        <v>15</v>
      </c>
      <c r="S17" s="3347"/>
      <c r="T17" s="3345"/>
      <c r="U17" s="3345"/>
      <c r="V17" s="3345"/>
      <c r="W17" s="3345"/>
      <c r="X17" s="3346">
        <v>27</v>
      </c>
      <c r="Y17" s="3348"/>
      <c r="Z17" s="3347"/>
      <c r="AA17" s="3345"/>
      <c r="AB17" s="3345"/>
      <c r="AC17" s="3348"/>
      <c r="AD17" s="3347"/>
      <c r="AE17" s="3347"/>
      <c r="AF17" s="3347"/>
    </row>
    <row r="18" spans="1:32" s="1332" customFormat="1" ht="21.75" customHeight="1">
      <c r="A18" s="3343" t="s">
        <v>46</v>
      </c>
      <c r="B18" s="3350">
        <v>251</v>
      </c>
      <c r="C18" s="3350">
        <v>1757</v>
      </c>
      <c r="D18" s="3351">
        <f t="shared" si="1"/>
        <v>14.157937147461725</v>
      </c>
      <c r="E18" s="3350">
        <v>0</v>
      </c>
      <c r="F18" s="3350">
        <v>18</v>
      </c>
      <c r="G18" s="3350">
        <v>16</v>
      </c>
      <c r="H18" s="3346">
        <f t="shared" si="0"/>
        <v>34</v>
      </c>
      <c r="I18" s="3347">
        <v>85</v>
      </c>
      <c r="J18" s="3347">
        <v>14</v>
      </c>
      <c r="K18" s="3347">
        <v>70</v>
      </c>
      <c r="L18" s="3345"/>
      <c r="M18" s="3345"/>
      <c r="N18" s="3345"/>
      <c r="O18" s="3345"/>
      <c r="P18" s="3346">
        <v>88</v>
      </c>
      <c r="Q18" s="3348"/>
      <c r="R18" s="3349">
        <v>163</v>
      </c>
      <c r="S18" s="3347"/>
      <c r="T18" s="3345"/>
      <c r="U18" s="3345"/>
      <c r="V18" s="3345"/>
      <c r="W18" s="3345"/>
      <c r="X18" s="3346">
        <v>208</v>
      </c>
      <c r="Y18" s="3348"/>
      <c r="Z18" s="3347"/>
      <c r="AA18" s="3345"/>
      <c r="AB18" s="3345"/>
      <c r="AC18" s="3348"/>
      <c r="AD18" s="3347"/>
      <c r="AE18" s="3347"/>
      <c r="AF18" s="3347"/>
    </row>
    <row r="19" spans="1:32" s="1332" customFormat="1" ht="21.75" customHeight="1">
      <c r="A19" s="3352" t="s">
        <v>47</v>
      </c>
      <c r="B19" s="3350"/>
      <c r="C19" s="3350"/>
      <c r="D19" s="3351"/>
      <c r="E19" s="1349"/>
      <c r="F19" s="1349"/>
      <c r="G19" s="1349"/>
      <c r="H19" s="3346">
        <f t="shared" si="0"/>
        <v>0</v>
      </c>
      <c r="I19" s="3347"/>
      <c r="J19" s="3347"/>
      <c r="K19" s="3347"/>
      <c r="L19" s="3345"/>
      <c r="M19" s="3345"/>
      <c r="N19" s="3345"/>
      <c r="O19" s="3345"/>
      <c r="P19" s="3346">
        <v>1</v>
      </c>
      <c r="Q19" s="3348"/>
      <c r="R19" s="3349"/>
      <c r="S19" s="3347"/>
      <c r="T19" s="3345"/>
      <c r="U19" s="3345"/>
      <c r="V19" s="3345"/>
      <c r="W19" s="3345"/>
      <c r="X19" s="3346">
        <v>1</v>
      </c>
      <c r="Y19" s="3348"/>
      <c r="Z19" s="3347"/>
      <c r="AA19" s="3345"/>
      <c r="AB19" s="3345"/>
      <c r="AC19" s="3348"/>
      <c r="AD19" s="3347"/>
      <c r="AE19" s="3347"/>
      <c r="AF19" s="3347"/>
    </row>
    <row r="20" spans="1:32" s="1332" customFormat="1" ht="21.75" customHeight="1">
      <c r="A20" s="3343" t="s">
        <v>48</v>
      </c>
      <c r="B20" s="3350">
        <v>774</v>
      </c>
      <c r="C20" s="3350">
        <v>6533</v>
      </c>
      <c r="D20" s="3351">
        <f t="shared" si="1"/>
        <v>40.67870485678705</v>
      </c>
      <c r="E20" s="3350">
        <v>38</v>
      </c>
      <c r="F20" s="3350">
        <v>6</v>
      </c>
      <c r="G20" s="3350">
        <v>0</v>
      </c>
      <c r="H20" s="3346">
        <f t="shared" si="0"/>
        <v>44</v>
      </c>
      <c r="I20" s="3347">
        <v>12</v>
      </c>
      <c r="J20" s="3347">
        <v>6</v>
      </c>
      <c r="K20" s="3347">
        <v>4</v>
      </c>
      <c r="L20" s="3345"/>
      <c r="M20" s="3345"/>
      <c r="N20" s="3345"/>
      <c r="O20" s="3345"/>
      <c r="P20" s="3346">
        <v>12</v>
      </c>
      <c r="Q20" s="3348"/>
      <c r="R20" s="3349">
        <v>22</v>
      </c>
      <c r="S20" s="3347"/>
      <c r="T20" s="3345"/>
      <c r="U20" s="3345"/>
      <c r="V20" s="3345"/>
      <c r="W20" s="3345"/>
      <c r="X20" s="3346">
        <v>43</v>
      </c>
      <c r="Y20" s="3348"/>
      <c r="Z20" s="3347"/>
      <c r="AA20" s="3345"/>
      <c r="AB20" s="3345"/>
      <c r="AC20" s="3348"/>
      <c r="AD20" s="3347"/>
      <c r="AE20" s="3347"/>
      <c r="AF20" s="3347"/>
    </row>
    <row r="21" spans="1:32" s="1332" customFormat="1" ht="21.75" customHeight="1">
      <c r="A21" s="3343" t="s">
        <v>49</v>
      </c>
      <c r="B21" s="3350">
        <v>332</v>
      </c>
      <c r="C21" s="3350">
        <v>3513</v>
      </c>
      <c r="D21" s="3351">
        <f t="shared" si="1"/>
        <v>20.923168552709946</v>
      </c>
      <c r="E21" s="3350">
        <v>36</v>
      </c>
      <c r="F21" s="3350">
        <v>10</v>
      </c>
      <c r="G21" s="3350">
        <v>0</v>
      </c>
      <c r="H21" s="3346">
        <f t="shared" si="0"/>
        <v>46</v>
      </c>
      <c r="I21" s="3347">
        <v>14</v>
      </c>
      <c r="J21" s="3347">
        <v>4</v>
      </c>
      <c r="K21" s="3347">
        <v>10</v>
      </c>
      <c r="L21" s="3345"/>
      <c r="M21" s="3345"/>
      <c r="N21" s="3345"/>
      <c r="O21" s="3345"/>
      <c r="P21" s="3346">
        <v>15</v>
      </c>
      <c r="Q21" s="3348"/>
      <c r="R21" s="3349">
        <v>23</v>
      </c>
      <c r="S21" s="3347"/>
      <c r="T21" s="3345"/>
      <c r="U21" s="3345"/>
      <c r="V21" s="3345"/>
      <c r="W21" s="3345"/>
      <c r="X21" s="3346">
        <v>52</v>
      </c>
      <c r="Y21" s="3348"/>
      <c r="Z21" s="3347"/>
      <c r="AA21" s="3345"/>
      <c r="AB21" s="3345"/>
      <c r="AC21" s="3348"/>
      <c r="AD21" s="3347"/>
      <c r="AE21" s="3347"/>
      <c r="AF21" s="3347"/>
    </row>
    <row r="22" spans="1:32" s="1332" customFormat="1" ht="21.75" customHeight="1">
      <c r="A22" s="3343" t="s">
        <v>50</v>
      </c>
      <c r="B22" s="3350">
        <v>1326</v>
      </c>
      <c r="C22" s="3350">
        <v>10781</v>
      </c>
      <c r="D22" s="3351">
        <f t="shared" si="1"/>
        <v>52.744618395303327</v>
      </c>
      <c r="E22" s="3350">
        <v>46</v>
      </c>
      <c r="F22" s="3350">
        <v>10</v>
      </c>
      <c r="G22" s="3350">
        <v>0</v>
      </c>
      <c r="H22" s="3346">
        <f t="shared" si="0"/>
        <v>56</v>
      </c>
      <c r="I22" s="3347">
        <v>22</v>
      </c>
      <c r="J22" s="3347">
        <v>8</v>
      </c>
      <c r="K22" s="3347">
        <v>13</v>
      </c>
      <c r="L22" s="3345"/>
      <c r="M22" s="3345"/>
      <c r="N22" s="3345"/>
      <c r="O22" s="3345"/>
      <c r="P22" s="3346">
        <v>15</v>
      </c>
      <c r="Q22" s="3348"/>
      <c r="R22" s="3349">
        <v>50</v>
      </c>
      <c r="S22" s="3347"/>
      <c r="T22" s="3345"/>
      <c r="U22" s="3345"/>
      <c r="V22" s="3345"/>
      <c r="W22" s="3345"/>
      <c r="X22" s="3346">
        <v>58</v>
      </c>
      <c r="Y22" s="3348"/>
      <c r="Z22" s="3347"/>
      <c r="AA22" s="3345"/>
      <c r="AB22" s="3345"/>
      <c r="AC22" s="3348"/>
      <c r="AD22" s="3347"/>
      <c r="AE22" s="3347"/>
      <c r="AF22" s="3347"/>
    </row>
    <row r="23" spans="1:32" s="1332" customFormat="1" ht="21.75" customHeight="1">
      <c r="A23" s="3352" t="s">
        <v>51</v>
      </c>
      <c r="B23" s="3350"/>
      <c r="C23" s="3350"/>
      <c r="D23" s="3351"/>
      <c r="E23" s="1349"/>
      <c r="F23" s="1349"/>
      <c r="G23" s="1349"/>
      <c r="H23" s="3346">
        <f t="shared" si="0"/>
        <v>0</v>
      </c>
      <c r="I23" s="3347"/>
      <c r="J23" s="3347"/>
      <c r="K23" s="3347"/>
      <c r="L23" s="3345"/>
      <c r="M23" s="3345"/>
      <c r="N23" s="3345"/>
      <c r="O23" s="3345"/>
      <c r="P23" s="3346">
        <v>2</v>
      </c>
      <c r="Q23" s="3348"/>
      <c r="R23" s="3349"/>
      <c r="S23" s="3347"/>
      <c r="T23" s="3345"/>
      <c r="U23" s="3345"/>
      <c r="V23" s="3345"/>
      <c r="W23" s="3345"/>
      <c r="X23" s="3346">
        <v>2</v>
      </c>
      <c r="Y23" s="3348"/>
      <c r="Z23" s="3347"/>
      <c r="AA23" s="3345"/>
      <c r="AB23" s="3345"/>
      <c r="AC23" s="3348"/>
      <c r="AD23" s="3347"/>
      <c r="AE23" s="3347"/>
      <c r="AF23" s="3347"/>
    </row>
    <row r="24" spans="1:32" s="1332" customFormat="1" ht="21.75" customHeight="1">
      <c r="A24" s="3343" t="s">
        <v>52</v>
      </c>
      <c r="B24" s="3350">
        <v>602</v>
      </c>
      <c r="C24" s="3350">
        <v>10919</v>
      </c>
      <c r="D24" s="3351">
        <f t="shared" si="1"/>
        <v>71.226353555120681</v>
      </c>
      <c r="E24" s="3350">
        <v>26</v>
      </c>
      <c r="F24" s="3350">
        <v>6</v>
      </c>
      <c r="G24" s="3350">
        <v>10</v>
      </c>
      <c r="H24" s="3346">
        <f t="shared" si="0"/>
        <v>42</v>
      </c>
      <c r="I24" s="3347">
        <v>16</v>
      </c>
      <c r="J24" s="3347">
        <v>9</v>
      </c>
      <c r="K24" s="3347">
        <v>7</v>
      </c>
      <c r="L24" s="3345"/>
      <c r="M24" s="3345"/>
      <c r="N24" s="3345"/>
      <c r="O24" s="3345"/>
      <c r="P24" s="3346">
        <v>14</v>
      </c>
      <c r="Q24" s="3348"/>
      <c r="R24" s="3349">
        <v>40</v>
      </c>
      <c r="S24" s="3347"/>
      <c r="T24" s="3345"/>
      <c r="U24" s="3345"/>
      <c r="V24" s="3345"/>
      <c r="W24" s="3345"/>
      <c r="X24" s="3346">
        <v>69</v>
      </c>
      <c r="Y24" s="3348"/>
      <c r="Z24" s="3347"/>
      <c r="AA24" s="3345"/>
      <c r="AB24" s="3345"/>
      <c r="AC24" s="3348"/>
      <c r="AD24" s="3347"/>
      <c r="AE24" s="3347"/>
      <c r="AF24" s="3347"/>
    </row>
    <row r="25" spans="1:32" ht="21.75" customHeight="1">
      <c r="A25" s="3343" t="s">
        <v>53</v>
      </c>
      <c r="B25" s="3350">
        <v>1335</v>
      </c>
      <c r="C25" s="3350">
        <v>15372</v>
      </c>
      <c r="D25" s="3351">
        <f t="shared" si="1"/>
        <v>46.794520547945211</v>
      </c>
      <c r="E25" s="3350">
        <v>84</v>
      </c>
      <c r="F25" s="3350">
        <v>6</v>
      </c>
      <c r="G25" s="3350">
        <v>0</v>
      </c>
      <c r="H25" s="3346">
        <f t="shared" si="0"/>
        <v>90</v>
      </c>
      <c r="I25" s="3347">
        <v>35</v>
      </c>
      <c r="J25" s="3347">
        <v>6</v>
      </c>
      <c r="K25" s="3347">
        <v>29</v>
      </c>
      <c r="L25" s="3345"/>
      <c r="M25" s="3345"/>
      <c r="N25" s="3345"/>
      <c r="O25" s="3345"/>
      <c r="P25" s="3346">
        <v>22</v>
      </c>
      <c r="Q25" s="3348"/>
      <c r="R25" s="3349">
        <v>90</v>
      </c>
      <c r="S25" s="3347"/>
      <c r="T25" s="3345"/>
      <c r="U25" s="3345"/>
      <c r="V25" s="3345"/>
      <c r="W25" s="3345"/>
      <c r="X25" s="3346">
        <v>76</v>
      </c>
      <c r="Y25" s="3348"/>
      <c r="Z25" s="3347"/>
      <c r="AA25" s="3345">
        <v>3</v>
      </c>
      <c r="AB25" s="3345"/>
      <c r="AC25" s="3348"/>
      <c r="AD25" s="3347"/>
      <c r="AE25" s="3347"/>
      <c r="AF25" s="3347"/>
    </row>
    <row r="26" spans="1:32" ht="21.75" customHeight="1">
      <c r="A26" s="3352" t="s">
        <v>54</v>
      </c>
      <c r="B26" s="3350"/>
      <c r="C26" s="3350"/>
      <c r="D26" s="3351"/>
      <c r="E26" s="1349"/>
      <c r="F26" s="1349"/>
      <c r="G26" s="1349"/>
      <c r="H26" s="3346">
        <f t="shared" si="0"/>
        <v>0</v>
      </c>
      <c r="I26" s="3347"/>
      <c r="J26" s="3347"/>
      <c r="K26" s="3347"/>
      <c r="L26" s="3345"/>
      <c r="M26" s="3345"/>
      <c r="N26" s="3345"/>
      <c r="O26" s="3345"/>
      <c r="P26" s="3346">
        <v>5</v>
      </c>
      <c r="Q26" s="3348"/>
      <c r="R26" s="3349"/>
      <c r="S26" s="3347"/>
      <c r="T26" s="3345"/>
      <c r="U26" s="3345"/>
      <c r="V26" s="3345"/>
      <c r="W26" s="3345"/>
      <c r="X26" s="3346">
        <v>5</v>
      </c>
      <c r="Y26" s="3348"/>
      <c r="Z26" s="3347"/>
      <c r="AA26" s="3345"/>
      <c r="AB26" s="3345"/>
      <c r="AC26" s="3348"/>
      <c r="AD26" s="3347"/>
      <c r="AE26" s="3347"/>
      <c r="AF26" s="3347"/>
    </row>
    <row r="27" spans="1:32" ht="21.75" customHeight="1">
      <c r="A27" s="3343" t="s">
        <v>55</v>
      </c>
      <c r="B27" s="3350">
        <v>2202</v>
      </c>
      <c r="C27" s="3350">
        <v>22630</v>
      </c>
      <c r="D27" s="3351">
        <f t="shared" si="1"/>
        <v>41.333333333333336</v>
      </c>
      <c r="E27" s="3350">
        <v>138</v>
      </c>
      <c r="F27" s="3350">
        <v>12</v>
      </c>
      <c r="G27" s="3350">
        <v>0</v>
      </c>
      <c r="H27" s="3346">
        <f t="shared" si="0"/>
        <v>150</v>
      </c>
      <c r="I27" s="3347">
        <v>31</v>
      </c>
      <c r="J27" s="3347">
        <v>10</v>
      </c>
      <c r="K27" s="3347">
        <v>20</v>
      </c>
      <c r="L27" s="3345"/>
      <c r="M27" s="3345"/>
      <c r="N27" s="3345"/>
      <c r="O27" s="3345"/>
      <c r="P27" s="3346">
        <v>32</v>
      </c>
      <c r="Q27" s="3348"/>
      <c r="R27" s="3349">
        <v>86</v>
      </c>
      <c r="S27" s="3347"/>
      <c r="T27" s="3345"/>
      <c r="U27" s="3345"/>
      <c r="V27" s="3345"/>
      <c r="W27" s="3345"/>
      <c r="X27" s="3346">
        <v>116</v>
      </c>
      <c r="Y27" s="3348"/>
      <c r="Z27" s="3347">
        <v>12</v>
      </c>
      <c r="AA27" s="3345">
        <v>4</v>
      </c>
      <c r="AB27" s="3345"/>
      <c r="AC27" s="3348"/>
      <c r="AD27" s="3347"/>
      <c r="AE27" s="3347"/>
      <c r="AF27" s="3347">
        <v>3</v>
      </c>
    </row>
    <row r="28" spans="1:32" ht="21.75" customHeight="1">
      <c r="A28" s="3343" t="s">
        <v>56</v>
      </c>
      <c r="B28" s="3350">
        <v>914</v>
      </c>
      <c r="C28" s="3350">
        <v>11285</v>
      </c>
      <c r="D28" s="3351">
        <f t="shared" si="1"/>
        <v>30.917808219178081</v>
      </c>
      <c r="E28" s="3350">
        <v>91</v>
      </c>
      <c r="F28" s="3350">
        <v>6</v>
      </c>
      <c r="G28" s="3350">
        <v>3</v>
      </c>
      <c r="H28" s="3346">
        <f t="shared" si="0"/>
        <v>100</v>
      </c>
      <c r="I28" s="3347">
        <v>30</v>
      </c>
      <c r="J28" s="3347">
        <v>8</v>
      </c>
      <c r="K28" s="3347">
        <v>22</v>
      </c>
      <c r="L28" s="3345"/>
      <c r="M28" s="3345"/>
      <c r="N28" s="3345"/>
      <c r="O28" s="3345"/>
      <c r="P28" s="3346">
        <v>26</v>
      </c>
      <c r="Q28" s="3348"/>
      <c r="R28" s="3349">
        <v>91</v>
      </c>
      <c r="S28" s="3347"/>
      <c r="T28" s="3345"/>
      <c r="U28" s="3345"/>
      <c r="V28" s="3345"/>
      <c r="W28" s="3345"/>
      <c r="X28" s="3346">
        <v>96</v>
      </c>
      <c r="Y28" s="3348"/>
      <c r="Z28" s="3347"/>
      <c r="AA28" s="3345"/>
      <c r="AB28" s="3345"/>
      <c r="AC28" s="3348"/>
      <c r="AD28" s="3347"/>
      <c r="AE28" s="3347"/>
      <c r="AF28" s="3347"/>
    </row>
    <row r="29" spans="1:32" ht="21.75" customHeight="1">
      <c r="A29" s="3343" t="s">
        <v>57</v>
      </c>
      <c r="B29" s="3350">
        <v>187</v>
      </c>
      <c r="C29" s="3350">
        <v>1241</v>
      </c>
      <c r="D29" s="3351">
        <f t="shared" si="1"/>
        <v>7.2340425531914896</v>
      </c>
      <c r="E29" s="3350">
        <v>47</v>
      </c>
      <c r="F29" s="3350">
        <v>0</v>
      </c>
      <c r="G29" s="3350">
        <v>0</v>
      </c>
      <c r="H29" s="3346">
        <f t="shared" si="0"/>
        <v>47</v>
      </c>
      <c r="I29" s="3347">
        <v>11</v>
      </c>
      <c r="J29" s="3347">
        <v>4</v>
      </c>
      <c r="K29" s="3347">
        <v>7</v>
      </c>
      <c r="L29" s="3345"/>
      <c r="M29" s="3345"/>
      <c r="N29" s="3345"/>
      <c r="O29" s="3345"/>
      <c r="P29" s="3346">
        <v>19</v>
      </c>
      <c r="Q29" s="3348"/>
      <c r="R29" s="3349">
        <v>12</v>
      </c>
      <c r="S29" s="3347"/>
      <c r="T29" s="3345"/>
      <c r="U29" s="3345"/>
      <c r="V29" s="3345"/>
      <c r="W29" s="3345"/>
      <c r="X29" s="3346">
        <v>30</v>
      </c>
      <c r="Y29" s="3348"/>
      <c r="Z29" s="3347"/>
      <c r="AA29" s="3345"/>
      <c r="AB29" s="3345"/>
      <c r="AC29" s="3348"/>
      <c r="AD29" s="3347"/>
      <c r="AE29" s="3347"/>
      <c r="AF29" s="3347"/>
    </row>
    <row r="30" spans="1:32" ht="21.75" customHeight="1">
      <c r="A30" s="3343" t="s">
        <v>58</v>
      </c>
      <c r="B30" s="3350">
        <v>1273</v>
      </c>
      <c r="C30" s="3350">
        <v>4438</v>
      </c>
      <c r="D30" s="3351">
        <f t="shared" si="1"/>
        <v>17.36986301369863</v>
      </c>
      <c r="E30" s="3350">
        <v>64</v>
      </c>
      <c r="F30" s="3350">
        <v>6</v>
      </c>
      <c r="G30" s="3350">
        <v>0</v>
      </c>
      <c r="H30" s="3346">
        <f t="shared" si="0"/>
        <v>70</v>
      </c>
      <c r="I30" s="3347">
        <v>14</v>
      </c>
      <c r="J30" s="3347">
        <v>1</v>
      </c>
      <c r="K30" s="3347">
        <v>13</v>
      </c>
      <c r="L30" s="3345"/>
      <c r="M30" s="3345"/>
      <c r="N30" s="3345"/>
      <c r="O30" s="3345"/>
      <c r="P30" s="3346">
        <v>18</v>
      </c>
      <c r="Q30" s="3348"/>
      <c r="R30" s="3349">
        <v>44</v>
      </c>
      <c r="S30" s="3347"/>
      <c r="T30" s="3345"/>
      <c r="U30" s="3345"/>
      <c r="V30" s="3345"/>
      <c r="W30" s="3345"/>
      <c r="X30" s="3346">
        <v>71</v>
      </c>
      <c r="Y30" s="3348"/>
      <c r="Z30" s="3347">
        <v>3</v>
      </c>
      <c r="AA30" s="3345">
        <v>3</v>
      </c>
      <c r="AB30" s="3345"/>
      <c r="AC30" s="3348"/>
      <c r="AD30" s="3347"/>
      <c r="AE30" s="3347"/>
      <c r="AF30" s="3347">
        <v>2</v>
      </c>
    </row>
    <row r="31" spans="1:32" ht="21.75" customHeight="1">
      <c r="A31" s="3343" t="s">
        <v>59</v>
      </c>
      <c r="B31" s="3350">
        <v>387</v>
      </c>
      <c r="C31" s="3350">
        <v>1315</v>
      </c>
      <c r="D31" s="3351">
        <f t="shared" si="1"/>
        <v>5.1467710371819964</v>
      </c>
      <c r="E31" s="3350">
        <v>65</v>
      </c>
      <c r="F31" s="3350">
        <v>5</v>
      </c>
      <c r="G31" s="3350">
        <v>0</v>
      </c>
      <c r="H31" s="3346">
        <f t="shared" si="0"/>
        <v>70</v>
      </c>
      <c r="I31" s="3347">
        <v>17</v>
      </c>
      <c r="J31" s="3347">
        <v>7</v>
      </c>
      <c r="K31" s="3347">
        <v>10</v>
      </c>
      <c r="L31" s="3345"/>
      <c r="M31" s="3345"/>
      <c r="N31" s="3345"/>
      <c r="O31" s="3345"/>
      <c r="P31" s="3346">
        <v>18</v>
      </c>
      <c r="Q31" s="3348"/>
      <c r="R31" s="3349">
        <v>29</v>
      </c>
      <c r="S31" s="3347"/>
      <c r="T31" s="3345"/>
      <c r="U31" s="3345"/>
      <c r="V31" s="3345"/>
      <c r="W31" s="3345"/>
      <c r="X31" s="3346">
        <v>70</v>
      </c>
      <c r="Y31" s="3348"/>
      <c r="Z31" s="3347"/>
      <c r="AA31" s="3345">
        <v>3</v>
      </c>
      <c r="AB31" s="3345"/>
      <c r="AC31" s="3348"/>
      <c r="AD31" s="3347"/>
      <c r="AE31" s="3347"/>
      <c r="AF31" s="3347"/>
    </row>
    <row r="32" spans="1:32" ht="21.75" customHeight="1">
      <c r="A32" s="3343" t="s">
        <v>60</v>
      </c>
      <c r="B32" s="3350">
        <v>9719</v>
      </c>
      <c r="C32" s="3350">
        <v>41661</v>
      </c>
      <c r="D32" s="3351">
        <f t="shared" si="1"/>
        <v>50.504303551945689</v>
      </c>
      <c r="E32" s="3350">
        <v>208</v>
      </c>
      <c r="F32" s="3350">
        <v>18</v>
      </c>
      <c r="G32" s="3350">
        <v>0</v>
      </c>
      <c r="H32" s="3346">
        <f t="shared" si="0"/>
        <v>226</v>
      </c>
      <c r="I32" s="3347">
        <v>64</v>
      </c>
      <c r="J32" s="3347">
        <v>14</v>
      </c>
      <c r="K32" s="3347">
        <v>46</v>
      </c>
      <c r="L32" s="3345"/>
      <c r="M32" s="3345"/>
      <c r="N32" s="3345"/>
      <c r="O32" s="3345"/>
      <c r="P32" s="3346">
        <v>77</v>
      </c>
      <c r="Q32" s="3348"/>
      <c r="R32" s="3349">
        <v>311</v>
      </c>
      <c r="S32" s="3347"/>
      <c r="T32" s="3345"/>
      <c r="U32" s="3345"/>
      <c r="V32" s="3345"/>
      <c r="W32" s="3345"/>
      <c r="X32" s="3346">
        <v>326</v>
      </c>
      <c r="Y32" s="3348"/>
      <c r="Z32" s="3347">
        <v>4</v>
      </c>
      <c r="AA32" s="3345"/>
      <c r="AB32" s="3345"/>
      <c r="AC32" s="3348"/>
      <c r="AD32" s="3347"/>
      <c r="AE32" s="3347"/>
      <c r="AF32" s="3347"/>
    </row>
    <row r="33" spans="1:32" ht="21.75" customHeight="1">
      <c r="A33" s="3354" t="s">
        <v>61</v>
      </c>
      <c r="B33" s="3350"/>
      <c r="C33" s="3350"/>
      <c r="D33" s="3351"/>
      <c r="E33" s="1350"/>
      <c r="F33" s="1350"/>
      <c r="G33" s="1350"/>
      <c r="H33" s="3346">
        <f t="shared" si="0"/>
        <v>0</v>
      </c>
      <c r="I33" s="3347"/>
      <c r="J33" s="3347"/>
      <c r="K33" s="3347"/>
      <c r="L33" s="3345"/>
      <c r="M33" s="3345"/>
      <c r="N33" s="3345"/>
      <c r="O33" s="3345"/>
      <c r="P33" s="3346">
        <v>2</v>
      </c>
      <c r="Q33" s="3348"/>
      <c r="R33" s="3349"/>
      <c r="S33" s="3347"/>
      <c r="T33" s="3345"/>
      <c r="U33" s="3345"/>
      <c r="V33" s="3345"/>
      <c r="W33" s="3345"/>
      <c r="X33" s="3346">
        <v>2</v>
      </c>
      <c r="Y33" s="3348"/>
      <c r="Z33" s="3347"/>
      <c r="AA33" s="3345"/>
      <c r="AB33" s="3345"/>
      <c r="AC33" s="3348"/>
      <c r="AD33" s="3347"/>
      <c r="AE33" s="3347"/>
      <c r="AF33" s="3347"/>
    </row>
    <row r="34" spans="1:32" ht="21.75" customHeight="1">
      <c r="A34" s="3343" t="s">
        <v>62</v>
      </c>
      <c r="B34" s="3350">
        <v>845</v>
      </c>
      <c r="C34" s="3350">
        <v>15296</v>
      </c>
      <c r="D34" s="3351">
        <f t="shared" si="1"/>
        <v>34.922374429223744</v>
      </c>
      <c r="E34" s="3350">
        <v>112</v>
      </c>
      <c r="F34" s="3350">
        <v>8</v>
      </c>
      <c r="G34" s="3350">
        <v>0</v>
      </c>
      <c r="H34" s="3346">
        <f t="shared" si="0"/>
        <v>120</v>
      </c>
      <c r="I34" s="3347">
        <v>17</v>
      </c>
      <c r="J34" s="3347">
        <v>8</v>
      </c>
      <c r="K34" s="3347">
        <v>8</v>
      </c>
      <c r="L34" s="3345"/>
      <c r="M34" s="3345"/>
      <c r="N34" s="3345"/>
      <c r="O34" s="3345"/>
      <c r="P34" s="3346">
        <v>8</v>
      </c>
      <c r="Q34" s="3348"/>
      <c r="R34" s="3349">
        <v>94</v>
      </c>
      <c r="S34" s="3347"/>
      <c r="T34" s="3345"/>
      <c r="U34" s="3345"/>
      <c r="V34" s="3345"/>
      <c r="W34" s="3345"/>
      <c r="X34" s="3346">
        <v>90</v>
      </c>
      <c r="Y34" s="3348"/>
      <c r="Z34" s="3347"/>
      <c r="AA34" s="3345"/>
      <c r="AB34" s="3345"/>
      <c r="AC34" s="3348"/>
      <c r="AD34" s="3347"/>
      <c r="AE34" s="3347"/>
      <c r="AF34" s="3347"/>
    </row>
    <row r="35" spans="1:32" ht="21.75" customHeight="1">
      <c r="A35" s="3352" t="s">
        <v>63</v>
      </c>
      <c r="B35" s="3350"/>
      <c r="C35" s="3350"/>
      <c r="D35" s="3351"/>
      <c r="E35" s="1349"/>
      <c r="F35" s="1349"/>
      <c r="G35" s="1349"/>
      <c r="H35" s="3346">
        <f t="shared" si="0"/>
        <v>0</v>
      </c>
      <c r="I35" s="3347"/>
      <c r="J35" s="3347"/>
      <c r="K35" s="3347"/>
      <c r="L35" s="3345"/>
      <c r="M35" s="3345"/>
      <c r="N35" s="3345"/>
      <c r="O35" s="3345"/>
      <c r="P35" s="1351">
        <v>2</v>
      </c>
      <c r="Q35" s="3348"/>
      <c r="R35" s="3349">
        <v>0</v>
      </c>
      <c r="S35" s="3347"/>
      <c r="T35" s="3345"/>
      <c r="U35" s="3345"/>
      <c r="V35" s="3345"/>
      <c r="W35" s="3345"/>
      <c r="X35" s="1351">
        <v>2</v>
      </c>
      <c r="Y35" s="3348"/>
      <c r="Z35" s="3347"/>
      <c r="AA35" s="3345"/>
      <c r="AB35" s="3345"/>
      <c r="AC35" s="3348"/>
      <c r="AD35" s="3347"/>
      <c r="AE35" s="3347"/>
      <c r="AF35" s="3347"/>
    </row>
    <row r="36" spans="1:32" ht="21.75" customHeight="1">
      <c r="A36" s="3343" t="s">
        <v>64</v>
      </c>
      <c r="B36" s="3350"/>
      <c r="C36" s="3350"/>
      <c r="D36" s="3351"/>
      <c r="E36" s="3350"/>
      <c r="F36" s="3350"/>
      <c r="G36" s="3350"/>
      <c r="H36" s="3346">
        <f t="shared" si="0"/>
        <v>0</v>
      </c>
      <c r="I36" s="3347"/>
      <c r="J36" s="3347"/>
      <c r="K36" s="3347"/>
      <c r="L36" s="3345"/>
      <c r="M36" s="3345"/>
      <c r="N36" s="3345"/>
      <c r="O36" s="3345"/>
      <c r="P36" s="3346">
        <v>0</v>
      </c>
      <c r="Q36" s="3348"/>
      <c r="R36" s="3349">
        <v>0</v>
      </c>
      <c r="S36" s="3347"/>
      <c r="T36" s="3345"/>
      <c r="U36" s="3345"/>
      <c r="V36" s="3345"/>
      <c r="W36" s="3345"/>
      <c r="X36" s="3346">
        <v>0</v>
      </c>
      <c r="Y36" s="3348"/>
      <c r="Z36" s="3347"/>
      <c r="AA36" s="3345"/>
      <c r="AB36" s="3345"/>
      <c r="AC36" s="3348"/>
      <c r="AD36" s="3347"/>
      <c r="AE36" s="3347"/>
      <c r="AF36" s="3347"/>
    </row>
    <row r="37" spans="1:32" ht="21.75" customHeight="1">
      <c r="A37" s="3343" t="s">
        <v>65</v>
      </c>
      <c r="B37" s="3350">
        <v>689</v>
      </c>
      <c r="C37" s="3350">
        <v>12359</v>
      </c>
      <c r="D37" s="3351">
        <f t="shared" si="1"/>
        <v>91.51425398000741</v>
      </c>
      <c r="E37" s="3350">
        <v>0</v>
      </c>
      <c r="F37" s="3350">
        <v>6</v>
      </c>
      <c r="G37" s="3350">
        <v>31</v>
      </c>
      <c r="H37" s="3346">
        <f t="shared" si="0"/>
        <v>37</v>
      </c>
      <c r="I37" s="3347">
        <v>32</v>
      </c>
      <c r="J37" s="3347">
        <v>14</v>
      </c>
      <c r="K37" s="3347">
        <v>18</v>
      </c>
      <c r="L37" s="3345"/>
      <c r="M37" s="3345"/>
      <c r="N37" s="3345"/>
      <c r="O37" s="3345"/>
      <c r="P37" s="3346">
        <v>32</v>
      </c>
      <c r="Q37" s="3348"/>
      <c r="R37" s="3349">
        <v>129</v>
      </c>
      <c r="S37" s="3347"/>
      <c r="T37" s="3345"/>
      <c r="U37" s="3345"/>
      <c r="V37" s="3345"/>
      <c r="W37" s="3345"/>
      <c r="X37" s="3346">
        <v>170</v>
      </c>
      <c r="Y37" s="3348"/>
      <c r="Z37" s="3347"/>
      <c r="AA37" s="3345">
        <v>3</v>
      </c>
      <c r="AB37" s="3345"/>
      <c r="AC37" s="3348"/>
      <c r="AD37" s="3347"/>
      <c r="AE37" s="3347"/>
      <c r="AF37" s="3347"/>
    </row>
    <row r="38" spans="1:32" ht="21.75" customHeight="1">
      <c r="A38" s="3343" t="s">
        <v>66</v>
      </c>
      <c r="B38" s="3350"/>
      <c r="C38" s="3350"/>
      <c r="D38" s="3351"/>
      <c r="E38" s="3350"/>
      <c r="F38" s="3350"/>
      <c r="G38" s="3350"/>
      <c r="H38" s="3346">
        <f t="shared" si="0"/>
        <v>0</v>
      </c>
      <c r="I38" s="3347"/>
      <c r="J38" s="3347"/>
      <c r="K38" s="3347"/>
      <c r="L38" s="3345"/>
      <c r="M38" s="3345"/>
      <c r="N38" s="3345"/>
      <c r="O38" s="3345"/>
      <c r="P38" s="3346">
        <v>0</v>
      </c>
      <c r="Q38" s="3348"/>
      <c r="R38" s="3349"/>
      <c r="S38" s="3347"/>
      <c r="T38" s="3345"/>
      <c r="U38" s="3345"/>
      <c r="V38" s="3345"/>
      <c r="W38" s="3345"/>
      <c r="X38" s="3346">
        <v>0</v>
      </c>
      <c r="Y38" s="3348"/>
      <c r="Z38" s="3347"/>
      <c r="AA38" s="3345"/>
      <c r="AB38" s="3345"/>
      <c r="AC38" s="3348"/>
      <c r="AD38" s="3347"/>
      <c r="AE38" s="3347"/>
      <c r="AF38" s="3347"/>
    </row>
    <row r="39" spans="1:32" ht="21.75" customHeight="1">
      <c r="A39" s="3343" t="s">
        <v>67</v>
      </c>
      <c r="B39" s="3350"/>
      <c r="C39" s="3350"/>
      <c r="D39" s="3351"/>
      <c r="E39" s="3350"/>
      <c r="F39" s="3350"/>
      <c r="G39" s="3350"/>
      <c r="H39" s="3346">
        <f t="shared" si="0"/>
        <v>0</v>
      </c>
      <c r="I39" s="3347">
        <v>1</v>
      </c>
      <c r="J39" s="3347"/>
      <c r="K39" s="3347">
        <v>1</v>
      </c>
      <c r="L39" s="3345"/>
      <c r="M39" s="3345"/>
      <c r="N39" s="3345"/>
      <c r="O39" s="3345"/>
      <c r="P39" s="3346">
        <v>0</v>
      </c>
      <c r="Q39" s="3348"/>
      <c r="R39" s="3349">
        <v>72</v>
      </c>
      <c r="S39" s="3347"/>
      <c r="T39" s="3345"/>
      <c r="U39" s="3345"/>
      <c r="V39" s="3345"/>
      <c r="W39" s="3345"/>
      <c r="X39" s="3346">
        <v>0</v>
      </c>
      <c r="Y39" s="3348"/>
      <c r="Z39" s="3347"/>
      <c r="AA39" s="3345"/>
      <c r="AB39" s="3345"/>
      <c r="AC39" s="3348"/>
      <c r="AD39" s="3347"/>
      <c r="AE39" s="3347"/>
      <c r="AF39" s="3347"/>
    </row>
    <row r="40" spans="1:32" ht="21.75" customHeight="1">
      <c r="A40" s="3343" t="s">
        <v>68</v>
      </c>
      <c r="B40" s="3350"/>
      <c r="C40" s="3350"/>
      <c r="D40" s="3351"/>
      <c r="E40" s="3350"/>
      <c r="F40" s="3350"/>
      <c r="G40" s="3350"/>
      <c r="H40" s="3346">
        <f t="shared" si="0"/>
        <v>0</v>
      </c>
      <c r="I40" s="3347">
        <v>3</v>
      </c>
      <c r="J40" s="3347"/>
      <c r="K40" s="3347">
        <v>3</v>
      </c>
      <c r="L40" s="3345"/>
      <c r="M40" s="3345"/>
      <c r="N40" s="3345"/>
      <c r="O40" s="3345"/>
      <c r="P40" s="3346">
        <v>0</v>
      </c>
      <c r="Q40" s="3348"/>
      <c r="R40" s="3349">
        <v>8</v>
      </c>
      <c r="S40" s="3347"/>
      <c r="T40" s="3345"/>
      <c r="U40" s="3345"/>
      <c r="V40" s="3345"/>
      <c r="W40" s="3345"/>
      <c r="X40" s="3346">
        <v>0</v>
      </c>
      <c r="Y40" s="3348"/>
      <c r="Z40" s="3347"/>
      <c r="AA40" s="3345"/>
      <c r="AB40" s="3345"/>
      <c r="AC40" s="3348"/>
      <c r="AD40" s="3347"/>
      <c r="AE40" s="3347"/>
      <c r="AF40" s="3347"/>
    </row>
    <row r="41" spans="1:32" ht="21.75" customHeight="1">
      <c r="A41" s="3343" t="s">
        <v>69</v>
      </c>
      <c r="B41" s="3350"/>
      <c r="C41" s="3350"/>
      <c r="D41" s="3351"/>
      <c r="E41" s="3350"/>
      <c r="F41" s="3350"/>
      <c r="G41" s="3350"/>
      <c r="H41" s="3346">
        <f t="shared" si="0"/>
        <v>0</v>
      </c>
      <c r="I41" s="3347">
        <v>0</v>
      </c>
      <c r="J41" s="3347"/>
      <c r="K41" s="3347">
        <v>0</v>
      </c>
      <c r="L41" s="3345"/>
      <c r="M41" s="3345"/>
      <c r="N41" s="3345"/>
      <c r="O41" s="3345"/>
      <c r="P41" s="3346">
        <v>0</v>
      </c>
      <c r="Q41" s="3348"/>
      <c r="R41" s="3349">
        <v>1</v>
      </c>
      <c r="S41" s="3347"/>
      <c r="T41" s="3345"/>
      <c r="U41" s="3345"/>
      <c r="V41" s="3345"/>
      <c r="W41" s="3345"/>
      <c r="X41" s="3346">
        <v>0</v>
      </c>
      <c r="Y41" s="3348"/>
      <c r="Z41" s="3347"/>
      <c r="AA41" s="3345"/>
      <c r="AB41" s="3345"/>
      <c r="AC41" s="3348"/>
      <c r="AD41" s="3347"/>
      <c r="AE41" s="3347"/>
      <c r="AF41" s="3347"/>
    </row>
    <row r="42" spans="1:32" ht="21.75" customHeight="1">
      <c r="A42" s="3343" t="s">
        <v>70</v>
      </c>
      <c r="B42" s="3350"/>
      <c r="C42" s="3350"/>
      <c r="D42" s="3351"/>
      <c r="E42" s="3350"/>
      <c r="F42" s="3350"/>
      <c r="G42" s="3350"/>
      <c r="H42" s="3346">
        <f t="shared" si="0"/>
        <v>0</v>
      </c>
      <c r="I42" s="3347">
        <v>0</v>
      </c>
      <c r="J42" s="3347"/>
      <c r="K42" s="3347">
        <v>0</v>
      </c>
      <c r="L42" s="3345"/>
      <c r="M42" s="3345"/>
      <c r="N42" s="3345"/>
      <c r="O42" s="3345"/>
      <c r="P42" s="3346">
        <v>0</v>
      </c>
      <c r="Q42" s="3348"/>
      <c r="R42" s="3349">
        <v>3</v>
      </c>
      <c r="S42" s="3347"/>
      <c r="T42" s="3345"/>
      <c r="U42" s="3345"/>
      <c r="V42" s="3345"/>
      <c r="W42" s="3345"/>
      <c r="X42" s="3346">
        <v>0</v>
      </c>
      <c r="Y42" s="3348"/>
      <c r="Z42" s="3347"/>
      <c r="AA42" s="3345"/>
      <c r="AB42" s="3345"/>
      <c r="AC42" s="3348"/>
      <c r="AD42" s="3347"/>
      <c r="AE42" s="3347"/>
      <c r="AF42" s="3347"/>
    </row>
    <row r="43" spans="1:32" ht="21.75" customHeight="1">
      <c r="A43" s="3343" t="s">
        <v>71</v>
      </c>
      <c r="B43" s="3350"/>
      <c r="C43" s="3350"/>
      <c r="D43" s="3351"/>
      <c r="E43" s="3350"/>
      <c r="F43" s="3350"/>
      <c r="G43" s="3350"/>
      <c r="H43" s="3346">
        <f t="shared" si="0"/>
        <v>0</v>
      </c>
      <c r="I43" s="3347">
        <v>0</v>
      </c>
      <c r="J43" s="3347"/>
      <c r="K43" s="3347">
        <v>0</v>
      </c>
      <c r="L43" s="3345"/>
      <c r="M43" s="3345"/>
      <c r="N43" s="3345"/>
      <c r="O43" s="3345"/>
      <c r="P43" s="3346">
        <v>0</v>
      </c>
      <c r="Q43" s="3348"/>
      <c r="R43" s="3349">
        <v>0</v>
      </c>
      <c r="S43" s="3347"/>
      <c r="T43" s="3345"/>
      <c r="U43" s="3345"/>
      <c r="V43" s="3345"/>
      <c r="W43" s="3345"/>
      <c r="X43" s="3346">
        <v>0</v>
      </c>
      <c r="Y43" s="3348"/>
      <c r="Z43" s="3347"/>
      <c r="AA43" s="3345"/>
      <c r="AB43" s="3345"/>
      <c r="AC43" s="3348"/>
      <c r="AD43" s="3347"/>
      <c r="AE43" s="3347"/>
      <c r="AF43" s="3347"/>
    </row>
    <row r="44" spans="1:32" ht="21.75" customHeight="1">
      <c r="A44" s="3343" t="s">
        <v>72</v>
      </c>
      <c r="B44" s="3350"/>
      <c r="C44" s="3350"/>
      <c r="D44" s="3351"/>
      <c r="E44" s="3350"/>
      <c r="F44" s="3350"/>
      <c r="G44" s="3350"/>
      <c r="H44" s="3346">
        <f t="shared" si="0"/>
        <v>0</v>
      </c>
      <c r="I44" s="3347">
        <v>0</v>
      </c>
      <c r="J44" s="3347"/>
      <c r="K44" s="3347">
        <v>0</v>
      </c>
      <c r="L44" s="3345"/>
      <c r="M44" s="3345"/>
      <c r="N44" s="3345"/>
      <c r="O44" s="3345"/>
      <c r="P44" s="3346">
        <v>0</v>
      </c>
      <c r="Q44" s="3348"/>
      <c r="R44" s="3349">
        <v>0</v>
      </c>
      <c r="S44" s="3347"/>
      <c r="T44" s="3345"/>
      <c r="U44" s="3345"/>
      <c r="V44" s="3345"/>
      <c r="W44" s="3345"/>
      <c r="X44" s="3346">
        <v>0</v>
      </c>
      <c r="Y44" s="3348"/>
      <c r="Z44" s="3347"/>
      <c r="AA44" s="3345"/>
      <c r="AB44" s="3345"/>
      <c r="AC44" s="3348"/>
      <c r="AD44" s="3347"/>
      <c r="AE44" s="3347"/>
      <c r="AF44" s="3347"/>
    </row>
    <row r="45" spans="1:32" ht="21.75" customHeight="1">
      <c r="A45" s="3343" t="s">
        <v>73</v>
      </c>
      <c r="B45" s="3350">
        <v>8</v>
      </c>
      <c r="C45" s="3350">
        <v>115</v>
      </c>
      <c r="D45" s="3351">
        <f t="shared" si="1"/>
        <v>2.4236037934668073</v>
      </c>
      <c r="E45" s="3350"/>
      <c r="F45" s="3350"/>
      <c r="G45" s="3350">
        <v>13</v>
      </c>
      <c r="H45" s="3346">
        <f t="shared" si="0"/>
        <v>13</v>
      </c>
      <c r="I45" s="3347">
        <v>1</v>
      </c>
      <c r="J45" s="3347"/>
      <c r="K45" s="3347">
        <v>1</v>
      </c>
      <c r="L45" s="3345"/>
      <c r="M45" s="3345"/>
      <c r="N45" s="3345"/>
      <c r="O45" s="3345"/>
      <c r="P45" s="3346">
        <v>0</v>
      </c>
      <c r="Q45" s="3348"/>
      <c r="R45" s="3349">
        <v>1</v>
      </c>
      <c r="S45" s="3347"/>
      <c r="T45" s="3345"/>
      <c r="U45" s="3345"/>
      <c r="V45" s="3345"/>
      <c r="W45" s="3345"/>
      <c r="X45" s="3346">
        <v>0</v>
      </c>
      <c r="Y45" s="3348"/>
      <c r="Z45" s="3347"/>
      <c r="AA45" s="3345"/>
      <c r="AB45" s="3345"/>
      <c r="AC45" s="3348"/>
      <c r="AD45" s="3347"/>
      <c r="AE45" s="3347"/>
      <c r="AF45" s="3347"/>
    </row>
    <row r="46" spans="1:32" ht="21.75" customHeight="1">
      <c r="A46" s="3343" t="s">
        <v>74</v>
      </c>
      <c r="B46" s="3350">
        <v>3300</v>
      </c>
      <c r="C46" s="3350">
        <v>46239</v>
      </c>
      <c r="D46" s="3351">
        <f t="shared" si="1"/>
        <v>20.565290873510051</v>
      </c>
      <c r="E46" s="3350">
        <v>416</v>
      </c>
      <c r="F46" s="3350">
        <v>100</v>
      </c>
      <c r="G46" s="3350">
        <v>100</v>
      </c>
      <c r="H46" s="3346">
        <v>616</v>
      </c>
      <c r="I46" s="3347">
        <v>77</v>
      </c>
      <c r="J46" s="3347">
        <v>0</v>
      </c>
      <c r="K46" s="3347">
        <v>6</v>
      </c>
      <c r="L46" s="3345"/>
      <c r="M46" s="3345"/>
      <c r="N46" s="3345"/>
      <c r="O46" s="3345"/>
      <c r="P46" s="3346">
        <v>197</v>
      </c>
      <c r="Q46" s="3348"/>
      <c r="R46" s="3349">
        <v>0</v>
      </c>
      <c r="S46" s="3347"/>
      <c r="T46" s="3345"/>
      <c r="U46" s="3345"/>
      <c r="V46" s="3345"/>
      <c r="W46" s="3345"/>
      <c r="X46" s="3346">
        <v>939</v>
      </c>
      <c r="Y46" s="3348"/>
      <c r="Z46" s="3347"/>
      <c r="AA46" s="3345">
        <v>1</v>
      </c>
      <c r="AB46" s="3345"/>
      <c r="AC46" s="3348"/>
      <c r="AD46" s="3347"/>
      <c r="AE46" s="3347"/>
      <c r="AF46" s="3347"/>
    </row>
    <row r="47" spans="1:32" ht="21.75" customHeight="1">
      <c r="A47" s="3355"/>
      <c r="B47" s="3356">
        <f>SUM(B9:B46)</f>
        <v>35307</v>
      </c>
      <c r="C47" s="3356">
        <f>SUM(C9:C46)</f>
        <v>258448</v>
      </c>
      <c r="D47" s="3351">
        <f t="shared" si="1"/>
        <v>34.692636566818571</v>
      </c>
      <c r="E47" s="3356">
        <f t="shared" ref="E47:AF47" si="2">SUM(E9:E46)</f>
        <v>1587</v>
      </c>
      <c r="F47" s="3356">
        <f t="shared" si="2"/>
        <v>278</v>
      </c>
      <c r="G47" s="3356">
        <f t="shared" si="2"/>
        <v>176</v>
      </c>
      <c r="H47" s="3356">
        <f t="shared" si="2"/>
        <v>2041</v>
      </c>
      <c r="I47" s="3356">
        <f t="shared" si="2"/>
        <v>579</v>
      </c>
      <c r="J47" s="3356">
        <f t="shared" si="2"/>
        <v>135</v>
      </c>
      <c r="K47" s="3356">
        <f t="shared" si="2"/>
        <v>362</v>
      </c>
      <c r="L47" s="3356">
        <f t="shared" si="2"/>
        <v>0</v>
      </c>
      <c r="M47" s="3356">
        <f t="shared" si="2"/>
        <v>0</v>
      </c>
      <c r="N47" s="3356">
        <f t="shared" si="2"/>
        <v>0</v>
      </c>
      <c r="O47" s="3356">
        <f t="shared" si="2"/>
        <v>0</v>
      </c>
      <c r="P47" s="2755">
        <f t="shared" si="2"/>
        <v>699</v>
      </c>
      <c r="Q47" s="3356">
        <f t="shared" si="2"/>
        <v>0</v>
      </c>
      <c r="R47" s="3356">
        <f t="shared" si="2"/>
        <v>1503</v>
      </c>
      <c r="S47" s="3356">
        <f t="shared" si="2"/>
        <v>0</v>
      </c>
      <c r="T47" s="3356">
        <f t="shared" si="2"/>
        <v>0</v>
      </c>
      <c r="U47" s="3356">
        <f t="shared" si="2"/>
        <v>0</v>
      </c>
      <c r="V47" s="3356">
        <f t="shared" si="2"/>
        <v>0</v>
      </c>
      <c r="W47" s="3356">
        <f t="shared" si="2"/>
        <v>0</v>
      </c>
      <c r="X47" s="2755">
        <f t="shared" si="2"/>
        <v>2813</v>
      </c>
      <c r="Y47" s="3356">
        <f t="shared" si="2"/>
        <v>0</v>
      </c>
      <c r="Z47" s="3356">
        <f t="shared" si="2"/>
        <v>19</v>
      </c>
      <c r="AA47" s="3356">
        <f t="shared" si="2"/>
        <v>17</v>
      </c>
      <c r="AB47" s="3356">
        <f t="shared" si="2"/>
        <v>0</v>
      </c>
      <c r="AC47" s="3356">
        <f t="shared" si="2"/>
        <v>0</v>
      </c>
      <c r="AD47" s="3356">
        <f t="shared" si="2"/>
        <v>0</v>
      </c>
      <c r="AE47" s="3356">
        <f t="shared" si="2"/>
        <v>0</v>
      </c>
      <c r="AF47" s="3356">
        <f t="shared" si="2"/>
        <v>5</v>
      </c>
    </row>
  </sheetData>
  <mergeCells count="24">
    <mergeCell ref="Z7:Z8"/>
    <mergeCell ref="AA7:AA8"/>
    <mergeCell ref="I6:AC6"/>
    <mergeCell ref="C2:D2"/>
    <mergeCell ref="A6:A8"/>
    <mergeCell ref="B6:B8"/>
    <mergeCell ref="C6:C8"/>
    <mergeCell ref="D6:D8"/>
    <mergeCell ref="AD6:AF7"/>
    <mergeCell ref="J7:J8"/>
    <mergeCell ref="K7:K8"/>
    <mergeCell ref="L7:P7"/>
    <mergeCell ref="E6:H6"/>
    <mergeCell ref="AB7:AB8"/>
    <mergeCell ref="AC7:AC8"/>
    <mergeCell ref="Q7:Q8"/>
    <mergeCell ref="R7:R8"/>
    <mergeCell ref="S7:X7"/>
    <mergeCell ref="E7:E8"/>
    <mergeCell ref="F7:F8"/>
    <mergeCell ref="G7:G8"/>
    <mergeCell ref="H7:H8"/>
    <mergeCell ref="I7:I8"/>
    <mergeCell ref="Y7:Y8"/>
  </mergeCells>
  <pageMargins left="0.23622047244094491" right="0.23622047244094491" top="0.55118110236220474" bottom="0.35433070866141736" header="0.31496062992125984" footer="0.31496062992125984"/>
  <pageSetup paperSize="9" scale="7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6"/>
  <sheetViews>
    <sheetView zoomScaleNormal="100" workbookViewId="0">
      <selection activeCell="L17" sqref="L17"/>
    </sheetView>
  </sheetViews>
  <sheetFormatPr defaultColWidth="9" defaultRowHeight="15"/>
  <cols>
    <col min="2" max="2" width="60.140625" customWidth="1"/>
    <col min="3" max="8" width="9.5703125" customWidth="1"/>
  </cols>
  <sheetData>
    <row r="1" spans="1:10">
      <c r="A1" s="306"/>
      <c r="B1" s="86" t="s">
        <v>0</v>
      </c>
      <c r="C1" s="87" t="s">
        <v>1</v>
      </c>
      <c r="D1" s="87"/>
      <c r="E1" s="1113"/>
      <c r="F1" s="1113"/>
      <c r="G1" s="87"/>
      <c r="H1" s="1068"/>
    </row>
    <row r="2" spans="1:10">
      <c r="A2" s="306"/>
      <c r="B2" s="86" t="s">
        <v>2</v>
      </c>
      <c r="C2" s="85" t="s">
        <v>295</v>
      </c>
      <c r="D2" s="83"/>
      <c r="E2" s="1113"/>
      <c r="F2" s="1113"/>
      <c r="G2" s="83"/>
      <c r="H2" s="1068"/>
    </row>
    <row r="3" spans="1:10">
      <c r="A3" s="306"/>
      <c r="B3" s="86" t="s">
        <v>252</v>
      </c>
      <c r="C3" s="83" t="s">
        <v>253</v>
      </c>
      <c r="D3" s="83"/>
      <c r="E3" s="1113"/>
      <c r="F3" s="1113"/>
      <c r="G3" s="83"/>
      <c r="H3" s="1068"/>
    </row>
    <row r="4" spans="1:10">
      <c r="A4" s="306"/>
      <c r="B4" s="86" t="s">
        <v>77</v>
      </c>
      <c r="C4" s="87" t="s">
        <v>261</v>
      </c>
      <c r="D4" s="1068"/>
      <c r="E4" s="86"/>
      <c r="F4" s="83"/>
      <c r="G4" s="83"/>
      <c r="H4" s="1068"/>
    </row>
    <row r="5" spans="1:10">
      <c r="A5" s="1113"/>
      <c r="B5" s="1113"/>
      <c r="C5" s="1113"/>
      <c r="D5" s="1083"/>
      <c r="E5" s="1113"/>
      <c r="F5" s="1083"/>
      <c r="G5" s="1083"/>
      <c r="H5" s="1068"/>
    </row>
    <row r="6" spans="1:10">
      <c r="A6" s="3495" t="s">
        <v>306</v>
      </c>
      <c r="B6" s="3495" t="s">
        <v>277</v>
      </c>
      <c r="C6" s="3476" t="s">
        <v>255</v>
      </c>
      <c r="D6" s="3477"/>
      <c r="E6" s="3478" t="s">
        <v>256</v>
      </c>
      <c r="F6" s="3479"/>
      <c r="G6" s="3480" t="s">
        <v>144</v>
      </c>
      <c r="H6" s="3480"/>
    </row>
    <row r="7" spans="1:10" ht="24">
      <c r="A7" s="3496"/>
      <c r="B7" s="3496"/>
      <c r="C7" s="89" t="s">
        <v>190</v>
      </c>
      <c r="D7" s="7" t="s">
        <v>257</v>
      </c>
      <c r="E7" s="89" t="s">
        <v>190</v>
      </c>
      <c r="F7" s="7" t="s">
        <v>257</v>
      </c>
      <c r="G7" s="89" t="s">
        <v>190</v>
      </c>
      <c r="H7" s="7" t="s">
        <v>257</v>
      </c>
    </row>
    <row r="8" spans="1:10">
      <c r="A8" s="1072" t="s">
        <v>278</v>
      </c>
      <c r="B8" s="1073" t="s">
        <v>279</v>
      </c>
      <c r="C8" s="1064">
        <v>3445</v>
      </c>
      <c r="D8" s="1064">
        <v>3300</v>
      </c>
      <c r="E8" s="1064">
        <v>3433</v>
      </c>
      <c r="F8" s="1064">
        <v>3300</v>
      </c>
      <c r="G8" s="1075">
        <f t="shared" ref="G8:G18" si="0">C8+E8</f>
        <v>6878</v>
      </c>
      <c r="H8" s="1170">
        <f t="shared" ref="H8:H18" si="1">D8+F8</f>
        <v>6600</v>
      </c>
    </row>
    <row r="9" spans="1:10">
      <c r="A9" s="1072" t="s">
        <v>280</v>
      </c>
      <c r="B9" s="1073" t="s">
        <v>281</v>
      </c>
      <c r="C9" s="1064">
        <v>393</v>
      </c>
      <c r="D9" s="1064">
        <v>350</v>
      </c>
      <c r="E9" s="1064">
        <v>2960</v>
      </c>
      <c r="F9" s="1064">
        <v>2750</v>
      </c>
      <c r="G9" s="1075">
        <f t="shared" si="0"/>
        <v>3353</v>
      </c>
      <c r="H9" s="1170">
        <f t="shared" si="1"/>
        <v>3100</v>
      </c>
    </row>
    <row r="10" spans="1:10">
      <c r="A10" s="1072" t="s">
        <v>282</v>
      </c>
      <c r="B10" s="1073" t="s">
        <v>283</v>
      </c>
      <c r="C10" s="1064">
        <v>6</v>
      </c>
      <c r="D10" s="1064">
        <v>15</v>
      </c>
      <c r="E10" s="1064">
        <v>220</v>
      </c>
      <c r="F10" s="1064">
        <v>100</v>
      </c>
      <c r="G10" s="1075">
        <f t="shared" si="0"/>
        <v>226</v>
      </c>
      <c r="H10" s="1170">
        <f t="shared" si="1"/>
        <v>115</v>
      </c>
    </row>
    <row r="11" spans="1:10">
      <c r="A11" s="1072" t="s">
        <v>284</v>
      </c>
      <c r="B11" s="1073" t="s">
        <v>285</v>
      </c>
      <c r="C11" s="1064">
        <v>10</v>
      </c>
      <c r="D11" s="1064">
        <v>15</v>
      </c>
      <c r="E11" s="1064">
        <v>6</v>
      </c>
      <c r="F11" s="1064">
        <v>25</v>
      </c>
      <c r="G11" s="1075">
        <f t="shared" si="0"/>
        <v>16</v>
      </c>
      <c r="H11" s="1170">
        <f t="shared" si="1"/>
        <v>40</v>
      </c>
    </row>
    <row r="12" spans="1:10">
      <c r="A12" s="1072" t="s">
        <v>286</v>
      </c>
      <c r="B12" s="1077" t="s">
        <v>287</v>
      </c>
      <c r="C12" s="1064">
        <v>0</v>
      </c>
      <c r="D12" s="1064">
        <v>5</v>
      </c>
      <c r="E12" s="1064">
        <v>147</v>
      </c>
      <c r="F12" s="1064">
        <v>130</v>
      </c>
      <c r="G12" s="1075">
        <f t="shared" si="0"/>
        <v>147</v>
      </c>
      <c r="H12" s="1170">
        <f t="shared" si="1"/>
        <v>135</v>
      </c>
    </row>
    <row r="13" spans="1:10">
      <c r="A13" s="1072" t="s">
        <v>288</v>
      </c>
      <c r="B13" s="1073" t="s">
        <v>289</v>
      </c>
      <c r="C13" s="1064">
        <v>0</v>
      </c>
      <c r="D13" s="1064">
        <v>5</v>
      </c>
      <c r="E13" s="1064">
        <v>11</v>
      </c>
      <c r="F13" s="1064">
        <v>20</v>
      </c>
      <c r="G13" s="1075">
        <f t="shared" si="0"/>
        <v>11</v>
      </c>
      <c r="H13" s="1170">
        <f t="shared" si="1"/>
        <v>25</v>
      </c>
    </row>
    <row r="14" spans="1:10">
      <c r="A14" s="1072" t="s">
        <v>290</v>
      </c>
      <c r="B14" s="1073" t="s">
        <v>291</v>
      </c>
      <c r="C14" s="1064">
        <v>0</v>
      </c>
      <c r="D14" s="1064">
        <v>5</v>
      </c>
      <c r="E14" s="1064">
        <v>3</v>
      </c>
      <c r="F14" s="1064">
        <v>5</v>
      </c>
      <c r="G14" s="1075">
        <f t="shared" si="0"/>
        <v>3</v>
      </c>
      <c r="H14" s="1170">
        <f t="shared" si="1"/>
        <v>10</v>
      </c>
    </row>
    <row r="15" spans="1:10">
      <c r="A15" s="349" t="s">
        <v>301</v>
      </c>
      <c r="B15" s="348" t="s">
        <v>307</v>
      </c>
      <c r="C15" s="248">
        <v>0</v>
      </c>
      <c r="D15" s="248">
        <v>0</v>
      </c>
      <c r="E15" s="372">
        <v>208</v>
      </c>
      <c r="F15" s="372">
        <v>200</v>
      </c>
      <c r="G15" s="312">
        <f t="shared" si="0"/>
        <v>208</v>
      </c>
      <c r="H15" s="312">
        <f t="shared" si="1"/>
        <v>200</v>
      </c>
      <c r="I15" s="274"/>
      <c r="J15" s="274"/>
    </row>
    <row r="16" spans="1:10">
      <c r="A16" s="349" t="s">
        <v>303</v>
      </c>
      <c r="B16" s="348" t="s">
        <v>308</v>
      </c>
      <c r="C16" s="248">
        <v>0</v>
      </c>
      <c r="D16" s="248">
        <v>0</v>
      </c>
      <c r="E16" s="372">
        <v>2</v>
      </c>
      <c r="F16" s="372">
        <v>10</v>
      </c>
      <c r="G16" s="312">
        <f t="shared" si="0"/>
        <v>2</v>
      </c>
      <c r="H16" s="312">
        <f t="shared" si="1"/>
        <v>10</v>
      </c>
      <c r="I16" s="274"/>
      <c r="J16" s="274"/>
    </row>
    <row r="17" spans="1:8" ht="72">
      <c r="A17" s="20">
        <v>140001</v>
      </c>
      <c r="B17" s="1066" t="s">
        <v>292</v>
      </c>
      <c r="C17" s="1064">
        <v>0</v>
      </c>
      <c r="D17" s="1062">
        <v>0</v>
      </c>
      <c r="E17" s="1064">
        <v>0</v>
      </c>
      <c r="F17" s="1062">
        <v>0</v>
      </c>
      <c r="G17" s="1065">
        <f t="shared" si="0"/>
        <v>0</v>
      </c>
      <c r="H17" s="1078">
        <f t="shared" si="1"/>
        <v>0</v>
      </c>
    </row>
    <row r="18" spans="1:8" ht="84">
      <c r="A18" s="20">
        <v>140002</v>
      </c>
      <c r="B18" s="1066" t="s">
        <v>293</v>
      </c>
      <c r="C18" s="1064">
        <v>0</v>
      </c>
      <c r="D18" s="1062">
        <v>0</v>
      </c>
      <c r="E18" s="1064">
        <v>0</v>
      </c>
      <c r="F18" s="1062">
        <v>0</v>
      </c>
      <c r="G18" s="1065">
        <f t="shared" si="0"/>
        <v>0</v>
      </c>
      <c r="H18" s="1078">
        <f t="shared" si="1"/>
        <v>0</v>
      </c>
    </row>
    <row r="19" spans="1:8">
      <c r="A19" s="3493" t="s">
        <v>144</v>
      </c>
      <c r="B19" s="3494"/>
      <c r="C19" s="1080">
        <f t="shared" ref="C19:H19" si="2">SUM(C8:C18)</f>
        <v>3854</v>
      </c>
      <c r="D19" s="1080">
        <f t="shared" si="2"/>
        <v>3695</v>
      </c>
      <c r="E19" s="1080">
        <f t="shared" si="2"/>
        <v>6990</v>
      </c>
      <c r="F19" s="1080">
        <f t="shared" si="2"/>
        <v>6540</v>
      </c>
      <c r="G19" s="1080">
        <f t="shared" ref="G19" si="3">SUM(G8:G18)</f>
        <v>10844</v>
      </c>
      <c r="H19" s="1080">
        <f t="shared" si="2"/>
        <v>10235</v>
      </c>
    </row>
    <row r="20" spans="1:8" s="2660" customFormat="1" ht="12.75">
      <c r="A20" s="2656" t="s">
        <v>334</v>
      </c>
      <c r="B20" s="2657"/>
      <c r="C20" s="2658"/>
      <c r="D20" s="2658"/>
      <c r="E20" s="2659"/>
      <c r="F20" s="2658"/>
      <c r="G20" s="2658"/>
      <c r="H20" s="2659"/>
    </row>
    <row r="21" spans="1:8" s="2660" customFormat="1" ht="12.75">
      <c r="A21" s="2661">
        <v>280005</v>
      </c>
      <c r="B21" s="2662" t="s">
        <v>335</v>
      </c>
      <c r="C21" s="2658"/>
      <c r="D21" s="2658"/>
      <c r="E21" s="2659"/>
      <c r="F21" s="2658"/>
      <c r="G21" s="2658"/>
      <c r="H21" s="2659"/>
    </row>
    <row r="22" spans="1:8" s="2660" customFormat="1" ht="12.75">
      <c r="A22" s="2661">
        <v>280006</v>
      </c>
      <c r="B22" s="2662" t="s">
        <v>336</v>
      </c>
      <c r="C22" s="2658"/>
      <c r="D22" s="2658"/>
      <c r="E22" s="2659"/>
      <c r="F22" s="2658"/>
      <c r="G22" s="2658"/>
      <c r="H22" s="2659"/>
    </row>
    <row r="23" spans="1:8" s="2660" customFormat="1" ht="22.5">
      <c r="A23" s="2661">
        <v>280007</v>
      </c>
      <c r="B23" s="2662" t="s">
        <v>337</v>
      </c>
      <c r="C23" s="2658"/>
      <c r="D23" s="2658"/>
      <c r="E23" s="2659"/>
      <c r="F23" s="2658"/>
      <c r="G23" s="2658"/>
      <c r="H23" s="2659"/>
    </row>
    <row r="24" spans="1:8" s="2660" customFormat="1" ht="22.5">
      <c r="A24" s="2661">
        <v>280008</v>
      </c>
      <c r="B24" s="2662" t="s">
        <v>338</v>
      </c>
      <c r="C24" s="2658"/>
      <c r="D24" s="2658"/>
      <c r="E24" s="2659"/>
      <c r="F24" s="2658"/>
      <c r="G24" s="2658"/>
      <c r="H24" s="2659"/>
    </row>
    <row r="25" spans="1:8" s="2660" customFormat="1" ht="12.75">
      <c r="A25" s="3474" t="s">
        <v>144</v>
      </c>
      <c r="B25" s="3475"/>
      <c r="C25" s="2663"/>
      <c r="D25" s="2663"/>
      <c r="E25" s="2664"/>
      <c r="F25" s="2663"/>
      <c r="G25" s="2665"/>
      <c r="H25" s="2664"/>
    </row>
    <row r="26" spans="1:8" s="2667" customFormat="1" ht="12.75">
      <c r="A26" s="3474" t="s">
        <v>339</v>
      </c>
      <c r="B26" s="3475"/>
      <c r="C26" s="2666">
        <f>C19</f>
        <v>3854</v>
      </c>
      <c r="D26" s="2666">
        <f t="shared" ref="D26:H26" si="4">D19</f>
        <v>3695</v>
      </c>
      <c r="E26" s="2666">
        <f t="shared" si="4"/>
        <v>6990</v>
      </c>
      <c r="F26" s="2666">
        <f t="shared" si="4"/>
        <v>6540</v>
      </c>
      <c r="G26" s="2666">
        <f t="shared" si="4"/>
        <v>10844</v>
      </c>
      <c r="H26" s="2666">
        <f t="shared" si="4"/>
        <v>10235</v>
      </c>
    </row>
  </sheetData>
  <mergeCells count="8">
    <mergeCell ref="A25:B25"/>
    <mergeCell ref="A26:B26"/>
    <mergeCell ref="C6:D6"/>
    <mergeCell ref="E6:F6"/>
    <mergeCell ref="G6:H6"/>
    <mergeCell ref="A19:B19"/>
    <mergeCell ref="A6:A7"/>
    <mergeCell ref="B6:B7"/>
  </mergeCells>
  <printOptions horizontalCentered="1"/>
  <pageMargins left="0.70866141732283472" right="0.70866141732283472" top="0.55118110236220474" bottom="0.35433070866141736" header="0.31496062992125984" footer="0.31496062992125984"/>
  <pageSetup paperSize="9" scale="9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25"/>
  <sheetViews>
    <sheetView workbookViewId="0">
      <selection activeCell="P16" sqref="P16"/>
    </sheetView>
  </sheetViews>
  <sheetFormatPr defaultColWidth="9" defaultRowHeight="15"/>
  <cols>
    <col min="2" max="2" width="58.7109375" customWidth="1"/>
    <col min="3" max="3" width="9.5703125" customWidth="1"/>
    <col min="4" max="4" width="9.5703125" style="133" customWidth="1"/>
    <col min="5" max="5" width="9.5703125" customWidth="1"/>
    <col min="6" max="6" width="9.5703125" style="133" customWidth="1"/>
    <col min="7" max="8" width="9.5703125" customWidth="1"/>
  </cols>
  <sheetData>
    <row r="1" spans="1:8">
      <c r="A1" s="306"/>
      <c r="B1" s="86" t="s">
        <v>0</v>
      </c>
      <c r="C1" s="87" t="s">
        <v>1</v>
      </c>
      <c r="D1" s="83"/>
      <c r="E1" s="1084"/>
      <c r="F1" s="1113"/>
      <c r="G1" s="1113"/>
      <c r="H1" s="1113"/>
    </row>
    <row r="2" spans="1:8">
      <c r="A2" s="306"/>
      <c r="B2" s="86" t="s">
        <v>2</v>
      </c>
      <c r="C2" s="85" t="s">
        <v>295</v>
      </c>
      <c r="D2" s="83"/>
      <c r="E2" s="1084"/>
      <c r="F2" s="1113"/>
      <c r="G2" s="1113"/>
      <c r="H2" s="1113"/>
    </row>
    <row r="3" spans="1:8">
      <c r="A3" s="306"/>
      <c r="B3" s="86" t="s">
        <v>252</v>
      </c>
      <c r="C3" s="87" t="s">
        <v>253</v>
      </c>
      <c r="D3" s="87"/>
      <c r="E3" s="87"/>
      <c r="F3" s="1113"/>
      <c r="G3" s="1167"/>
      <c r="H3" s="1113"/>
    </row>
    <row r="4" spans="1:8">
      <c r="A4" s="306"/>
      <c r="B4" s="86" t="s">
        <v>294</v>
      </c>
      <c r="C4" s="87" t="s">
        <v>309</v>
      </c>
      <c r="D4" s="87"/>
      <c r="E4" s="87"/>
      <c r="F4" s="1113"/>
      <c r="G4" s="1113"/>
      <c r="H4" s="1113"/>
    </row>
    <row r="5" spans="1:8">
      <c r="A5" s="1113"/>
      <c r="B5" s="1113"/>
      <c r="C5" s="1113" t="s">
        <v>310</v>
      </c>
      <c r="D5" s="1113"/>
      <c r="E5" s="1113"/>
      <c r="F5" s="1113"/>
      <c r="G5" s="1113"/>
      <c r="H5" s="1113"/>
    </row>
    <row r="6" spans="1:8">
      <c r="A6" s="1113"/>
      <c r="B6" s="1113"/>
      <c r="C6" s="1113"/>
      <c r="D6" s="1113"/>
      <c r="E6" s="1113"/>
      <c r="F6" s="1113"/>
      <c r="G6" s="1113"/>
      <c r="H6" s="1113"/>
    </row>
    <row r="7" spans="1:8">
      <c r="A7" s="3499" t="s">
        <v>306</v>
      </c>
      <c r="B7" s="3499" t="s">
        <v>277</v>
      </c>
      <c r="C7" s="3476" t="s">
        <v>255</v>
      </c>
      <c r="D7" s="3477"/>
      <c r="E7" s="3478" t="s">
        <v>256</v>
      </c>
      <c r="F7" s="3479"/>
      <c r="G7" s="3480" t="s">
        <v>144</v>
      </c>
      <c r="H7" s="3480"/>
    </row>
    <row r="8" spans="1:8" ht="24">
      <c r="A8" s="3499"/>
      <c r="B8" s="3499"/>
      <c r="C8" s="89" t="s">
        <v>190</v>
      </c>
      <c r="D8" s="7" t="s">
        <v>257</v>
      </c>
      <c r="E8" s="89" t="s">
        <v>190</v>
      </c>
      <c r="F8" s="7" t="s">
        <v>257</v>
      </c>
      <c r="G8" s="89" t="s">
        <v>190</v>
      </c>
      <c r="H8" s="7" t="s">
        <v>257</v>
      </c>
    </row>
    <row r="9" spans="1:8">
      <c r="A9" s="1072" t="s">
        <v>278</v>
      </c>
      <c r="B9" s="1073" t="s">
        <v>279</v>
      </c>
      <c r="C9" s="1168">
        <v>6718</v>
      </c>
      <c r="D9" s="1168">
        <v>5000</v>
      </c>
      <c r="E9" s="1169">
        <v>329</v>
      </c>
      <c r="F9" s="1169">
        <v>1000</v>
      </c>
      <c r="G9" s="1075">
        <f t="shared" ref="G9:G17" si="0">C9+E9</f>
        <v>7047</v>
      </c>
      <c r="H9" s="1075">
        <f t="shared" ref="H9:H17" si="1">D9+F9</f>
        <v>6000</v>
      </c>
    </row>
    <row r="10" spans="1:8">
      <c r="A10" s="1072" t="s">
        <v>280</v>
      </c>
      <c r="B10" s="1073" t="s">
        <v>281</v>
      </c>
      <c r="C10" s="1168">
        <v>276</v>
      </c>
      <c r="D10" s="1168">
        <v>5000</v>
      </c>
      <c r="E10" s="1169">
        <v>1690</v>
      </c>
      <c r="F10" s="1169">
        <v>7000</v>
      </c>
      <c r="G10" s="1075">
        <f t="shared" si="0"/>
        <v>1966</v>
      </c>
      <c r="H10" s="1075">
        <f t="shared" si="1"/>
        <v>12000</v>
      </c>
    </row>
    <row r="11" spans="1:8">
      <c r="A11" s="1072" t="s">
        <v>282</v>
      </c>
      <c r="B11" s="1073" t="s">
        <v>283</v>
      </c>
      <c r="C11" s="1168">
        <v>6838</v>
      </c>
      <c r="D11" s="1168">
        <v>520</v>
      </c>
      <c r="E11" s="1169">
        <v>313</v>
      </c>
      <c r="F11" s="1169">
        <v>50</v>
      </c>
      <c r="G11" s="1075">
        <f t="shared" si="0"/>
        <v>7151</v>
      </c>
      <c r="H11" s="1075">
        <f t="shared" si="1"/>
        <v>570</v>
      </c>
    </row>
    <row r="12" spans="1:8">
      <c r="A12" s="1072" t="s">
        <v>284</v>
      </c>
      <c r="B12" s="1073" t="s">
        <v>285</v>
      </c>
      <c r="C12" s="1168">
        <v>371</v>
      </c>
      <c r="D12" s="1168">
        <v>4600</v>
      </c>
      <c r="E12" s="1169">
        <v>2991</v>
      </c>
      <c r="F12" s="1169">
        <v>2600</v>
      </c>
      <c r="G12" s="1075">
        <f t="shared" si="0"/>
        <v>3362</v>
      </c>
      <c r="H12" s="1075">
        <f t="shared" si="1"/>
        <v>7200</v>
      </c>
    </row>
    <row r="13" spans="1:8">
      <c r="A13" s="1072" t="s">
        <v>286</v>
      </c>
      <c r="B13" s="1073" t="s">
        <v>287</v>
      </c>
      <c r="C13" s="1168">
        <v>1175</v>
      </c>
      <c r="D13" s="1168">
        <v>1500</v>
      </c>
      <c r="E13" s="1169">
        <v>62</v>
      </c>
      <c r="F13" s="1169">
        <v>2500</v>
      </c>
      <c r="G13" s="1075">
        <f t="shared" si="0"/>
        <v>1237</v>
      </c>
      <c r="H13" s="1075">
        <f t="shared" si="1"/>
        <v>4000</v>
      </c>
    </row>
    <row r="14" spans="1:8">
      <c r="A14" s="1072" t="s">
        <v>288</v>
      </c>
      <c r="B14" s="1073" t="s">
        <v>289</v>
      </c>
      <c r="C14" s="1168">
        <v>37</v>
      </c>
      <c r="D14" s="1168">
        <v>3000</v>
      </c>
      <c r="E14" s="1169">
        <v>574</v>
      </c>
      <c r="F14" s="1169">
        <v>2000</v>
      </c>
      <c r="G14" s="1075">
        <f t="shared" si="0"/>
        <v>611</v>
      </c>
      <c r="H14" s="1075">
        <f t="shared" si="1"/>
        <v>5000</v>
      </c>
    </row>
    <row r="15" spans="1:8">
      <c r="A15" s="1072" t="s">
        <v>290</v>
      </c>
      <c r="B15" s="1073" t="s">
        <v>291</v>
      </c>
      <c r="C15" s="1168">
        <v>0</v>
      </c>
      <c r="D15" s="1168">
        <v>80</v>
      </c>
      <c r="E15" s="1169">
        <v>0</v>
      </c>
      <c r="F15" s="1169">
        <v>250</v>
      </c>
      <c r="G15" s="1075">
        <f t="shared" si="0"/>
        <v>0</v>
      </c>
      <c r="H15" s="1075">
        <f t="shared" si="1"/>
        <v>330</v>
      </c>
    </row>
    <row r="16" spans="1:8" ht="72">
      <c r="A16" s="20">
        <v>140001</v>
      </c>
      <c r="B16" s="1066" t="s">
        <v>292</v>
      </c>
      <c r="C16" s="1168">
        <v>0</v>
      </c>
      <c r="D16" s="1168">
        <v>0</v>
      </c>
      <c r="E16" s="1169">
        <v>0</v>
      </c>
      <c r="F16" s="1169">
        <v>0</v>
      </c>
      <c r="G16" s="1075">
        <f t="shared" si="0"/>
        <v>0</v>
      </c>
      <c r="H16" s="1075">
        <f t="shared" si="1"/>
        <v>0</v>
      </c>
    </row>
    <row r="17" spans="1:8" ht="96">
      <c r="A17" s="20">
        <v>140002</v>
      </c>
      <c r="B17" s="1066" t="s">
        <v>293</v>
      </c>
      <c r="C17" s="1168">
        <v>0</v>
      </c>
      <c r="D17" s="1168">
        <v>0</v>
      </c>
      <c r="E17" s="1169">
        <v>0</v>
      </c>
      <c r="F17" s="1169">
        <v>0</v>
      </c>
      <c r="G17" s="1075">
        <f t="shared" si="0"/>
        <v>0</v>
      </c>
      <c r="H17" s="1075">
        <f t="shared" si="1"/>
        <v>0</v>
      </c>
    </row>
    <row r="18" spans="1:8">
      <c r="A18" s="3497" t="s">
        <v>144</v>
      </c>
      <c r="B18" s="3498"/>
      <c r="C18" s="1080">
        <f t="shared" ref="C18:H18" si="2">SUM(C9:C17)</f>
        <v>15415</v>
      </c>
      <c r="D18" s="1080">
        <f t="shared" si="2"/>
        <v>19700</v>
      </c>
      <c r="E18" s="1080">
        <f t="shared" si="2"/>
        <v>5959</v>
      </c>
      <c r="F18" s="1080">
        <f t="shared" si="2"/>
        <v>15400</v>
      </c>
      <c r="G18" s="1080">
        <f t="shared" ref="G18" si="3">SUM(G9:G17)</f>
        <v>21374</v>
      </c>
      <c r="H18" s="1080">
        <f t="shared" si="2"/>
        <v>35100</v>
      </c>
    </row>
    <row r="19" spans="1:8" s="2660" customFormat="1" ht="12.75">
      <c r="A19" s="2656" t="s">
        <v>334</v>
      </c>
      <c r="B19" s="2657"/>
      <c r="C19" s="2658"/>
      <c r="D19" s="2658"/>
      <c r="E19" s="2659"/>
      <c r="F19" s="2658"/>
      <c r="G19" s="2658"/>
      <c r="H19" s="2659"/>
    </row>
    <row r="20" spans="1:8" s="2660" customFormat="1" ht="22.5">
      <c r="A20" s="2661">
        <v>280005</v>
      </c>
      <c r="B20" s="2662" t="s">
        <v>335</v>
      </c>
      <c r="C20" s="2658"/>
      <c r="D20" s="2658"/>
      <c r="E20" s="2659"/>
      <c r="F20" s="2658"/>
      <c r="G20" s="2658"/>
      <c r="H20" s="2659"/>
    </row>
    <row r="21" spans="1:8" s="2660" customFormat="1" ht="22.5">
      <c r="A21" s="2661">
        <v>280006</v>
      </c>
      <c r="B21" s="2662" t="s">
        <v>336</v>
      </c>
      <c r="C21" s="2658"/>
      <c r="D21" s="2658"/>
      <c r="E21" s="2659"/>
      <c r="F21" s="2658"/>
      <c r="G21" s="2658"/>
      <c r="H21" s="2659"/>
    </row>
    <row r="22" spans="1:8" s="2660" customFormat="1" ht="22.5">
      <c r="A22" s="2661">
        <v>280007</v>
      </c>
      <c r="B22" s="2662" t="s">
        <v>337</v>
      </c>
      <c r="C22" s="2658"/>
      <c r="D22" s="2658"/>
      <c r="E22" s="2659"/>
      <c r="F22" s="2658"/>
      <c r="G22" s="2658"/>
      <c r="H22" s="2659"/>
    </row>
    <row r="23" spans="1:8" s="2660" customFormat="1" ht="22.5">
      <c r="A23" s="2661">
        <v>280008</v>
      </c>
      <c r="B23" s="2662" t="s">
        <v>338</v>
      </c>
      <c r="C23" s="2658"/>
      <c r="D23" s="2658"/>
      <c r="E23" s="2659"/>
      <c r="F23" s="2658"/>
      <c r="G23" s="2658"/>
      <c r="H23" s="2659"/>
    </row>
    <row r="24" spans="1:8" s="2660" customFormat="1" ht="12.75">
      <c r="A24" s="3474" t="s">
        <v>144</v>
      </c>
      <c r="B24" s="3475"/>
      <c r="C24" s="2663"/>
      <c r="D24" s="2663"/>
      <c r="E24" s="2664"/>
      <c r="F24" s="2663"/>
      <c r="G24" s="2665"/>
      <c r="H24" s="2664"/>
    </row>
    <row r="25" spans="1:8" s="2667" customFormat="1" ht="12.75">
      <c r="A25" s="3474" t="s">
        <v>339</v>
      </c>
      <c r="B25" s="3475"/>
      <c r="C25" s="2666">
        <f>C18</f>
        <v>15415</v>
      </c>
      <c r="D25" s="2666">
        <f t="shared" ref="D25:H25" si="4">D18</f>
        <v>19700</v>
      </c>
      <c r="E25" s="2666">
        <f t="shared" si="4"/>
        <v>5959</v>
      </c>
      <c r="F25" s="2666">
        <f t="shared" si="4"/>
        <v>15400</v>
      </c>
      <c r="G25" s="2666">
        <f t="shared" si="4"/>
        <v>21374</v>
      </c>
      <c r="H25" s="2666">
        <f t="shared" si="4"/>
        <v>35100</v>
      </c>
    </row>
  </sheetData>
  <mergeCells count="8">
    <mergeCell ref="A24:B24"/>
    <mergeCell ref="A25:B25"/>
    <mergeCell ref="C7:D7"/>
    <mergeCell ref="E7:F7"/>
    <mergeCell ref="G7:H7"/>
    <mergeCell ref="A18:B18"/>
    <mergeCell ref="A7:A8"/>
    <mergeCell ref="B7:B8"/>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25"/>
  <sheetViews>
    <sheetView workbookViewId="0">
      <selection activeCell="K15" sqref="K15"/>
    </sheetView>
  </sheetViews>
  <sheetFormatPr defaultColWidth="9" defaultRowHeight="15"/>
  <cols>
    <col min="2" max="2" width="58.5703125" customWidth="1"/>
    <col min="3" max="8" width="9.5703125" customWidth="1"/>
  </cols>
  <sheetData>
    <row r="1" spans="1:8">
      <c r="A1" s="306"/>
      <c r="B1" s="86" t="s">
        <v>0</v>
      </c>
      <c r="C1" s="87" t="s">
        <v>1</v>
      </c>
      <c r="D1" s="87"/>
      <c r="E1" s="87"/>
      <c r="F1" s="1113"/>
      <c r="G1" s="1071"/>
      <c r="H1" s="1071"/>
    </row>
    <row r="2" spans="1:8">
      <c r="A2" s="306"/>
      <c r="B2" s="86" t="s">
        <v>2</v>
      </c>
      <c r="C2" s="1110" t="s">
        <v>179</v>
      </c>
      <c r="D2" s="87"/>
      <c r="E2" s="87"/>
      <c r="F2" s="1113"/>
      <c r="G2" s="1071"/>
      <c r="H2" s="1071"/>
    </row>
    <row r="3" spans="1:8">
      <c r="A3" s="306"/>
      <c r="B3" s="86" t="s">
        <v>252</v>
      </c>
      <c r="C3" s="87" t="s">
        <v>253</v>
      </c>
      <c r="D3" s="87"/>
      <c r="E3" s="87"/>
      <c r="F3" s="87"/>
      <c r="G3" s="1071"/>
      <c r="H3" s="1071"/>
    </row>
    <row r="4" spans="1:8">
      <c r="A4" s="306"/>
      <c r="B4" s="86" t="s">
        <v>311</v>
      </c>
      <c r="C4" s="87" t="s">
        <v>50</v>
      </c>
      <c r="D4" s="87"/>
      <c r="E4" s="87"/>
      <c r="F4" s="1113"/>
      <c r="G4" s="1071"/>
      <c r="H4" s="1071"/>
    </row>
    <row r="5" spans="1:8">
      <c r="A5" s="306"/>
      <c r="B5" s="86"/>
      <c r="C5" s="87"/>
      <c r="D5" s="87"/>
      <c r="E5" s="1113"/>
      <c r="F5" s="1113"/>
      <c r="G5" s="1071"/>
      <c r="H5" s="1071"/>
    </row>
    <row r="6" spans="1:8">
      <c r="A6" s="1071"/>
      <c r="B6" s="1104"/>
      <c r="C6" s="1071"/>
      <c r="D6" s="1071"/>
      <c r="E6" s="1071"/>
      <c r="F6" s="1071"/>
      <c r="G6" s="1071"/>
      <c r="H6" s="1071"/>
    </row>
    <row r="7" spans="1:8">
      <c r="A7" s="3501" t="s">
        <v>306</v>
      </c>
      <c r="B7" s="3501" t="s">
        <v>277</v>
      </c>
      <c r="C7" s="3476" t="s">
        <v>255</v>
      </c>
      <c r="D7" s="3477"/>
      <c r="E7" s="3478" t="s">
        <v>256</v>
      </c>
      <c r="F7" s="3479"/>
      <c r="G7" s="3480" t="s">
        <v>144</v>
      </c>
      <c r="H7" s="3480"/>
    </row>
    <row r="8" spans="1:8" ht="24">
      <c r="A8" s="3501"/>
      <c r="B8" s="3501"/>
      <c r="C8" s="89" t="s">
        <v>190</v>
      </c>
      <c r="D8" s="7" t="s">
        <v>257</v>
      </c>
      <c r="E8" s="89" t="s">
        <v>190</v>
      </c>
      <c r="F8" s="7" t="s">
        <v>257</v>
      </c>
      <c r="G8" s="89" t="s">
        <v>190</v>
      </c>
      <c r="H8" s="7" t="s">
        <v>257</v>
      </c>
    </row>
    <row r="9" spans="1:8">
      <c r="A9" s="1072" t="s">
        <v>278</v>
      </c>
      <c r="B9" s="1073" t="s">
        <v>279</v>
      </c>
      <c r="C9" s="305">
        <v>6980</v>
      </c>
      <c r="D9" s="305">
        <v>7000</v>
      </c>
      <c r="E9" s="305">
        <v>1209</v>
      </c>
      <c r="F9" s="305">
        <v>1200</v>
      </c>
      <c r="G9" s="1075">
        <f t="shared" ref="G9:G17" si="0">C9+E9</f>
        <v>8189</v>
      </c>
      <c r="H9" s="1075">
        <f t="shared" ref="H9:H17" si="1">D9+F9</f>
        <v>8200</v>
      </c>
    </row>
    <row r="10" spans="1:8">
      <c r="A10" s="1072" t="s">
        <v>280</v>
      </c>
      <c r="B10" s="1073" t="s">
        <v>281</v>
      </c>
      <c r="C10" s="305">
        <v>2565</v>
      </c>
      <c r="D10" s="305">
        <v>3000</v>
      </c>
      <c r="E10" s="305">
        <v>13781</v>
      </c>
      <c r="F10" s="305">
        <v>14000</v>
      </c>
      <c r="G10" s="1075">
        <f t="shared" si="0"/>
        <v>16346</v>
      </c>
      <c r="H10" s="1075">
        <f t="shared" si="1"/>
        <v>17000</v>
      </c>
    </row>
    <row r="11" spans="1:8">
      <c r="A11" s="1072" t="s">
        <v>282</v>
      </c>
      <c r="B11" s="1073" t="s">
        <v>283</v>
      </c>
      <c r="C11" s="305">
        <v>1</v>
      </c>
      <c r="D11" s="305">
        <v>400</v>
      </c>
      <c r="E11" s="305">
        <v>0</v>
      </c>
      <c r="F11" s="305">
        <v>1000</v>
      </c>
      <c r="G11" s="1075">
        <f t="shared" si="0"/>
        <v>1</v>
      </c>
      <c r="H11" s="1075">
        <f t="shared" si="1"/>
        <v>1400</v>
      </c>
    </row>
    <row r="12" spans="1:8">
      <c r="A12" s="1072" t="s">
        <v>284</v>
      </c>
      <c r="B12" s="1073" t="s">
        <v>285</v>
      </c>
      <c r="C12" s="305">
        <v>11</v>
      </c>
      <c r="D12" s="305">
        <v>300</v>
      </c>
      <c r="E12" s="305">
        <v>7</v>
      </c>
      <c r="F12" s="305">
        <v>2000</v>
      </c>
      <c r="G12" s="1075">
        <f t="shared" si="0"/>
        <v>18</v>
      </c>
      <c r="H12" s="1075">
        <f t="shared" si="1"/>
        <v>2300</v>
      </c>
    </row>
    <row r="13" spans="1:8">
      <c r="A13" s="1072" t="s">
        <v>286</v>
      </c>
      <c r="B13" s="1073" t="s">
        <v>287</v>
      </c>
      <c r="C13" s="305">
        <v>477</v>
      </c>
      <c r="D13" s="305">
        <v>300</v>
      </c>
      <c r="E13" s="305">
        <v>13</v>
      </c>
      <c r="F13" s="305">
        <v>200</v>
      </c>
      <c r="G13" s="1075">
        <f t="shared" si="0"/>
        <v>490</v>
      </c>
      <c r="H13" s="1075">
        <f t="shared" si="1"/>
        <v>500</v>
      </c>
    </row>
    <row r="14" spans="1:8">
      <c r="A14" s="1072" t="s">
        <v>288</v>
      </c>
      <c r="B14" s="1073" t="s">
        <v>289</v>
      </c>
      <c r="C14" s="305">
        <v>168</v>
      </c>
      <c r="D14" s="305">
        <v>150</v>
      </c>
      <c r="E14" s="305">
        <v>3290</v>
      </c>
      <c r="F14" s="305">
        <v>500</v>
      </c>
      <c r="G14" s="1075">
        <f t="shared" si="0"/>
        <v>3458</v>
      </c>
      <c r="H14" s="1075">
        <f t="shared" si="1"/>
        <v>650</v>
      </c>
    </row>
    <row r="15" spans="1:8">
      <c r="A15" s="1076" t="s">
        <v>290</v>
      </c>
      <c r="B15" s="1077" t="s">
        <v>291</v>
      </c>
      <c r="C15" s="305">
        <v>1</v>
      </c>
      <c r="D15" s="305">
        <v>30</v>
      </c>
      <c r="E15" s="305">
        <v>15</v>
      </c>
      <c r="F15" s="305">
        <v>30</v>
      </c>
      <c r="G15" s="1075">
        <f t="shared" si="0"/>
        <v>16</v>
      </c>
      <c r="H15" s="1075">
        <f t="shared" si="1"/>
        <v>60</v>
      </c>
    </row>
    <row r="16" spans="1:8" ht="72">
      <c r="A16" s="20">
        <v>140001</v>
      </c>
      <c r="B16" s="1066" t="s">
        <v>292</v>
      </c>
      <c r="C16" s="305">
        <v>0</v>
      </c>
      <c r="D16" s="305"/>
      <c r="E16" s="305">
        <v>0</v>
      </c>
      <c r="F16" s="305"/>
      <c r="G16" s="1075">
        <f t="shared" si="0"/>
        <v>0</v>
      </c>
      <c r="H16" s="1075">
        <f t="shared" si="1"/>
        <v>0</v>
      </c>
    </row>
    <row r="17" spans="1:8" ht="96">
      <c r="A17" s="20">
        <v>140002</v>
      </c>
      <c r="B17" s="1066" t="s">
        <v>293</v>
      </c>
      <c r="C17" s="305">
        <v>0</v>
      </c>
      <c r="D17" s="305"/>
      <c r="E17" s="305">
        <v>0</v>
      </c>
      <c r="F17" s="305"/>
      <c r="G17" s="1075">
        <f t="shared" si="0"/>
        <v>0</v>
      </c>
      <c r="H17" s="1075">
        <f t="shared" si="1"/>
        <v>0</v>
      </c>
    </row>
    <row r="18" spans="1:8">
      <c r="A18" s="3481" t="s">
        <v>144</v>
      </c>
      <c r="B18" s="3500"/>
      <c r="C18" s="1109">
        <f t="shared" ref="C18:H18" si="2">SUM(C9:C17)</f>
        <v>10203</v>
      </c>
      <c r="D18" s="1109">
        <f t="shared" si="2"/>
        <v>11180</v>
      </c>
      <c r="E18" s="1109">
        <f t="shared" si="2"/>
        <v>18315</v>
      </c>
      <c r="F18" s="1109">
        <f t="shared" si="2"/>
        <v>18930</v>
      </c>
      <c r="G18" s="1109">
        <f t="shared" ref="G18" si="3">SUM(G9:G17)</f>
        <v>28518</v>
      </c>
      <c r="H18" s="1109">
        <f t="shared" si="2"/>
        <v>30110</v>
      </c>
    </row>
    <row r="19" spans="1:8" s="2660" customFormat="1" ht="12.75">
      <c r="A19" s="2656" t="s">
        <v>334</v>
      </c>
      <c r="B19" s="2657"/>
      <c r="C19" s="2658"/>
      <c r="D19" s="2658"/>
      <c r="E19" s="2659"/>
      <c r="F19" s="2658"/>
      <c r="G19" s="2658"/>
      <c r="H19" s="2659"/>
    </row>
    <row r="20" spans="1:8" s="2660" customFormat="1" ht="22.5">
      <c r="A20" s="2661">
        <v>280005</v>
      </c>
      <c r="B20" s="2662" t="s">
        <v>335</v>
      </c>
      <c r="C20" s="2658"/>
      <c r="D20" s="2658"/>
      <c r="E20" s="2659"/>
      <c r="F20" s="2658"/>
      <c r="G20" s="2658"/>
      <c r="H20" s="2659"/>
    </row>
    <row r="21" spans="1:8" s="2660" customFormat="1" ht="22.5">
      <c r="A21" s="2661">
        <v>280006</v>
      </c>
      <c r="B21" s="2662" t="s">
        <v>336</v>
      </c>
      <c r="C21" s="2658"/>
      <c r="D21" s="2658"/>
      <c r="E21" s="2659"/>
      <c r="F21" s="2658"/>
      <c r="G21" s="2658"/>
      <c r="H21" s="2659"/>
    </row>
    <row r="22" spans="1:8" s="2660" customFormat="1" ht="22.5">
      <c r="A22" s="2661">
        <v>280007</v>
      </c>
      <c r="B22" s="2662" t="s">
        <v>337</v>
      </c>
      <c r="C22" s="2658"/>
      <c r="D22" s="2658"/>
      <c r="E22" s="2659"/>
      <c r="F22" s="2658"/>
      <c r="G22" s="2658"/>
      <c r="H22" s="2659"/>
    </row>
    <row r="23" spans="1:8" s="2660" customFormat="1" ht="22.5">
      <c r="A23" s="2661">
        <v>280008</v>
      </c>
      <c r="B23" s="2662" t="s">
        <v>338</v>
      </c>
      <c r="C23" s="2658"/>
      <c r="D23" s="2658"/>
      <c r="E23" s="2659"/>
      <c r="F23" s="2658"/>
      <c r="G23" s="2658"/>
      <c r="H23" s="2659"/>
    </row>
    <row r="24" spans="1:8" s="2660" customFormat="1" ht="12.75">
      <c r="A24" s="3474" t="s">
        <v>144</v>
      </c>
      <c r="B24" s="3475"/>
      <c r="C24" s="2663"/>
      <c r="D24" s="2663"/>
      <c r="E24" s="2664"/>
      <c r="F24" s="2663"/>
      <c r="G24" s="2665"/>
      <c r="H24" s="2664"/>
    </row>
    <row r="25" spans="1:8" s="2667" customFormat="1" ht="12.75">
      <c r="A25" s="3474" t="s">
        <v>339</v>
      </c>
      <c r="B25" s="3475"/>
      <c r="C25" s="2666">
        <f>C18</f>
        <v>10203</v>
      </c>
      <c r="D25" s="2666">
        <f t="shared" ref="D25:H25" si="4">D18</f>
        <v>11180</v>
      </c>
      <c r="E25" s="2666">
        <f t="shared" si="4"/>
        <v>18315</v>
      </c>
      <c r="F25" s="2666">
        <f t="shared" si="4"/>
        <v>18930</v>
      </c>
      <c r="G25" s="2666">
        <f t="shared" si="4"/>
        <v>28518</v>
      </c>
      <c r="H25" s="2666">
        <f t="shared" si="4"/>
        <v>30110</v>
      </c>
    </row>
  </sheetData>
  <mergeCells count="8">
    <mergeCell ref="A24:B24"/>
    <mergeCell ref="A25:B25"/>
    <mergeCell ref="C7:D7"/>
    <mergeCell ref="E7:F7"/>
    <mergeCell ref="G7:H7"/>
    <mergeCell ref="A18:B18"/>
    <mergeCell ref="A7:A8"/>
    <mergeCell ref="B7:B8"/>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4"/>
  <sheetViews>
    <sheetView workbookViewId="0">
      <selection activeCell="R16" sqref="R16"/>
    </sheetView>
  </sheetViews>
  <sheetFormatPr defaultColWidth="9" defaultRowHeight="15"/>
  <cols>
    <col min="2" max="2" width="58.7109375" customWidth="1"/>
    <col min="3" max="8" width="9.5703125" customWidth="1"/>
  </cols>
  <sheetData>
    <row r="1" spans="1:8">
      <c r="A1" s="1149"/>
      <c r="B1" s="1150" t="s">
        <v>0</v>
      </c>
      <c r="C1" s="1151" t="s">
        <v>1</v>
      </c>
      <c r="D1" s="1151"/>
      <c r="E1" s="1152"/>
      <c r="F1" s="1152"/>
      <c r="G1" s="1153"/>
      <c r="H1" s="1154"/>
    </row>
    <row r="2" spans="1:8">
      <c r="A2" s="1149"/>
      <c r="B2" s="1150" t="s">
        <v>2</v>
      </c>
      <c r="C2" s="1155" t="s">
        <v>295</v>
      </c>
      <c r="D2" s="1155"/>
      <c r="E2" s="1152"/>
      <c r="F2" s="1152"/>
      <c r="G2" s="1153"/>
      <c r="H2" s="1154"/>
    </row>
    <row r="3" spans="1:8">
      <c r="A3" s="1149"/>
      <c r="B3" s="1150" t="s">
        <v>252</v>
      </c>
      <c r="C3" s="1155" t="s">
        <v>253</v>
      </c>
      <c r="D3" s="1155"/>
      <c r="E3" s="1152"/>
      <c r="F3" s="1152"/>
      <c r="G3" s="1153"/>
      <c r="H3" s="1154"/>
    </row>
    <row r="4" spans="1:8">
      <c r="A4" s="1149"/>
      <c r="B4" s="1150" t="s">
        <v>312</v>
      </c>
      <c r="C4" s="1155" t="s">
        <v>48</v>
      </c>
      <c r="D4" s="1155"/>
      <c r="E4" s="1152"/>
      <c r="F4" s="1152"/>
      <c r="G4" s="1153"/>
      <c r="H4" s="1154"/>
    </row>
    <row r="5" spans="1:8">
      <c r="A5" s="1153"/>
      <c r="B5" s="1156"/>
      <c r="C5" s="1153"/>
      <c r="D5" s="1153"/>
      <c r="E5" s="1153"/>
      <c r="F5" s="1153"/>
      <c r="G5" s="1153"/>
      <c r="H5" s="1154"/>
    </row>
    <row r="6" spans="1:8">
      <c r="A6" s="3503" t="s">
        <v>306</v>
      </c>
      <c r="B6" s="3503" t="s">
        <v>277</v>
      </c>
      <c r="C6" s="3476" t="s">
        <v>255</v>
      </c>
      <c r="D6" s="3477"/>
      <c r="E6" s="3478" t="s">
        <v>256</v>
      </c>
      <c r="F6" s="3479"/>
      <c r="G6" s="3480" t="s">
        <v>144</v>
      </c>
      <c r="H6" s="3480"/>
    </row>
    <row r="7" spans="1:8" ht="24">
      <c r="A7" s="3503"/>
      <c r="B7" s="3503"/>
      <c r="C7" s="89" t="s">
        <v>190</v>
      </c>
      <c r="D7" s="7" t="s">
        <v>257</v>
      </c>
      <c r="E7" s="89" t="s">
        <v>190</v>
      </c>
      <c r="F7" s="7" t="s">
        <v>257</v>
      </c>
      <c r="G7" s="89" t="s">
        <v>190</v>
      </c>
      <c r="H7" s="7" t="s">
        <v>257</v>
      </c>
    </row>
    <row r="8" spans="1:8">
      <c r="A8" s="1157" t="s">
        <v>278</v>
      </c>
      <c r="B8" s="1158" t="s">
        <v>279</v>
      </c>
      <c r="C8" s="1062">
        <v>1475</v>
      </c>
      <c r="D8" s="1062">
        <v>1700</v>
      </c>
      <c r="E8" s="1159">
        <v>572</v>
      </c>
      <c r="F8" s="1160">
        <v>650</v>
      </c>
      <c r="G8" s="1161">
        <f t="shared" ref="G8:G16" si="0">C8+E8</f>
        <v>2047</v>
      </c>
      <c r="H8" s="1161">
        <f t="shared" ref="H8:H16" si="1">D8+F8</f>
        <v>2350</v>
      </c>
    </row>
    <row r="9" spans="1:8">
      <c r="A9" s="1157" t="s">
        <v>280</v>
      </c>
      <c r="B9" s="1158" t="s">
        <v>281</v>
      </c>
      <c r="C9" s="1062">
        <v>427</v>
      </c>
      <c r="D9" s="1062">
        <v>400</v>
      </c>
      <c r="E9" s="1159">
        <v>15856</v>
      </c>
      <c r="F9" s="1160">
        <v>17000</v>
      </c>
      <c r="G9" s="1161">
        <f t="shared" si="0"/>
        <v>16283</v>
      </c>
      <c r="H9" s="1161">
        <f t="shared" si="1"/>
        <v>17400</v>
      </c>
    </row>
    <row r="10" spans="1:8">
      <c r="A10" s="1157" t="s">
        <v>282</v>
      </c>
      <c r="B10" s="1158" t="s">
        <v>283</v>
      </c>
      <c r="C10" s="1062">
        <v>3663</v>
      </c>
      <c r="D10" s="1062">
        <v>3800</v>
      </c>
      <c r="E10" s="1159">
        <v>562</v>
      </c>
      <c r="F10" s="1160">
        <v>550</v>
      </c>
      <c r="G10" s="1161">
        <f t="shared" si="0"/>
        <v>4225</v>
      </c>
      <c r="H10" s="1161">
        <f t="shared" si="1"/>
        <v>4350</v>
      </c>
    </row>
    <row r="11" spans="1:8">
      <c r="A11" s="1157" t="s">
        <v>284</v>
      </c>
      <c r="B11" s="1158" t="s">
        <v>285</v>
      </c>
      <c r="C11" s="1062">
        <v>2611</v>
      </c>
      <c r="D11" s="1062">
        <v>2400</v>
      </c>
      <c r="E11" s="1159">
        <v>4088</v>
      </c>
      <c r="F11" s="1160">
        <v>4200</v>
      </c>
      <c r="G11" s="1161">
        <f t="shared" si="0"/>
        <v>6699</v>
      </c>
      <c r="H11" s="1161">
        <f t="shared" si="1"/>
        <v>6600</v>
      </c>
    </row>
    <row r="12" spans="1:8">
      <c r="A12" s="1157" t="s">
        <v>286</v>
      </c>
      <c r="B12" s="1158" t="s">
        <v>287</v>
      </c>
      <c r="C12" s="1062">
        <v>1299</v>
      </c>
      <c r="D12" s="1062">
        <v>1800</v>
      </c>
      <c r="E12" s="1159">
        <v>77</v>
      </c>
      <c r="F12" s="1160">
        <v>100</v>
      </c>
      <c r="G12" s="1161">
        <f t="shared" si="0"/>
        <v>1376</v>
      </c>
      <c r="H12" s="1161">
        <f t="shared" si="1"/>
        <v>1900</v>
      </c>
    </row>
    <row r="13" spans="1:8">
      <c r="A13" s="1157" t="s">
        <v>288</v>
      </c>
      <c r="B13" s="1158" t="s">
        <v>289</v>
      </c>
      <c r="C13" s="1062">
        <v>452</v>
      </c>
      <c r="D13" s="1062">
        <v>250</v>
      </c>
      <c r="E13" s="1159">
        <v>59</v>
      </c>
      <c r="F13" s="1160">
        <v>100</v>
      </c>
      <c r="G13" s="1161">
        <f t="shared" si="0"/>
        <v>511</v>
      </c>
      <c r="H13" s="1161">
        <f t="shared" si="1"/>
        <v>350</v>
      </c>
    </row>
    <row r="14" spans="1:8">
      <c r="A14" s="1162" t="s">
        <v>290</v>
      </c>
      <c r="B14" s="1163" t="s">
        <v>291</v>
      </c>
      <c r="C14" s="1062">
        <v>3</v>
      </c>
      <c r="D14" s="1062">
        <v>5</v>
      </c>
      <c r="E14" s="1159">
        <v>0</v>
      </c>
      <c r="F14" s="1160">
        <v>10</v>
      </c>
      <c r="G14" s="1161">
        <f t="shared" si="0"/>
        <v>3</v>
      </c>
      <c r="H14" s="1161">
        <f t="shared" si="1"/>
        <v>15</v>
      </c>
    </row>
    <row r="15" spans="1:8" ht="72">
      <c r="A15" s="1164">
        <v>140001</v>
      </c>
      <c r="B15" s="1165" t="s">
        <v>292</v>
      </c>
      <c r="C15" s="1062">
        <v>0</v>
      </c>
      <c r="D15" s="1062">
        <v>0</v>
      </c>
      <c r="E15" s="1159">
        <v>0</v>
      </c>
      <c r="F15" s="1159">
        <v>0</v>
      </c>
      <c r="G15" s="1161">
        <f t="shared" si="0"/>
        <v>0</v>
      </c>
      <c r="H15" s="1161">
        <f t="shared" si="1"/>
        <v>0</v>
      </c>
    </row>
    <row r="16" spans="1:8" ht="96">
      <c r="A16" s="1164">
        <v>140002</v>
      </c>
      <c r="B16" s="1165" t="s">
        <v>293</v>
      </c>
      <c r="C16" s="1062">
        <v>0</v>
      </c>
      <c r="D16" s="1062">
        <v>0</v>
      </c>
      <c r="E16" s="1159">
        <v>0</v>
      </c>
      <c r="F16" s="1159">
        <v>0</v>
      </c>
      <c r="G16" s="1161">
        <f t="shared" si="0"/>
        <v>0</v>
      </c>
      <c r="H16" s="1161">
        <f t="shared" si="1"/>
        <v>0</v>
      </c>
    </row>
    <row r="17" spans="1:8">
      <c r="A17" s="3493" t="s">
        <v>144</v>
      </c>
      <c r="B17" s="3502"/>
      <c r="C17" s="1166">
        <f t="shared" ref="C17:H17" si="2">SUM(C8:C16)</f>
        <v>9930</v>
      </c>
      <c r="D17" s="1166">
        <f t="shared" si="2"/>
        <v>10355</v>
      </c>
      <c r="E17" s="1166">
        <f t="shared" si="2"/>
        <v>21214</v>
      </c>
      <c r="F17" s="1166">
        <f t="shared" si="2"/>
        <v>22610</v>
      </c>
      <c r="G17" s="1166">
        <f t="shared" ref="G17" si="3">SUM(G8:G16)</f>
        <v>31144</v>
      </c>
      <c r="H17" s="1166">
        <f t="shared" si="2"/>
        <v>32965</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9930</v>
      </c>
      <c r="D24" s="2666">
        <f t="shared" ref="D24:H24" si="4">D17</f>
        <v>10355</v>
      </c>
      <c r="E24" s="2666">
        <f t="shared" si="4"/>
        <v>21214</v>
      </c>
      <c r="F24" s="2666">
        <f t="shared" si="4"/>
        <v>22610</v>
      </c>
      <c r="G24" s="2666">
        <f t="shared" si="4"/>
        <v>31144</v>
      </c>
      <c r="H24" s="2666">
        <f t="shared" si="4"/>
        <v>32965</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24"/>
  <sheetViews>
    <sheetView workbookViewId="0"/>
  </sheetViews>
  <sheetFormatPr defaultColWidth="9" defaultRowHeight="15"/>
  <cols>
    <col min="2" max="2" width="58.7109375" customWidth="1"/>
    <col min="3" max="8" width="9.5703125" customWidth="1"/>
  </cols>
  <sheetData>
    <row r="1" spans="1:8">
      <c r="A1" s="1136"/>
      <c r="B1" s="1137" t="s">
        <v>0</v>
      </c>
      <c r="C1" s="1138" t="s">
        <v>1</v>
      </c>
      <c r="D1" s="1138"/>
      <c r="E1" s="1139"/>
      <c r="F1" s="1139"/>
      <c r="G1" s="1139"/>
      <c r="H1" s="1140"/>
    </row>
    <row r="2" spans="1:8">
      <c r="A2" s="1136"/>
      <c r="B2" s="1137" t="s">
        <v>2</v>
      </c>
      <c r="C2" s="1141" t="s">
        <v>179</v>
      </c>
      <c r="D2" s="1138"/>
      <c r="E2" s="1139"/>
      <c r="F2" s="1139"/>
      <c r="G2" s="1139"/>
      <c r="H2" s="1140"/>
    </row>
    <row r="3" spans="1:8">
      <c r="A3" s="1136"/>
      <c r="B3" s="1137" t="s">
        <v>252</v>
      </c>
      <c r="C3" s="1138" t="s">
        <v>253</v>
      </c>
      <c r="D3" s="1138"/>
      <c r="E3" s="1139"/>
      <c r="F3" s="1139"/>
      <c r="G3" s="1138"/>
      <c r="H3" s="1140"/>
    </row>
    <row r="4" spans="1:8">
      <c r="A4" s="1136"/>
      <c r="B4" s="1137" t="s">
        <v>311</v>
      </c>
      <c r="C4" s="1138" t="s">
        <v>52</v>
      </c>
      <c r="D4" s="1138"/>
      <c r="E4" s="1139"/>
      <c r="F4" s="1139"/>
      <c r="G4" s="1139"/>
      <c r="H4" s="1140"/>
    </row>
    <row r="5" spans="1:8">
      <c r="A5" s="1139"/>
      <c r="B5" s="1139"/>
      <c r="C5" s="1139"/>
      <c r="D5" s="1139"/>
      <c r="E5" s="1139"/>
      <c r="F5" s="1139"/>
      <c r="G5" s="1139"/>
      <c r="H5" s="1140"/>
    </row>
    <row r="6" spans="1:8">
      <c r="A6" s="3506" t="s">
        <v>306</v>
      </c>
      <c r="B6" s="3506" t="s">
        <v>277</v>
      </c>
      <c r="C6" s="3476" t="s">
        <v>255</v>
      </c>
      <c r="D6" s="3477"/>
      <c r="E6" s="3478" t="s">
        <v>256</v>
      </c>
      <c r="F6" s="3479"/>
      <c r="G6" s="3480" t="s">
        <v>144</v>
      </c>
      <c r="H6" s="3480"/>
    </row>
    <row r="7" spans="1:8" ht="24">
      <c r="A7" s="3507"/>
      <c r="B7" s="3507"/>
      <c r="C7" s="89" t="s">
        <v>190</v>
      </c>
      <c r="D7" s="7" t="s">
        <v>257</v>
      </c>
      <c r="E7" s="89" t="s">
        <v>190</v>
      </c>
      <c r="F7" s="7" t="s">
        <v>257</v>
      </c>
      <c r="G7" s="89" t="s">
        <v>190</v>
      </c>
      <c r="H7" s="7" t="s">
        <v>257</v>
      </c>
    </row>
    <row r="8" spans="1:8">
      <c r="A8" s="1142" t="s">
        <v>278</v>
      </c>
      <c r="B8" s="1143" t="s">
        <v>279</v>
      </c>
      <c r="C8" s="1144">
        <v>1970</v>
      </c>
      <c r="D8" s="1144">
        <v>1990</v>
      </c>
      <c r="E8" s="1144">
        <v>334</v>
      </c>
      <c r="F8" s="1144">
        <v>330</v>
      </c>
      <c r="G8" s="1144">
        <f t="shared" ref="G8:G16" si="0">C8+E8</f>
        <v>2304</v>
      </c>
      <c r="H8" s="1144">
        <f t="shared" ref="H8:H16" si="1">D8+F8</f>
        <v>2320</v>
      </c>
    </row>
    <row r="9" spans="1:8">
      <c r="A9" s="1142" t="s">
        <v>280</v>
      </c>
      <c r="B9" s="1143" t="s">
        <v>281</v>
      </c>
      <c r="C9" s="1144">
        <v>2470</v>
      </c>
      <c r="D9" s="1144">
        <v>2358</v>
      </c>
      <c r="E9" s="1144">
        <v>12317</v>
      </c>
      <c r="F9" s="1144">
        <v>12000</v>
      </c>
      <c r="G9" s="1144">
        <f t="shared" si="0"/>
        <v>14787</v>
      </c>
      <c r="H9" s="1144">
        <f t="shared" si="1"/>
        <v>14358</v>
      </c>
    </row>
    <row r="10" spans="1:8">
      <c r="A10" s="1142" t="s">
        <v>282</v>
      </c>
      <c r="B10" s="1143" t="s">
        <v>283</v>
      </c>
      <c r="C10" s="1144">
        <v>704</v>
      </c>
      <c r="D10" s="1144">
        <v>711</v>
      </c>
      <c r="E10" s="1144">
        <v>80</v>
      </c>
      <c r="F10" s="1144">
        <v>88</v>
      </c>
      <c r="G10" s="1144">
        <f t="shared" si="0"/>
        <v>784</v>
      </c>
      <c r="H10" s="1144">
        <f t="shared" si="1"/>
        <v>799</v>
      </c>
    </row>
    <row r="11" spans="1:8">
      <c r="A11" s="1142" t="s">
        <v>284</v>
      </c>
      <c r="B11" s="1143" t="s">
        <v>285</v>
      </c>
      <c r="C11" s="1144">
        <v>1205</v>
      </c>
      <c r="D11" s="1144">
        <v>1102</v>
      </c>
      <c r="E11" s="1144">
        <v>2085</v>
      </c>
      <c r="F11" s="1144">
        <v>1980</v>
      </c>
      <c r="G11" s="1144">
        <f t="shared" si="0"/>
        <v>3290</v>
      </c>
      <c r="H11" s="1144">
        <f t="shared" si="1"/>
        <v>3082</v>
      </c>
    </row>
    <row r="12" spans="1:8">
      <c r="A12" s="1142" t="s">
        <v>286</v>
      </c>
      <c r="B12" s="1143" t="s">
        <v>287</v>
      </c>
      <c r="C12" s="1144">
        <v>1404</v>
      </c>
      <c r="D12" s="1144">
        <v>1450</v>
      </c>
      <c r="E12" s="1144">
        <v>117</v>
      </c>
      <c r="F12" s="1144">
        <v>125</v>
      </c>
      <c r="G12" s="1144">
        <f t="shared" si="0"/>
        <v>1521</v>
      </c>
      <c r="H12" s="1144">
        <f t="shared" si="1"/>
        <v>1575</v>
      </c>
    </row>
    <row r="13" spans="1:8">
      <c r="A13" s="1142" t="s">
        <v>288</v>
      </c>
      <c r="B13" s="1143" t="s">
        <v>289</v>
      </c>
      <c r="C13" s="1144">
        <v>1725</v>
      </c>
      <c r="D13" s="1144">
        <v>1693</v>
      </c>
      <c r="E13" s="1144">
        <v>2994</v>
      </c>
      <c r="F13" s="1144">
        <v>3000</v>
      </c>
      <c r="G13" s="1144">
        <f t="shared" si="0"/>
        <v>4719</v>
      </c>
      <c r="H13" s="1144">
        <f t="shared" si="1"/>
        <v>4693</v>
      </c>
    </row>
    <row r="14" spans="1:8">
      <c r="A14" s="1145" t="s">
        <v>290</v>
      </c>
      <c r="B14" s="1146" t="s">
        <v>291</v>
      </c>
      <c r="C14" s="1144">
        <v>2</v>
      </c>
      <c r="D14" s="1144">
        <v>10</v>
      </c>
      <c r="E14" s="1144">
        <v>0</v>
      </c>
      <c r="F14" s="1144">
        <v>100</v>
      </c>
      <c r="G14" s="1144">
        <f t="shared" si="0"/>
        <v>2</v>
      </c>
      <c r="H14" s="1144">
        <f t="shared" si="1"/>
        <v>110</v>
      </c>
    </row>
    <row r="15" spans="1:8" ht="72">
      <c r="A15" s="1142">
        <v>140001</v>
      </c>
      <c r="B15" s="1147" t="s">
        <v>292</v>
      </c>
      <c r="C15" s="1144">
        <v>0</v>
      </c>
      <c r="D15" s="1144">
        <v>100</v>
      </c>
      <c r="E15" s="1144">
        <v>0</v>
      </c>
      <c r="F15" s="1144">
        <v>100</v>
      </c>
      <c r="G15" s="1144">
        <f t="shared" si="0"/>
        <v>0</v>
      </c>
      <c r="H15" s="1144">
        <f t="shared" si="1"/>
        <v>200</v>
      </c>
    </row>
    <row r="16" spans="1:8" ht="96">
      <c r="A16" s="1142">
        <v>140002</v>
      </c>
      <c r="B16" s="1147" t="s">
        <v>293</v>
      </c>
      <c r="C16" s="1144">
        <v>0</v>
      </c>
      <c r="D16" s="1144">
        <v>100</v>
      </c>
      <c r="E16" s="1144">
        <v>0</v>
      </c>
      <c r="F16" s="1144">
        <v>100</v>
      </c>
      <c r="G16" s="1144">
        <f t="shared" si="0"/>
        <v>0</v>
      </c>
      <c r="H16" s="1144">
        <f t="shared" si="1"/>
        <v>200</v>
      </c>
    </row>
    <row r="17" spans="1:8">
      <c r="A17" s="3504" t="s">
        <v>144</v>
      </c>
      <c r="B17" s="3505"/>
      <c r="C17" s="1148">
        <f t="shared" ref="C17:H17" si="2">SUM(C8:C16)</f>
        <v>9480</v>
      </c>
      <c r="D17" s="1148">
        <f t="shared" si="2"/>
        <v>9514</v>
      </c>
      <c r="E17" s="1148">
        <f t="shared" si="2"/>
        <v>17927</v>
      </c>
      <c r="F17" s="1148">
        <f t="shared" si="2"/>
        <v>17823</v>
      </c>
      <c r="G17" s="1148">
        <f t="shared" si="2"/>
        <v>27407</v>
      </c>
      <c r="H17" s="1148">
        <f t="shared" si="2"/>
        <v>27337</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9480</v>
      </c>
      <c r="D24" s="2666">
        <f t="shared" ref="D24:H24" si="3">D17</f>
        <v>9514</v>
      </c>
      <c r="E24" s="2666">
        <f t="shared" si="3"/>
        <v>17927</v>
      </c>
      <c r="F24" s="2666">
        <f t="shared" si="3"/>
        <v>17823</v>
      </c>
      <c r="G24" s="2666">
        <f t="shared" si="3"/>
        <v>27407</v>
      </c>
      <c r="H24" s="2666">
        <f t="shared" si="3"/>
        <v>27337</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24"/>
  <sheetViews>
    <sheetView workbookViewId="0">
      <selection activeCell="Q16" sqref="Q16"/>
    </sheetView>
  </sheetViews>
  <sheetFormatPr defaultColWidth="9" defaultRowHeight="15"/>
  <cols>
    <col min="2" max="2" width="58.7109375" customWidth="1"/>
    <col min="3" max="8" width="9.5703125" customWidth="1"/>
  </cols>
  <sheetData>
    <row r="1" spans="1:8">
      <c r="A1" s="306"/>
      <c r="B1" s="86" t="s">
        <v>0</v>
      </c>
      <c r="C1" s="87" t="s">
        <v>1</v>
      </c>
      <c r="D1" s="87"/>
      <c r="E1" s="1083"/>
      <c r="F1" s="1083"/>
      <c r="G1" s="1083"/>
      <c r="H1" s="1068"/>
    </row>
    <row r="2" spans="1:8">
      <c r="A2" s="306"/>
      <c r="B2" s="86" t="s">
        <v>2</v>
      </c>
      <c r="C2" s="85" t="s">
        <v>179</v>
      </c>
      <c r="D2" s="83"/>
      <c r="E2" s="1083"/>
      <c r="F2" s="1083"/>
      <c r="G2" s="1083"/>
      <c r="H2" s="1068"/>
    </row>
    <row r="3" spans="1:8">
      <c r="A3" s="306"/>
      <c r="B3" s="86" t="s">
        <v>252</v>
      </c>
      <c r="C3" s="87" t="s">
        <v>253</v>
      </c>
      <c r="D3" s="83"/>
      <c r="E3" s="1083"/>
      <c r="F3" s="1083"/>
      <c r="G3" s="83"/>
      <c r="H3" s="1068"/>
    </row>
    <row r="4" spans="1:8">
      <c r="A4" s="306"/>
      <c r="B4" s="86" t="s">
        <v>311</v>
      </c>
      <c r="C4" s="83" t="s">
        <v>56</v>
      </c>
      <c r="D4" s="83"/>
      <c r="E4" s="1083"/>
      <c r="F4" s="1083"/>
      <c r="G4" s="1083"/>
      <c r="H4" s="1068"/>
    </row>
    <row r="5" spans="1:8">
      <c r="A5" s="1113"/>
      <c r="B5" s="1113"/>
      <c r="C5" s="1083"/>
      <c r="D5" s="1083"/>
      <c r="E5" s="1083"/>
      <c r="F5" s="1083"/>
      <c r="G5" s="1083"/>
      <c r="H5" s="1068"/>
    </row>
    <row r="6" spans="1:8">
      <c r="A6" s="3495" t="s">
        <v>306</v>
      </c>
      <c r="B6" s="3495" t="s">
        <v>277</v>
      </c>
      <c r="C6" s="3476" t="s">
        <v>255</v>
      </c>
      <c r="D6" s="3477"/>
      <c r="E6" s="3478" t="s">
        <v>256</v>
      </c>
      <c r="F6" s="3479"/>
      <c r="G6" s="3480" t="s">
        <v>144</v>
      </c>
      <c r="H6" s="3480"/>
    </row>
    <row r="7" spans="1:8" ht="24">
      <c r="A7" s="3496"/>
      <c r="B7" s="3496"/>
      <c r="C7" s="89" t="s">
        <v>190</v>
      </c>
      <c r="D7" s="7" t="s">
        <v>257</v>
      </c>
      <c r="E7" s="89" t="s">
        <v>190</v>
      </c>
      <c r="F7" s="7" t="s">
        <v>257</v>
      </c>
      <c r="G7" s="89" t="s">
        <v>190</v>
      </c>
      <c r="H7" s="7" t="s">
        <v>257</v>
      </c>
    </row>
    <row r="8" spans="1:8">
      <c r="A8" s="1072" t="s">
        <v>278</v>
      </c>
      <c r="B8" s="1073" t="s">
        <v>279</v>
      </c>
      <c r="C8" s="1062">
        <v>2731</v>
      </c>
      <c r="D8" s="1062">
        <v>5000</v>
      </c>
      <c r="E8" s="1062">
        <v>442</v>
      </c>
      <c r="F8" s="1062">
        <v>1000</v>
      </c>
      <c r="G8" s="1075">
        <f t="shared" ref="G8:G16" si="0">C8+E8</f>
        <v>3173</v>
      </c>
      <c r="H8" s="1078">
        <f t="shared" ref="H8:H16" si="1">D8+F8</f>
        <v>6000</v>
      </c>
    </row>
    <row r="9" spans="1:8">
      <c r="A9" s="1072" t="s">
        <v>280</v>
      </c>
      <c r="B9" s="1073" t="s">
        <v>281</v>
      </c>
      <c r="C9" s="1062">
        <v>843</v>
      </c>
      <c r="D9" s="1062">
        <v>3000</v>
      </c>
      <c r="E9" s="1062">
        <v>10014</v>
      </c>
      <c r="F9" s="1062">
        <v>8000</v>
      </c>
      <c r="G9" s="1075">
        <f t="shared" si="0"/>
        <v>10857</v>
      </c>
      <c r="H9" s="1078">
        <f t="shared" si="1"/>
        <v>11000</v>
      </c>
    </row>
    <row r="10" spans="1:8">
      <c r="A10" s="1072" t="s">
        <v>282</v>
      </c>
      <c r="B10" s="1073" t="s">
        <v>283</v>
      </c>
      <c r="C10" s="1062">
        <v>3936</v>
      </c>
      <c r="D10" s="1062">
        <v>3500</v>
      </c>
      <c r="E10" s="1062">
        <v>681</v>
      </c>
      <c r="F10" s="1062">
        <v>800</v>
      </c>
      <c r="G10" s="1075">
        <f t="shared" si="0"/>
        <v>4617</v>
      </c>
      <c r="H10" s="1078">
        <f t="shared" si="1"/>
        <v>4300</v>
      </c>
    </row>
    <row r="11" spans="1:8">
      <c r="A11" s="1072" t="s">
        <v>284</v>
      </c>
      <c r="B11" s="1073" t="s">
        <v>285</v>
      </c>
      <c r="C11" s="1062">
        <v>3291</v>
      </c>
      <c r="D11" s="1062">
        <v>2500</v>
      </c>
      <c r="E11" s="1062">
        <v>4245</v>
      </c>
      <c r="F11" s="1062">
        <v>3500</v>
      </c>
      <c r="G11" s="1075">
        <f t="shared" si="0"/>
        <v>7536</v>
      </c>
      <c r="H11" s="1078">
        <f t="shared" si="1"/>
        <v>6000</v>
      </c>
    </row>
    <row r="12" spans="1:8">
      <c r="A12" s="1072" t="s">
        <v>286</v>
      </c>
      <c r="B12" s="1073" t="s">
        <v>287</v>
      </c>
      <c r="C12" s="1062">
        <v>261</v>
      </c>
      <c r="D12" s="1062">
        <v>500</v>
      </c>
      <c r="E12" s="1062">
        <v>43</v>
      </c>
      <c r="F12" s="1062">
        <v>100</v>
      </c>
      <c r="G12" s="1075">
        <f t="shared" si="0"/>
        <v>304</v>
      </c>
      <c r="H12" s="1078">
        <f t="shared" si="1"/>
        <v>600</v>
      </c>
    </row>
    <row r="13" spans="1:8">
      <c r="A13" s="1076" t="s">
        <v>288</v>
      </c>
      <c r="B13" s="1077" t="s">
        <v>313</v>
      </c>
      <c r="C13" s="1062">
        <v>109</v>
      </c>
      <c r="D13" s="1062">
        <v>200</v>
      </c>
      <c r="E13" s="1062">
        <v>19</v>
      </c>
      <c r="F13" s="1062">
        <v>50</v>
      </c>
      <c r="G13" s="1075">
        <f t="shared" si="0"/>
        <v>128</v>
      </c>
      <c r="H13" s="1078">
        <f t="shared" si="1"/>
        <v>250</v>
      </c>
    </row>
    <row r="14" spans="1:8">
      <c r="A14" s="1072" t="s">
        <v>290</v>
      </c>
      <c r="B14" s="1073" t="s">
        <v>291</v>
      </c>
      <c r="C14" s="1062">
        <v>0</v>
      </c>
      <c r="D14" s="1062">
        <v>50</v>
      </c>
      <c r="E14" s="1062">
        <v>5</v>
      </c>
      <c r="F14" s="1062">
        <v>20</v>
      </c>
      <c r="G14" s="1075">
        <f t="shared" si="0"/>
        <v>5</v>
      </c>
      <c r="H14" s="1078">
        <f t="shared" si="1"/>
        <v>70</v>
      </c>
    </row>
    <row r="15" spans="1:8" ht="72">
      <c r="A15" s="20">
        <v>140001</v>
      </c>
      <c r="B15" s="1066" t="s">
        <v>292</v>
      </c>
      <c r="C15" s="1062">
        <v>0</v>
      </c>
      <c r="D15" s="1062">
        <v>0</v>
      </c>
      <c r="E15" s="1062">
        <v>0</v>
      </c>
      <c r="F15" s="1062">
        <v>0</v>
      </c>
      <c r="G15" s="1075">
        <f t="shared" si="0"/>
        <v>0</v>
      </c>
      <c r="H15" s="1078">
        <f t="shared" si="1"/>
        <v>0</v>
      </c>
    </row>
    <row r="16" spans="1:8" ht="96">
      <c r="A16" s="20">
        <v>140002</v>
      </c>
      <c r="B16" s="1066" t="s">
        <v>293</v>
      </c>
      <c r="C16" s="1062">
        <v>0</v>
      </c>
      <c r="D16" s="1062">
        <v>0</v>
      </c>
      <c r="E16" s="1062">
        <v>0</v>
      </c>
      <c r="F16" s="1062">
        <v>0</v>
      </c>
      <c r="G16" s="1075">
        <f t="shared" si="0"/>
        <v>0</v>
      </c>
      <c r="H16" s="1078">
        <f t="shared" si="1"/>
        <v>0</v>
      </c>
    </row>
    <row r="17" spans="1:8">
      <c r="A17" s="3493" t="s">
        <v>144</v>
      </c>
      <c r="B17" s="3494"/>
      <c r="C17" s="1109">
        <f t="shared" ref="C17:H17" si="2">SUM(C8:C16)</f>
        <v>11171</v>
      </c>
      <c r="D17" s="1109">
        <f t="shared" si="2"/>
        <v>14750</v>
      </c>
      <c r="E17" s="1109">
        <f t="shared" si="2"/>
        <v>15449</v>
      </c>
      <c r="F17" s="1109">
        <f t="shared" si="2"/>
        <v>13470</v>
      </c>
      <c r="G17" s="1109">
        <f t="shared" si="2"/>
        <v>26620</v>
      </c>
      <c r="H17" s="1109">
        <f t="shared" si="2"/>
        <v>28220</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11171</v>
      </c>
      <c r="D24" s="2666">
        <f t="shared" ref="D24:H24" si="3">D17</f>
        <v>14750</v>
      </c>
      <c r="E24" s="2666">
        <f t="shared" si="3"/>
        <v>15449</v>
      </c>
      <c r="F24" s="2666">
        <f t="shared" si="3"/>
        <v>13470</v>
      </c>
      <c r="G24" s="2666">
        <f t="shared" si="3"/>
        <v>26620</v>
      </c>
      <c r="H24" s="2666">
        <f t="shared" si="3"/>
        <v>28220</v>
      </c>
    </row>
  </sheetData>
  <mergeCells count="8">
    <mergeCell ref="C6:D6"/>
    <mergeCell ref="E6:F6"/>
    <mergeCell ref="G6:H6"/>
    <mergeCell ref="A23:B23"/>
    <mergeCell ref="A24:B24"/>
    <mergeCell ref="A17:B17"/>
    <mergeCell ref="B6:B7"/>
    <mergeCell ref="A6:A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24"/>
  <sheetViews>
    <sheetView workbookViewId="0">
      <selection activeCell="R17" sqref="R17"/>
    </sheetView>
  </sheetViews>
  <sheetFormatPr defaultColWidth="9" defaultRowHeight="15"/>
  <cols>
    <col min="2" max="2" width="58.5703125" customWidth="1"/>
    <col min="3" max="8" width="9.5703125" customWidth="1"/>
  </cols>
  <sheetData>
    <row r="1" spans="1:8">
      <c r="A1" s="306"/>
      <c r="B1" s="86" t="s">
        <v>0</v>
      </c>
      <c r="C1" s="87" t="s">
        <v>1</v>
      </c>
      <c r="D1" s="87"/>
      <c r="E1" s="1113"/>
      <c r="F1" s="1113"/>
      <c r="G1" s="1083"/>
      <c r="H1" s="1071"/>
    </row>
    <row r="2" spans="1:8">
      <c r="A2" s="306"/>
      <c r="B2" s="86" t="s">
        <v>2</v>
      </c>
      <c r="C2" s="85" t="s">
        <v>295</v>
      </c>
      <c r="D2" s="83"/>
      <c r="E2" s="1113"/>
      <c r="F2" s="1113"/>
      <c r="G2" s="1083"/>
      <c r="H2" s="1071"/>
    </row>
    <row r="3" spans="1:8">
      <c r="A3" s="306"/>
      <c r="B3" s="86" t="s">
        <v>252</v>
      </c>
      <c r="C3" s="83" t="s">
        <v>253</v>
      </c>
      <c r="D3" s="83"/>
      <c r="E3" s="1113"/>
      <c r="F3" s="1113"/>
      <c r="G3" s="83"/>
      <c r="H3" s="1071"/>
    </row>
    <row r="4" spans="1:8">
      <c r="A4" s="306"/>
      <c r="B4" s="86" t="s">
        <v>305</v>
      </c>
      <c r="C4" s="83" t="s">
        <v>314</v>
      </c>
      <c r="D4" s="83"/>
      <c r="E4" s="1083"/>
      <c r="F4" s="1083"/>
      <c r="G4" s="1083"/>
      <c r="H4" s="1071"/>
    </row>
    <row r="5" spans="1:8">
      <c r="A5" s="1071"/>
      <c r="B5" s="1071"/>
      <c r="C5" s="1071"/>
      <c r="D5" s="1071"/>
      <c r="E5" s="1071"/>
      <c r="F5" s="1071"/>
      <c r="G5" s="1071"/>
      <c r="H5" s="1071"/>
    </row>
    <row r="6" spans="1:8">
      <c r="A6" s="3508" t="s">
        <v>306</v>
      </c>
      <c r="B6" s="3508" t="s">
        <v>277</v>
      </c>
      <c r="C6" s="3476" t="s">
        <v>255</v>
      </c>
      <c r="D6" s="3477"/>
      <c r="E6" s="3478" t="s">
        <v>256</v>
      </c>
      <c r="F6" s="3479"/>
      <c r="G6" s="3480" t="s">
        <v>144</v>
      </c>
      <c r="H6" s="3480"/>
    </row>
    <row r="7" spans="1:8" ht="24">
      <c r="A7" s="3509"/>
      <c r="B7" s="3509"/>
      <c r="C7" s="89" t="s">
        <v>190</v>
      </c>
      <c r="D7" s="7" t="s">
        <v>257</v>
      </c>
      <c r="E7" s="89" t="s">
        <v>190</v>
      </c>
      <c r="F7" s="7" t="s">
        <v>257</v>
      </c>
      <c r="G7" s="89" t="s">
        <v>190</v>
      </c>
      <c r="H7" s="7" t="s">
        <v>257</v>
      </c>
    </row>
    <row r="8" spans="1:8">
      <c r="A8" s="1072" t="s">
        <v>278</v>
      </c>
      <c r="B8" s="1073" t="s">
        <v>279</v>
      </c>
      <c r="C8" s="305">
        <v>6093</v>
      </c>
      <c r="D8" s="305">
        <v>5778</v>
      </c>
      <c r="E8" s="304">
        <v>369</v>
      </c>
      <c r="F8" s="304">
        <v>342</v>
      </c>
      <c r="G8" s="305">
        <f t="shared" ref="G8:G16" si="0">C8+E8</f>
        <v>6462</v>
      </c>
      <c r="H8" s="1078">
        <f t="shared" ref="H8:H16" si="1">D8+F8</f>
        <v>6120</v>
      </c>
    </row>
    <row r="9" spans="1:8">
      <c r="A9" s="1072" t="s">
        <v>280</v>
      </c>
      <c r="B9" s="1073" t="s">
        <v>281</v>
      </c>
      <c r="C9" s="305">
        <v>1799</v>
      </c>
      <c r="D9" s="305">
        <v>1970</v>
      </c>
      <c r="E9" s="304">
        <v>305</v>
      </c>
      <c r="F9" s="304">
        <v>275</v>
      </c>
      <c r="G9" s="305">
        <f t="shared" si="0"/>
        <v>2104</v>
      </c>
      <c r="H9" s="1078">
        <f t="shared" si="1"/>
        <v>2245</v>
      </c>
    </row>
    <row r="10" spans="1:8">
      <c r="A10" s="1072" t="s">
        <v>282</v>
      </c>
      <c r="B10" s="1073" t="s">
        <v>283</v>
      </c>
      <c r="C10" s="305">
        <v>3943</v>
      </c>
      <c r="D10" s="305">
        <v>3655</v>
      </c>
      <c r="E10" s="304">
        <v>407</v>
      </c>
      <c r="F10" s="304">
        <v>445</v>
      </c>
      <c r="G10" s="305">
        <f t="shared" si="0"/>
        <v>4350</v>
      </c>
      <c r="H10" s="1078">
        <f t="shared" si="1"/>
        <v>4100</v>
      </c>
    </row>
    <row r="11" spans="1:8">
      <c r="A11" s="1072" t="s">
        <v>284</v>
      </c>
      <c r="B11" s="1073" t="s">
        <v>285</v>
      </c>
      <c r="C11" s="305">
        <v>2046</v>
      </c>
      <c r="D11" s="305">
        <v>2200</v>
      </c>
      <c r="E11" s="304">
        <v>500</v>
      </c>
      <c r="F11" s="304">
        <v>508</v>
      </c>
      <c r="G11" s="305">
        <f t="shared" si="0"/>
        <v>2546</v>
      </c>
      <c r="H11" s="1078">
        <f t="shared" si="1"/>
        <v>2708</v>
      </c>
    </row>
    <row r="12" spans="1:8">
      <c r="A12" s="1072" t="s">
        <v>286</v>
      </c>
      <c r="B12" s="1073" t="s">
        <v>287</v>
      </c>
      <c r="C12" s="305">
        <v>5808</v>
      </c>
      <c r="D12" s="305">
        <v>5570</v>
      </c>
      <c r="E12" s="304">
        <v>307</v>
      </c>
      <c r="F12" s="304">
        <v>288</v>
      </c>
      <c r="G12" s="305">
        <f t="shared" si="0"/>
        <v>6115</v>
      </c>
      <c r="H12" s="1078">
        <f t="shared" si="1"/>
        <v>5858</v>
      </c>
    </row>
    <row r="13" spans="1:8">
      <c r="A13" s="1072" t="s">
        <v>288</v>
      </c>
      <c r="B13" s="1073" t="s">
        <v>289</v>
      </c>
      <c r="C13" s="305">
        <v>1360</v>
      </c>
      <c r="D13" s="305">
        <v>1500</v>
      </c>
      <c r="E13" s="304">
        <v>553</v>
      </c>
      <c r="F13" s="304">
        <v>557</v>
      </c>
      <c r="G13" s="305">
        <f t="shared" si="0"/>
        <v>1913</v>
      </c>
      <c r="H13" s="1078">
        <f t="shared" si="1"/>
        <v>2057</v>
      </c>
    </row>
    <row r="14" spans="1:8">
      <c r="A14" s="1072" t="s">
        <v>290</v>
      </c>
      <c r="B14" s="1073" t="s">
        <v>291</v>
      </c>
      <c r="C14" s="305">
        <v>41</v>
      </c>
      <c r="D14" s="305">
        <v>41</v>
      </c>
      <c r="E14" s="304">
        <v>16</v>
      </c>
      <c r="F14" s="304">
        <v>15</v>
      </c>
      <c r="G14" s="305">
        <f t="shared" si="0"/>
        <v>57</v>
      </c>
      <c r="H14" s="1078">
        <f t="shared" si="1"/>
        <v>56</v>
      </c>
    </row>
    <row r="15" spans="1:8" ht="72">
      <c r="A15" s="20">
        <v>140001</v>
      </c>
      <c r="B15" s="1066" t="s">
        <v>292</v>
      </c>
      <c r="C15" s="305">
        <v>0</v>
      </c>
      <c r="D15" s="305">
        <v>0</v>
      </c>
      <c r="E15" s="304">
        <v>0</v>
      </c>
      <c r="F15" s="304">
        <v>0</v>
      </c>
      <c r="G15" s="305">
        <f t="shared" si="0"/>
        <v>0</v>
      </c>
      <c r="H15" s="1078">
        <f t="shared" si="1"/>
        <v>0</v>
      </c>
    </row>
    <row r="16" spans="1:8" ht="96">
      <c r="A16" s="20">
        <v>140002</v>
      </c>
      <c r="B16" s="1066" t="s">
        <v>293</v>
      </c>
      <c r="C16" s="305">
        <v>0</v>
      </c>
      <c r="D16" s="305">
        <v>0</v>
      </c>
      <c r="E16" s="304">
        <v>0</v>
      </c>
      <c r="F16" s="304">
        <v>0</v>
      </c>
      <c r="G16" s="305">
        <f t="shared" si="0"/>
        <v>0</v>
      </c>
      <c r="H16" s="1078">
        <f t="shared" si="1"/>
        <v>0</v>
      </c>
    </row>
    <row r="17" spans="1:8">
      <c r="A17" s="3481" t="s">
        <v>144</v>
      </c>
      <c r="B17" s="3482"/>
      <c r="C17" s="1080">
        <f t="shared" ref="C17:H17" si="2">SUM(C8:C16)</f>
        <v>21090</v>
      </c>
      <c r="D17" s="1080">
        <f t="shared" si="2"/>
        <v>20714</v>
      </c>
      <c r="E17" s="1080">
        <f t="shared" si="2"/>
        <v>2457</v>
      </c>
      <c r="F17" s="1080">
        <f t="shared" si="2"/>
        <v>2430</v>
      </c>
      <c r="G17" s="1080">
        <f t="shared" si="2"/>
        <v>23547</v>
      </c>
      <c r="H17" s="1080">
        <f t="shared" si="2"/>
        <v>23144</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21090</v>
      </c>
      <c r="D24" s="2666">
        <f t="shared" ref="D24:H24" si="3">D17</f>
        <v>20714</v>
      </c>
      <c r="E24" s="2666">
        <f t="shared" si="3"/>
        <v>2457</v>
      </c>
      <c r="F24" s="2666">
        <f t="shared" si="3"/>
        <v>2430</v>
      </c>
      <c r="G24" s="2666">
        <f t="shared" si="3"/>
        <v>23547</v>
      </c>
      <c r="H24" s="2666">
        <f t="shared" si="3"/>
        <v>23144</v>
      </c>
    </row>
  </sheetData>
  <mergeCells count="8">
    <mergeCell ref="C6:D6"/>
    <mergeCell ref="E6:F6"/>
    <mergeCell ref="G6:H6"/>
    <mergeCell ref="A23:B23"/>
    <mergeCell ref="A24:B24"/>
    <mergeCell ref="B6:B7"/>
    <mergeCell ref="A6:A7"/>
    <mergeCell ref="A17:B1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24"/>
  <sheetViews>
    <sheetView workbookViewId="0">
      <selection activeCell="Q15" sqref="Q15"/>
    </sheetView>
  </sheetViews>
  <sheetFormatPr defaultColWidth="9" defaultRowHeight="15"/>
  <cols>
    <col min="2" max="2" width="58.85546875"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8">
      <c r="A1" s="306"/>
      <c r="B1" s="86" t="s">
        <v>0</v>
      </c>
      <c r="C1" s="82" t="s">
        <v>251</v>
      </c>
      <c r="D1" s="87"/>
      <c r="E1" s="87"/>
      <c r="F1" s="87"/>
      <c r="G1" s="87"/>
      <c r="H1" s="87"/>
    </row>
    <row r="2" spans="1:8">
      <c r="A2" s="306"/>
      <c r="B2" s="86" t="s">
        <v>2</v>
      </c>
      <c r="C2" s="1110" t="s">
        <v>295</v>
      </c>
      <c r="D2" s="1110"/>
      <c r="E2" s="1110"/>
      <c r="F2" s="1110"/>
      <c r="G2" s="87"/>
      <c r="H2" s="1110"/>
    </row>
    <row r="3" spans="1:8">
      <c r="A3" s="306"/>
      <c r="B3" s="86" t="s">
        <v>252</v>
      </c>
      <c r="C3" s="87" t="s">
        <v>253</v>
      </c>
      <c r="D3" s="87"/>
      <c r="E3" s="87"/>
      <c r="F3" s="87"/>
      <c r="G3" s="87"/>
      <c r="H3" s="87"/>
    </row>
    <row r="4" spans="1:8">
      <c r="A4" s="306"/>
      <c r="B4" s="86" t="s">
        <v>77</v>
      </c>
      <c r="C4" s="87" t="s">
        <v>58</v>
      </c>
      <c r="D4" s="87"/>
      <c r="E4" s="87"/>
      <c r="F4" s="87"/>
      <c r="G4" s="87"/>
      <c r="H4" s="87"/>
    </row>
    <row r="5" spans="1:8">
      <c r="A5" s="1071"/>
      <c r="B5" s="1071"/>
      <c r="C5" s="1071"/>
      <c r="D5" s="1071"/>
      <c r="E5" s="1071"/>
      <c r="F5" s="1071"/>
      <c r="G5" s="1071"/>
      <c r="H5" s="1071"/>
    </row>
    <row r="6" spans="1:8">
      <c r="A6" s="3508" t="s">
        <v>306</v>
      </c>
      <c r="B6" s="3495" t="s">
        <v>277</v>
      </c>
      <c r="C6" s="3476" t="s">
        <v>255</v>
      </c>
      <c r="D6" s="3477"/>
      <c r="E6" s="3478" t="s">
        <v>256</v>
      </c>
      <c r="F6" s="3479"/>
      <c r="G6" s="3480" t="s">
        <v>144</v>
      </c>
      <c r="H6" s="3480"/>
    </row>
    <row r="7" spans="1:8" ht="24">
      <c r="A7" s="3509"/>
      <c r="B7" s="3496"/>
      <c r="C7" s="89" t="s">
        <v>190</v>
      </c>
      <c r="D7" s="7" t="s">
        <v>257</v>
      </c>
      <c r="E7" s="89" t="s">
        <v>190</v>
      </c>
      <c r="F7" s="7" t="s">
        <v>257</v>
      </c>
      <c r="G7" s="89" t="s">
        <v>190</v>
      </c>
      <c r="H7" s="7" t="s">
        <v>257</v>
      </c>
    </row>
    <row r="8" spans="1:8">
      <c r="A8" s="1118" t="s">
        <v>278</v>
      </c>
      <c r="B8" s="1119" t="s">
        <v>279</v>
      </c>
      <c r="C8" s="1062">
        <v>3317</v>
      </c>
      <c r="D8" s="1062">
        <v>3317</v>
      </c>
      <c r="E8" s="1062">
        <v>179</v>
      </c>
      <c r="F8" s="1062">
        <v>179</v>
      </c>
      <c r="G8" s="1062">
        <f t="shared" ref="G8:G16" si="0">C8+E8</f>
        <v>3496</v>
      </c>
      <c r="H8" s="1062">
        <f t="shared" ref="H8:H16" si="1">D8+F8</f>
        <v>3496</v>
      </c>
    </row>
    <row r="9" spans="1:8">
      <c r="A9" s="1118" t="s">
        <v>280</v>
      </c>
      <c r="B9" s="1119" t="s">
        <v>281</v>
      </c>
      <c r="C9" s="1062">
        <v>1243</v>
      </c>
      <c r="D9" s="1062">
        <v>1243</v>
      </c>
      <c r="E9" s="1062">
        <v>422</v>
      </c>
      <c r="F9" s="1062">
        <v>422</v>
      </c>
      <c r="G9" s="1062">
        <f t="shared" si="0"/>
        <v>1665</v>
      </c>
      <c r="H9" s="1062">
        <f t="shared" si="1"/>
        <v>1665</v>
      </c>
    </row>
    <row r="10" spans="1:8">
      <c r="A10" s="1118" t="s">
        <v>282</v>
      </c>
      <c r="B10" s="1119" t="s">
        <v>283</v>
      </c>
      <c r="C10" s="1062">
        <v>9461</v>
      </c>
      <c r="D10" s="1062">
        <v>9461</v>
      </c>
      <c r="E10" s="1062">
        <v>315</v>
      </c>
      <c r="F10" s="1062">
        <v>315</v>
      </c>
      <c r="G10" s="1062">
        <f t="shared" si="0"/>
        <v>9776</v>
      </c>
      <c r="H10" s="1062">
        <f t="shared" si="1"/>
        <v>9776</v>
      </c>
    </row>
    <row r="11" spans="1:8">
      <c r="A11" s="1118" t="s">
        <v>284</v>
      </c>
      <c r="B11" s="1119" t="s">
        <v>285</v>
      </c>
      <c r="C11" s="1062">
        <v>5399</v>
      </c>
      <c r="D11" s="1062">
        <v>5399</v>
      </c>
      <c r="E11" s="1062">
        <v>1353</v>
      </c>
      <c r="F11" s="1062">
        <v>1353</v>
      </c>
      <c r="G11" s="1062">
        <f t="shared" si="0"/>
        <v>6752</v>
      </c>
      <c r="H11" s="1062">
        <f t="shared" si="1"/>
        <v>6752</v>
      </c>
    </row>
    <row r="12" spans="1:8">
      <c r="A12" s="1118" t="s">
        <v>286</v>
      </c>
      <c r="B12" s="1077" t="s">
        <v>287</v>
      </c>
      <c r="C12" s="1062">
        <v>1712</v>
      </c>
      <c r="D12" s="1062">
        <v>1712</v>
      </c>
      <c r="E12" s="1062">
        <v>102</v>
      </c>
      <c r="F12" s="1062">
        <v>102</v>
      </c>
      <c r="G12" s="1062">
        <f t="shared" si="0"/>
        <v>1814</v>
      </c>
      <c r="H12" s="1062">
        <f t="shared" si="1"/>
        <v>1814</v>
      </c>
    </row>
    <row r="13" spans="1:8">
      <c r="A13" s="1118" t="s">
        <v>288</v>
      </c>
      <c r="B13" s="1077" t="s">
        <v>289</v>
      </c>
      <c r="C13" s="1062">
        <v>907</v>
      </c>
      <c r="D13" s="1062">
        <v>907</v>
      </c>
      <c r="E13" s="1062">
        <v>120</v>
      </c>
      <c r="F13" s="1062">
        <v>120</v>
      </c>
      <c r="G13" s="1062">
        <f t="shared" si="0"/>
        <v>1027</v>
      </c>
      <c r="H13" s="1062">
        <f t="shared" si="1"/>
        <v>1027</v>
      </c>
    </row>
    <row r="14" spans="1:8">
      <c r="A14" s="1118" t="s">
        <v>290</v>
      </c>
      <c r="B14" s="1119" t="s">
        <v>291</v>
      </c>
      <c r="C14" s="1062">
        <v>294</v>
      </c>
      <c r="D14" s="1062">
        <v>294</v>
      </c>
      <c r="E14" s="1062">
        <v>211</v>
      </c>
      <c r="F14" s="1062">
        <v>211</v>
      </c>
      <c r="G14" s="1062">
        <f t="shared" si="0"/>
        <v>505</v>
      </c>
      <c r="H14" s="1062">
        <f t="shared" si="1"/>
        <v>505</v>
      </c>
    </row>
    <row r="15" spans="1:8" ht="72">
      <c r="A15" s="20">
        <v>140001</v>
      </c>
      <c r="B15" s="1066" t="s">
        <v>292</v>
      </c>
      <c r="C15" s="1062">
        <v>0</v>
      </c>
      <c r="D15" s="1062">
        <v>0</v>
      </c>
      <c r="E15" s="1062">
        <v>0</v>
      </c>
      <c r="F15" s="1062">
        <v>0</v>
      </c>
      <c r="G15" s="1062">
        <f t="shared" si="0"/>
        <v>0</v>
      </c>
      <c r="H15" s="1065">
        <f t="shared" si="1"/>
        <v>0</v>
      </c>
    </row>
    <row r="16" spans="1:8" ht="96">
      <c r="A16" s="20">
        <v>140002</v>
      </c>
      <c r="B16" s="1066" t="s">
        <v>293</v>
      </c>
      <c r="C16" s="1062">
        <v>0</v>
      </c>
      <c r="D16" s="1062">
        <v>0</v>
      </c>
      <c r="E16" s="1062">
        <v>0</v>
      </c>
      <c r="F16" s="1062">
        <v>0</v>
      </c>
      <c r="G16" s="1062">
        <f t="shared" si="0"/>
        <v>0</v>
      </c>
      <c r="H16" s="1065">
        <f t="shared" si="1"/>
        <v>0</v>
      </c>
    </row>
    <row r="17" spans="1:8">
      <c r="A17" s="3493" t="s">
        <v>144</v>
      </c>
      <c r="B17" s="3494"/>
      <c r="C17" s="1120">
        <f t="shared" ref="C17:H17" si="2">SUM(C8:C16)</f>
        <v>22333</v>
      </c>
      <c r="D17" s="1120">
        <f t="shared" si="2"/>
        <v>22333</v>
      </c>
      <c r="E17" s="1120">
        <f t="shared" si="2"/>
        <v>2702</v>
      </c>
      <c r="F17" s="1120">
        <f t="shared" si="2"/>
        <v>2702</v>
      </c>
      <c r="G17" s="1120">
        <f t="shared" si="2"/>
        <v>25035</v>
      </c>
      <c r="H17" s="1120">
        <f t="shared" si="2"/>
        <v>25035</v>
      </c>
    </row>
    <row r="18" spans="1:8" s="2660" customFormat="1" ht="12.75">
      <c r="A18" s="2656" t="s">
        <v>334</v>
      </c>
      <c r="B18" s="2657"/>
      <c r="C18" s="2658"/>
      <c r="D18" s="2658"/>
      <c r="E18" s="2659"/>
      <c r="F18" s="2658"/>
      <c r="G18" s="2658"/>
      <c r="H18" s="2659"/>
    </row>
    <row r="19" spans="1:8" s="2660" customFormat="1" ht="12.7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22333</v>
      </c>
      <c r="D24" s="2666">
        <f t="shared" ref="D24:H24" si="3">D17</f>
        <v>22333</v>
      </c>
      <c r="E24" s="2666">
        <f t="shared" si="3"/>
        <v>2702</v>
      </c>
      <c r="F24" s="2666">
        <f t="shared" si="3"/>
        <v>2702</v>
      </c>
      <c r="G24" s="2666">
        <f t="shared" si="3"/>
        <v>25035</v>
      </c>
      <c r="H24" s="2666">
        <f t="shared" si="3"/>
        <v>25035</v>
      </c>
    </row>
  </sheetData>
  <mergeCells count="8">
    <mergeCell ref="C6:D6"/>
    <mergeCell ref="E6:F6"/>
    <mergeCell ref="G6:H6"/>
    <mergeCell ref="A23:B23"/>
    <mergeCell ref="A24:B24"/>
    <mergeCell ref="B6:B7"/>
    <mergeCell ref="A6:A7"/>
    <mergeCell ref="A17:B1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24"/>
  <sheetViews>
    <sheetView workbookViewId="0">
      <selection activeCell="R16" sqref="R16"/>
    </sheetView>
  </sheetViews>
  <sheetFormatPr defaultColWidth="9.140625" defaultRowHeight="15"/>
  <cols>
    <col min="1" max="1" width="9.140625" style="1121"/>
    <col min="2" max="2" width="58.7109375" style="1121" customWidth="1"/>
    <col min="3" max="3" width="9.5703125" style="1121" customWidth="1"/>
    <col min="4" max="4" width="9.5703125" style="1122" customWidth="1"/>
    <col min="5" max="5" width="9.5703125" style="1121" customWidth="1"/>
    <col min="6" max="6" width="9.5703125" style="1122" customWidth="1"/>
    <col min="7" max="7" width="9.5703125" style="1121" customWidth="1"/>
    <col min="8" max="8" width="9.5703125" style="1122" customWidth="1"/>
    <col min="9" max="16384" width="9.140625" style="1121"/>
  </cols>
  <sheetData>
    <row r="1" spans="1:8">
      <c r="A1" s="306"/>
      <c r="B1" s="86" t="s">
        <v>0</v>
      </c>
      <c r="C1" s="82" t="s">
        <v>251</v>
      </c>
      <c r="D1" s="87"/>
      <c r="E1" s="87"/>
      <c r="F1" s="87"/>
      <c r="G1" s="1071"/>
      <c r="H1" s="87"/>
    </row>
    <row r="2" spans="1:8">
      <c r="A2" s="306"/>
      <c r="B2" s="86" t="s">
        <v>2</v>
      </c>
      <c r="C2" s="85" t="s">
        <v>295</v>
      </c>
      <c r="D2" s="85"/>
      <c r="E2" s="85"/>
      <c r="F2" s="85"/>
      <c r="G2" s="1071"/>
      <c r="H2" s="85"/>
    </row>
    <row r="3" spans="1:8">
      <c r="A3" s="306"/>
      <c r="B3" s="86" t="s">
        <v>252</v>
      </c>
      <c r="C3" s="83" t="s">
        <v>253</v>
      </c>
      <c r="D3" s="83"/>
      <c r="E3" s="83"/>
      <c r="F3" s="83"/>
      <c r="G3" s="1071"/>
      <c r="H3" s="83"/>
    </row>
    <row r="4" spans="1:8">
      <c r="A4" s="306"/>
      <c r="B4" s="86" t="s">
        <v>297</v>
      </c>
      <c r="C4" s="83" t="s">
        <v>59</v>
      </c>
      <c r="D4" s="83"/>
      <c r="E4" s="83"/>
      <c r="F4" s="83"/>
      <c r="G4" s="1071"/>
      <c r="H4" s="83"/>
    </row>
    <row r="5" spans="1:8">
      <c r="A5" s="1071"/>
      <c r="B5" s="1071"/>
      <c r="C5" s="1071"/>
      <c r="D5" s="1071"/>
      <c r="E5" s="1071"/>
      <c r="F5" s="1071"/>
      <c r="G5" s="1071"/>
      <c r="H5" s="1071"/>
    </row>
    <row r="6" spans="1:8">
      <c r="A6" s="3508" t="s">
        <v>306</v>
      </c>
      <c r="B6" s="3495" t="s">
        <v>277</v>
      </c>
      <c r="C6" s="3476" t="s">
        <v>255</v>
      </c>
      <c r="D6" s="3477"/>
      <c r="E6" s="3478" t="s">
        <v>256</v>
      </c>
      <c r="F6" s="3479"/>
      <c r="G6" s="3480" t="s">
        <v>144</v>
      </c>
      <c r="H6" s="3480"/>
    </row>
    <row r="7" spans="1:8" ht="24">
      <c r="A7" s="3509"/>
      <c r="B7" s="3496"/>
      <c r="C7" s="89" t="s">
        <v>190</v>
      </c>
      <c r="D7" s="7" t="s">
        <v>257</v>
      </c>
      <c r="E7" s="89" t="s">
        <v>190</v>
      </c>
      <c r="F7" s="7" t="s">
        <v>257</v>
      </c>
      <c r="G7" s="89" t="s">
        <v>190</v>
      </c>
      <c r="H7" s="7" t="s">
        <v>257</v>
      </c>
    </row>
    <row r="8" spans="1:8">
      <c r="A8" s="1123" t="s">
        <v>278</v>
      </c>
      <c r="B8" s="1124" t="s">
        <v>279</v>
      </c>
      <c r="C8" s="1125">
        <v>10371</v>
      </c>
      <c r="D8" s="1125">
        <v>8904</v>
      </c>
      <c r="E8" s="1126">
        <v>479</v>
      </c>
      <c r="F8" s="1125">
        <v>468</v>
      </c>
      <c r="G8" s="1127">
        <f t="shared" ref="G8:G16" si="0">C8+E8</f>
        <v>10850</v>
      </c>
      <c r="H8" s="1127">
        <f t="shared" ref="H8:H16" si="1">D8+F8</f>
        <v>9372</v>
      </c>
    </row>
    <row r="9" spans="1:8">
      <c r="A9" s="1123" t="s">
        <v>280</v>
      </c>
      <c r="B9" s="1124" t="s">
        <v>281</v>
      </c>
      <c r="C9" s="1125">
        <v>4890</v>
      </c>
      <c r="D9" s="1125">
        <v>4673.3333333333303</v>
      </c>
      <c r="E9" s="1126">
        <v>35</v>
      </c>
      <c r="F9" s="1125">
        <v>34.6666666666667</v>
      </c>
      <c r="G9" s="1127">
        <f t="shared" si="0"/>
        <v>4925</v>
      </c>
      <c r="H9" s="1127">
        <f t="shared" si="1"/>
        <v>4707.9999999999973</v>
      </c>
    </row>
    <row r="10" spans="1:8">
      <c r="A10" s="1128" t="s">
        <v>282</v>
      </c>
      <c r="B10" s="1129" t="s">
        <v>283</v>
      </c>
      <c r="C10" s="1125">
        <v>5982</v>
      </c>
      <c r="D10" s="1125">
        <v>3427</v>
      </c>
      <c r="E10" s="1126">
        <v>96</v>
      </c>
      <c r="F10" s="1125">
        <v>101.333333333333</v>
      </c>
      <c r="G10" s="1127">
        <f t="shared" si="0"/>
        <v>6078</v>
      </c>
      <c r="H10" s="1127">
        <f t="shared" si="1"/>
        <v>3528.333333333333</v>
      </c>
    </row>
    <row r="11" spans="1:8">
      <c r="A11" s="1123" t="s">
        <v>284</v>
      </c>
      <c r="B11" s="1130" t="s">
        <v>285</v>
      </c>
      <c r="C11" s="1125">
        <v>1894</v>
      </c>
      <c r="D11" s="1125">
        <v>1350</v>
      </c>
      <c r="E11" s="1126">
        <v>4</v>
      </c>
      <c r="F11" s="1125">
        <v>5.3333333333333304</v>
      </c>
      <c r="G11" s="1127">
        <f t="shared" si="0"/>
        <v>1898</v>
      </c>
      <c r="H11" s="1127">
        <f t="shared" si="1"/>
        <v>1355.3333333333333</v>
      </c>
    </row>
    <row r="12" spans="1:8">
      <c r="A12" s="1131" t="s">
        <v>286</v>
      </c>
      <c r="B12" s="1132" t="s">
        <v>287</v>
      </c>
      <c r="C12" s="1125">
        <v>44</v>
      </c>
      <c r="D12" s="1125">
        <v>150</v>
      </c>
      <c r="E12" s="1126">
        <v>0</v>
      </c>
      <c r="F12" s="1125">
        <v>1</v>
      </c>
      <c r="G12" s="1127">
        <f t="shared" si="0"/>
        <v>44</v>
      </c>
      <c r="H12" s="1127">
        <f t="shared" si="1"/>
        <v>151</v>
      </c>
    </row>
    <row r="13" spans="1:8">
      <c r="A13" s="1131" t="s">
        <v>288</v>
      </c>
      <c r="B13" s="1132" t="s">
        <v>289</v>
      </c>
      <c r="C13" s="1125">
        <v>38</v>
      </c>
      <c r="D13" s="1125">
        <v>36</v>
      </c>
      <c r="E13" s="1126">
        <v>0</v>
      </c>
      <c r="F13" s="1125">
        <v>1</v>
      </c>
      <c r="G13" s="1127">
        <f t="shared" si="0"/>
        <v>38</v>
      </c>
      <c r="H13" s="1127">
        <f t="shared" si="1"/>
        <v>37</v>
      </c>
    </row>
    <row r="14" spans="1:8">
      <c r="A14" s="1131" t="s">
        <v>290</v>
      </c>
      <c r="B14" s="1132" t="s">
        <v>291</v>
      </c>
      <c r="C14" s="1125">
        <v>36</v>
      </c>
      <c r="D14" s="1125">
        <v>39</v>
      </c>
      <c r="E14" s="1126">
        <v>87</v>
      </c>
      <c r="F14" s="1125">
        <v>93.3333333333333</v>
      </c>
      <c r="G14" s="1127">
        <f t="shared" si="0"/>
        <v>123</v>
      </c>
      <c r="H14" s="1127">
        <f t="shared" si="1"/>
        <v>132.33333333333331</v>
      </c>
    </row>
    <row r="15" spans="1:8" ht="72">
      <c r="A15" s="1133">
        <v>140001</v>
      </c>
      <c r="B15" s="1134" t="s">
        <v>292</v>
      </c>
      <c r="C15" s="1125">
        <v>0</v>
      </c>
      <c r="D15" s="1125">
        <v>0</v>
      </c>
      <c r="E15" s="1126">
        <v>0</v>
      </c>
      <c r="F15" s="1126">
        <v>0</v>
      </c>
      <c r="G15" s="1127">
        <f t="shared" si="0"/>
        <v>0</v>
      </c>
      <c r="H15" s="1127">
        <f t="shared" si="1"/>
        <v>0</v>
      </c>
    </row>
    <row r="16" spans="1:8" ht="96">
      <c r="A16" s="1133">
        <v>140002</v>
      </c>
      <c r="B16" s="1134" t="s">
        <v>293</v>
      </c>
      <c r="C16" s="1125">
        <v>0</v>
      </c>
      <c r="D16" s="1125">
        <v>0</v>
      </c>
      <c r="E16" s="1126">
        <v>0</v>
      </c>
      <c r="F16" s="1126">
        <v>0</v>
      </c>
      <c r="G16" s="1127">
        <f t="shared" si="0"/>
        <v>0</v>
      </c>
      <c r="H16" s="1127">
        <f t="shared" si="1"/>
        <v>0</v>
      </c>
    </row>
    <row r="17" spans="1:8">
      <c r="A17" s="3510" t="s">
        <v>144</v>
      </c>
      <c r="B17" s="3511"/>
      <c r="C17" s="1135">
        <f t="shared" ref="C17:G17" si="2">SUM(C8:C16)</f>
        <v>23255</v>
      </c>
      <c r="D17" s="1135">
        <f t="shared" si="2"/>
        <v>18579.333333333328</v>
      </c>
      <c r="E17" s="1135">
        <f t="shared" si="2"/>
        <v>701</v>
      </c>
      <c r="F17" s="1135">
        <f t="shared" si="2"/>
        <v>704.66666666666629</v>
      </c>
      <c r="G17" s="1135">
        <f t="shared" si="2"/>
        <v>23956</v>
      </c>
      <c r="H17" s="1135">
        <f t="shared" ref="H17" si="3">SUM(H8:H16)</f>
        <v>19283.999999999993</v>
      </c>
    </row>
    <row r="18" spans="1:8" s="2660" customFormat="1" ht="12.75">
      <c r="A18" s="2656" t="s">
        <v>334</v>
      </c>
      <c r="B18" s="2657"/>
      <c r="C18" s="2658"/>
      <c r="D18" s="2658"/>
      <c r="E18" s="2659"/>
      <c r="F18" s="2658"/>
      <c r="G18" s="2658"/>
      <c r="H18" s="2659"/>
    </row>
    <row r="19" spans="1:8" s="2660" customFormat="1" ht="22.5">
      <c r="A19" s="2661">
        <v>280005</v>
      </c>
      <c r="B19" s="2662" t="s">
        <v>335</v>
      </c>
      <c r="C19" s="2658"/>
      <c r="D19" s="2658"/>
      <c r="E19" s="2659"/>
      <c r="F19" s="2658"/>
      <c r="G19" s="2658"/>
      <c r="H19" s="2659"/>
    </row>
    <row r="20" spans="1:8" s="2660" customFormat="1" ht="22.5">
      <c r="A20" s="2661">
        <v>280006</v>
      </c>
      <c r="B20" s="2662" t="s">
        <v>336</v>
      </c>
      <c r="C20" s="2658"/>
      <c r="D20" s="2658"/>
      <c r="E20" s="2659"/>
      <c r="F20" s="2658"/>
      <c r="G20" s="2658"/>
      <c r="H20" s="2659"/>
    </row>
    <row r="21" spans="1:8" s="2660" customFormat="1" ht="22.5">
      <c r="A21" s="2661">
        <v>280007</v>
      </c>
      <c r="B21" s="2662" t="s">
        <v>337</v>
      </c>
      <c r="C21" s="2658"/>
      <c r="D21" s="2658"/>
      <c r="E21" s="2659"/>
      <c r="F21" s="2658"/>
      <c r="G21" s="2658"/>
      <c r="H21" s="2659"/>
    </row>
    <row r="22" spans="1:8" s="2660" customFormat="1" ht="22.5">
      <c r="A22" s="2661">
        <v>280008</v>
      </c>
      <c r="B22" s="2662" t="s">
        <v>338</v>
      </c>
      <c r="C22" s="2658"/>
      <c r="D22" s="2658"/>
      <c r="E22" s="2659"/>
      <c r="F22" s="2658"/>
      <c r="G22" s="2658"/>
      <c r="H22" s="2659"/>
    </row>
    <row r="23" spans="1:8" s="2660" customFormat="1" ht="12.75">
      <c r="A23" s="3474" t="s">
        <v>144</v>
      </c>
      <c r="B23" s="3475"/>
      <c r="C23" s="2663"/>
      <c r="D23" s="2663"/>
      <c r="E23" s="2664"/>
      <c r="F23" s="2663"/>
      <c r="G23" s="2665"/>
      <c r="H23" s="2664"/>
    </row>
    <row r="24" spans="1:8" s="2667" customFormat="1" ht="12.75">
      <c r="A24" s="3474" t="s">
        <v>339</v>
      </c>
      <c r="B24" s="3475"/>
      <c r="C24" s="2666">
        <f>C17</f>
        <v>23255</v>
      </c>
      <c r="D24" s="2666">
        <f t="shared" ref="D24:H24" si="4">D17</f>
        <v>18579.333333333328</v>
      </c>
      <c r="E24" s="2666">
        <f t="shared" si="4"/>
        <v>701</v>
      </c>
      <c r="F24" s="2666">
        <f t="shared" si="4"/>
        <v>704.66666666666629</v>
      </c>
      <c r="G24" s="2666">
        <f t="shared" si="4"/>
        <v>23956</v>
      </c>
      <c r="H24" s="2666">
        <f t="shared" si="4"/>
        <v>19283.999999999993</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4"/>
  <sheetViews>
    <sheetView zoomScaleNormal="100" workbookViewId="0">
      <selection activeCell="Q16" sqref="Q16"/>
    </sheetView>
  </sheetViews>
  <sheetFormatPr defaultColWidth="9" defaultRowHeight="15"/>
  <cols>
    <col min="2" max="2" width="58.5703125"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9">
      <c r="A1" s="306"/>
      <c r="B1" s="86" t="s">
        <v>0</v>
      </c>
      <c r="C1" s="82" t="s">
        <v>251</v>
      </c>
      <c r="D1" s="87"/>
      <c r="E1" s="87"/>
      <c r="F1" s="87"/>
      <c r="G1" s="1058"/>
      <c r="H1" s="87"/>
      <c r="I1" s="127"/>
    </row>
    <row r="2" spans="1:9">
      <c r="A2" s="306"/>
      <c r="B2" s="86" t="s">
        <v>2</v>
      </c>
      <c r="C2" s="85" t="s">
        <v>295</v>
      </c>
      <c r="D2" s="83"/>
      <c r="E2" s="83"/>
      <c r="F2" s="83"/>
      <c r="G2" s="1058"/>
      <c r="H2" s="83"/>
      <c r="I2" s="127"/>
    </row>
    <row r="3" spans="1:9">
      <c r="A3" s="306"/>
      <c r="B3" s="86" t="s">
        <v>252</v>
      </c>
      <c r="C3" s="83" t="s">
        <v>253</v>
      </c>
      <c r="D3" s="83"/>
      <c r="E3" s="83"/>
      <c r="F3" s="83"/>
      <c r="G3" s="281"/>
      <c r="H3" s="83"/>
      <c r="I3" s="127"/>
    </row>
    <row r="4" spans="1:9">
      <c r="A4" s="306"/>
      <c r="B4" s="86" t="s">
        <v>315</v>
      </c>
      <c r="C4" s="83" t="s">
        <v>60</v>
      </c>
      <c r="D4" s="83"/>
      <c r="E4" s="83"/>
      <c r="F4" s="83"/>
      <c r="G4" s="1058"/>
      <c r="H4" s="83"/>
      <c r="I4" s="127"/>
    </row>
    <row r="5" spans="1:9">
      <c r="A5" s="1059"/>
      <c r="B5" s="1059"/>
      <c r="C5" s="1059"/>
      <c r="D5" s="1058"/>
      <c r="E5" s="1058"/>
      <c r="F5" s="1058"/>
      <c r="G5" s="1058"/>
      <c r="H5" s="1058"/>
      <c r="I5" s="127"/>
    </row>
    <row r="6" spans="1:9">
      <c r="A6" s="3512" t="s">
        <v>306</v>
      </c>
      <c r="B6" s="3495" t="s">
        <v>277</v>
      </c>
      <c r="C6" s="3476" t="s">
        <v>255</v>
      </c>
      <c r="D6" s="3477"/>
      <c r="E6" s="3478" t="s">
        <v>256</v>
      </c>
      <c r="F6" s="3479"/>
      <c r="G6" s="3480" t="s">
        <v>144</v>
      </c>
      <c r="H6" s="3480"/>
      <c r="I6" s="127"/>
    </row>
    <row r="7" spans="1:9" ht="24">
      <c r="A7" s="3496"/>
      <c r="B7" s="3496"/>
      <c r="C7" s="89" t="s">
        <v>190</v>
      </c>
      <c r="D7" s="7" t="s">
        <v>257</v>
      </c>
      <c r="E7" s="89" t="s">
        <v>190</v>
      </c>
      <c r="F7" s="7" t="s">
        <v>257</v>
      </c>
      <c r="G7" s="89" t="s">
        <v>190</v>
      </c>
      <c r="H7" s="7" t="s">
        <v>257</v>
      </c>
      <c r="I7" s="127"/>
    </row>
    <row r="8" spans="1:9">
      <c r="A8" s="1118" t="s">
        <v>278</v>
      </c>
      <c r="B8" s="1119" t="s">
        <v>279</v>
      </c>
      <c r="C8" s="1065">
        <v>9385</v>
      </c>
      <c r="D8" s="1065">
        <v>9385</v>
      </c>
      <c r="E8" s="1065">
        <v>4212</v>
      </c>
      <c r="F8" s="1065">
        <v>4000</v>
      </c>
      <c r="G8" s="1065">
        <f t="shared" ref="G8:G16" si="0">C8+E8</f>
        <v>13597</v>
      </c>
      <c r="H8" s="1065">
        <f t="shared" ref="H8:H16" si="1">D8+F8</f>
        <v>13385</v>
      </c>
      <c r="I8" s="127"/>
    </row>
    <row r="9" spans="1:9">
      <c r="A9" s="1118" t="s">
        <v>280</v>
      </c>
      <c r="B9" s="1119" t="s">
        <v>281</v>
      </c>
      <c r="C9" s="1065">
        <v>1905</v>
      </c>
      <c r="D9" s="1065">
        <v>2000</v>
      </c>
      <c r="E9" s="1065">
        <v>35121</v>
      </c>
      <c r="F9" s="1065">
        <v>32000</v>
      </c>
      <c r="G9" s="1065">
        <f t="shared" si="0"/>
        <v>37026</v>
      </c>
      <c r="H9" s="1065">
        <f t="shared" si="1"/>
        <v>34000</v>
      </c>
      <c r="I9" s="127"/>
    </row>
    <row r="10" spans="1:9">
      <c r="A10" s="1118" t="s">
        <v>282</v>
      </c>
      <c r="B10" s="1119" t="s">
        <v>283</v>
      </c>
      <c r="C10" s="1065">
        <v>2995</v>
      </c>
      <c r="D10" s="1065">
        <v>2995</v>
      </c>
      <c r="E10" s="1065">
        <v>553</v>
      </c>
      <c r="F10" s="1065">
        <v>500</v>
      </c>
      <c r="G10" s="1065">
        <f t="shared" si="0"/>
        <v>3548</v>
      </c>
      <c r="H10" s="1065">
        <f t="shared" si="1"/>
        <v>3495</v>
      </c>
      <c r="I10" s="127"/>
    </row>
    <row r="11" spans="1:9">
      <c r="A11" s="1118" t="s">
        <v>284</v>
      </c>
      <c r="B11" s="1119" t="s">
        <v>285</v>
      </c>
      <c r="C11" s="1065">
        <v>403</v>
      </c>
      <c r="D11" s="1065">
        <v>500</v>
      </c>
      <c r="E11" s="1065">
        <v>181</v>
      </c>
      <c r="F11" s="1065">
        <v>220</v>
      </c>
      <c r="G11" s="1065">
        <f t="shared" si="0"/>
        <v>584</v>
      </c>
      <c r="H11" s="1065">
        <f t="shared" si="1"/>
        <v>720</v>
      </c>
      <c r="I11" s="127"/>
    </row>
    <row r="12" spans="1:9">
      <c r="A12" s="1118" t="s">
        <v>286</v>
      </c>
      <c r="B12" s="1119" t="s">
        <v>287</v>
      </c>
      <c r="C12" s="1065">
        <v>7037</v>
      </c>
      <c r="D12" s="1065">
        <v>7000</v>
      </c>
      <c r="E12" s="1065">
        <v>770</v>
      </c>
      <c r="F12" s="1065">
        <v>650</v>
      </c>
      <c r="G12" s="1065">
        <f t="shared" si="0"/>
        <v>7807</v>
      </c>
      <c r="H12" s="1065">
        <f t="shared" si="1"/>
        <v>7650</v>
      </c>
      <c r="I12" s="127"/>
    </row>
    <row r="13" spans="1:9">
      <c r="A13" s="1118" t="s">
        <v>288</v>
      </c>
      <c r="B13" s="1119" t="s">
        <v>289</v>
      </c>
      <c r="C13" s="1065">
        <v>1152</v>
      </c>
      <c r="D13" s="1065">
        <v>1000</v>
      </c>
      <c r="E13" s="1065">
        <v>6135</v>
      </c>
      <c r="F13" s="1065">
        <v>5000</v>
      </c>
      <c r="G13" s="1065">
        <f t="shared" si="0"/>
        <v>7287</v>
      </c>
      <c r="H13" s="1065">
        <f t="shared" si="1"/>
        <v>6000</v>
      </c>
      <c r="I13" s="127"/>
    </row>
    <row r="14" spans="1:9">
      <c r="A14" s="1118" t="s">
        <v>290</v>
      </c>
      <c r="B14" s="1119" t="s">
        <v>291</v>
      </c>
      <c r="C14" s="1065">
        <v>161</v>
      </c>
      <c r="D14" s="1065">
        <v>150</v>
      </c>
      <c r="E14" s="1065">
        <v>371</v>
      </c>
      <c r="F14" s="1065">
        <v>350</v>
      </c>
      <c r="G14" s="1065">
        <f t="shared" si="0"/>
        <v>532</v>
      </c>
      <c r="H14" s="1065">
        <f t="shared" si="1"/>
        <v>500</v>
      </c>
      <c r="I14" s="127"/>
    </row>
    <row r="15" spans="1:9" ht="72">
      <c r="A15" s="20">
        <v>140001</v>
      </c>
      <c r="B15" s="1115" t="s">
        <v>292</v>
      </c>
      <c r="C15" s="1065">
        <v>0</v>
      </c>
      <c r="D15" s="1065">
        <v>0</v>
      </c>
      <c r="E15" s="1065">
        <v>0</v>
      </c>
      <c r="F15" s="1065">
        <v>0</v>
      </c>
      <c r="G15" s="1065">
        <f t="shared" si="0"/>
        <v>0</v>
      </c>
      <c r="H15" s="1065">
        <f t="shared" si="1"/>
        <v>0</v>
      </c>
      <c r="I15" s="127"/>
    </row>
    <row r="16" spans="1:9" ht="96">
      <c r="A16" s="20">
        <v>140002</v>
      </c>
      <c r="B16" s="1115" t="s">
        <v>293</v>
      </c>
      <c r="C16" s="1065">
        <v>0</v>
      </c>
      <c r="D16" s="1065">
        <v>0</v>
      </c>
      <c r="E16" s="1065">
        <v>0</v>
      </c>
      <c r="F16" s="1065">
        <v>0</v>
      </c>
      <c r="G16" s="1065">
        <f t="shared" si="0"/>
        <v>0</v>
      </c>
      <c r="H16" s="1065">
        <f t="shared" si="1"/>
        <v>0</v>
      </c>
      <c r="I16" s="127"/>
    </row>
    <row r="17" spans="1:9">
      <c r="A17" s="3493" t="s">
        <v>144</v>
      </c>
      <c r="B17" s="3494"/>
      <c r="C17" s="1120">
        <f>SUM(C8:C16)</f>
        <v>23038</v>
      </c>
      <c r="D17" s="1120">
        <f t="shared" ref="D17:H17" si="2">SUM(D8:D16)</f>
        <v>23030</v>
      </c>
      <c r="E17" s="1120">
        <f t="shared" si="2"/>
        <v>47343</v>
      </c>
      <c r="F17" s="1120">
        <f t="shared" si="2"/>
        <v>42720</v>
      </c>
      <c r="G17" s="1120">
        <f t="shared" si="2"/>
        <v>70381</v>
      </c>
      <c r="H17" s="1120">
        <f t="shared" si="2"/>
        <v>65750</v>
      </c>
      <c r="I17" s="127"/>
    </row>
    <row r="18" spans="1:9" s="2660" customFormat="1" ht="12.75">
      <c r="A18" s="2656" t="s">
        <v>334</v>
      </c>
      <c r="B18" s="2657"/>
      <c r="C18" s="2658"/>
      <c r="D18" s="2658"/>
      <c r="E18" s="2659"/>
      <c r="F18" s="2658"/>
      <c r="G18" s="2658"/>
      <c r="H18" s="2659"/>
    </row>
    <row r="19" spans="1:9" s="2660" customFormat="1" ht="22.5">
      <c r="A19" s="2661">
        <v>280005</v>
      </c>
      <c r="B19" s="2662" t="s">
        <v>335</v>
      </c>
      <c r="C19" s="2658"/>
      <c r="D19" s="2658"/>
      <c r="E19" s="2659"/>
      <c r="F19" s="2658"/>
      <c r="G19" s="2658"/>
      <c r="H19" s="2659"/>
    </row>
    <row r="20" spans="1:9" s="2660" customFormat="1" ht="22.5">
      <c r="A20" s="2661">
        <v>280006</v>
      </c>
      <c r="B20" s="2662" t="s">
        <v>336</v>
      </c>
      <c r="C20" s="2658"/>
      <c r="D20" s="2658"/>
      <c r="E20" s="2659"/>
      <c r="F20" s="2658"/>
      <c r="G20" s="2658"/>
      <c r="H20" s="2659"/>
    </row>
    <row r="21" spans="1:9" s="2660" customFormat="1" ht="22.5">
      <c r="A21" s="2661">
        <v>280007</v>
      </c>
      <c r="B21" s="2662" t="s">
        <v>337</v>
      </c>
      <c r="C21" s="2658"/>
      <c r="D21" s="2658"/>
      <c r="E21" s="2659"/>
      <c r="F21" s="2658"/>
      <c r="G21" s="2658"/>
      <c r="H21" s="2659"/>
    </row>
    <row r="22" spans="1:9" s="2660" customFormat="1" ht="22.5">
      <c r="A22" s="2661">
        <v>280008</v>
      </c>
      <c r="B22" s="2662" t="s">
        <v>338</v>
      </c>
      <c r="C22" s="2658"/>
      <c r="D22" s="2658"/>
      <c r="E22" s="2659"/>
      <c r="F22" s="2658"/>
      <c r="G22" s="2658"/>
      <c r="H22" s="2659"/>
    </row>
    <row r="23" spans="1:9" s="2660" customFormat="1" ht="12.75">
      <c r="A23" s="3474" t="s">
        <v>144</v>
      </c>
      <c r="B23" s="3475"/>
      <c r="C23" s="2663"/>
      <c r="D23" s="2663"/>
      <c r="E23" s="2664"/>
      <c r="F23" s="2663"/>
      <c r="G23" s="2665"/>
      <c r="H23" s="2664"/>
    </row>
    <row r="24" spans="1:9" s="2667" customFormat="1" ht="12.75">
      <c r="A24" s="3474" t="s">
        <v>339</v>
      </c>
      <c r="B24" s="3475"/>
      <c r="C24" s="2666">
        <f>C17</f>
        <v>23038</v>
      </c>
      <c r="D24" s="2666">
        <f t="shared" ref="D24:H24" si="3">D17</f>
        <v>23030</v>
      </c>
      <c r="E24" s="2666">
        <f t="shared" si="3"/>
        <v>47343</v>
      </c>
      <c r="F24" s="2666">
        <f t="shared" si="3"/>
        <v>42720</v>
      </c>
      <c r="G24" s="2666">
        <f t="shared" si="3"/>
        <v>70381</v>
      </c>
      <c r="H24" s="2666">
        <f t="shared" si="3"/>
        <v>65750</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32"/>
  <sheetViews>
    <sheetView workbookViewId="0"/>
  </sheetViews>
  <sheetFormatPr defaultColWidth="9.140625" defaultRowHeight="12.75"/>
  <cols>
    <col min="1" max="1" width="51.42578125" style="1339" customWidth="1"/>
    <col min="2" max="2" width="9.140625" style="1339"/>
    <col min="3" max="3" width="5.85546875" style="1339" customWidth="1"/>
    <col min="4" max="4" width="8" style="1339" customWidth="1"/>
    <col min="5" max="5" width="5.85546875" style="1340" customWidth="1"/>
    <col min="6" max="7" width="6.28515625" style="1340" customWidth="1"/>
    <col min="8" max="8" width="6" style="1340" customWidth="1"/>
    <col min="9" max="9" width="5.85546875" style="1340" customWidth="1"/>
    <col min="10" max="10" width="6" style="1340" customWidth="1"/>
    <col min="11" max="11" width="6.7109375" style="1340" customWidth="1"/>
    <col min="12" max="12" width="6.42578125" style="1340" customWidth="1"/>
    <col min="13" max="13" width="5.85546875" style="1339" customWidth="1"/>
    <col min="14" max="14" width="6.28515625" style="1339" customWidth="1"/>
    <col min="15" max="15" width="6.7109375" style="1339" customWidth="1"/>
    <col min="16" max="16" width="5.7109375" style="1323" customWidth="1"/>
    <col min="17" max="18" width="6.7109375" style="1323" customWidth="1"/>
    <col min="19" max="16384" width="9.140625" style="1323"/>
  </cols>
  <sheetData>
    <row r="1" spans="1:23" s="1325" customFormat="1" ht="15.75">
      <c r="A1" s="3357"/>
      <c r="B1" s="3358" t="s">
        <v>0</v>
      </c>
      <c r="C1" s="3359" t="str">
        <f>'[5]T1 Kadar.ode.'!C1</f>
        <v>Клинички центар Војводине</v>
      </c>
      <c r="D1" s="3360"/>
      <c r="E1" s="3360"/>
      <c r="F1" s="3360"/>
      <c r="G1" s="3360"/>
      <c r="H1" s="3360"/>
      <c r="I1" s="3360"/>
      <c r="J1" s="3360"/>
      <c r="K1" s="3360"/>
      <c r="L1" s="3360"/>
      <c r="M1" s="3360"/>
      <c r="N1" s="3361"/>
      <c r="O1" s="1344"/>
      <c r="P1" s="1344"/>
      <c r="Q1" s="1344"/>
      <c r="R1" s="1345"/>
      <c r="S1" s="1344"/>
      <c r="T1" s="1345"/>
      <c r="W1" s="1330"/>
    </row>
    <row r="2" spans="1:23" s="1325" customFormat="1" ht="15.75">
      <c r="A2" s="3357"/>
      <c r="B2" s="3358" t="s">
        <v>2</v>
      </c>
      <c r="C2" s="3430">
        <f>'[5]T1 Kadar.ode.'!C2</f>
        <v>8664161</v>
      </c>
      <c r="D2" s="3431"/>
      <c r="E2" s="3360"/>
      <c r="F2" s="3360"/>
      <c r="G2" s="3360"/>
      <c r="H2" s="3360"/>
      <c r="I2" s="3360"/>
      <c r="J2" s="3360"/>
      <c r="K2" s="3360"/>
      <c r="L2" s="3360"/>
      <c r="M2" s="3360"/>
      <c r="N2" s="3361"/>
      <c r="O2" s="1344"/>
      <c r="P2" s="1344"/>
      <c r="Q2" s="1344"/>
      <c r="R2" s="1345"/>
      <c r="S2" s="1344"/>
      <c r="T2" s="1345"/>
      <c r="W2" s="1330"/>
    </row>
    <row r="3" spans="1:23" s="1325" customFormat="1" ht="15.75">
      <c r="A3" s="3357"/>
      <c r="B3" s="3358" t="s">
        <v>3</v>
      </c>
      <c r="C3" s="3359" t="s">
        <v>12417</v>
      </c>
      <c r="D3" s="3360"/>
      <c r="E3" s="3360"/>
      <c r="F3" s="3360"/>
      <c r="G3" s="3360"/>
      <c r="H3" s="3360"/>
      <c r="I3" s="3360"/>
      <c r="J3" s="3360"/>
      <c r="K3" s="3360"/>
      <c r="L3" s="3360"/>
      <c r="M3" s="3360"/>
      <c r="N3" s="3361"/>
      <c r="O3" s="1344"/>
      <c r="P3" s="1344"/>
      <c r="Q3" s="1344"/>
      <c r="R3" s="1345"/>
      <c r="S3" s="1344"/>
      <c r="T3" s="1345"/>
      <c r="W3" s="1330"/>
    </row>
    <row r="4" spans="1:23" s="1325" customFormat="1" ht="15.75">
      <c r="A4" s="3357"/>
      <c r="B4" s="3358" t="s">
        <v>75</v>
      </c>
      <c r="C4" s="3362" t="s">
        <v>76</v>
      </c>
      <c r="D4" s="3363"/>
      <c r="E4" s="3363"/>
      <c r="F4" s="3363"/>
      <c r="G4" s="3363"/>
      <c r="H4" s="3363"/>
      <c r="I4" s="3363"/>
      <c r="J4" s="3363"/>
      <c r="K4" s="3363"/>
      <c r="L4" s="3363"/>
      <c r="M4" s="3363"/>
      <c r="N4" s="3364"/>
      <c r="O4" s="1344"/>
      <c r="P4" s="1344"/>
      <c r="Q4" s="1344"/>
      <c r="R4" s="1345"/>
      <c r="S4" s="1344"/>
      <c r="T4" s="1345"/>
      <c r="W4" s="1330"/>
    </row>
    <row r="5" spans="1:23" s="1325" customFormat="1" ht="10.5" customHeight="1">
      <c r="A5" s="1324"/>
      <c r="C5" s="1328"/>
      <c r="O5" s="1344"/>
      <c r="P5" s="1344"/>
      <c r="Q5" s="1344"/>
      <c r="R5" s="1345"/>
      <c r="S5" s="1344"/>
      <c r="T5" s="1345"/>
      <c r="W5" s="1330"/>
    </row>
    <row r="6" spans="1:23" ht="55.5" customHeight="1">
      <c r="A6" s="3429" t="s">
        <v>77</v>
      </c>
      <c r="B6" s="3429" t="s">
        <v>78</v>
      </c>
      <c r="C6" s="3429" t="s">
        <v>79</v>
      </c>
      <c r="D6" s="3429" t="s">
        <v>80</v>
      </c>
      <c r="E6" s="3429" t="s">
        <v>10</v>
      </c>
      <c r="F6" s="3429"/>
      <c r="G6" s="3429"/>
      <c r="H6" s="3429"/>
      <c r="I6" s="3429"/>
      <c r="J6" s="3429"/>
      <c r="K6" s="3429"/>
      <c r="L6" s="3429"/>
      <c r="M6" s="3429"/>
      <c r="N6" s="3429"/>
      <c r="O6" s="3429"/>
      <c r="P6" s="3429" t="s">
        <v>11</v>
      </c>
      <c r="Q6" s="3429"/>
      <c r="R6" s="3429"/>
    </row>
    <row r="7" spans="1:23" s="1338" customFormat="1" ht="88.5" customHeight="1">
      <c r="A7" s="3429"/>
      <c r="B7" s="3429"/>
      <c r="C7" s="3429"/>
      <c r="D7" s="3429"/>
      <c r="E7" s="3365" t="s">
        <v>81</v>
      </c>
      <c r="F7" s="3365" t="s">
        <v>17</v>
      </c>
      <c r="G7" s="3365" t="s">
        <v>18</v>
      </c>
      <c r="H7" s="3365" t="s">
        <v>82</v>
      </c>
      <c r="I7" s="3365" t="s">
        <v>83</v>
      </c>
      <c r="J7" s="3365" t="s">
        <v>84</v>
      </c>
      <c r="K7" s="3365" t="s">
        <v>85</v>
      </c>
      <c r="L7" s="3365" t="s">
        <v>86</v>
      </c>
      <c r="M7" s="3365" t="s">
        <v>24</v>
      </c>
      <c r="N7" s="3365" t="s">
        <v>87</v>
      </c>
      <c r="O7" s="3365" t="s">
        <v>88</v>
      </c>
      <c r="P7" s="3365" t="s">
        <v>89</v>
      </c>
      <c r="Q7" s="3365" t="s">
        <v>90</v>
      </c>
      <c r="R7" s="3365" t="s">
        <v>91</v>
      </c>
    </row>
    <row r="8" spans="1:23" ht="17.25" customHeight="1">
      <c r="A8" s="3366" t="s">
        <v>92</v>
      </c>
      <c r="B8" s="3366">
        <v>25</v>
      </c>
      <c r="C8" s="3366">
        <v>3</v>
      </c>
      <c r="D8" s="3367">
        <v>18800</v>
      </c>
      <c r="E8" s="3368"/>
      <c r="F8" s="3368"/>
      <c r="G8" s="3368"/>
      <c r="H8" s="3369"/>
      <c r="I8" s="3370">
        <v>0</v>
      </c>
      <c r="J8" s="3368"/>
      <c r="K8" s="3369"/>
      <c r="L8" s="3370">
        <v>0</v>
      </c>
      <c r="M8" s="3368"/>
      <c r="N8" s="3369"/>
      <c r="O8" s="3370">
        <f t="shared" ref="O8" si="0">M8-N8</f>
        <v>0</v>
      </c>
      <c r="P8" s="3371"/>
      <c r="Q8" s="3371"/>
      <c r="R8" s="3371"/>
    </row>
    <row r="9" spans="1:23" ht="29.25" customHeight="1">
      <c r="A9" s="3372" t="s">
        <v>93</v>
      </c>
      <c r="B9" s="3373">
        <v>5</v>
      </c>
      <c r="C9" s="3366"/>
      <c r="D9" s="3367"/>
      <c r="E9" s="3374">
        <v>1</v>
      </c>
      <c r="F9" s="3368"/>
      <c r="G9" s="3368">
        <v>1</v>
      </c>
      <c r="H9" s="3369"/>
      <c r="I9" s="3370"/>
      <c r="J9" s="3374">
        <v>1</v>
      </c>
      <c r="K9" s="3369"/>
      <c r="L9" s="3370"/>
      <c r="M9" s="3368"/>
      <c r="N9" s="3369"/>
      <c r="O9" s="3370"/>
      <c r="P9" s="3371"/>
      <c r="Q9" s="3371"/>
      <c r="R9" s="3371"/>
    </row>
    <row r="10" spans="1:23" ht="29.25" customHeight="1">
      <c r="A10" s="3372" t="s">
        <v>94</v>
      </c>
      <c r="B10" s="3373">
        <v>2</v>
      </c>
      <c r="C10" s="3366"/>
      <c r="D10" s="3367"/>
      <c r="E10" s="3374">
        <v>1</v>
      </c>
      <c r="F10" s="3368"/>
      <c r="G10" s="3368">
        <v>1</v>
      </c>
      <c r="H10" s="3369"/>
      <c r="I10" s="3370"/>
      <c r="J10" s="3374">
        <v>1</v>
      </c>
      <c r="K10" s="3369"/>
      <c r="L10" s="3370"/>
      <c r="M10" s="3368"/>
      <c r="N10" s="3369"/>
      <c r="O10" s="3370"/>
      <c r="P10" s="3371"/>
      <c r="Q10" s="3371"/>
      <c r="R10" s="3371"/>
    </row>
    <row r="11" spans="1:23" ht="29.25" customHeight="1">
      <c r="A11" s="3372" t="s">
        <v>95</v>
      </c>
      <c r="B11" s="3373">
        <v>2</v>
      </c>
      <c r="C11" s="3366"/>
      <c r="D11" s="3367"/>
      <c r="E11" s="3374">
        <v>2</v>
      </c>
      <c r="F11" s="3368"/>
      <c r="G11" s="3368">
        <v>2</v>
      </c>
      <c r="H11" s="3369"/>
      <c r="I11" s="3370"/>
      <c r="J11" s="3374">
        <v>13</v>
      </c>
      <c r="K11" s="3369"/>
      <c r="L11" s="3370"/>
      <c r="M11" s="3368"/>
      <c r="N11" s="3369"/>
      <c r="O11" s="3370"/>
      <c r="P11" s="3371"/>
      <c r="Q11" s="3371"/>
      <c r="R11" s="3371"/>
    </row>
    <row r="12" spans="1:23" ht="29.25" customHeight="1">
      <c r="A12" s="3372" t="s">
        <v>96</v>
      </c>
      <c r="B12" s="3373">
        <v>10</v>
      </c>
      <c r="C12" s="3366"/>
      <c r="D12" s="3367"/>
      <c r="E12" s="3375">
        <v>1</v>
      </c>
      <c r="F12" s="3366"/>
      <c r="G12" s="3366">
        <v>1</v>
      </c>
      <c r="H12" s="3369"/>
      <c r="I12" s="3370"/>
      <c r="J12" s="3375">
        <v>5</v>
      </c>
      <c r="K12" s="3369"/>
      <c r="L12" s="3370"/>
      <c r="M12" s="3368"/>
      <c r="N12" s="3369"/>
      <c r="O12" s="3370"/>
      <c r="P12" s="3371"/>
      <c r="Q12" s="3371"/>
      <c r="R12" s="3371"/>
    </row>
    <row r="13" spans="1:23" ht="29.25" customHeight="1">
      <c r="A13" s="3372" t="s">
        <v>97</v>
      </c>
      <c r="B13" s="3373">
        <v>2</v>
      </c>
      <c r="C13" s="3366"/>
      <c r="D13" s="3367"/>
      <c r="E13" s="3374">
        <v>1</v>
      </c>
      <c r="F13" s="3368"/>
      <c r="G13" s="3368">
        <v>1</v>
      </c>
      <c r="H13" s="3369"/>
      <c r="I13" s="3370"/>
      <c r="J13" s="3374">
        <v>2</v>
      </c>
      <c r="K13" s="3369"/>
      <c r="L13" s="3370"/>
      <c r="M13" s="3368"/>
      <c r="N13" s="3369"/>
      <c r="O13" s="3370"/>
      <c r="P13" s="3371"/>
      <c r="Q13" s="3371"/>
      <c r="R13" s="3371"/>
    </row>
    <row r="14" spans="1:23" ht="29.25" customHeight="1">
      <c r="A14" s="3372" t="s">
        <v>98</v>
      </c>
      <c r="B14" s="3373">
        <v>3</v>
      </c>
      <c r="C14" s="3366"/>
      <c r="D14" s="3367"/>
      <c r="E14" s="3374"/>
      <c r="F14" s="3368"/>
      <c r="G14" s="3368"/>
      <c r="H14" s="3369"/>
      <c r="I14" s="3370"/>
      <c r="J14" s="3374">
        <v>3</v>
      </c>
      <c r="K14" s="3369"/>
      <c r="L14" s="3370"/>
      <c r="M14" s="3368"/>
      <c r="N14" s="3369"/>
      <c r="O14" s="3370"/>
      <c r="P14" s="3371"/>
      <c r="Q14" s="3371"/>
      <c r="R14" s="3371"/>
    </row>
    <row r="15" spans="1:23" ht="29.25" customHeight="1">
      <c r="A15" s="3372" t="s">
        <v>99</v>
      </c>
      <c r="B15" s="3373">
        <v>5</v>
      </c>
      <c r="C15" s="3366"/>
      <c r="D15" s="3367"/>
      <c r="E15" s="3374">
        <v>1</v>
      </c>
      <c r="F15" s="3368"/>
      <c r="G15" s="3368">
        <v>1</v>
      </c>
      <c r="H15" s="3369"/>
      <c r="I15" s="3370"/>
      <c r="J15" s="3374">
        <v>2</v>
      </c>
      <c r="K15" s="3369"/>
      <c r="L15" s="3370"/>
      <c r="M15" s="3368"/>
      <c r="N15" s="3369"/>
      <c r="O15" s="3370"/>
      <c r="P15" s="3371"/>
      <c r="Q15" s="3371"/>
      <c r="R15" s="3371"/>
    </row>
    <row r="16" spans="1:23" ht="29.25" customHeight="1">
      <c r="A16" s="3376" t="s">
        <v>100</v>
      </c>
      <c r="B16" s="3377">
        <v>25</v>
      </c>
      <c r="C16" s="3366"/>
      <c r="D16" s="3367"/>
      <c r="E16" s="3374">
        <v>7</v>
      </c>
      <c r="F16" s="3368"/>
      <c r="G16" s="3368">
        <v>7</v>
      </c>
      <c r="H16" s="3369">
        <v>6</v>
      </c>
      <c r="I16" s="3370"/>
      <c r="J16" s="3374">
        <v>50</v>
      </c>
      <c r="K16" s="3369">
        <v>23</v>
      </c>
      <c r="L16" s="3370"/>
      <c r="M16" s="3368"/>
      <c r="N16" s="3369"/>
      <c r="O16" s="3370"/>
      <c r="P16" s="3371"/>
      <c r="Q16" s="3371"/>
      <c r="R16" s="3371"/>
    </row>
    <row r="17" spans="1:18" ht="29.25" customHeight="1">
      <c r="A17" s="3376" t="s">
        <v>101</v>
      </c>
      <c r="B17" s="3377">
        <v>2</v>
      </c>
      <c r="C17" s="3366"/>
      <c r="D17" s="3367"/>
      <c r="E17" s="3374">
        <v>2</v>
      </c>
      <c r="F17" s="3368"/>
      <c r="G17" s="3368">
        <v>2</v>
      </c>
      <c r="H17" s="3369"/>
      <c r="I17" s="3370"/>
      <c r="J17" s="3374">
        <v>5</v>
      </c>
      <c r="K17" s="3369"/>
      <c r="L17" s="3370"/>
      <c r="M17" s="3368"/>
      <c r="N17" s="3369"/>
      <c r="O17" s="3370"/>
      <c r="P17" s="3371"/>
      <c r="Q17" s="3371"/>
      <c r="R17" s="3371"/>
    </row>
    <row r="18" spans="1:18" ht="29.25" customHeight="1">
      <c r="A18" s="3376" t="s">
        <v>102</v>
      </c>
      <c r="B18" s="3377">
        <v>6</v>
      </c>
      <c r="C18" s="3366"/>
      <c r="D18" s="3367"/>
      <c r="E18" s="3374">
        <v>3</v>
      </c>
      <c r="F18" s="3368"/>
      <c r="G18" s="3368">
        <v>3</v>
      </c>
      <c r="H18" s="3369">
        <v>1</v>
      </c>
      <c r="I18" s="3370"/>
      <c r="J18" s="3374">
        <v>8</v>
      </c>
      <c r="K18" s="3369">
        <v>2</v>
      </c>
      <c r="L18" s="3370"/>
      <c r="M18" s="3368"/>
      <c r="N18" s="3369"/>
      <c r="O18" s="3370"/>
      <c r="P18" s="3371"/>
      <c r="Q18" s="3371"/>
      <c r="R18" s="3371"/>
    </row>
    <row r="19" spans="1:18" ht="29.25" customHeight="1">
      <c r="A19" s="3372" t="s">
        <v>103</v>
      </c>
      <c r="B19" s="3373">
        <v>3</v>
      </c>
      <c r="C19" s="3366"/>
      <c r="D19" s="3367"/>
      <c r="E19" s="3374">
        <v>2</v>
      </c>
      <c r="F19" s="3368"/>
      <c r="G19" s="3368">
        <v>2</v>
      </c>
      <c r="H19" s="3369"/>
      <c r="I19" s="3370"/>
      <c r="J19" s="3374">
        <v>6</v>
      </c>
      <c r="K19" s="3369"/>
      <c r="L19" s="3370"/>
      <c r="M19" s="3368"/>
      <c r="N19" s="3369"/>
      <c r="O19" s="3370"/>
      <c r="P19" s="3371"/>
      <c r="Q19" s="3371"/>
      <c r="R19" s="3371"/>
    </row>
    <row r="20" spans="1:18" ht="29.25" customHeight="1">
      <c r="A20" s="3376" t="s">
        <v>104</v>
      </c>
      <c r="B20" s="3377">
        <v>6</v>
      </c>
      <c r="C20" s="3366"/>
      <c r="D20" s="3367"/>
      <c r="E20" s="3375">
        <v>4</v>
      </c>
      <c r="F20" s="3366"/>
      <c r="G20" s="3366">
        <v>4</v>
      </c>
      <c r="H20" s="3369">
        <v>2</v>
      </c>
      <c r="I20" s="3370"/>
      <c r="J20" s="3375">
        <v>6</v>
      </c>
      <c r="K20" s="3369">
        <v>4</v>
      </c>
      <c r="L20" s="3370"/>
      <c r="M20" s="3366"/>
      <c r="N20" s="3369"/>
      <c r="O20" s="3370"/>
      <c r="P20" s="3371"/>
      <c r="Q20" s="3371"/>
      <c r="R20" s="3371"/>
    </row>
    <row r="21" spans="1:18" ht="29.25" customHeight="1">
      <c r="A21" s="3372" t="s">
        <v>105</v>
      </c>
      <c r="B21" s="3373">
        <v>5</v>
      </c>
      <c r="C21" s="3366"/>
      <c r="D21" s="3367"/>
      <c r="E21" s="3375">
        <v>1</v>
      </c>
      <c r="F21" s="3366"/>
      <c r="G21" s="3366">
        <v>1</v>
      </c>
      <c r="H21" s="3369"/>
      <c r="I21" s="3370"/>
      <c r="J21" s="3375">
        <v>4</v>
      </c>
      <c r="K21" s="3369"/>
      <c r="L21" s="3370"/>
      <c r="M21" s="3366"/>
      <c r="N21" s="3369"/>
      <c r="O21" s="3370"/>
      <c r="P21" s="3371"/>
      <c r="Q21" s="3371"/>
      <c r="R21" s="3371"/>
    </row>
    <row r="22" spans="1:18" ht="29.25" customHeight="1">
      <c r="A22" s="3376" t="s">
        <v>106</v>
      </c>
      <c r="B22" s="3377">
        <v>30</v>
      </c>
      <c r="C22" s="3366"/>
      <c r="D22" s="3367"/>
      <c r="E22" s="3374">
        <v>5</v>
      </c>
      <c r="F22" s="3368"/>
      <c r="G22" s="3368">
        <v>5</v>
      </c>
      <c r="H22" s="3369">
        <v>3</v>
      </c>
      <c r="I22" s="3370"/>
      <c r="J22" s="3374">
        <v>13</v>
      </c>
      <c r="K22" s="3369">
        <v>12</v>
      </c>
      <c r="L22" s="3370"/>
      <c r="M22" s="3368">
        <v>1</v>
      </c>
      <c r="N22" s="3369">
        <v>4</v>
      </c>
      <c r="O22" s="3370"/>
      <c r="P22" s="3371"/>
      <c r="Q22" s="3371"/>
      <c r="R22" s="3371"/>
    </row>
    <row r="23" spans="1:18" ht="29.25" customHeight="1">
      <c r="A23" s="3372" t="s">
        <v>107</v>
      </c>
      <c r="B23" s="3373">
        <v>5</v>
      </c>
      <c r="C23" s="3366"/>
      <c r="D23" s="3367"/>
      <c r="E23" s="3374">
        <v>9</v>
      </c>
      <c r="F23" s="3368"/>
      <c r="G23" s="3368">
        <v>9</v>
      </c>
      <c r="H23" s="3369"/>
      <c r="I23" s="3370"/>
      <c r="J23" s="3374">
        <v>14</v>
      </c>
      <c r="K23" s="3369"/>
      <c r="L23" s="3370"/>
      <c r="M23" s="3368"/>
      <c r="N23" s="3369"/>
      <c r="O23" s="3370"/>
      <c r="P23" s="3371"/>
      <c r="Q23" s="3371"/>
      <c r="R23" s="3371"/>
    </row>
    <row r="24" spans="1:18" ht="29.25" customHeight="1">
      <c r="A24" s="3372" t="s">
        <v>108</v>
      </c>
      <c r="B24" s="3373">
        <v>6</v>
      </c>
      <c r="C24" s="3366"/>
      <c r="D24" s="3367"/>
      <c r="E24" s="3374">
        <v>2</v>
      </c>
      <c r="F24" s="3368"/>
      <c r="G24" s="3368">
        <v>2</v>
      </c>
      <c r="H24" s="3369"/>
      <c r="I24" s="3370"/>
      <c r="J24" s="3374">
        <v>8</v>
      </c>
      <c r="K24" s="3369"/>
      <c r="L24" s="3370"/>
      <c r="M24" s="3368"/>
      <c r="N24" s="3369"/>
      <c r="O24" s="3370"/>
      <c r="P24" s="3371"/>
      <c r="Q24" s="3371"/>
      <c r="R24" s="3371"/>
    </row>
    <row r="25" spans="1:18" ht="29.25" customHeight="1">
      <c r="A25" s="3372" t="s">
        <v>109</v>
      </c>
      <c r="B25" s="3373">
        <v>20</v>
      </c>
      <c r="C25" s="3366"/>
      <c r="D25" s="3367"/>
      <c r="E25" s="3374">
        <v>4</v>
      </c>
      <c r="F25" s="3368"/>
      <c r="G25" s="3368">
        <v>4</v>
      </c>
      <c r="H25" s="3369"/>
      <c r="I25" s="3370"/>
      <c r="J25" s="3374">
        <v>8</v>
      </c>
      <c r="K25" s="3369"/>
      <c r="L25" s="3370"/>
      <c r="M25" s="3368"/>
      <c r="N25" s="3369"/>
      <c r="O25" s="3370"/>
      <c r="P25" s="3371"/>
      <c r="Q25" s="3371"/>
      <c r="R25" s="3371"/>
    </row>
    <row r="26" spans="1:18" ht="29.25" customHeight="1">
      <c r="A26" s="3372" t="s">
        <v>110</v>
      </c>
      <c r="B26" s="3373">
        <v>12</v>
      </c>
      <c r="C26" s="3366"/>
      <c r="D26" s="3367"/>
      <c r="E26" s="3374">
        <v>2</v>
      </c>
      <c r="F26" s="3368"/>
      <c r="G26" s="3368">
        <v>2</v>
      </c>
      <c r="H26" s="3369"/>
      <c r="I26" s="3370"/>
      <c r="J26" s="3374">
        <v>6</v>
      </c>
      <c r="K26" s="3369"/>
      <c r="L26" s="3370"/>
      <c r="M26" s="3368"/>
      <c r="N26" s="3369"/>
      <c r="O26" s="3370"/>
      <c r="P26" s="3371"/>
      <c r="Q26" s="3371"/>
      <c r="R26" s="3371"/>
    </row>
    <row r="27" spans="1:18" ht="29.25" customHeight="1">
      <c r="A27" s="3376" t="s">
        <v>111</v>
      </c>
      <c r="B27" s="3377">
        <v>9</v>
      </c>
      <c r="C27" s="3366"/>
      <c r="D27" s="3367"/>
      <c r="E27" s="3374">
        <v>1</v>
      </c>
      <c r="F27" s="3368"/>
      <c r="G27" s="3368">
        <v>1</v>
      </c>
      <c r="H27" s="3369"/>
      <c r="I27" s="3370"/>
      <c r="J27" s="3374">
        <v>1</v>
      </c>
      <c r="K27" s="3369"/>
      <c r="L27" s="3370"/>
      <c r="M27" s="3368"/>
      <c r="N27" s="3369"/>
      <c r="O27" s="3370"/>
      <c r="P27" s="3371"/>
      <c r="Q27" s="3371"/>
      <c r="R27" s="3371"/>
    </row>
    <row r="28" spans="1:18" s="3412" customFormat="1" ht="29.25" customHeight="1">
      <c r="A28" s="3411" t="s">
        <v>15</v>
      </c>
      <c r="B28" s="3411">
        <f>SUM(B8:B27)</f>
        <v>183</v>
      </c>
      <c r="C28" s="3411"/>
      <c r="D28" s="3411"/>
      <c r="E28" s="3411">
        <f>SUM(E9:E27)</f>
        <v>49</v>
      </c>
      <c r="F28" s="3411">
        <f t="shared" ref="F28:R28" si="1">SUM(F9:F27)</f>
        <v>0</v>
      </c>
      <c r="G28" s="3411">
        <f t="shared" si="1"/>
        <v>49</v>
      </c>
      <c r="H28" s="3411">
        <f t="shared" si="1"/>
        <v>12</v>
      </c>
      <c r="I28" s="3411">
        <f t="shared" si="1"/>
        <v>0</v>
      </c>
      <c r="J28" s="3411">
        <f t="shared" si="1"/>
        <v>156</v>
      </c>
      <c r="K28" s="3411">
        <f t="shared" si="1"/>
        <v>41</v>
      </c>
      <c r="L28" s="3411">
        <f t="shared" si="1"/>
        <v>0</v>
      </c>
      <c r="M28" s="3411">
        <f t="shared" si="1"/>
        <v>1</v>
      </c>
      <c r="N28" s="3411">
        <f t="shared" si="1"/>
        <v>4</v>
      </c>
      <c r="O28" s="3411">
        <f t="shared" si="1"/>
        <v>0</v>
      </c>
      <c r="P28" s="3411">
        <f t="shared" si="1"/>
        <v>0</v>
      </c>
      <c r="Q28" s="3411">
        <f t="shared" si="1"/>
        <v>0</v>
      </c>
      <c r="R28" s="3411">
        <f t="shared" si="1"/>
        <v>0</v>
      </c>
    </row>
    <row r="29" spans="1:18">
      <c r="A29" s="1341" t="s">
        <v>112</v>
      </c>
    </row>
    <row r="30" spans="1:18" ht="27" customHeight="1">
      <c r="A30" s="1342"/>
      <c r="B30" s="1342"/>
      <c r="C30" s="1342"/>
      <c r="D30" s="1342"/>
      <c r="E30" s="1342"/>
      <c r="F30" s="1342"/>
      <c r="G30" s="1342"/>
      <c r="H30" s="1342"/>
      <c r="I30" s="1342"/>
      <c r="J30" s="1342"/>
      <c r="K30" s="1342"/>
      <c r="L30" s="1342"/>
      <c r="M30" s="1342"/>
      <c r="N30" s="1342"/>
      <c r="O30" s="1342"/>
    </row>
    <row r="31" spans="1:18" ht="17.25" customHeight="1">
      <c r="A31" s="1323"/>
      <c r="B31" s="1343"/>
      <c r="C31" s="1343"/>
      <c r="D31" s="1343"/>
      <c r="E31" s="1343"/>
      <c r="F31" s="1343"/>
      <c r="G31" s="1343"/>
      <c r="H31" s="1343"/>
      <c r="I31" s="1343"/>
      <c r="J31" s="1343"/>
      <c r="K31" s="1343"/>
      <c r="L31" s="1343"/>
      <c r="M31" s="1343"/>
      <c r="N31" s="1343"/>
      <c r="O31" s="1343"/>
    </row>
    <row r="32" spans="1:18">
      <c r="R32" s="3378"/>
    </row>
  </sheetData>
  <mergeCells count="7">
    <mergeCell ref="P6:R6"/>
    <mergeCell ref="C2:D2"/>
    <mergeCell ref="A6:A7"/>
    <mergeCell ref="B6:B7"/>
    <mergeCell ref="C6:C7"/>
    <mergeCell ref="D6:D7"/>
    <mergeCell ref="E6:O6"/>
  </mergeCells>
  <pageMargins left="0.23622047244094491" right="0.23622047244094491" top="0.55118110236220474" bottom="0.35433070866141736" header="0.31496062992125984" footer="0.31496062992125984"/>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6"/>
  <sheetViews>
    <sheetView zoomScaleNormal="100" workbookViewId="0">
      <selection activeCell="R18" sqref="R18"/>
    </sheetView>
  </sheetViews>
  <sheetFormatPr defaultColWidth="9" defaultRowHeight="15"/>
  <cols>
    <col min="2" max="2" width="62.28515625" customWidth="1"/>
    <col min="3" max="8" width="9.5703125" customWidth="1"/>
  </cols>
  <sheetData>
    <row r="1" spans="1:9">
      <c r="A1" s="306"/>
      <c r="B1" s="86" t="s">
        <v>0</v>
      </c>
      <c r="C1" s="87" t="s">
        <v>1</v>
      </c>
      <c r="D1" s="87"/>
      <c r="E1" s="1113"/>
      <c r="F1" s="1113"/>
      <c r="G1" s="87"/>
      <c r="H1" s="1068"/>
      <c r="I1" s="127"/>
    </row>
    <row r="2" spans="1:9">
      <c r="A2" s="306"/>
      <c r="B2" s="86" t="s">
        <v>2</v>
      </c>
      <c r="C2" s="85" t="s">
        <v>295</v>
      </c>
      <c r="D2" s="83"/>
      <c r="E2" s="1113"/>
      <c r="F2" s="1113"/>
      <c r="G2" s="83"/>
      <c r="H2" s="1068"/>
      <c r="I2" s="127"/>
    </row>
    <row r="3" spans="1:9">
      <c r="A3" s="306"/>
      <c r="B3" s="86" t="s">
        <v>252</v>
      </c>
      <c r="C3" s="83" t="s">
        <v>253</v>
      </c>
      <c r="D3" s="83"/>
      <c r="E3" s="1113"/>
      <c r="F3" s="1113"/>
      <c r="G3" s="83"/>
      <c r="H3" s="1068"/>
      <c r="I3" s="127"/>
    </row>
    <row r="4" spans="1:9">
      <c r="A4" s="306"/>
      <c r="B4" s="86" t="s">
        <v>77</v>
      </c>
      <c r="C4" s="83" t="s">
        <v>267</v>
      </c>
      <c r="D4" s="1068"/>
      <c r="E4" s="86"/>
      <c r="F4" s="83"/>
      <c r="G4" s="83"/>
      <c r="H4" s="1068"/>
      <c r="I4" s="127"/>
    </row>
    <row r="5" spans="1:9">
      <c r="A5" s="1113"/>
      <c r="B5" s="1113"/>
      <c r="C5" s="1113"/>
      <c r="D5" s="1083"/>
      <c r="E5" s="1113"/>
      <c r="F5" s="1083"/>
      <c r="G5" s="1083"/>
      <c r="H5" s="1068"/>
      <c r="I5" s="127"/>
    </row>
    <row r="6" spans="1:9">
      <c r="A6" s="3495" t="s">
        <v>306</v>
      </c>
      <c r="B6" s="3495" t="s">
        <v>277</v>
      </c>
      <c r="C6" s="3476" t="s">
        <v>255</v>
      </c>
      <c r="D6" s="3477"/>
      <c r="E6" s="3478" t="s">
        <v>256</v>
      </c>
      <c r="F6" s="3479"/>
      <c r="G6" s="3480" t="s">
        <v>144</v>
      </c>
      <c r="H6" s="3480"/>
      <c r="I6" s="127"/>
    </row>
    <row r="7" spans="1:9" ht="24">
      <c r="A7" s="3496"/>
      <c r="B7" s="3496"/>
      <c r="C7" s="89" t="s">
        <v>190</v>
      </c>
      <c r="D7" s="7" t="s">
        <v>257</v>
      </c>
      <c r="E7" s="89" t="s">
        <v>190</v>
      </c>
      <c r="F7" s="7" t="s">
        <v>257</v>
      </c>
      <c r="G7" s="89" t="s">
        <v>190</v>
      </c>
      <c r="H7" s="7" t="s">
        <v>257</v>
      </c>
      <c r="I7" s="127"/>
    </row>
    <row r="8" spans="1:9">
      <c r="A8" s="1072" t="s">
        <v>278</v>
      </c>
      <c r="B8" s="1073" t="s">
        <v>279</v>
      </c>
      <c r="C8" s="1064">
        <v>13</v>
      </c>
      <c r="D8" s="1064">
        <v>0</v>
      </c>
      <c r="E8" s="1064">
        <v>121</v>
      </c>
      <c r="F8" s="1064">
        <v>0</v>
      </c>
      <c r="G8" s="1075">
        <f t="shared" ref="G8:G18" si="0">C8+E8</f>
        <v>134</v>
      </c>
      <c r="H8" s="1075">
        <f t="shared" ref="H8:H18" si="1">D8+F8</f>
        <v>0</v>
      </c>
      <c r="I8" s="127"/>
    </row>
    <row r="9" spans="1:9">
      <c r="A9" s="1072" t="s">
        <v>280</v>
      </c>
      <c r="B9" s="1073" t="s">
        <v>281</v>
      </c>
      <c r="C9" s="1064">
        <v>2</v>
      </c>
      <c r="D9" s="1064">
        <v>0</v>
      </c>
      <c r="E9" s="1064">
        <v>1037</v>
      </c>
      <c r="F9" s="1064">
        <v>0</v>
      </c>
      <c r="G9" s="1075">
        <f t="shared" si="0"/>
        <v>1039</v>
      </c>
      <c r="H9" s="1075">
        <f t="shared" si="1"/>
        <v>0</v>
      </c>
      <c r="I9" s="127"/>
    </row>
    <row r="10" spans="1:9">
      <c r="A10" s="1072" t="s">
        <v>282</v>
      </c>
      <c r="B10" s="1073" t="s">
        <v>283</v>
      </c>
      <c r="C10" s="1064">
        <v>2814</v>
      </c>
      <c r="D10" s="1064">
        <v>2725</v>
      </c>
      <c r="E10" s="1064">
        <v>1032</v>
      </c>
      <c r="F10" s="1064">
        <v>272</v>
      </c>
      <c r="G10" s="1075">
        <f t="shared" si="0"/>
        <v>3846</v>
      </c>
      <c r="H10" s="1075">
        <f t="shared" si="1"/>
        <v>2997</v>
      </c>
      <c r="I10" s="127"/>
    </row>
    <row r="11" spans="1:9">
      <c r="A11" s="1072" t="s">
        <v>284</v>
      </c>
      <c r="B11" s="1073" t="s">
        <v>285</v>
      </c>
      <c r="C11" s="1064">
        <v>517</v>
      </c>
      <c r="D11" s="1064">
        <v>485</v>
      </c>
      <c r="E11" s="1064">
        <v>4299</v>
      </c>
      <c r="F11" s="1064">
        <v>4524</v>
      </c>
      <c r="G11" s="1075">
        <f t="shared" si="0"/>
        <v>4816</v>
      </c>
      <c r="H11" s="1075">
        <f t="shared" si="1"/>
        <v>5009</v>
      </c>
      <c r="I11" s="127"/>
    </row>
    <row r="12" spans="1:9">
      <c r="A12" s="1072" t="s">
        <v>286</v>
      </c>
      <c r="B12" s="1077" t="s">
        <v>287</v>
      </c>
      <c r="C12" s="1064">
        <v>2053</v>
      </c>
      <c r="D12" s="1064">
        <v>1981</v>
      </c>
      <c r="E12" s="1064">
        <v>893</v>
      </c>
      <c r="F12" s="1064">
        <v>272</v>
      </c>
      <c r="G12" s="1075">
        <f t="shared" si="0"/>
        <v>2946</v>
      </c>
      <c r="H12" s="1075">
        <f t="shared" si="1"/>
        <v>2253</v>
      </c>
      <c r="I12" s="127"/>
    </row>
    <row r="13" spans="1:9">
      <c r="A13" s="1072" t="s">
        <v>288</v>
      </c>
      <c r="B13" s="1073" t="s">
        <v>289</v>
      </c>
      <c r="C13" s="1064">
        <v>661</v>
      </c>
      <c r="D13" s="1064">
        <v>704</v>
      </c>
      <c r="E13" s="1064">
        <v>4399</v>
      </c>
      <c r="F13" s="1064">
        <v>4846</v>
      </c>
      <c r="G13" s="1075">
        <f t="shared" si="0"/>
        <v>5060</v>
      </c>
      <c r="H13" s="1075">
        <f t="shared" si="1"/>
        <v>5550</v>
      </c>
      <c r="I13" s="127"/>
    </row>
    <row r="14" spans="1:9">
      <c r="A14" s="1072" t="s">
        <v>290</v>
      </c>
      <c r="B14" s="1073" t="s">
        <v>291</v>
      </c>
      <c r="C14" s="1064">
        <v>4</v>
      </c>
      <c r="D14" s="1064">
        <v>4</v>
      </c>
      <c r="E14" s="1064">
        <v>1</v>
      </c>
      <c r="F14" s="1064">
        <v>1</v>
      </c>
      <c r="G14" s="1075">
        <f t="shared" si="0"/>
        <v>5</v>
      </c>
      <c r="H14" s="1075">
        <f t="shared" si="1"/>
        <v>5</v>
      </c>
      <c r="I14" s="127"/>
    </row>
    <row r="15" spans="1:9">
      <c r="A15" s="1072" t="s">
        <v>301</v>
      </c>
      <c r="B15" s="1073" t="s">
        <v>302</v>
      </c>
      <c r="C15" s="1064">
        <v>2592</v>
      </c>
      <c r="D15" s="1064">
        <v>2586</v>
      </c>
      <c r="E15" s="1064">
        <v>1019</v>
      </c>
      <c r="F15" s="1064">
        <v>272</v>
      </c>
      <c r="G15" s="1075">
        <f t="shared" si="0"/>
        <v>3611</v>
      </c>
      <c r="H15" s="1075">
        <f t="shared" si="1"/>
        <v>2858</v>
      </c>
      <c r="I15" s="127"/>
    </row>
    <row r="16" spans="1:9">
      <c r="A16" s="1072" t="s">
        <v>303</v>
      </c>
      <c r="B16" s="1073" t="s">
        <v>304</v>
      </c>
      <c r="C16" s="1064">
        <v>471</v>
      </c>
      <c r="D16" s="1064">
        <v>475</v>
      </c>
      <c r="E16" s="1064">
        <v>4936</v>
      </c>
      <c r="F16" s="1064">
        <v>4815</v>
      </c>
      <c r="G16" s="1075">
        <f t="shared" si="0"/>
        <v>5407</v>
      </c>
      <c r="H16" s="1075">
        <f t="shared" si="1"/>
        <v>5290</v>
      </c>
      <c r="I16" s="127"/>
    </row>
    <row r="17" spans="1:9" ht="63" customHeight="1">
      <c r="A17" s="1114">
        <v>140001</v>
      </c>
      <c r="B17" s="1115" t="s">
        <v>292</v>
      </c>
      <c r="C17" s="1064">
        <v>0</v>
      </c>
      <c r="D17" s="1064">
        <v>0</v>
      </c>
      <c r="E17" s="1064">
        <v>0</v>
      </c>
      <c r="F17" s="1064">
        <v>0</v>
      </c>
      <c r="G17" s="1075">
        <f t="shared" si="0"/>
        <v>0</v>
      </c>
      <c r="H17" s="1075">
        <f t="shared" si="1"/>
        <v>0</v>
      </c>
      <c r="I17" s="127"/>
    </row>
    <row r="18" spans="1:9" ht="89.25" customHeight="1">
      <c r="A18" s="1114">
        <v>140002</v>
      </c>
      <c r="B18" s="1115" t="s">
        <v>293</v>
      </c>
      <c r="C18" s="1064">
        <v>0</v>
      </c>
      <c r="D18" s="1064">
        <v>0</v>
      </c>
      <c r="E18" s="1064">
        <v>0</v>
      </c>
      <c r="F18" s="1064">
        <v>0</v>
      </c>
      <c r="G18" s="1075">
        <f t="shared" si="0"/>
        <v>0</v>
      </c>
      <c r="H18" s="1075">
        <f t="shared" si="1"/>
        <v>0</v>
      </c>
    </row>
    <row r="19" spans="1:9">
      <c r="A19" s="3493" t="s">
        <v>144</v>
      </c>
      <c r="B19" s="3494"/>
      <c r="C19" s="1116">
        <f t="shared" ref="C19:G19" si="2">SUM(C8:C18)</f>
        <v>9127</v>
      </c>
      <c r="D19" s="1117">
        <v>8960</v>
      </c>
      <c r="E19" s="1116">
        <f t="shared" si="2"/>
        <v>17737</v>
      </c>
      <c r="F19" s="1117">
        <v>15002</v>
      </c>
      <c r="G19" s="1116">
        <f t="shared" si="2"/>
        <v>26864</v>
      </c>
      <c r="H19" s="1080">
        <v>23962</v>
      </c>
      <c r="I19" s="68"/>
    </row>
    <row r="20" spans="1:9" s="2660" customFormat="1" ht="12.75">
      <c r="A20" s="2656" t="s">
        <v>334</v>
      </c>
      <c r="B20" s="2657"/>
      <c r="C20" s="2658"/>
      <c r="D20" s="2658"/>
      <c r="E20" s="2659"/>
      <c r="F20" s="2658"/>
      <c r="G20" s="2658"/>
      <c r="H20" s="2659"/>
    </row>
    <row r="21" spans="1:9" s="2660" customFormat="1" ht="12.75">
      <c r="A21" s="2661">
        <v>280005</v>
      </c>
      <c r="B21" s="2662" t="s">
        <v>335</v>
      </c>
      <c r="C21" s="2658"/>
      <c r="D21" s="2658"/>
      <c r="E21" s="2659"/>
      <c r="F21" s="2658"/>
      <c r="G21" s="2658"/>
      <c r="H21" s="2659"/>
    </row>
    <row r="22" spans="1:9" s="2660" customFormat="1" ht="12.75">
      <c r="A22" s="2661">
        <v>280006</v>
      </c>
      <c r="B22" s="2662" t="s">
        <v>336</v>
      </c>
      <c r="C22" s="2658"/>
      <c r="D22" s="2658"/>
      <c r="E22" s="2659"/>
      <c r="F22" s="2658"/>
      <c r="G22" s="2658"/>
      <c r="H22" s="2659"/>
    </row>
    <row r="23" spans="1:9" s="2660" customFormat="1" ht="22.5">
      <c r="A23" s="2661">
        <v>280007</v>
      </c>
      <c r="B23" s="2662" t="s">
        <v>337</v>
      </c>
      <c r="C23" s="2658"/>
      <c r="D23" s="2658"/>
      <c r="E23" s="2659"/>
      <c r="F23" s="2658"/>
      <c r="G23" s="2658"/>
      <c r="H23" s="2659"/>
    </row>
    <row r="24" spans="1:9" s="2660" customFormat="1" ht="22.5">
      <c r="A24" s="2661">
        <v>280008</v>
      </c>
      <c r="B24" s="2662" t="s">
        <v>338</v>
      </c>
      <c r="C24" s="2658"/>
      <c r="D24" s="2658"/>
      <c r="E24" s="2659"/>
      <c r="F24" s="2658"/>
      <c r="G24" s="2658"/>
      <c r="H24" s="2659"/>
    </row>
    <row r="25" spans="1:9" s="2660" customFormat="1" ht="12.75">
      <c r="A25" s="3474" t="s">
        <v>144</v>
      </c>
      <c r="B25" s="3475"/>
      <c r="C25" s="2663"/>
      <c r="D25" s="2663"/>
      <c r="E25" s="2664"/>
      <c r="F25" s="2663"/>
      <c r="G25" s="2665"/>
      <c r="H25" s="2664"/>
    </row>
    <row r="26" spans="1:9" s="2667" customFormat="1" ht="12.75">
      <c r="A26" s="3474" t="s">
        <v>339</v>
      </c>
      <c r="B26" s="3475"/>
      <c r="C26" s="2666">
        <f>C19</f>
        <v>9127</v>
      </c>
      <c r="D26" s="2666">
        <f t="shared" ref="D26:H26" si="3">D19</f>
        <v>8960</v>
      </c>
      <c r="E26" s="2666">
        <f t="shared" si="3"/>
        <v>17737</v>
      </c>
      <c r="F26" s="2666">
        <f t="shared" si="3"/>
        <v>15002</v>
      </c>
      <c r="G26" s="2666">
        <f t="shared" si="3"/>
        <v>26864</v>
      </c>
      <c r="H26" s="2666">
        <f t="shared" si="3"/>
        <v>23962</v>
      </c>
    </row>
  </sheetData>
  <mergeCells count="8">
    <mergeCell ref="A25:B25"/>
    <mergeCell ref="A26:B26"/>
    <mergeCell ref="C6:D6"/>
    <mergeCell ref="E6:F6"/>
    <mergeCell ref="G6:H6"/>
    <mergeCell ref="A19:B19"/>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5"/>
  <sheetViews>
    <sheetView zoomScaleNormal="100" workbookViewId="0">
      <selection activeCell="Q16" sqref="Q16"/>
    </sheetView>
  </sheetViews>
  <sheetFormatPr defaultColWidth="9" defaultRowHeight="15"/>
  <cols>
    <col min="2" max="2" width="59.140625" customWidth="1"/>
    <col min="3" max="8" width="9.5703125" customWidth="1"/>
  </cols>
  <sheetData>
    <row r="1" spans="1:9">
      <c r="A1" s="306"/>
      <c r="B1" s="86" t="s">
        <v>0</v>
      </c>
      <c r="C1" s="87" t="s">
        <v>1</v>
      </c>
      <c r="D1" s="1070"/>
      <c r="E1" s="87"/>
      <c r="F1" s="83"/>
      <c r="G1" s="1071"/>
      <c r="H1" s="1068"/>
      <c r="I1" s="127"/>
    </row>
    <row r="2" spans="1:9">
      <c r="A2" s="306"/>
      <c r="B2" s="86" t="s">
        <v>2</v>
      </c>
      <c r="C2" s="1110" t="s">
        <v>295</v>
      </c>
      <c r="D2" s="1070"/>
      <c r="E2" s="1111"/>
      <c r="F2" s="83"/>
      <c r="G2" s="1071"/>
      <c r="H2" s="1068"/>
      <c r="I2" s="127"/>
    </row>
    <row r="3" spans="1:9">
      <c r="A3" s="306"/>
      <c r="B3" s="86" t="s">
        <v>252</v>
      </c>
      <c r="C3" s="87" t="s">
        <v>253</v>
      </c>
      <c r="D3" s="1070"/>
      <c r="E3" s="87"/>
      <c r="F3" s="83"/>
      <c r="G3" s="1071"/>
      <c r="H3" s="1068"/>
      <c r="I3" s="127"/>
    </row>
    <row r="4" spans="1:9">
      <c r="A4" s="306"/>
      <c r="B4" s="86" t="s">
        <v>297</v>
      </c>
      <c r="C4" s="87" t="s">
        <v>53</v>
      </c>
      <c r="D4" s="1070"/>
      <c r="E4" s="87"/>
      <c r="F4" s="83"/>
      <c r="G4" s="1071"/>
      <c r="H4" s="1068"/>
      <c r="I4" s="127"/>
    </row>
    <row r="5" spans="1:9">
      <c r="A5" s="1071"/>
      <c r="B5" s="1071"/>
      <c r="C5" s="1071"/>
      <c r="D5" s="1084"/>
      <c r="E5" s="1071"/>
      <c r="F5" s="1084"/>
      <c r="G5" s="1071"/>
      <c r="H5" s="1068"/>
      <c r="I5" s="127"/>
    </row>
    <row r="6" spans="1:9">
      <c r="A6" s="3503" t="s">
        <v>306</v>
      </c>
      <c r="B6" s="3503" t="s">
        <v>277</v>
      </c>
      <c r="C6" s="3476" t="s">
        <v>255</v>
      </c>
      <c r="D6" s="3477"/>
      <c r="E6" s="3478" t="s">
        <v>256</v>
      </c>
      <c r="F6" s="3479"/>
      <c r="G6" s="3480" t="s">
        <v>144</v>
      </c>
      <c r="H6" s="3480"/>
      <c r="I6" s="127"/>
    </row>
    <row r="7" spans="1:9" ht="24">
      <c r="A7" s="3503"/>
      <c r="B7" s="3503"/>
      <c r="C7" s="89" t="s">
        <v>190</v>
      </c>
      <c r="D7" s="7" t="s">
        <v>257</v>
      </c>
      <c r="E7" s="89" t="s">
        <v>190</v>
      </c>
      <c r="F7" s="7" t="s">
        <v>257</v>
      </c>
      <c r="G7" s="89" t="s">
        <v>190</v>
      </c>
      <c r="H7" s="7" t="s">
        <v>257</v>
      </c>
      <c r="I7" s="127"/>
    </row>
    <row r="8" spans="1:9">
      <c r="A8" s="1072" t="s">
        <v>278</v>
      </c>
      <c r="B8" s="1073" t="s">
        <v>279</v>
      </c>
      <c r="C8" s="1062">
        <v>4505</v>
      </c>
      <c r="D8" s="1062">
        <v>4505</v>
      </c>
      <c r="E8" s="1063">
        <v>319</v>
      </c>
      <c r="F8" s="1063">
        <v>319</v>
      </c>
      <c r="G8" s="1062">
        <f t="shared" ref="G8:G17" si="0">C8+E8</f>
        <v>4824</v>
      </c>
      <c r="H8" s="1062">
        <f t="shared" ref="H8:H17" si="1">D8+F8</f>
        <v>4824</v>
      </c>
      <c r="I8" s="127"/>
    </row>
    <row r="9" spans="1:9">
      <c r="A9" s="1072" t="s">
        <v>280</v>
      </c>
      <c r="B9" s="1073" t="s">
        <v>281</v>
      </c>
      <c r="C9" s="1062">
        <v>3773</v>
      </c>
      <c r="D9" s="1062">
        <v>3773</v>
      </c>
      <c r="E9" s="1063">
        <v>993</v>
      </c>
      <c r="F9" s="1063">
        <v>993</v>
      </c>
      <c r="G9" s="1062">
        <f t="shared" si="0"/>
        <v>4766</v>
      </c>
      <c r="H9" s="1062">
        <f t="shared" si="1"/>
        <v>4766</v>
      </c>
      <c r="I9" s="127"/>
    </row>
    <row r="10" spans="1:9">
      <c r="A10" s="1072" t="s">
        <v>282</v>
      </c>
      <c r="B10" s="1073" t="s">
        <v>283</v>
      </c>
      <c r="C10" s="1062">
        <v>2677</v>
      </c>
      <c r="D10" s="1062">
        <v>2677</v>
      </c>
      <c r="E10" s="1063">
        <v>84</v>
      </c>
      <c r="F10" s="1063">
        <v>84</v>
      </c>
      <c r="G10" s="1062">
        <f t="shared" si="0"/>
        <v>2761</v>
      </c>
      <c r="H10" s="1062">
        <f t="shared" si="1"/>
        <v>2761</v>
      </c>
      <c r="I10" s="127"/>
    </row>
    <row r="11" spans="1:9">
      <c r="A11" s="1072" t="s">
        <v>284</v>
      </c>
      <c r="B11" s="1073" t="s">
        <v>285</v>
      </c>
      <c r="C11" s="1062">
        <v>181</v>
      </c>
      <c r="D11" s="1062">
        <v>181</v>
      </c>
      <c r="E11" s="1063">
        <v>9</v>
      </c>
      <c r="F11" s="1063">
        <v>10</v>
      </c>
      <c r="G11" s="1062">
        <f t="shared" si="0"/>
        <v>190</v>
      </c>
      <c r="H11" s="1062">
        <f t="shared" si="1"/>
        <v>191</v>
      </c>
      <c r="I11" s="127"/>
    </row>
    <row r="12" spans="1:9">
      <c r="A12" s="1072" t="s">
        <v>286</v>
      </c>
      <c r="B12" s="1073" t="s">
        <v>287</v>
      </c>
      <c r="C12" s="1062">
        <v>1921</v>
      </c>
      <c r="D12" s="1062">
        <v>1921</v>
      </c>
      <c r="E12" s="1063">
        <v>28</v>
      </c>
      <c r="F12" s="1063">
        <v>30</v>
      </c>
      <c r="G12" s="1062">
        <f t="shared" si="0"/>
        <v>1949</v>
      </c>
      <c r="H12" s="1062">
        <f t="shared" si="1"/>
        <v>1951</v>
      </c>
      <c r="I12" s="127"/>
    </row>
    <row r="13" spans="1:9">
      <c r="A13" s="1072" t="s">
        <v>288</v>
      </c>
      <c r="B13" s="1073" t="s">
        <v>289</v>
      </c>
      <c r="C13" s="1062">
        <v>177</v>
      </c>
      <c r="D13" s="1062">
        <v>177</v>
      </c>
      <c r="E13" s="1063">
        <v>3</v>
      </c>
      <c r="F13" s="1063">
        <v>10</v>
      </c>
      <c r="G13" s="1062">
        <f t="shared" si="0"/>
        <v>180</v>
      </c>
      <c r="H13" s="1062">
        <f t="shared" si="1"/>
        <v>187</v>
      </c>
      <c r="I13" s="127"/>
    </row>
    <row r="14" spans="1:9">
      <c r="A14" s="1072" t="s">
        <v>290</v>
      </c>
      <c r="B14" s="1073" t="s">
        <v>291</v>
      </c>
      <c r="C14" s="1062">
        <v>0</v>
      </c>
      <c r="D14" s="1062">
        <v>30</v>
      </c>
      <c r="E14" s="1063">
        <v>1</v>
      </c>
      <c r="F14" s="1063">
        <v>10</v>
      </c>
      <c r="G14" s="1062">
        <f t="shared" si="0"/>
        <v>1</v>
      </c>
      <c r="H14" s="1062">
        <f t="shared" si="1"/>
        <v>40</v>
      </c>
      <c r="I14" s="127"/>
    </row>
    <row r="15" spans="1:9">
      <c r="A15" s="1072" t="s">
        <v>316</v>
      </c>
      <c r="B15" s="1073" t="s">
        <v>317</v>
      </c>
      <c r="C15" s="1062">
        <v>0</v>
      </c>
      <c r="D15" s="1062"/>
      <c r="E15" s="1063">
        <v>0</v>
      </c>
      <c r="F15" s="1063">
        <v>0</v>
      </c>
      <c r="G15" s="1062">
        <f t="shared" si="0"/>
        <v>0</v>
      </c>
      <c r="H15" s="1062">
        <f t="shared" si="1"/>
        <v>0</v>
      </c>
      <c r="I15" s="127"/>
    </row>
    <row r="16" spans="1:9" ht="72">
      <c r="A16" s="20">
        <v>140001</v>
      </c>
      <c r="B16" s="1066" t="s">
        <v>292</v>
      </c>
      <c r="C16" s="1062">
        <v>0</v>
      </c>
      <c r="D16" s="1062">
        <v>10</v>
      </c>
      <c r="E16" s="1063">
        <v>0</v>
      </c>
      <c r="F16" s="1063">
        <v>10</v>
      </c>
      <c r="G16" s="1062">
        <f t="shared" si="0"/>
        <v>0</v>
      </c>
      <c r="H16" s="1062">
        <f t="shared" si="1"/>
        <v>20</v>
      </c>
      <c r="I16" s="127"/>
    </row>
    <row r="17" spans="1:8" ht="96">
      <c r="A17" s="20">
        <v>140002</v>
      </c>
      <c r="B17" s="1066" t="s">
        <v>293</v>
      </c>
      <c r="C17" s="1062">
        <v>0</v>
      </c>
      <c r="D17" s="1062">
        <v>10</v>
      </c>
      <c r="E17" s="1063">
        <v>0</v>
      </c>
      <c r="F17" s="1063">
        <v>10</v>
      </c>
      <c r="G17" s="1062">
        <f t="shared" si="0"/>
        <v>0</v>
      </c>
      <c r="H17" s="1062">
        <f t="shared" si="1"/>
        <v>20</v>
      </c>
    </row>
    <row r="18" spans="1:8">
      <c r="A18" s="3493" t="s">
        <v>144</v>
      </c>
      <c r="B18" s="3500"/>
      <c r="C18" s="1109">
        <f t="shared" ref="C18:D18" si="2">SUM(C8:C17)</f>
        <v>13234</v>
      </c>
      <c r="D18" s="1112">
        <f t="shared" si="2"/>
        <v>13284</v>
      </c>
      <c r="E18" s="1112">
        <f t="shared" ref="E18:H18" si="3">SUM(E8:E17)</f>
        <v>1437</v>
      </c>
      <c r="F18" s="1112">
        <f t="shared" si="3"/>
        <v>1476</v>
      </c>
      <c r="G18" s="1112">
        <f t="shared" si="3"/>
        <v>14671</v>
      </c>
      <c r="H18" s="1112">
        <f t="shared" si="3"/>
        <v>14760</v>
      </c>
    </row>
    <row r="19" spans="1:8" s="2660" customFormat="1" ht="12.75">
      <c r="A19" s="2656" t="s">
        <v>334</v>
      </c>
      <c r="B19" s="2657"/>
      <c r="C19" s="2658"/>
      <c r="D19" s="2658"/>
      <c r="E19" s="2659"/>
      <c r="F19" s="2658"/>
      <c r="G19" s="2658"/>
      <c r="H19" s="2659"/>
    </row>
    <row r="20" spans="1:8" s="2660" customFormat="1" ht="12.75">
      <c r="A20" s="2661">
        <v>280005</v>
      </c>
      <c r="B20" s="2662" t="s">
        <v>335</v>
      </c>
      <c r="C20" s="2658"/>
      <c r="D20" s="2658"/>
      <c r="E20" s="2659"/>
      <c r="F20" s="2658"/>
      <c r="G20" s="2658"/>
      <c r="H20" s="2659"/>
    </row>
    <row r="21" spans="1:8" s="2660" customFormat="1" ht="22.5">
      <c r="A21" s="2661">
        <v>280006</v>
      </c>
      <c r="B21" s="2662" t="s">
        <v>336</v>
      </c>
      <c r="C21" s="2658"/>
      <c r="D21" s="2658"/>
      <c r="E21" s="2659"/>
      <c r="F21" s="2658"/>
      <c r="G21" s="2658"/>
      <c r="H21" s="2659"/>
    </row>
    <row r="22" spans="1:8" s="2660" customFormat="1" ht="22.5">
      <c r="A22" s="2661">
        <v>280007</v>
      </c>
      <c r="B22" s="2662" t="s">
        <v>337</v>
      </c>
      <c r="C22" s="2658"/>
      <c r="D22" s="2658"/>
      <c r="E22" s="2659"/>
      <c r="F22" s="2658"/>
      <c r="G22" s="2658"/>
      <c r="H22" s="2659"/>
    </row>
    <row r="23" spans="1:8" s="2660" customFormat="1" ht="22.5">
      <c r="A23" s="2661">
        <v>280008</v>
      </c>
      <c r="B23" s="2662" t="s">
        <v>338</v>
      </c>
      <c r="C23" s="2658"/>
      <c r="D23" s="2658"/>
      <c r="E23" s="2659"/>
      <c r="F23" s="2658"/>
      <c r="G23" s="2658"/>
      <c r="H23" s="2659"/>
    </row>
    <row r="24" spans="1:8" s="2660" customFormat="1" ht="12.75">
      <c r="A24" s="3474" t="s">
        <v>144</v>
      </c>
      <c r="B24" s="3475"/>
      <c r="C24" s="2663"/>
      <c r="D24" s="2663"/>
      <c r="E24" s="2664"/>
      <c r="F24" s="2663"/>
      <c r="G24" s="2665"/>
      <c r="H24" s="2664"/>
    </row>
    <row r="25" spans="1:8" s="2667" customFormat="1" ht="12.75">
      <c r="A25" s="3474" t="s">
        <v>339</v>
      </c>
      <c r="B25" s="3475"/>
      <c r="C25" s="2666">
        <f>C18</f>
        <v>13234</v>
      </c>
      <c r="D25" s="2666">
        <f t="shared" ref="D25:H25" si="4">D18</f>
        <v>13284</v>
      </c>
      <c r="E25" s="2666">
        <f t="shared" si="4"/>
        <v>1437</v>
      </c>
      <c r="F25" s="2666">
        <f t="shared" si="4"/>
        <v>1476</v>
      </c>
      <c r="G25" s="2666">
        <f t="shared" si="4"/>
        <v>14671</v>
      </c>
      <c r="H25" s="2666">
        <f t="shared" si="4"/>
        <v>14760</v>
      </c>
    </row>
  </sheetData>
  <mergeCells count="8">
    <mergeCell ref="A24:B24"/>
    <mergeCell ref="A25:B25"/>
    <mergeCell ref="C6:D6"/>
    <mergeCell ref="E6:F6"/>
    <mergeCell ref="G6:H6"/>
    <mergeCell ref="A18:B18"/>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33"/>
  <sheetViews>
    <sheetView zoomScaleNormal="100" workbookViewId="0">
      <selection activeCell="L16" sqref="L16"/>
    </sheetView>
  </sheetViews>
  <sheetFormatPr defaultColWidth="9" defaultRowHeight="15"/>
  <cols>
    <col min="1" max="1" width="7.5703125" customWidth="1"/>
    <col min="2" max="2" width="75.85546875" customWidth="1"/>
    <col min="3" max="8" width="9.5703125" customWidth="1"/>
  </cols>
  <sheetData>
    <row r="1" spans="1:9">
      <c r="A1" s="306"/>
      <c r="B1" s="86" t="s">
        <v>0</v>
      </c>
      <c r="C1" s="87" t="s">
        <v>1</v>
      </c>
      <c r="D1" s="87"/>
      <c r="E1" s="1083"/>
      <c r="F1" s="1071"/>
      <c r="G1" s="1104"/>
      <c r="H1" s="1068"/>
      <c r="I1" s="127"/>
    </row>
    <row r="2" spans="1:9">
      <c r="A2" s="306"/>
      <c r="B2" s="86" t="s">
        <v>2</v>
      </c>
      <c r="C2" s="1069" t="s">
        <v>179</v>
      </c>
      <c r="D2" s="83"/>
      <c r="E2" s="1083"/>
      <c r="F2" s="1071"/>
      <c r="G2" s="1104"/>
      <c r="H2" s="1068"/>
      <c r="I2" s="127"/>
    </row>
    <row r="3" spans="1:9">
      <c r="A3" s="306"/>
      <c r="B3" s="86" t="s">
        <v>275</v>
      </c>
      <c r="C3" s="83" t="s">
        <v>253</v>
      </c>
      <c r="D3" s="83"/>
      <c r="E3" s="83"/>
      <c r="F3" s="1071"/>
      <c r="G3" s="1105"/>
      <c r="H3" s="1068"/>
      <c r="I3" s="127"/>
    </row>
    <row r="4" spans="1:9">
      <c r="A4" s="306"/>
      <c r="B4" s="86" t="s">
        <v>315</v>
      </c>
      <c r="C4" s="87" t="s">
        <v>55</v>
      </c>
      <c r="D4" s="1068"/>
      <c r="E4" s="1071"/>
      <c r="F4" s="1071"/>
      <c r="G4" s="1104"/>
      <c r="H4" s="1068"/>
      <c r="I4" s="127"/>
    </row>
    <row r="5" spans="1:9">
      <c r="A5" s="1071"/>
      <c r="B5" s="1071"/>
      <c r="C5" s="1071"/>
      <c r="D5" s="1071"/>
      <c r="E5" s="1071"/>
      <c r="F5" s="1071"/>
      <c r="G5" s="1071"/>
      <c r="H5" s="1068"/>
      <c r="I5" s="127"/>
    </row>
    <row r="6" spans="1:9">
      <c r="A6" s="3503" t="s">
        <v>306</v>
      </c>
      <c r="B6" s="3503" t="s">
        <v>277</v>
      </c>
      <c r="C6" s="3476" t="s">
        <v>255</v>
      </c>
      <c r="D6" s="3477"/>
      <c r="E6" s="3478" t="s">
        <v>256</v>
      </c>
      <c r="F6" s="3479"/>
      <c r="G6" s="3480" t="s">
        <v>144</v>
      </c>
      <c r="H6" s="3480"/>
      <c r="I6" s="127"/>
    </row>
    <row r="7" spans="1:9" ht="24">
      <c r="A7" s="3503"/>
      <c r="B7" s="3503"/>
      <c r="C7" s="89" t="s">
        <v>190</v>
      </c>
      <c r="D7" s="7" t="s">
        <v>257</v>
      </c>
      <c r="E7" s="89" t="s">
        <v>190</v>
      </c>
      <c r="F7" s="7" t="s">
        <v>257</v>
      </c>
      <c r="G7" s="89" t="s">
        <v>190</v>
      </c>
      <c r="H7" s="7" t="s">
        <v>257</v>
      </c>
      <c r="I7" s="127"/>
    </row>
    <row r="8" spans="1:9">
      <c r="A8" s="1072" t="s">
        <v>278</v>
      </c>
      <c r="B8" s="1073" t="s">
        <v>279</v>
      </c>
      <c r="C8" s="1062">
        <v>456</v>
      </c>
      <c r="D8" s="1062">
        <v>400</v>
      </c>
      <c r="E8" s="1063">
        <v>184</v>
      </c>
      <c r="F8" s="1063">
        <v>600</v>
      </c>
      <c r="G8" s="1075">
        <f t="shared" ref="G8:G25" si="0">C8+E8</f>
        <v>640</v>
      </c>
      <c r="H8" s="1075">
        <f t="shared" ref="H8:H25" si="1">D8+F8</f>
        <v>1000</v>
      </c>
      <c r="I8" s="127"/>
    </row>
    <row r="9" spans="1:9">
      <c r="A9" s="1072" t="s">
        <v>280</v>
      </c>
      <c r="B9" s="1073" t="s">
        <v>281</v>
      </c>
      <c r="C9" s="1062">
        <v>541</v>
      </c>
      <c r="D9" s="1062">
        <v>400</v>
      </c>
      <c r="E9" s="1063">
        <v>3</v>
      </c>
      <c r="F9" s="1063">
        <v>450</v>
      </c>
      <c r="G9" s="1075">
        <f t="shared" si="0"/>
        <v>544</v>
      </c>
      <c r="H9" s="1075">
        <f t="shared" si="1"/>
        <v>850</v>
      </c>
      <c r="I9" s="127"/>
    </row>
    <row r="10" spans="1:9">
      <c r="A10" s="1072" t="s">
        <v>282</v>
      </c>
      <c r="B10" s="1073" t="s">
        <v>283</v>
      </c>
      <c r="C10" s="1062">
        <v>2</v>
      </c>
      <c r="D10" s="1062">
        <v>5</v>
      </c>
      <c r="E10" s="1063">
        <v>5</v>
      </c>
      <c r="F10" s="1063">
        <v>10</v>
      </c>
      <c r="G10" s="1075">
        <f t="shared" si="0"/>
        <v>7</v>
      </c>
      <c r="H10" s="1075">
        <f t="shared" si="1"/>
        <v>15</v>
      </c>
      <c r="I10" s="127"/>
    </row>
    <row r="11" spans="1:9">
      <c r="A11" s="1072" t="s">
        <v>284</v>
      </c>
      <c r="B11" s="1073" t="s">
        <v>285</v>
      </c>
      <c r="C11" s="1062">
        <v>0</v>
      </c>
      <c r="D11" s="1062">
        <v>5</v>
      </c>
      <c r="E11" s="1063">
        <v>17</v>
      </c>
      <c r="F11" s="1063">
        <v>25</v>
      </c>
      <c r="G11" s="1075">
        <f t="shared" si="0"/>
        <v>17</v>
      </c>
      <c r="H11" s="1075">
        <f t="shared" si="1"/>
        <v>30</v>
      </c>
      <c r="I11" s="127"/>
    </row>
    <row r="12" spans="1:9">
      <c r="A12" s="1076" t="s">
        <v>286</v>
      </c>
      <c r="B12" s="1077" t="s">
        <v>287</v>
      </c>
      <c r="C12" s="1062">
        <v>0</v>
      </c>
      <c r="D12" s="1062">
        <v>1</v>
      </c>
      <c r="E12" s="1063">
        <v>1</v>
      </c>
      <c r="F12" s="1063">
        <v>20</v>
      </c>
      <c r="G12" s="1075">
        <f t="shared" si="0"/>
        <v>1</v>
      </c>
      <c r="H12" s="1075">
        <f t="shared" si="1"/>
        <v>21</v>
      </c>
      <c r="I12" s="127"/>
    </row>
    <row r="13" spans="1:9">
      <c r="A13" s="1076" t="s">
        <v>288</v>
      </c>
      <c r="B13" s="1077" t="s">
        <v>289</v>
      </c>
      <c r="C13" s="1062">
        <v>0</v>
      </c>
      <c r="D13" s="1062">
        <v>1</v>
      </c>
      <c r="E13" s="1063">
        <v>0</v>
      </c>
      <c r="F13" s="1063">
        <v>20</v>
      </c>
      <c r="G13" s="1075">
        <f t="shared" si="0"/>
        <v>0</v>
      </c>
      <c r="H13" s="1075">
        <f t="shared" si="1"/>
        <v>21</v>
      </c>
      <c r="I13" s="127"/>
    </row>
    <row r="14" spans="1:9">
      <c r="A14" s="1076" t="s">
        <v>290</v>
      </c>
      <c r="B14" s="1077" t="s">
        <v>291</v>
      </c>
      <c r="C14" s="1062">
        <v>0</v>
      </c>
      <c r="D14" s="1062">
        <v>0</v>
      </c>
      <c r="E14" s="1063">
        <v>0</v>
      </c>
      <c r="F14" s="1063">
        <v>0</v>
      </c>
      <c r="G14" s="1075">
        <f t="shared" si="0"/>
        <v>0</v>
      </c>
      <c r="H14" s="1075">
        <f t="shared" si="1"/>
        <v>0</v>
      </c>
      <c r="I14" s="127"/>
    </row>
    <row r="15" spans="1:9">
      <c r="A15" s="1106" t="s">
        <v>318</v>
      </c>
      <c r="B15" s="1107" t="s">
        <v>319</v>
      </c>
      <c r="C15" s="1062">
        <v>0</v>
      </c>
      <c r="D15" s="1062">
        <v>0</v>
      </c>
      <c r="E15" s="1063">
        <v>0</v>
      </c>
      <c r="F15" s="1063">
        <v>0</v>
      </c>
      <c r="G15" s="1075">
        <f t="shared" si="0"/>
        <v>0</v>
      </c>
      <c r="H15" s="1075">
        <f t="shared" si="1"/>
        <v>0</v>
      </c>
      <c r="I15" s="127"/>
    </row>
    <row r="16" spans="1:9" ht="24">
      <c r="A16" s="1106" t="s">
        <v>320</v>
      </c>
      <c r="B16" s="1107" t="s">
        <v>321</v>
      </c>
      <c r="C16" s="1062">
        <v>0</v>
      </c>
      <c r="D16" s="1062">
        <v>0</v>
      </c>
      <c r="E16" s="1063">
        <v>0</v>
      </c>
      <c r="F16" s="1063">
        <v>0</v>
      </c>
      <c r="G16" s="1075">
        <f t="shared" si="0"/>
        <v>0</v>
      </c>
      <c r="H16" s="1075">
        <f t="shared" si="1"/>
        <v>0</v>
      </c>
      <c r="I16" s="127"/>
    </row>
    <row r="17" spans="1:8">
      <c r="A17" s="1072" t="s">
        <v>316</v>
      </c>
      <c r="B17" s="1073" t="s">
        <v>317</v>
      </c>
      <c r="C17" s="1062">
        <v>4938</v>
      </c>
      <c r="D17" s="1062">
        <v>4300</v>
      </c>
      <c r="E17" s="1063">
        <v>2088</v>
      </c>
      <c r="F17" s="1063">
        <v>2000</v>
      </c>
      <c r="G17" s="1075">
        <f t="shared" si="0"/>
        <v>7026</v>
      </c>
      <c r="H17" s="1075">
        <f t="shared" si="1"/>
        <v>6300</v>
      </c>
    </row>
    <row r="18" spans="1:8">
      <c r="A18" s="1072" t="s">
        <v>322</v>
      </c>
      <c r="B18" s="1073" t="s">
        <v>323</v>
      </c>
      <c r="C18" s="1062">
        <v>1479</v>
      </c>
      <c r="D18" s="1062">
        <v>1500</v>
      </c>
      <c r="E18" s="1063">
        <v>184</v>
      </c>
      <c r="F18" s="1063">
        <v>500</v>
      </c>
      <c r="G18" s="1075">
        <f t="shared" si="0"/>
        <v>1663</v>
      </c>
      <c r="H18" s="1075">
        <f t="shared" si="1"/>
        <v>2000</v>
      </c>
    </row>
    <row r="19" spans="1:8">
      <c r="A19" s="1072" t="s">
        <v>324</v>
      </c>
      <c r="B19" s="1073" t="s">
        <v>325</v>
      </c>
      <c r="C19" s="1062">
        <v>713</v>
      </c>
      <c r="D19" s="1062">
        <v>1000</v>
      </c>
      <c r="E19" s="1063">
        <v>80</v>
      </c>
      <c r="F19" s="1063">
        <v>300</v>
      </c>
      <c r="G19" s="1075">
        <f t="shared" si="0"/>
        <v>793</v>
      </c>
      <c r="H19" s="1075">
        <f t="shared" si="1"/>
        <v>1300</v>
      </c>
    </row>
    <row r="20" spans="1:8">
      <c r="A20" s="1072" t="s">
        <v>326</v>
      </c>
      <c r="B20" s="1073" t="s">
        <v>327</v>
      </c>
      <c r="C20" s="1062">
        <v>0</v>
      </c>
      <c r="D20" s="1062">
        <v>0</v>
      </c>
      <c r="E20" s="1063">
        <v>0</v>
      </c>
      <c r="F20" s="1063">
        <v>0</v>
      </c>
      <c r="G20" s="1075">
        <f t="shared" si="0"/>
        <v>0</v>
      </c>
      <c r="H20" s="1075">
        <f t="shared" si="1"/>
        <v>0</v>
      </c>
    </row>
    <row r="21" spans="1:8">
      <c r="A21" s="1072" t="s">
        <v>328</v>
      </c>
      <c r="B21" s="1073" t="s">
        <v>329</v>
      </c>
      <c r="C21" s="1062">
        <v>1489</v>
      </c>
      <c r="D21" s="1062">
        <v>1500</v>
      </c>
      <c r="E21" s="1063">
        <v>5859</v>
      </c>
      <c r="F21" s="1063">
        <v>5600</v>
      </c>
      <c r="G21" s="1075">
        <f t="shared" si="0"/>
        <v>7348</v>
      </c>
      <c r="H21" s="1075">
        <f t="shared" si="1"/>
        <v>7100</v>
      </c>
    </row>
    <row r="22" spans="1:8">
      <c r="A22" s="1072" t="s">
        <v>330</v>
      </c>
      <c r="B22" s="1073" t="s">
        <v>331</v>
      </c>
      <c r="C22" s="1062">
        <v>4498</v>
      </c>
      <c r="D22" s="1062">
        <v>4000</v>
      </c>
      <c r="E22" s="1063">
        <v>14819</v>
      </c>
      <c r="F22" s="1063">
        <v>14200</v>
      </c>
      <c r="G22" s="1075">
        <f t="shared" si="0"/>
        <v>19317</v>
      </c>
      <c r="H22" s="1075">
        <f t="shared" si="1"/>
        <v>18200</v>
      </c>
    </row>
    <row r="23" spans="1:8">
      <c r="A23" s="1108" t="s">
        <v>332</v>
      </c>
      <c r="B23" s="1073" t="s">
        <v>333</v>
      </c>
      <c r="C23" s="1062">
        <v>547</v>
      </c>
      <c r="D23" s="1062">
        <v>800</v>
      </c>
      <c r="E23" s="1063">
        <v>636</v>
      </c>
      <c r="F23" s="1063">
        <v>2200</v>
      </c>
      <c r="G23" s="1075">
        <f t="shared" si="0"/>
        <v>1183</v>
      </c>
      <c r="H23" s="1075">
        <f t="shared" si="1"/>
        <v>3000</v>
      </c>
    </row>
    <row r="24" spans="1:8" ht="54" customHeight="1">
      <c r="A24" s="20">
        <v>140001</v>
      </c>
      <c r="B24" s="1066" t="s">
        <v>292</v>
      </c>
      <c r="C24" s="1062">
        <v>0</v>
      </c>
      <c r="D24" s="1062">
        <v>0</v>
      </c>
      <c r="E24" s="1063">
        <v>0</v>
      </c>
      <c r="F24" s="1063">
        <v>0</v>
      </c>
      <c r="G24" s="1075">
        <f t="shared" si="0"/>
        <v>0</v>
      </c>
      <c r="H24" s="1075">
        <f t="shared" si="1"/>
        <v>0</v>
      </c>
    </row>
    <row r="25" spans="1:8" ht="72">
      <c r="A25" s="20">
        <v>140002</v>
      </c>
      <c r="B25" s="1066" t="s">
        <v>293</v>
      </c>
      <c r="C25" s="1062">
        <v>0</v>
      </c>
      <c r="D25" s="1062"/>
      <c r="E25" s="1063">
        <v>0</v>
      </c>
      <c r="F25" s="1063"/>
      <c r="G25" s="1075">
        <f t="shared" si="0"/>
        <v>0</v>
      </c>
      <c r="H25" s="1075">
        <f t="shared" si="1"/>
        <v>0</v>
      </c>
    </row>
    <row r="26" spans="1:8">
      <c r="A26" s="3497" t="s">
        <v>144</v>
      </c>
      <c r="B26" s="3498"/>
      <c r="C26" s="1109">
        <f t="shared" ref="C26:H26" si="2">SUM(C8:C25)</f>
        <v>14663</v>
      </c>
      <c r="D26" s="1109">
        <f t="shared" si="2"/>
        <v>13912</v>
      </c>
      <c r="E26" s="1109">
        <f t="shared" si="2"/>
        <v>23876</v>
      </c>
      <c r="F26" s="1109">
        <f t="shared" si="2"/>
        <v>25925</v>
      </c>
      <c r="G26" s="1109">
        <f t="shared" si="2"/>
        <v>38539</v>
      </c>
      <c r="H26" s="1109">
        <f t="shared" si="2"/>
        <v>39837</v>
      </c>
    </row>
    <row r="27" spans="1:8" s="2660" customFormat="1" ht="12.75">
      <c r="A27" s="2656" t="s">
        <v>334</v>
      </c>
      <c r="B27" s="2657"/>
      <c r="C27" s="2658"/>
      <c r="D27" s="2658"/>
      <c r="E27" s="2659"/>
      <c r="F27" s="2658"/>
      <c r="G27" s="2658"/>
      <c r="H27" s="2659"/>
    </row>
    <row r="28" spans="1:8" s="2660" customFormat="1" ht="12.75">
      <c r="A28" s="2661">
        <v>280005</v>
      </c>
      <c r="B28" s="2662" t="s">
        <v>335</v>
      </c>
      <c r="C28" s="2658"/>
      <c r="D28" s="2658"/>
      <c r="E28" s="2659"/>
      <c r="F28" s="2658"/>
      <c r="G28" s="2658"/>
      <c r="H28" s="2659"/>
    </row>
    <row r="29" spans="1:8" s="2660" customFormat="1" ht="12.75">
      <c r="A29" s="2661">
        <v>280006</v>
      </c>
      <c r="B29" s="2662" t="s">
        <v>336</v>
      </c>
      <c r="C29" s="2658"/>
      <c r="D29" s="2658"/>
      <c r="E29" s="2659"/>
      <c r="F29" s="2658"/>
      <c r="G29" s="2658"/>
      <c r="H29" s="2659"/>
    </row>
    <row r="30" spans="1:8" s="2660" customFormat="1" ht="12.75">
      <c r="A30" s="2661">
        <v>280007</v>
      </c>
      <c r="B30" s="2662" t="s">
        <v>337</v>
      </c>
      <c r="C30" s="2658"/>
      <c r="D30" s="2658"/>
      <c r="E30" s="2659"/>
      <c r="F30" s="2658"/>
      <c r="G30" s="2658"/>
      <c r="H30" s="2659"/>
    </row>
    <row r="31" spans="1:8" s="2660" customFormat="1" ht="12.75">
      <c r="A31" s="2661">
        <v>280008</v>
      </c>
      <c r="B31" s="2662" t="s">
        <v>338</v>
      </c>
      <c r="C31" s="2658"/>
      <c r="D31" s="2658"/>
      <c r="E31" s="2659"/>
      <c r="F31" s="2658"/>
      <c r="G31" s="2658"/>
      <c r="H31" s="2659"/>
    </row>
    <row r="32" spans="1:8" s="2660" customFormat="1" ht="12.75">
      <c r="A32" s="3474" t="s">
        <v>144</v>
      </c>
      <c r="B32" s="3475"/>
      <c r="C32" s="2663"/>
      <c r="D32" s="2663"/>
      <c r="E32" s="2664"/>
      <c r="F32" s="2663"/>
      <c r="G32" s="2665"/>
      <c r="H32" s="2664"/>
    </row>
    <row r="33" spans="1:8" s="2667" customFormat="1" ht="12.75">
      <c r="A33" s="3474" t="s">
        <v>339</v>
      </c>
      <c r="B33" s="3475"/>
      <c r="C33" s="2666">
        <f>C26</f>
        <v>14663</v>
      </c>
      <c r="D33" s="2666">
        <f t="shared" ref="D33:H33" si="3">D26</f>
        <v>13912</v>
      </c>
      <c r="E33" s="2666">
        <f t="shared" si="3"/>
        <v>23876</v>
      </c>
      <c r="F33" s="2666">
        <f t="shared" si="3"/>
        <v>25925</v>
      </c>
      <c r="G33" s="2666">
        <f t="shared" si="3"/>
        <v>38539</v>
      </c>
      <c r="H33" s="2666">
        <f t="shared" si="3"/>
        <v>39837</v>
      </c>
    </row>
  </sheetData>
  <mergeCells count="8">
    <mergeCell ref="A32:B32"/>
    <mergeCell ref="A33:B33"/>
    <mergeCell ref="C6:D6"/>
    <mergeCell ref="E6:F6"/>
    <mergeCell ref="G6:H6"/>
    <mergeCell ref="A26:B26"/>
    <mergeCell ref="A6:A7"/>
    <mergeCell ref="B6:B7"/>
  </mergeCells>
  <printOptions horizontalCentered="1"/>
  <pageMargins left="0.70866141732283472" right="0.70866141732283472" top="0.55118110236220474" bottom="0.15748031496062992" header="0.31496062992125984" footer="0.31496062992125984"/>
  <pageSetup paperSize="9" scale="9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4"/>
  <sheetViews>
    <sheetView workbookViewId="0">
      <selection activeCell="Q16" sqref="Q16"/>
    </sheetView>
  </sheetViews>
  <sheetFormatPr defaultColWidth="9" defaultRowHeight="15"/>
  <cols>
    <col min="2" max="2" width="59"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9">
      <c r="A1" s="306"/>
      <c r="B1" s="86" t="s">
        <v>0</v>
      </c>
      <c r="C1" s="82" t="s">
        <v>251</v>
      </c>
      <c r="D1" s="83"/>
      <c r="E1" s="87"/>
      <c r="F1" s="87"/>
      <c r="G1" s="552"/>
      <c r="H1" s="552"/>
      <c r="I1" s="127"/>
    </row>
    <row r="2" spans="1:9">
      <c r="A2" s="306"/>
      <c r="B2" s="86" t="s">
        <v>2</v>
      </c>
      <c r="C2" s="85" t="s">
        <v>179</v>
      </c>
      <c r="D2" s="85"/>
      <c r="E2" s="87"/>
      <c r="F2" s="87"/>
      <c r="G2" s="552"/>
      <c r="H2" s="552"/>
      <c r="I2" s="127"/>
    </row>
    <row r="3" spans="1:9">
      <c r="A3" s="306"/>
      <c r="B3" s="86" t="s">
        <v>275</v>
      </c>
      <c r="C3" s="83" t="s">
        <v>253</v>
      </c>
      <c r="D3" s="83"/>
      <c r="E3" s="87"/>
      <c r="F3" s="87"/>
      <c r="G3" s="552"/>
      <c r="H3" s="552"/>
      <c r="I3" s="127"/>
    </row>
    <row r="4" spans="1:9">
      <c r="A4" s="306"/>
      <c r="B4" s="86" t="s">
        <v>297</v>
      </c>
      <c r="C4" s="83" t="s">
        <v>270</v>
      </c>
      <c r="D4" s="83"/>
      <c r="E4" s="87"/>
      <c r="F4" s="87"/>
      <c r="G4" s="552"/>
      <c r="H4" s="552"/>
      <c r="I4" s="127"/>
    </row>
    <row r="5" spans="1:9">
      <c r="A5" s="956"/>
      <c r="B5" s="956"/>
      <c r="C5" s="956"/>
      <c r="D5" s="956"/>
      <c r="E5" s="956"/>
      <c r="F5" s="1094"/>
      <c r="G5" s="1094"/>
      <c r="H5" s="552"/>
      <c r="I5" s="127"/>
    </row>
    <row r="6" spans="1:9">
      <c r="A6" s="3512" t="s">
        <v>306</v>
      </c>
      <c r="B6" s="3495" t="s">
        <v>277</v>
      </c>
      <c r="C6" s="3476" t="s">
        <v>255</v>
      </c>
      <c r="D6" s="3477"/>
      <c r="E6" s="3478" t="s">
        <v>256</v>
      </c>
      <c r="F6" s="3479"/>
      <c r="G6" s="3480" t="s">
        <v>144</v>
      </c>
      <c r="H6" s="3480"/>
      <c r="I6" s="127"/>
    </row>
    <row r="7" spans="1:9" ht="24">
      <c r="A7" s="3496"/>
      <c r="B7" s="3496"/>
      <c r="C7" s="89" t="s">
        <v>190</v>
      </c>
      <c r="D7" s="7" t="s">
        <v>257</v>
      </c>
      <c r="E7" s="89" t="s">
        <v>190</v>
      </c>
      <c r="F7" s="7" t="s">
        <v>257</v>
      </c>
      <c r="G7" s="89" t="s">
        <v>190</v>
      </c>
      <c r="H7" s="7" t="s">
        <v>257</v>
      </c>
      <c r="I7" s="127"/>
    </row>
    <row r="8" spans="1:9">
      <c r="A8" s="359" t="s">
        <v>278</v>
      </c>
      <c r="B8" s="317" t="s">
        <v>279</v>
      </c>
      <c r="C8" s="305">
        <v>3476</v>
      </c>
      <c r="D8" s="305">
        <v>3000</v>
      </c>
      <c r="E8" s="305">
        <v>123</v>
      </c>
      <c r="F8" s="305">
        <v>200</v>
      </c>
      <c r="G8" s="305">
        <f t="shared" ref="G8:G16" si="0">C8+E8</f>
        <v>3599</v>
      </c>
      <c r="H8" s="305">
        <f t="shared" ref="H8:H16" si="1">D8+F8</f>
        <v>3200</v>
      </c>
      <c r="I8" s="127"/>
    </row>
    <row r="9" spans="1:9">
      <c r="A9" s="359" t="s">
        <v>280</v>
      </c>
      <c r="B9" s="317" t="s">
        <v>281</v>
      </c>
      <c r="C9" s="305">
        <v>3775</v>
      </c>
      <c r="D9" s="305">
        <v>3050</v>
      </c>
      <c r="E9" s="305">
        <v>1192</v>
      </c>
      <c r="F9" s="305">
        <v>855</v>
      </c>
      <c r="G9" s="305">
        <f t="shared" si="0"/>
        <v>4967</v>
      </c>
      <c r="H9" s="305">
        <f t="shared" si="1"/>
        <v>3905</v>
      </c>
      <c r="I9" s="127"/>
    </row>
    <row r="10" spans="1:9">
      <c r="A10" s="359" t="s">
        <v>282</v>
      </c>
      <c r="B10" s="317" t="s">
        <v>283</v>
      </c>
      <c r="C10" s="305">
        <v>1282</v>
      </c>
      <c r="D10" s="305">
        <v>1000</v>
      </c>
      <c r="E10" s="305">
        <v>56</v>
      </c>
      <c r="F10" s="305">
        <v>100</v>
      </c>
      <c r="G10" s="305">
        <f t="shared" si="0"/>
        <v>1338</v>
      </c>
      <c r="H10" s="305">
        <f t="shared" si="1"/>
        <v>1100</v>
      </c>
      <c r="I10" s="127"/>
    </row>
    <row r="11" spans="1:9">
      <c r="A11" s="359" t="s">
        <v>284</v>
      </c>
      <c r="B11" s="317" t="s">
        <v>285</v>
      </c>
      <c r="C11" s="305">
        <v>811</v>
      </c>
      <c r="D11" s="305">
        <v>600</v>
      </c>
      <c r="E11" s="305">
        <v>1847</v>
      </c>
      <c r="F11" s="305">
        <v>500</v>
      </c>
      <c r="G11" s="305">
        <f t="shared" si="0"/>
        <v>2658</v>
      </c>
      <c r="H11" s="305">
        <f t="shared" si="1"/>
        <v>1100</v>
      </c>
      <c r="I11" s="127"/>
    </row>
    <row r="12" spans="1:9">
      <c r="A12" s="359" t="s">
        <v>286</v>
      </c>
      <c r="B12" s="1077" t="s">
        <v>287</v>
      </c>
      <c r="C12" s="305">
        <v>732</v>
      </c>
      <c r="D12" s="305">
        <v>500</v>
      </c>
      <c r="E12" s="305">
        <v>34</v>
      </c>
      <c r="F12" s="305">
        <v>100</v>
      </c>
      <c r="G12" s="305">
        <f t="shared" si="0"/>
        <v>766</v>
      </c>
      <c r="H12" s="305">
        <f t="shared" si="1"/>
        <v>600</v>
      </c>
      <c r="I12" s="127"/>
    </row>
    <row r="13" spans="1:9">
      <c r="A13" s="359" t="s">
        <v>288</v>
      </c>
      <c r="B13" s="317" t="s">
        <v>289</v>
      </c>
      <c r="C13" s="305">
        <v>1176</v>
      </c>
      <c r="D13" s="305">
        <v>750</v>
      </c>
      <c r="E13" s="305">
        <v>1418</v>
      </c>
      <c r="F13" s="305">
        <v>750</v>
      </c>
      <c r="G13" s="305">
        <f t="shared" si="0"/>
        <v>2594</v>
      </c>
      <c r="H13" s="305">
        <f t="shared" si="1"/>
        <v>1500</v>
      </c>
      <c r="I13" s="127"/>
    </row>
    <row r="14" spans="1:9">
      <c r="A14" s="11" t="s">
        <v>290</v>
      </c>
      <c r="B14" s="93" t="s">
        <v>291</v>
      </c>
      <c r="C14" s="305">
        <v>5</v>
      </c>
      <c r="D14" s="305">
        <v>1</v>
      </c>
      <c r="E14" s="305">
        <v>1</v>
      </c>
      <c r="F14" s="305">
        <v>1</v>
      </c>
      <c r="G14" s="305">
        <f t="shared" si="0"/>
        <v>6</v>
      </c>
      <c r="H14" s="305">
        <f t="shared" si="1"/>
        <v>2</v>
      </c>
      <c r="I14" s="127"/>
    </row>
    <row r="15" spans="1:9" ht="72">
      <c r="A15" s="20">
        <v>140001</v>
      </c>
      <c r="B15" s="1066" t="s">
        <v>292</v>
      </c>
      <c r="C15" s="305">
        <v>0</v>
      </c>
      <c r="D15" s="305">
        <v>1</v>
      </c>
      <c r="E15" s="305">
        <v>0</v>
      </c>
      <c r="F15" s="305">
        <v>1</v>
      </c>
      <c r="G15" s="305">
        <f t="shared" si="0"/>
        <v>0</v>
      </c>
      <c r="H15" s="305">
        <f t="shared" si="1"/>
        <v>2</v>
      </c>
      <c r="I15" s="127"/>
    </row>
    <row r="16" spans="1:9" ht="96">
      <c r="A16" s="20">
        <v>140002</v>
      </c>
      <c r="B16" s="1066" t="s">
        <v>293</v>
      </c>
      <c r="C16" s="305">
        <v>0</v>
      </c>
      <c r="D16" s="305">
        <v>1</v>
      </c>
      <c r="E16" s="305">
        <v>0</v>
      </c>
      <c r="F16" s="305">
        <v>1</v>
      </c>
      <c r="G16" s="305">
        <f t="shared" si="0"/>
        <v>0</v>
      </c>
      <c r="H16" s="305">
        <f t="shared" si="1"/>
        <v>2</v>
      </c>
      <c r="I16" s="127"/>
    </row>
    <row r="17" spans="1:9">
      <c r="A17" s="3481" t="s">
        <v>144</v>
      </c>
      <c r="B17" s="3482"/>
      <c r="C17" s="1095">
        <f>SUM(C8:C16)</f>
        <v>11257</v>
      </c>
      <c r="D17" s="1095">
        <f t="shared" ref="D17:H17" si="2">SUM(D8:D16)</f>
        <v>8903</v>
      </c>
      <c r="E17" s="1095">
        <f t="shared" si="2"/>
        <v>4671</v>
      </c>
      <c r="F17" s="1095">
        <f t="shared" si="2"/>
        <v>2508</v>
      </c>
      <c r="G17" s="1095">
        <f t="shared" si="2"/>
        <v>15928</v>
      </c>
      <c r="H17" s="1095">
        <f t="shared" si="2"/>
        <v>11411</v>
      </c>
      <c r="I17" s="127"/>
    </row>
    <row r="18" spans="1:9">
      <c r="A18" s="1096" t="s">
        <v>334</v>
      </c>
      <c r="B18" s="1097"/>
      <c r="C18" s="841"/>
      <c r="D18" s="1098"/>
      <c r="E18" s="1098"/>
      <c r="F18" s="1098"/>
      <c r="G18" s="1098"/>
      <c r="H18" s="305"/>
    </row>
    <row r="19" spans="1:9" ht="24">
      <c r="A19" s="685">
        <v>280005</v>
      </c>
      <c r="B19" s="362" t="s">
        <v>335</v>
      </c>
      <c r="C19" s="841"/>
      <c r="D19" s="1098"/>
      <c r="E19" s="1098"/>
      <c r="F19" s="1098"/>
      <c r="G19" s="1098"/>
      <c r="H19" s="305"/>
    </row>
    <row r="20" spans="1:9" ht="24">
      <c r="A20" s="4">
        <v>280006</v>
      </c>
      <c r="B20" s="1" t="s">
        <v>336</v>
      </c>
      <c r="C20" s="1099"/>
      <c r="D20" s="1100"/>
      <c r="E20" s="1101"/>
      <c r="F20" s="1100"/>
      <c r="G20" s="1101"/>
      <c r="H20" s="1102"/>
    </row>
    <row r="21" spans="1:9" ht="24">
      <c r="A21" s="4">
        <v>280007</v>
      </c>
      <c r="B21" s="1" t="s">
        <v>337</v>
      </c>
      <c r="C21" s="1099"/>
      <c r="D21" s="1100"/>
      <c r="E21" s="1101"/>
      <c r="F21" s="1100"/>
      <c r="G21" s="1101"/>
      <c r="H21" s="1102"/>
    </row>
    <row r="22" spans="1:9" ht="24">
      <c r="A22" s="4">
        <v>280008</v>
      </c>
      <c r="B22" s="1" t="s">
        <v>338</v>
      </c>
      <c r="C22" s="1099"/>
      <c r="D22" s="1100"/>
      <c r="E22" s="1101"/>
      <c r="F22" s="1100"/>
      <c r="G22" s="1101"/>
      <c r="H22" s="1102"/>
    </row>
    <row r="23" spans="1:9">
      <c r="A23" s="3513" t="s">
        <v>144</v>
      </c>
      <c r="B23" s="3514"/>
      <c r="C23" s="847"/>
      <c r="D23" s="847"/>
      <c r="E23" s="847"/>
      <c r="F23" s="847"/>
      <c r="G23" s="847"/>
      <c r="H23" s="305"/>
    </row>
    <row r="24" spans="1:9">
      <c r="A24" s="3513" t="s">
        <v>339</v>
      </c>
      <c r="B24" s="3514"/>
      <c r="C24" s="1103">
        <f>C17</f>
        <v>11257</v>
      </c>
      <c r="D24" s="1103">
        <f t="shared" ref="D24:H24" si="3">D17</f>
        <v>8903</v>
      </c>
      <c r="E24" s="1103">
        <f t="shared" si="3"/>
        <v>4671</v>
      </c>
      <c r="F24" s="1103">
        <f t="shared" si="3"/>
        <v>2508</v>
      </c>
      <c r="G24" s="1103">
        <f t="shared" si="3"/>
        <v>15928</v>
      </c>
      <c r="H24" s="1103">
        <f t="shared" si="3"/>
        <v>11411</v>
      </c>
    </row>
  </sheetData>
  <mergeCells count="8">
    <mergeCell ref="G6:H6"/>
    <mergeCell ref="A17:B17"/>
    <mergeCell ref="A23:B23"/>
    <mergeCell ref="A24:B24"/>
    <mergeCell ref="A6:A7"/>
    <mergeCell ref="B6:B7"/>
    <mergeCell ref="C6:D6"/>
    <mergeCell ref="E6:F6"/>
  </mergeCells>
  <printOptions horizontalCentered="1"/>
  <pageMargins left="0.70866141732283472" right="0.70866141732283472" top="0.55118110236220474" bottom="0.35433070866141736" header="0.31496062992125984" footer="0.31496062992125984"/>
  <pageSetup paperSize="9" scale="97"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5"/>
  <sheetViews>
    <sheetView workbookViewId="0">
      <selection activeCell="R21" sqref="R21"/>
    </sheetView>
  </sheetViews>
  <sheetFormatPr defaultColWidth="9" defaultRowHeight="15"/>
  <cols>
    <col min="2" max="2" width="60.7109375" customWidth="1"/>
    <col min="3" max="8" width="9.5703125" customWidth="1"/>
  </cols>
  <sheetData>
    <row r="1" spans="1:9">
      <c r="A1" s="1071"/>
      <c r="B1" s="86" t="s">
        <v>0</v>
      </c>
      <c r="C1" s="82" t="s">
        <v>251</v>
      </c>
      <c r="D1" s="87"/>
      <c r="E1" s="87"/>
      <c r="F1" s="87"/>
      <c r="G1" s="1083"/>
      <c r="H1" s="1068"/>
      <c r="I1" s="127"/>
    </row>
    <row r="2" spans="1:9">
      <c r="A2" s="1071"/>
      <c r="B2" s="86" t="s">
        <v>2</v>
      </c>
      <c r="C2" s="1069" t="s">
        <v>179</v>
      </c>
      <c r="D2" s="83"/>
      <c r="E2" s="83"/>
      <c r="F2" s="83"/>
      <c r="G2" s="1083"/>
      <c r="H2" s="1068"/>
      <c r="I2" s="127"/>
    </row>
    <row r="3" spans="1:9">
      <c r="A3" s="1071"/>
      <c r="B3" s="86" t="s">
        <v>275</v>
      </c>
      <c r="C3" s="83" t="s">
        <v>253</v>
      </c>
      <c r="D3" s="83"/>
      <c r="E3" s="83"/>
      <c r="F3" s="83"/>
      <c r="G3" s="83"/>
      <c r="H3" s="1068"/>
      <c r="I3" s="127"/>
    </row>
    <row r="4" spans="1:9">
      <c r="A4" s="1071"/>
      <c r="B4" s="86" t="s">
        <v>297</v>
      </c>
      <c r="C4" s="87" t="s">
        <v>272</v>
      </c>
      <c r="D4" s="1068"/>
      <c r="E4" s="1068"/>
      <c r="F4" s="1068"/>
      <c r="G4" s="87"/>
      <c r="H4" s="1068"/>
      <c r="I4" s="127"/>
    </row>
    <row r="5" spans="1:9">
      <c r="A5" s="1071"/>
      <c r="B5" s="1071"/>
      <c r="C5" s="1071"/>
      <c r="D5" s="1084"/>
      <c r="E5" s="1084"/>
      <c r="F5" s="1084"/>
      <c r="G5" s="1084"/>
      <c r="H5" s="1068"/>
      <c r="I5" s="127"/>
    </row>
    <row r="6" spans="1:9">
      <c r="A6" s="3517" t="s">
        <v>12365</v>
      </c>
      <c r="B6" s="3519" t="s">
        <v>277</v>
      </c>
      <c r="C6" s="3476" t="s">
        <v>255</v>
      </c>
      <c r="D6" s="3477"/>
      <c r="E6" s="3478" t="s">
        <v>256</v>
      </c>
      <c r="F6" s="3479"/>
      <c r="G6" s="3480" t="s">
        <v>144</v>
      </c>
      <c r="H6" s="3480"/>
      <c r="I6" s="127"/>
    </row>
    <row r="7" spans="1:9" ht="24">
      <c r="A7" s="3518"/>
      <c r="B7" s="3518"/>
      <c r="C7" s="89" t="s">
        <v>190</v>
      </c>
      <c r="D7" s="7" t="s">
        <v>257</v>
      </c>
      <c r="E7" s="89" t="s">
        <v>190</v>
      </c>
      <c r="F7" s="7" t="s">
        <v>257</v>
      </c>
      <c r="G7" s="89" t="s">
        <v>190</v>
      </c>
      <c r="H7" s="7" t="s">
        <v>257</v>
      </c>
      <c r="I7" s="127"/>
    </row>
    <row r="8" spans="1:9">
      <c r="A8" s="1085" t="s">
        <v>278</v>
      </c>
      <c r="B8" s="1352" t="s">
        <v>279</v>
      </c>
      <c r="C8" s="98">
        <v>0</v>
      </c>
      <c r="D8" s="98">
        <v>0</v>
      </c>
      <c r="E8" s="98">
        <v>0</v>
      </c>
      <c r="F8" s="98">
        <v>0</v>
      </c>
      <c r="G8" s="1086">
        <f t="shared" ref="G8:G16" si="0">C8+E8</f>
        <v>0</v>
      </c>
      <c r="H8" s="1086">
        <f t="shared" ref="H8:H17" si="1">D8+F8</f>
        <v>0</v>
      </c>
      <c r="I8" s="127"/>
    </row>
    <row r="9" spans="1:9">
      <c r="A9" s="11" t="s">
        <v>280</v>
      </c>
      <c r="B9" s="1353" t="s">
        <v>281</v>
      </c>
      <c r="C9" s="98">
        <v>0</v>
      </c>
      <c r="D9" s="98">
        <v>0</v>
      </c>
      <c r="E9" s="98">
        <v>0</v>
      </c>
      <c r="F9" s="98">
        <v>0</v>
      </c>
      <c r="G9" s="1086">
        <f t="shared" si="0"/>
        <v>0</v>
      </c>
      <c r="H9" s="1086">
        <f t="shared" si="1"/>
        <v>0</v>
      </c>
      <c r="I9" s="127"/>
    </row>
    <row r="10" spans="1:9">
      <c r="A10" s="11" t="s">
        <v>282</v>
      </c>
      <c r="B10" s="1353" t="s">
        <v>283</v>
      </c>
      <c r="C10" s="98">
        <v>158</v>
      </c>
      <c r="D10" s="98">
        <v>162</v>
      </c>
      <c r="E10" s="98">
        <v>2</v>
      </c>
      <c r="F10" s="98">
        <v>3</v>
      </c>
      <c r="G10" s="1086">
        <f t="shared" si="0"/>
        <v>160</v>
      </c>
      <c r="H10" s="1086">
        <f t="shared" si="1"/>
        <v>165</v>
      </c>
      <c r="I10" s="127"/>
    </row>
    <row r="11" spans="1:9">
      <c r="A11" s="11" t="s">
        <v>284</v>
      </c>
      <c r="B11" s="1353" t="s">
        <v>285</v>
      </c>
      <c r="C11" s="98">
        <v>1</v>
      </c>
      <c r="D11" s="98">
        <v>1</v>
      </c>
      <c r="E11" s="98">
        <v>0</v>
      </c>
      <c r="F11" s="98">
        <v>1</v>
      </c>
      <c r="G11" s="1086">
        <f t="shared" si="0"/>
        <v>1</v>
      </c>
      <c r="H11" s="1086">
        <f t="shared" si="1"/>
        <v>2</v>
      </c>
      <c r="I11" s="127"/>
    </row>
    <row r="12" spans="1:9">
      <c r="A12" s="11" t="s">
        <v>286</v>
      </c>
      <c r="B12" s="1353" t="s">
        <v>287</v>
      </c>
      <c r="C12" s="98">
        <v>1</v>
      </c>
      <c r="D12" s="98">
        <v>0</v>
      </c>
      <c r="E12" s="98">
        <v>0</v>
      </c>
      <c r="F12" s="98">
        <v>0</v>
      </c>
      <c r="G12" s="1086">
        <f t="shared" si="0"/>
        <v>1</v>
      </c>
      <c r="H12" s="1086">
        <f t="shared" si="1"/>
        <v>0</v>
      </c>
      <c r="I12" s="127"/>
    </row>
    <row r="13" spans="1:9">
      <c r="A13" s="11" t="s">
        <v>288</v>
      </c>
      <c r="B13" s="1353" t="s">
        <v>289</v>
      </c>
      <c r="C13" s="98">
        <v>0</v>
      </c>
      <c r="D13" s="98">
        <v>0</v>
      </c>
      <c r="E13" s="98">
        <v>0</v>
      </c>
      <c r="F13" s="98">
        <v>0</v>
      </c>
      <c r="G13" s="1086">
        <f t="shared" si="0"/>
        <v>0</v>
      </c>
      <c r="H13" s="1086">
        <f t="shared" si="1"/>
        <v>0</v>
      </c>
      <c r="I13" s="127"/>
    </row>
    <row r="14" spans="1:9">
      <c r="A14" s="11" t="s">
        <v>290</v>
      </c>
      <c r="B14" s="93" t="s">
        <v>291</v>
      </c>
      <c r="C14" s="98">
        <v>145</v>
      </c>
      <c r="D14" s="98">
        <v>146</v>
      </c>
      <c r="E14" s="98">
        <v>2</v>
      </c>
      <c r="F14" s="98">
        <v>3</v>
      </c>
      <c r="G14" s="1086">
        <f t="shared" si="0"/>
        <v>147</v>
      </c>
      <c r="H14" s="1086">
        <f t="shared" si="1"/>
        <v>149</v>
      </c>
      <c r="I14" s="127"/>
    </row>
    <row r="15" spans="1:9" ht="72">
      <c r="A15" s="20">
        <v>140001</v>
      </c>
      <c r="B15" s="1066" t="s">
        <v>292</v>
      </c>
      <c r="C15" s="98">
        <v>0</v>
      </c>
      <c r="D15" s="98">
        <v>0</v>
      </c>
      <c r="E15" s="98">
        <v>0</v>
      </c>
      <c r="F15" s="98">
        <v>0</v>
      </c>
      <c r="G15" s="1086">
        <f t="shared" si="0"/>
        <v>0</v>
      </c>
      <c r="H15" s="1086">
        <f t="shared" si="1"/>
        <v>0</v>
      </c>
      <c r="I15" s="127"/>
    </row>
    <row r="16" spans="1:9" ht="84">
      <c r="A16" s="20">
        <v>140002</v>
      </c>
      <c r="B16" s="1066" t="s">
        <v>293</v>
      </c>
      <c r="C16" s="98">
        <v>0</v>
      </c>
      <c r="D16" s="98">
        <v>0</v>
      </c>
      <c r="E16" s="98">
        <v>0</v>
      </c>
      <c r="F16" s="98">
        <v>0</v>
      </c>
      <c r="G16" s="1086">
        <f t="shared" si="0"/>
        <v>0</v>
      </c>
      <c r="H16" s="1086">
        <f t="shared" si="1"/>
        <v>0</v>
      </c>
      <c r="I16" s="127"/>
    </row>
    <row r="17" spans="1:9">
      <c r="A17" s="3515" t="s">
        <v>144</v>
      </c>
      <c r="B17" s="3516"/>
      <c r="C17" s="1087">
        <f>SUM(C8:C16)</f>
        <v>305</v>
      </c>
      <c r="D17" s="1087">
        <f t="shared" ref="D17:G17" si="2">SUM(D8:D16)</f>
        <v>309</v>
      </c>
      <c r="E17" s="1087">
        <f t="shared" si="2"/>
        <v>4</v>
      </c>
      <c r="F17" s="1087">
        <f t="shared" si="2"/>
        <v>7</v>
      </c>
      <c r="G17" s="1087">
        <f t="shared" si="2"/>
        <v>309</v>
      </c>
      <c r="H17" s="1087">
        <f t="shared" si="1"/>
        <v>316</v>
      </c>
      <c r="I17" s="127"/>
    </row>
    <row r="18" spans="1:9">
      <c r="A18" s="608" t="s">
        <v>334</v>
      </c>
      <c r="B18" s="1088"/>
      <c r="C18" s="1088"/>
      <c r="D18" s="1089"/>
      <c r="E18" s="1090"/>
      <c r="F18" s="1091"/>
      <c r="G18" s="1092"/>
      <c r="H18" s="247"/>
    </row>
    <row r="19" spans="1:9">
      <c r="A19" s="11" t="s">
        <v>340</v>
      </c>
      <c r="B19" s="205" t="s">
        <v>279</v>
      </c>
      <c r="C19" s="98">
        <v>0</v>
      </c>
      <c r="D19" s="98">
        <v>0</v>
      </c>
      <c r="E19" s="98">
        <v>0</v>
      </c>
      <c r="F19" s="98">
        <v>0</v>
      </c>
      <c r="G19" s="247">
        <f t="shared" ref="G19:H23" si="3">C19+E19</f>
        <v>0</v>
      </c>
      <c r="H19" s="1086">
        <f t="shared" si="3"/>
        <v>0</v>
      </c>
    </row>
    <row r="20" spans="1:9">
      <c r="A20" s="11" t="s">
        <v>341</v>
      </c>
      <c r="B20" s="205" t="s">
        <v>281</v>
      </c>
      <c r="C20" s="98">
        <v>0</v>
      </c>
      <c r="D20" s="98">
        <v>0</v>
      </c>
      <c r="E20" s="98">
        <v>0</v>
      </c>
      <c r="F20" s="98">
        <v>0</v>
      </c>
      <c r="G20" s="247">
        <f t="shared" si="3"/>
        <v>0</v>
      </c>
      <c r="H20" s="1086">
        <f t="shared" si="3"/>
        <v>0</v>
      </c>
    </row>
    <row r="21" spans="1:9" ht="24">
      <c r="A21" s="11">
        <v>280005</v>
      </c>
      <c r="B21" s="205" t="s">
        <v>335</v>
      </c>
      <c r="C21" s="98">
        <v>647</v>
      </c>
      <c r="D21" s="98">
        <v>719</v>
      </c>
      <c r="E21" s="98">
        <v>0</v>
      </c>
      <c r="F21" s="98">
        <v>0</v>
      </c>
      <c r="G21" s="247">
        <f t="shared" si="3"/>
        <v>647</v>
      </c>
      <c r="H21" s="1086">
        <f t="shared" si="3"/>
        <v>719</v>
      </c>
    </row>
    <row r="22" spans="1:9" ht="24">
      <c r="A22" s="11">
        <v>280006</v>
      </c>
      <c r="B22" s="205" t="s">
        <v>336</v>
      </c>
      <c r="C22" s="98">
        <v>1824</v>
      </c>
      <c r="D22" s="98">
        <v>1838</v>
      </c>
      <c r="E22" s="98">
        <v>0</v>
      </c>
      <c r="F22" s="98">
        <v>0</v>
      </c>
      <c r="G22" s="247">
        <f t="shared" si="3"/>
        <v>1824</v>
      </c>
      <c r="H22" s="1086">
        <f t="shared" si="3"/>
        <v>1838</v>
      </c>
    </row>
    <row r="23" spans="1:9" ht="24">
      <c r="A23" s="11">
        <v>280007</v>
      </c>
      <c r="B23" s="205" t="s">
        <v>337</v>
      </c>
      <c r="C23" s="98">
        <v>186</v>
      </c>
      <c r="D23" s="98">
        <v>207</v>
      </c>
      <c r="E23" s="98">
        <v>0</v>
      </c>
      <c r="F23" s="98">
        <v>0</v>
      </c>
      <c r="G23" s="247">
        <f t="shared" si="3"/>
        <v>186</v>
      </c>
      <c r="H23" s="1086">
        <f t="shared" si="3"/>
        <v>207</v>
      </c>
    </row>
    <row r="24" spans="1:9">
      <c r="A24" s="3515" t="s">
        <v>144</v>
      </c>
      <c r="B24" s="3516"/>
      <c r="C24" s="445">
        <f>SUM(C19:C23)</f>
        <v>2657</v>
      </c>
      <c r="D24" s="445">
        <f t="shared" ref="D24:E24" si="4">SUM(D19:D23)</f>
        <v>2764</v>
      </c>
      <c r="E24" s="445">
        <f t="shared" si="4"/>
        <v>0</v>
      </c>
      <c r="F24" s="445">
        <f t="shared" ref="F24:G24" si="5">SUM(F19:F23)</f>
        <v>0</v>
      </c>
      <c r="G24" s="445">
        <f t="shared" si="5"/>
        <v>2657</v>
      </c>
      <c r="H24" s="445">
        <f>D24+F24</f>
        <v>2764</v>
      </c>
    </row>
    <row r="25" spans="1:9">
      <c r="A25" s="3515" t="s">
        <v>339</v>
      </c>
      <c r="B25" s="3516"/>
      <c r="C25" s="1093">
        <f>C24+C17</f>
        <v>2962</v>
      </c>
      <c r="D25" s="1093">
        <f t="shared" ref="D25:E25" si="6">D24+D17</f>
        <v>3073</v>
      </c>
      <c r="E25" s="1093">
        <f t="shared" si="6"/>
        <v>4</v>
      </c>
      <c r="F25" s="1093">
        <f t="shared" ref="F25:G25" si="7">F24+F17</f>
        <v>7</v>
      </c>
      <c r="G25" s="1093">
        <f t="shared" si="7"/>
        <v>2966</v>
      </c>
      <c r="H25" s="1093">
        <f t="shared" ref="H25" si="8">H24+H17</f>
        <v>3080</v>
      </c>
    </row>
  </sheetData>
  <mergeCells count="8">
    <mergeCell ref="G6:H6"/>
    <mergeCell ref="A17:B17"/>
    <mergeCell ref="A24:B24"/>
    <mergeCell ref="A25:B25"/>
    <mergeCell ref="A6:A7"/>
    <mergeCell ref="B6:B7"/>
    <mergeCell ref="C6:D6"/>
    <mergeCell ref="E6:F6"/>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4"/>
  <sheetViews>
    <sheetView zoomScaleNormal="100" workbookViewId="0">
      <selection activeCell="R24" sqref="R24"/>
    </sheetView>
  </sheetViews>
  <sheetFormatPr defaultColWidth="9" defaultRowHeight="15"/>
  <cols>
    <col min="2" max="2" width="57.7109375" customWidth="1"/>
    <col min="3" max="3" width="9.5703125" customWidth="1"/>
    <col min="4" max="4" width="9.5703125" style="133" customWidth="1"/>
    <col min="5" max="5" width="9.5703125" customWidth="1"/>
    <col min="6" max="6" width="9.5703125" style="133" customWidth="1"/>
    <col min="7" max="7" width="9.5703125" customWidth="1"/>
    <col min="8" max="8" width="9.5703125" style="133" customWidth="1"/>
  </cols>
  <sheetData>
    <row r="1" spans="1:9">
      <c r="A1" s="306"/>
      <c r="B1" s="86" t="s">
        <v>0</v>
      </c>
      <c r="C1" s="82" t="s">
        <v>251</v>
      </c>
      <c r="D1" s="87"/>
      <c r="E1" s="87"/>
      <c r="F1" s="87"/>
      <c r="G1" s="1068"/>
      <c r="H1" s="87"/>
      <c r="I1" s="127"/>
    </row>
    <row r="2" spans="1:9">
      <c r="A2" s="306"/>
      <c r="B2" s="86" t="s">
        <v>2</v>
      </c>
      <c r="C2" s="1069" t="s">
        <v>179</v>
      </c>
      <c r="D2" s="83"/>
      <c r="E2" s="83"/>
      <c r="F2" s="83"/>
      <c r="G2" s="1068"/>
      <c r="H2" s="83"/>
      <c r="I2" s="127"/>
    </row>
    <row r="3" spans="1:9">
      <c r="A3" s="306"/>
      <c r="B3" s="86" t="s">
        <v>275</v>
      </c>
      <c r="C3" s="83" t="s">
        <v>253</v>
      </c>
      <c r="D3" s="83"/>
      <c r="E3" s="83"/>
      <c r="F3" s="83"/>
      <c r="G3" s="1068"/>
      <c r="H3" s="83"/>
      <c r="I3" s="127"/>
    </row>
    <row r="4" spans="1:9">
      <c r="A4" s="306"/>
      <c r="B4" s="1070" t="s">
        <v>77</v>
      </c>
      <c r="C4" s="85" t="s">
        <v>342</v>
      </c>
      <c r="D4" s="1068"/>
      <c r="E4" s="1068"/>
      <c r="F4" s="1068"/>
      <c r="G4" s="1068"/>
      <c r="H4" s="1068"/>
      <c r="I4" s="127"/>
    </row>
    <row r="5" spans="1:9">
      <c r="A5" s="1071"/>
      <c r="B5" s="1071"/>
      <c r="C5" s="1071"/>
      <c r="D5" s="1071"/>
      <c r="E5" s="1071"/>
      <c r="F5" s="1071"/>
      <c r="G5" s="1071"/>
      <c r="H5" s="1071"/>
      <c r="I5" s="127"/>
    </row>
    <row r="6" spans="1:9">
      <c r="A6" s="3512" t="s">
        <v>12365</v>
      </c>
      <c r="B6" s="3495" t="s">
        <v>277</v>
      </c>
      <c r="C6" s="3476" t="s">
        <v>255</v>
      </c>
      <c r="D6" s="3477"/>
      <c r="E6" s="3478" t="s">
        <v>256</v>
      </c>
      <c r="F6" s="3479"/>
      <c r="G6" s="3480" t="s">
        <v>144</v>
      </c>
      <c r="H6" s="3480"/>
      <c r="I6" s="127"/>
    </row>
    <row r="7" spans="1:9" ht="24">
      <c r="A7" s="3496"/>
      <c r="B7" s="3496"/>
      <c r="C7" s="89" t="s">
        <v>190</v>
      </c>
      <c r="D7" s="7" t="s">
        <v>257</v>
      </c>
      <c r="E7" s="89" t="s">
        <v>190</v>
      </c>
      <c r="F7" s="7" t="s">
        <v>257</v>
      </c>
      <c r="G7" s="89" t="s">
        <v>190</v>
      </c>
      <c r="H7" s="7" t="s">
        <v>257</v>
      </c>
      <c r="I7" s="127"/>
    </row>
    <row r="8" spans="1:9">
      <c r="A8" s="1072" t="s">
        <v>278</v>
      </c>
      <c r="B8" s="1073" t="s">
        <v>279</v>
      </c>
      <c r="C8" s="1074">
        <v>61552</v>
      </c>
      <c r="D8" s="1074">
        <v>61168</v>
      </c>
      <c r="E8" s="1074">
        <v>8932</v>
      </c>
      <c r="F8" s="1074">
        <v>8840</v>
      </c>
      <c r="G8" s="1075">
        <f t="shared" ref="G8:G16" si="0">C8+E8</f>
        <v>70484</v>
      </c>
      <c r="H8" s="1075">
        <f t="shared" ref="H8:H16" si="1">D8+F8</f>
        <v>70008</v>
      </c>
      <c r="I8" s="127"/>
    </row>
    <row r="9" spans="1:9">
      <c r="A9" s="1072" t="s">
        <v>280</v>
      </c>
      <c r="B9" s="1073" t="s">
        <v>281</v>
      </c>
      <c r="C9" s="1074">
        <v>3304</v>
      </c>
      <c r="D9" s="1074">
        <v>3533</v>
      </c>
      <c r="E9" s="1074">
        <v>201</v>
      </c>
      <c r="F9" s="1074">
        <v>213</v>
      </c>
      <c r="G9" s="1075">
        <f t="shared" si="0"/>
        <v>3505</v>
      </c>
      <c r="H9" s="1075">
        <f t="shared" si="1"/>
        <v>3746</v>
      </c>
      <c r="I9" s="127"/>
    </row>
    <row r="10" spans="1:9">
      <c r="A10" s="1076" t="s">
        <v>282</v>
      </c>
      <c r="B10" s="1077" t="s">
        <v>283</v>
      </c>
      <c r="C10" s="1074">
        <v>4779</v>
      </c>
      <c r="D10" s="1074">
        <v>4672</v>
      </c>
      <c r="E10" s="1074">
        <v>420</v>
      </c>
      <c r="F10" s="1074">
        <v>436</v>
      </c>
      <c r="G10" s="1075">
        <f t="shared" si="0"/>
        <v>5199</v>
      </c>
      <c r="H10" s="1075">
        <f t="shared" si="1"/>
        <v>5108</v>
      </c>
      <c r="I10" s="127"/>
    </row>
    <row r="11" spans="1:9">
      <c r="A11" s="1076" t="s">
        <v>284</v>
      </c>
      <c r="B11" s="211" t="s">
        <v>285</v>
      </c>
      <c r="C11" s="1074">
        <v>59</v>
      </c>
      <c r="D11" s="1074">
        <v>57</v>
      </c>
      <c r="E11" s="1074">
        <v>3</v>
      </c>
      <c r="F11" s="1074">
        <v>4</v>
      </c>
      <c r="G11" s="1075">
        <f t="shared" si="0"/>
        <v>62</v>
      </c>
      <c r="H11" s="1075">
        <f t="shared" si="1"/>
        <v>61</v>
      </c>
      <c r="I11" s="127"/>
    </row>
    <row r="12" spans="1:9">
      <c r="A12" s="1072" t="s">
        <v>286</v>
      </c>
      <c r="B12" s="1077" t="s">
        <v>287</v>
      </c>
      <c r="C12" s="1074">
        <v>3187</v>
      </c>
      <c r="D12" s="1074">
        <v>3248</v>
      </c>
      <c r="E12" s="1074">
        <v>235</v>
      </c>
      <c r="F12" s="1074">
        <v>247</v>
      </c>
      <c r="G12" s="1075">
        <f t="shared" si="0"/>
        <v>3422</v>
      </c>
      <c r="H12" s="1075">
        <f t="shared" si="1"/>
        <v>3495</v>
      </c>
      <c r="I12" s="127"/>
    </row>
    <row r="13" spans="1:9">
      <c r="A13" s="1076" t="s">
        <v>288</v>
      </c>
      <c r="B13" s="1073" t="s">
        <v>289</v>
      </c>
      <c r="C13" s="1074">
        <v>31</v>
      </c>
      <c r="D13" s="1074">
        <v>29</v>
      </c>
      <c r="E13" s="1074">
        <v>0</v>
      </c>
      <c r="F13" s="1074">
        <v>0</v>
      </c>
      <c r="G13" s="1075">
        <f t="shared" si="0"/>
        <v>31</v>
      </c>
      <c r="H13" s="1075">
        <f t="shared" si="1"/>
        <v>29</v>
      </c>
      <c r="I13" s="127"/>
    </row>
    <row r="14" spans="1:9">
      <c r="A14" s="1072" t="s">
        <v>290</v>
      </c>
      <c r="B14" s="1073" t="s">
        <v>291</v>
      </c>
      <c r="C14" s="1074">
        <v>1508</v>
      </c>
      <c r="D14" s="1074">
        <v>1508</v>
      </c>
      <c r="E14" s="1074">
        <v>7577</v>
      </c>
      <c r="F14" s="1074">
        <v>7573</v>
      </c>
      <c r="G14" s="1075">
        <f t="shared" si="0"/>
        <v>9085</v>
      </c>
      <c r="H14" s="1075">
        <f t="shared" si="1"/>
        <v>9081</v>
      </c>
      <c r="I14" s="127"/>
    </row>
    <row r="15" spans="1:9" ht="72">
      <c r="A15" s="20">
        <v>140001</v>
      </c>
      <c r="B15" s="1066" t="s">
        <v>292</v>
      </c>
      <c r="C15" s="1078">
        <v>0</v>
      </c>
      <c r="D15" s="1078">
        <v>0</v>
      </c>
      <c r="E15" s="1078">
        <v>0</v>
      </c>
      <c r="F15" s="1078">
        <v>0</v>
      </c>
      <c r="G15" s="1075">
        <f t="shared" si="0"/>
        <v>0</v>
      </c>
      <c r="H15" s="1079">
        <f t="shared" si="1"/>
        <v>0</v>
      </c>
      <c r="I15" s="127"/>
    </row>
    <row r="16" spans="1:9" ht="96">
      <c r="A16" s="20">
        <v>140002</v>
      </c>
      <c r="B16" s="1066" t="s">
        <v>293</v>
      </c>
      <c r="C16" s="1078">
        <v>0</v>
      </c>
      <c r="D16" s="1078">
        <v>0</v>
      </c>
      <c r="E16" s="1078">
        <v>0</v>
      </c>
      <c r="F16" s="1078">
        <v>0</v>
      </c>
      <c r="G16" s="1075">
        <f t="shared" si="0"/>
        <v>0</v>
      </c>
      <c r="H16" s="1079">
        <f t="shared" si="1"/>
        <v>0</v>
      </c>
      <c r="I16" s="127"/>
    </row>
    <row r="17" spans="1:9">
      <c r="A17" s="3493" t="s">
        <v>144</v>
      </c>
      <c r="B17" s="3494"/>
      <c r="C17" s="1080">
        <f>SUM(C8:C16)</f>
        <v>74420</v>
      </c>
      <c r="D17" s="1081">
        <f>SUM(D8:D16)</f>
        <v>74215</v>
      </c>
      <c r="E17" s="1082">
        <f t="shared" ref="E17:H17" si="2">SUM(E8:E16)</f>
        <v>17368</v>
      </c>
      <c r="F17" s="1081">
        <f t="shared" si="2"/>
        <v>17313</v>
      </c>
      <c r="G17" s="1082">
        <f t="shared" si="2"/>
        <v>91788</v>
      </c>
      <c r="H17" s="1082">
        <f t="shared" si="2"/>
        <v>91528</v>
      </c>
      <c r="I17" s="127"/>
    </row>
    <row r="18" spans="1:9" s="2660" customFormat="1" ht="12.75">
      <c r="A18" s="2656" t="s">
        <v>334</v>
      </c>
      <c r="B18" s="2657"/>
      <c r="C18" s="2658"/>
      <c r="D18" s="2658"/>
      <c r="E18" s="2659"/>
      <c r="F18" s="2658"/>
      <c r="G18" s="2658"/>
      <c r="H18" s="2659"/>
    </row>
    <row r="19" spans="1:9" s="2660" customFormat="1" ht="22.5">
      <c r="A19" s="2661">
        <v>280005</v>
      </c>
      <c r="B19" s="2662" t="s">
        <v>335</v>
      </c>
      <c r="C19" s="2658"/>
      <c r="D19" s="2658"/>
      <c r="E19" s="2659"/>
      <c r="F19" s="2658"/>
      <c r="G19" s="2658"/>
      <c r="H19" s="2659"/>
    </row>
    <row r="20" spans="1:9" s="2660" customFormat="1" ht="22.5">
      <c r="A20" s="2661">
        <v>280006</v>
      </c>
      <c r="B20" s="2662" t="s">
        <v>336</v>
      </c>
      <c r="C20" s="2658"/>
      <c r="D20" s="2658"/>
      <c r="E20" s="2659"/>
      <c r="F20" s="2658"/>
      <c r="G20" s="2658"/>
      <c r="H20" s="2659"/>
    </row>
    <row r="21" spans="1:9" s="2660" customFormat="1" ht="22.5">
      <c r="A21" s="2661">
        <v>280007</v>
      </c>
      <c r="B21" s="2662" t="s">
        <v>337</v>
      </c>
      <c r="C21" s="2658"/>
      <c r="D21" s="2658"/>
      <c r="E21" s="2659"/>
      <c r="F21" s="2658"/>
      <c r="G21" s="2658"/>
      <c r="H21" s="2659"/>
    </row>
    <row r="22" spans="1:9" s="2660" customFormat="1" ht="22.5">
      <c r="A22" s="2661">
        <v>280008</v>
      </c>
      <c r="B22" s="2662" t="s">
        <v>338</v>
      </c>
      <c r="C22" s="2658"/>
      <c r="D22" s="2658"/>
      <c r="E22" s="2659"/>
      <c r="F22" s="2658"/>
      <c r="G22" s="2658"/>
      <c r="H22" s="2659"/>
    </row>
    <row r="23" spans="1:9" s="2660" customFormat="1" ht="12.75">
      <c r="A23" s="3474" t="s">
        <v>144</v>
      </c>
      <c r="B23" s="3475"/>
      <c r="C23" s="2663"/>
      <c r="D23" s="2663"/>
      <c r="E23" s="2664"/>
      <c r="F23" s="2663"/>
      <c r="G23" s="2665"/>
      <c r="H23" s="2664"/>
    </row>
    <row r="24" spans="1:9" s="2667" customFormat="1" ht="12.75">
      <c r="A24" s="3474" t="s">
        <v>339</v>
      </c>
      <c r="B24" s="3475"/>
      <c r="C24" s="2666">
        <f>C17</f>
        <v>74420</v>
      </c>
      <c r="D24" s="2666">
        <f t="shared" ref="D24:H24" si="3">D17</f>
        <v>74215</v>
      </c>
      <c r="E24" s="2666">
        <f t="shared" si="3"/>
        <v>17368</v>
      </c>
      <c r="F24" s="2666">
        <f t="shared" si="3"/>
        <v>17313</v>
      </c>
      <c r="G24" s="2666">
        <f t="shared" si="3"/>
        <v>91788</v>
      </c>
      <c r="H24" s="2666">
        <f t="shared" si="3"/>
        <v>91528</v>
      </c>
    </row>
  </sheetData>
  <mergeCells count="8">
    <mergeCell ref="A23:B23"/>
    <mergeCell ref="A24:B24"/>
    <mergeCell ref="C6:D6"/>
    <mergeCell ref="E6:F6"/>
    <mergeCell ref="G6:H6"/>
    <mergeCell ref="A17:B17"/>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20"/>
  <sheetViews>
    <sheetView workbookViewId="0">
      <selection activeCell="Q13" sqref="Q13"/>
    </sheetView>
  </sheetViews>
  <sheetFormatPr defaultColWidth="9" defaultRowHeight="15"/>
  <cols>
    <col min="2" max="2" width="58.85546875" customWidth="1"/>
    <col min="3" max="8" width="9.5703125" customWidth="1"/>
  </cols>
  <sheetData>
    <row r="1" spans="1:8">
      <c r="A1" s="306"/>
      <c r="B1" s="86" t="s">
        <v>0</v>
      </c>
      <c r="C1" s="82" t="s">
        <v>251</v>
      </c>
      <c r="D1" s="82"/>
      <c r="E1" s="82"/>
      <c r="F1" s="82"/>
      <c r="G1" s="1057"/>
      <c r="H1" s="82"/>
    </row>
    <row r="2" spans="1:8">
      <c r="A2" s="306"/>
      <c r="B2" s="86" t="s">
        <v>2</v>
      </c>
      <c r="C2" s="85" t="s">
        <v>179</v>
      </c>
      <c r="D2" s="83"/>
      <c r="E2" s="83"/>
      <c r="F2" s="83"/>
      <c r="G2" s="1058"/>
      <c r="H2" s="83"/>
    </row>
    <row r="3" spans="1:8">
      <c r="A3" s="306"/>
      <c r="B3" s="86" t="s">
        <v>252</v>
      </c>
      <c r="C3" s="87" t="s">
        <v>253</v>
      </c>
      <c r="D3" s="83"/>
      <c r="E3" s="83"/>
      <c r="F3" s="83"/>
      <c r="G3" s="1058"/>
      <c r="H3" s="83"/>
    </row>
    <row r="4" spans="1:8">
      <c r="A4" s="306"/>
      <c r="B4" s="86" t="s">
        <v>343</v>
      </c>
      <c r="C4" s="85" t="s">
        <v>73</v>
      </c>
      <c r="D4" s="88"/>
      <c r="E4" s="88"/>
      <c r="F4" s="88"/>
      <c r="G4" s="1058"/>
      <c r="H4" s="88"/>
    </row>
    <row r="5" spans="1:8">
      <c r="A5" s="1059"/>
      <c r="B5" s="1059"/>
      <c r="C5" s="1059"/>
      <c r="D5" s="1058"/>
      <c r="E5" s="1058"/>
      <c r="F5" s="1058"/>
      <c r="G5" s="1058"/>
      <c r="H5" s="1058"/>
    </row>
    <row r="6" spans="1:8">
      <c r="A6" s="3512" t="s">
        <v>306</v>
      </c>
      <c r="B6" s="3495" t="s">
        <v>277</v>
      </c>
      <c r="C6" s="3476" t="s">
        <v>255</v>
      </c>
      <c r="D6" s="3477"/>
      <c r="E6" s="3478" t="s">
        <v>256</v>
      </c>
      <c r="F6" s="3479"/>
      <c r="G6" s="3480" t="s">
        <v>144</v>
      </c>
      <c r="H6" s="3480"/>
    </row>
    <row r="7" spans="1:8" ht="24">
      <c r="A7" s="3496"/>
      <c r="B7" s="3496"/>
      <c r="C7" s="89" t="s">
        <v>190</v>
      </c>
      <c r="D7" s="7" t="s">
        <v>257</v>
      </c>
      <c r="E7" s="89" t="s">
        <v>190</v>
      </c>
      <c r="F7" s="7" t="s">
        <v>257</v>
      </c>
      <c r="G7" s="89" t="s">
        <v>190</v>
      </c>
      <c r="H7" s="7" t="s">
        <v>257</v>
      </c>
    </row>
    <row r="8" spans="1:8">
      <c r="A8" s="1060" t="s">
        <v>278</v>
      </c>
      <c r="B8" s="1061" t="s">
        <v>279</v>
      </c>
      <c r="C8" s="1061"/>
      <c r="D8" s="1062"/>
      <c r="E8" s="1063">
        <v>0</v>
      </c>
      <c r="F8" s="1063">
        <v>1</v>
      </c>
      <c r="G8" s="1064">
        <f>E8</f>
        <v>0</v>
      </c>
      <c r="H8" s="1065">
        <f>D8+F8</f>
        <v>1</v>
      </c>
    </row>
    <row r="9" spans="1:8">
      <c r="A9" s="1060" t="s">
        <v>280</v>
      </c>
      <c r="B9" s="1061" t="s">
        <v>281</v>
      </c>
      <c r="C9" s="1061"/>
      <c r="D9" s="1062"/>
      <c r="E9" s="1063">
        <v>0</v>
      </c>
      <c r="F9" s="1063">
        <v>1</v>
      </c>
      <c r="G9" s="1064">
        <f>E9</f>
        <v>0</v>
      </c>
      <c r="H9" s="1065">
        <f>D9+F9</f>
        <v>1</v>
      </c>
    </row>
    <row r="10" spans="1:8">
      <c r="A10" s="108" t="s">
        <v>284</v>
      </c>
      <c r="B10" s="1061" t="s">
        <v>344</v>
      </c>
      <c r="C10" s="1061"/>
      <c r="D10" s="1062"/>
      <c r="E10" s="1063">
        <v>1</v>
      </c>
      <c r="F10" s="1063">
        <v>15</v>
      </c>
      <c r="G10" s="1064">
        <f>E10</f>
        <v>1</v>
      </c>
      <c r="H10" s="1065">
        <f>D10+F10</f>
        <v>15</v>
      </c>
    </row>
    <row r="11" spans="1:8" ht="72">
      <c r="A11" s="20">
        <v>140001</v>
      </c>
      <c r="B11" s="1066" t="s">
        <v>292</v>
      </c>
      <c r="C11" s="1066"/>
      <c r="D11" s="1062"/>
      <c r="E11" s="1063">
        <v>0</v>
      </c>
      <c r="F11" s="1063"/>
      <c r="G11" s="1064">
        <f>E11</f>
        <v>0</v>
      </c>
      <c r="H11" s="1065">
        <f>D11+F11</f>
        <v>0</v>
      </c>
    </row>
    <row r="12" spans="1:8" ht="96">
      <c r="A12" s="20">
        <v>140002</v>
      </c>
      <c r="B12" s="1066" t="s">
        <v>293</v>
      </c>
      <c r="C12" s="1066"/>
      <c r="D12" s="1062"/>
      <c r="E12" s="1063">
        <v>0</v>
      </c>
      <c r="F12" s="1063"/>
      <c r="G12" s="1064">
        <f>E12</f>
        <v>0</v>
      </c>
      <c r="H12" s="1065">
        <f>D12+F12</f>
        <v>0</v>
      </c>
    </row>
    <row r="13" spans="1:8">
      <c r="A13" s="3493" t="s">
        <v>144</v>
      </c>
      <c r="B13" s="3494"/>
      <c r="C13" s="1067">
        <f>SUM(C8:C12)</f>
        <v>0</v>
      </c>
      <c r="D13" s="1067">
        <v>0</v>
      </c>
      <c r="E13" s="1067">
        <f t="shared" ref="E13:H13" si="0">SUM(E8:E12)</f>
        <v>1</v>
      </c>
      <c r="F13" s="1067">
        <f t="shared" si="0"/>
        <v>17</v>
      </c>
      <c r="G13" s="1067">
        <f t="shared" si="0"/>
        <v>1</v>
      </c>
      <c r="H13" s="1067">
        <f t="shared" si="0"/>
        <v>17</v>
      </c>
    </row>
    <row r="14" spans="1:8" s="2660" customFormat="1" ht="12.75">
      <c r="A14" s="2656" t="s">
        <v>334</v>
      </c>
      <c r="B14" s="2657"/>
      <c r="C14" s="2658"/>
      <c r="D14" s="2658"/>
      <c r="E14" s="2659"/>
      <c r="F14" s="2658"/>
      <c r="G14" s="2658"/>
      <c r="H14" s="2659"/>
    </row>
    <row r="15" spans="1:8" s="2660" customFormat="1" ht="12.75">
      <c r="A15" s="2661">
        <v>280005</v>
      </c>
      <c r="B15" s="2662" t="s">
        <v>335</v>
      </c>
      <c r="C15" s="2658"/>
      <c r="D15" s="2658"/>
      <c r="E15" s="2659"/>
      <c r="F15" s="2658"/>
      <c r="G15" s="2658"/>
      <c r="H15" s="2659"/>
    </row>
    <row r="16" spans="1:8" s="2660" customFormat="1" ht="22.5">
      <c r="A16" s="2661">
        <v>280006</v>
      </c>
      <c r="B16" s="2662" t="s">
        <v>336</v>
      </c>
      <c r="C16" s="2658"/>
      <c r="D16" s="2658"/>
      <c r="E16" s="2659"/>
      <c r="F16" s="2658"/>
      <c r="G16" s="2658"/>
      <c r="H16" s="2659"/>
    </row>
    <row r="17" spans="1:8" s="2660" customFormat="1" ht="22.5">
      <c r="A17" s="2661">
        <v>280007</v>
      </c>
      <c r="B17" s="2662" t="s">
        <v>337</v>
      </c>
      <c r="C17" s="2658"/>
      <c r="D17" s="2658"/>
      <c r="E17" s="2659"/>
      <c r="F17" s="2658"/>
      <c r="G17" s="2658"/>
      <c r="H17" s="2659"/>
    </row>
    <row r="18" spans="1:8" s="2660" customFormat="1" ht="22.5">
      <c r="A18" s="2661">
        <v>280008</v>
      </c>
      <c r="B18" s="2662" t="s">
        <v>338</v>
      </c>
      <c r="C18" s="2658"/>
      <c r="D18" s="2658"/>
      <c r="E18" s="2659"/>
      <c r="F18" s="2658"/>
      <c r="G18" s="2658"/>
      <c r="H18" s="2659"/>
    </row>
    <row r="19" spans="1:8" s="2660" customFormat="1" ht="12.75">
      <c r="A19" s="3474" t="s">
        <v>144</v>
      </c>
      <c r="B19" s="3475"/>
      <c r="C19" s="2663"/>
      <c r="D19" s="2663"/>
      <c r="E19" s="2664"/>
      <c r="F19" s="2663"/>
      <c r="G19" s="2665"/>
      <c r="H19" s="2664"/>
    </row>
    <row r="20" spans="1:8" s="2667" customFormat="1" ht="12.75">
      <c r="A20" s="3474" t="s">
        <v>339</v>
      </c>
      <c r="B20" s="3475"/>
      <c r="C20" s="2666">
        <f>C13</f>
        <v>0</v>
      </c>
      <c r="D20" s="2666">
        <f t="shared" ref="D20:H20" si="1">D13</f>
        <v>0</v>
      </c>
      <c r="E20" s="2666">
        <f t="shared" si="1"/>
        <v>1</v>
      </c>
      <c r="F20" s="2666">
        <f t="shared" si="1"/>
        <v>17</v>
      </c>
      <c r="G20" s="2666">
        <f t="shared" si="1"/>
        <v>1</v>
      </c>
      <c r="H20" s="2666">
        <f t="shared" si="1"/>
        <v>17</v>
      </c>
    </row>
  </sheetData>
  <mergeCells count="8">
    <mergeCell ref="A19:B19"/>
    <mergeCell ref="A20:B20"/>
    <mergeCell ref="C6:D6"/>
    <mergeCell ref="E6:F6"/>
    <mergeCell ref="G6:H6"/>
    <mergeCell ref="A13:B13"/>
    <mergeCell ref="A6:A7"/>
    <mergeCell ref="B6:B7"/>
  </mergeCells>
  <printOptions horizontalCentered="1"/>
  <pageMargins left="0.70866141732283472" right="0.70866141732283472" top="0.55118110236220474" bottom="0.35433070866141736" header="0.31496062992125984" footer="0.31496062992125984"/>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zoomScaleNormal="100" zoomScaleSheetLayoutView="100" workbookViewId="0">
      <selection activeCell="C12" sqref="C12"/>
    </sheetView>
  </sheetViews>
  <sheetFormatPr defaultRowHeight="12.75"/>
  <cols>
    <col min="1" max="1" width="5" style="2630" customWidth="1"/>
    <col min="2" max="2" width="28" style="2630" customWidth="1"/>
    <col min="3" max="3" width="6" style="2630" customWidth="1"/>
    <col min="4" max="4" width="5.85546875" style="2630" customWidth="1"/>
    <col min="5" max="5" width="9" style="2630" customWidth="1"/>
    <col min="6" max="6" width="7.5703125" style="2630" customWidth="1"/>
    <col min="7" max="8" width="7.7109375" style="2630" customWidth="1"/>
    <col min="9" max="9" width="9" style="2611" customWidth="1"/>
    <col min="10" max="10" width="7.85546875" style="2611" customWidth="1"/>
    <col min="11" max="11" width="8.140625" style="2611" customWidth="1"/>
    <col min="12" max="12" width="8.140625" style="2613" customWidth="1"/>
    <col min="13" max="14" width="9" style="2630" customWidth="1"/>
    <col min="15" max="15" width="8.28515625" style="2630" customWidth="1"/>
    <col min="16" max="16" width="7.7109375" style="2630" customWidth="1"/>
    <col min="17" max="222" width="9.140625" style="2614"/>
    <col min="223" max="223" width="7.140625" style="2614" customWidth="1"/>
    <col min="224" max="224" width="7" style="2614" customWidth="1"/>
    <col min="225" max="225" width="26.5703125" style="2614" customWidth="1"/>
    <col min="226" max="226" width="9.7109375" style="2614" customWidth="1"/>
    <col min="227" max="227" width="14.85546875" style="2614" customWidth="1"/>
    <col min="228" max="228" width="10.7109375" style="2614" customWidth="1"/>
    <col min="229" max="229" width="9.5703125" style="2614" customWidth="1"/>
    <col min="230" max="230" width="10.5703125" style="2614" customWidth="1"/>
    <col min="231" max="232" width="9.85546875" style="2614" customWidth="1"/>
    <col min="233" max="233" width="10.140625" style="2614" customWidth="1"/>
    <col min="234" max="234" width="9.42578125" style="2614" customWidth="1"/>
    <col min="235" max="235" width="10.28515625" style="2614" customWidth="1"/>
    <col min="236" max="238" width="9.85546875" style="2614" customWidth="1"/>
    <col min="239" max="239" width="9.28515625" style="2614" customWidth="1"/>
    <col min="240" max="478" width="9.140625" style="2614"/>
    <col min="479" max="479" width="7.140625" style="2614" customWidth="1"/>
    <col min="480" max="480" width="7" style="2614" customWidth="1"/>
    <col min="481" max="481" width="26.5703125" style="2614" customWidth="1"/>
    <col min="482" max="482" width="9.7109375" style="2614" customWidth="1"/>
    <col min="483" max="483" width="14.85546875" style="2614" customWidth="1"/>
    <col min="484" max="484" width="10.7109375" style="2614" customWidth="1"/>
    <col min="485" max="485" width="9.5703125" style="2614" customWidth="1"/>
    <col min="486" max="486" width="10.5703125" style="2614" customWidth="1"/>
    <col min="487" max="488" width="9.85546875" style="2614" customWidth="1"/>
    <col min="489" max="489" width="10.140625" style="2614" customWidth="1"/>
    <col min="490" max="490" width="9.42578125" style="2614" customWidth="1"/>
    <col min="491" max="491" width="10.28515625" style="2614" customWidth="1"/>
    <col min="492" max="494" width="9.85546875" style="2614" customWidth="1"/>
    <col min="495" max="495" width="9.28515625" style="2614" customWidth="1"/>
    <col min="496" max="734" width="9.140625" style="2614"/>
    <col min="735" max="735" width="7.140625" style="2614" customWidth="1"/>
    <col min="736" max="736" width="7" style="2614" customWidth="1"/>
    <col min="737" max="737" width="26.5703125" style="2614" customWidth="1"/>
    <col min="738" max="738" width="9.7109375" style="2614" customWidth="1"/>
    <col min="739" max="739" width="14.85546875" style="2614" customWidth="1"/>
    <col min="740" max="740" width="10.7109375" style="2614" customWidth="1"/>
    <col min="741" max="741" width="9.5703125" style="2614" customWidth="1"/>
    <col min="742" max="742" width="10.5703125" style="2614" customWidth="1"/>
    <col min="743" max="744" width="9.85546875" style="2614" customWidth="1"/>
    <col min="745" max="745" width="10.140625" style="2614" customWidth="1"/>
    <col min="746" max="746" width="9.42578125" style="2614" customWidth="1"/>
    <col min="747" max="747" width="10.28515625" style="2614" customWidth="1"/>
    <col min="748" max="750" width="9.85546875" style="2614" customWidth="1"/>
    <col min="751" max="751" width="9.28515625" style="2614" customWidth="1"/>
    <col min="752" max="990" width="9.140625" style="2614"/>
    <col min="991" max="991" width="7.140625" style="2614" customWidth="1"/>
    <col min="992" max="992" width="7" style="2614" customWidth="1"/>
    <col min="993" max="993" width="26.5703125" style="2614" customWidth="1"/>
    <col min="994" max="994" width="9.7109375" style="2614" customWidth="1"/>
    <col min="995" max="995" width="14.85546875" style="2614" customWidth="1"/>
    <col min="996" max="996" width="10.7109375" style="2614" customWidth="1"/>
    <col min="997" max="997" width="9.5703125" style="2614" customWidth="1"/>
    <col min="998" max="998" width="10.5703125" style="2614" customWidth="1"/>
    <col min="999" max="1000" width="9.85546875" style="2614" customWidth="1"/>
    <col min="1001" max="1001" width="10.140625" style="2614" customWidth="1"/>
    <col min="1002" max="1002" width="9.42578125" style="2614" customWidth="1"/>
    <col min="1003" max="1003" width="10.28515625" style="2614" customWidth="1"/>
    <col min="1004" max="1006" width="9.85546875" style="2614" customWidth="1"/>
    <col min="1007" max="1007" width="9.28515625" style="2614" customWidth="1"/>
    <col min="1008" max="1246" width="9.140625" style="2614"/>
    <col min="1247" max="1247" width="7.140625" style="2614" customWidth="1"/>
    <col min="1248" max="1248" width="7" style="2614" customWidth="1"/>
    <col min="1249" max="1249" width="26.5703125" style="2614" customWidth="1"/>
    <col min="1250" max="1250" width="9.7109375" style="2614" customWidth="1"/>
    <col min="1251" max="1251" width="14.85546875" style="2614" customWidth="1"/>
    <col min="1252" max="1252" width="10.7109375" style="2614" customWidth="1"/>
    <col min="1253" max="1253" width="9.5703125" style="2614" customWidth="1"/>
    <col min="1254" max="1254" width="10.5703125" style="2614" customWidth="1"/>
    <col min="1255" max="1256" width="9.85546875" style="2614" customWidth="1"/>
    <col min="1257" max="1257" width="10.140625" style="2614" customWidth="1"/>
    <col min="1258" max="1258" width="9.42578125" style="2614" customWidth="1"/>
    <col min="1259" max="1259" width="10.28515625" style="2614" customWidth="1"/>
    <col min="1260" max="1262" width="9.85546875" style="2614" customWidth="1"/>
    <col min="1263" max="1263" width="9.28515625" style="2614" customWidth="1"/>
    <col min="1264" max="1502" width="9.140625" style="2614"/>
    <col min="1503" max="1503" width="7.140625" style="2614" customWidth="1"/>
    <col min="1504" max="1504" width="7" style="2614" customWidth="1"/>
    <col min="1505" max="1505" width="26.5703125" style="2614" customWidth="1"/>
    <col min="1506" max="1506" width="9.7109375" style="2614" customWidth="1"/>
    <col min="1507" max="1507" width="14.85546875" style="2614" customWidth="1"/>
    <col min="1508" max="1508" width="10.7109375" style="2614" customWidth="1"/>
    <col min="1509" max="1509" width="9.5703125" style="2614" customWidth="1"/>
    <col min="1510" max="1510" width="10.5703125" style="2614" customWidth="1"/>
    <col min="1511" max="1512" width="9.85546875" style="2614" customWidth="1"/>
    <col min="1513" max="1513" width="10.140625" style="2614" customWidth="1"/>
    <col min="1514" max="1514" width="9.42578125" style="2614" customWidth="1"/>
    <col min="1515" max="1515" width="10.28515625" style="2614" customWidth="1"/>
    <col min="1516" max="1518" width="9.85546875" style="2614" customWidth="1"/>
    <col min="1519" max="1519" width="9.28515625" style="2614" customWidth="1"/>
    <col min="1520" max="1758" width="9.140625" style="2614"/>
    <col min="1759" max="1759" width="7.140625" style="2614" customWidth="1"/>
    <col min="1760" max="1760" width="7" style="2614" customWidth="1"/>
    <col min="1761" max="1761" width="26.5703125" style="2614" customWidth="1"/>
    <col min="1762" max="1762" width="9.7109375" style="2614" customWidth="1"/>
    <col min="1763" max="1763" width="14.85546875" style="2614" customWidth="1"/>
    <col min="1764" max="1764" width="10.7109375" style="2614" customWidth="1"/>
    <col min="1765" max="1765" width="9.5703125" style="2614" customWidth="1"/>
    <col min="1766" max="1766" width="10.5703125" style="2614" customWidth="1"/>
    <col min="1767" max="1768" width="9.85546875" style="2614" customWidth="1"/>
    <col min="1769" max="1769" width="10.140625" style="2614" customWidth="1"/>
    <col min="1770" max="1770" width="9.42578125" style="2614" customWidth="1"/>
    <col min="1771" max="1771" width="10.28515625" style="2614" customWidth="1"/>
    <col min="1772" max="1774" width="9.85546875" style="2614" customWidth="1"/>
    <col min="1775" max="1775" width="9.28515625" style="2614" customWidth="1"/>
    <col min="1776" max="2014" width="9.140625" style="2614"/>
    <col min="2015" max="2015" width="7.140625" style="2614" customWidth="1"/>
    <col min="2016" max="2016" width="7" style="2614" customWidth="1"/>
    <col min="2017" max="2017" width="26.5703125" style="2614" customWidth="1"/>
    <col min="2018" max="2018" width="9.7109375" style="2614" customWidth="1"/>
    <col min="2019" max="2019" width="14.85546875" style="2614" customWidth="1"/>
    <col min="2020" max="2020" width="10.7109375" style="2614" customWidth="1"/>
    <col min="2021" max="2021" width="9.5703125" style="2614" customWidth="1"/>
    <col min="2022" max="2022" width="10.5703125" style="2614" customWidth="1"/>
    <col min="2023" max="2024" width="9.85546875" style="2614" customWidth="1"/>
    <col min="2025" max="2025" width="10.140625" style="2614" customWidth="1"/>
    <col min="2026" max="2026" width="9.42578125" style="2614" customWidth="1"/>
    <col min="2027" max="2027" width="10.28515625" style="2614" customWidth="1"/>
    <col min="2028" max="2030" width="9.85546875" style="2614" customWidth="1"/>
    <col min="2031" max="2031" width="9.28515625" style="2614" customWidth="1"/>
    <col min="2032" max="2270" width="9.140625" style="2614"/>
    <col min="2271" max="2271" width="7.140625" style="2614" customWidth="1"/>
    <col min="2272" max="2272" width="7" style="2614" customWidth="1"/>
    <col min="2273" max="2273" width="26.5703125" style="2614" customWidth="1"/>
    <col min="2274" max="2274" width="9.7109375" style="2614" customWidth="1"/>
    <col min="2275" max="2275" width="14.85546875" style="2614" customWidth="1"/>
    <col min="2276" max="2276" width="10.7109375" style="2614" customWidth="1"/>
    <col min="2277" max="2277" width="9.5703125" style="2614" customWidth="1"/>
    <col min="2278" max="2278" width="10.5703125" style="2614" customWidth="1"/>
    <col min="2279" max="2280" width="9.85546875" style="2614" customWidth="1"/>
    <col min="2281" max="2281" width="10.140625" style="2614" customWidth="1"/>
    <col min="2282" max="2282" width="9.42578125" style="2614" customWidth="1"/>
    <col min="2283" max="2283" width="10.28515625" style="2614" customWidth="1"/>
    <col min="2284" max="2286" width="9.85546875" style="2614" customWidth="1"/>
    <col min="2287" max="2287" width="9.28515625" style="2614" customWidth="1"/>
    <col min="2288" max="2526" width="9.140625" style="2614"/>
    <col min="2527" max="2527" width="7.140625" style="2614" customWidth="1"/>
    <col min="2528" max="2528" width="7" style="2614" customWidth="1"/>
    <col min="2529" max="2529" width="26.5703125" style="2614" customWidth="1"/>
    <col min="2530" max="2530" width="9.7109375" style="2614" customWidth="1"/>
    <col min="2531" max="2531" width="14.85546875" style="2614" customWidth="1"/>
    <col min="2532" max="2532" width="10.7109375" style="2614" customWidth="1"/>
    <col min="2533" max="2533" width="9.5703125" style="2614" customWidth="1"/>
    <col min="2534" max="2534" width="10.5703125" style="2614" customWidth="1"/>
    <col min="2535" max="2536" width="9.85546875" style="2614" customWidth="1"/>
    <col min="2537" max="2537" width="10.140625" style="2614" customWidth="1"/>
    <col min="2538" max="2538" width="9.42578125" style="2614" customWidth="1"/>
    <col min="2539" max="2539" width="10.28515625" style="2614" customWidth="1"/>
    <col min="2540" max="2542" width="9.85546875" style="2614" customWidth="1"/>
    <col min="2543" max="2543" width="9.28515625" style="2614" customWidth="1"/>
    <col min="2544" max="2782" width="9.140625" style="2614"/>
    <col min="2783" max="2783" width="7.140625" style="2614" customWidth="1"/>
    <col min="2784" max="2784" width="7" style="2614" customWidth="1"/>
    <col min="2785" max="2785" width="26.5703125" style="2614" customWidth="1"/>
    <col min="2786" max="2786" width="9.7109375" style="2614" customWidth="1"/>
    <col min="2787" max="2787" width="14.85546875" style="2614" customWidth="1"/>
    <col min="2788" max="2788" width="10.7109375" style="2614" customWidth="1"/>
    <col min="2789" max="2789" width="9.5703125" style="2614" customWidth="1"/>
    <col min="2790" max="2790" width="10.5703125" style="2614" customWidth="1"/>
    <col min="2791" max="2792" width="9.85546875" style="2614" customWidth="1"/>
    <col min="2793" max="2793" width="10.140625" style="2614" customWidth="1"/>
    <col min="2794" max="2794" width="9.42578125" style="2614" customWidth="1"/>
    <col min="2795" max="2795" width="10.28515625" style="2614" customWidth="1"/>
    <col min="2796" max="2798" width="9.85546875" style="2614" customWidth="1"/>
    <col min="2799" max="2799" width="9.28515625" style="2614" customWidth="1"/>
    <col min="2800" max="3038" width="9.140625" style="2614"/>
    <col min="3039" max="3039" width="7.140625" style="2614" customWidth="1"/>
    <col min="3040" max="3040" width="7" style="2614" customWidth="1"/>
    <col min="3041" max="3041" width="26.5703125" style="2614" customWidth="1"/>
    <col min="3042" max="3042" width="9.7109375" style="2614" customWidth="1"/>
    <col min="3043" max="3043" width="14.85546875" style="2614" customWidth="1"/>
    <col min="3044" max="3044" width="10.7109375" style="2614" customWidth="1"/>
    <col min="3045" max="3045" width="9.5703125" style="2614" customWidth="1"/>
    <col min="3046" max="3046" width="10.5703125" style="2614" customWidth="1"/>
    <col min="3047" max="3048" width="9.85546875" style="2614" customWidth="1"/>
    <col min="3049" max="3049" width="10.140625" style="2614" customWidth="1"/>
    <col min="3050" max="3050" width="9.42578125" style="2614" customWidth="1"/>
    <col min="3051" max="3051" width="10.28515625" style="2614" customWidth="1"/>
    <col min="3052" max="3054" width="9.85546875" style="2614" customWidth="1"/>
    <col min="3055" max="3055" width="9.28515625" style="2614" customWidth="1"/>
    <col min="3056" max="3294" width="9.140625" style="2614"/>
    <col min="3295" max="3295" width="7.140625" style="2614" customWidth="1"/>
    <col min="3296" max="3296" width="7" style="2614" customWidth="1"/>
    <col min="3297" max="3297" width="26.5703125" style="2614" customWidth="1"/>
    <col min="3298" max="3298" width="9.7109375" style="2614" customWidth="1"/>
    <col min="3299" max="3299" width="14.85546875" style="2614" customWidth="1"/>
    <col min="3300" max="3300" width="10.7109375" style="2614" customWidth="1"/>
    <col min="3301" max="3301" width="9.5703125" style="2614" customWidth="1"/>
    <col min="3302" max="3302" width="10.5703125" style="2614" customWidth="1"/>
    <col min="3303" max="3304" width="9.85546875" style="2614" customWidth="1"/>
    <col min="3305" max="3305" width="10.140625" style="2614" customWidth="1"/>
    <col min="3306" max="3306" width="9.42578125" style="2614" customWidth="1"/>
    <col min="3307" max="3307" width="10.28515625" style="2614" customWidth="1"/>
    <col min="3308" max="3310" width="9.85546875" style="2614" customWidth="1"/>
    <col min="3311" max="3311" width="9.28515625" style="2614" customWidth="1"/>
    <col min="3312" max="3550" width="9.140625" style="2614"/>
    <col min="3551" max="3551" width="7.140625" style="2614" customWidth="1"/>
    <col min="3552" max="3552" width="7" style="2614" customWidth="1"/>
    <col min="3553" max="3553" width="26.5703125" style="2614" customWidth="1"/>
    <col min="3554" max="3554" width="9.7109375" style="2614" customWidth="1"/>
    <col min="3555" max="3555" width="14.85546875" style="2614" customWidth="1"/>
    <col min="3556" max="3556" width="10.7109375" style="2614" customWidth="1"/>
    <col min="3557" max="3557" width="9.5703125" style="2614" customWidth="1"/>
    <col min="3558" max="3558" width="10.5703125" style="2614" customWidth="1"/>
    <col min="3559" max="3560" width="9.85546875" style="2614" customWidth="1"/>
    <col min="3561" max="3561" width="10.140625" style="2614" customWidth="1"/>
    <col min="3562" max="3562" width="9.42578125" style="2614" customWidth="1"/>
    <col min="3563" max="3563" width="10.28515625" style="2614" customWidth="1"/>
    <col min="3564" max="3566" width="9.85546875" style="2614" customWidth="1"/>
    <col min="3567" max="3567" width="9.28515625" style="2614" customWidth="1"/>
    <col min="3568" max="3806" width="9.140625" style="2614"/>
    <col min="3807" max="3807" width="7.140625" style="2614" customWidth="1"/>
    <col min="3808" max="3808" width="7" style="2614" customWidth="1"/>
    <col min="3809" max="3809" width="26.5703125" style="2614" customWidth="1"/>
    <col min="3810" max="3810" width="9.7109375" style="2614" customWidth="1"/>
    <col min="3811" max="3811" width="14.85546875" style="2614" customWidth="1"/>
    <col min="3812" max="3812" width="10.7109375" style="2614" customWidth="1"/>
    <col min="3813" max="3813" width="9.5703125" style="2614" customWidth="1"/>
    <col min="3814" max="3814" width="10.5703125" style="2614" customWidth="1"/>
    <col min="3815" max="3816" width="9.85546875" style="2614" customWidth="1"/>
    <col min="3817" max="3817" width="10.140625" style="2614" customWidth="1"/>
    <col min="3818" max="3818" width="9.42578125" style="2614" customWidth="1"/>
    <col min="3819" max="3819" width="10.28515625" style="2614" customWidth="1"/>
    <col min="3820" max="3822" width="9.85546875" style="2614" customWidth="1"/>
    <col min="3823" max="3823" width="9.28515625" style="2614" customWidth="1"/>
    <col min="3824" max="4062" width="9.140625" style="2614"/>
    <col min="4063" max="4063" width="7.140625" style="2614" customWidth="1"/>
    <col min="4064" max="4064" width="7" style="2614" customWidth="1"/>
    <col min="4065" max="4065" width="26.5703125" style="2614" customWidth="1"/>
    <col min="4066" max="4066" width="9.7109375" style="2614" customWidth="1"/>
    <col min="4067" max="4067" width="14.85546875" style="2614" customWidth="1"/>
    <col min="4068" max="4068" width="10.7109375" style="2614" customWidth="1"/>
    <col min="4069" max="4069" width="9.5703125" style="2614" customWidth="1"/>
    <col min="4070" max="4070" width="10.5703125" style="2614" customWidth="1"/>
    <col min="4071" max="4072" width="9.85546875" style="2614" customWidth="1"/>
    <col min="4073" max="4073" width="10.140625" style="2614" customWidth="1"/>
    <col min="4074" max="4074" width="9.42578125" style="2614" customWidth="1"/>
    <col min="4075" max="4075" width="10.28515625" style="2614" customWidth="1"/>
    <col min="4076" max="4078" width="9.85546875" style="2614" customWidth="1"/>
    <col min="4079" max="4079" width="9.28515625" style="2614" customWidth="1"/>
    <col min="4080" max="4318" width="9.140625" style="2614"/>
    <col min="4319" max="4319" width="7.140625" style="2614" customWidth="1"/>
    <col min="4320" max="4320" width="7" style="2614" customWidth="1"/>
    <col min="4321" max="4321" width="26.5703125" style="2614" customWidth="1"/>
    <col min="4322" max="4322" width="9.7109375" style="2614" customWidth="1"/>
    <col min="4323" max="4323" width="14.85546875" style="2614" customWidth="1"/>
    <col min="4324" max="4324" width="10.7109375" style="2614" customWidth="1"/>
    <col min="4325" max="4325" width="9.5703125" style="2614" customWidth="1"/>
    <col min="4326" max="4326" width="10.5703125" style="2614" customWidth="1"/>
    <col min="4327" max="4328" width="9.85546875" style="2614" customWidth="1"/>
    <col min="4329" max="4329" width="10.140625" style="2614" customWidth="1"/>
    <col min="4330" max="4330" width="9.42578125" style="2614" customWidth="1"/>
    <col min="4331" max="4331" width="10.28515625" style="2614" customWidth="1"/>
    <col min="4332" max="4334" width="9.85546875" style="2614" customWidth="1"/>
    <col min="4335" max="4335" width="9.28515625" style="2614" customWidth="1"/>
    <col min="4336" max="4574" width="9.140625" style="2614"/>
    <col min="4575" max="4575" width="7.140625" style="2614" customWidth="1"/>
    <col min="4576" max="4576" width="7" style="2614" customWidth="1"/>
    <col min="4577" max="4577" width="26.5703125" style="2614" customWidth="1"/>
    <col min="4578" max="4578" width="9.7109375" style="2614" customWidth="1"/>
    <col min="4579" max="4579" width="14.85546875" style="2614" customWidth="1"/>
    <col min="4580" max="4580" width="10.7109375" style="2614" customWidth="1"/>
    <col min="4581" max="4581" width="9.5703125" style="2614" customWidth="1"/>
    <col min="4582" max="4582" width="10.5703125" style="2614" customWidth="1"/>
    <col min="4583" max="4584" width="9.85546875" style="2614" customWidth="1"/>
    <col min="4585" max="4585" width="10.140625" style="2614" customWidth="1"/>
    <col min="4586" max="4586" width="9.42578125" style="2614" customWidth="1"/>
    <col min="4587" max="4587" width="10.28515625" style="2614" customWidth="1"/>
    <col min="4588" max="4590" width="9.85546875" style="2614" customWidth="1"/>
    <col min="4591" max="4591" width="9.28515625" style="2614" customWidth="1"/>
    <col min="4592" max="4830" width="9.140625" style="2614"/>
    <col min="4831" max="4831" width="7.140625" style="2614" customWidth="1"/>
    <col min="4832" max="4832" width="7" style="2614" customWidth="1"/>
    <col min="4833" max="4833" width="26.5703125" style="2614" customWidth="1"/>
    <col min="4834" max="4834" width="9.7109375" style="2614" customWidth="1"/>
    <col min="4835" max="4835" width="14.85546875" style="2614" customWidth="1"/>
    <col min="4836" max="4836" width="10.7109375" style="2614" customWidth="1"/>
    <col min="4837" max="4837" width="9.5703125" style="2614" customWidth="1"/>
    <col min="4838" max="4838" width="10.5703125" style="2614" customWidth="1"/>
    <col min="4839" max="4840" width="9.85546875" style="2614" customWidth="1"/>
    <col min="4841" max="4841" width="10.140625" style="2614" customWidth="1"/>
    <col min="4842" max="4842" width="9.42578125" style="2614" customWidth="1"/>
    <col min="4843" max="4843" width="10.28515625" style="2614" customWidth="1"/>
    <col min="4844" max="4846" width="9.85546875" style="2614" customWidth="1"/>
    <col min="4847" max="4847" width="9.28515625" style="2614" customWidth="1"/>
    <col min="4848" max="5086" width="9.140625" style="2614"/>
    <col min="5087" max="5087" width="7.140625" style="2614" customWidth="1"/>
    <col min="5088" max="5088" width="7" style="2614" customWidth="1"/>
    <col min="5089" max="5089" width="26.5703125" style="2614" customWidth="1"/>
    <col min="5090" max="5090" width="9.7109375" style="2614" customWidth="1"/>
    <col min="5091" max="5091" width="14.85546875" style="2614" customWidth="1"/>
    <col min="5092" max="5092" width="10.7109375" style="2614" customWidth="1"/>
    <col min="5093" max="5093" width="9.5703125" style="2614" customWidth="1"/>
    <col min="5094" max="5094" width="10.5703125" style="2614" customWidth="1"/>
    <col min="5095" max="5096" width="9.85546875" style="2614" customWidth="1"/>
    <col min="5097" max="5097" width="10.140625" style="2614" customWidth="1"/>
    <col min="5098" max="5098" width="9.42578125" style="2614" customWidth="1"/>
    <col min="5099" max="5099" width="10.28515625" style="2614" customWidth="1"/>
    <col min="5100" max="5102" width="9.85546875" style="2614" customWidth="1"/>
    <col min="5103" max="5103" width="9.28515625" style="2614" customWidth="1"/>
    <col min="5104" max="5342" width="9.140625" style="2614"/>
    <col min="5343" max="5343" width="7.140625" style="2614" customWidth="1"/>
    <col min="5344" max="5344" width="7" style="2614" customWidth="1"/>
    <col min="5345" max="5345" width="26.5703125" style="2614" customWidth="1"/>
    <col min="5346" max="5346" width="9.7109375" style="2614" customWidth="1"/>
    <col min="5347" max="5347" width="14.85546875" style="2614" customWidth="1"/>
    <col min="5348" max="5348" width="10.7109375" style="2614" customWidth="1"/>
    <col min="5349" max="5349" width="9.5703125" style="2614" customWidth="1"/>
    <col min="5350" max="5350" width="10.5703125" style="2614" customWidth="1"/>
    <col min="5351" max="5352" width="9.85546875" style="2614" customWidth="1"/>
    <col min="5353" max="5353" width="10.140625" style="2614" customWidth="1"/>
    <col min="5354" max="5354" width="9.42578125" style="2614" customWidth="1"/>
    <col min="5355" max="5355" width="10.28515625" style="2614" customWidth="1"/>
    <col min="5356" max="5358" width="9.85546875" style="2614" customWidth="1"/>
    <col min="5359" max="5359" width="9.28515625" style="2614" customWidth="1"/>
    <col min="5360" max="5598" width="9.140625" style="2614"/>
    <col min="5599" max="5599" width="7.140625" style="2614" customWidth="1"/>
    <col min="5600" max="5600" width="7" style="2614" customWidth="1"/>
    <col min="5601" max="5601" width="26.5703125" style="2614" customWidth="1"/>
    <col min="5602" max="5602" width="9.7109375" style="2614" customWidth="1"/>
    <col min="5603" max="5603" width="14.85546875" style="2614" customWidth="1"/>
    <col min="5604" max="5604" width="10.7109375" style="2614" customWidth="1"/>
    <col min="5605" max="5605" width="9.5703125" style="2614" customWidth="1"/>
    <col min="5606" max="5606" width="10.5703125" style="2614" customWidth="1"/>
    <col min="5607" max="5608" width="9.85546875" style="2614" customWidth="1"/>
    <col min="5609" max="5609" width="10.140625" style="2614" customWidth="1"/>
    <col min="5610" max="5610" width="9.42578125" style="2614" customWidth="1"/>
    <col min="5611" max="5611" width="10.28515625" style="2614" customWidth="1"/>
    <col min="5612" max="5614" width="9.85546875" style="2614" customWidth="1"/>
    <col min="5615" max="5615" width="9.28515625" style="2614" customWidth="1"/>
    <col min="5616" max="5854" width="9.140625" style="2614"/>
    <col min="5855" max="5855" width="7.140625" style="2614" customWidth="1"/>
    <col min="5856" max="5856" width="7" style="2614" customWidth="1"/>
    <col min="5857" max="5857" width="26.5703125" style="2614" customWidth="1"/>
    <col min="5858" max="5858" width="9.7109375" style="2614" customWidth="1"/>
    <col min="5859" max="5859" width="14.85546875" style="2614" customWidth="1"/>
    <col min="5860" max="5860" width="10.7109375" style="2614" customWidth="1"/>
    <col min="5861" max="5861" width="9.5703125" style="2614" customWidth="1"/>
    <col min="5862" max="5862" width="10.5703125" style="2614" customWidth="1"/>
    <col min="5863" max="5864" width="9.85546875" style="2614" customWidth="1"/>
    <col min="5865" max="5865" width="10.140625" style="2614" customWidth="1"/>
    <col min="5866" max="5866" width="9.42578125" style="2614" customWidth="1"/>
    <col min="5867" max="5867" width="10.28515625" style="2614" customWidth="1"/>
    <col min="5868" max="5870" width="9.85546875" style="2614" customWidth="1"/>
    <col min="5871" max="5871" width="9.28515625" style="2614" customWidth="1"/>
    <col min="5872" max="6110" width="9.140625" style="2614"/>
    <col min="6111" max="6111" width="7.140625" style="2614" customWidth="1"/>
    <col min="6112" max="6112" width="7" style="2614" customWidth="1"/>
    <col min="6113" max="6113" width="26.5703125" style="2614" customWidth="1"/>
    <col min="6114" max="6114" width="9.7109375" style="2614" customWidth="1"/>
    <col min="6115" max="6115" width="14.85546875" style="2614" customWidth="1"/>
    <col min="6116" max="6116" width="10.7109375" style="2614" customWidth="1"/>
    <col min="6117" max="6117" width="9.5703125" style="2614" customWidth="1"/>
    <col min="6118" max="6118" width="10.5703125" style="2614" customWidth="1"/>
    <col min="6119" max="6120" width="9.85546875" style="2614" customWidth="1"/>
    <col min="6121" max="6121" width="10.140625" style="2614" customWidth="1"/>
    <col min="6122" max="6122" width="9.42578125" style="2614" customWidth="1"/>
    <col min="6123" max="6123" width="10.28515625" style="2614" customWidth="1"/>
    <col min="6124" max="6126" width="9.85546875" style="2614" customWidth="1"/>
    <col min="6127" max="6127" width="9.28515625" style="2614" customWidth="1"/>
    <col min="6128" max="6366" width="9.140625" style="2614"/>
    <col min="6367" max="6367" width="7.140625" style="2614" customWidth="1"/>
    <col min="6368" max="6368" width="7" style="2614" customWidth="1"/>
    <col min="6369" max="6369" width="26.5703125" style="2614" customWidth="1"/>
    <col min="6370" max="6370" width="9.7109375" style="2614" customWidth="1"/>
    <col min="6371" max="6371" width="14.85546875" style="2614" customWidth="1"/>
    <col min="6372" max="6372" width="10.7109375" style="2614" customWidth="1"/>
    <col min="6373" max="6373" width="9.5703125" style="2614" customWidth="1"/>
    <col min="6374" max="6374" width="10.5703125" style="2614" customWidth="1"/>
    <col min="6375" max="6376" width="9.85546875" style="2614" customWidth="1"/>
    <col min="6377" max="6377" width="10.140625" style="2614" customWidth="1"/>
    <col min="6378" max="6378" width="9.42578125" style="2614" customWidth="1"/>
    <col min="6379" max="6379" width="10.28515625" style="2614" customWidth="1"/>
    <col min="6380" max="6382" width="9.85546875" style="2614" customWidth="1"/>
    <col min="6383" max="6383" width="9.28515625" style="2614" customWidth="1"/>
    <col min="6384" max="6622" width="9.140625" style="2614"/>
    <col min="6623" max="6623" width="7.140625" style="2614" customWidth="1"/>
    <col min="6624" max="6624" width="7" style="2614" customWidth="1"/>
    <col min="6625" max="6625" width="26.5703125" style="2614" customWidth="1"/>
    <col min="6626" max="6626" width="9.7109375" style="2614" customWidth="1"/>
    <col min="6627" max="6627" width="14.85546875" style="2614" customWidth="1"/>
    <col min="6628" max="6628" width="10.7109375" style="2614" customWidth="1"/>
    <col min="6629" max="6629" width="9.5703125" style="2614" customWidth="1"/>
    <col min="6630" max="6630" width="10.5703125" style="2614" customWidth="1"/>
    <col min="6631" max="6632" width="9.85546875" style="2614" customWidth="1"/>
    <col min="6633" max="6633" width="10.140625" style="2614" customWidth="1"/>
    <col min="6634" max="6634" width="9.42578125" style="2614" customWidth="1"/>
    <col min="6635" max="6635" width="10.28515625" style="2614" customWidth="1"/>
    <col min="6636" max="6638" width="9.85546875" style="2614" customWidth="1"/>
    <col min="6639" max="6639" width="9.28515625" style="2614" customWidth="1"/>
    <col min="6640" max="6878" width="9.140625" style="2614"/>
    <col min="6879" max="6879" width="7.140625" style="2614" customWidth="1"/>
    <col min="6880" max="6880" width="7" style="2614" customWidth="1"/>
    <col min="6881" max="6881" width="26.5703125" style="2614" customWidth="1"/>
    <col min="6882" max="6882" width="9.7109375" style="2614" customWidth="1"/>
    <col min="6883" max="6883" width="14.85546875" style="2614" customWidth="1"/>
    <col min="6884" max="6884" width="10.7109375" style="2614" customWidth="1"/>
    <col min="6885" max="6885" width="9.5703125" style="2614" customWidth="1"/>
    <col min="6886" max="6886" width="10.5703125" style="2614" customWidth="1"/>
    <col min="6887" max="6888" width="9.85546875" style="2614" customWidth="1"/>
    <col min="6889" max="6889" width="10.140625" style="2614" customWidth="1"/>
    <col min="6890" max="6890" width="9.42578125" style="2614" customWidth="1"/>
    <col min="6891" max="6891" width="10.28515625" style="2614" customWidth="1"/>
    <col min="6892" max="6894" width="9.85546875" style="2614" customWidth="1"/>
    <col min="6895" max="6895" width="9.28515625" style="2614" customWidth="1"/>
    <col min="6896" max="7134" width="9.140625" style="2614"/>
    <col min="7135" max="7135" width="7.140625" style="2614" customWidth="1"/>
    <col min="7136" max="7136" width="7" style="2614" customWidth="1"/>
    <col min="7137" max="7137" width="26.5703125" style="2614" customWidth="1"/>
    <col min="7138" max="7138" width="9.7109375" style="2614" customWidth="1"/>
    <col min="7139" max="7139" width="14.85546875" style="2614" customWidth="1"/>
    <col min="7140" max="7140" width="10.7109375" style="2614" customWidth="1"/>
    <col min="7141" max="7141" width="9.5703125" style="2614" customWidth="1"/>
    <col min="7142" max="7142" width="10.5703125" style="2614" customWidth="1"/>
    <col min="7143" max="7144" width="9.85546875" style="2614" customWidth="1"/>
    <col min="7145" max="7145" width="10.140625" style="2614" customWidth="1"/>
    <col min="7146" max="7146" width="9.42578125" style="2614" customWidth="1"/>
    <col min="7147" max="7147" width="10.28515625" style="2614" customWidth="1"/>
    <col min="7148" max="7150" width="9.85546875" style="2614" customWidth="1"/>
    <col min="7151" max="7151" width="9.28515625" style="2614" customWidth="1"/>
    <col min="7152" max="7390" width="9.140625" style="2614"/>
    <col min="7391" max="7391" width="7.140625" style="2614" customWidth="1"/>
    <col min="7392" max="7392" width="7" style="2614" customWidth="1"/>
    <col min="7393" max="7393" width="26.5703125" style="2614" customWidth="1"/>
    <col min="7394" max="7394" width="9.7109375" style="2614" customWidth="1"/>
    <col min="7395" max="7395" width="14.85546875" style="2614" customWidth="1"/>
    <col min="7396" max="7396" width="10.7109375" style="2614" customWidth="1"/>
    <col min="7397" max="7397" width="9.5703125" style="2614" customWidth="1"/>
    <col min="7398" max="7398" width="10.5703125" style="2614" customWidth="1"/>
    <col min="7399" max="7400" width="9.85546875" style="2614" customWidth="1"/>
    <col min="7401" max="7401" width="10.140625" style="2614" customWidth="1"/>
    <col min="7402" max="7402" width="9.42578125" style="2614" customWidth="1"/>
    <col min="7403" max="7403" width="10.28515625" style="2614" customWidth="1"/>
    <col min="7404" max="7406" width="9.85546875" style="2614" customWidth="1"/>
    <col min="7407" max="7407" width="9.28515625" style="2614" customWidth="1"/>
    <col min="7408" max="7646" width="9.140625" style="2614"/>
    <col min="7647" max="7647" width="7.140625" style="2614" customWidth="1"/>
    <col min="7648" max="7648" width="7" style="2614" customWidth="1"/>
    <col min="7649" max="7649" width="26.5703125" style="2614" customWidth="1"/>
    <col min="7650" max="7650" width="9.7109375" style="2614" customWidth="1"/>
    <col min="7651" max="7651" width="14.85546875" style="2614" customWidth="1"/>
    <col min="7652" max="7652" width="10.7109375" style="2614" customWidth="1"/>
    <col min="7653" max="7653" width="9.5703125" style="2614" customWidth="1"/>
    <col min="7654" max="7654" width="10.5703125" style="2614" customWidth="1"/>
    <col min="7655" max="7656" width="9.85546875" style="2614" customWidth="1"/>
    <col min="7657" max="7657" width="10.140625" style="2614" customWidth="1"/>
    <col min="7658" max="7658" width="9.42578125" style="2614" customWidth="1"/>
    <col min="7659" max="7659" width="10.28515625" style="2614" customWidth="1"/>
    <col min="7660" max="7662" width="9.85546875" style="2614" customWidth="1"/>
    <col min="7663" max="7663" width="9.28515625" style="2614" customWidth="1"/>
    <col min="7664" max="7902" width="9.140625" style="2614"/>
    <col min="7903" max="7903" width="7.140625" style="2614" customWidth="1"/>
    <col min="7904" max="7904" width="7" style="2614" customWidth="1"/>
    <col min="7905" max="7905" width="26.5703125" style="2614" customWidth="1"/>
    <col min="7906" max="7906" width="9.7109375" style="2614" customWidth="1"/>
    <col min="7907" max="7907" width="14.85546875" style="2614" customWidth="1"/>
    <col min="7908" max="7908" width="10.7109375" style="2614" customWidth="1"/>
    <col min="7909" max="7909" width="9.5703125" style="2614" customWidth="1"/>
    <col min="7910" max="7910" width="10.5703125" style="2614" customWidth="1"/>
    <col min="7911" max="7912" width="9.85546875" style="2614" customWidth="1"/>
    <col min="7913" max="7913" width="10.140625" style="2614" customWidth="1"/>
    <col min="7914" max="7914" width="9.42578125" style="2614" customWidth="1"/>
    <col min="7915" max="7915" width="10.28515625" style="2614" customWidth="1"/>
    <col min="7916" max="7918" width="9.85546875" style="2614" customWidth="1"/>
    <col min="7919" max="7919" width="9.28515625" style="2614" customWidth="1"/>
    <col min="7920" max="8158" width="9.140625" style="2614"/>
    <col min="8159" max="8159" width="7.140625" style="2614" customWidth="1"/>
    <col min="8160" max="8160" width="7" style="2614" customWidth="1"/>
    <col min="8161" max="8161" width="26.5703125" style="2614" customWidth="1"/>
    <col min="8162" max="8162" width="9.7109375" style="2614" customWidth="1"/>
    <col min="8163" max="8163" width="14.85546875" style="2614" customWidth="1"/>
    <col min="8164" max="8164" width="10.7109375" style="2614" customWidth="1"/>
    <col min="8165" max="8165" width="9.5703125" style="2614" customWidth="1"/>
    <col min="8166" max="8166" width="10.5703125" style="2614" customWidth="1"/>
    <col min="8167" max="8168" width="9.85546875" style="2614" customWidth="1"/>
    <col min="8169" max="8169" width="10.140625" style="2614" customWidth="1"/>
    <col min="8170" max="8170" width="9.42578125" style="2614" customWidth="1"/>
    <col min="8171" max="8171" width="10.28515625" style="2614" customWidth="1"/>
    <col min="8172" max="8174" width="9.85546875" style="2614" customWidth="1"/>
    <col min="8175" max="8175" width="9.28515625" style="2614" customWidth="1"/>
    <col min="8176" max="8414" width="9.140625" style="2614"/>
    <col min="8415" max="8415" width="7.140625" style="2614" customWidth="1"/>
    <col min="8416" max="8416" width="7" style="2614" customWidth="1"/>
    <col min="8417" max="8417" width="26.5703125" style="2614" customWidth="1"/>
    <col min="8418" max="8418" width="9.7109375" style="2614" customWidth="1"/>
    <col min="8419" max="8419" width="14.85546875" style="2614" customWidth="1"/>
    <col min="8420" max="8420" width="10.7109375" style="2614" customWidth="1"/>
    <col min="8421" max="8421" width="9.5703125" style="2614" customWidth="1"/>
    <col min="8422" max="8422" width="10.5703125" style="2614" customWidth="1"/>
    <col min="8423" max="8424" width="9.85546875" style="2614" customWidth="1"/>
    <col min="8425" max="8425" width="10.140625" style="2614" customWidth="1"/>
    <col min="8426" max="8426" width="9.42578125" style="2614" customWidth="1"/>
    <col min="8427" max="8427" width="10.28515625" style="2614" customWidth="1"/>
    <col min="8428" max="8430" width="9.85546875" style="2614" customWidth="1"/>
    <col min="8431" max="8431" width="9.28515625" style="2614" customWidth="1"/>
    <col min="8432" max="8670" width="9.140625" style="2614"/>
    <col min="8671" max="8671" width="7.140625" style="2614" customWidth="1"/>
    <col min="8672" max="8672" width="7" style="2614" customWidth="1"/>
    <col min="8673" max="8673" width="26.5703125" style="2614" customWidth="1"/>
    <col min="8674" max="8674" width="9.7109375" style="2614" customWidth="1"/>
    <col min="8675" max="8675" width="14.85546875" style="2614" customWidth="1"/>
    <col min="8676" max="8676" width="10.7109375" style="2614" customWidth="1"/>
    <col min="8677" max="8677" width="9.5703125" style="2614" customWidth="1"/>
    <col min="8678" max="8678" width="10.5703125" style="2614" customWidth="1"/>
    <col min="8679" max="8680" width="9.85546875" style="2614" customWidth="1"/>
    <col min="8681" max="8681" width="10.140625" style="2614" customWidth="1"/>
    <col min="8682" max="8682" width="9.42578125" style="2614" customWidth="1"/>
    <col min="8683" max="8683" width="10.28515625" style="2614" customWidth="1"/>
    <col min="8684" max="8686" width="9.85546875" style="2614" customWidth="1"/>
    <col min="8687" max="8687" width="9.28515625" style="2614" customWidth="1"/>
    <col min="8688" max="8926" width="9.140625" style="2614"/>
    <col min="8927" max="8927" width="7.140625" style="2614" customWidth="1"/>
    <col min="8928" max="8928" width="7" style="2614" customWidth="1"/>
    <col min="8929" max="8929" width="26.5703125" style="2614" customWidth="1"/>
    <col min="8930" max="8930" width="9.7109375" style="2614" customWidth="1"/>
    <col min="8931" max="8931" width="14.85546875" style="2614" customWidth="1"/>
    <col min="8932" max="8932" width="10.7109375" style="2614" customWidth="1"/>
    <col min="8933" max="8933" width="9.5703125" style="2614" customWidth="1"/>
    <col min="8934" max="8934" width="10.5703125" style="2614" customWidth="1"/>
    <col min="8935" max="8936" width="9.85546875" style="2614" customWidth="1"/>
    <col min="8937" max="8937" width="10.140625" style="2614" customWidth="1"/>
    <col min="8938" max="8938" width="9.42578125" style="2614" customWidth="1"/>
    <col min="8939" max="8939" width="10.28515625" style="2614" customWidth="1"/>
    <col min="8940" max="8942" width="9.85546875" style="2614" customWidth="1"/>
    <col min="8943" max="8943" width="9.28515625" style="2614" customWidth="1"/>
    <col min="8944" max="9182" width="9.140625" style="2614"/>
    <col min="9183" max="9183" width="7.140625" style="2614" customWidth="1"/>
    <col min="9184" max="9184" width="7" style="2614" customWidth="1"/>
    <col min="9185" max="9185" width="26.5703125" style="2614" customWidth="1"/>
    <col min="9186" max="9186" width="9.7109375" style="2614" customWidth="1"/>
    <col min="9187" max="9187" width="14.85546875" style="2614" customWidth="1"/>
    <col min="9188" max="9188" width="10.7109375" style="2614" customWidth="1"/>
    <col min="9189" max="9189" width="9.5703125" style="2614" customWidth="1"/>
    <col min="9190" max="9190" width="10.5703125" style="2614" customWidth="1"/>
    <col min="9191" max="9192" width="9.85546875" style="2614" customWidth="1"/>
    <col min="9193" max="9193" width="10.140625" style="2614" customWidth="1"/>
    <col min="9194" max="9194" width="9.42578125" style="2614" customWidth="1"/>
    <col min="9195" max="9195" width="10.28515625" style="2614" customWidth="1"/>
    <col min="9196" max="9198" width="9.85546875" style="2614" customWidth="1"/>
    <col min="9199" max="9199" width="9.28515625" style="2614" customWidth="1"/>
    <col min="9200" max="9438" width="9.140625" style="2614"/>
    <col min="9439" max="9439" width="7.140625" style="2614" customWidth="1"/>
    <col min="9440" max="9440" width="7" style="2614" customWidth="1"/>
    <col min="9441" max="9441" width="26.5703125" style="2614" customWidth="1"/>
    <col min="9442" max="9442" width="9.7109375" style="2614" customWidth="1"/>
    <col min="9443" max="9443" width="14.85546875" style="2614" customWidth="1"/>
    <col min="9444" max="9444" width="10.7109375" style="2614" customWidth="1"/>
    <col min="9445" max="9445" width="9.5703125" style="2614" customWidth="1"/>
    <col min="9446" max="9446" width="10.5703125" style="2614" customWidth="1"/>
    <col min="9447" max="9448" width="9.85546875" style="2614" customWidth="1"/>
    <col min="9449" max="9449" width="10.140625" style="2614" customWidth="1"/>
    <col min="9450" max="9450" width="9.42578125" style="2614" customWidth="1"/>
    <col min="9451" max="9451" width="10.28515625" style="2614" customWidth="1"/>
    <col min="9452" max="9454" width="9.85546875" style="2614" customWidth="1"/>
    <col min="9455" max="9455" width="9.28515625" style="2614" customWidth="1"/>
    <col min="9456" max="9694" width="9.140625" style="2614"/>
    <col min="9695" max="9695" width="7.140625" style="2614" customWidth="1"/>
    <col min="9696" max="9696" width="7" style="2614" customWidth="1"/>
    <col min="9697" max="9697" width="26.5703125" style="2614" customWidth="1"/>
    <col min="9698" max="9698" width="9.7109375" style="2614" customWidth="1"/>
    <col min="9699" max="9699" width="14.85546875" style="2614" customWidth="1"/>
    <col min="9700" max="9700" width="10.7109375" style="2614" customWidth="1"/>
    <col min="9701" max="9701" width="9.5703125" style="2614" customWidth="1"/>
    <col min="9702" max="9702" width="10.5703125" style="2614" customWidth="1"/>
    <col min="9703" max="9704" width="9.85546875" style="2614" customWidth="1"/>
    <col min="9705" max="9705" width="10.140625" style="2614" customWidth="1"/>
    <col min="9706" max="9706" width="9.42578125" style="2614" customWidth="1"/>
    <col min="9707" max="9707" width="10.28515625" style="2614" customWidth="1"/>
    <col min="9708" max="9710" width="9.85546875" style="2614" customWidth="1"/>
    <col min="9711" max="9711" width="9.28515625" style="2614" customWidth="1"/>
    <col min="9712" max="9950" width="9.140625" style="2614"/>
    <col min="9951" max="9951" width="7.140625" style="2614" customWidth="1"/>
    <col min="9952" max="9952" width="7" style="2614" customWidth="1"/>
    <col min="9953" max="9953" width="26.5703125" style="2614" customWidth="1"/>
    <col min="9954" max="9954" width="9.7109375" style="2614" customWidth="1"/>
    <col min="9955" max="9955" width="14.85546875" style="2614" customWidth="1"/>
    <col min="9956" max="9956" width="10.7109375" style="2614" customWidth="1"/>
    <col min="9957" max="9957" width="9.5703125" style="2614" customWidth="1"/>
    <col min="9958" max="9958" width="10.5703125" style="2614" customWidth="1"/>
    <col min="9959" max="9960" width="9.85546875" style="2614" customWidth="1"/>
    <col min="9961" max="9961" width="10.140625" style="2614" customWidth="1"/>
    <col min="9962" max="9962" width="9.42578125" style="2614" customWidth="1"/>
    <col min="9963" max="9963" width="10.28515625" style="2614" customWidth="1"/>
    <col min="9964" max="9966" width="9.85546875" style="2614" customWidth="1"/>
    <col min="9967" max="9967" width="9.28515625" style="2614" customWidth="1"/>
    <col min="9968" max="10206" width="9.140625" style="2614"/>
    <col min="10207" max="10207" width="7.140625" style="2614" customWidth="1"/>
    <col min="10208" max="10208" width="7" style="2614" customWidth="1"/>
    <col min="10209" max="10209" width="26.5703125" style="2614" customWidth="1"/>
    <col min="10210" max="10210" width="9.7109375" style="2614" customWidth="1"/>
    <col min="10211" max="10211" width="14.85546875" style="2614" customWidth="1"/>
    <col min="10212" max="10212" width="10.7109375" style="2614" customWidth="1"/>
    <col min="10213" max="10213" width="9.5703125" style="2614" customWidth="1"/>
    <col min="10214" max="10214" width="10.5703125" style="2614" customWidth="1"/>
    <col min="10215" max="10216" width="9.85546875" style="2614" customWidth="1"/>
    <col min="10217" max="10217" width="10.140625" style="2614" customWidth="1"/>
    <col min="10218" max="10218" width="9.42578125" style="2614" customWidth="1"/>
    <col min="10219" max="10219" width="10.28515625" style="2614" customWidth="1"/>
    <col min="10220" max="10222" width="9.85546875" style="2614" customWidth="1"/>
    <col min="10223" max="10223" width="9.28515625" style="2614" customWidth="1"/>
    <col min="10224" max="10462" width="9.140625" style="2614"/>
    <col min="10463" max="10463" width="7.140625" style="2614" customWidth="1"/>
    <col min="10464" max="10464" width="7" style="2614" customWidth="1"/>
    <col min="10465" max="10465" width="26.5703125" style="2614" customWidth="1"/>
    <col min="10466" max="10466" width="9.7109375" style="2614" customWidth="1"/>
    <col min="10467" max="10467" width="14.85546875" style="2614" customWidth="1"/>
    <col min="10468" max="10468" width="10.7109375" style="2614" customWidth="1"/>
    <col min="10469" max="10469" width="9.5703125" style="2614" customWidth="1"/>
    <col min="10470" max="10470" width="10.5703125" style="2614" customWidth="1"/>
    <col min="10471" max="10472" width="9.85546875" style="2614" customWidth="1"/>
    <col min="10473" max="10473" width="10.140625" style="2614" customWidth="1"/>
    <col min="10474" max="10474" width="9.42578125" style="2614" customWidth="1"/>
    <col min="10475" max="10475" width="10.28515625" style="2614" customWidth="1"/>
    <col min="10476" max="10478" width="9.85546875" style="2614" customWidth="1"/>
    <col min="10479" max="10479" width="9.28515625" style="2614" customWidth="1"/>
    <col min="10480" max="10718" width="9.140625" style="2614"/>
    <col min="10719" max="10719" width="7.140625" style="2614" customWidth="1"/>
    <col min="10720" max="10720" width="7" style="2614" customWidth="1"/>
    <col min="10721" max="10721" width="26.5703125" style="2614" customWidth="1"/>
    <col min="10722" max="10722" width="9.7109375" style="2614" customWidth="1"/>
    <col min="10723" max="10723" width="14.85546875" style="2614" customWidth="1"/>
    <col min="10724" max="10724" width="10.7109375" style="2614" customWidth="1"/>
    <col min="10725" max="10725" width="9.5703125" style="2614" customWidth="1"/>
    <col min="10726" max="10726" width="10.5703125" style="2614" customWidth="1"/>
    <col min="10727" max="10728" width="9.85546875" style="2614" customWidth="1"/>
    <col min="10729" max="10729" width="10.140625" style="2614" customWidth="1"/>
    <col min="10730" max="10730" width="9.42578125" style="2614" customWidth="1"/>
    <col min="10731" max="10731" width="10.28515625" style="2614" customWidth="1"/>
    <col min="10732" max="10734" width="9.85546875" style="2614" customWidth="1"/>
    <col min="10735" max="10735" width="9.28515625" style="2614" customWidth="1"/>
    <col min="10736" max="10974" width="9.140625" style="2614"/>
    <col min="10975" max="10975" width="7.140625" style="2614" customWidth="1"/>
    <col min="10976" max="10976" width="7" style="2614" customWidth="1"/>
    <col min="10977" max="10977" width="26.5703125" style="2614" customWidth="1"/>
    <col min="10978" max="10978" width="9.7109375" style="2614" customWidth="1"/>
    <col min="10979" max="10979" width="14.85546875" style="2614" customWidth="1"/>
    <col min="10980" max="10980" width="10.7109375" style="2614" customWidth="1"/>
    <col min="10981" max="10981" width="9.5703125" style="2614" customWidth="1"/>
    <col min="10982" max="10982" width="10.5703125" style="2614" customWidth="1"/>
    <col min="10983" max="10984" width="9.85546875" style="2614" customWidth="1"/>
    <col min="10985" max="10985" width="10.140625" style="2614" customWidth="1"/>
    <col min="10986" max="10986" width="9.42578125" style="2614" customWidth="1"/>
    <col min="10987" max="10987" width="10.28515625" style="2614" customWidth="1"/>
    <col min="10988" max="10990" width="9.85546875" style="2614" customWidth="1"/>
    <col min="10991" max="10991" width="9.28515625" style="2614" customWidth="1"/>
    <col min="10992" max="11230" width="9.140625" style="2614"/>
    <col min="11231" max="11231" width="7.140625" style="2614" customWidth="1"/>
    <col min="11232" max="11232" width="7" style="2614" customWidth="1"/>
    <col min="11233" max="11233" width="26.5703125" style="2614" customWidth="1"/>
    <col min="11234" max="11234" width="9.7109375" style="2614" customWidth="1"/>
    <col min="11235" max="11235" width="14.85546875" style="2614" customWidth="1"/>
    <col min="11236" max="11236" width="10.7109375" style="2614" customWidth="1"/>
    <col min="11237" max="11237" width="9.5703125" style="2614" customWidth="1"/>
    <col min="11238" max="11238" width="10.5703125" style="2614" customWidth="1"/>
    <col min="11239" max="11240" width="9.85546875" style="2614" customWidth="1"/>
    <col min="11241" max="11241" width="10.140625" style="2614" customWidth="1"/>
    <col min="11242" max="11242" width="9.42578125" style="2614" customWidth="1"/>
    <col min="11243" max="11243" width="10.28515625" style="2614" customWidth="1"/>
    <col min="11244" max="11246" width="9.85546875" style="2614" customWidth="1"/>
    <col min="11247" max="11247" width="9.28515625" style="2614" customWidth="1"/>
    <col min="11248" max="11486" width="9.140625" style="2614"/>
    <col min="11487" max="11487" width="7.140625" style="2614" customWidth="1"/>
    <col min="11488" max="11488" width="7" style="2614" customWidth="1"/>
    <col min="11489" max="11489" width="26.5703125" style="2614" customWidth="1"/>
    <col min="11490" max="11490" width="9.7109375" style="2614" customWidth="1"/>
    <col min="11491" max="11491" width="14.85546875" style="2614" customWidth="1"/>
    <col min="11492" max="11492" width="10.7109375" style="2614" customWidth="1"/>
    <col min="11493" max="11493" width="9.5703125" style="2614" customWidth="1"/>
    <col min="11494" max="11494" width="10.5703125" style="2614" customWidth="1"/>
    <col min="11495" max="11496" width="9.85546875" style="2614" customWidth="1"/>
    <col min="11497" max="11497" width="10.140625" style="2614" customWidth="1"/>
    <col min="11498" max="11498" width="9.42578125" style="2614" customWidth="1"/>
    <col min="11499" max="11499" width="10.28515625" style="2614" customWidth="1"/>
    <col min="11500" max="11502" width="9.85546875" style="2614" customWidth="1"/>
    <col min="11503" max="11503" width="9.28515625" style="2614" customWidth="1"/>
    <col min="11504" max="11742" width="9.140625" style="2614"/>
    <col min="11743" max="11743" width="7.140625" style="2614" customWidth="1"/>
    <col min="11744" max="11744" width="7" style="2614" customWidth="1"/>
    <col min="11745" max="11745" width="26.5703125" style="2614" customWidth="1"/>
    <col min="11746" max="11746" width="9.7109375" style="2614" customWidth="1"/>
    <col min="11747" max="11747" width="14.85546875" style="2614" customWidth="1"/>
    <col min="11748" max="11748" width="10.7109375" style="2614" customWidth="1"/>
    <col min="11749" max="11749" width="9.5703125" style="2614" customWidth="1"/>
    <col min="11750" max="11750" width="10.5703125" style="2614" customWidth="1"/>
    <col min="11751" max="11752" width="9.85546875" style="2614" customWidth="1"/>
    <col min="11753" max="11753" width="10.140625" style="2614" customWidth="1"/>
    <col min="11754" max="11754" width="9.42578125" style="2614" customWidth="1"/>
    <col min="11755" max="11755" width="10.28515625" style="2614" customWidth="1"/>
    <col min="11756" max="11758" width="9.85546875" style="2614" customWidth="1"/>
    <col min="11759" max="11759" width="9.28515625" style="2614" customWidth="1"/>
    <col min="11760" max="11998" width="9.140625" style="2614"/>
    <col min="11999" max="11999" width="7.140625" style="2614" customWidth="1"/>
    <col min="12000" max="12000" width="7" style="2614" customWidth="1"/>
    <col min="12001" max="12001" width="26.5703125" style="2614" customWidth="1"/>
    <col min="12002" max="12002" width="9.7109375" style="2614" customWidth="1"/>
    <col min="12003" max="12003" width="14.85546875" style="2614" customWidth="1"/>
    <col min="12004" max="12004" width="10.7109375" style="2614" customWidth="1"/>
    <col min="12005" max="12005" width="9.5703125" style="2614" customWidth="1"/>
    <col min="12006" max="12006" width="10.5703125" style="2614" customWidth="1"/>
    <col min="12007" max="12008" width="9.85546875" style="2614" customWidth="1"/>
    <col min="12009" max="12009" width="10.140625" style="2614" customWidth="1"/>
    <col min="12010" max="12010" width="9.42578125" style="2614" customWidth="1"/>
    <col min="12011" max="12011" width="10.28515625" style="2614" customWidth="1"/>
    <col min="12012" max="12014" width="9.85546875" style="2614" customWidth="1"/>
    <col min="12015" max="12015" width="9.28515625" style="2614" customWidth="1"/>
    <col min="12016" max="12254" width="9.140625" style="2614"/>
    <col min="12255" max="12255" width="7.140625" style="2614" customWidth="1"/>
    <col min="12256" max="12256" width="7" style="2614" customWidth="1"/>
    <col min="12257" max="12257" width="26.5703125" style="2614" customWidth="1"/>
    <col min="12258" max="12258" width="9.7109375" style="2614" customWidth="1"/>
    <col min="12259" max="12259" width="14.85546875" style="2614" customWidth="1"/>
    <col min="12260" max="12260" width="10.7109375" style="2614" customWidth="1"/>
    <col min="12261" max="12261" width="9.5703125" style="2614" customWidth="1"/>
    <col min="12262" max="12262" width="10.5703125" style="2614" customWidth="1"/>
    <col min="12263" max="12264" width="9.85546875" style="2614" customWidth="1"/>
    <col min="12265" max="12265" width="10.140625" style="2614" customWidth="1"/>
    <col min="12266" max="12266" width="9.42578125" style="2614" customWidth="1"/>
    <col min="12267" max="12267" width="10.28515625" style="2614" customWidth="1"/>
    <col min="12268" max="12270" width="9.85546875" style="2614" customWidth="1"/>
    <col min="12271" max="12271" width="9.28515625" style="2614" customWidth="1"/>
    <col min="12272" max="12510" width="9.140625" style="2614"/>
    <col min="12511" max="12511" width="7.140625" style="2614" customWidth="1"/>
    <col min="12512" max="12512" width="7" style="2614" customWidth="1"/>
    <col min="12513" max="12513" width="26.5703125" style="2614" customWidth="1"/>
    <col min="12514" max="12514" width="9.7109375" style="2614" customWidth="1"/>
    <col min="12515" max="12515" width="14.85546875" style="2614" customWidth="1"/>
    <col min="12516" max="12516" width="10.7109375" style="2614" customWidth="1"/>
    <col min="12517" max="12517" width="9.5703125" style="2614" customWidth="1"/>
    <col min="12518" max="12518" width="10.5703125" style="2614" customWidth="1"/>
    <col min="12519" max="12520" width="9.85546875" style="2614" customWidth="1"/>
    <col min="12521" max="12521" width="10.140625" style="2614" customWidth="1"/>
    <col min="12522" max="12522" width="9.42578125" style="2614" customWidth="1"/>
    <col min="12523" max="12523" width="10.28515625" style="2614" customWidth="1"/>
    <col min="12524" max="12526" width="9.85546875" style="2614" customWidth="1"/>
    <col min="12527" max="12527" width="9.28515625" style="2614" customWidth="1"/>
    <col min="12528" max="12766" width="9.140625" style="2614"/>
    <col min="12767" max="12767" width="7.140625" style="2614" customWidth="1"/>
    <col min="12768" max="12768" width="7" style="2614" customWidth="1"/>
    <col min="12769" max="12769" width="26.5703125" style="2614" customWidth="1"/>
    <col min="12770" max="12770" width="9.7109375" style="2614" customWidth="1"/>
    <col min="12771" max="12771" width="14.85546875" style="2614" customWidth="1"/>
    <col min="12772" max="12772" width="10.7109375" style="2614" customWidth="1"/>
    <col min="12773" max="12773" width="9.5703125" style="2614" customWidth="1"/>
    <col min="12774" max="12774" width="10.5703125" style="2614" customWidth="1"/>
    <col min="12775" max="12776" width="9.85546875" style="2614" customWidth="1"/>
    <col min="12777" max="12777" width="10.140625" style="2614" customWidth="1"/>
    <col min="12778" max="12778" width="9.42578125" style="2614" customWidth="1"/>
    <col min="12779" max="12779" width="10.28515625" style="2614" customWidth="1"/>
    <col min="12780" max="12782" width="9.85546875" style="2614" customWidth="1"/>
    <col min="12783" max="12783" width="9.28515625" style="2614" customWidth="1"/>
    <col min="12784" max="13022" width="9.140625" style="2614"/>
    <col min="13023" max="13023" width="7.140625" style="2614" customWidth="1"/>
    <col min="13024" max="13024" width="7" style="2614" customWidth="1"/>
    <col min="13025" max="13025" width="26.5703125" style="2614" customWidth="1"/>
    <col min="13026" max="13026" width="9.7109375" style="2614" customWidth="1"/>
    <col min="13027" max="13027" width="14.85546875" style="2614" customWidth="1"/>
    <col min="13028" max="13028" width="10.7109375" style="2614" customWidth="1"/>
    <col min="13029" max="13029" width="9.5703125" style="2614" customWidth="1"/>
    <col min="13030" max="13030" width="10.5703125" style="2614" customWidth="1"/>
    <col min="13031" max="13032" width="9.85546875" style="2614" customWidth="1"/>
    <col min="13033" max="13033" width="10.140625" style="2614" customWidth="1"/>
    <col min="13034" max="13034" width="9.42578125" style="2614" customWidth="1"/>
    <col min="13035" max="13035" width="10.28515625" style="2614" customWidth="1"/>
    <col min="13036" max="13038" width="9.85546875" style="2614" customWidth="1"/>
    <col min="13039" max="13039" width="9.28515625" style="2614" customWidth="1"/>
    <col min="13040" max="13278" width="9.140625" style="2614"/>
    <col min="13279" max="13279" width="7.140625" style="2614" customWidth="1"/>
    <col min="13280" max="13280" width="7" style="2614" customWidth="1"/>
    <col min="13281" max="13281" width="26.5703125" style="2614" customWidth="1"/>
    <col min="13282" max="13282" width="9.7109375" style="2614" customWidth="1"/>
    <col min="13283" max="13283" width="14.85546875" style="2614" customWidth="1"/>
    <col min="13284" max="13284" width="10.7109375" style="2614" customWidth="1"/>
    <col min="13285" max="13285" width="9.5703125" style="2614" customWidth="1"/>
    <col min="13286" max="13286" width="10.5703125" style="2614" customWidth="1"/>
    <col min="13287" max="13288" width="9.85546875" style="2614" customWidth="1"/>
    <col min="13289" max="13289" width="10.140625" style="2614" customWidth="1"/>
    <col min="13290" max="13290" width="9.42578125" style="2614" customWidth="1"/>
    <col min="13291" max="13291" width="10.28515625" style="2614" customWidth="1"/>
    <col min="13292" max="13294" width="9.85546875" style="2614" customWidth="1"/>
    <col min="13295" max="13295" width="9.28515625" style="2614" customWidth="1"/>
    <col min="13296" max="13534" width="9.140625" style="2614"/>
    <col min="13535" max="13535" width="7.140625" style="2614" customWidth="1"/>
    <col min="13536" max="13536" width="7" style="2614" customWidth="1"/>
    <col min="13537" max="13537" width="26.5703125" style="2614" customWidth="1"/>
    <col min="13538" max="13538" width="9.7109375" style="2614" customWidth="1"/>
    <col min="13539" max="13539" width="14.85546875" style="2614" customWidth="1"/>
    <col min="13540" max="13540" width="10.7109375" style="2614" customWidth="1"/>
    <col min="13541" max="13541" width="9.5703125" style="2614" customWidth="1"/>
    <col min="13542" max="13542" width="10.5703125" style="2614" customWidth="1"/>
    <col min="13543" max="13544" width="9.85546875" style="2614" customWidth="1"/>
    <col min="13545" max="13545" width="10.140625" style="2614" customWidth="1"/>
    <col min="13546" max="13546" width="9.42578125" style="2614" customWidth="1"/>
    <col min="13547" max="13547" width="10.28515625" style="2614" customWidth="1"/>
    <col min="13548" max="13550" width="9.85546875" style="2614" customWidth="1"/>
    <col min="13551" max="13551" width="9.28515625" style="2614" customWidth="1"/>
    <col min="13552" max="13790" width="9.140625" style="2614"/>
    <col min="13791" max="13791" width="7.140625" style="2614" customWidth="1"/>
    <col min="13792" max="13792" width="7" style="2614" customWidth="1"/>
    <col min="13793" max="13793" width="26.5703125" style="2614" customWidth="1"/>
    <col min="13794" max="13794" width="9.7109375" style="2614" customWidth="1"/>
    <col min="13795" max="13795" width="14.85546875" style="2614" customWidth="1"/>
    <col min="13796" max="13796" width="10.7109375" style="2614" customWidth="1"/>
    <col min="13797" max="13797" width="9.5703125" style="2614" customWidth="1"/>
    <col min="13798" max="13798" width="10.5703125" style="2614" customWidth="1"/>
    <col min="13799" max="13800" width="9.85546875" style="2614" customWidth="1"/>
    <col min="13801" max="13801" width="10.140625" style="2614" customWidth="1"/>
    <col min="13802" max="13802" width="9.42578125" style="2614" customWidth="1"/>
    <col min="13803" max="13803" width="10.28515625" style="2614" customWidth="1"/>
    <col min="13804" max="13806" width="9.85546875" style="2614" customWidth="1"/>
    <col min="13807" max="13807" width="9.28515625" style="2614" customWidth="1"/>
    <col min="13808" max="14046" width="9.140625" style="2614"/>
    <col min="14047" max="14047" width="7.140625" style="2614" customWidth="1"/>
    <col min="14048" max="14048" width="7" style="2614" customWidth="1"/>
    <col min="14049" max="14049" width="26.5703125" style="2614" customWidth="1"/>
    <col min="14050" max="14050" width="9.7109375" style="2614" customWidth="1"/>
    <col min="14051" max="14051" width="14.85546875" style="2614" customWidth="1"/>
    <col min="14052" max="14052" width="10.7109375" style="2614" customWidth="1"/>
    <col min="14053" max="14053" width="9.5703125" style="2614" customWidth="1"/>
    <col min="14054" max="14054" width="10.5703125" style="2614" customWidth="1"/>
    <col min="14055" max="14056" width="9.85546875" style="2614" customWidth="1"/>
    <col min="14057" max="14057" width="10.140625" style="2614" customWidth="1"/>
    <col min="14058" max="14058" width="9.42578125" style="2614" customWidth="1"/>
    <col min="14059" max="14059" width="10.28515625" style="2614" customWidth="1"/>
    <col min="14060" max="14062" width="9.85546875" style="2614" customWidth="1"/>
    <col min="14063" max="14063" width="9.28515625" style="2614" customWidth="1"/>
    <col min="14064" max="14302" width="9.140625" style="2614"/>
    <col min="14303" max="14303" width="7.140625" style="2614" customWidth="1"/>
    <col min="14304" max="14304" width="7" style="2614" customWidth="1"/>
    <col min="14305" max="14305" width="26.5703125" style="2614" customWidth="1"/>
    <col min="14306" max="14306" width="9.7109375" style="2614" customWidth="1"/>
    <col min="14307" max="14307" width="14.85546875" style="2614" customWidth="1"/>
    <col min="14308" max="14308" width="10.7109375" style="2614" customWidth="1"/>
    <col min="14309" max="14309" width="9.5703125" style="2614" customWidth="1"/>
    <col min="14310" max="14310" width="10.5703125" style="2614" customWidth="1"/>
    <col min="14311" max="14312" width="9.85546875" style="2614" customWidth="1"/>
    <col min="14313" max="14313" width="10.140625" style="2614" customWidth="1"/>
    <col min="14314" max="14314" width="9.42578125" style="2614" customWidth="1"/>
    <col min="14315" max="14315" width="10.28515625" style="2614" customWidth="1"/>
    <col min="14316" max="14318" width="9.85546875" style="2614" customWidth="1"/>
    <col min="14319" max="14319" width="9.28515625" style="2614" customWidth="1"/>
    <col min="14320" max="14558" width="9.140625" style="2614"/>
    <col min="14559" max="14559" width="7.140625" style="2614" customWidth="1"/>
    <col min="14560" max="14560" width="7" style="2614" customWidth="1"/>
    <col min="14561" max="14561" width="26.5703125" style="2614" customWidth="1"/>
    <col min="14562" max="14562" width="9.7109375" style="2614" customWidth="1"/>
    <col min="14563" max="14563" width="14.85546875" style="2614" customWidth="1"/>
    <col min="14564" max="14564" width="10.7109375" style="2614" customWidth="1"/>
    <col min="14565" max="14565" width="9.5703125" style="2614" customWidth="1"/>
    <col min="14566" max="14566" width="10.5703125" style="2614" customWidth="1"/>
    <col min="14567" max="14568" width="9.85546875" style="2614" customWidth="1"/>
    <col min="14569" max="14569" width="10.140625" style="2614" customWidth="1"/>
    <col min="14570" max="14570" width="9.42578125" style="2614" customWidth="1"/>
    <col min="14571" max="14571" width="10.28515625" style="2614" customWidth="1"/>
    <col min="14572" max="14574" width="9.85546875" style="2614" customWidth="1"/>
    <col min="14575" max="14575" width="9.28515625" style="2614" customWidth="1"/>
    <col min="14576" max="14814" width="9.140625" style="2614"/>
    <col min="14815" max="14815" width="7.140625" style="2614" customWidth="1"/>
    <col min="14816" max="14816" width="7" style="2614" customWidth="1"/>
    <col min="14817" max="14817" width="26.5703125" style="2614" customWidth="1"/>
    <col min="14818" max="14818" width="9.7109375" style="2614" customWidth="1"/>
    <col min="14819" max="14819" width="14.85546875" style="2614" customWidth="1"/>
    <col min="14820" max="14820" width="10.7109375" style="2614" customWidth="1"/>
    <col min="14821" max="14821" width="9.5703125" style="2614" customWidth="1"/>
    <col min="14822" max="14822" width="10.5703125" style="2614" customWidth="1"/>
    <col min="14823" max="14824" width="9.85546875" style="2614" customWidth="1"/>
    <col min="14825" max="14825" width="10.140625" style="2614" customWidth="1"/>
    <col min="14826" max="14826" width="9.42578125" style="2614" customWidth="1"/>
    <col min="14827" max="14827" width="10.28515625" style="2614" customWidth="1"/>
    <col min="14828" max="14830" width="9.85546875" style="2614" customWidth="1"/>
    <col min="14831" max="14831" width="9.28515625" style="2614" customWidth="1"/>
    <col min="14832" max="15070" width="9.140625" style="2614"/>
    <col min="15071" max="15071" width="7.140625" style="2614" customWidth="1"/>
    <col min="15072" max="15072" width="7" style="2614" customWidth="1"/>
    <col min="15073" max="15073" width="26.5703125" style="2614" customWidth="1"/>
    <col min="15074" max="15074" width="9.7109375" style="2614" customWidth="1"/>
    <col min="15075" max="15075" width="14.85546875" style="2614" customWidth="1"/>
    <col min="15076" max="15076" width="10.7109375" style="2614" customWidth="1"/>
    <col min="15077" max="15077" width="9.5703125" style="2614" customWidth="1"/>
    <col min="15078" max="15078" width="10.5703125" style="2614" customWidth="1"/>
    <col min="15079" max="15080" width="9.85546875" style="2614" customWidth="1"/>
    <col min="15081" max="15081" width="10.140625" style="2614" customWidth="1"/>
    <col min="15082" max="15082" width="9.42578125" style="2614" customWidth="1"/>
    <col min="15083" max="15083" width="10.28515625" style="2614" customWidth="1"/>
    <col min="15084" max="15086" width="9.85546875" style="2614" customWidth="1"/>
    <col min="15087" max="15087" width="9.28515625" style="2614" customWidth="1"/>
    <col min="15088" max="15326" width="9.140625" style="2614"/>
    <col min="15327" max="15327" width="7.140625" style="2614" customWidth="1"/>
    <col min="15328" max="15328" width="7" style="2614" customWidth="1"/>
    <col min="15329" max="15329" width="26.5703125" style="2614" customWidth="1"/>
    <col min="15330" max="15330" width="9.7109375" style="2614" customWidth="1"/>
    <col min="15331" max="15331" width="14.85546875" style="2614" customWidth="1"/>
    <col min="15332" max="15332" width="10.7109375" style="2614" customWidth="1"/>
    <col min="15333" max="15333" width="9.5703125" style="2614" customWidth="1"/>
    <col min="15334" max="15334" width="10.5703125" style="2614" customWidth="1"/>
    <col min="15335" max="15336" width="9.85546875" style="2614" customWidth="1"/>
    <col min="15337" max="15337" width="10.140625" style="2614" customWidth="1"/>
    <col min="15338" max="15338" width="9.42578125" style="2614" customWidth="1"/>
    <col min="15339" max="15339" width="10.28515625" style="2614" customWidth="1"/>
    <col min="15340" max="15342" width="9.85546875" style="2614" customWidth="1"/>
    <col min="15343" max="15343" width="9.28515625" style="2614" customWidth="1"/>
    <col min="15344" max="15582" width="9.140625" style="2614"/>
    <col min="15583" max="15583" width="7.140625" style="2614" customWidth="1"/>
    <col min="15584" max="15584" width="7" style="2614" customWidth="1"/>
    <col min="15585" max="15585" width="26.5703125" style="2614" customWidth="1"/>
    <col min="15586" max="15586" width="9.7109375" style="2614" customWidth="1"/>
    <col min="15587" max="15587" width="14.85546875" style="2614" customWidth="1"/>
    <col min="15588" max="15588" width="10.7109375" style="2614" customWidth="1"/>
    <col min="15589" max="15589" width="9.5703125" style="2614" customWidth="1"/>
    <col min="15590" max="15590" width="10.5703125" style="2614" customWidth="1"/>
    <col min="15591" max="15592" width="9.85546875" style="2614" customWidth="1"/>
    <col min="15593" max="15593" width="10.140625" style="2614" customWidth="1"/>
    <col min="15594" max="15594" width="9.42578125" style="2614" customWidth="1"/>
    <col min="15595" max="15595" width="10.28515625" style="2614" customWidth="1"/>
    <col min="15596" max="15598" width="9.85546875" style="2614" customWidth="1"/>
    <col min="15599" max="15599" width="9.28515625" style="2614" customWidth="1"/>
    <col min="15600" max="15838" width="9.140625" style="2614"/>
    <col min="15839" max="15839" width="7.140625" style="2614" customWidth="1"/>
    <col min="15840" max="15840" width="7" style="2614" customWidth="1"/>
    <col min="15841" max="15841" width="26.5703125" style="2614" customWidth="1"/>
    <col min="15842" max="15842" width="9.7109375" style="2614" customWidth="1"/>
    <col min="15843" max="15843" width="14.85546875" style="2614" customWidth="1"/>
    <col min="15844" max="15844" width="10.7109375" style="2614" customWidth="1"/>
    <col min="15845" max="15845" width="9.5703125" style="2614" customWidth="1"/>
    <col min="15846" max="15846" width="10.5703125" style="2614" customWidth="1"/>
    <col min="15847" max="15848" width="9.85546875" style="2614" customWidth="1"/>
    <col min="15849" max="15849" width="10.140625" style="2614" customWidth="1"/>
    <col min="15850" max="15850" width="9.42578125" style="2614" customWidth="1"/>
    <col min="15851" max="15851" width="10.28515625" style="2614" customWidth="1"/>
    <col min="15852" max="15854" width="9.85546875" style="2614" customWidth="1"/>
    <col min="15855" max="15855" width="9.28515625" style="2614" customWidth="1"/>
    <col min="15856" max="16094" width="9.140625" style="2614"/>
    <col min="16095" max="16095" width="7.140625" style="2614" customWidth="1"/>
    <col min="16096" max="16096" width="7" style="2614" customWidth="1"/>
    <col min="16097" max="16097" width="26.5703125" style="2614" customWidth="1"/>
    <col min="16098" max="16098" width="9.7109375" style="2614" customWidth="1"/>
    <col min="16099" max="16099" width="14.85546875" style="2614" customWidth="1"/>
    <col min="16100" max="16100" width="10.7109375" style="2614" customWidth="1"/>
    <col min="16101" max="16101" width="9.5703125" style="2614" customWidth="1"/>
    <col min="16102" max="16102" width="10.5703125" style="2614" customWidth="1"/>
    <col min="16103" max="16104" width="9.85546875" style="2614" customWidth="1"/>
    <col min="16105" max="16105" width="10.140625" style="2614" customWidth="1"/>
    <col min="16106" max="16106" width="9.42578125" style="2614" customWidth="1"/>
    <col min="16107" max="16107" width="10.28515625" style="2614" customWidth="1"/>
    <col min="16108" max="16110" width="9.85546875" style="2614" customWidth="1"/>
    <col min="16111" max="16111" width="9.28515625" style="2614" customWidth="1"/>
    <col min="16112" max="16384" width="9.140625" style="2614"/>
  </cols>
  <sheetData>
    <row r="1" spans="1:16">
      <c r="A1" s="2607"/>
      <c r="B1" s="2608"/>
      <c r="C1" s="2608" t="s">
        <v>0</v>
      </c>
      <c r="D1" s="2609" t="s">
        <v>251</v>
      </c>
      <c r="E1" s="2610"/>
      <c r="F1" s="2610"/>
      <c r="G1" s="2610"/>
      <c r="H1" s="2610"/>
      <c r="K1" s="2612"/>
      <c r="M1" s="2610"/>
      <c r="N1" s="2610"/>
      <c r="O1" s="2610"/>
      <c r="P1" s="2610"/>
    </row>
    <row r="2" spans="1:16">
      <c r="A2" s="2607"/>
      <c r="B2" s="2608"/>
      <c r="C2" s="2608" t="s">
        <v>2</v>
      </c>
      <c r="D2" s="2637" t="s">
        <v>179</v>
      </c>
      <c r="E2" s="2610"/>
      <c r="F2" s="2610"/>
      <c r="G2" s="2610"/>
      <c r="H2" s="2610"/>
      <c r="K2" s="2612"/>
      <c r="M2" s="2610"/>
      <c r="N2" s="2610"/>
      <c r="O2" s="2610"/>
      <c r="P2" s="2610"/>
    </row>
    <row r="3" spans="1:16">
      <c r="A3" s="2607"/>
      <c r="B3" s="2608"/>
      <c r="C3" s="2608"/>
      <c r="D3" s="2610"/>
      <c r="E3" s="2610"/>
      <c r="F3" s="2610"/>
      <c r="G3" s="2610"/>
      <c r="H3" s="2610"/>
      <c r="K3" s="2612"/>
      <c r="M3" s="2610"/>
      <c r="N3" s="2610"/>
      <c r="O3" s="2610"/>
      <c r="P3" s="2610"/>
    </row>
    <row r="4" spans="1:16" ht="14.25">
      <c r="A4" s="2607"/>
      <c r="B4" s="2608"/>
      <c r="C4" s="2608" t="s">
        <v>345</v>
      </c>
      <c r="D4" s="2615" t="s">
        <v>346</v>
      </c>
      <c r="E4" s="2616"/>
      <c r="F4" s="2616"/>
      <c r="G4" s="2616"/>
      <c r="H4" s="2616"/>
      <c r="K4" s="2617"/>
      <c r="M4" s="2616"/>
      <c r="N4" s="2616"/>
      <c r="O4" s="2616"/>
      <c r="P4" s="2616"/>
    </row>
    <row r="5" spans="1:16" ht="14.25">
      <c r="A5" s="2607"/>
      <c r="B5" s="2608"/>
      <c r="C5" s="2616"/>
      <c r="D5" s="2616"/>
      <c r="E5" s="2615"/>
      <c r="F5" s="2616"/>
      <c r="G5" s="2616"/>
      <c r="H5" s="2616"/>
      <c r="K5" s="2617"/>
      <c r="M5" s="2616"/>
      <c r="N5" s="2616"/>
      <c r="O5" s="2616"/>
      <c r="P5" s="2616"/>
    </row>
    <row r="6" spans="1:16" ht="27" customHeight="1">
      <c r="A6" s="3532" t="s">
        <v>347</v>
      </c>
      <c r="B6" s="3534" t="s">
        <v>77</v>
      </c>
      <c r="C6" s="3536" t="s">
        <v>229</v>
      </c>
      <c r="D6" s="3536" t="s">
        <v>348</v>
      </c>
      <c r="E6" s="3524" t="s">
        <v>349</v>
      </c>
      <c r="F6" s="3525"/>
      <c r="G6" s="3524" t="s">
        <v>350</v>
      </c>
      <c r="H6" s="3525"/>
      <c r="I6" s="3521" t="s">
        <v>351</v>
      </c>
      <c r="J6" s="3522"/>
      <c r="K6" s="3521" t="s">
        <v>352</v>
      </c>
      <c r="L6" s="3523"/>
      <c r="M6" s="3524" t="s">
        <v>353</v>
      </c>
      <c r="N6" s="3525"/>
      <c r="O6" s="3526" t="s">
        <v>354</v>
      </c>
      <c r="P6" s="3526"/>
    </row>
    <row r="7" spans="1:16" ht="33.75">
      <c r="A7" s="3533"/>
      <c r="B7" s="3535"/>
      <c r="C7" s="3537"/>
      <c r="D7" s="3537"/>
      <c r="E7" s="2618" t="s">
        <v>190</v>
      </c>
      <c r="F7" s="2618" t="s">
        <v>191</v>
      </c>
      <c r="G7" s="2618" t="s">
        <v>190</v>
      </c>
      <c r="H7" s="2618" t="s">
        <v>191</v>
      </c>
      <c r="I7" s="2619" t="s">
        <v>190</v>
      </c>
      <c r="J7" s="2619" t="s">
        <v>191</v>
      </c>
      <c r="K7" s="2619" t="s">
        <v>190</v>
      </c>
      <c r="L7" s="2619" t="s">
        <v>191</v>
      </c>
      <c r="M7" s="2618" t="s">
        <v>190</v>
      </c>
      <c r="N7" s="2618" t="s">
        <v>191</v>
      </c>
      <c r="O7" s="2618" t="s">
        <v>190</v>
      </c>
      <c r="P7" s="2618" t="s">
        <v>191</v>
      </c>
    </row>
    <row r="8" spans="1:16" ht="27" customHeight="1">
      <c r="A8" s="2620">
        <v>51</v>
      </c>
      <c r="B8" s="2621" t="s">
        <v>38</v>
      </c>
      <c r="C8" s="2622">
        <v>60</v>
      </c>
      <c r="D8" s="3527">
        <v>14</v>
      </c>
      <c r="E8" s="2623">
        <v>196</v>
      </c>
      <c r="F8" s="2624">
        <v>196</v>
      </c>
      <c r="G8" s="2623">
        <v>196</v>
      </c>
      <c r="H8" s="2624">
        <v>196</v>
      </c>
      <c r="I8" s="2623">
        <f>2095-150</f>
        <v>1945</v>
      </c>
      <c r="J8" s="2636">
        <v>1960</v>
      </c>
      <c r="K8" s="2624">
        <v>1982</v>
      </c>
      <c r="L8" s="2624">
        <v>1991</v>
      </c>
      <c r="M8" s="2624">
        <f t="shared" ref="M8:P19" si="0">E8+I8</f>
        <v>2141</v>
      </c>
      <c r="N8" s="2624">
        <f t="shared" si="0"/>
        <v>2156</v>
      </c>
      <c r="O8" s="2624">
        <f t="shared" si="0"/>
        <v>2178</v>
      </c>
      <c r="P8" s="2624">
        <f t="shared" si="0"/>
        <v>2187</v>
      </c>
    </row>
    <row r="9" spans="1:16" ht="27" customHeight="1">
      <c r="A9" s="2620">
        <v>53</v>
      </c>
      <c r="B9" s="2621" t="s">
        <v>259</v>
      </c>
      <c r="C9" s="2622">
        <v>21</v>
      </c>
      <c r="D9" s="3528"/>
      <c r="E9" s="2623">
        <v>1088</v>
      </c>
      <c r="F9" s="2624">
        <v>1214</v>
      </c>
      <c r="G9" s="2623">
        <v>1088</v>
      </c>
      <c r="H9" s="2624">
        <v>1214</v>
      </c>
      <c r="I9" s="2623">
        <v>742</v>
      </c>
      <c r="J9" s="2636">
        <v>850</v>
      </c>
      <c r="K9" s="2624">
        <v>1699</v>
      </c>
      <c r="L9" s="2624">
        <v>1877</v>
      </c>
      <c r="M9" s="2624">
        <f t="shared" si="0"/>
        <v>1830</v>
      </c>
      <c r="N9" s="2624">
        <f t="shared" si="0"/>
        <v>2064</v>
      </c>
      <c r="O9" s="2624">
        <f t="shared" si="0"/>
        <v>2787</v>
      </c>
      <c r="P9" s="2624">
        <f t="shared" si="0"/>
        <v>3091</v>
      </c>
    </row>
    <row r="10" spans="1:16" ht="27" customHeight="1">
      <c r="A10" s="2620">
        <v>54</v>
      </c>
      <c r="B10" s="2621" t="s">
        <v>44</v>
      </c>
      <c r="C10" s="2622">
        <v>33</v>
      </c>
      <c r="D10" s="3528"/>
      <c r="E10" s="2623">
        <v>25</v>
      </c>
      <c r="F10" s="2624">
        <v>29</v>
      </c>
      <c r="G10" s="2623">
        <v>25</v>
      </c>
      <c r="H10" s="2624">
        <v>29</v>
      </c>
      <c r="I10" s="2623">
        <f>573-150</f>
        <v>423</v>
      </c>
      <c r="J10" s="2636">
        <v>1245</v>
      </c>
      <c r="K10" s="2624">
        <v>434</v>
      </c>
      <c r="L10" s="2624">
        <v>1447</v>
      </c>
      <c r="M10" s="2624">
        <f t="shared" si="0"/>
        <v>448</v>
      </c>
      <c r="N10" s="2624">
        <f t="shared" si="0"/>
        <v>1274</v>
      </c>
      <c r="O10" s="2624">
        <f t="shared" si="0"/>
        <v>459</v>
      </c>
      <c r="P10" s="2624">
        <f t="shared" si="0"/>
        <v>1476</v>
      </c>
    </row>
    <row r="11" spans="1:16" ht="27" customHeight="1">
      <c r="A11" s="2620">
        <v>55</v>
      </c>
      <c r="B11" s="2621" t="s">
        <v>40</v>
      </c>
      <c r="C11" s="2622">
        <v>71</v>
      </c>
      <c r="D11" s="3528"/>
      <c r="E11" s="2623">
        <v>371</v>
      </c>
      <c r="F11" s="2624">
        <v>619</v>
      </c>
      <c r="G11" s="2623">
        <v>371</v>
      </c>
      <c r="H11" s="2624">
        <v>619</v>
      </c>
      <c r="I11" s="2623">
        <v>1105</v>
      </c>
      <c r="J11" s="2636">
        <v>1300</v>
      </c>
      <c r="K11" s="2624">
        <v>1112</v>
      </c>
      <c r="L11" s="2624">
        <v>1312</v>
      </c>
      <c r="M11" s="2624">
        <f t="shared" si="0"/>
        <v>1476</v>
      </c>
      <c r="N11" s="2624">
        <f t="shared" si="0"/>
        <v>1919</v>
      </c>
      <c r="O11" s="2624">
        <f t="shared" si="0"/>
        <v>1483</v>
      </c>
      <c r="P11" s="2624">
        <f t="shared" si="0"/>
        <v>1931</v>
      </c>
    </row>
    <row r="12" spans="1:16" ht="27" customHeight="1">
      <c r="A12" s="2620">
        <v>56</v>
      </c>
      <c r="B12" s="2621" t="s">
        <v>43</v>
      </c>
      <c r="C12" s="2622">
        <v>19</v>
      </c>
      <c r="D12" s="3528"/>
      <c r="E12" s="2623">
        <v>2265</v>
      </c>
      <c r="F12" s="2624">
        <v>2314</v>
      </c>
      <c r="G12" s="2623">
        <v>2265</v>
      </c>
      <c r="H12" s="2624">
        <v>2314</v>
      </c>
      <c r="I12" s="2623">
        <v>722</v>
      </c>
      <c r="J12" s="2636">
        <v>850</v>
      </c>
      <c r="K12" s="2624">
        <v>1161</v>
      </c>
      <c r="L12" s="2624">
        <v>1531</v>
      </c>
      <c r="M12" s="2624">
        <f t="shared" si="0"/>
        <v>2987</v>
      </c>
      <c r="N12" s="2624">
        <f t="shared" si="0"/>
        <v>3164</v>
      </c>
      <c r="O12" s="2624">
        <f t="shared" si="0"/>
        <v>3426</v>
      </c>
      <c r="P12" s="2624">
        <f t="shared" si="0"/>
        <v>3845</v>
      </c>
    </row>
    <row r="13" spans="1:16" ht="27" customHeight="1">
      <c r="A13" s="2620">
        <v>58</v>
      </c>
      <c r="B13" s="2621" t="s">
        <v>41</v>
      </c>
      <c r="C13" s="2622">
        <v>47</v>
      </c>
      <c r="D13" s="3528"/>
      <c r="E13" s="2623">
        <v>912</v>
      </c>
      <c r="F13" s="2624">
        <v>942</v>
      </c>
      <c r="G13" s="2623">
        <v>912</v>
      </c>
      <c r="H13" s="2624">
        <v>942</v>
      </c>
      <c r="I13" s="2623">
        <v>1304</v>
      </c>
      <c r="J13" s="2636">
        <v>1700</v>
      </c>
      <c r="K13" s="2624">
        <v>1685</v>
      </c>
      <c r="L13" s="2624">
        <v>2343</v>
      </c>
      <c r="M13" s="2624">
        <f t="shared" si="0"/>
        <v>2216</v>
      </c>
      <c r="N13" s="2624">
        <f t="shared" si="0"/>
        <v>2642</v>
      </c>
      <c r="O13" s="2624">
        <f t="shared" si="0"/>
        <v>2597</v>
      </c>
      <c r="P13" s="2624">
        <f t="shared" si="0"/>
        <v>3285</v>
      </c>
    </row>
    <row r="14" spans="1:16" ht="27" customHeight="1">
      <c r="A14" s="2620">
        <v>59</v>
      </c>
      <c r="B14" s="2621" t="s">
        <v>355</v>
      </c>
      <c r="C14" s="2622">
        <v>29</v>
      </c>
      <c r="D14" s="3529"/>
      <c r="E14" s="2623">
        <v>46</v>
      </c>
      <c r="F14" s="2624">
        <v>98</v>
      </c>
      <c r="G14" s="2623">
        <v>46</v>
      </c>
      <c r="H14" s="2624">
        <v>98</v>
      </c>
      <c r="I14" s="2623">
        <f>798-300</f>
        <v>498</v>
      </c>
      <c r="J14" s="2636">
        <v>650</v>
      </c>
      <c r="K14" s="2624">
        <v>626</v>
      </c>
      <c r="L14" s="2624">
        <v>903</v>
      </c>
      <c r="M14" s="2624">
        <f t="shared" si="0"/>
        <v>544</v>
      </c>
      <c r="N14" s="2624">
        <f t="shared" si="0"/>
        <v>748</v>
      </c>
      <c r="O14" s="2624">
        <f t="shared" si="0"/>
        <v>672</v>
      </c>
      <c r="P14" s="2624">
        <f t="shared" si="0"/>
        <v>1001</v>
      </c>
    </row>
    <row r="15" spans="1:16" ht="27" customHeight="1">
      <c r="A15" s="2620">
        <v>77</v>
      </c>
      <c r="B15" s="2625" t="s">
        <v>58</v>
      </c>
      <c r="C15" s="2622">
        <v>70</v>
      </c>
      <c r="D15" s="2626">
        <v>3</v>
      </c>
      <c r="E15" s="2623">
        <v>96</v>
      </c>
      <c r="F15" s="2624">
        <v>137</v>
      </c>
      <c r="G15" s="2623">
        <v>96</v>
      </c>
      <c r="H15" s="2624">
        <v>137</v>
      </c>
      <c r="I15" s="2623">
        <v>1270</v>
      </c>
      <c r="J15" s="2636">
        <v>1350</v>
      </c>
      <c r="K15" s="2624">
        <v>2347</v>
      </c>
      <c r="L15" s="2624">
        <v>2489</v>
      </c>
      <c r="M15" s="2624">
        <f t="shared" si="0"/>
        <v>1366</v>
      </c>
      <c r="N15" s="2624">
        <f t="shared" si="0"/>
        <v>1487</v>
      </c>
      <c r="O15" s="2624">
        <f t="shared" si="0"/>
        <v>2443</v>
      </c>
      <c r="P15" s="2624">
        <f t="shared" si="0"/>
        <v>2626</v>
      </c>
    </row>
    <row r="16" spans="1:16" ht="27" customHeight="1">
      <c r="A16" s="2620">
        <v>78</v>
      </c>
      <c r="B16" s="2621" t="s">
        <v>59</v>
      </c>
      <c r="C16" s="2622">
        <v>70</v>
      </c>
      <c r="D16" s="2626">
        <v>3</v>
      </c>
      <c r="E16" s="2623">
        <v>1667</v>
      </c>
      <c r="F16" s="2624">
        <v>1099</v>
      </c>
      <c r="G16" s="2623">
        <v>1667</v>
      </c>
      <c r="H16" s="2624">
        <v>1099</v>
      </c>
      <c r="I16" s="2623">
        <v>291</v>
      </c>
      <c r="J16" s="2636">
        <v>580</v>
      </c>
      <c r="K16" s="2624">
        <v>432</v>
      </c>
      <c r="L16" s="2624">
        <v>618</v>
      </c>
      <c r="M16" s="2624">
        <f t="shared" si="0"/>
        <v>1958</v>
      </c>
      <c r="N16" s="2624">
        <f t="shared" si="0"/>
        <v>1679</v>
      </c>
      <c r="O16" s="2624">
        <f t="shared" si="0"/>
        <v>2099</v>
      </c>
      <c r="P16" s="2624">
        <f t="shared" si="0"/>
        <v>1717</v>
      </c>
    </row>
    <row r="17" spans="1:16" ht="27" customHeight="1">
      <c r="A17" s="2620">
        <v>79</v>
      </c>
      <c r="B17" s="2621" t="s">
        <v>60</v>
      </c>
      <c r="C17" s="2622">
        <v>226</v>
      </c>
      <c r="D17" s="2626">
        <v>6</v>
      </c>
      <c r="E17" s="2623">
        <v>417</v>
      </c>
      <c r="F17" s="2624">
        <v>405</v>
      </c>
      <c r="G17" s="2623">
        <v>417</v>
      </c>
      <c r="H17" s="2624">
        <v>405</v>
      </c>
      <c r="I17" s="2623">
        <v>3665</v>
      </c>
      <c r="J17" s="2636">
        <v>3700</v>
      </c>
      <c r="K17" s="2624">
        <v>5573</v>
      </c>
      <c r="L17" s="2624">
        <v>5606</v>
      </c>
      <c r="M17" s="2624">
        <f t="shared" si="0"/>
        <v>4082</v>
      </c>
      <c r="N17" s="2624">
        <f t="shared" si="0"/>
        <v>4105</v>
      </c>
      <c r="O17" s="2624">
        <f t="shared" si="0"/>
        <v>5990</v>
      </c>
      <c r="P17" s="2624">
        <f t="shared" si="0"/>
        <v>6011</v>
      </c>
    </row>
    <row r="18" spans="1:16" ht="27" customHeight="1">
      <c r="A18" s="2620">
        <v>87</v>
      </c>
      <c r="B18" s="2627" t="s">
        <v>65</v>
      </c>
      <c r="C18" s="2622">
        <v>37</v>
      </c>
      <c r="D18" s="2626">
        <v>6</v>
      </c>
      <c r="E18" s="2623">
        <v>0</v>
      </c>
      <c r="F18" s="2624">
        <v>0</v>
      </c>
      <c r="G18" s="2623">
        <v>0</v>
      </c>
      <c r="H18" s="2624">
        <v>0</v>
      </c>
      <c r="I18" s="2623">
        <f>981+1600</f>
        <v>2581</v>
      </c>
      <c r="J18" s="2636">
        <v>2600</v>
      </c>
      <c r="K18" s="2624">
        <v>5421</v>
      </c>
      <c r="L18" s="2624">
        <v>5712</v>
      </c>
      <c r="M18" s="2624">
        <f t="shared" si="0"/>
        <v>2581</v>
      </c>
      <c r="N18" s="2624">
        <f t="shared" si="0"/>
        <v>2600</v>
      </c>
      <c r="O18" s="2624">
        <f t="shared" si="0"/>
        <v>5421</v>
      </c>
      <c r="P18" s="2624">
        <f t="shared" si="0"/>
        <v>5712</v>
      </c>
    </row>
    <row r="19" spans="1:16" ht="27" customHeight="1">
      <c r="A19" s="2620">
        <v>89</v>
      </c>
      <c r="B19" s="2627" t="s">
        <v>73</v>
      </c>
      <c r="C19" s="2622">
        <v>13</v>
      </c>
      <c r="D19" s="2626"/>
      <c r="E19" s="2623">
        <v>0</v>
      </c>
      <c r="F19" s="2624">
        <v>0</v>
      </c>
      <c r="G19" s="2623">
        <v>0</v>
      </c>
      <c r="H19" s="2624">
        <v>0</v>
      </c>
      <c r="I19" s="2623">
        <v>8</v>
      </c>
      <c r="J19" s="2636">
        <v>15</v>
      </c>
      <c r="K19" s="2624">
        <v>8</v>
      </c>
      <c r="L19" s="2624">
        <v>15</v>
      </c>
      <c r="M19" s="2624">
        <f t="shared" si="0"/>
        <v>8</v>
      </c>
      <c r="N19" s="2624">
        <f t="shared" si="0"/>
        <v>15</v>
      </c>
      <c r="O19" s="2624">
        <f t="shared" si="0"/>
        <v>8</v>
      </c>
      <c r="P19" s="2624">
        <f t="shared" si="0"/>
        <v>15</v>
      </c>
    </row>
    <row r="20" spans="1:16" s="2629" customFormat="1" ht="27" customHeight="1">
      <c r="A20" s="3530" t="s">
        <v>15</v>
      </c>
      <c r="B20" s="3531"/>
      <c r="C20" s="2628">
        <f>SUM(C8:C19)</f>
        <v>696</v>
      </c>
      <c r="D20" s="2628">
        <f>SUM(D8:D19)</f>
        <v>32</v>
      </c>
      <c r="E20" s="2628">
        <f>SUM(E8:E19)</f>
        <v>7083</v>
      </c>
      <c r="F20" s="2628">
        <f t="shared" ref="F20:H20" si="1">SUM(F8:F19)</f>
        <v>7053</v>
      </c>
      <c r="G20" s="2628">
        <f>SUM(G8:G19)</f>
        <v>7083</v>
      </c>
      <c r="H20" s="2628">
        <f t="shared" si="1"/>
        <v>7053</v>
      </c>
      <c r="I20" s="2628">
        <f>SUM(I8:I19)</f>
        <v>14554</v>
      </c>
      <c r="J20" s="2628">
        <f t="shared" ref="J20:P20" si="2">SUM(J8:J19)</f>
        <v>16800</v>
      </c>
      <c r="K20" s="2628">
        <f t="shared" si="2"/>
        <v>22480</v>
      </c>
      <c r="L20" s="2628">
        <f t="shared" si="2"/>
        <v>25844</v>
      </c>
      <c r="M20" s="2628">
        <f t="shared" si="2"/>
        <v>21637</v>
      </c>
      <c r="N20" s="2628">
        <f t="shared" si="2"/>
        <v>23853</v>
      </c>
      <c r="O20" s="2628">
        <f t="shared" si="2"/>
        <v>29563</v>
      </c>
      <c r="P20" s="2628">
        <f t="shared" si="2"/>
        <v>32897</v>
      </c>
    </row>
    <row r="21" spans="1:16">
      <c r="B21" s="2631"/>
      <c r="J21" s="2632"/>
    </row>
    <row r="22" spans="1:16">
      <c r="I22" s="2633"/>
      <c r="J22" s="2633"/>
      <c r="K22" s="2633"/>
    </row>
    <row r="23" spans="1:16">
      <c r="A23" s="3520"/>
      <c r="B23" s="3520"/>
      <c r="C23" s="3520"/>
      <c r="D23" s="3520"/>
      <c r="E23" s="2634"/>
      <c r="F23" s="2634"/>
      <c r="G23" s="2634"/>
      <c r="H23" s="2634"/>
      <c r="K23" s="2635"/>
      <c r="M23" s="2634"/>
      <c r="N23" s="2634"/>
      <c r="O23" s="2634"/>
      <c r="P23" s="2634"/>
    </row>
    <row r="24" spans="1:16">
      <c r="A24" s="3520"/>
      <c r="B24" s="3520"/>
      <c r="C24" s="3520"/>
      <c r="D24" s="3520"/>
      <c r="E24" s="2634"/>
      <c r="F24" s="2634"/>
      <c r="G24" s="2634"/>
      <c r="H24" s="2634"/>
      <c r="K24" s="2635"/>
      <c r="M24" s="2634"/>
      <c r="N24" s="2634"/>
      <c r="O24" s="2634"/>
      <c r="P24" s="2634"/>
    </row>
    <row r="31" spans="1:16" s="2630" customFormat="1">
      <c r="I31" s="2611"/>
      <c r="J31" s="2611"/>
      <c r="K31" s="2611"/>
      <c r="L31" s="2611"/>
    </row>
    <row r="43" spans="9:12" s="2630" customFormat="1">
      <c r="I43" s="2611"/>
      <c r="J43" s="2611"/>
      <c r="K43" s="2611"/>
      <c r="L43" s="2611"/>
    </row>
  </sheetData>
  <mergeCells count="13">
    <mergeCell ref="A23:D24"/>
    <mergeCell ref="I6:J6"/>
    <mergeCell ref="K6:L6"/>
    <mergeCell ref="M6:N6"/>
    <mergeCell ref="O6:P6"/>
    <mergeCell ref="D8:D14"/>
    <mergeCell ref="A20:B20"/>
    <mergeCell ref="A6:A7"/>
    <mergeCell ref="B6:B7"/>
    <mergeCell ref="C6:C7"/>
    <mergeCell ref="D6:D7"/>
    <mergeCell ref="E6:F6"/>
    <mergeCell ref="G6:H6"/>
  </mergeCells>
  <pageMargins left="0" right="0.19685039370078741" top="0.74803149606299213" bottom="0.55118110236220474" header="0.31496062992125984" footer="0.31496062992125984"/>
  <pageSetup paperSize="9" fitToHeight="0" orientation="landscape" horizontalDpi="4294967294" verticalDpi="429496729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734"/>
  <sheetViews>
    <sheetView workbookViewId="0">
      <selection activeCell="O13" sqref="O13"/>
    </sheetView>
  </sheetViews>
  <sheetFormatPr defaultColWidth="9" defaultRowHeight="15"/>
  <cols>
    <col min="2" max="2" width="43.140625" customWidth="1"/>
    <col min="3" max="3" width="15.7109375" customWidth="1"/>
    <col min="4" max="4" width="15.42578125" customWidth="1"/>
  </cols>
  <sheetData>
    <row r="1" spans="1:7">
      <c r="A1" s="1032"/>
      <c r="B1" s="1033" t="s">
        <v>356</v>
      </c>
      <c r="C1" s="1034" t="s">
        <v>357</v>
      </c>
      <c r="D1" s="1035"/>
    </row>
    <row r="2" spans="1:7">
      <c r="A2" s="1032"/>
      <c r="B2" s="1033" t="s">
        <v>358</v>
      </c>
      <c r="C2" s="1034" t="s">
        <v>359</v>
      </c>
      <c r="D2" s="1036"/>
    </row>
    <row r="3" spans="1:7">
      <c r="A3" s="1032"/>
      <c r="B3" s="1033"/>
      <c r="C3" s="1034"/>
      <c r="D3" s="1036"/>
    </row>
    <row r="4" spans="1:7" ht="18.75" customHeight="1">
      <c r="A4" s="1032"/>
      <c r="B4" s="1037" t="s">
        <v>360</v>
      </c>
      <c r="C4" s="3538" t="s">
        <v>361</v>
      </c>
      <c r="D4" s="3538"/>
    </row>
    <row r="5" spans="1:7">
      <c r="A5" s="1032"/>
      <c r="B5" s="1038"/>
      <c r="D5" s="67"/>
    </row>
    <row r="6" spans="1:7" ht="24">
      <c r="A6" s="1039" t="s">
        <v>362</v>
      </c>
      <c r="B6" s="1040" t="s">
        <v>363</v>
      </c>
      <c r="C6" s="1041" t="s">
        <v>190</v>
      </c>
      <c r="D6" s="1041" t="s">
        <v>191</v>
      </c>
    </row>
    <row r="7" spans="1:7">
      <c r="A7" s="1042"/>
      <c r="B7" s="1043" t="s">
        <v>364</v>
      </c>
      <c r="C7" s="1044">
        <f>C8+C26+C88+C108+C137+C185+C266+C313+C342+C427+C462+C491+C529+C546+C565+C580+C606+C616+C635+C654+C666+C673+C703+C712+C726+C730</f>
        <v>82877</v>
      </c>
      <c r="D7" s="1044">
        <f>D8+D26+D88+D108+D137+D185+D266+D313+D342+D427+D462+D491+D529+D546+D565+D580+D606+D616+D635+D654+D666+D673+D703+D712+D726+D730</f>
        <v>90570</v>
      </c>
      <c r="F7" s="79"/>
      <c r="G7" s="79"/>
    </row>
    <row r="8" spans="1:7" ht="22.5">
      <c r="A8" s="1045">
        <v>0</v>
      </c>
      <c r="B8" s="1043" t="s">
        <v>365</v>
      </c>
      <c r="C8" s="1046">
        <f>SUM(C9:C25)</f>
        <v>539</v>
      </c>
      <c r="D8" s="1046">
        <f>SUM(D9:D25)</f>
        <v>577</v>
      </c>
    </row>
    <row r="9" spans="1:7">
      <c r="A9" s="1047" t="s">
        <v>366</v>
      </c>
      <c r="B9" s="1048" t="s">
        <v>367</v>
      </c>
      <c r="C9" s="1049">
        <v>0</v>
      </c>
      <c r="D9" s="116">
        <v>0</v>
      </c>
    </row>
    <row r="10" spans="1:7">
      <c r="A10" s="1047" t="s">
        <v>368</v>
      </c>
      <c r="B10" s="1048" t="s">
        <v>369</v>
      </c>
      <c r="C10" s="1049">
        <v>0</v>
      </c>
      <c r="D10" s="116">
        <v>0</v>
      </c>
    </row>
    <row r="11" spans="1:7">
      <c r="A11" s="1047" t="s">
        <v>370</v>
      </c>
      <c r="B11" s="1048" t="s">
        <v>371</v>
      </c>
      <c r="C11" s="1049">
        <v>0</v>
      </c>
      <c r="D11" s="116">
        <v>0</v>
      </c>
    </row>
    <row r="12" spans="1:7" ht="22.5">
      <c r="A12" s="1047" t="s">
        <v>372</v>
      </c>
      <c r="B12" s="1048" t="s">
        <v>373</v>
      </c>
      <c r="C12" s="1049">
        <v>183</v>
      </c>
      <c r="D12" s="116">
        <v>199</v>
      </c>
    </row>
    <row r="13" spans="1:7" ht="33.75">
      <c r="A13" s="1047" t="s">
        <v>374</v>
      </c>
      <c r="B13" s="1048" t="s">
        <v>375</v>
      </c>
      <c r="C13" s="1049">
        <v>224</v>
      </c>
      <c r="D13" s="116">
        <v>221</v>
      </c>
    </row>
    <row r="14" spans="1:7">
      <c r="A14" s="1047" t="s">
        <v>376</v>
      </c>
      <c r="B14" s="1048" t="s">
        <v>377</v>
      </c>
      <c r="C14" s="1049">
        <v>18</v>
      </c>
      <c r="D14" s="116">
        <v>25</v>
      </c>
    </row>
    <row r="15" spans="1:7">
      <c r="A15" s="1047" t="s">
        <v>378</v>
      </c>
      <c r="B15" s="1048" t="s">
        <v>379</v>
      </c>
      <c r="C15" s="1049">
        <v>91</v>
      </c>
      <c r="D15" s="116">
        <v>91</v>
      </c>
    </row>
    <row r="16" spans="1:7">
      <c r="A16" s="1047" t="s">
        <v>380</v>
      </c>
      <c r="B16" s="1048" t="s">
        <v>381</v>
      </c>
      <c r="C16" s="1049">
        <v>5</v>
      </c>
      <c r="D16" s="116">
        <v>11</v>
      </c>
    </row>
    <row r="17" spans="1:4" ht="22.5">
      <c r="A17" s="1047" t="s">
        <v>382</v>
      </c>
      <c r="B17" s="1048" t="s">
        <v>383</v>
      </c>
      <c r="C17" s="1049">
        <v>9</v>
      </c>
      <c r="D17" s="116">
        <v>10</v>
      </c>
    </row>
    <row r="18" spans="1:4" ht="22.5">
      <c r="A18" s="1047" t="s">
        <v>384</v>
      </c>
      <c r="B18" s="1048" t="s">
        <v>385</v>
      </c>
      <c r="C18" s="1050">
        <v>1</v>
      </c>
      <c r="D18" s="116">
        <v>5</v>
      </c>
    </row>
    <row r="19" spans="1:4" ht="22.5">
      <c r="A19" s="1047" t="s">
        <v>386</v>
      </c>
      <c r="B19" s="1048" t="s">
        <v>387</v>
      </c>
      <c r="C19" s="1050">
        <v>1</v>
      </c>
      <c r="D19" s="116">
        <v>1</v>
      </c>
    </row>
    <row r="20" spans="1:4" ht="22.5">
      <c r="A20" s="1047" t="s">
        <v>388</v>
      </c>
      <c r="B20" s="1048" t="s">
        <v>389</v>
      </c>
      <c r="C20" s="1050">
        <v>7</v>
      </c>
      <c r="D20" s="116">
        <v>14</v>
      </c>
    </row>
    <row r="21" spans="1:4">
      <c r="A21" s="1047" t="s">
        <v>390</v>
      </c>
      <c r="B21" s="1048" t="s">
        <v>391</v>
      </c>
      <c r="C21" s="1050">
        <v>0</v>
      </c>
      <c r="D21" s="116">
        <v>0</v>
      </c>
    </row>
    <row r="22" spans="1:4" ht="22.5">
      <c r="A22" s="1047" t="s">
        <v>392</v>
      </c>
      <c r="B22" s="1048" t="s">
        <v>393</v>
      </c>
      <c r="C22" s="1050">
        <v>0</v>
      </c>
      <c r="D22" s="116">
        <v>0</v>
      </c>
    </row>
    <row r="23" spans="1:4" ht="22.5">
      <c r="A23" s="1047" t="s">
        <v>394</v>
      </c>
      <c r="B23" s="1048" t="s">
        <v>395</v>
      </c>
      <c r="C23" s="1049">
        <v>0</v>
      </c>
      <c r="D23" s="116">
        <v>0</v>
      </c>
    </row>
    <row r="24" spans="1:4">
      <c r="A24" s="1047" t="s">
        <v>396</v>
      </c>
      <c r="B24" s="1048" t="s">
        <v>397</v>
      </c>
      <c r="C24" s="1049">
        <v>0</v>
      </c>
      <c r="D24" s="116">
        <v>0</v>
      </c>
    </row>
    <row r="25" spans="1:4" ht="22.5">
      <c r="A25" s="1047" t="s">
        <v>398</v>
      </c>
      <c r="B25" s="1048" t="s">
        <v>399</v>
      </c>
      <c r="C25" s="1049">
        <v>0</v>
      </c>
      <c r="D25" s="116">
        <v>0</v>
      </c>
    </row>
    <row r="26" spans="1:4">
      <c r="A26" s="1045">
        <v>1</v>
      </c>
      <c r="B26" s="1051" t="s">
        <v>400</v>
      </c>
      <c r="C26" s="1049">
        <f>SUM(C27:C87)</f>
        <v>4947</v>
      </c>
      <c r="D26" s="1049">
        <f>SUM(D27:D87)</f>
        <v>4687</v>
      </c>
    </row>
    <row r="27" spans="1:4" ht="22.5">
      <c r="A27" s="1047" t="s">
        <v>401</v>
      </c>
      <c r="B27" s="1048" t="s">
        <v>402</v>
      </c>
      <c r="C27" s="1049">
        <v>0</v>
      </c>
      <c r="D27" s="116">
        <v>2</v>
      </c>
    </row>
    <row r="28" spans="1:4" ht="22.5">
      <c r="A28" s="1047" t="s">
        <v>403</v>
      </c>
      <c r="B28" s="1048" t="s">
        <v>404</v>
      </c>
      <c r="C28" s="1049">
        <v>0</v>
      </c>
      <c r="D28" s="116">
        <v>3</v>
      </c>
    </row>
    <row r="29" spans="1:4">
      <c r="A29" s="1047" t="s">
        <v>405</v>
      </c>
      <c r="B29" s="1048" t="s">
        <v>406</v>
      </c>
      <c r="C29" s="1049">
        <v>30</v>
      </c>
      <c r="D29" s="116">
        <v>51</v>
      </c>
    </row>
    <row r="30" spans="1:4">
      <c r="A30" s="1047" t="s">
        <v>407</v>
      </c>
      <c r="B30" s="1048" t="s">
        <v>408</v>
      </c>
      <c r="C30" s="1049">
        <v>37</v>
      </c>
      <c r="D30" s="116">
        <v>37</v>
      </c>
    </row>
    <row r="31" spans="1:4">
      <c r="A31" s="1047" t="s">
        <v>409</v>
      </c>
      <c r="B31" s="1048" t="s">
        <v>410</v>
      </c>
      <c r="C31" s="1049">
        <v>292</v>
      </c>
      <c r="D31" s="116">
        <v>244</v>
      </c>
    </row>
    <row r="32" spans="1:4" ht="22.5">
      <c r="A32" s="1047" t="s">
        <v>411</v>
      </c>
      <c r="B32" s="1048" t="s">
        <v>412</v>
      </c>
      <c r="C32" s="1049">
        <v>1</v>
      </c>
      <c r="D32" s="116">
        <v>3</v>
      </c>
    </row>
    <row r="33" spans="1:4" ht="22.5">
      <c r="A33" s="1047" t="s">
        <v>413</v>
      </c>
      <c r="B33" s="1048" t="s">
        <v>414</v>
      </c>
      <c r="C33" s="1049">
        <v>42</v>
      </c>
      <c r="D33" s="116">
        <v>35</v>
      </c>
    </row>
    <row r="34" spans="1:4" ht="22.5">
      <c r="A34" s="1047" t="s">
        <v>415</v>
      </c>
      <c r="B34" s="1048" t="s">
        <v>416</v>
      </c>
      <c r="C34" s="1049">
        <v>2</v>
      </c>
      <c r="D34" s="116">
        <v>5</v>
      </c>
    </row>
    <row r="35" spans="1:4" ht="22.5">
      <c r="A35" s="1047" t="s">
        <v>417</v>
      </c>
      <c r="B35" s="1048" t="s">
        <v>418</v>
      </c>
      <c r="C35" s="1049">
        <v>197</v>
      </c>
      <c r="D35" s="116">
        <v>190</v>
      </c>
    </row>
    <row r="36" spans="1:4" ht="22.5">
      <c r="A36" s="1047" t="s">
        <v>419</v>
      </c>
      <c r="B36" s="1048" t="s">
        <v>420</v>
      </c>
      <c r="C36" s="1049">
        <v>93</v>
      </c>
      <c r="D36" s="116">
        <v>80</v>
      </c>
    </row>
    <row r="37" spans="1:4" ht="33.75">
      <c r="A37" s="1047" t="s">
        <v>421</v>
      </c>
      <c r="B37" s="1052" t="s">
        <v>422</v>
      </c>
      <c r="C37" s="1049">
        <v>39</v>
      </c>
      <c r="D37" s="116">
        <v>43</v>
      </c>
    </row>
    <row r="38" spans="1:4" ht="33.75">
      <c r="A38" s="1047" t="s">
        <v>423</v>
      </c>
      <c r="B38" s="1052" t="s">
        <v>424</v>
      </c>
      <c r="C38" s="1049">
        <v>15</v>
      </c>
      <c r="D38" s="116">
        <v>17</v>
      </c>
    </row>
    <row r="39" spans="1:4" ht="22.5">
      <c r="A39" s="1047" t="s">
        <v>425</v>
      </c>
      <c r="B39" s="1052" t="s">
        <v>426</v>
      </c>
      <c r="C39" s="1049">
        <v>4</v>
      </c>
      <c r="D39" s="116">
        <v>3</v>
      </c>
    </row>
    <row r="40" spans="1:4" ht="22.5">
      <c r="A40" s="1047" t="s">
        <v>427</v>
      </c>
      <c r="B40" s="1052" t="s">
        <v>428</v>
      </c>
      <c r="C40" s="1049">
        <v>32</v>
      </c>
      <c r="D40" s="116">
        <v>32</v>
      </c>
    </row>
    <row r="41" spans="1:4">
      <c r="A41" s="1047" t="s">
        <v>429</v>
      </c>
      <c r="B41" s="1048" t="s">
        <v>430</v>
      </c>
      <c r="C41" s="1049">
        <v>25</v>
      </c>
      <c r="D41" s="116">
        <v>23</v>
      </c>
    </row>
    <row r="42" spans="1:4">
      <c r="A42" s="1047" t="s">
        <v>431</v>
      </c>
      <c r="B42" s="1048" t="s">
        <v>432</v>
      </c>
      <c r="C42" s="1049">
        <v>25</v>
      </c>
      <c r="D42" s="116">
        <v>27</v>
      </c>
    </row>
    <row r="43" spans="1:4" ht="22.5">
      <c r="A43" s="1047" t="s">
        <v>433</v>
      </c>
      <c r="B43" s="1048" t="s">
        <v>434</v>
      </c>
      <c r="C43" s="1049">
        <v>14</v>
      </c>
      <c r="D43" s="116">
        <v>17</v>
      </c>
    </row>
    <row r="44" spans="1:4" ht="22.5">
      <c r="A44" s="1047" t="s">
        <v>435</v>
      </c>
      <c r="B44" s="1048" t="s">
        <v>436</v>
      </c>
      <c r="C44" s="1049">
        <v>22</v>
      </c>
      <c r="D44" s="116">
        <v>18</v>
      </c>
    </row>
    <row r="45" spans="1:4" ht="22.5">
      <c r="A45" s="1047" t="s">
        <v>437</v>
      </c>
      <c r="B45" s="1048" t="s">
        <v>438</v>
      </c>
      <c r="C45" s="1049">
        <v>0</v>
      </c>
      <c r="D45" s="116">
        <v>2</v>
      </c>
    </row>
    <row r="46" spans="1:4" ht="22.5">
      <c r="A46" s="1047" t="s">
        <v>439</v>
      </c>
      <c r="B46" s="1048" t="s">
        <v>440</v>
      </c>
      <c r="C46" s="1049">
        <v>0</v>
      </c>
      <c r="D46" s="116">
        <v>0</v>
      </c>
    </row>
    <row r="47" spans="1:4" ht="22.5">
      <c r="A47" s="1047" t="s">
        <v>441</v>
      </c>
      <c r="B47" s="1052" t="s">
        <v>442</v>
      </c>
      <c r="C47" s="1049">
        <v>4</v>
      </c>
      <c r="D47" s="116">
        <v>4</v>
      </c>
    </row>
    <row r="48" spans="1:4" ht="22.5">
      <c r="A48" s="1047" t="s">
        <v>443</v>
      </c>
      <c r="B48" s="1052" t="s">
        <v>444</v>
      </c>
      <c r="C48" s="1049">
        <v>2</v>
      </c>
      <c r="D48" s="116">
        <v>9</v>
      </c>
    </row>
    <row r="49" spans="1:4">
      <c r="A49" s="1047" t="s">
        <v>445</v>
      </c>
      <c r="B49" s="1048" t="s">
        <v>446</v>
      </c>
      <c r="C49" s="1049">
        <v>0</v>
      </c>
      <c r="D49" s="116">
        <v>0</v>
      </c>
    </row>
    <row r="50" spans="1:4" ht="22.5">
      <c r="A50" s="1047" t="s">
        <v>447</v>
      </c>
      <c r="B50" s="1048" t="s">
        <v>448</v>
      </c>
      <c r="C50" s="1049">
        <v>143</v>
      </c>
      <c r="D50" s="1053">
        <v>164</v>
      </c>
    </row>
    <row r="51" spans="1:4">
      <c r="A51" s="1047" t="s">
        <v>449</v>
      </c>
      <c r="B51" s="1048" t="s">
        <v>450</v>
      </c>
      <c r="C51" s="1049">
        <v>1</v>
      </c>
      <c r="D51" s="116">
        <v>2</v>
      </c>
    </row>
    <row r="52" spans="1:4">
      <c r="A52" s="1047" t="s">
        <v>451</v>
      </c>
      <c r="B52" s="1048" t="s">
        <v>452</v>
      </c>
      <c r="C52" s="1049">
        <v>103</v>
      </c>
      <c r="D52" s="116">
        <v>93</v>
      </c>
    </row>
    <row r="53" spans="1:4">
      <c r="A53" s="1047" t="s">
        <v>453</v>
      </c>
      <c r="B53" s="1048" t="s">
        <v>454</v>
      </c>
      <c r="C53" s="1049">
        <v>1</v>
      </c>
      <c r="D53" s="116">
        <v>4</v>
      </c>
    </row>
    <row r="54" spans="1:4" ht="22.5">
      <c r="A54" s="1047" t="s">
        <v>455</v>
      </c>
      <c r="B54" s="1048" t="s">
        <v>456</v>
      </c>
      <c r="C54" s="1049">
        <v>15</v>
      </c>
      <c r="D54" s="116">
        <v>16</v>
      </c>
    </row>
    <row r="55" spans="1:4" ht="22.5">
      <c r="A55" s="1047" t="s">
        <v>457</v>
      </c>
      <c r="B55" s="1048" t="s">
        <v>458</v>
      </c>
      <c r="C55" s="1049">
        <v>45</v>
      </c>
      <c r="D55" s="116">
        <v>47</v>
      </c>
    </row>
    <row r="56" spans="1:4" ht="22.5">
      <c r="A56" s="1047" t="s">
        <v>459</v>
      </c>
      <c r="B56" s="1052" t="s">
        <v>460</v>
      </c>
      <c r="C56" s="1049">
        <v>28</v>
      </c>
      <c r="D56" s="116">
        <v>37</v>
      </c>
    </row>
    <row r="57" spans="1:4" ht="22.5">
      <c r="A57" s="1047" t="s">
        <v>461</v>
      </c>
      <c r="B57" s="1052" t="s">
        <v>462</v>
      </c>
      <c r="C57" s="1049">
        <v>38</v>
      </c>
      <c r="D57" s="116">
        <v>48</v>
      </c>
    </row>
    <row r="58" spans="1:4" ht="22.5">
      <c r="A58" s="1047" t="s">
        <v>463</v>
      </c>
      <c r="B58" s="1052" t="s">
        <v>464</v>
      </c>
      <c r="C58" s="1049">
        <v>130</v>
      </c>
      <c r="D58" s="116">
        <v>133</v>
      </c>
    </row>
    <row r="59" spans="1:4">
      <c r="A59" s="1047" t="s">
        <v>465</v>
      </c>
      <c r="B59" s="1048" t="s">
        <v>466</v>
      </c>
      <c r="C59" s="1049">
        <v>56</v>
      </c>
      <c r="D59" s="116">
        <v>52</v>
      </c>
    </row>
    <row r="60" spans="1:4">
      <c r="A60" s="1047" t="s">
        <v>467</v>
      </c>
      <c r="B60" s="1048" t="s">
        <v>468</v>
      </c>
      <c r="C60" s="1049">
        <v>776</v>
      </c>
      <c r="D60" s="116">
        <v>763</v>
      </c>
    </row>
    <row r="61" spans="1:4" ht="22.5">
      <c r="A61" s="1047" t="s">
        <v>469</v>
      </c>
      <c r="B61" s="1048" t="s">
        <v>470</v>
      </c>
      <c r="C61" s="1049">
        <v>18</v>
      </c>
      <c r="D61" s="116">
        <v>22</v>
      </c>
    </row>
    <row r="62" spans="1:4" ht="22.5">
      <c r="A62" s="1047" t="s">
        <v>471</v>
      </c>
      <c r="B62" s="1048" t="s">
        <v>472</v>
      </c>
      <c r="C62" s="1049">
        <v>38</v>
      </c>
      <c r="D62" s="116">
        <v>35</v>
      </c>
    </row>
    <row r="63" spans="1:4">
      <c r="A63" s="1047" t="s">
        <v>473</v>
      </c>
      <c r="B63" s="1048" t="s">
        <v>474</v>
      </c>
      <c r="C63" s="1049">
        <v>406</v>
      </c>
      <c r="D63" s="116">
        <v>414</v>
      </c>
    </row>
    <row r="64" spans="1:4">
      <c r="A64" s="1047" t="s">
        <v>475</v>
      </c>
      <c r="B64" s="1048" t="s">
        <v>476</v>
      </c>
      <c r="C64" s="1049">
        <v>324</v>
      </c>
      <c r="D64" s="116">
        <v>346</v>
      </c>
    </row>
    <row r="65" spans="1:4">
      <c r="A65" s="1047" t="s">
        <v>477</v>
      </c>
      <c r="B65" s="1048" t="s">
        <v>478</v>
      </c>
      <c r="C65" s="1049">
        <v>301</v>
      </c>
      <c r="D65" s="116">
        <v>313</v>
      </c>
    </row>
    <row r="66" spans="1:4" ht="22.5">
      <c r="A66" s="1047" t="s">
        <v>479</v>
      </c>
      <c r="B66" s="1048" t="s">
        <v>480</v>
      </c>
      <c r="C66" s="1049">
        <v>115</v>
      </c>
      <c r="D66" s="116">
        <v>120</v>
      </c>
    </row>
    <row r="67" spans="1:4">
      <c r="A67" s="1047" t="s">
        <v>481</v>
      </c>
      <c r="B67" s="1048" t="s">
        <v>482</v>
      </c>
      <c r="C67" s="1049">
        <v>19</v>
      </c>
      <c r="D67" s="116">
        <v>38</v>
      </c>
    </row>
    <row r="68" spans="1:4">
      <c r="A68" s="1047" t="s">
        <v>483</v>
      </c>
      <c r="B68" s="1048" t="s">
        <v>482</v>
      </c>
      <c r="C68" s="1050">
        <v>234</v>
      </c>
      <c r="D68" s="1053">
        <v>157</v>
      </c>
    </row>
    <row r="69" spans="1:4" ht="22.5">
      <c r="A69" s="1047" t="s">
        <v>484</v>
      </c>
      <c r="B69" s="1048" t="s">
        <v>485</v>
      </c>
      <c r="C69" s="1049">
        <v>44</v>
      </c>
      <c r="D69" s="116">
        <v>65</v>
      </c>
    </row>
    <row r="70" spans="1:4" ht="22.5">
      <c r="A70" s="1047" t="s">
        <v>486</v>
      </c>
      <c r="B70" s="1048" t="s">
        <v>487</v>
      </c>
      <c r="C70" s="1049">
        <v>61</v>
      </c>
      <c r="D70" s="116">
        <v>71</v>
      </c>
    </row>
    <row r="71" spans="1:4">
      <c r="A71" s="1047" t="s">
        <v>488</v>
      </c>
      <c r="B71" s="1048" t="s">
        <v>489</v>
      </c>
      <c r="C71" s="1049">
        <v>7</v>
      </c>
      <c r="D71" s="116">
        <v>10</v>
      </c>
    </row>
    <row r="72" spans="1:4">
      <c r="A72" s="1047" t="s">
        <v>490</v>
      </c>
      <c r="B72" s="1048" t="s">
        <v>491</v>
      </c>
      <c r="C72" s="1049">
        <v>1</v>
      </c>
      <c r="D72" s="116">
        <v>1</v>
      </c>
    </row>
    <row r="73" spans="1:4">
      <c r="A73" s="1047" t="s">
        <v>492</v>
      </c>
      <c r="B73" s="1048" t="s">
        <v>493</v>
      </c>
      <c r="C73" s="1049">
        <v>0</v>
      </c>
      <c r="D73" s="116">
        <v>0</v>
      </c>
    </row>
    <row r="74" spans="1:4">
      <c r="A74" s="1047" t="s">
        <v>494</v>
      </c>
      <c r="B74" s="1048" t="s">
        <v>495</v>
      </c>
      <c r="C74" s="1049">
        <v>0</v>
      </c>
      <c r="D74" s="116">
        <v>0</v>
      </c>
    </row>
    <row r="75" spans="1:4">
      <c r="A75" s="1047" t="s">
        <v>496</v>
      </c>
      <c r="B75" s="1048" t="s">
        <v>497</v>
      </c>
      <c r="C75" s="1049">
        <v>25</v>
      </c>
      <c r="D75" s="116">
        <v>24</v>
      </c>
    </row>
    <row r="76" spans="1:4">
      <c r="A76" s="1047" t="s">
        <v>498</v>
      </c>
      <c r="B76" s="1048" t="s">
        <v>499</v>
      </c>
      <c r="C76" s="1049">
        <v>53</v>
      </c>
      <c r="D76" s="116">
        <v>47</v>
      </c>
    </row>
    <row r="77" spans="1:4">
      <c r="A77" s="1047" t="s">
        <v>500</v>
      </c>
      <c r="B77" s="1048" t="s">
        <v>501</v>
      </c>
      <c r="C77" s="1049">
        <v>76</v>
      </c>
      <c r="D77" s="116">
        <v>75</v>
      </c>
    </row>
    <row r="78" spans="1:4" ht="22.5">
      <c r="A78" s="1047" t="s">
        <v>502</v>
      </c>
      <c r="B78" s="1048" t="s">
        <v>503</v>
      </c>
      <c r="C78" s="1049">
        <v>23</v>
      </c>
      <c r="D78" s="116">
        <v>36</v>
      </c>
    </row>
    <row r="79" spans="1:4" ht="22.5">
      <c r="A79" s="1047" t="s">
        <v>504</v>
      </c>
      <c r="B79" s="1048" t="s">
        <v>505</v>
      </c>
      <c r="C79" s="1049">
        <v>204</v>
      </c>
      <c r="D79" s="116">
        <v>205</v>
      </c>
    </row>
    <row r="80" spans="1:4">
      <c r="A80" s="1047" t="s">
        <v>506</v>
      </c>
      <c r="B80" s="1048" t="s">
        <v>507</v>
      </c>
      <c r="C80" s="1049">
        <v>4</v>
      </c>
      <c r="D80" s="116">
        <v>7</v>
      </c>
    </row>
    <row r="81" spans="1:4">
      <c r="A81" s="1047" t="s">
        <v>508</v>
      </c>
      <c r="B81" s="1048" t="s">
        <v>509</v>
      </c>
      <c r="C81" s="1049">
        <v>26</v>
      </c>
      <c r="D81" s="116">
        <v>29</v>
      </c>
    </row>
    <row r="82" spans="1:4">
      <c r="A82" s="1047" t="s">
        <v>510</v>
      </c>
      <c r="B82" s="1048" t="s">
        <v>511</v>
      </c>
      <c r="C82" s="1049">
        <v>15</v>
      </c>
      <c r="D82" s="116">
        <v>26</v>
      </c>
    </row>
    <row r="83" spans="1:4" ht="22.5">
      <c r="A83" s="1047" t="s">
        <v>512</v>
      </c>
      <c r="B83" s="1048" t="s">
        <v>513</v>
      </c>
      <c r="C83" s="1049">
        <v>18</v>
      </c>
      <c r="D83" s="116">
        <v>25</v>
      </c>
    </row>
    <row r="84" spans="1:4" ht="22.5">
      <c r="A84" s="1047" t="s">
        <v>514</v>
      </c>
      <c r="B84" s="1048" t="s">
        <v>515</v>
      </c>
      <c r="C84" s="1049">
        <v>367</v>
      </c>
      <c r="D84" s="116">
        <v>235</v>
      </c>
    </row>
    <row r="85" spans="1:4" ht="22.5">
      <c r="A85" s="1047" t="s">
        <v>516</v>
      </c>
      <c r="B85" s="1048" t="s">
        <v>517</v>
      </c>
      <c r="C85" s="1049">
        <v>40</v>
      </c>
      <c r="D85" s="116">
        <v>31</v>
      </c>
    </row>
    <row r="86" spans="1:4" ht="22.5">
      <c r="A86" s="1047" t="s">
        <v>518</v>
      </c>
      <c r="B86" s="1048" t="s">
        <v>519</v>
      </c>
      <c r="C86" s="1049">
        <v>61</v>
      </c>
      <c r="D86" s="116">
        <v>42</v>
      </c>
    </row>
    <row r="87" spans="1:4" ht="33.75">
      <c r="A87" s="1047" t="s">
        <v>520</v>
      </c>
      <c r="B87" s="1048" t="s">
        <v>521</v>
      </c>
      <c r="C87" s="1049">
        <v>255</v>
      </c>
      <c r="D87" s="116">
        <v>109</v>
      </c>
    </row>
    <row r="88" spans="1:4">
      <c r="A88" s="1045">
        <v>2</v>
      </c>
      <c r="B88" s="1051" t="s">
        <v>522</v>
      </c>
      <c r="C88" s="1049">
        <f>SUM(C89:C107)</f>
        <v>2448</v>
      </c>
      <c r="D88" s="1049">
        <f>SUM(D89:D107)</f>
        <v>1902</v>
      </c>
    </row>
    <row r="89" spans="1:4">
      <c r="A89" s="1047" t="s">
        <v>523</v>
      </c>
      <c r="B89" s="1048" t="s">
        <v>524</v>
      </c>
      <c r="C89" s="1049">
        <v>31</v>
      </c>
      <c r="D89" s="116">
        <v>29</v>
      </c>
    </row>
    <row r="90" spans="1:4">
      <c r="A90" s="1047" t="s">
        <v>525</v>
      </c>
      <c r="B90" s="1048" t="s">
        <v>526</v>
      </c>
      <c r="C90" s="1049">
        <v>5</v>
      </c>
      <c r="D90" s="116">
        <v>5</v>
      </c>
    </row>
    <row r="91" spans="1:4">
      <c r="A91" s="1047" t="s">
        <v>527</v>
      </c>
      <c r="B91" s="1048" t="s">
        <v>528</v>
      </c>
      <c r="C91" s="1049">
        <v>206</v>
      </c>
      <c r="D91" s="116">
        <v>237</v>
      </c>
    </row>
    <row r="92" spans="1:4" ht="22.5">
      <c r="A92" s="1047" t="s">
        <v>529</v>
      </c>
      <c r="B92" s="1052" t="s">
        <v>530</v>
      </c>
      <c r="C92" s="1049">
        <v>5</v>
      </c>
      <c r="D92" s="116">
        <v>6</v>
      </c>
    </row>
    <row r="93" spans="1:4">
      <c r="A93" s="1047" t="s">
        <v>531</v>
      </c>
      <c r="B93" s="1052" t="s">
        <v>532</v>
      </c>
      <c r="C93" s="1049">
        <v>0</v>
      </c>
      <c r="D93" s="116">
        <v>1</v>
      </c>
    </row>
    <row r="94" spans="1:4">
      <c r="A94" s="1047" t="s">
        <v>533</v>
      </c>
      <c r="B94" s="1052" t="s">
        <v>534</v>
      </c>
      <c r="C94" s="1049">
        <v>41</v>
      </c>
      <c r="D94" s="116">
        <v>17</v>
      </c>
    </row>
    <row r="95" spans="1:4">
      <c r="A95" s="1047" t="s">
        <v>535</v>
      </c>
      <c r="B95" s="1052" t="s">
        <v>536</v>
      </c>
      <c r="C95" s="1049">
        <v>240</v>
      </c>
      <c r="D95" s="116">
        <v>241</v>
      </c>
    </row>
    <row r="96" spans="1:4" ht="22.5">
      <c r="A96" s="1047" t="s">
        <v>537</v>
      </c>
      <c r="B96" s="1052" t="s">
        <v>538</v>
      </c>
      <c r="C96" s="1049">
        <v>47</v>
      </c>
      <c r="D96" s="116">
        <v>47</v>
      </c>
    </row>
    <row r="97" spans="1:4">
      <c r="A97" s="1047" t="s">
        <v>539</v>
      </c>
      <c r="B97" s="1052" t="s">
        <v>540</v>
      </c>
      <c r="C97" s="1049">
        <v>1</v>
      </c>
      <c r="D97" s="116">
        <v>2</v>
      </c>
    </row>
    <row r="98" spans="1:4">
      <c r="A98" s="1047" t="s">
        <v>541</v>
      </c>
      <c r="B98" s="1052" t="s">
        <v>542</v>
      </c>
      <c r="C98" s="1049">
        <v>57</v>
      </c>
      <c r="D98" s="116">
        <v>61</v>
      </c>
    </row>
    <row r="99" spans="1:4">
      <c r="A99" s="1047" t="s">
        <v>543</v>
      </c>
      <c r="B99" s="1052" t="s">
        <v>544</v>
      </c>
      <c r="C99" s="1049">
        <v>37</v>
      </c>
      <c r="D99" s="116">
        <v>41</v>
      </c>
    </row>
    <row r="100" spans="1:4" ht="22.5">
      <c r="A100" s="1047" t="s">
        <v>545</v>
      </c>
      <c r="B100" s="1052" t="s">
        <v>546</v>
      </c>
      <c r="C100" s="1049">
        <v>57</v>
      </c>
      <c r="D100" s="116">
        <v>24</v>
      </c>
    </row>
    <row r="101" spans="1:4">
      <c r="A101" s="1047" t="s">
        <v>547</v>
      </c>
      <c r="B101" s="1052" t="s">
        <v>548</v>
      </c>
      <c r="C101" s="1049">
        <v>1137</v>
      </c>
      <c r="D101" s="116">
        <v>929</v>
      </c>
    </row>
    <row r="102" spans="1:4" ht="22.5">
      <c r="A102" s="1047" t="s">
        <v>549</v>
      </c>
      <c r="B102" s="1052" t="s">
        <v>550</v>
      </c>
      <c r="C102" s="1049">
        <v>1</v>
      </c>
      <c r="D102" s="116">
        <v>1</v>
      </c>
    </row>
    <row r="103" spans="1:4" ht="22.5">
      <c r="A103" s="1047" t="s">
        <v>551</v>
      </c>
      <c r="B103" s="1052" t="s">
        <v>552</v>
      </c>
      <c r="C103" s="1049">
        <v>26</v>
      </c>
      <c r="D103" s="116">
        <v>20</v>
      </c>
    </row>
    <row r="104" spans="1:4" ht="22.5">
      <c r="A104" s="1047" t="s">
        <v>553</v>
      </c>
      <c r="B104" s="1052" t="s">
        <v>554</v>
      </c>
      <c r="C104" s="1049">
        <v>2</v>
      </c>
      <c r="D104" s="116">
        <v>1</v>
      </c>
    </row>
    <row r="105" spans="1:4" ht="22.5">
      <c r="A105" s="1047" t="s">
        <v>555</v>
      </c>
      <c r="B105" s="1052" t="s">
        <v>556</v>
      </c>
      <c r="C105" s="1049">
        <v>77</v>
      </c>
      <c r="D105" s="116">
        <v>44</v>
      </c>
    </row>
    <row r="106" spans="1:4">
      <c r="A106" s="1047" t="s">
        <v>557</v>
      </c>
      <c r="B106" s="1052" t="s">
        <v>558</v>
      </c>
      <c r="C106" s="1049">
        <v>46</v>
      </c>
      <c r="D106" s="116">
        <v>23</v>
      </c>
    </row>
    <row r="107" spans="1:4">
      <c r="A107" s="1047" t="s">
        <v>559</v>
      </c>
      <c r="B107" s="1052" t="s">
        <v>560</v>
      </c>
      <c r="C107" s="1049">
        <v>432</v>
      </c>
      <c r="D107" s="116">
        <v>173</v>
      </c>
    </row>
    <row r="108" spans="1:4">
      <c r="A108" s="1045">
        <v>3</v>
      </c>
      <c r="B108" s="1051" t="s">
        <v>561</v>
      </c>
      <c r="C108" s="1049">
        <f>SUM(C109:C136)</f>
        <v>1871</v>
      </c>
      <c r="D108" s="1049">
        <f>SUM(D109:D136)</f>
        <v>1658</v>
      </c>
    </row>
    <row r="109" spans="1:4">
      <c r="A109" s="1047" t="s">
        <v>562</v>
      </c>
      <c r="B109" s="1052" t="s">
        <v>563</v>
      </c>
      <c r="C109" s="1049">
        <v>26</v>
      </c>
      <c r="D109" s="116">
        <v>33</v>
      </c>
    </row>
    <row r="110" spans="1:4" ht="22.5">
      <c r="A110" s="1047" t="s">
        <v>564</v>
      </c>
      <c r="B110" s="1052" t="s">
        <v>565</v>
      </c>
      <c r="C110" s="1049">
        <v>28</v>
      </c>
      <c r="D110" s="116">
        <v>36</v>
      </c>
    </row>
    <row r="111" spans="1:4" ht="22.5">
      <c r="A111" s="1047" t="s">
        <v>566</v>
      </c>
      <c r="B111" s="1052" t="s">
        <v>567</v>
      </c>
      <c r="C111" s="1049">
        <v>51</v>
      </c>
      <c r="D111" s="116">
        <v>52</v>
      </c>
    </row>
    <row r="112" spans="1:4">
      <c r="A112" s="1047" t="s">
        <v>568</v>
      </c>
      <c r="B112" s="1052" t="s">
        <v>569</v>
      </c>
      <c r="C112" s="1049">
        <v>104</v>
      </c>
      <c r="D112" s="116">
        <v>76</v>
      </c>
    </row>
    <row r="113" spans="1:4">
      <c r="A113" s="1047" t="s">
        <v>570</v>
      </c>
      <c r="B113" s="1052" t="s">
        <v>571</v>
      </c>
      <c r="C113" s="1049">
        <v>0</v>
      </c>
      <c r="D113" s="116">
        <v>0</v>
      </c>
    </row>
    <row r="114" spans="1:4">
      <c r="A114" s="1047" t="s">
        <v>572</v>
      </c>
      <c r="B114" s="1052" t="s">
        <v>573</v>
      </c>
      <c r="C114" s="1049">
        <v>15</v>
      </c>
      <c r="D114" s="116">
        <v>17</v>
      </c>
    </row>
    <row r="115" spans="1:4">
      <c r="A115" s="1047" t="s">
        <v>574</v>
      </c>
      <c r="B115" s="1052" t="s">
        <v>575</v>
      </c>
      <c r="C115" s="1049">
        <v>75</v>
      </c>
      <c r="D115" s="116">
        <v>57</v>
      </c>
    </row>
    <row r="116" spans="1:4">
      <c r="A116" s="1047" t="s">
        <v>576</v>
      </c>
      <c r="B116" s="1052" t="s">
        <v>577</v>
      </c>
      <c r="C116" s="1049">
        <v>88</v>
      </c>
      <c r="D116" s="116">
        <v>76</v>
      </c>
    </row>
    <row r="117" spans="1:4" ht="22.5">
      <c r="A117" s="1047" t="s">
        <v>578</v>
      </c>
      <c r="B117" s="1052" t="s">
        <v>579</v>
      </c>
      <c r="C117" s="1049">
        <v>122</v>
      </c>
      <c r="D117" s="116">
        <v>130</v>
      </c>
    </row>
    <row r="118" spans="1:4">
      <c r="A118" s="1047" t="s">
        <v>580</v>
      </c>
      <c r="B118" s="1052" t="s">
        <v>581</v>
      </c>
      <c r="C118" s="1049">
        <v>0</v>
      </c>
      <c r="D118" s="116">
        <v>6</v>
      </c>
    </row>
    <row r="119" spans="1:4">
      <c r="A119" s="1047" t="s">
        <v>582</v>
      </c>
      <c r="B119" s="1052" t="s">
        <v>583</v>
      </c>
      <c r="C119" s="1049">
        <v>125</v>
      </c>
      <c r="D119" s="116">
        <v>87</v>
      </c>
    </row>
    <row r="120" spans="1:4">
      <c r="A120" s="1047" t="s">
        <v>584</v>
      </c>
      <c r="B120" s="1052" t="s">
        <v>585</v>
      </c>
      <c r="C120" s="1049">
        <v>359</v>
      </c>
      <c r="D120" s="116">
        <v>287</v>
      </c>
    </row>
    <row r="121" spans="1:4">
      <c r="A121" s="1047" t="s">
        <v>586</v>
      </c>
      <c r="B121" s="1052" t="s">
        <v>587</v>
      </c>
      <c r="C121" s="1049">
        <v>332</v>
      </c>
      <c r="D121" s="116">
        <v>247</v>
      </c>
    </row>
    <row r="122" spans="1:4">
      <c r="A122" s="1047" t="s">
        <v>588</v>
      </c>
      <c r="B122" s="1052" t="s">
        <v>589</v>
      </c>
      <c r="C122" s="1049">
        <v>24</v>
      </c>
      <c r="D122" s="116">
        <v>34</v>
      </c>
    </row>
    <row r="123" spans="1:4">
      <c r="A123" s="1047" t="s">
        <v>590</v>
      </c>
      <c r="B123" s="1052" t="s">
        <v>591</v>
      </c>
      <c r="C123" s="1049">
        <v>87</v>
      </c>
      <c r="D123" s="116">
        <v>83</v>
      </c>
    </row>
    <row r="124" spans="1:4">
      <c r="A124" s="1047" t="s">
        <v>592</v>
      </c>
      <c r="B124" s="1052" t="s">
        <v>593</v>
      </c>
      <c r="C124" s="1049">
        <v>17</v>
      </c>
      <c r="D124" s="116">
        <v>12</v>
      </c>
    </row>
    <row r="125" spans="1:4">
      <c r="A125" s="1047" t="s">
        <v>594</v>
      </c>
      <c r="B125" s="1052" t="s">
        <v>595</v>
      </c>
      <c r="C125" s="1049">
        <v>11</v>
      </c>
      <c r="D125" s="116">
        <v>7</v>
      </c>
    </row>
    <row r="126" spans="1:4" ht="22.5">
      <c r="A126" s="1047" t="s">
        <v>596</v>
      </c>
      <c r="B126" s="1052" t="s">
        <v>597</v>
      </c>
      <c r="C126" s="1049">
        <v>8</v>
      </c>
      <c r="D126" s="116">
        <v>11</v>
      </c>
    </row>
    <row r="127" spans="1:4" ht="22.5">
      <c r="A127" s="1047" t="s">
        <v>598</v>
      </c>
      <c r="B127" s="1052" t="s">
        <v>599</v>
      </c>
      <c r="C127" s="1049">
        <v>53</v>
      </c>
      <c r="D127" s="116">
        <v>56</v>
      </c>
    </row>
    <row r="128" spans="1:4">
      <c r="A128" s="1047" t="s">
        <v>600</v>
      </c>
      <c r="B128" s="1052" t="s">
        <v>601</v>
      </c>
      <c r="C128" s="1049">
        <v>45</v>
      </c>
      <c r="D128" s="116">
        <v>46</v>
      </c>
    </row>
    <row r="129" spans="1:4">
      <c r="A129" s="1047" t="s">
        <v>602</v>
      </c>
      <c r="B129" s="1052" t="s">
        <v>603</v>
      </c>
      <c r="C129" s="1049">
        <v>44</v>
      </c>
      <c r="D129" s="116">
        <v>43</v>
      </c>
    </row>
    <row r="130" spans="1:4" ht="22.5">
      <c r="A130" s="1047" t="s">
        <v>604</v>
      </c>
      <c r="B130" s="1052" t="s">
        <v>605</v>
      </c>
      <c r="C130" s="1049">
        <v>48</v>
      </c>
      <c r="D130" s="116">
        <v>36</v>
      </c>
    </row>
    <row r="131" spans="1:4">
      <c r="A131" s="1047" t="s">
        <v>606</v>
      </c>
      <c r="B131" s="1052" t="s">
        <v>607</v>
      </c>
      <c r="C131" s="1049">
        <v>8</v>
      </c>
      <c r="D131" s="116">
        <v>8</v>
      </c>
    </row>
    <row r="132" spans="1:4">
      <c r="A132" s="1047" t="s">
        <v>608</v>
      </c>
      <c r="B132" s="1052" t="s">
        <v>609</v>
      </c>
      <c r="C132" s="1049">
        <v>20</v>
      </c>
      <c r="D132" s="116">
        <v>27</v>
      </c>
    </row>
    <row r="133" spans="1:4" ht="22.5">
      <c r="A133" s="1047" t="s">
        <v>610</v>
      </c>
      <c r="B133" s="1052" t="s">
        <v>611</v>
      </c>
      <c r="C133" s="1049">
        <v>24</v>
      </c>
      <c r="D133" s="116">
        <v>23</v>
      </c>
    </row>
    <row r="134" spans="1:4" ht="22.5">
      <c r="A134" s="1047" t="s">
        <v>612</v>
      </c>
      <c r="B134" s="1052" t="s">
        <v>613</v>
      </c>
      <c r="C134" s="1049">
        <v>98</v>
      </c>
      <c r="D134" s="116">
        <v>104</v>
      </c>
    </row>
    <row r="135" spans="1:4" ht="22.5">
      <c r="A135" s="1047" t="s">
        <v>614</v>
      </c>
      <c r="B135" s="1052" t="s">
        <v>615</v>
      </c>
      <c r="C135" s="1049">
        <v>44</v>
      </c>
      <c r="D135" s="116">
        <v>46</v>
      </c>
    </row>
    <row r="136" spans="1:4" ht="22.5">
      <c r="A136" s="1047" t="s">
        <v>616</v>
      </c>
      <c r="B136" s="1052" t="s">
        <v>617</v>
      </c>
      <c r="C136" s="1049">
        <v>15</v>
      </c>
      <c r="D136" s="116">
        <v>18</v>
      </c>
    </row>
    <row r="137" spans="1:4">
      <c r="A137" s="1045">
        <v>4</v>
      </c>
      <c r="B137" s="1051" t="s">
        <v>618</v>
      </c>
      <c r="C137" s="1049">
        <f>SUM(C138:C184)</f>
        <v>619</v>
      </c>
      <c r="D137" s="1049">
        <f>SUM(D138:D184)</f>
        <v>286</v>
      </c>
    </row>
    <row r="138" spans="1:4">
      <c r="A138" s="1047" t="s">
        <v>619</v>
      </c>
      <c r="B138" s="1052" t="s">
        <v>620</v>
      </c>
      <c r="C138" s="1049">
        <v>0</v>
      </c>
      <c r="D138" s="116">
        <v>0</v>
      </c>
    </row>
    <row r="139" spans="1:4" ht="22.5">
      <c r="A139" s="1047" t="s">
        <v>621</v>
      </c>
      <c r="B139" s="1052" t="s">
        <v>622</v>
      </c>
      <c r="C139" s="1049">
        <v>1</v>
      </c>
      <c r="D139" s="116">
        <v>2</v>
      </c>
    </row>
    <row r="140" spans="1:4" ht="22.5">
      <c r="A140" s="1047" t="s">
        <v>623</v>
      </c>
      <c r="B140" s="1052" t="s">
        <v>624</v>
      </c>
      <c r="C140" s="1049">
        <v>1</v>
      </c>
      <c r="D140" s="116">
        <v>2</v>
      </c>
    </row>
    <row r="141" spans="1:4" ht="22.5">
      <c r="A141" s="1047" t="s">
        <v>625</v>
      </c>
      <c r="B141" s="1052" t="s">
        <v>626</v>
      </c>
      <c r="C141" s="1049">
        <v>6</v>
      </c>
      <c r="D141" s="116">
        <v>6</v>
      </c>
    </row>
    <row r="142" spans="1:4" ht="22.5">
      <c r="A142" s="1047" t="s">
        <v>627</v>
      </c>
      <c r="B142" s="1052" t="s">
        <v>628</v>
      </c>
      <c r="C142" s="1049">
        <v>6</v>
      </c>
      <c r="D142" s="116">
        <v>6</v>
      </c>
    </row>
    <row r="143" spans="1:4" ht="22.5">
      <c r="A143" s="1047" t="s">
        <v>629</v>
      </c>
      <c r="B143" s="1052" t="s">
        <v>630</v>
      </c>
      <c r="C143" s="1049">
        <v>6</v>
      </c>
      <c r="D143" s="116">
        <v>8</v>
      </c>
    </row>
    <row r="144" spans="1:4" ht="22.5">
      <c r="A144" s="1047" t="s">
        <v>631</v>
      </c>
      <c r="B144" s="1052" t="s">
        <v>632</v>
      </c>
      <c r="C144" s="1049">
        <v>32</v>
      </c>
      <c r="D144" s="116">
        <v>0</v>
      </c>
    </row>
    <row r="145" spans="1:4" ht="22.5">
      <c r="A145" s="1047" t="s">
        <v>633</v>
      </c>
      <c r="B145" s="1052" t="s">
        <v>634</v>
      </c>
      <c r="C145" s="1049">
        <v>1</v>
      </c>
      <c r="D145" s="116">
        <v>0</v>
      </c>
    </row>
    <row r="146" spans="1:4">
      <c r="A146" s="1047" t="s">
        <v>635</v>
      </c>
      <c r="B146" s="1052" t="s">
        <v>636</v>
      </c>
      <c r="C146" s="1049">
        <v>0</v>
      </c>
      <c r="D146" s="116">
        <v>0</v>
      </c>
    </row>
    <row r="147" spans="1:4">
      <c r="A147" s="1047" t="s">
        <v>637</v>
      </c>
      <c r="B147" s="1052" t="s">
        <v>638</v>
      </c>
      <c r="C147" s="1049">
        <v>8</v>
      </c>
      <c r="D147" s="116">
        <v>9</v>
      </c>
    </row>
    <row r="148" spans="1:4">
      <c r="A148" s="1047" t="s">
        <v>639</v>
      </c>
      <c r="B148" s="1052" t="s">
        <v>640</v>
      </c>
      <c r="C148" s="1049">
        <v>2</v>
      </c>
      <c r="D148" s="116">
        <v>0</v>
      </c>
    </row>
    <row r="149" spans="1:4">
      <c r="A149" s="1047" t="s">
        <v>641</v>
      </c>
      <c r="B149" s="1052" t="s">
        <v>642</v>
      </c>
      <c r="C149" s="1049">
        <v>0</v>
      </c>
      <c r="D149" s="116">
        <v>0</v>
      </c>
    </row>
    <row r="150" spans="1:4">
      <c r="A150" s="1047" t="s">
        <v>643</v>
      </c>
      <c r="B150" s="1052" t="s">
        <v>644</v>
      </c>
      <c r="C150" s="1049">
        <v>0</v>
      </c>
      <c r="D150" s="116">
        <v>0</v>
      </c>
    </row>
    <row r="151" spans="1:4">
      <c r="A151" s="1047" t="s">
        <v>645</v>
      </c>
      <c r="B151" s="1052" t="s">
        <v>646</v>
      </c>
      <c r="C151" s="1049">
        <v>10</v>
      </c>
      <c r="D151" s="116">
        <v>10</v>
      </c>
    </row>
    <row r="152" spans="1:4">
      <c r="A152" s="1047" t="s">
        <v>647</v>
      </c>
      <c r="B152" s="1052" t="s">
        <v>648</v>
      </c>
      <c r="C152" s="1049">
        <v>5</v>
      </c>
      <c r="D152" s="116">
        <v>8</v>
      </c>
    </row>
    <row r="153" spans="1:4" ht="22.5">
      <c r="A153" s="1047" t="s">
        <v>649</v>
      </c>
      <c r="B153" s="1052" t="s">
        <v>650</v>
      </c>
      <c r="C153" s="1049">
        <v>105</v>
      </c>
      <c r="D153" s="116">
        <v>25</v>
      </c>
    </row>
    <row r="154" spans="1:4" ht="22.5">
      <c r="A154" s="1047" t="s">
        <v>651</v>
      </c>
      <c r="B154" s="1052" t="s">
        <v>652</v>
      </c>
      <c r="C154" s="1049">
        <v>184</v>
      </c>
      <c r="D154" s="116">
        <v>60</v>
      </c>
    </row>
    <row r="155" spans="1:4" ht="22.5">
      <c r="A155" s="1047" t="s">
        <v>653</v>
      </c>
      <c r="B155" s="1052" t="s">
        <v>654</v>
      </c>
      <c r="C155" s="1049">
        <v>138</v>
      </c>
      <c r="D155" s="116">
        <v>26</v>
      </c>
    </row>
    <row r="156" spans="1:4">
      <c r="A156" s="1047" t="s">
        <v>655</v>
      </c>
      <c r="B156" s="1052" t="s">
        <v>656</v>
      </c>
      <c r="C156" s="1049">
        <v>0</v>
      </c>
      <c r="D156" s="116">
        <v>0</v>
      </c>
    </row>
    <row r="157" spans="1:4" ht="22.5">
      <c r="A157" s="1047" t="s">
        <v>657</v>
      </c>
      <c r="B157" s="1052" t="s">
        <v>658</v>
      </c>
      <c r="C157" s="1049">
        <v>25</v>
      </c>
      <c r="D157" s="116">
        <v>27</v>
      </c>
    </row>
    <row r="158" spans="1:4" ht="22.5">
      <c r="A158" s="1047" t="s">
        <v>659</v>
      </c>
      <c r="B158" s="1052" t="s">
        <v>660</v>
      </c>
      <c r="C158" s="1049">
        <v>4</v>
      </c>
      <c r="D158" s="116">
        <v>2</v>
      </c>
    </row>
    <row r="159" spans="1:4">
      <c r="A159" s="1047" t="s">
        <v>661</v>
      </c>
      <c r="B159" s="1052" t="s">
        <v>662</v>
      </c>
      <c r="C159" s="1049">
        <v>5</v>
      </c>
      <c r="D159" s="116">
        <v>10</v>
      </c>
    </row>
    <row r="160" spans="1:4">
      <c r="A160" s="1047" t="s">
        <v>663</v>
      </c>
      <c r="B160" s="1052" t="s">
        <v>664</v>
      </c>
      <c r="C160" s="1049">
        <v>5</v>
      </c>
      <c r="D160" s="116">
        <v>10</v>
      </c>
    </row>
    <row r="161" spans="1:4">
      <c r="A161" s="1047" t="s">
        <v>665</v>
      </c>
      <c r="B161" s="1052" t="s">
        <v>666</v>
      </c>
      <c r="C161" s="1049">
        <v>0</v>
      </c>
      <c r="D161" s="116">
        <v>0</v>
      </c>
    </row>
    <row r="162" spans="1:4" ht="22.5">
      <c r="A162" s="1047" t="s">
        <v>667</v>
      </c>
      <c r="B162" s="1052" t="s">
        <v>668</v>
      </c>
      <c r="C162" s="1049">
        <v>2</v>
      </c>
      <c r="D162" s="116">
        <v>3</v>
      </c>
    </row>
    <row r="163" spans="1:4">
      <c r="A163" s="1047" t="s">
        <v>669</v>
      </c>
      <c r="B163" s="1052" t="s">
        <v>670</v>
      </c>
      <c r="C163" s="1049">
        <v>0</v>
      </c>
      <c r="D163" s="116">
        <v>0</v>
      </c>
    </row>
    <row r="164" spans="1:4" ht="22.5">
      <c r="A164" s="1047" t="s">
        <v>671</v>
      </c>
      <c r="B164" s="1052" t="s">
        <v>672</v>
      </c>
      <c r="C164" s="1049">
        <v>0</v>
      </c>
      <c r="D164" s="116">
        <v>0</v>
      </c>
    </row>
    <row r="165" spans="1:4" ht="22.5">
      <c r="A165" s="1047" t="s">
        <v>673</v>
      </c>
      <c r="B165" s="1052" t="s">
        <v>674</v>
      </c>
      <c r="C165" s="1049">
        <v>0</v>
      </c>
      <c r="D165" s="116">
        <v>0</v>
      </c>
    </row>
    <row r="166" spans="1:4">
      <c r="A166" s="1047" t="s">
        <v>675</v>
      </c>
      <c r="B166" s="1052" t="s">
        <v>676</v>
      </c>
      <c r="C166" s="1049">
        <v>3</v>
      </c>
      <c r="D166" s="116">
        <v>4</v>
      </c>
    </row>
    <row r="167" spans="1:4">
      <c r="A167" s="1047" t="s">
        <v>677</v>
      </c>
      <c r="B167" s="1052" t="s">
        <v>678</v>
      </c>
      <c r="C167" s="1049">
        <v>4</v>
      </c>
      <c r="D167" s="116">
        <v>5</v>
      </c>
    </row>
    <row r="168" spans="1:4">
      <c r="A168" s="1047" t="s">
        <v>679</v>
      </c>
      <c r="B168" s="1052" t="s">
        <v>680</v>
      </c>
      <c r="C168" s="1049">
        <v>20</v>
      </c>
      <c r="D168" s="116">
        <v>20</v>
      </c>
    </row>
    <row r="169" spans="1:4">
      <c r="A169" s="1047" t="s">
        <v>681</v>
      </c>
      <c r="B169" s="1052" t="s">
        <v>682</v>
      </c>
      <c r="C169" s="1049">
        <v>2</v>
      </c>
      <c r="D169" s="116">
        <v>5</v>
      </c>
    </row>
    <row r="170" spans="1:4">
      <c r="A170" s="1047" t="s">
        <v>683</v>
      </c>
      <c r="B170" s="1052" t="s">
        <v>684</v>
      </c>
      <c r="C170" s="1049">
        <v>0</v>
      </c>
      <c r="D170" s="116">
        <v>0</v>
      </c>
    </row>
    <row r="171" spans="1:4">
      <c r="A171" s="1047" t="s">
        <v>685</v>
      </c>
      <c r="B171" s="1052" t="s">
        <v>686</v>
      </c>
      <c r="C171" s="1049">
        <v>0</v>
      </c>
      <c r="D171" s="116">
        <v>0</v>
      </c>
    </row>
    <row r="172" spans="1:4">
      <c r="A172" s="1047" t="s">
        <v>687</v>
      </c>
      <c r="B172" s="1052" t="s">
        <v>688</v>
      </c>
      <c r="C172" s="1049">
        <v>1</v>
      </c>
      <c r="D172" s="116">
        <v>1</v>
      </c>
    </row>
    <row r="173" spans="1:4">
      <c r="A173" s="1047" t="s">
        <v>689</v>
      </c>
      <c r="B173" s="1052" t="s">
        <v>690</v>
      </c>
      <c r="C173" s="1049">
        <v>7</v>
      </c>
      <c r="D173" s="116">
        <v>7</v>
      </c>
    </row>
    <row r="174" spans="1:4" ht="22.5">
      <c r="A174" s="1047" t="s">
        <v>691</v>
      </c>
      <c r="B174" s="1052" t="s">
        <v>692</v>
      </c>
      <c r="C174" s="1049">
        <v>0</v>
      </c>
      <c r="D174" s="116">
        <v>0</v>
      </c>
    </row>
    <row r="175" spans="1:4">
      <c r="A175" s="1047" t="s">
        <v>693</v>
      </c>
      <c r="B175" s="1052" t="s">
        <v>694</v>
      </c>
      <c r="C175" s="1049">
        <v>0</v>
      </c>
      <c r="D175" s="116">
        <v>0</v>
      </c>
    </row>
    <row r="176" spans="1:4">
      <c r="A176" s="1047" t="s">
        <v>695</v>
      </c>
      <c r="B176" s="1052" t="s">
        <v>696</v>
      </c>
      <c r="C176" s="1049">
        <v>1</v>
      </c>
      <c r="D176" s="116">
        <v>0</v>
      </c>
    </row>
    <row r="177" spans="1:4">
      <c r="A177" s="1047" t="s">
        <v>697</v>
      </c>
      <c r="B177" s="1052" t="s">
        <v>698</v>
      </c>
      <c r="C177" s="1049">
        <v>0</v>
      </c>
      <c r="D177" s="116">
        <v>0</v>
      </c>
    </row>
    <row r="178" spans="1:4">
      <c r="A178" s="1047" t="s">
        <v>699</v>
      </c>
      <c r="B178" s="1052" t="s">
        <v>700</v>
      </c>
      <c r="C178" s="1049">
        <v>0</v>
      </c>
      <c r="D178" s="116">
        <v>0</v>
      </c>
    </row>
    <row r="179" spans="1:4">
      <c r="A179" s="1047" t="s">
        <v>701</v>
      </c>
      <c r="B179" s="1052" t="s">
        <v>702</v>
      </c>
      <c r="C179" s="1049">
        <v>10</v>
      </c>
      <c r="D179" s="116">
        <v>10</v>
      </c>
    </row>
    <row r="180" spans="1:4" ht="22.5">
      <c r="A180" s="1047" t="s">
        <v>703</v>
      </c>
      <c r="B180" s="1052" t="s">
        <v>704</v>
      </c>
      <c r="C180" s="1049">
        <v>8</v>
      </c>
      <c r="D180" s="116">
        <v>7</v>
      </c>
    </row>
    <row r="181" spans="1:4" ht="22.5">
      <c r="A181" s="1047" t="s">
        <v>705</v>
      </c>
      <c r="B181" s="1052" t="s">
        <v>706</v>
      </c>
      <c r="C181" s="1049">
        <v>1</v>
      </c>
      <c r="D181" s="116">
        <v>0</v>
      </c>
    </row>
    <row r="182" spans="1:4" ht="22.5">
      <c r="A182" s="1047" t="s">
        <v>707</v>
      </c>
      <c r="B182" s="1052" t="s">
        <v>708</v>
      </c>
      <c r="C182" s="1049">
        <v>12</v>
      </c>
      <c r="D182" s="116">
        <v>12</v>
      </c>
    </row>
    <row r="183" spans="1:4">
      <c r="A183" s="1047" t="s">
        <v>709</v>
      </c>
      <c r="B183" s="1052" t="s">
        <v>710</v>
      </c>
      <c r="C183" s="1049">
        <v>3</v>
      </c>
      <c r="D183" s="116">
        <v>1</v>
      </c>
    </row>
    <row r="184" spans="1:4">
      <c r="A184" s="1047" t="s">
        <v>711</v>
      </c>
      <c r="B184" s="1052" t="s">
        <v>712</v>
      </c>
      <c r="C184" s="1049">
        <v>1</v>
      </c>
      <c r="D184" s="116">
        <v>0</v>
      </c>
    </row>
    <row r="185" spans="1:4">
      <c r="A185" s="1045">
        <v>5</v>
      </c>
      <c r="B185" s="1051" t="s">
        <v>713</v>
      </c>
      <c r="C185" s="1049">
        <f>SUM(C186:C265)</f>
        <v>1016</v>
      </c>
      <c r="D185" s="1049">
        <f>SUM(D186:D265)</f>
        <v>977</v>
      </c>
    </row>
    <row r="186" spans="1:4" ht="33.75">
      <c r="A186" s="1047" t="s">
        <v>714</v>
      </c>
      <c r="B186" s="1052" t="s">
        <v>715</v>
      </c>
      <c r="C186" s="1049">
        <v>0</v>
      </c>
      <c r="D186" s="116">
        <v>0</v>
      </c>
    </row>
    <row r="187" spans="1:4" ht="33.75">
      <c r="A187" s="1047" t="s">
        <v>716</v>
      </c>
      <c r="B187" s="1052" t="s">
        <v>717</v>
      </c>
      <c r="C187" s="1049">
        <v>0</v>
      </c>
      <c r="D187" s="116">
        <v>0</v>
      </c>
    </row>
    <row r="188" spans="1:4" ht="22.5">
      <c r="A188" s="1047" t="s">
        <v>718</v>
      </c>
      <c r="B188" s="1052" t="s">
        <v>719</v>
      </c>
      <c r="C188" s="1049">
        <v>0</v>
      </c>
      <c r="D188" s="116">
        <v>0</v>
      </c>
    </row>
    <row r="189" spans="1:4" ht="33.75">
      <c r="A189" s="1047" t="s">
        <v>720</v>
      </c>
      <c r="B189" s="1052" t="s">
        <v>721</v>
      </c>
      <c r="C189" s="1049">
        <v>0</v>
      </c>
      <c r="D189" s="116">
        <v>0</v>
      </c>
    </row>
    <row r="190" spans="1:4" ht="33.75">
      <c r="A190" s="1047" t="s">
        <v>722</v>
      </c>
      <c r="B190" s="1052" t="s">
        <v>723</v>
      </c>
      <c r="C190" s="1049">
        <v>0</v>
      </c>
      <c r="D190" s="116">
        <v>0</v>
      </c>
    </row>
    <row r="191" spans="1:4" ht="33.75">
      <c r="A191" s="1047" t="s">
        <v>724</v>
      </c>
      <c r="B191" s="1052" t="s">
        <v>721</v>
      </c>
      <c r="C191" s="1049">
        <v>0</v>
      </c>
      <c r="D191" s="116">
        <v>0</v>
      </c>
    </row>
    <row r="192" spans="1:4" ht="33.75">
      <c r="A192" s="1047" t="s">
        <v>725</v>
      </c>
      <c r="B192" s="1052" t="s">
        <v>726</v>
      </c>
      <c r="C192" s="1049">
        <v>0</v>
      </c>
      <c r="D192" s="116">
        <v>0</v>
      </c>
    </row>
    <row r="193" spans="1:4" ht="22.5">
      <c r="A193" s="1047" t="s">
        <v>727</v>
      </c>
      <c r="B193" s="1052" t="s">
        <v>728</v>
      </c>
      <c r="C193" s="1049">
        <v>0</v>
      </c>
      <c r="D193" s="116">
        <v>0</v>
      </c>
    </row>
    <row r="194" spans="1:4" ht="22.5">
      <c r="A194" s="1047" t="s">
        <v>729</v>
      </c>
      <c r="B194" s="1052" t="s">
        <v>730</v>
      </c>
      <c r="C194" s="1049">
        <v>0</v>
      </c>
      <c r="D194" s="116">
        <v>0</v>
      </c>
    </row>
    <row r="195" spans="1:4" ht="22.5">
      <c r="A195" s="1047" t="s">
        <v>731</v>
      </c>
      <c r="B195" s="1052" t="s">
        <v>732</v>
      </c>
      <c r="C195" s="1049">
        <v>0</v>
      </c>
      <c r="D195" s="116">
        <v>0</v>
      </c>
    </row>
    <row r="196" spans="1:4" ht="22.5">
      <c r="A196" s="1047" t="s">
        <v>733</v>
      </c>
      <c r="B196" s="1052" t="s">
        <v>734</v>
      </c>
      <c r="C196" s="1049">
        <v>0</v>
      </c>
      <c r="D196" s="116">
        <v>0</v>
      </c>
    </row>
    <row r="197" spans="1:4" ht="33.75">
      <c r="A197" s="1047" t="s">
        <v>735</v>
      </c>
      <c r="B197" s="1052" t="s">
        <v>736</v>
      </c>
      <c r="C197" s="1049">
        <v>0</v>
      </c>
      <c r="D197" s="116">
        <v>0</v>
      </c>
    </row>
    <row r="198" spans="1:4" ht="33.75">
      <c r="A198" s="1047" t="s">
        <v>737</v>
      </c>
      <c r="B198" s="1052" t="s">
        <v>738</v>
      </c>
      <c r="C198" s="1049">
        <v>0</v>
      </c>
      <c r="D198" s="116">
        <v>0</v>
      </c>
    </row>
    <row r="199" spans="1:4" ht="33.75">
      <c r="A199" s="1047" t="s">
        <v>739</v>
      </c>
      <c r="B199" s="1052" t="s">
        <v>740</v>
      </c>
      <c r="C199" s="1049">
        <v>0</v>
      </c>
      <c r="D199" s="116">
        <v>0</v>
      </c>
    </row>
    <row r="200" spans="1:4" ht="22.5">
      <c r="A200" s="1047" t="s">
        <v>741</v>
      </c>
      <c r="B200" s="1052" t="s">
        <v>742</v>
      </c>
      <c r="C200" s="1049">
        <v>18</v>
      </c>
      <c r="D200" s="116">
        <v>15</v>
      </c>
    </row>
    <row r="201" spans="1:4" ht="22.5">
      <c r="A201" s="1047" t="s">
        <v>743</v>
      </c>
      <c r="B201" s="1052" t="s">
        <v>744</v>
      </c>
      <c r="C201" s="1049">
        <v>262</v>
      </c>
      <c r="D201" s="116">
        <v>230</v>
      </c>
    </row>
    <row r="202" spans="1:4" ht="22.5">
      <c r="A202" s="1047" t="s">
        <v>745</v>
      </c>
      <c r="B202" s="1052" t="s">
        <v>746</v>
      </c>
      <c r="C202" s="1049">
        <v>0</v>
      </c>
      <c r="D202" s="116">
        <v>10</v>
      </c>
    </row>
    <row r="203" spans="1:4" ht="33.75">
      <c r="A203" s="1047" t="s">
        <v>747</v>
      </c>
      <c r="B203" s="1052" t="s">
        <v>748</v>
      </c>
      <c r="C203" s="1049">
        <v>0</v>
      </c>
      <c r="D203" s="116">
        <v>0</v>
      </c>
    </row>
    <row r="204" spans="1:4" ht="22.5">
      <c r="A204" s="1047" t="s">
        <v>749</v>
      </c>
      <c r="B204" s="1052" t="s">
        <v>750</v>
      </c>
      <c r="C204" s="1049">
        <v>0</v>
      </c>
      <c r="D204" s="116">
        <v>0</v>
      </c>
    </row>
    <row r="205" spans="1:4" ht="22.5">
      <c r="A205" s="1047" t="s">
        <v>751</v>
      </c>
      <c r="B205" s="1052" t="s">
        <v>752</v>
      </c>
      <c r="C205" s="1049">
        <v>0</v>
      </c>
      <c r="D205" s="116">
        <v>0</v>
      </c>
    </row>
    <row r="206" spans="1:4" ht="22.5">
      <c r="A206" s="1047" t="s">
        <v>753</v>
      </c>
      <c r="B206" s="1052" t="s">
        <v>754</v>
      </c>
      <c r="C206" s="1049">
        <v>0</v>
      </c>
      <c r="D206" s="116">
        <v>0</v>
      </c>
    </row>
    <row r="207" spans="1:4" ht="33.75">
      <c r="A207" s="1047" t="s">
        <v>755</v>
      </c>
      <c r="B207" s="1052" t="s">
        <v>756</v>
      </c>
      <c r="C207" s="1049">
        <v>5</v>
      </c>
      <c r="D207" s="116">
        <v>3</v>
      </c>
    </row>
    <row r="208" spans="1:4" ht="33.75">
      <c r="A208" s="1047" t="s">
        <v>757</v>
      </c>
      <c r="B208" s="1052" t="s">
        <v>758</v>
      </c>
      <c r="C208" s="1049">
        <v>95</v>
      </c>
      <c r="D208" s="116">
        <v>101</v>
      </c>
    </row>
    <row r="209" spans="1:4" ht="22.5">
      <c r="A209" s="1047" t="s">
        <v>759</v>
      </c>
      <c r="B209" s="1052" t="s">
        <v>760</v>
      </c>
      <c r="C209" s="1049">
        <v>0</v>
      </c>
      <c r="D209" s="116">
        <v>0</v>
      </c>
    </row>
    <row r="210" spans="1:4" ht="22.5">
      <c r="A210" s="1047" t="s">
        <v>761</v>
      </c>
      <c r="B210" s="1052" t="s">
        <v>762</v>
      </c>
      <c r="C210" s="1049">
        <v>0</v>
      </c>
      <c r="D210" s="116">
        <v>0</v>
      </c>
    </row>
    <row r="211" spans="1:4" ht="33.75">
      <c r="A211" s="1047" t="s">
        <v>763</v>
      </c>
      <c r="B211" s="1052" t="s">
        <v>764</v>
      </c>
      <c r="C211" s="1049">
        <v>1</v>
      </c>
      <c r="D211" s="116">
        <v>0</v>
      </c>
    </row>
    <row r="212" spans="1:4" ht="33.75">
      <c r="A212" s="1047" t="s">
        <v>765</v>
      </c>
      <c r="B212" s="1052" t="s">
        <v>766</v>
      </c>
      <c r="C212" s="1049">
        <v>27</v>
      </c>
      <c r="D212" s="116">
        <v>26</v>
      </c>
    </row>
    <row r="213" spans="1:4" ht="33.75">
      <c r="A213" s="1047" t="s">
        <v>767</v>
      </c>
      <c r="B213" s="1052" t="s">
        <v>768</v>
      </c>
      <c r="C213" s="1049">
        <v>3</v>
      </c>
      <c r="D213" s="116">
        <v>6</v>
      </c>
    </row>
    <row r="214" spans="1:4" ht="33.75">
      <c r="A214" s="1047" t="s">
        <v>769</v>
      </c>
      <c r="B214" s="1052" t="s">
        <v>770</v>
      </c>
      <c r="C214" s="1049">
        <v>20</v>
      </c>
      <c r="D214" s="116">
        <v>25</v>
      </c>
    </row>
    <row r="215" spans="1:4" ht="33.75">
      <c r="A215" s="1047" t="s">
        <v>771</v>
      </c>
      <c r="B215" s="1052" t="s">
        <v>772</v>
      </c>
      <c r="C215" s="1049">
        <v>163</v>
      </c>
      <c r="D215" s="116">
        <v>140</v>
      </c>
    </row>
    <row r="216" spans="1:4" ht="33.75">
      <c r="A216" s="1047" t="s">
        <v>773</v>
      </c>
      <c r="B216" s="1052" t="s">
        <v>774</v>
      </c>
      <c r="C216" s="1049">
        <v>0</v>
      </c>
      <c r="D216" s="116">
        <v>0</v>
      </c>
    </row>
    <row r="217" spans="1:4" ht="33.75">
      <c r="A217" s="1047" t="s">
        <v>775</v>
      </c>
      <c r="B217" s="1052" t="s">
        <v>776</v>
      </c>
      <c r="C217" s="1049">
        <v>0</v>
      </c>
      <c r="D217" s="116">
        <v>0</v>
      </c>
    </row>
    <row r="218" spans="1:4" ht="22.5">
      <c r="A218" s="1047" t="s">
        <v>777</v>
      </c>
      <c r="B218" s="1052" t="s">
        <v>778</v>
      </c>
      <c r="C218" s="1049">
        <v>0</v>
      </c>
      <c r="D218" s="116">
        <v>0</v>
      </c>
    </row>
    <row r="219" spans="1:4" ht="22.5">
      <c r="A219" s="1047" t="s">
        <v>779</v>
      </c>
      <c r="B219" s="1052" t="s">
        <v>780</v>
      </c>
      <c r="C219" s="1049">
        <v>0</v>
      </c>
      <c r="D219" s="116">
        <v>0</v>
      </c>
    </row>
    <row r="220" spans="1:4" ht="22.5">
      <c r="A220" s="1047" t="s">
        <v>781</v>
      </c>
      <c r="B220" s="1052" t="s">
        <v>782</v>
      </c>
      <c r="C220" s="1049">
        <v>0</v>
      </c>
      <c r="D220" s="116">
        <v>0</v>
      </c>
    </row>
    <row r="221" spans="1:4" ht="22.5">
      <c r="A221" s="1047" t="s">
        <v>783</v>
      </c>
      <c r="B221" s="1052" t="s">
        <v>782</v>
      </c>
      <c r="C221" s="1049">
        <v>0</v>
      </c>
      <c r="D221" s="116">
        <v>0</v>
      </c>
    </row>
    <row r="222" spans="1:4">
      <c r="A222" s="1047" t="s">
        <v>784</v>
      </c>
      <c r="B222" s="1052" t="s">
        <v>785</v>
      </c>
      <c r="C222" s="1049">
        <v>0</v>
      </c>
      <c r="D222" s="116">
        <v>0</v>
      </c>
    </row>
    <row r="223" spans="1:4">
      <c r="A223" s="1047" t="s">
        <v>786</v>
      </c>
      <c r="B223" s="1052" t="s">
        <v>787</v>
      </c>
      <c r="C223" s="1049">
        <v>0</v>
      </c>
      <c r="D223" s="116">
        <v>0</v>
      </c>
    </row>
    <row r="224" spans="1:4">
      <c r="A224" s="1047" t="s">
        <v>788</v>
      </c>
      <c r="B224" s="1052" t="s">
        <v>789</v>
      </c>
      <c r="C224" s="1049">
        <v>0</v>
      </c>
      <c r="D224" s="116">
        <v>0</v>
      </c>
    </row>
    <row r="225" spans="1:4">
      <c r="A225" s="1047" t="s">
        <v>790</v>
      </c>
      <c r="B225" s="1052" t="s">
        <v>791</v>
      </c>
      <c r="C225" s="1049">
        <v>41</v>
      </c>
      <c r="D225" s="116">
        <v>20</v>
      </c>
    </row>
    <row r="226" spans="1:4" ht="22.5">
      <c r="A226" s="1047" t="s">
        <v>792</v>
      </c>
      <c r="B226" s="1052" t="s">
        <v>793</v>
      </c>
      <c r="C226" s="1049">
        <v>2</v>
      </c>
      <c r="D226" s="116">
        <v>3</v>
      </c>
    </row>
    <row r="227" spans="1:4" ht="22.5">
      <c r="A227" s="1047" t="s">
        <v>794</v>
      </c>
      <c r="B227" s="1052" t="s">
        <v>795</v>
      </c>
      <c r="C227" s="1049">
        <v>9</v>
      </c>
      <c r="D227" s="116">
        <v>12</v>
      </c>
    </row>
    <row r="228" spans="1:4" ht="22.5">
      <c r="A228" s="1047" t="s">
        <v>796</v>
      </c>
      <c r="B228" s="1052" t="s">
        <v>797</v>
      </c>
      <c r="C228" s="1049">
        <v>1</v>
      </c>
      <c r="D228" s="116">
        <v>1</v>
      </c>
    </row>
    <row r="229" spans="1:4" ht="22.5">
      <c r="A229" s="1047" t="s">
        <v>798</v>
      </c>
      <c r="B229" s="1052" t="s">
        <v>799</v>
      </c>
      <c r="C229" s="1049">
        <v>1</v>
      </c>
      <c r="D229" s="116">
        <v>2</v>
      </c>
    </row>
    <row r="230" spans="1:4" ht="22.5">
      <c r="A230" s="1047" t="s">
        <v>800</v>
      </c>
      <c r="B230" s="1052" t="s">
        <v>801</v>
      </c>
      <c r="C230" s="1049">
        <v>0</v>
      </c>
      <c r="D230" s="116">
        <v>0</v>
      </c>
    </row>
    <row r="231" spans="1:4" ht="22.5">
      <c r="A231" s="1047" t="s">
        <v>802</v>
      </c>
      <c r="B231" s="1052" t="s">
        <v>803</v>
      </c>
      <c r="C231" s="1049">
        <v>0</v>
      </c>
      <c r="D231" s="116">
        <v>0</v>
      </c>
    </row>
    <row r="232" spans="1:4" ht="33.75">
      <c r="A232" s="1047" t="s">
        <v>804</v>
      </c>
      <c r="B232" s="1052" t="s">
        <v>805</v>
      </c>
      <c r="C232" s="1049">
        <v>0</v>
      </c>
      <c r="D232" s="116">
        <v>0</v>
      </c>
    </row>
    <row r="233" spans="1:4" ht="33.75">
      <c r="A233" s="1047" t="s">
        <v>806</v>
      </c>
      <c r="B233" s="1052" t="s">
        <v>807</v>
      </c>
      <c r="C233" s="1049">
        <v>0</v>
      </c>
      <c r="D233" s="116">
        <v>0</v>
      </c>
    </row>
    <row r="234" spans="1:4" ht="22.5">
      <c r="A234" s="1047" t="s">
        <v>808</v>
      </c>
      <c r="B234" s="1052" t="s">
        <v>809</v>
      </c>
      <c r="C234" s="1049">
        <v>0</v>
      </c>
      <c r="D234" s="116">
        <v>0</v>
      </c>
    </row>
    <row r="235" spans="1:4" ht="22.5">
      <c r="A235" s="1047" t="s">
        <v>810</v>
      </c>
      <c r="B235" s="1052" t="s">
        <v>811</v>
      </c>
      <c r="C235" s="1049">
        <v>0</v>
      </c>
      <c r="D235" s="116">
        <v>0</v>
      </c>
    </row>
    <row r="236" spans="1:4" ht="33.75">
      <c r="A236" s="1047" t="s">
        <v>812</v>
      </c>
      <c r="B236" s="1052" t="s">
        <v>813</v>
      </c>
      <c r="C236" s="1049">
        <v>4</v>
      </c>
      <c r="D236" s="116">
        <v>1</v>
      </c>
    </row>
    <row r="237" spans="1:4" ht="33.75">
      <c r="A237" s="1047" t="s">
        <v>814</v>
      </c>
      <c r="B237" s="1052" t="s">
        <v>815</v>
      </c>
      <c r="C237" s="1049">
        <v>4</v>
      </c>
      <c r="D237" s="116">
        <v>0</v>
      </c>
    </row>
    <row r="238" spans="1:4" ht="22.5">
      <c r="A238" s="1047" t="s">
        <v>816</v>
      </c>
      <c r="B238" s="1052" t="s">
        <v>817</v>
      </c>
      <c r="C238" s="1049">
        <v>0</v>
      </c>
      <c r="D238" s="116">
        <v>0</v>
      </c>
    </row>
    <row r="239" spans="1:4" ht="22.5">
      <c r="A239" s="1047" t="s">
        <v>818</v>
      </c>
      <c r="B239" s="1052" t="s">
        <v>819</v>
      </c>
      <c r="C239" s="1049">
        <v>2</v>
      </c>
      <c r="D239" s="116">
        <v>0</v>
      </c>
    </row>
    <row r="240" spans="1:4">
      <c r="A240" s="1047" t="s">
        <v>820</v>
      </c>
      <c r="B240" s="1052" t="s">
        <v>821</v>
      </c>
      <c r="C240" s="1049">
        <v>4</v>
      </c>
      <c r="D240" s="116">
        <v>8</v>
      </c>
    </row>
    <row r="241" spans="1:4">
      <c r="A241" s="1047" t="s">
        <v>822</v>
      </c>
      <c r="B241" s="1052" t="s">
        <v>823</v>
      </c>
      <c r="C241" s="1049">
        <v>2</v>
      </c>
      <c r="D241" s="116">
        <v>10</v>
      </c>
    </row>
    <row r="242" spans="1:4">
      <c r="A242" s="1047" t="s">
        <v>824</v>
      </c>
      <c r="B242" s="1052" t="s">
        <v>825</v>
      </c>
      <c r="C242" s="1049">
        <v>3</v>
      </c>
      <c r="D242" s="116">
        <v>1</v>
      </c>
    </row>
    <row r="243" spans="1:4">
      <c r="A243" s="1047" t="s">
        <v>826</v>
      </c>
      <c r="B243" s="1052" t="s">
        <v>827</v>
      </c>
      <c r="C243" s="1049">
        <v>13</v>
      </c>
      <c r="D243" s="116">
        <v>9</v>
      </c>
    </row>
    <row r="244" spans="1:4" ht="22.5">
      <c r="A244" s="1047" t="s">
        <v>828</v>
      </c>
      <c r="B244" s="1052" t="s">
        <v>829</v>
      </c>
      <c r="C244" s="1049">
        <v>2</v>
      </c>
      <c r="D244" s="116">
        <v>7</v>
      </c>
    </row>
    <row r="245" spans="1:4" ht="22.5">
      <c r="A245" s="1047" t="s">
        <v>830</v>
      </c>
      <c r="B245" s="1052" t="s">
        <v>831</v>
      </c>
      <c r="C245" s="1049">
        <v>57</v>
      </c>
      <c r="D245" s="116">
        <v>66</v>
      </c>
    </row>
    <row r="246" spans="1:4" ht="22.5">
      <c r="A246" s="1047" t="s">
        <v>832</v>
      </c>
      <c r="B246" s="1052" t="s">
        <v>833</v>
      </c>
      <c r="C246" s="1049">
        <v>8</v>
      </c>
      <c r="D246" s="116">
        <v>3</v>
      </c>
    </row>
    <row r="247" spans="1:4" ht="22.5">
      <c r="A247" s="1047" t="s">
        <v>834</v>
      </c>
      <c r="B247" s="1052" t="s">
        <v>835</v>
      </c>
      <c r="C247" s="1049">
        <v>167</v>
      </c>
      <c r="D247" s="116">
        <v>167</v>
      </c>
    </row>
    <row r="248" spans="1:4">
      <c r="A248" s="1047" t="s">
        <v>836</v>
      </c>
      <c r="B248" s="1052" t="s">
        <v>837</v>
      </c>
      <c r="C248" s="1049">
        <v>0</v>
      </c>
      <c r="D248" s="116">
        <v>1</v>
      </c>
    </row>
    <row r="249" spans="1:4">
      <c r="A249" s="1047" t="s">
        <v>838</v>
      </c>
      <c r="B249" s="1052" t="s">
        <v>839</v>
      </c>
      <c r="C249" s="1049">
        <v>0</v>
      </c>
      <c r="D249" s="116">
        <v>0</v>
      </c>
    </row>
    <row r="250" spans="1:4">
      <c r="A250" s="1047" t="s">
        <v>840</v>
      </c>
      <c r="B250" s="1052" t="s">
        <v>841</v>
      </c>
      <c r="C250" s="1049">
        <v>1</v>
      </c>
      <c r="D250" s="116">
        <v>0</v>
      </c>
    </row>
    <row r="251" spans="1:4">
      <c r="A251" s="1047" t="s">
        <v>842</v>
      </c>
      <c r="B251" s="1052" t="s">
        <v>843</v>
      </c>
      <c r="C251" s="1049">
        <v>30</v>
      </c>
      <c r="D251" s="116">
        <v>30</v>
      </c>
    </row>
    <row r="252" spans="1:4">
      <c r="A252" s="1047" t="s">
        <v>844</v>
      </c>
      <c r="B252" s="1052" t="s">
        <v>845</v>
      </c>
      <c r="C252" s="1049">
        <v>0</v>
      </c>
      <c r="D252" s="116">
        <v>0</v>
      </c>
    </row>
    <row r="253" spans="1:4">
      <c r="A253" s="1047" t="s">
        <v>846</v>
      </c>
      <c r="B253" s="1052" t="s">
        <v>847</v>
      </c>
      <c r="C253" s="1049">
        <v>0</v>
      </c>
      <c r="D253" s="116">
        <v>0</v>
      </c>
    </row>
    <row r="254" spans="1:4" ht="22.5">
      <c r="A254" s="1047" t="s">
        <v>848</v>
      </c>
      <c r="B254" s="1052" t="s">
        <v>849</v>
      </c>
      <c r="C254" s="1049">
        <v>5</v>
      </c>
      <c r="D254" s="116">
        <v>6</v>
      </c>
    </row>
    <row r="255" spans="1:4" ht="22.5">
      <c r="A255" s="1047" t="s">
        <v>850</v>
      </c>
      <c r="B255" s="1052" t="s">
        <v>851</v>
      </c>
      <c r="C255" s="1049">
        <v>0</v>
      </c>
      <c r="D255" s="116">
        <v>0</v>
      </c>
    </row>
    <row r="256" spans="1:4" ht="22.5">
      <c r="A256" s="1047" t="s">
        <v>852</v>
      </c>
      <c r="B256" s="1052" t="s">
        <v>853</v>
      </c>
      <c r="C256" s="1049">
        <v>1</v>
      </c>
      <c r="D256" s="116">
        <v>0</v>
      </c>
    </row>
    <row r="257" spans="1:4" ht="22.5">
      <c r="A257" s="1047" t="s">
        <v>854</v>
      </c>
      <c r="B257" s="1052" t="s">
        <v>855</v>
      </c>
      <c r="C257" s="1049">
        <v>1</v>
      </c>
      <c r="D257" s="116">
        <v>0</v>
      </c>
    </row>
    <row r="258" spans="1:4">
      <c r="A258" s="1047" t="s">
        <v>856</v>
      </c>
      <c r="B258" s="1052" t="s">
        <v>857</v>
      </c>
      <c r="C258" s="1049">
        <v>3</v>
      </c>
      <c r="D258" s="116">
        <v>1</v>
      </c>
    </row>
    <row r="259" spans="1:4">
      <c r="A259" s="1047" t="s">
        <v>858</v>
      </c>
      <c r="B259" s="1052" t="s">
        <v>859</v>
      </c>
      <c r="C259" s="1049">
        <v>29</v>
      </c>
      <c r="D259" s="116">
        <v>26</v>
      </c>
    </row>
    <row r="260" spans="1:4">
      <c r="A260" s="1047" t="s">
        <v>860</v>
      </c>
      <c r="B260" s="1052" t="s">
        <v>861</v>
      </c>
      <c r="C260" s="1049">
        <v>0</v>
      </c>
      <c r="D260" s="116">
        <v>0</v>
      </c>
    </row>
    <row r="261" spans="1:4" ht="22.5">
      <c r="A261" s="1047" t="s">
        <v>862</v>
      </c>
      <c r="B261" s="1052" t="s">
        <v>863</v>
      </c>
      <c r="C261" s="1049">
        <v>10</v>
      </c>
      <c r="D261" s="116">
        <v>14</v>
      </c>
    </row>
    <row r="262" spans="1:4" ht="22.5">
      <c r="A262" s="1047" t="s">
        <v>864</v>
      </c>
      <c r="B262" s="1052" t="s">
        <v>865</v>
      </c>
      <c r="C262" s="1049">
        <v>6</v>
      </c>
      <c r="D262" s="116">
        <v>10</v>
      </c>
    </row>
    <row r="263" spans="1:4" ht="22.5">
      <c r="A263" s="1047" t="s">
        <v>866</v>
      </c>
      <c r="B263" s="1052" t="s">
        <v>867</v>
      </c>
      <c r="C263" s="1049">
        <v>13</v>
      </c>
      <c r="D263" s="116">
        <v>19</v>
      </c>
    </row>
    <row r="264" spans="1:4" ht="22.5">
      <c r="A264" s="1047" t="s">
        <v>868</v>
      </c>
      <c r="B264" s="1052" t="s">
        <v>869</v>
      </c>
      <c r="C264" s="1049">
        <v>3</v>
      </c>
      <c r="D264" s="116">
        <v>4</v>
      </c>
    </row>
    <row r="265" spans="1:4" ht="22.5">
      <c r="A265" s="1047" t="s">
        <v>870</v>
      </c>
      <c r="B265" s="1052" t="s">
        <v>871</v>
      </c>
      <c r="C265" s="1049">
        <v>0</v>
      </c>
      <c r="D265" s="116">
        <v>0</v>
      </c>
    </row>
    <row r="266" spans="1:4">
      <c r="A266" s="1045">
        <v>6</v>
      </c>
      <c r="B266" s="1051" t="s">
        <v>872</v>
      </c>
      <c r="C266" s="1049">
        <f>SUM(C267:C312)</f>
        <v>5222</v>
      </c>
      <c r="D266" s="1049">
        <f>SUM(D267:D312)</f>
        <v>5912</v>
      </c>
    </row>
    <row r="267" spans="1:4">
      <c r="A267" s="1047" t="s">
        <v>873</v>
      </c>
      <c r="B267" s="1052" t="s">
        <v>874</v>
      </c>
      <c r="C267" s="1049">
        <v>0</v>
      </c>
      <c r="D267" s="116">
        <v>0</v>
      </c>
    </row>
    <row r="268" spans="1:4">
      <c r="A268" s="1047" t="s">
        <v>875</v>
      </c>
      <c r="B268" s="1052" t="s">
        <v>876</v>
      </c>
      <c r="C268" s="1049">
        <v>26</v>
      </c>
      <c r="D268" s="116">
        <v>46</v>
      </c>
    </row>
    <row r="269" spans="1:4" ht="22.5">
      <c r="A269" s="1047" t="s">
        <v>877</v>
      </c>
      <c r="B269" s="1052" t="s">
        <v>878</v>
      </c>
      <c r="C269" s="1049">
        <v>45</v>
      </c>
      <c r="D269" s="116">
        <v>74</v>
      </c>
    </row>
    <row r="270" spans="1:4" ht="22.5">
      <c r="A270" s="1047" t="s">
        <v>879</v>
      </c>
      <c r="B270" s="1052" t="s">
        <v>880</v>
      </c>
      <c r="C270" s="1049">
        <v>217</v>
      </c>
      <c r="D270" s="116">
        <v>247</v>
      </c>
    </row>
    <row r="271" spans="1:4" ht="22.5">
      <c r="A271" s="1047" t="s">
        <v>881</v>
      </c>
      <c r="B271" s="1052" t="s">
        <v>882</v>
      </c>
      <c r="C271" s="1049">
        <v>15</v>
      </c>
      <c r="D271" s="116">
        <v>19</v>
      </c>
    </row>
    <row r="272" spans="1:4" ht="33.75">
      <c r="A272" s="1047" t="s">
        <v>883</v>
      </c>
      <c r="B272" s="1052" t="s">
        <v>884</v>
      </c>
      <c r="C272" s="1049">
        <v>24</v>
      </c>
      <c r="D272" s="116">
        <v>38</v>
      </c>
    </row>
    <row r="273" spans="1:4" ht="33.75">
      <c r="A273" s="1047" t="s">
        <v>885</v>
      </c>
      <c r="B273" s="1052" t="s">
        <v>886</v>
      </c>
      <c r="C273" s="1049">
        <v>60</v>
      </c>
      <c r="D273" s="116">
        <v>61</v>
      </c>
    </row>
    <row r="274" spans="1:4">
      <c r="A274" s="1047" t="s">
        <v>887</v>
      </c>
      <c r="B274" s="1052" t="s">
        <v>888</v>
      </c>
      <c r="C274" s="1049">
        <v>5</v>
      </c>
      <c r="D274" s="116">
        <v>10</v>
      </c>
    </row>
    <row r="275" spans="1:4" ht="22.5">
      <c r="A275" s="1047" t="s">
        <v>889</v>
      </c>
      <c r="B275" s="1052" t="s">
        <v>890</v>
      </c>
      <c r="C275" s="1049">
        <v>15</v>
      </c>
      <c r="D275" s="116">
        <v>16</v>
      </c>
    </row>
    <row r="276" spans="1:4">
      <c r="A276" s="1047" t="s">
        <v>891</v>
      </c>
      <c r="B276" s="1052" t="s">
        <v>892</v>
      </c>
      <c r="C276" s="1049">
        <v>120</v>
      </c>
      <c r="D276" s="116">
        <v>122</v>
      </c>
    </row>
    <row r="277" spans="1:4" ht="22.5">
      <c r="A277" s="1047" t="s">
        <v>893</v>
      </c>
      <c r="B277" s="1052" t="s">
        <v>894</v>
      </c>
      <c r="C277" s="1049">
        <v>0</v>
      </c>
      <c r="D277" s="116">
        <v>0</v>
      </c>
    </row>
    <row r="278" spans="1:4" ht="22.5">
      <c r="A278" s="1047" t="s">
        <v>895</v>
      </c>
      <c r="B278" s="1052" t="s">
        <v>896</v>
      </c>
      <c r="C278" s="1049">
        <v>1</v>
      </c>
      <c r="D278" s="116">
        <v>5</v>
      </c>
    </row>
    <row r="279" spans="1:4">
      <c r="A279" s="1047" t="s">
        <v>897</v>
      </c>
      <c r="B279" s="1052" t="s">
        <v>898</v>
      </c>
      <c r="C279" s="1049">
        <v>9</v>
      </c>
      <c r="D279" s="116">
        <v>15</v>
      </c>
    </row>
    <row r="280" spans="1:4">
      <c r="A280" s="1047" t="s">
        <v>899</v>
      </c>
      <c r="B280" s="1052" t="s">
        <v>900</v>
      </c>
      <c r="C280" s="1049">
        <v>0</v>
      </c>
      <c r="D280" s="116">
        <v>0</v>
      </c>
    </row>
    <row r="281" spans="1:4">
      <c r="A281" s="1047" t="s">
        <v>901</v>
      </c>
      <c r="B281" s="1052" t="s">
        <v>902</v>
      </c>
      <c r="C281" s="1049">
        <v>293</v>
      </c>
      <c r="D281" s="116">
        <v>324</v>
      </c>
    </row>
    <row r="282" spans="1:4">
      <c r="A282" s="1047" t="s">
        <v>903</v>
      </c>
      <c r="B282" s="1052" t="s">
        <v>904</v>
      </c>
      <c r="C282" s="1049">
        <v>334</v>
      </c>
      <c r="D282" s="116">
        <v>323</v>
      </c>
    </row>
    <row r="283" spans="1:4">
      <c r="A283" s="1047" t="s">
        <v>905</v>
      </c>
      <c r="B283" s="1052" t="s">
        <v>906</v>
      </c>
      <c r="C283" s="1049">
        <v>26</v>
      </c>
      <c r="D283" s="116">
        <v>80</v>
      </c>
    </row>
    <row r="284" spans="1:4">
      <c r="A284" s="1047" t="s">
        <v>907</v>
      </c>
      <c r="B284" s="1052" t="s">
        <v>908</v>
      </c>
      <c r="C284" s="1049">
        <v>555</v>
      </c>
      <c r="D284" s="116">
        <v>463</v>
      </c>
    </row>
    <row r="285" spans="1:4">
      <c r="A285" s="1047" t="s">
        <v>909</v>
      </c>
      <c r="B285" s="1052" t="s">
        <v>910</v>
      </c>
      <c r="C285" s="1049">
        <v>66</v>
      </c>
      <c r="D285" s="116">
        <v>49</v>
      </c>
    </row>
    <row r="286" spans="1:4">
      <c r="A286" s="1047" t="s">
        <v>911</v>
      </c>
      <c r="B286" s="1052" t="s">
        <v>912</v>
      </c>
      <c r="C286" s="1049">
        <v>5</v>
      </c>
      <c r="D286" s="116">
        <v>2</v>
      </c>
    </row>
    <row r="287" spans="1:4" ht="22.5">
      <c r="A287" s="1047" t="s">
        <v>913</v>
      </c>
      <c r="B287" s="1052" t="s">
        <v>914</v>
      </c>
      <c r="C287" s="1049">
        <v>6</v>
      </c>
      <c r="D287" s="116">
        <v>2</v>
      </c>
    </row>
    <row r="288" spans="1:4">
      <c r="A288" s="1047" t="s">
        <v>915</v>
      </c>
      <c r="B288" s="1052" t="s">
        <v>916</v>
      </c>
      <c r="C288" s="1049">
        <v>28</v>
      </c>
      <c r="D288" s="116">
        <v>40</v>
      </c>
    </row>
    <row r="289" spans="1:4">
      <c r="A289" s="1047" t="s">
        <v>917</v>
      </c>
      <c r="B289" s="1052" t="s">
        <v>918</v>
      </c>
      <c r="C289" s="1049">
        <v>6</v>
      </c>
      <c r="D289" s="116">
        <v>9</v>
      </c>
    </row>
    <row r="290" spans="1:4" ht="22.5">
      <c r="A290" s="1047" t="s">
        <v>919</v>
      </c>
      <c r="B290" s="1052" t="s">
        <v>920</v>
      </c>
      <c r="C290" s="1049">
        <v>128</v>
      </c>
      <c r="D290" s="116">
        <v>126</v>
      </c>
    </row>
    <row r="291" spans="1:4">
      <c r="A291" s="1047" t="s">
        <v>921</v>
      </c>
      <c r="B291" s="1052" t="s">
        <v>922</v>
      </c>
      <c r="C291" s="1049">
        <v>13</v>
      </c>
      <c r="D291" s="116">
        <v>45</v>
      </c>
    </row>
    <row r="292" spans="1:4">
      <c r="A292" s="1047" t="s">
        <v>923</v>
      </c>
      <c r="B292" s="1052" t="s">
        <v>924</v>
      </c>
      <c r="C292" s="1049">
        <v>52</v>
      </c>
      <c r="D292" s="116">
        <v>66</v>
      </c>
    </row>
    <row r="293" spans="1:4">
      <c r="A293" s="1047" t="s">
        <v>925</v>
      </c>
      <c r="B293" s="1052" t="s">
        <v>926</v>
      </c>
      <c r="C293" s="1049">
        <v>285</v>
      </c>
      <c r="D293" s="116">
        <v>306</v>
      </c>
    </row>
    <row r="294" spans="1:4">
      <c r="A294" s="1047" t="s">
        <v>927</v>
      </c>
      <c r="B294" s="1052" t="s">
        <v>928</v>
      </c>
      <c r="C294" s="1049">
        <v>76</v>
      </c>
      <c r="D294" s="116">
        <v>102</v>
      </c>
    </row>
    <row r="295" spans="1:4">
      <c r="A295" s="1047" t="s">
        <v>929</v>
      </c>
      <c r="B295" s="1052" t="s">
        <v>930</v>
      </c>
      <c r="C295" s="1049">
        <v>31</v>
      </c>
      <c r="D295" s="116">
        <v>126</v>
      </c>
    </row>
    <row r="296" spans="1:4">
      <c r="A296" s="1047" t="s">
        <v>931</v>
      </c>
      <c r="B296" s="1052" t="s">
        <v>932</v>
      </c>
      <c r="C296" s="1049">
        <v>164</v>
      </c>
      <c r="D296" s="116">
        <v>185</v>
      </c>
    </row>
    <row r="297" spans="1:4">
      <c r="A297" s="1047" t="s">
        <v>933</v>
      </c>
      <c r="B297" s="1052" t="s">
        <v>934</v>
      </c>
      <c r="C297" s="1049">
        <v>344</v>
      </c>
      <c r="D297" s="116">
        <v>340</v>
      </c>
    </row>
    <row r="298" spans="1:4" ht="22.5">
      <c r="A298" s="1047" t="s">
        <v>935</v>
      </c>
      <c r="B298" s="1052" t="s">
        <v>936</v>
      </c>
      <c r="C298" s="1049">
        <v>8</v>
      </c>
      <c r="D298" s="116">
        <v>33</v>
      </c>
    </row>
    <row r="299" spans="1:4" ht="22.5">
      <c r="A299" s="1047" t="s">
        <v>937</v>
      </c>
      <c r="B299" s="1052" t="s">
        <v>938</v>
      </c>
      <c r="C299" s="1049">
        <v>28</v>
      </c>
      <c r="D299" s="116">
        <v>53</v>
      </c>
    </row>
    <row r="300" spans="1:4" ht="22.5">
      <c r="A300" s="1047" t="s">
        <v>939</v>
      </c>
      <c r="B300" s="1052" t="s">
        <v>940</v>
      </c>
      <c r="C300" s="1049">
        <v>45</v>
      </c>
      <c r="D300" s="116">
        <v>85</v>
      </c>
    </row>
    <row r="301" spans="1:4" ht="22.5">
      <c r="A301" s="1047" t="s">
        <v>941</v>
      </c>
      <c r="B301" s="1052" t="s">
        <v>942</v>
      </c>
      <c r="C301" s="1049">
        <v>39</v>
      </c>
      <c r="D301" s="116">
        <v>52</v>
      </c>
    </row>
    <row r="302" spans="1:4">
      <c r="A302" s="1047" t="s">
        <v>943</v>
      </c>
      <c r="B302" s="1052" t="s">
        <v>944</v>
      </c>
      <c r="C302" s="1049">
        <v>3</v>
      </c>
      <c r="D302" s="116">
        <v>33</v>
      </c>
    </row>
    <row r="303" spans="1:4">
      <c r="A303" s="1047" t="s">
        <v>945</v>
      </c>
      <c r="B303" s="1052" t="s">
        <v>946</v>
      </c>
      <c r="C303" s="1049">
        <v>8</v>
      </c>
      <c r="D303" s="116">
        <v>33</v>
      </c>
    </row>
    <row r="304" spans="1:4">
      <c r="A304" s="1047" t="s">
        <v>947</v>
      </c>
      <c r="B304" s="1052" t="s">
        <v>948</v>
      </c>
      <c r="C304" s="1049">
        <v>22</v>
      </c>
      <c r="D304" s="116">
        <v>50</v>
      </c>
    </row>
    <row r="305" spans="1:4">
      <c r="A305" s="1047" t="s">
        <v>949</v>
      </c>
      <c r="B305" s="1052" t="s">
        <v>950</v>
      </c>
      <c r="C305" s="1049">
        <v>1652</v>
      </c>
      <c r="D305" s="116">
        <v>1805</v>
      </c>
    </row>
    <row r="306" spans="1:4">
      <c r="A306" s="1047" t="s">
        <v>951</v>
      </c>
      <c r="B306" s="1052" t="s">
        <v>952</v>
      </c>
      <c r="C306" s="1049">
        <v>11</v>
      </c>
      <c r="D306" s="116">
        <v>16</v>
      </c>
    </row>
    <row r="307" spans="1:4">
      <c r="A307" s="1047" t="s">
        <v>953</v>
      </c>
      <c r="B307" s="1052" t="s">
        <v>954</v>
      </c>
      <c r="C307" s="1049">
        <v>55</v>
      </c>
      <c r="D307" s="116">
        <v>56</v>
      </c>
    </row>
    <row r="308" spans="1:4">
      <c r="A308" s="1047" t="s">
        <v>955</v>
      </c>
      <c r="B308" s="1052" t="s">
        <v>956</v>
      </c>
      <c r="C308" s="1049">
        <v>18</v>
      </c>
      <c r="D308" s="116">
        <v>25</v>
      </c>
    </row>
    <row r="309" spans="1:4" ht="22.5">
      <c r="A309" s="1047" t="s">
        <v>957</v>
      </c>
      <c r="B309" s="1052" t="s">
        <v>958</v>
      </c>
      <c r="C309" s="1049">
        <v>39</v>
      </c>
      <c r="D309" s="116">
        <v>53</v>
      </c>
    </row>
    <row r="310" spans="1:4" ht="22.5">
      <c r="A310" s="1047" t="s">
        <v>959</v>
      </c>
      <c r="B310" s="1052" t="s">
        <v>960</v>
      </c>
      <c r="C310" s="1049">
        <v>68</v>
      </c>
      <c r="D310" s="116">
        <v>82</v>
      </c>
    </row>
    <row r="311" spans="1:4">
      <c r="A311" s="1047" t="s">
        <v>961</v>
      </c>
      <c r="B311" s="1052" t="s">
        <v>962</v>
      </c>
      <c r="C311" s="1049">
        <v>38</v>
      </c>
      <c r="D311" s="116">
        <v>49</v>
      </c>
    </row>
    <row r="312" spans="1:4">
      <c r="A312" s="1047" t="s">
        <v>963</v>
      </c>
      <c r="B312" s="1052" t="s">
        <v>964</v>
      </c>
      <c r="C312" s="1049">
        <v>239</v>
      </c>
      <c r="D312" s="116">
        <v>246</v>
      </c>
    </row>
    <row r="313" spans="1:4" ht="22.5">
      <c r="A313" s="1045">
        <v>7</v>
      </c>
      <c r="B313" s="1051" t="s">
        <v>965</v>
      </c>
      <c r="C313" s="1049">
        <f>SUM(C314:C341)</f>
        <v>1999</v>
      </c>
      <c r="D313" s="1049">
        <f>SUM(D314:D341)</f>
        <v>2155</v>
      </c>
    </row>
    <row r="314" spans="1:4" ht="22.5">
      <c r="A314" s="1047" t="s">
        <v>966</v>
      </c>
      <c r="B314" s="1052" t="s">
        <v>967</v>
      </c>
      <c r="C314" s="1049">
        <v>7</v>
      </c>
      <c r="D314" s="116">
        <v>19</v>
      </c>
    </row>
    <row r="315" spans="1:4" ht="22.5">
      <c r="A315" s="1047" t="s">
        <v>968</v>
      </c>
      <c r="B315" s="1052" t="s">
        <v>969</v>
      </c>
      <c r="C315" s="1049">
        <v>40</v>
      </c>
      <c r="D315" s="116">
        <v>46</v>
      </c>
    </row>
    <row r="316" spans="1:4" ht="22.5">
      <c r="A316" s="1047" t="s">
        <v>970</v>
      </c>
      <c r="B316" s="1052" t="s">
        <v>971</v>
      </c>
      <c r="C316" s="1049">
        <v>5</v>
      </c>
      <c r="D316" s="116">
        <v>9</v>
      </c>
    </row>
    <row r="317" spans="1:4" ht="22.5">
      <c r="A317" s="1047" t="s">
        <v>972</v>
      </c>
      <c r="B317" s="1052" t="s">
        <v>973</v>
      </c>
      <c r="C317" s="1049">
        <v>10</v>
      </c>
      <c r="D317" s="116">
        <v>8</v>
      </c>
    </row>
    <row r="318" spans="1:4" ht="22.5">
      <c r="A318" s="1047" t="s">
        <v>974</v>
      </c>
      <c r="B318" s="1052" t="s">
        <v>975</v>
      </c>
      <c r="C318" s="1049">
        <v>94</v>
      </c>
      <c r="D318" s="116">
        <v>72</v>
      </c>
    </row>
    <row r="319" spans="1:4" ht="22.5">
      <c r="A319" s="1047" t="s">
        <v>976</v>
      </c>
      <c r="B319" s="1052" t="s">
        <v>977</v>
      </c>
      <c r="C319" s="1049">
        <v>1</v>
      </c>
      <c r="D319" s="116">
        <v>1</v>
      </c>
    </row>
    <row r="320" spans="1:4" ht="22.5">
      <c r="A320" s="1047" t="s">
        <v>978</v>
      </c>
      <c r="B320" s="1052" t="s">
        <v>979</v>
      </c>
      <c r="C320" s="1049">
        <v>16</v>
      </c>
      <c r="D320" s="116">
        <v>12</v>
      </c>
    </row>
    <row r="321" spans="1:4" ht="22.5">
      <c r="A321" s="1047" t="s">
        <v>980</v>
      </c>
      <c r="B321" s="1052" t="s">
        <v>981</v>
      </c>
      <c r="C321" s="1049">
        <v>1</v>
      </c>
      <c r="D321" s="116">
        <v>0</v>
      </c>
    </row>
    <row r="322" spans="1:4" ht="22.5">
      <c r="A322" s="1047" t="s">
        <v>982</v>
      </c>
      <c r="B322" s="1052" t="s">
        <v>983</v>
      </c>
      <c r="C322" s="1049">
        <v>13</v>
      </c>
      <c r="D322" s="116">
        <v>8</v>
      </c>
    </row>
    <row r="323" spans="1:4" ht="33.75">
      <c r="A323" s="1047" t="s">
        <v>984</v>
      </c>
      <c r="B323" s="1052" t="s">
        <v>985</v>
      </c>
      <c r="C323" s="1049">
        <v>9</v>
      </c>
      <c r="D323" s="116">
        <v>16</v>
      </c>
    </row>
    <row r="324" spans="1:4" ht="33.75">
      <c r="A324" s="1047" t="s">
        <v>986</v>
      </c>
      <c r="B324" s="1052" t="s">
        <v>987</v>
      </c>
      <c r="C324" s="1049">
        <v>206</v>
      </c>
      <c r="D324" s="116">
        <v>207</v>
      </c>
    </row>
    <row r="325" spans="1:4" ht="33.75">
      <c r="A325" s="1047" t="s">
        <v>988</v>
      </c>
      <c r="B325" s="1052" t="s">
        <v>989</v>
      </c>
      <c r="C325" s="1049">
        <v>33</v>
      </c>
      <c r="D325" s="116">
        <v>64</v>
      </c>
    </row>
    <row r="326" spans="1:4" ht="33.75">
      <c r="A326" s="1047" t="s">
        <v>990</v>
      </c>
      <c r="B326" s="1052" t="s">
        <v>991</v>
      </c>
      <c r="C326" s="1049">
        <v>498</v>
      </c>
      <c r="D326" s="116">
        <v>550</v>
      </c>
    </row>
    <row r="327" spans="1:4" ht="22.5">
      <c r="A327" s="1047" t="s">
        <v>992</v>
      </c>
      <c r="B327" s="1052" t="s">
        <v>993</v>
      </c>
      <c r="C327" s="1049">
        <v>1</v>
      </c>
      <c r="D327" s="116">
        <v>4</v>
      </c>
    </row>
    <row r="328" spans="1:4" ht="22.5">
      <c r="A328" s="1047" t="s">
        <v>994</v>
      </c>
      <c r="B328" s="1052" t="s">
        <v>995</v>
      </c>
      <c r="C328" s="1049">
        <v>1</v>
      </c>
      <c r="D328" s="116">
        <v>3</v>
      </c>
    </row>
    <row r="329" spans="1:4" ht="22.5">
      <c r="A329" s="1047" t="s">
        <v>996</v>
      </c>
      <c r="B329" s="1052" t="s">
        <v>997</v>
      </c>
      <c r="C329" s="1049">
        <v>9</v>
      </c>
      <c r="D329" s="116">
        <v>12</v>
      </c>
    </row>
    <row r="330" spans="1:4" ht="22.5">
      <c r="A330" s="1047" t="s">
        <v>998</v>
      </c>
      <c r="B330" s="1052" t="s">
        <v>999</v>
      </c>
      <c r="C330" s="1049">
        <v>54</v>
      </c>
      <c r="D330" s="116">
        <v>28</v>
      </c>
    </row>
    <row r="331" spans="1:4">
      <c r="A331" s="1047" t="s">
        <v>1000</v>
      </c>
      <c r="B331" s="1052" t="s">
        <v>1001</v>
      </c>
      <c r="C331" s="1049">
        <v>64</v>
      </c>
      <c r="D331" s="116">
        <v>107</v>
      </c>
    </row>
    <row r="332" spans="1:4">
      <c r="A332" s="1047" t="s">
        <v>1002</v>
      </c>
      <c r="B332" s="1052" t="s">
        <v>1003</v>
      </c>
      <c r="C332" s="1049">
        <v>77</v>
      </c>
      <c r="D332" s="116">
        <v>93</v>
      </c>
    </row>
    <row r="333" spans="1:4" ht="22.5">
      <c r="A333" s="1047" t="s">
        <v>1004</v>
      </c>
      <c r="B333" s="1052" t="s">
        <v>1005</v>
      </c>
      <c r="C333" s="1049">
        <v>55</v>
      </c>
      <c r="D333" s="116">
        <v>100</v>
      </c>
    </row>
    <row r="334" spans="1:4" ht="33.75">
      <c r="A334" s="1047" t="s">
        <v>1006</v>
      </c>
      <c r="B334" s="1052" t="s">
        <v>1007</v>
      </c>
      <c r="C334" s="1049">
        <v>5</v>
      </c>
      <c r="D334" s="116">
        <v>13</v>
      </c>
    </row>
    <row r="335" spans="1:4" ht="33.75">
      <c r="A335" s="1047" t="s">
        <v>1008</v>
      </c>
      <c r="B335" s="1052" t="s">
        <v>1009</v>
      </c>
      <c r="C335" s="1049">
        <v>75</v>
      </c>
      <c r="D335" s="116">
        <v>85</v>
      </c>
    </row>
    <row r="336" spans="1:4" ht="22.5">
      <c r="A336" s="1047" t="s">
        <v>1010</v>
      </c>
      <c r="B336" s="1052" t="s">
        <v>1011</v>
      </c>
      <c r="C336" s="1049">
        <v>69</v>
      </c>
      <c r="D336" s="116">
        <v>76</v>
      </c>
    </row>
    <row r="337" spans="1:4" ht="22.5">
      <c r="A337" s="1047" t="s">
        <v>1012</v>
      </c>
      <c r="B337" s="1052" t="s">
        <v>1013</v>
      </c>
      <c r="C337" s="1049">
        <v>257</v>
      </c>
      <c r="D337" s="116">
        <v>278</v>
      </c>
    </row>
    <row r="338" spans="1:4" ht="22.5">
      <c r="A338" s="1047" t="s">
        <v>1014</v>
      </c>
      <c r="B338" s="1052" t="s">
        <v>1015</v>
      </c>
      <c r="C338" s="1049">
        <v>51</v>
      </c>
      <c r="D338" s="116">
        <v>58</v>
      </c>
    </row>
    <row r="339" spans="1:4" ht="22.5">
      <c r="A339" s="1047" t="s">
        <v>1016</v>
      </c>
      <c r="B339" s="1052" t="s">
        <v>1017</v>
      </c>
      <c r="C339" s="1049">
        <v>218</v>
      </c>
      <c r="D339" s="116">
        <v>175</v>
      </c>
    </row>
    <row r="340" spans="1:4">
      <c r="A340" s="1047" t="s">
        <v>1018</v>
      </c>
      <c r="B340" s="1052" t="s">
        <v>1019</v>
      </c>
      <c r="C340" s="1049">
        <v>28</v>
      </c>
      <c r="D340" s="116">
        <v>27</v>
      </c>
    </row>
    <row r="341" spans="1:4">
      <c r="A341" s="1047" t="s">
        <v>1020</v>
      </c>
      <c r="B341" s="1052" t="s">
        <v>1021</v>
      </c>
      <c r="C341" s="1049">
        <v>102</v>
      </c>
      <c r="D341" s="116">
        <v>84</v>
      </c>
    </row>
    <row r="342" spans="1:4" ht="22.5">
      <c r="A342" s="1045">
        <v>8</v>
      </c>
      <c r="B342" s="1051" t="s">
        <v>1022</v>
      </c>
      <c r="C342" s="1049">
        <f>SUM(C343:C426)</f>
        <v>4311</v>
      </c>
      <c r="D342" s="1049">
        <f>SUM(D343:D426)</f>
        <v>4223</v>
      </c>
    </row>
    <row r="343" spans="1:4" ht="33.75">
      <c r="A343" s="1047" t="s">
        <v>1023</v>
      </c>
      <c r="B343" s="1052" t="s">
        <v>1024</v>
      </c>
      <c r="C343" s="1049">
        <v>3</v>
      </c>
      <c r="D343" s="116">
        <v>4</v>
      </c>
    </row>
    <row r="344" spans="1:4" ht="33.75">
      <c r="A344" s="1047" t="s">
        <v>1025</v>
      </c>
      <c r="B344" s="1052" t="s">
        <v>1026</v>
      </c>
      <c r="C344" s="1049">
        <v>1</v>
      </c>
      <c r="D344" s="116">
        <v>1</v>
      </c>
    </row>
    <row r="345" spans="1:4" ht="22.5">
      <c r="A345" s="1047" t="s">
        <v>1027</v>
      </c>
      <c r="B345" s="1052" t="s">
        <v>1028</v>
      </c>
      <c r="C345" s="1049">
        <v>3</v>
      </c>
      <c r="D345" s="116">
        <v>3</v>
      </c>
    </row>
    <row r="346" spans="1:4" ht="22.5">
      <c r="A346" s="1047" t="s">
        <v>1029</v>
      </c>
      <c r="B346" s="1052" t="s">
        <v>1030</v>
      </c>
      <c r="C346" s="1049">
        <v>10</v>
      </c>
      <c r="D346" s="116">
        <v>17</v>
      </c>
    </row>
    <row r="347" spans="1:4">
      <c r="A347" s="1047" t="s">
        <v>1031</v>
      </c>
      <c r="B347" s="1052" t="s">
        <v>1032</v>
      </c>
      <c r="C347" s="1049">
        <v>4</v>
      </c>
      <c r="D347" s="116">
        <v>3</v>
      </c>
    </row>
    <row r="348" spans="1:4">
      <c r="A348" s="1047" t="s">
        <v>1033</v>
      </c>
      <c r="B348" s="1052" t="s">
        <v>1034</v>
      </c>
      <c r="C348" s="1049">
        <v>591</v>
      </c>
      <c r="D348" s="116">
        <v>600</v>
      </c>
    </row>
    <row r="349" spans="1:4">
      <c r="A349" s="1047" t="s">
        <v>1035</v>
      </c>
      <c r="B349" s="1052" t="s">
        <v>1036</v>
      </c>
      <c r="C349" s="1049">
        <v>14</v>
      </c>
      <c r="D349" s="116">
        <v>15</v>
      </c>
    </row>
    <row r="350" spans="1:4">
      <c r="A350" s="1047" t="s">
        <v>1037</v>
      </c>
      <c r="B350" s="1052" t="s">
        <v>1038</v>
      </c>
      <c r="C350" s="1049">
        <v>354</v>
      </c>
      <c r="D350" s="116">
        <v>380</v>
      </c>
    </row>
    <row r="351" spans="1:4">
      <c r="A351" s="1047" t="s">
        <v>1039</v>
      </c>
      <c r="B351" s="1052" t="s">
        <v>1040</v>
      </c>
      <c r="C351" s="1049">
        <v>0</v>
      </c>
      <c r="D351" s="116">
        <v>0</v>
      </c>
    </row>
    <row r="352" spans="1:4" ht="22.5">
      <c r="A352" s="1047" t="s">
        <v>1041</v>
      </c>
      <c r="B352" s="1052" t="s">
        <v>1042</v>
      </c>
      <c r="C352" s="1049">
        <v>0</v>
      </c>
      <c r="D352" s="116">
        <v>0</v>
      </c>
    </row>
    <row r="353" spans="1:4" ht="22.5">
      <c r="A353" s="1047" t="s">
        <v>1043</v>
      </c>
      <c r="B353" s="1052" t="s">
        <v>1044</v>
      </c>
      <c r="C353" s="1049">
        <v>8</v>
      </c>
      <c r="D353" s="116">
        <v>10</v>
      </c>
    </row>
    <row r="354" spans="1:4">
      <c r="A354" s="1047" t="s">
        <v>1045</v>
      </c>
      <c r="B354" s="1052" t="s">
        <v>1046</v>
      </c>
      <c r="C354" s="1049">
        <v>0</v>
      </c>
      <c r="D354" s="116">
        <v>0</v>
      </c>
    </row>
    <row r="355" spans="1:4">
      <c r="A355" s="1047" t="s">
        <v>1047</v>
      </c>
      <c r="B355" s="1052" t="s">
        <v>1048</v>
      </c>
      <c r="C355" s="1049">
        <v>4</v>
      </c>
      <c r="D355" s="116">
        <v>7</v>
      </c>
    </row>
    <row r="356" spans="1:4" ht="22.5">
      <c r="A356" s="1047" t="s">
        <v>1049</v>
      </c>
      <c r="B356" s="1052" t="s">
        <v>1050</v>
      </c>
      <c r="C356" s="1049">
        <v>5</v>
      </c>
      <c r="D356" s="116">
        <v>7</v>
      </c>
    </row>
    <row r="357" spans="1:4" ht="22.5">
      <c r="A357" s="1047" t="s">
        <v>1051</v>
      </c>
      <c r="B357" s="1052" t="s">
        <v>1052</v>
      </c>
      <c r="C357" s="1049">
        <v>220</v>
      </c>
      <c r="D357" s="116">
        <v>241</v>
      </c>
    </row>
    <row r="358" spans="1:4">
      <c r="A358" s="1047" t="s">
        <v>1053</v>
      </c>
      <c r="B358" s="1052" t="s">
        <v>1054</v>
      </c>
      <c r="C358" s="1049">
        <v>0</v>
      </c>
      <c r="D358" s="116">
        <v>0</v>
      </c>
    </row>
    <row r="359" spans="1:4">
      <c r="A359" s="1047" t="s">
        <v>1055</v>
      </c>
      <c r="B359" s="1052" t="s">
        <v>1054</v>
      </c>
      <c r="C359" s="1049">
        <v>19</v>
      </c>
      <c r="D359" s="116">
        <v>25</v>
      </c>
    </row>
    <row r="360" spans="1:4" ht="22.5">
      <c r="A360" s="1047" t="s">
        <v>1056</v>
      </c>
      <c r="B360" s="1052" t="s">
        <v>1057</v>
      </c>
      <c r="C360" s="1049">
        <v>4</v>
      </c>
      <c r="D360" s="116">
        <v>9</v>
      </c>
    </row>
    <row r="361" spans="1:4" ht="22.5">
      <c r="A361" s="1047" t="s">
        <v>1058</v>
      </c>
      <c r="B361" s="1052" t="s">
        <v>1059</v>
      </c>
      <c r="C361" s="1049">
        <v>248</v>
      </c>
      <c r="D361" s="116">
        <v>215</v>
      </c>
    </row>
    <row r="362" spans="1:4">
      <c r="A362" s="1047" t="s">
        <v>1060</v>
      </c>
      <c r="B362" s="1052" t="s">
        <v>1061</v>
      </c>
      <c r="C362" s="1049">
        <v>14</v>
      </c>
      <c r="D362" s="116">
        <v>16</v>
      </c>
    </row>
    <row r="363" spans="1:4" ht="33.75">
      <c r="A363" s="1047" t="s">
        <v>1062</v>
      </c>
      <c r="B363" s="1052" t="s">
        <v>1063</v>
      </c>
      <c r="C363" s="1049">
        <v>1</v>
      </c>
      <c r="D363" s="116">
        <v>0</v>
      </c>
    </row>
    <row r="364" spans="1:4" ht="33.75">
      <c r="A364" s="1047" t="s">
        <v>1064</v>
      </c>
      <c r="B364" s="1052" t="s">
        <v>1065</v>
      </c>
      <c r="C364" s="1049">
        <v>3</v>
      </c>
      <c r="D364" s="116">
        <v>5</v>
      </c>
    </row>
    <row r="365" spans="1:4" ht="33.75">
      <c r="A365" s="1047" t="s">
        <v>1066</v>
      </c>
      <c r="B365" s="1052" t="s">
        <v>1067</v>
      </c>
      <c r="C365" s="1049">
        <v>18</v>
      </c>
      <c r="D365" s="116">
        <v>25</v>
      </c>
    </row>
    <row r="366" spans="1:4" ht="22.5">
      <c r="A366" s="1047" t="s">
        <v>1068</v>
      </c>
      <c r="B366" s="1052" t="s">
        <v>1069</v>
      </c>
      <c r="C366" s="1049">
        <v>6</v>
      </c>
      <c r="D366" s="116">
        <v>5</v>
      </c>
    </row>
    <row r="367" spans="1:4" ht="22.5">
      <c r="A367" s="1047" t="s">
        <v>1070</v>
      </c>
      <c r="B367" s="1052" t="s">
        <v>1071</v>
      </c>
      <c r="C367" s="1049">
        <v>228</v>
      </c>
      <c r="D367" s="116">
        <v>283</v>
      </c>
    </row>
    <row r="368" spans="1:4">
      <c r="A368" s="1047" t="s">
        <v>1072</v>
      </c>
      <c r="B368" s="1052" t="s">
        <v>1073</v>
      </c>
      <c r="C368" s="1049">
        <v>3</v>
      </c>
      <c r="D368" s="116">
        <v>11</v>
      </c>
    </row>
    <row r="369" spans="1:4">
      <c r="A369" s="1047" t="s">
        <v>1074</v>
      </c>
      <c r="B369" s="1052" t="s">
        <v>1075</v>
      </c>
      <c r="C369" s="1049">
        <v>39</v>
      </c>
      <c r="D369" s="116">
        <v>70</v>
      </c>
    </row>
    <row r="370" spans="1:4">
      <c r="A370" s="1047" t="s">
        <v>1076</v>
      </c>
      <c r="B370" s="1052" t="s">
        <v>1077</v>
      </c>
      <c r="C370" s="1049">
        <v>4</v>
      </c>
      <c r="D370" s="116">
        <v>4</v>
      </c>
    </row>
    <row r="371" spans="1:4">
      <c r="A371" s="1047" t="s">
        <v>1078</v>
      </c>
      <c r="B371" s="1052" t="s">
        <v>1079</v>
      </c>
      <c r="C371" s="1049">
        <v>16</v>
      </c>
      <c r="D371" s="116">
        <v>15</v>
      </c>
    </row>
    <row r="372" spans="1:4">
      <c r="A372" s="1047" t="s">
        <v>1080</v>
      </c>
      <c r="B372" s="1052" t="s">
        <v>1081</v>
      </c>
      <c r="C372" s="1049">
        <v>315</v>
      </c>
      <c r="D372" s="116">
        <v>340</v>
      </c>
    </row>
    <row r="373" spans="1:4">
      <c r="A373" s="1047" t="s">
        <v>1082</v>
      </c>
      <c r="B373" s="1052" t="s">
        <v>1083</v>
      </c>
      <c r="C373" s="1049">
        <v>3</v>
      </c>
      <c r="D373" s="116">
        <v>6</v>
      </c>
    </row>
    <row r="374" spans="1:4">
      <c r="A374" s="1047" t="s">
        <v>1084</v>
      </c>
      <c r="B374" s="1052" t="s">
        <v>1085</v>
      </c>
      <c r="C374" s="1049">
        <v>73</v>
      </c>
      <c r="D374" s="116">
        <v>93</v>
      </c>
    </row>
    <row r="375" spans="1:4">
      <c r="A375" s="1047" t="s">
        <v>1086</v>
      </c>
      <c r="B375" s="1052" t="s">
        <v>1087</v>
      </c>
      <c r="C375" s="1049">
        <v>40</v>
      </c>
      <c r="D375" s="116">
        <v>72</v>
      </c>
    </row>
    <row r="376" spans="1:4" ht="22.5">
      <c r="A376" s="1047" t="s">
        <v>1088</v>
      </c>
      <c r="B376" s="1052" t="s">
        <v>1089</v>
      </c>
      <c r="C376" s="1049">
        <v>10</v>
      </c>
      <c r="D376" s="116">
        <v>32</v>
      </c>
    </row>
    <row r="377" spans="1:4" ht="22.5">
      <c r="A377" s="1047" t="s">
        <v>1090</v>
      </c>
      <c r="B377" s="1052" t="s">
        <v>1091</v>
      </c>
      <c r="C377" s="1049">
        <v>73</v>
      </c>
      <c r="D377" s="116">
        <v>71</v>
      </c>
    </row>
    <row r="378" spans="1:4">
      <c r="A378" s="1047" t="s">
        <v>1092</v>
      </c>
      <c r="B378" s="1052" t="s">
        <v>1093</v>
      </c>
      <c r="C378" s="1049">
        <v>85</v>
      </c>
      <c r="D378" s="116">
        <v>93</v>
      </c>
    </row>
    <row r="379" spans="1:4" ht="22.5">
      <c r="A379" s="1047" t="s">
        <v>1094</v>
      </c>
      <c r="B379" s="1052" t="s">
        <v>1095</v>
      </c>
      <c r="C379" s="1049">
        <v>0</v>
      </c>
      <c r="D379" s="116">
        <v>0</v>
      </c>
    </row>
    <row r="380" spans="1:4" ht="22.5">
      <c r="A380" s="1047" t="s">
        <v>1096</v>
      </c>
      <c r="B380" s="1052" t="s">
        <v>1097</v>
      </c>
      <c r="C380" s="1049">
        <v>0</v>
      </c>
      <c r="D380" s="116">
        <v>0</v>
      </c>
    </row>
    <row r="381" spans="1:4" ht="22.5">
      <c r="A381" s="1047" t="s">
        <v>1098</v>
      </c>
      <c r="B381" s="1052" t="s">
        <v>1099</v>
      </c>
      <c r="C381" s="1049">
        <v>9</v>
      </c>
      <c r="D381" s="116">
        <v>12</v>
      </c>
    </row>
    <row r="382" spans="1:4" ht="22.5">
      <c r="A382" s="1047" t="s">
        <v>1100</v>
      </c>
      <c r="B382" s="1052" t="s">
        <v>1101</v>
      </c>
      <c r="C382" s="1049">
        <v>135</v>
      </c>
      <c r="D382" s="116">
        <v>136</v>
      </c>
    </row>
    <row r="383" spans="1:4">
      <c r="A383" s="1047" t="s">
        <v>1102</v>
      </c>
      <c r="B383" s="1052" t="s">
        <v>1103</v>
      </c>
      <c r="C383" s="1049">
        <v>3</v>
      </c>
      <c r="D383" s="116">
        <v>6</v>
      </c>
    </row>
    <row r="384" spans="1:4">
      <c r="A384" s="1047" t="s">
        <v>1104</v>
      </c>
      <c r="B384" s="1052" t="s">
        <v>1105</v>
      </c>
      <c r="C384" s="1049">
        <v>23</v>
      </c>
      <c r="D384" s="116">
        <v>31</v>
      </c>
    </row>
    <row r="385" spans="1:4">
      <c r="A385" s="1047" t="s">
        <v>1106</v>
      </c>
      <c r="B385" s="1052" t="s">
        <v>1107</v>
      </c>
      <c r="C385" s="1049">
        <v>1</v>
      </c>
      <c r="D385" s="116">
        <v>1</v>
      </c>
    </row>
    <row r="386" spans="1:4">
      <c r="A386" s="1047" t="s">
        <v>1108</v>
      </c>
      <c r="B386" s="1052" t="s">
        <v>1109</v>
      </c>
      <c r="C386" s="1049">
        <v>152</v>
      </c>
      <c r="D386" s="116">
        <v>130</v>
      </c>
    </row>
    <row r="387" spans="1:4">
      <c r="A387" s="1047" t="s">
        <v>1110</v>
      </c>
      <c r="B387" s="1052" t="s">
        <v>1111</v>
      </c>
      <c r="C387" s="1049">
        <v>2</v>
      </c>
      <c r="D387" s="116">
        <v>0</v>
      </c>
    </row>
    <row r="388" spans="1:4">
      <c r="A388" s="1047" t="s">
        <v>1112</v>
      </c>
      <c r="B388" s="1052" t="s">
        <v>1113</v>
      </c>
      <c r="C388" s="1049">
        <v>61</v>
      </c>
      <c r="D388" s="116">
        <v>59</v>
      </c>
    </row>
    <row r="389" spans="1:4">
      <c r="A389" s="1047" t="s">
        <v>1114</v>
      </c>
      <c r="B389" s="1052" t="s">
        <v>1115</v>
      </c>
      <c r="C389" s="1049">
        <v>0</v>
      </c>
      <c r="D389" s="116">
        <v>0</v>
      </c>
    </row>
    <row r="390" spans="1:4">
      <c r="A390" s="1047" t="s">
        <v>1116</v>
      </c>
      <c r="B390" s="1052" t="s">
        <v>1117</v>
      </c>
      <c r="C390" s="1049">
        <v>0</v>
      </c>
      <c r="D390" s="116">
        <v>0</v>
      </c>
    </row>
    <row r="391" spans="1:4" ht="22.5">
      <c r="A391" s="1047" t="s">
        <v>1118</v>
      </c>
      <c r="B391" s="1052" t="s">
        <v>1119</v>
      </c>
      <c r="C391" s="1049">
        <v>24</v>
      </c>
      <c r="D391" s="116">
        <v>28</v>
      </c>
    </row>
    <row r="392" spans="1:4">
      <c r="A392" s="1047" t="s">
        <v>1120</v>
      </c>
      <c r="B392" s="1052" t="s">
        <v>1121</v>
      </c>
      <c r="C392" s="1049">
        <v>4</v>
      </c>
      <c r="D392" s="116">
        <v>6</v>
      </c>
    </row>
    <row r="393" spans="1:4">
      <c r="A393" s="1047" t="s">
        <v>1122</v>
      </c>
      <c r="B393" s="1052" t="s">
        <v>1123</v>
      </c>
      <c r="C393" s="1049">
        <v>3</v>
      </c>
      <c r="D393" s="116">
        <v>5</v>
      </c>
    </row>
    <row r="394" spans="1:4">
      <c r="A394" s="1047" t="s">
        <v>1124</v>
      </c>
      <c r="B394" s="1052" t="s">
        <v>1125</v>
      </c>
      <c r="C394" s="1049">
        <v>8</v>
      </c>
      <c r="D394" s="116">
        <v>7</v>
      </c>
    </row>
    <row r="395" spans="1:4" ht="22.5">
      <c r="A395" s="1047" t="s">
        <v>1126</v>
      </c>
      <c r="B395" s="1052" t="s">
        <v>1127</v>
      </c>
      <c r="C395" s="1049">
        <v>1</v>
      </c>
      <c r="D395" s="116">
        <v>2</v>
      </c>
    </row>
    <row r="396" spans="1:4" ht="22.5">
      <c r="A396" s="1047" t="s">
        <v>1128</v>
      </c>
      <c r="B396" s="1052" t="s">
        <v>1129</v>
      </c>
      <c r="C396" s="1049">
        <v>2</v>
      </c>
      <c r="D396" s="116">
        <v>1</v>
      </c>
    </row>
    <row r="397" spans="1:4">
      <c r="A397" s="1047" t="s">
        <v>1130</v>
      </c>
      <c r="B397" s="1052" t="s">
        <v>1131</v>
      </c>
      <c r="C397" s="1049">
        <v>1</v>
      </c>
      <c r="D397" s="116">
        <v>1</v>
      </c>
    </row>
    <row r="398" spans="1:4">
      <c r="A398" s="1047" t="s">
        <v>1132</v>
      </c>
      <c r="B398" s="1052" t="s">
        <v>1133</v>
      </c>
      <c r="C398" s="1049">
        <v>8</v>
      </c>
      <c r="D398" s="116">
        <v>8</v>
      </c>
    </row>
    <row r="399" spans="1:4" ht="22.5">
      <c r="A399" s="1047" t="s">
        <v>1134</v>
      </c>
      <c r="B399" s="1052" t="s">
        <v>1135</v>
      </c>
      <c r="C399" s="1049">
        <v>0</v>
      </c>
      <c r="D399" s="116">
        <v>0</v>
      </c>
    </row>
    <row r="400" spans="1:4" ht="22.5">
      <c r="A400" s="1047" t="s">
        <v>1136</v>
      </c>
      <c r="B400" s="1052" t="s">
        <v>1137</v>
      </c>
      <c r="C400" s="1049">
        <v>9</v>
      </c>
      <c r="D400" s="116">
        <v>4</v>
      </c>
    </row>
    <row r="401" spans="1:4" ht="22.5">
      <c r="A401" s="1047" t="s">
        <v>1138</v>
      </c>
      <c r="B401" s="1052" t="s">
        <v>1139</v>
      </c>
      <c r="C401" s="1049">
        <v>17</v>
      </c>
      <c r="D401" s="116">
        <v>35</v>
      </c>
    </row>
    <row r="402" spans="1:4" ht="22.5">
      <c r="A402" s="1047" t="s">
        <v>1140</v>
      </c>
      <c r="B402" s="1052" t="s">
        <v>1141</v>
      </c>
      <c r="C402" s="1049">
        <v>182</v>
      </c>
      <c r="D402" s="116">
        <v>205</v>
      </c>
    </row>
    <row r="403" spans="1:4">
      <c r="A403" s="1047" t="s">
        <v>1142</v>
      </c>
      <c r="B403" s="1052" t="s">
        <v>1143</v>
      </c>
      <c r="C403" s="1049">
        <v>0</v>
      </c>
      <c r="D403" s="116">
        <v>0</v>
      </c>
    </row>
    <row r="404" spans="1:4">
      <c r="A404" s="1047" t="s">
        <v>1144</v>
      </c>
      <c r="B404" s="1052" t="s">
        <v>1145</v>
      </c>
      <c r="C404" s="1049">
        <v>0</v>
      </c>
      <c r="D404" s="116">
        <v>0</v>
      </c>
    </row>
    <row r="405" spans="1:4">
      <c r="A405" s="1047" t="s">
        <v>1146</v>
      </c>
      <c r="B405" s="1052" t="s">
        <v>1147</v>
      </c>
      <c r="C405" s="1049">
        <v>51</v>
      </c>
      <c r="D405" s="116">
        <v>48</v>
      </c>
    </row>
    <row r="406" spans="1:4">
      <c r="A406" s="1047" t="s">
        <v>1148</v>
      </c>
      <c r="B406" s="1052" t="s">
        <v>1149</v>
      </c>
      <c r="C406" s="1049">
        <v>105</v>
      </c>
      <c r="D406" s="116">
        <v>111</v>
      </c>
    </row>
    <row r="407" spans="1:4">
      <c r="A407" s="1047" t="s">
        <v>1150</v>
      </c>
      <c r="B407" s="1052" t="s">
        <v>1151</v>
      </c>
      <c r="C407" s="1049">
        <v>159</v>
      </c>
      <c r="D407" s="116">
        <v>73</v>
      </c>
    </row>
    <row r="408" spans="1:4" ht="22.5">
      <c r="A408" s="1047" t="s">
        <v>1152</v>
      </c>
      <c r="B408" s="1052" t="s">
        <v>1153</v>
      </c>
      <c r="C408" s="1049">
        <v>2</v>
      </c>
      <c r="D408" s="116">
        <v>2</v>
      </c>
    </row>
    <row r="409" spans="1:4" ht="22.5">
      <c r="A409" s="1047" t="s">
        <v>1154</v>
      </c>
      <c r="B409" s="1052" t="s">
        <v>1155</v>
      </c>
      <c r="C409" s="1050">
        <v>433</v>
      </c>
      <c r="D409" s="116">
        <v>283</v>
      </c>
    </row>
    <row r="410" spans="1:4" ht="22.5">
      <c r="A410" s="1047" t="s">
        <v>1156</v>
      </c>
      <c r="B410" s="1048" t="s">
        <v>1157</v>
      </c>
      <c r="C410" s="1049">
        <v>0</v>
      </c>
      <c r="D410" s="116">
        <v>0</v>
      </c>
    </row>
    <row r="411" spans="1:4" ht="22.5">
      <c r="A411" s="1047" t="s">
        <v>1158</v>
      </c>
      <c r="B411" s="1048" t="s">
        <v>1159</v>
      </c>
      <c r="C411" s="1049">
        <v>15</v>
      </c>
      <c r="D411" s="116">
        <v>15</v>
      </c>
    </row>
    <row r="412" spans="1:4" ht="22.5">
      <c r="A412" s="1047" t="s">
        <v>1160</v>
      </c>
      <c r="B412" s="1048" t="s">
        <v>1161</v>
      </c>
      <c r="C412" s="1049">
        <v>3</v>
      </c>
      <c r="D412" s="116">
        <v>2</v>
      </c>
    </row>
    <row r="413" spans="1:4" ht="22.5">
      <c r="A413" s="1047" t="s">
        <v>1162</v>
      </c>
      <c r="B413" s="1048" t="s">
        <v>1163</v>
      </c>
      <c r="C413" s="1049">
        <v>23</v>
      </c>
      <c r="D413" s="116">
        <v>16</v>
      </c>
    </row>
    <row r="414" spans="1:4" ht="22.5">
      <c r="A414" s="1047" t="s">
        <v>1164</v>
      </c>
      <c r="B414" s="1048" t="s">
        <v>1165</v>
      </c>
      <c r="C414" s="1049">
        <v>2</v>
      </c>
      <c r="D414" s="116">
        <v>1</v>
      </c>
    </row>
    <row r="415" spans="1:4" ht="22.5">
      <c r="A415" s="1047" t="s">
        <v>1166</v>
      </c>
      <c r="B415" s="1048" t="s">
        <v>1167</v>
      </c>
      <c r="C415" s="1049">
        <v>43</v>
      </c>
      <c r="D415" s="116">
        <v>35</v>
      </c>
    </row>
    <row r="416" spans="1:4">
      <c r="A416" s="1047" t="s">
        <v>1168</v>
      </c>
      <c r="B416" s="1048" t="s">
        <v>1169</v>
      </c>
      <c r="C416" s="1049">
        <v>33</v>
      </c>
      <c r="D416" s="116">
        <v>24</v>
      </c>
    </row>
    <row r="417" spans="1:4" ht="22.5">
      <c r="A417" s="1047" t="s">
        <v>1170</v>
      </c>
      <c r="B417" s="1048" t="s">
        <v>1171</v>
      </c>
      <c r="C417" s="1049">
        <v>3</v>
      </c>
      <c r="D417" s="116">
        <v>8</v>
      </c>
    </row>
    <row r="418" spans="1:4" ht="22.5">
      <c r="A418" s="1047" t="s">
        <v>1172</v>
      </c>
      <c r="B418" s="1048" t="s">
        <v>1173</v>
      </c>
      <c r="C418" s="1049">
        <v>64</v>
      </c>
      <c r="D418" s="116">
        <v>59</v>
      </c>
    </row>
    <row r="419" spans="1:4" ht="22.5">
      <c r="A419" s="1047" t="s">
        <v>1174</v>
      </c>
      <c r="B419" s="1048" t="s">
        <v>1175</v>
      </c>
      <c r="C419" s="1049">
        <v>2</v>
      </c>
      <c r="D419" s="116">
        <v>1</v>
      </c>
    </row>
    <row r="420" spans="1:4" ht="22.5">
      <c r="A420" s="1047" t="s">
        <v>1176</v>
      </c>
      <c r="B420" s="1048" t="s">
        <v>1177</v>
      </c>
      <c r="C420" s="1049">
        <v>145</v>
      </c>
      <c r="D420" s="116">
        <v>115</v>
      </c>
    </row>
    <row r="421" spans="1:4">
      <c r="A421" s="1047" t="s">
        <v>1178</v>
      </c>
      <c r="B421" s="1048" t="s">
        <v>1179</v>
      </c>
      <c r="C421" s="1049">
        <v>6</v>
      </c>
      <c r="D421" s="116">
        <v>6</v>
      </c>
    </row>
    <row r="422" spans="1:4">
      <c r="A422" s="1047" t="s">
        <v>1180</v>
      </c>
      <c r="B422" s="1048" t="s">
        <v>1181</v>
      </c>
      <c r="C422" s="1049">
        <v>26</v>
      </c>
      <c r="D422" s="116">
        <v>25</v>
      </c>
    </row>
    <row r="423" spans="1:4" ht="22.5">
      <c r="A423" s="1047" t="s">
        <v>1182</v>
      </c>
      <c r="B423" s="1048" t="s">
        <v>1183</v>
      </c>
      <c r="C423" s="1049">
        <v>11</v>
      </c>
      <c r="D423" s="116">
        <v>13</v>
      </c>
    </row>
    <row r="424" spans="1:4" ht="22.5">
      <c r="A424" s="1047" t="s">
        <v>1184</v>
      </c>
      <c r="B424" s="1048" t="s">
        <v>1185</v>
      </c>
      <c r="C424" s="1049">
        <v>48</v>
      </c>
      <c r="D424" s="116">
        <v>26</v>
      </c>
    </row>
    <row r="425" spans="1:4">
      <c r="A425" s="1047" t="s">
        <v>1186</v>
      </c>
      <c r="B425" s="1048" t="s">
        <v>1187</v>
      </c>
      <c r="C425" s="1049">
        <v>2</v>
      </c>
      <c r="D425" s="116">
        <v>0</v>
      </c>
    </row>
    <row r="426" spans="1:4">
      <c r="A426" s="1047" t="s">
        <v>1188</v>
      </c>
      <c r="B426" s="1048" t="s">
        <v>1189</v>
      </c>
      <c r="C426" s="1049">
        <v>71</v>
      </c>
      <c r="D426" s="116">
        <v>5</v>
      </c>
    </row>
    <row r="427" spans="1:4" ht="22.5">
      <c r="A427" s="1045">
        <v>9</v>
      </c>
      <c r="B427" s="1051" t="s">
        <v>1190</v>
      </c>
      <c r="C427" s="1049">
        <f>SUM(C428:C461)</f>
        <v>4879</v>
      </c>
      <c r="D427" s="1049">
        <f>SUM(D428:D461)</f>
        <v>5082</v>
      </c>
    </row>
    <row r="428" spans="1:4" ht="22.5">
      <c r="A428" s="1047" t="s">
        <v>1191</v>
      </c>
      <c r="B428" s="1048" t="s">
        <v>1192</v>
      </c>
      <c r="C428" s="1049">
        <v>0</v>
      </c>
      <c r="D428" s="116">
        <v>0</v>
      </c>
    </row>
    <row r="429" spans="1:4" ht="22.5">
      <c r="A429" s="1047" t="s">
        <v>1193</v>
      </c>
      <c r="B429" s="1048" t="s">
        <v>1194</v>
      </c>
      <c r="C429" s="1049">
        <v>0</v>
      </c>
      <c r="D429" s="116">
        <v>0</v>
      </c>
    </row>
    <row r="430" spans="1:4">
      <c r="A430" s="1047" t="s">
        <v>1195</v>
      </c>
      <c r="B430" s="1048" t="s">
        <v>1196</v>
      </c>
      <c r="C430" s="1049">
        <v>1</v>
      </c>
      <c r="D430" s="116">
        <v>1</v>
      </c>
    </row>
    <row r="431" spans="1:4">
      <c r="A431" s="1047" t="s">
        <v>1197</v>
      </c>
      <c r="B431" s="1048" t="s">
        <v>1198</v>
      </c>
      <c r="C431" s="1049">
        <v>0</v>
      </c>
      <c r="D431" s="116">
        <v>0</v>
      </c>
    </row>
    <row r="432" spans="1:4" ht="22.5">
      <c r="A432" s="1047" t="s">
        <v>1199</v>
      </c>
      <c r="B432" s="1048" t="s">
        <v>1200</v>
      </c>
      <c r="C432" s="1049">
        <v>35</v>
      </c>
      <c r="D432" s="116">
        <v>33</v>
      </c>
    </row>
    <row r="433" spans="1:4" ht="22.5">
      <c r="A433" s="1047" t="s">
        <v>1201</v>
      </c>
      <c r="B433" s="1048" t="s">
        <v>1202</v>
      </c>
      <c r="C433" s="1049">
        <v>379</v>
      </c>
      <c r="D433" s="116">
        <v>382</v>
      </c>
    </row>
    <row r="434" spans="1:4">
      <c r="A434" s="1047" t="s">
        <v>1203</v>
      </c>
      <c r="B434" s="1048" t="s">
        <v>1204</v>
      </c>
      <c r="C434" s="1049">
        <v>46</v>
      </c>
      <c r="D434" s="116">
        <v>47</v>
      </c>
    </row>
    <row r="435" spans="1:4" ht="22.5">
      <c r="A435" s="1047" t="s">
        <v>1205</v>
      </c>
      <c r="B435" s="1048" t="s">
        <v>1206</v>
      </c>
      <c r="C435" s="1049">
        <v>203</v>
      </c>
      <c r="D435" s="116">
        <v>308</v>
      </c>
    </row>
    <row r="436" spans="1:4">
      <c r="A436" s="1047" t="s">
        <v>1207</v>
      </c>
      <c r="B436" s="1048" t="s">
        <v>1208</v>
      </c>
      <c r="C436" s="1049">
        <v>2800</v>
      </c>
      <c r="D436" s="116">
        <v>2737</v>
      </c>
    </row>
    <row r="437" spans="1:4" ht="22.5">
      <c r="A437" s="1047" t="s">
        <v>1209</v>
      </c>
      <c r="B437" s="1048" t="s">
        <v>1210</v>
      </c>
      <c r="C437" s="1049">
        <v>0</v>
      </c>
      <c r="D437" s="116">
        <v>0</v>
      </c>
    </row>
    <row r="438" spans="1:4" ht="33.75">
      <c r="A438" s="1047" t="s">
        <v>1211</v>
      </c>
      <c r="B438" s="1048" t="s">
        <v>1212</v>
      </c>
      <c r="C438" s="1049">
        <v>0</v>
      </c>
      <c r="D438" s="116">
        <v>0</v>
      </c>
    </row>
    <row r="439" spans="1:4" ht="22.5">
      <c r="A439" s="1047" t="s">
        <v>1213</v>
      </c>
      <c r="B439" s="1048" t="s">
        <v>1214</v>
      </c>
      <c r="C439" s="1049">
        <v>2</v>
      </c>
      <c r="D439" s="116">
        <v>2</v>
      </c>
    </row>
    <row r="440" spans="1:4" ht="33.75">
      <c r="A440" s="1047" t="s">
        <v>1215</v>
      </c>
      <c r="B440" s="1048" t="s">
        <v>1216</v>
      </c>
      <c r="C440" s="1049">
        <v>1</v>
      </c>
      <c r="D440" s="116">
        <v>1</v>
      </c>
    </row>
    <row r="441" spans="1:4" ht="33.75">
      <c r="A441" s="1047" t="s">
        <v>1217</v>
      </c>
      <c r="B441" s="1048" t="s">
        <v>1218</v>
      </c>
      <c r="C441" s="1049">
        <v>22</v>
      </c>
      <c r="D441" s="116">
        <v>30</v>
      </c>
    </row>
    <row r="442" spans="1:4">
      <c r="A442" s="1047" t="s">
        <v>1219</v>
      </c>
      <c r="B442" s="1048" t="s">
        <v>1220</v>
      </c>
      <c r="C442" s="1049">
        <v>8</v>
      </c>
      <c r="D442" s="116">
        <v>7</v>
      </c>
    </row>
    <row r="443" spans="1:4">
      <c r="A443" s="1047" t="s">
        <v>1221</v>
      </c>
      <c r="B443" s="1048" t="s">
        <v>1222</v>
      </c>
      <c r="C443" s="1049">
        <v>2</v>
      </c>
      <c r="D443" s="116">
        <v>4</v>
      </c>
    </row>
    <row r="444" spans="1:4">
      <c r="A444" s="1047" t="s">
        <v>1223</v>
      </c>
      <c r="B444" s="1048" t="s">
        <v>1224</v>
      </c>
      <c r="C444" s="1049">
        <v>4</v>
      </c>
      <c r="D444" s="116">
        <v>10</v>
      </c>
    </row>
    <row r="445" spans="1:4">
      <c r="A445" s="1047" t="s">
        <v>1225</v>
      </c>
      <c r="B445" s="1048" t="s">
        <v>1226</v>
      </c>
      <c r="C445" s="1049">
        <v>5</v>
      </c>
      <c r="D445" s="116">
        <v>5</v>
      </c>
    </row>
    <row r="446" spans="1:4">
      <c r="A446" s="1047" t="s">
        <v>1227</v>
      </c>
      <c r="B446" s="1048" t="s">
        <v>1228</v>
      </c>
      <c r="C446" s="1049">
        <v>1</v>
      </c>
      <c r="D446" s="116">
        <v>1</v>
      </c>
    </row>
    <row r="447" spans="1:4">
      <c r="A447" s="1047" t="s">
        <v>1229</v>
      </c>
      <c r="B447" s="1048" t="s">
        <v>1230</v>
      </c>
      <c r="C447" s="1049">
        <v>2</v>
      </c>
      <c r="D447" s="116">
        <v>5</v>
      </c>
    </row>
    <row r="448" spans="1:4">
      <c r="A448" s="1047" t="s">
        <v>1231</v>
      </c>
      <c r="B448" s="1048" t="s">
        <v>1232</v>
      </c>
      <c r="C448" s="1049">
        <v>1</v>
      </c>
      <c r="D448" s="116">
        <v>2</v>
      </c>
    </row>
    <row r="449" spans="1:4">
      <c r="A449" s="1047" t="s">
        <v>1233</v>
      </c>
      <c r="B449" s="1048" t="s">
        <v>1234</v>
      </c>
      <c r="C449" s="1049">
        <v>1</v>
      </c>
      <c r="D449" s="116">
        <v>2</v>
      </c>
    </row>
    <row r="450" spans="1:4">
      <c r="A450" s="1047" t="s">
        <v>1235</v>
      </c>
      <c r="B450" s="1048" t="s">
        <v>1236</v>
      </c>
      <c r="C450" s="1049">
        <v>27</v>
      </c>
      <c r="D450" s="116">
        <v>44</v>
      </c>
    </row>
    <row r="451" spans="1:4">
      <c r="A451" s="1047" t="s">
        <v>1237</v>
      </c>
      <c r="B451" s="1048" t="s">
        <v>1238</v>
      </c>
      <c r="C451" s="1049">
        <v>140</v>
      </c>
      <c r="D451" s="116">
        <v>146</v>
      </c>
    </row>
    <row r="452" spans="1:4" ht="22.5">
      <c r="A452" s="1047" t="s">
        <v>1239</v>
      </c>
      <c r="B452" s="1048" t="s">
        <v>1240</v>
      </c>
      <c r="C452" s="1049">
        <v>5</v>
      </c>
      <c r="D452" s="116">
        <v>4</v>
      </c>
    </row>
    <row r="453" spans="1:4" ht="22.5">
      <c r="A453" s="1047" t="s">
        <v>1241</v>
      </c>
      <c r="B453" s="1048" t="s">
        <v>1242</v>
      </c>
      <c r="C453" s="1049">
        <v>29</v>
      </c>
      <c r="D453" s="116">
        <v>31</v>
      </c>
    </row>
    <row r="454" spans="1:4">
      <c r="A454" s="1047" t="s">
        <v>1243</v>
      </c>
      <c r="B454" s="1048" t="s">
        <v>1244</v>
      </c>
      <c r="C454" s="1049">
        <v>42</v>
      </c>
      <c r="D454" s="116">
        <v>52</v>
      </c>
    </row>
    <row r="455" spans="1:4">
      <c r="A455" s="1047" t="s">
        <v>1245</v>
      </c>
      <c r="B455" s="1048" t="s">
        <v>1246</v>
      </c>
      <c r="C455" s="1049">
        <v>276</v>
      </c>
      <c r="D455" s="116">
        <v>331</v>
      </c>
    </row>
    <row r="456" spans="1:4">
      <c r="A456" s="1047" t="s">
        <v>1247</v>
      </c>
      <c r="B456" s="1048" t="s">
        <v>1248</v>
      </c>
      <c r="C456" s="1049">
        <v>14</v>
      </c>
      <c r="D456" s="116">
        <v>15</v>
      </c>
    </row>
    <row r="457" spans="1:4">
      <c r="A457" s="1047" t="s">
        <v>1249</v>
      </c>
      <c r="B457" s="1048" t="s">
        <v>1250</v>
      </c>
      <c r="C457" s="1049">
        <v>67</v>
      </c>
      <c r="D457" s="116">
        <v>65</v>
      </c>
    </row>
    <row r="458" spans="1:4">
      <c r="A458" s="1047" t="s">
        <v>1251</v>
      </c>
      <c r="B458" s="1048" t="s">
        <v>1252</v>
      </c>
      <c r="C458" s="1049">
        <v>591</v>
      </c>
      <c r="D458" s="116">
        <v>591</v>
      </c>
    </row>
    <row r="459" spans="1:4">
      <c r="A459" s="1047" t="s">
        <v>1253</v>
      </c>
      <c r="B459" s="1048" t="s">
        <v>1254</v>
      </c>
      <c r="C459" s="1049">
        <v>1</v>
      </c>
      <c r="D459" s="116">
        <v>0</v>
      </c>
    </row>
    <row r="460" spans="1:4">
      <c r="A460" s="1047" t="s">
        <v>1255</v>
      </c>
      <c r="B460" s="1048" t="s">
        <v>1256</v>
      </c>
      <c r="C460" s="1049">
        <v>10</v>
      </c>
      <c r="D460" s="116">
        <v>21</v>
      </c>
    </row>
    <row r="461" spans="1:4">
      <c r="A461" s="1047" t="s">
        <v>1257</v>
      </c>
      <c r="B461" s="1048" t="s">
        <v>1258</v>
      </c>
      <c r="C461" s="1049">
        <v>164</v>
      </c>
      <c r="D461" s="116">
        <v>205</v>
      </c>
    </row>
    <row r="462" spans="1:4" ht="22.5">
      <c r="A462" s="1045">
        <v>10</v>
      </c>
      <c r="B462" s="1051" t="s">
        <v>1259</v>
      </c>
      <c r="C462" s="1049">
        <f>SUM(C463:C490)</f>
        <v>2087</v>
      </c>
      <c r="D462" s="1049">
        <f>SUM(D463:D490)</f>
        <v>3452</v>
      </c>
    </row>
    <row r="463" spans="1:4" ht="22.5">
      <c r="A463" s="1047" t="s">
        <v>1260</v>
      </c>
      <c r="B463" s="1048" t="s">
        <v>1261</v>
      </c>
      <c r="C463" s="1049">
        <v>0</v>
      </c>
      <c r="D463" s="116">
        <v>0</v>
      </c>
    </row>
    <row r="464" spans="1:4" ht="22.5">
      <c r="A464" s="1047" t="s">
        <v>1262</v>
      </c>
      <c r="B464" s="1048" t="s">
        <v>1263</v>
      </c>
      <c r="C464" s="1049">
        <v>0</v>
      </c>
      <c r="D464" s="116">
        <v>0</v>
      </c>
    </row>
    <row r="465" spans="1:4">
      <c r="A465" s="1047" t="s">
        <v>1264</v>
      </c>
      <c r="B465" s="1048" t="s">
        <v>1265</v>
      </c>
      <c r="C465" s="1049">
        <v>5</v>
      </c>
      <c r="D465" s="116">
        <v>8</v>
      </c>
    </row>
    <row r="466" spans="1:4">
      <c r="A466" s="1047" t="s">
        <v>1266</v>
      </c>
      <c r="B466" s="1048" t="s">
        <v>1267</v>
      </c>
      <c r="C466" s="1049">
        <v>6</v>
      </c>
      <c r="D466" s="116">
        <v>6</v>
      </c>
    </row>
    <row r="467" spans="1:4">
      <c r="A467" s="1047" t="s">
        <v>1268</v>
      </c>
      <c r="B467" s="1048" t="s">
        <v>1269</v>
      </c>
      <c r="C467" s="1049">
        <v>18</v>
      </c>
      <c r="D467" s="116">
        <v>8</v>
      </c>
    </row>
    <row r="468" spans="1:4" ht="22.5">
      <c r="A468" s="1047" t="s">
        <v>1270</v>
      </c>
      <c r="B468" s="1048" t="s">
        <v>1271</v>
      </c>
      <c r="C468" s="1049">
        <v>0</v>
      </c>
      <c r="D468" s="116">
        <v>0</v>
      </c>
    </row>
    <row r="469" spans="1:4" ht="22.5">
      <c r="A469" s="1047" t="s">
        <v>1272</v>
      </c>
      <c r="B469" s="1048" t="s">
        <v>1273</v>
      </c>
      <c r="C469" s="1049">
        <v>0</v>
      </c>
      <c r="D469" s="116">
        <v>0</v>
      </c>
    </row>
    <row r="470" spans="1:4" ht="22.5">
      <c r="A470" s="1047" t="s">
        <v>1274</v>
      </c>
      <c r="B470" s="1048" t="s">
        <v>1275</v>
      </c>
      <c r="C470" s="1049">
        <v>4</v>
      </c>
      <c r="D470" s="116">
        <v>0</v>
      </c>
    </row>
    <row r="471" spans="1:4" ht="22.5">
      <c r="A471" s="1047" t="s">
        <v>1276</v>
      </c>
      <c r="B471" s="1048" t="s">
        <v>1277</v>
      </c>
      <c r="C471" s="1049">
        <v>36</v>
      </c>
      <c r="D471" s="116">
        <v>46</v>
      </c>
    </row>
    <row r="472" spans="1:4" ht="22.5">
      <c r="A472" s="1047" t="s">
        <v>1278</v>
      </c>
      <c r="B472" s="1048" t="s">
        <v>1279</v>
      </c>
      <c r="C472" s="1049">
        <v>6</v>
      </c>
      <c r="D472" s="116">
        <v>3</v>
      </c>
    </row>
    <row r="473" spans="1:4" ht="22.5">
      <c r="A473" s="1047" t="s">
        <v>1280</v>
      </c>
      <c r="B473" s="1048" t="s">
        <v>1281</v>
      </c>
      <c r="C473" s="1049">
        <v>103</v>
      </c>
      <c r="D473" s="116">
        <v>96</v>
      </c>
    </row>
    <row r="474" spans="1:4">
      <c r="A474" s="1047" t="s">
        <v>1282</v>
      </c>
      <c r="B474" s="1048" t="s">
        <v>1283</v>
      </c>
      <c r="C474" s="1049">
        <v>1</v>
      </c>
      <c r="D474" s="116">
        <v>1</v>
      </c>
    </row>
    <row r="475" spans="1:4">
      <c r="A475" s="1047" t="s">
        <v>1284</v>
      </c>
      <c r="B475" s="1048" t="s">
        <v>1285</v>
      </c>
      <c r="C475" s="1049">
        <v>0</v>
      </c>
      <c r="D475" s="116">
        <v>0</v>
      </c>
    </row>
    <row r="476" spans="1:4" ht="33.75">
      <c r="A476" s="1047" t="s">
        <v>1286</v>
      </c>
      <c r="B476" s="1048" t="s">
        <v>1287</v>
      </c>
      <c r="C476" s="1049">
        <v>1</v>
      </c>
      <c r="D476" s="116">
        <v>1</v>
      </c>
    </row>
    <row r="477" spans="1:4" ht="33.75">
      <c r="A477" s="1047" t="s">
        <v>1288</v>
      </c>
      <c r="B477" s="1048" t="s">
        <v>1289</v>
      </c>
      <c r="C477" s="1049">
        <v>0</v>
      </c>
      <c r="D477" s="116">
        <v>0</v>
      </c>
    </row>
    <row r="478" spans="1:4" ht="22.5">
      <c r="A478" s="1047" t="s">
        <v>1290</v>
      </c>
      <c r="B478" s="1048" t="s">
        <v>1291</v>
      </c>
      <c r="C478" s="1049">
        <v>3</v>
      </c>
      <c r="D478" s="116">
        <v>6</v>
      </c>
    </row>
    <row r="479" spans="1:4" ht="22.5">
      <c r="A479" s="1047" t="s">
        <v>1292</v>
      </c>
      <c r="B479" s="1048" t="s">
        <v>1293</v>
      </c>
      <c r="C479" s="1049">
        <v>7</v>
      </c>
      <c r="D479" s="116">
        <v>1</v>
      </c>
    </row>
    <row r="480" spans="1:4" ht="22.5">
      <c r="A480" s="1047" t="s">
        <v>1294</v>
      </c>
      <c r="B480" s="1048" t="s">
        <v>1295</v>
      </c>
      <c r="C480" s="1049">
        <v>26</v>
      </c>
      <c r="D480" s="116">
        <v>1</v>
      </c>
    </row>
    <row r="481" spans="1:4" ht="22.5">
      <c r="A481" s="1047" t="s">
        <v>1296</v>
      </c>
      <c r="B481" s="1048" t="s">
        <v>1297</v>
      </c>
      <c r="C481" s="1049">
        <v>0</v>
      </c>
      <c r="D481" s="116">
        <v>0</v>
      </c>
    </row>
    <row r="482" spans="1:4">
      <c r="A482" s="1047" t="s">
        <v>1298</v>
      </c>
      <c r="B482" s="1048" t="s">
        <v>1299</v>
      </c>
      <c r="C482" s="1049">
        <v>550</v>
      </c>
      <c r="D482" s="116">
        <v>974</v>
      </c>
    </row>
    <row r="483" spans="1:4">
      <c r="A483" s="1047" t="s">
        <v>1300</v>
      </c>
      <c r="B483" s="1048" t="s">
        <v>1301</v>
      </c>
      <c r="C483" s="1049">
        <v>545</v>
      </c>
      <c r="D483" s="116">
        <v>662</v>
      </c>
    </row>
    <row r="484" spans="1:4">
      <c r="A484" s="1047" t="s">
        <v>1302</v>
      </c>
      <c r="B484" s="1048" t="s">
        <v>1303</v>
      </c>
      <c r="C484" s="1049">
        <v>1</v>
      </c>
      <c r="D484" s="116">
        <v>0</v>
      </c>
    </row>
    <row r="485" spans="1:4" ht="22.5">
      <c r="A485" s="1047" t="s">
        <v>1304</v>
      </c>
      <c r="B485" s="1048" t="s">
        <v>1305</v>
      </c>
      <c r="C485" s="1049">
        <v>39</v>
      </c>
      <c r="D485" s="116">
        <v>68</v>
      </c>
    </row>
    <row r="486" spans="1:4" ht="22.5">
      <c r="A486" s="1047" t="s">
        <v>1306</v>
      </c>
      <c r="B486" s="1048" t="s">
        <v>1307</v>
      </c>
      <c r="C486" s="1049">
        <v>107</v>
      </c>
      <c r="D486" s="116">
        <v>98</v>
      </c>
    </row>
    <row r="487" spans="1:4">
      <c r="A487" s="1047" t="s">
        <v>1308</v>
      </c>
      <c r="B487" s="1048" t="s">
        <v>1309</v>
      </c>
      <c r="C487" s="1049">
        <v>4</v>
      </c>
      <c r="D487" s="116">
        <v>1</v>
      </c>
    </row>
    <row r="488" spans="1:4">
      <c r="A488" s="1047" t="s">
        <v>1310</v>
      </c>
      <c r="B488" s="1048" t="s">
        <v>1311</v>
      </c>
      <c r="C488" s="1049">
        <v>39</v>
      </c>
      <c r="D488" s="116">
        <v>33</v>
      </c>
    </row>
    <row r="489" spans="1:4" ht="22.5">
      <c r="A489" s="1047" t="s">
        <v>1312</v>
      </c>
      <c r="B489" s="1048" t="s">
        <v>1313</v>
      </c>
      <c r="C489" s="1049">
        <v>22</v>
      </c>
      <c r="D489" s="116">
        <v>22</v>
      </c>
    </row>
    <row r="490" spans="1:4" ht="22.5">
      <c r="A490" s="1047" t="s">
        <v>1314</v>
      </c>
      <c r="B490" s="1048" t="s">
        <v>1315</v>
      </c>
      <c r="C490" s="1049">
        <v>564</v>
      </c>
      <c r="D490" s="116">
        <v>1417</v>
      </c>
    </row>
    <row r="491" spans="1:4">
      <c r="A491" s="1045">
        <v>11</v>
      </c>
      <c r="B491" s="1051" t="s">
        <v>1316</v>
      </c>
      <c r="C491" s="1049">
        <f>SUM(C492:C528)</f>
        <v>16984</v>
      </c>
      <c r="D491" s="1049">
        <f>SUM(D492:D528)</f>
        <v>17993</v>
      </c>
    </row>
    <row r="492" spans="1:4" ht="22.5">
      <c r="A492" s="1047" t="s">
        <v>1317</v>
      </c>
      <c r="B492" s="1048" t="s">
        <v>1318</v>
      </c>
      <c r="C492" s="1049">
        <v>11</v>
      </c>
      <c r="D492" s="116">
        <v>20</v>
      </c>
    </row>
    <row r="493" spans="1:4" ht="22.5">
      <c r="A493" s="1047" t="s">
        <v>1319</v>
      </c>
      <c r="B493" s="1048" t="s">
        <v>1320</v>
      </c>
      <c r="C493" s="1049">
        <v>12</v>
      </c>
      <c r="D493" s="116">
        <v>31</v>
      </c>
    </row>
    <row r="494" spans="1:4" ht="22.5">
      <c r="A494" s="1047" t="s">
        <v>1321</v>
      </c>
      <c r="B494" s="1048" t="s">
        <v>1322</v>
      </c>
      <c r="C494" s="1049">
        <v>18</v>
      </c>
      <c r="D494" s="116">
        <v>18</v>
      </c>
    </row>
    <row r="495" spans="1:4" ht="22.5">
      <c r="A495" s="1047" t="s">
        <v>1323</v>
      </c>
      <c r="B495" s="1048" t="s">
        <v>1324</v>
      </c>
      <c r="C495" s="1049">
        <v>19</v>
      </c>
      <c r="D495" s="116">
        <v>22</v>
      </c>
    </row>
    <row r="496" spans="1:4" ht="22.5">
      <c r="A496" s="1047" t="s">
        <v>1325</v>
      </c>
      <c r="B496" s="1048" t="s">
        <v>1326</v>
      </c>
      <c r="C496" s="1049">
        <v>144</v>
      </c>
      <c r="D496" s="116">
        <v>155</v>
      </c>
    </row>
    <row r="497" spans="1:4" ht="22.5">
      <c r="A497" s="1047" t="s">
        <v>1327</v>
      </c>
      <c r="B497" s="1048" t="s">
        <v>1328</v>
      </c>
      <c r="C497" s="1049">
        <v>15</v>
      </c>
      <c r="D497" s="116">
        <v>32</v>
      </c>
    </row>
    <row r="498" spans="1:4" ht="33.75">
      <c r="A498" s="1047" t="s">
        <v>1329</v>
      </c>
      <c r="B498" s="1048" t="s">
        <v>1330</v>
      </c>
      <c r="C498" s="1049">
        <v>34</v>
      </c>
      <c r="D498" s="116">
        <v>50</v>
      </c>
    </row>
    <row r="499" spans="1:4" ht="22.5">
      <c r="A499" s="1047" t="s">
        <v>1331</v>
      </c>
      <c r="B499" s="1048" t="s">
        <v>1332</v>
      </c>
      <c r="C499" s="1049">
        <v>544</v>
      </c>
      <c r="D499" s="116">
        <v>551</v>
      </c>
    </row>
    <row r="500" spans="1:4" ht="22.5">
      <c r="A500" s="1047" t="s">
        <v>1333</v>
      </c>
      <c r="B500" s="1048" t="s">
        <v>1334</v>
      </c>
      <c r="C500" s="1049">
        <v>0</v>
      </c>
      <c r="D500" s="116">
        <v>0</v>
      </c>
    </row>
    <row r="501" spans="1:4" ht="22.5">
      <c r="A501" s="1047" t="s">
        <v>1335</v>
      </c>
      <c r="B501" s="1048" t="s">
        <v>1336</v>
      </c>
      <c r="C501" s="1049">
        <v>16</v>
      </c>
      <c r="D501" s="116">
        <v>22</v>
      </c>
    </row>
    <row r="502" spans="1:4" ht="22.5">
      <c r="A502" s="1047" t="s">
        <v>1337</v>
      </c>
      <c r="B502" s="1048" t="s">
        <v>1338</v>
      </c>
      <c r="C502" s="1049">
        <v>2</v>
      </c>
      <c r="D502" s="116">
        <v>8</v>
      </c>
    </row>
    <row r="503" spans="1:4" ht="22.5">
      <c r="A503" s="1047" t="s">
        <v>1339</v>
      </c>
      <c r="B503" s="1048" t="s">
        <v>1340</v>
      </c>
      <c r="C503" s="1049">
        <v>32</v>
      </c>
      <c r="D503" s="116">
        <v>38</v>
      </c>
    </row>
    <row r="504" spans="1:4" ht="22.5">
      <c r="A504" s="1047" t="s">
        <v>1341</v>
      </c>
      <c r="B504" s="1048" t="s">
        <v>1342</v>
      </c>
      <c r="C504" s="1049">
        <v>41</v>
      </c>
      <c r="D504" s="116">
        <v>42</v>
      </c>
    </row>
    <row r="505" spans="1:4" ht="22.5">
      <c r="A505" s="1047" t="s">
        <v>1343</v>
      </c>
      <c r="B505" s="1048" t="s">
        <v>1344</v>
      </c>
      <c r="C505" s="1049">
        <v>291</v>
      </c>
      <c r="D505" s="116">
        <v>301</v>
      </c>
    </row>
    <row r="506" spans="1:4">
      <c r="A506" s="1047" t="s">
        <v>1345</v>
      </c>
      <c r="B506" s="1048" t="s">
        <v>1346</v>
      </c>
      <c r="C506" s="1049">
        <v>3</v>
      </c>
      <c r="D506" s="116">
        <v>5</v>
      </c>
    </row>
    <row r="507" spans="1:4">
      <c r="A507" s="1047" t="s">
        <v>1347</v>
      </c>
      <c r="B507" s="1048" t="s">
        <v>1348</v>
      </c>
      <c r="C507" s="1049">
        <v>27</v>
      </c>
      <c r="D507" s="116">
        <v>30</v>
      </c>
    </row>
    <row r="508" spans="1:4" ht="22.5">
      <c r="A508" s="1047" t="s">
        <v>1349</v>
      </c>
      <c r="B508" s="1048" t="s">
        <v>1350</v>
      </c>
      <c r="C508" s="1049">
        <v>9</v>
      </c>
      <c r="D508" s="116">
        <v>30</v>
      </c>
    </row>
    <row r="509" spans="1:4" ht="22.5">
      <c r="A509" s="1047" t="s">
        <v>1351</v>
      </c>
      <c r="B509" s="1048" t="s">
        <v>1352</v>
      </c>
      <c r="C509" s="1049">
        <v>10</v>
      </c>
      <c r="D509" s="116">
        <v>21</v>
      </c>
    </row>
    <row r="510" spans="1:4" ht="22.5">
      <c r="A510" s="1047" t="s">
        <v>1353</v>
      </c>
      <c r="B510" s="1048" t="s">
        <v>1354</v>
      </c>
      <c r="C510" s="1049">
        <v>140</v>
      </c>
      <c r="D510" s="116">
        <v>199</v>
      </c>
    </row>
    <row r="511" spans="1:4">
      <c r="A511" s="1047" t="s">
        <v>1355</v>
      </c>
      <c r="B511" s="1048" t="s">
        <v>1356</v>
      </c>
      <c r="C511" s="1049">
        <v>39</v>
      </c>
      <c r="D511" s="116">
        <v>38</v>
      </c>
    </row>
    <row r="512" spans="1:4">
      <c r="A512" s="1047" t="s">
        <v>1357</v>
      </c>
      <c r="B512" s="1048" t="s">
        <v>1358</v>
      </c>
      <c r="C512" s="1049">
        <v>727</v>
      </c>
      <c r="D512" s="116">
        <v>727</v>
      </c>
    </row>
    <row r="513" spans="1:4" ht="22.5">
      <c r="A513" s="1047" t="s">
        <v>1359</v>
      </c>
      <c r="B513" s="1048" t="s">
        <v>1360</v>
      </c>
      <c r="C513" s="1049">
        <v>800</v>
      </c>
      <c r="D513" s="116">
        <v>800</v>
      </c>
    </row>
    <row r="514" spans="1:4">
      <c r="A514" s="1047" t="s">
        <v>1361</v>
      </c>
      <c r="B514" s="1048" t="s">
        <v>1362</v>
      </c>
      <c r="C514" s="1049">
        <v>33</v>
      </c>
      <c r="D514" s="116">
        <v>59</v>
      </c>
    </row>
    <row r="515" spans="1:4">
      <c r="A515" s="1047" t="s">
        <v>1363</v>
      </c>
      <c r="B515" s="1048" t="s">
        <v>1364</v>
      </c>
      <c r="C515" s="1049">
        <v>30</v>
      </c>
      <c r="D515" s="116">
        <v>51</v>
      </c>
    </row>
    <row r="516" spans="1:4" ht="22.5">
      <c r="A516" s="1047" t="s">
        <v>1365</v>
      </c>
      <c r="B516" s="1048" t="s">
        <v>1366</v>
      </c>
      <c r="C516" s="1049">
        <v>122</v>
      </c>
      <c r="D516" s="116">
        <v>213</v>
      </c>
    </row>
    <row r="517" spans="1:4">
      <c r="A517" s="1047" t="s">
        <v>1367</v>
      </c>
      <c r="B517" s="1048" t="s">
        <v>1368</v>
      </c>
      <c r="C517" s="1049">
        <v>12767</v>
      </c>
      <c r="D517" s="116">
        <v>13300</v>
      </c>
    </row>
    <row r="518" spans="1:4" ht="22.5">
      <c r="A518" s="1047" t="s">
        <v>1369</v>
      </c>
      <c r="B518" s="1048" t="s">
        <v>1370</v>
      </c>
      <c r="C518" s="1049">
        <v>22</v>
      </c>
      <c r="D518" s="116">
        <v>28</v>
      </c>
    </row>
    <row r="519" spans="1:4" ht="22.5">
      <c r="A519" s="1047" t="s">
        <v>1371</v>
      </c>
      <c r="B519" s="1048" t="s">
        <v>1372</v>
      </c>
      <c r="C519" s="1049">
        <v>83</v>
      </c>
      <c r="D519" s="116">
        <v>80</v>
      </c>
    </row>
    <row r="520" spans="1:4" ht="22.5">
      <c r="A520" s="1047" t="s">
        <v>1373</v>
      </c>
      <c r="B520" s="1048" t="s">
        <v>1374</v>
      </c>
      <c r="C520" s="1049">
        <v>100</v>
      </c>
      <c r="D520" s="116">
        <v>123</v>
      </c>
    </row>
    <row r="521" spans="1:4" ht="22.5">
      <c r="A521" s="1047" t="s">
        <v>1375</v>
      </c>
      <c r="B521" s="1048" t="s">
        <v>1376</v>
      </c>
      <c r="C521" s="1049">
        <v>186</v>
      </c>
      <c r="D521" s="116">
        <v>190</v>
      </c>
    </row>
    <row r="522" spans="1:4">
      <c r="A522" s="1047" t="s">
        <v>1377</v>
      </c>
      <c r="B522" s="1048" t="s">
        <v>1378</v>
      </c>
      <c r="C522" s="1049">
        <v>226</v>
      </c>
      <c r="D522" s="116">
        <v>229</v>
      </c>
    </row>
    <row r="523" spans="1:4" ht="22.5">
      <c r="A523" s="1047" t="s">
        <v>1379</v>
      </c>
      <c r="B523" s="1048" t="s">
        <v>1380</v>
      </c>
      <c r="C523" s="1049">
        <v>12</v>
      </c>
      <c r="D523" s="116">
        <v>13</v>
      </c>
    </row>
    <row r="524" spans="1:4" ht="22.5">
      <c r="A524" s="1047" t="s">
        <v>1381</v>
      </c>
      <c r="B524" s="1048" t="s">
        <v>1382</v>
      </c>
      <c r="C524" s="1049">
        <v>76</v>
      </c>
      <c r="D524" s="116">
        <v>103</v>
      </c>
    </row>
    <row r="525" spans="1:4">
      <c r="A525" s="1047" t="s">
        <v>1383</v>
      </c>
      <c r="B525" s="1048" t="s">
        <v>1384</v>
      </c>
      <c r="C525" s="1049">
        <v>48</v>
      </c>
      <c r="D525" s="116">
        <v>58</v>
      </c>
    </row>
    <row r="526" spans="1:4" ht="22.5">
      <c r="A526" s="1047" t="s">
        <v>1385</v>
      </c>
      <c r="B526" s="1048" t="s">
        <v>1386</v>
      </c>
      <c r="C526" s="1049">
        <v>82</v>
      </c>
      <c r="D526" s="116">
        <v>119</v>
      </c>
    </row>
    <row r="527" spans="1:4" ht="22.5">
      <c r="A527" s="1047" t="s">
        <v>1387</v>
      </c>
      <c r="B527" s="1048" t="s">
        <v>1388</v>
      </c>
      <c r="C527" s="1049">
        <v>262</v>
      </c>
      <c r="D527" s="116">
        <v>267</v>
      </c>
    </row>
    <row r="528" spans="1:4">
      <c r="A528" s="1047" t="s">
        <v>1389</v>
      </c>
      <c r="B528" s="1048" t="s">
        <v>1390</v>
      </c>
      <c r="C528" s="1049">
        <v>1</v>
      </c>
      <c r="D528" s="116">
        <v>20</v>
      </c>
    </row>
    <row r="529" spans="1:4" ht="22.5">
      <c r="A529" s="1045">
        <v>12</v>
      </c>
      <c r="B529" s="1051" t="s">
        <v>1391</v>
      </c>
      <c r="C529" s="1049">
        <f>SUM(C530:C545)</f>
        <v>709</v>
      </c>
      <c r="D529" s="1049">
        <f>SUM(D530:D545)</f>
        <v>788</v>
      </c>
    </row>
    <row r="530" spans="1:4" ht="22.5">
      <c r="A530" s="1047" t="s">
        <v>1392</v>
      </c>
      <c r="B530" s="1048" t="s">
        <v>1393</v>
      </c>
      <c r="C530" s="1049">
        <v>7</v>
      </c>
      <c r="D530" s="116">
        <v>10</v>
      </c>
    </row>
    <row r="531" spans="1:4" ht="22.5">
      <c r="A531" s="1047" t="s">
        <v>1394</v>
      </c>
      <c r="B531" s="1048" t="s">
        <v>1395</v>
      </c>
      <c r="C531" s="1049">
        <v>101</v>
      </c>
      <c r="D531" s="116">
        <v>120</v>
      </c>
    </row>
    <row r="532" spans="1:4" ht="22.5">
      <c r="A532" s="1047" t="s">
        <v>1396</v>
      </c>
      <c r="B532" s="1048" t="s">
        <v>1397</v>
      </c>
      <c r="C532" s="1049">
        <v>9</v>
      </c>
      <c r="D532" s="116">
        <v>20</v>
      </c>
    </row>
    <row r="533" spans="1:4" ht="22.5">
      <c r="A533" s="1047" t="s">
        <v>1398</v>
      </c>
      <c r="B533" s="1048" t="s">
        <v>1399</v>
      </c>
      <c r="C533" s="1049">
        <v>144</v>
      </c>
      <c r="D533" s="116">
        <v>140</v>
      </c>
    </row>
    <row r="534" spans="1:4">
      <c r="A534" s="1047" t="s">
        <v>1400</v>
      </c>
      <c r="B534" s="1048" t="s">
        <v>1401</v>
      </c>
      <c r="C534" s="1049">
        <v>27</v>
      </c>
      <c r="D534" s="116">
        <v>32</v>
      </c>
    </row>
    <row r="535" spans="1:4">
      <c r="A535" s="1047" t="s">
        <v>1402</v>
      </c>
      <c r="B535" s="1048" t="s">
        <v>1403</v>
      </c>
      <c r="C535" s="1049">
        <v>140</v>
      </c>
      <c r="D535" s="116">
        <v>140</v>
      </c>
    </row>
    <row r="536" spans="1:4">
      <c r="A536" s="1047" t="s">
        <v>1404</v>
      </c>
      <c r="B536" s="1048" t="s">
        <v>1405</v>
      </c>
      <c r="C536" s="1049">
        <v>74</v>
      </c>
      <c r="D536" s="116">
        <v>70</v>
      </c>
    </row>
    <row r="537" spans="1:4" ht="22.5">
      <c r="A537" s="1047" t="s">
        <v>1406</v>
      </c>
      <c r="B537" s="1048" t="s">
        <v>1407</v>
      </c>
      <c r="C537" s="1049">
        <v>0</v>
      </c>
      <c r="D537" s="116">
        <v>0</v>
      </c>
    </row>
    <row r="538" spans="1:4" ht="22.5">
      <c r="A538" s="1047" t="s">
        <v>1408</v>
      </c>
      <c r="B538" s="1048" t="s">
        <v>1409</v>
      </c>
      <c r="C538" s="1049">
        <v>8</v>
      </c>
      <c r="D538" s="116">
        <v>12</v>
      </c>
    </row>
    <row r="539" spans="1:4">
      <c r="A539" s="1047" t="s">
        <v>1410</v>
      </c>
      <c r="B539" s="1048" t="s">
        <v>1411</v>
      </c>
      <c r="C539" s="1049">
        <v>74</v>
      </c>
      <c r="D539" s="116">
        <v>82</v>
      </c>
    </row>
    <row r="540" spans="1:4" ht="22.5">
      <c r="A540" s="1047" t="s">
        <v>1412</v>
      </c>
      <c r="B540" s="1048" t="s">
        <v>1413</v>
      </c>
      <c r="C540" s="1049">
        <v>6</v>
      </c>
      <c r="D540" s="116">
        <v>14</v>
      </c>
    </row>
    <row r="541" spans="1:4" ht="22.5">
      <c r="A541" s="1047" t="s">
        <v>1414</v>
      </c>
      <c r="B541" s="1048" t="s">
        <v>1415</v>
      </c>
      <c r="C541" s="1049">
        <v>23</v>
      </c>
      <c r="D541" s="116">
        <v>31</v>
      </c>
    </row>
    <row r="542" spans="1:4">
      <c r="A542" s="1047" t="s">
        <v>1416</v>
      </c>
      <c r="B542" s="1048" t="s">
        <v>1417</v>
      </c>
      <c r="C542" s="1049">
        <v>39</v>
      </c>
      <c r="D542" s="116">
        <v>57</v>
      </c>
    </row>
    <row r="543" spans="1:4">
      <c r="A543" s="1047" t="s">
        <v>1418</v>
      </c>
      <c r="B543" s="1048" t="s">
        <v>1419</v>
      </c>
      <c r="C543" s="1049">
        <v>39</v>
      </c>
      <c r="D543" s="116">
        <v>40</v>
      </c>
    </row>
    <row r="544" spans="1:4">
      <c r="A544" s="1047" t="s">
        <v>1420</v>
      </c>
      <c r="B544" s="1048" t="s">
        <v>1421</v>
      </c>
      <c r="C544" s="1049">
        <v>0</v>
      </c>
      <c r="D544" s="116">
        <v>0</v>
      </c>
    </row>
    <row r="545" spans="1:4">
      <c r="A545" s="1047" t="s">
        <v>1422</v>
      </c>
      <c r="B545" s="1048" t="s">
        <v>1423</v>
      </c>
      <c r="C545" s="1049">
        <v>18</v>
      </c>
      <c r="D545" s="116">
        <v>20</v>
      </c>
    </row>
    <row r="546" spans="1:4" ht="22.5">
      <c r="A546" s="1045">
        <v>13</v>
      </c>
      <c r="B546" s="1051" t="s">
        <v>1424</v>
      </c>
      <c r="C546" s="1049">
        <f>SUM(C547:C564)</f>
        <v>3022</v>
      </c>
      <c r="D546" s="1049">
        <f>SUM(D547:D564)</f>
        <v>3266</v>
      </c>
    </row>
    <row r="547" spans="1:4" ht="22.5">
      <c r="A547" s="1047" t="s">
        <v>1425</v>
      </c>
      <c r="B547" s="1048" t="s">
        <v>1426</v>
      </c>
      <c r="C547" s="1049">
        <v>4</v>
      </c>
      <c r="D547" s="116">
        <v>7</v>
      </c>
    </row>
    <row r="548" spans="1:4" ht="22.5">
      <c r="A548" s="1047" t="s">
        <v>1427</v>
      </c>
      <c r="B548" s="1048" t="s">
        <v>1428</v>
      </c>
      <c r="C548" s="1049">
        <v>22</v>
      </c>
      <c r="D548" s="116">
        <v>31</v>
      </c>
    </row>
    <row r="549" spans="1:4" ht="22.5">
      <c r="A549" s="1047" t="s">
        <v>1429</v>
      </c>
      <c r="B549" s="1048" t="s">
        <v>1430</v>
      </c>
      <c r="C549" s="1049">
        <v>224</v>
      </c>
      <c r="D549" s="116">
        <v>240</v>
      </c>
    </row>
    <row r="550" spans="1:4" ht="22.5">
      <c r="A550" s="1047" t="s">
        <v>1431</v>
      </c>
      <c r="B550" s="1048" t="s">
        <v>1432</v>
      </c>
      <c r="C550" s="1049">
        <v>1</v>
      </c>
      <c r="D550" s="116">
        <v>1</v>
      </c>
    </row>
    <row r="551" spans="1:4" ht="22.5">
      <c r="A551" s="1047" t="s">
        <v>1433</v>
      </c>
      <c r="B551" s="1048" t="s">
        <v>1434</v>
      </c>
      <c r="C551" s="1049">
        <v>32</v>
      </c>
      <c r="D551" s="116">
        <v>45</v>
      </c>
    </row>
    <row r="552" spans="1:4" ht="33.75">
      <c r="A552" s="1047" t="s">
        <v>1435</v>
      </c>
      <c r="B552" s="1048" t="s">
        <v>1436</v>
      </c>
      <c r="C552" s="1049">
        <v>3</v>
      </c>
      <c r="D552" s="116">
        <v>6</v>
      </c>
    </row>
    <row r="553" spans="1:4" ht="33.75">
      <c r="A553" s="1047" t="s">
        <v>1437</v>
      </c>
      <c r="B553" s="1048" t="s">
        <v>1438</v>
      </c>
      <c r="C553" s="1049">
        <v>52</v>
      </c>
      <c r="D553" s="116">
        <v>60</v>
      </c>
    </row>
    <row r="554" spans="1:4" ht="22.5">
      <c r="A554" s="1047" t="s">
        <v>1439</v>
      </c>
      <c r="B554" s="1048" t="s">
        <v>1440</v>
      </c>
      <c r="C554" s="1049">
        <v>876</v>
      </c>
      <c r="D554" s="116">
        <v>871</v>
      </c>
    </row>
    <row r="555" spans="1:4" ht="22.5">
      <c r="A555" s="1047" t="s">
        <v>1441</v>
      </c>
      <c r="B555" s="1048" t="s">
        <v>1442</v>
      </c>
      <c r="C555" s="1049">
        <v>9</v>
      </c>
      <c r="D555" s="116">
        <v>15</v>
      </c>
    </row>
    <row r="556" spans="1:4" ht="22.5">
      <c r="A556" s="1047" t="s">
        <v>1443</v>
      </c>
      <c r="B556" s="1048" t="s">
        <v>1444</v>
      </c>
      <c r="C556" s="1049">
        <v>379</v>
      </c>
      <c r="D556" s="116">
        <v>371</v>
      </c>
    </row>
    <row r="557" spans="1:4" ht="22.5">
      <c r="A557" s="1047" t="s">
        <v>1445</v>
      </c>
      <c r="B557" s="1048" t="s">
        <v>1446</v>
      </c>
      <c r="C557" s="1049">
        <v>681</v>
      </c>
      <c r="D557" s="116">
        <v>740</v>
      </c>
    </row>
    <row r="558" spans="1:4" ht="22.5">
      <c r="A558" s="1047" t="s">
        <v>1447</v>
      </c>
      <c r="B558" s="1048" t="s">
        <v>1448</v>
      </c>
      <c r="C558" s="1049">
        <v>109</v>
      </c>
      <c r="D558" s="116">
        <v>146</v>
      </c>
    </row>
    <row r="559" spans="1:4" ht="22.5">
      <c r="A559" s="1047" t="s">
        <v>1449</v>
      </c>
      <c r="B559" s="1048" t="s">
        <v>1450</v>
      </c>
      <c r="C559" s="1049">
        <v>7</v>
      </c>
      <c r="D559" s="116">
        <v>15</v>
      </c>
    </row>
    <row r="560" spans="1:4" ht="22.5">
      <c r="A560" s="1047" t="s">
        <v>1451</v>
      </c>
      <c r="B560" s="1048" t="s">
        <v>1452</v>
      </c>
      <c r="C560" s="1049">
        <v>360</v>
      </c>
      <c r="D560" s="116">
        <v>426</v>
      </c>
    </row>
    <row r="561" spans="1:4" ht="22.5">
      <c r="A561" s="1047" t="s">
        <v>1453</v>
      </c>
      <c r="B561" s="1048" t="s">
        <v>1454</v>
      </c>
      <c r="C561" s="1049">
        <v>3</v>
      </c>
      <c r="D561" s="116">
        <v>15</v>
      </c>
    </row>
    <row r="562" spans="1:4" ht="22.5">
      <c r="A562" s="1047" t="s">
        <v>1455</v>
      </c>
      <c r="B562" s="1048" t="s">
        <v>1456</v>
      </c>
      <c r="C562" s="1049">
        <v>34</v>
      </c>
      <c r="D562" s="116">
        <v>44</v>
      </c>
    </row>
    <row r="563" spans="1:4">
      <c r="A563" s="1047" t="s">
        <v>1457</v>
      </c>
      <c r="B563" s="1048" t="s">
        <v>1458</v>
      </c>
      <c r="C563" s="1049">
        <v>20</v>
      </c>
      <c r="D563" s="116">
        <v>23</v>
      </c>
    </row>
    <row r="564" spans="1:4" ht="22.5">
      <c r="A564" s="1047" t="s">
        <v>1459</v>
      </c>
      <c r="B564" s="1048" t="s">
        <v>1460</v>
      </c>
      <c r="C564" s="1049">
        <v>206</v>
      </c>
      <c r="D564" s="116">
        <v>210</v>
      </c>
    </row>
    <row r="565" spans="1:4">
      <c r="A565" s="1045">
        <v>14</v>
      </c>
      <c r="B565" s="1051" t="s">
        <v>1461</v>
      </c>
      <c r="C565" s="1049">
        <f>SUM(C566:C579)</f>
        <v>7608</v>
      </c>
      <c r="D565" s="1049">
        <f>SUM(D566:D579)</f>
        <v>9306</v>
      </c>
    </row>
    <row r="566" spans="1:4">
      <c r="A566" s="1047" t="s">
        <v>1462</v>
      </c>
      <c r="B566" s="1048" t="s">
        <v>1463</v>
      </c>
      <c r="C566" s="1049">
        <v>171</v>
      </c>
      <c r="D566" s="116">
        <v>167</v>
      </c>
    </row>
    <row r="567" spans="1:4" ht="22.5">
      <c r="A567" s="1047" t="s">
        <v>1464</v>
      </c>
      <c r="B567" s="1048" t="s">
        <v>1465</v>
      </c>
      <c r="C567" s="1049">
        <v>2345</v>
      </c>
      <c r="D567" s="116">
        <v>2520</v>
      </c>
    </row>
    <row r="568" spans="1:4" ht="22.5">
      <c r="A568" s="1047" t="s">
        <v>1466</v>
      </c>
      <c r="B568" s="1048" t="s">
        <v>1467</v>
      </c>
      <c r="C568" s="1049">
        <v>786</v>
      </c>
      <c r="D568" s="116">
        <v>763</v>
      </c>
    </row>
    <row r="569" spans="1:4" ht="22.5">
      <c r="A569" s="1047" t="s">
        <v>1468</v>
      </c>
      <c r="B569" s="1048" t="s">
        <v>1469</v>
      </c>
      <c r="C569" s="1049">
        <v>207</v>
      </c>
      <c r="D569" s="116">
        <v>210</v>
      </c>
    </row>
    <row r="570" spans="1:4">
      <c r="A570" s="1047" t="s">
        <v>1470</v>
      </c>
      <c r="B570" s="1048" t="s">
        <v>1471</v>
      </c>
      <c r="C570" s="1049">
        <v>9</v>
      </c>
      <c r="D570" s="116">
        <v>10</v>
      </c>
    </row>
    <row r="571" spans="1:4">
      <c r="A571" s="1047" t="s">
        <v>1472</v>
      </c>
      <c r="B571" s="1048" t="s">
        <v>1473</v>
      </c>
      <c r="C571" s="1049">
        <v>82</v>
      </c>
      <c r="D571" s="116">
        <v>80</v>
      </c>
    </row>
    <row r="572" spans="1:4" ht="22.5">
      <c r="A572" s="1047" t="s">
        <v>1474</v>
      </c>
      <c r="B572" s="1048" t="s">
        <v>1475</v>
      </c>
      <c r="C572" s="1049">
        <v>2</v>
      </c>
      <c r="D572" s="116">
        <v>3</v>
      </c>
    </row>
    <row r="573" spans="1:4" ht="22.5">
      <c r="A573" s="1047" t="s">
        <v>1476</v>
      </c>
      <c r="B573" s="1048" t="s">
        <v>1477</v>
      </c>
      <c r="C573" s="1049">
        <v>42</v>
      </c>
      <c r="D573" s="116">
        <v>32</v>
      </c>
    </row>
    <row r="574" spans="1:4">
      <c r="A574" s="1047" t="s">
        <v>1478</v>
      </c>
      <c r="B574" s="1048" t="s">
        <v>1479</v>
      </c>
      <c r="C574" s="1049">
        <v>419</v>
      </c>
      <c r="D574" s="116">
        <v>351</v>
      </c>
    </row>
    <row r="575" spans="1:4">
      <c r="A575" s="1047" t="s">
        <v>1480</v>
      </c>
      <c r="B575" s="1048" t="s">
        <v>1481</v>
      </c>
      <c r="C575" s="1049">
        <v>2280</v>
      </c>
      <c r="D575" s="116">
        <v>4000</v>
      </c>
    </row>
    <row r="576" spans="1:4" ht="22.5">
      <c r="A576" s="1047" t="s">
        <v>1482</v>
      </c>
      <c r="B576" s="1048" t="s">
        <v>1483</v>
      </c>
      <c r="C576" s="1049">
        <v>16</v>
      </c>
      <c r="D576" s="116">
        <v>10</v>
      </c>
    </row>
    <row r="577" spans="1:4">
      <c r="A577" s="1047" t="s">
        <v>1484</v>
      </c>
      <c r="B577" s="1048" t="s">
        <v>1485</v>
      </c>
      <c r="C577" s="1049">
        <v>8</v>
      </c>
      <c r="D577" s="116">
        <v>10</v>
      </c>
    </row>
    <row r="578" spans="1:4">
      <c r="A578" s="1047" t="s">
        <v>1486</v>
      </c>
      <c r="B578" s="1048" t="s">
        <v>1487</v>
      </c>
      <c r="C578" s="1049">
        <v>194</v>
      </c>
      <c r="D578" s="116">
        <v>150</v>
      </c>
    </row>
    <row r="579" spans="1:4">
      <c r="A579" s="1047" t="s">
        <v>1488</v>
      </c>
      <c r="B579" s="1048" t="s">
        <v>1489</v>
      </c>
      <c r="C579" s="1049">
        <v>1047</v>
      </c>
      <c r="D579" s="116">
        <v>1000</v>
      </c>
    </row>
    <row r="580" spans="1:4">
      <c r="A580" s="1045">
        <v>15</v>
      </c>
      <c r="B580" s="1051" t="s">
        <v>1490</v>
      </c>
      <c r="C580" s="1049">
        <f>SUM(C581:C605)</f>
        <v>6952</v>
      </c>
      <c r="D580" s="1049">
        <f>SUM(D581:D605)</f>
        <v>6226</v>
      </c>
    </row>
    <row r="581" spans="1:4" ht="22.5">
      <c r="A581" s="1047" t="s">
        <v>1491</v>
      </c>
      <c r="B581" s="1048" t="s">
        <v>1492</v>
      </c>
      <c r="C581" s="1049">
        <v>0</v>
      </c>
      <c r="D581" s="116">
        <v>0</v>
      </c>
    </row>
    <row r="582" spans="1:4" ht="22.5">
      <c r="A582" s="1047" t="s">
        <v>1493</v>
      </c>
      <c r="B582" s="1048" t="s">
        <v>1494</v>
      </c>
      <c r="C582" s="1049">
        <v>0</v>
      </c>
      <c r="D582" s="116">
        <v>0</v>
      </c>
    </row>
    <row r="583" spans="1:4" ht="22.5">
      <c r="A583" s="1047" t="s">
        <v>1495</v>
      </c>
      <c r="B583" s="1048" t="s">
        <v>1496</v>
      </c>
      <c r="C583" s="1049">
        <v>1</v>
      </c>
      <c r="D583" s="116">
        <v>2</v>
      </c>
    </row>
    <row r="584" spans="1:4" ht="22.5">
      <c r="A584" s="1047" t="s">
        <v>1497</v>
      </c>
      <c r="B584" s="1048" t="s">
        <v>1498</v>
      </c>
      <c r="C584" s="1049">
        <v>0</v>
      </c>
      <c r="D584" s="116">
        <v>0</v>
      </c>
    </row>
    <row r="585" spans="1:4" ht="22.5">
      <c r="A585" s="1047" t="s">
        <v>1499</v>
      </c>
      <c r="B585" s="1048" t="s">
        <v>1500</v>
      </c>
      <c r="C585" s="1049">
        <v>1</v>
      </c>
      <c r="D585" s="116">
        <v>2</v>
      </c>
    </row>
    <row r="586" spans="1:4" ht="33.75">
      <c r="A586" s="1047" t="s">
        <v>1501</v>
      </c>
      <c r="B586" s="1048" t="s">
        <v>1502</v>
      </c>
      <c r="C586" s="1049">
        <v>0</v>
      </c>
      <c r="D586" s="116">
        <v>0</v>
      </c>
    </row>
    <row r="587" spans="1:4" ht="33.75">
      <c r="A587" s="1047" t="s">
        <v>1503</v>
      </c>
      <c r="B587" s="1048" t="s">
        <v>1504</v>
      </c>
      <c r="C587" s="1049">
        <v>1</v>
      </c>
      <c r="D587" s="116">
        <v>1</v>
      </c>
    </row>
    <row r="588" spans="1:4" ht="33.75">
      <c r="A588" s="1047" t="s">
        <v>1505</v>
      </c>
      <c r="B588" s="1048" t="s">
        <v>1506</v>
      </c>
      <c r="C588" s="1049">
        <v>4</v>
      </c>
      <c r="D588" s="116">
        <v>5</v>
      </c>
    </row>
    <row r="589" spans="1:4" ht="33.75">
      <c r="A589" s="1047" t="s">
        <v>1507</v>
      </c>
      <c r="B589" s="1048" t="s">
        <v>1508</v>
      </c>
      <c r="C589" s="1049">
        <v>1</v>
      </c>
      <c r="D589" s="116">
        <v>2</v>
      </c>
    </row>
    <row r="590" spans="1:4">
      <c r="A590" s="1047" t="s">
        <v>1509</v>
      </c>
      <c r="B590" s="1048" t="s">
        <v>1510</v>
      </c>
      <c r="C590" s="1049">
        <v>17</v>
      </c>
      <c r="D590" s="116">
        <v>20</v>
      </c>
    </row>
    <row r="591" spans="1:4">
      <c r="A591" s="1047" t="s">
        <v>1511</v>
      </c>
      <c r="B591" s="1048" t="s">
        <v>1512</v>
      </c>
      <c r="C591" s="1049">
        <v>24</v>
      </c>
      <c r="D591" s="116">
        <v>20</v>
      </c>
    </row>
    <row r="592" spans="1:4" ht="22.5">
      <c r="A592" s="1047" t="s">
        <v>1513</v>
      </c>
      <c r="B592" s="1048" t="s">
        <v>1514</v>
      </c>
      <c r="C592" s="1049">
        <v>32</v>
      </c>
      <c r="D592" s="116">
        <v>30</v>
      </c>
    </row>
    <row r="593" spans="1:4" ht="22.5">
      <c r="A593" s="1047" t="s">
        <v>1515</v>
      </c>
      <c r="B593" s="1048" t="s">
        <v>1516</v>
      </c>
      <c r="C593" s="1049">
        <v>35</v>
      </c>
      <c r="D593" s="116">
        <v>35</v>
      </c>
    </row>
    <row r="594" spans="1:4" ht="33.75">
      <c r="A594" s="1047" t="s">
        <v>1517</v>
      </c>
      <c r="B594" s="1048" t="s">
        <v>1518</v>
      </c>
      <c r="C594" s="1049">
        <v>7</v>
      </c>
      <c r="D594" s="116">
        <v>7</v>
      </c>
    </row>
    <row r="595" spans="1:4" ht="33.75">
      <c r="A595" s="1047" t="s">
        <v>1519</v>
      </c>
      <c r="B595" s="1048" t="s">
        <v>1520</v>
      </c>
      <c r="C595" s="1049">
        <v>69</v>
      </c>
      <c r="D595" s="116">
        <v>60</v>
      </c>
    </row>
    <row r="596" spans="1:4" ht="33.75">
      <c r="A596" s="1047" t="s">
        <v>1521</v>
      </c>
      <c r="B596" s="1048" t="s">
        <v>1522</v>
      </c>
      <c r="C596" s="1049">
        <v>58</v>
      </c>
      <c r="D596" s="116">
        <v>40</v>
      </c>
    </row>
    <row r="597" spans="1:4" ht="22.5">
      <c r="A597" s="1047" t="s">
        <v>1523</v>
      </c>
      <c r="B597" s="1048" t="s">
        <v>1524</v>
      </c>
      <c r="C597" s="1049">
        <v>4</v>
      </c>
      <c r="D597" s="116">
        <v>5</v>
      </c>
    </row>
    <row r="598" spans="1:4" ht="33.75">
      <c r="A598" s="1047" t="s">
        <v>1525</v>
      </c>
      <c r="B598" s="1048" t="s">
        <v>1526</v>
      </c>
      <c r="C598" s="1049">
        <v>7</v>
      </c>
      <c r="D598" s="116">
        <v>6</v>
      </c>
    </row>
    <row r="599" spans="1:4" ht="33.75">
      <c r="A599" s="1047" t="s">
        <v>1527</v>
      </c>
      <c r="B599" s="1048" t="s">
        <v>1528</v>
      </c>
      <c r="C599" s="1049">
        <v>65</v>
      </c>
      <c r="D599" s="116">
        <v>50</v>
      </c>
    </row>
    <row r="600" spans="1:4" ht="33.75">
      <c r="A600" s="1047" t="s">
        <v>1529</v>
      </c>
      <c r="B600" s="1048" t="s">
        <v>1530</v>
      </c>
      <c r="C600" s="1049">
        <v>142</v>
      </c>
      <c r="D600" s="116">
        <v>120</v>
      </c>
    </row>
    <row r="601" spans="1:4" ht="22.5">
      <c r="A601" s="1047" t="s">
        <v>1531</v>
      </c>
      <c r="B601" s="1048" t="s">
        <v>1532</v>
      </c>
      <c r="C601" s="1049">
        <v>95</v>
      </c>
      <c r="D601" s="116">
        <v>100</v>
      </c>
    </row>
    <row r="602" spans="1:4" ht="33.75">
      <c r="A602" s="1047" t="s">
        <v>1533</v>
      </c>
      <c r="B602" s="1048" t="s">
        <v>1534</v>
      </c>
      <c r="C602" s="1049">
        <v>25</v>
      </c>
      <c r="D602" s="116">
        <v>20</v>
      </c>
    </row>
    <row r="603" spans="1:4" ht="33.75">
      <c r="A603" s="1047" t="s">
        <v>1535</v>
      </c>
      <c r="B603" s="1048" t="s">
        <v>1536</v>
      </c>
      <c r="C603" s="1049">
        <v>230</v>
      </c>
      <c r="D603" s="116">
        <v>200</v>
      </c>
    </row>
    <row r="604" spans="1:4" ht="33.75">
      <c r="A604" s="1047" t="s">
        <v>1537</v>
      </c>
      <c r="B604" s="1048" t="s">
        <v>1538</v>
      </c>
      <c r="C604" s="1049">
        <v>1616</v>
      </c>
      <c r="D604" s="116">
        <v>1500</v>
      </c>
    </row>
    <row r="605" spans="1:4" ht="22.5">
      <c r="A605" s="1047" t="s">
        <v>1539</v>
      </c>
      <c r="B605" s="1048" t="s">
        <v>1540</v>
      </c>
      <c r="C605" s="1049">
        <v>4518</v>
      </c>
      <c r="D605" s="116">
        <v>4001</v>
      </c>
    </row>
    <row r="606" spans="1:4" ht="22.5">
      <c r="A606" s="1045">
        <v>16</v>
      </c>
      <c r="B606" s="1051" t="s">
        <v>1541</v>
      </c>
      <c r="C606" s="1049">
        <f>SUM(C607:C615)</f>
        <v>3514</v>
      </c>
      <c r="D606" s="1049">
        <f>SUM(D607:D615)</f>
        <v>2967</v>
      </c>
    </row>
    <row r="607" spans="1:4">
      <c r="A607" s="1047" t="s">
        <v>1542</v>
      </c>
      <c r="B607" s="1048" t="s">
        <v>1543</v>
      </c>
      <c r="C607" s="1049">
        <v>14</v>
      </c>
      <c r="D607" s="116">
        <v>30</v>
      </c>
    </row>
    <row r="608" spans="1:4" ht="22.5">
      <c r="A608" s="1047" t="s">
        <v>1544</v>
      </c>
      <c r="B608" s="1048" t="s">
        <v>1545</v>
      </c>
      <c r="C608" s="1049">
        <v>3</v>
      </c>
      <c r="D608" s="116">
        <v>6</v>
      </c>
    </row>
    <row r="609" spans="1:4" ht="22.5">
      <c r="A609" s="1047" t="s">
        <v>1546</v>
      </c>
      <c r="B609" s="1048" t="s">
        <v>1547</v>
      </c>
      <c r="C609" s="1049">
        <v>80</v>
      </c>
      <c r="D609" s="116">
        <v>57</v>
      </c>
    </row>
    <row r="610" spans="1:4" ht="22.5">
      <c r="A610" s="1047" t="s">
        <v>1548</v>
      </c>
      <c r="B610" s="1048" t="s">
        <v>1549</v>
      </c>
      <c r="C610" s="1049">
        <v>94</v>
      </c>
      <c r="D610" s="116">
        <v>62</v>
      </c>
    </row>
    <row r="611" spans="1:4" ht="22.5">
      <c r="A611" s="1047" t="s">
        <v>1550</v>
      </c>
      <c r="B611" s="1048" t="s">
        <v>1551</v>
      </c>
      <c r="C611" s="1049">
        <v>142</v>
      </c>
      <c r="D611" s="116">
        <v>105</v>
      </c>
    </row>
    <row r="612" spans="1:4" ht="22.5">
      <c r="A612" s="1047" t="s">
        <v>1552</v>
      </c>
      <c r="B612" s="1048" t="s">
        <v>1553</v>
      </c>
      <c r="C612" s="1049">
        <v>493</v>
      </c>
      <c r="D612" s="116">
        <v>428</v>
      </c>
    </row>
    <row r="613" spans="1:4" ht="22.5">
      <c r="A613" s="1047" t="s">
        <v>1554</v>
      </c>
      <c r="B613" s="1048" t="s">
        <v>1555</v>
      </c>
      <c r="C613" s="1049">
        <v>385</v>
      </c>
      <c r="D613" s="116">
        <v>325</v>
      </c>
    </row>
    <row r="614" spans="1:4" ht="22.5">
      <c r="A614" s="1047" t="s">
        <v>1556</v>
      </c>
      <c r="B614" s="1048" t="s">
        <v>1557</v>
      </c>
      <c r="C614" s="1049">
        <v>1580</v>
      </c>
      <c r="D614" s="116">
        <v>1870</v>
      </c>
    </row>
    <row r="615" spans="1:4">
      <c r="A615" s="1047" t="s">
        <v>1558</v>
      </c>
      <c r="B615" s="1048" t="s">
        <v>1559</v>
      </c>
      <c r="C615" s="1049">
        <v>723</v>
      </c>
      <c r="D615" s="116">
        <v>84</v>
      </c>
    </row>
    <row r="616" spans="1:4" ht="22.5">
      <c r="A616" s="1045">
        <v>17</v>
      </c>
      <c r="B616" s="1051" t="s">
        <v>1560</v>
      </c>
      <c r="C616" s="1049">
        <f>SUM(C617:C634)</f>
        <v>5240</v>
      </c>
      <c r="D616" s="1049">
        <f>SUM(D617:D634)</f>
        <v>6746</v>
      </c>
    </row>
    <row r="617" spans="1:4" ht="22.5">
      <c r="A617" s="1047" t="s">
        <v>1561</v>
      </c>
      <c r="B617" s="1048" t="s">
        <v>1562</v>
      </c>
      <c r="C617" s="1049">
        <v>0</v>
      </c>
      <c r="D617" s="116">
        <v>0</v>
      </c>
    </row>
    <row r="618" spans="1:4" ht="22.5">
      <c r="A618" s="1047" t="s">
        <v>1563</v>
      </c>
      <c r="B618" s="1048" t="s">
        <v>1564</v>
      </c>
      <c r="C618" s="1049">
        <v>5</v>
      </c>
      <c r="D618" s="116">
        <v>6</v>
      </c>
    </row>
    <row r="619" spans="1:4" ht="22.5">
      <c r="A619" s="1047" t="s">
        <v>1565</v>
      </c>
      <c r="B619" s="1048" t="s">
        <v>1566</v>
      </c>
      <c r="C619" s="1049">
        <v>1</v>
      </c>
      <c r="D619" s="116">
        <v>1</v>
      </c>
    </row>
    <row r="620" spans="1:4" ht="33.75">
      <c r="A620" s="1047" t="s">
        <v>1567</v>
      </c>
      <c r="B620" s="1048" t="s">
        <v>1568</v>
      </c>
      <c r="C620" s="1049">
        <v>5</v>
      </c>
      <c r="D620" s="116">
        <v>10</v>
      </c>
    </row>
    <row r="621" spans="1:4" ht="22.5">
      <c r="A621" s="1047" t="s">
        <v>1569</v>
      </c>
      <c r="B621" s="1048" t="s">
        <v>1570</v>
      </c>
      <c r="C621" s="1049">
        <v>37</v>
      </c>
      <c r="D621" s="116">
        <v>38</v>
      </c>
    </row>
    <row r="622" spans="1:4" ht="22.5">
      <c r="A622" s="1047" t="s">
        <v>1571</v>
      </c>
      <c r="B622" s="1048" t="s">
        <v>1572</v>
      </c>
      <c r="C622" s="1049">
        <v>5</v>
      </c>
      <c r="D622" s="116">
        <v>110</v>
      </c>
    </row>
    <row r="623" spans="1:4" ht="22.5">
      <c r="A623" s="1047" t="s">
        <v>1573</v>
      </c>
      <c r="B623" s="1048" t="s">
        <v>1574</v>
      </c>
      <c r="C623" s="1049">
        <v>12</v>
      </c>
      <c r="D623" s="116">
        <v>158</v>
      </c>
    </row>
    <row r="624" spans="1:4" ht="33.75">
      <c r="A624" s="1047" t="s">
        <v>1575</v>
      </c>
      <c r="B624" s="1048" t="s">
        <v>1576</v>
      </c>
      <c r="C624" s="1049">
        <v>12</v>
      </c>
      <c r="D624" s="116">
        <v>14</v>
      </c>
    </row>
    <row r="625" spans="1:4" ht="33.75">
      <c r="A625" s="1047" t="s">
        <v>1577</v>
      </c>
      <c r="B625" s="1048" t="s">
        <v>1578</v>
      </c>
      <c r="C625" s="1049">
        <v>19</v>
      </c>
      <c r="D625" s="116">
        <v>16</v>
      </c>
    </row>
    <row r="626" spans="1:4">
      <c r="A626" s="1047" t="s">
        <v>1579</v>
      </c>
      <c r="B626" s="1048" t="s">
        <v>1580</v>
      </c>
      <c r="C626" s="1049">
        <v>125</v>
      </c>
      <c r="D626" s="116">
        <v>216</v>
      </c>
    </row>
    <row r="627" spans="1:4">
      <c r="A627" s="1047" t="s">
        <v>1581</v>
      </c>
      <c r="B627" s="1048" t="s">
        <v>1582</v>
      </c>
      <c r="C627" s="1049">
        <v>125</v>
      </c>
      <c r="D627" s="116">
        <v>239</v>
      </c>
    </row>
    <row r="628" spans="1:4">
      <c r="A628" s="1047" t="s">
        <v>1583</v>
      </c>
      <c r="B628" s="1048" t="s">
        <v>1584</v>
      </c>
      <c r="C628" s="1049">
        <v>103</v>
      </c>
      <c r="D628" s="116">
        <v>208</v>
      </c>
    </row>
    <row r="629" spans="1:4">
      <c r="A629" s="1047" t="s">
        <v>1585</v>
      </c>
      <c r="B629" s="1048" t="s">
        <v>1586</v>
      </c>
      <c r="C629" s="1049">
        <v>208</v>
      </c>
      <c r="D629" s="116">
        <v>314</v>
      </c>
    </row>
    <row r="630" spans="1:4">
      <c r="A630" s="1047" t="s">
        <v>1587</v>
      </c>
      <c r="B630" s="1048" t="s">
        <v>1588</v>
      </c>
      <c r="C630" s="1049">
        <v>585</v>
      </c>
      <c r="D630" s="116">
        <v>590</v>
      </c>
    </row>
    <row r="631" spans="1:4">
      <c r="A631" s="1047" t="s">
        <v>1589</v>
      </c>
      <c r="B631" s="1048" t="s">
        <v>1590</v>
      </c>
      <c r="C631" s="1049">
        <v>4</v>
      </c>
      <c r="D631" s="116">
        <v>6</v>
      </c>
    </row>
    <row r="632" spans="1:4">
      <c r="A632" s="1047" t="s">
        <v>1591</v>
      </c>
      <c r="B632" s="1048" t="s">
        <v>1592</v>
      </c>
      <c r="C632" s="1049">
        <v>16</v>
      </c>
      <c r="D632" s="116">
        <v>10</v>
      </c>
    </row>
    <row r="633" spans="1:4">
      <c r="A633" s="1047" t="s">
        <v>1593</v>
      </c>
      <c r="B633" s="1048" t="s">
        <v>1594</v>
      </c>
      <c r="C633" s="1049">
        <v>3977</v>
      </c>
      <c r="D633" s="116">
        <v>4810</v>
      </c>
    </row>
    <row r="634" spans="1:4">
      <c r="A634" s="1047" t="s">
        <v>1595</v>
      </c>
      <c r="B634" s="1048" t="s">
        <v>1596</v>
      </c>
      <c r="C634" s="1049">
        <v>1</v>
      </c>
      <c r="D634" s="116">
        <v>0</v>
      </c>
    </row>
    <row r="635" spans="1:4">
      <c r="A635" s="1045">
        <v>18</v>
      </c>
      <c r="B635" s="1051" t="s">
        <v>1597</v>
      </c>
      <c r="C635" s="1049">
        <f>SUM(C636:C653)</f>
        <v>550</v>
      </c>
      <c r="D635" s="1049">
        <f>SUM(D636:D653)</f>
        <v>764</v>
      </c>
    </row>
    <row r="636" spans="1:4">
      <c r="A636" s="1047" t="s">
        <v>1598</v>
      </c>
      <c r="B636" s="1048" t="s">
        <v>1599</v>
      </c>
      <c r="C636" s="1049">
        <v>19</v>
      </c>
      <c r="D636" s="116">
        <v>20</v>
      </c>
    </row>
    <row r="637" spans="1:4">
      <c r="A637" s="1047" t="s">
        <v>1600</v>
      </c>
      <c r="B637" s="1048" t="s">
        <v>1601</v>
      </c>
      <c r="C637" s="1049">
        <v>6</v>
      </c>
      <c r="D637" s="116">
        <v>10</v>
      </c>
    </row>
    <row r="638" spans="1:4">
      <c r="A638" s="1047" t="s">
        <v>1602</v>
      </c>
      <c r="B638" s="1048" t="s">
        <v>1603</v>
      </c>
      <c r="C638" s="1049">
        <v>6</v>
      </c>
      <c r="D638" s="116">
        <v>10</v>
      </c>
    </row>
    <row r="639" spans="1:4" ht="22.5">
      <c r="A639" s="1047" t="s">
        <v>1604</v>
      </c>
      <c r="B639" s="1048" t="s">
        <v>1605</v>
      </c>
      <c r="C639" s="1049">
        <v>12</v>
      </c>
      <c r="D639" s="116">
        <v>10</v>
      </c>
    </row>
    <row r="640" spans="1:4" ht="22.5">
      <c r="A640" s="1047" t="s">
        <v>1606</v>
      </c>
      <c r="B640" s="1048" t="s">
        <v>1607</v>
      </c>
      <c r="C640" s="1049">
        <v>27</v>
      </c>
      <c r="D640" s="116">
        <v>36</v>
      </c>
    </row>
    <row r="641" spans="1:4" ht="22.5">
      <c r="A641" s="1047" t="s">
        <v>1608</v>
      </c>
      <c r="B641" s="1048" t="s">
        <v>1609</v>
      </c>
      <c r="C641" s="1049">
        <v>12</v>
      </c>
      <c r="D641" s="116">
        <v>25</v>
      </c>
    </row>
    <row r="642" spans="1:4" ht="22.5">
      <c r="A642" s="1047" t="s">
        <v>1610</v>
      </c>
      <c r="B642" s="1048" t="s">
        <v>1611</v>
      </c>
      <c r="C642" s="1049">
        <v>22</v>
      </c>
      <c r="D642" s="116">
        <v>14</v>
      </c>
    </row>
    <row r="643" spans="1:4" ht="22.5">
      <c r="A643" s="1047" t="s">
        <v>1612</v>
      </c>
      <c r="B643" s="1048" t="s">
        <v>1613</v>
      </c>
      <c r="C643" s="1049">
        <v>9</v>
      </c>
      <c r="D643" s="116">
        <v>10</v>
      </c>
    </row>
    <row r="644" spans="1:4">
      <c r="A644" s="1047" t="s">
        <v>1614</v>
      </c>
      <c r="B644" s="1048" t="s">
        <v>1615</v>
      </c>
      <c r="C644" s="1049">
        <v>114</v>
      </c>
      <c r="D644" s="116">
        <v>154</v>
      </c>
    </row>
    <row r="645" spans="1:4">
      <c r="A645" s="1047" t="s">
        <v>1616</v>
      </c>
      <c r="B645" s="1048" t="s">
        <v>1617</v>
      </c>
      <c r="C645" s="1049">
        <v>142</v>
      </c>
      <c r="D645" s="116">
        <v>235</v>
      </c>
    </row>
    <row r="646" spans="1:4" ht="22.5">
      <c r="A646" s="1047" t="s">
        <v>1618</v>
      </c>
      <c r="B646" s="1048" t="s">
        <v>1619</v>
      </c>
      <c r="C646" s="1049">
        <v>0</v>
      </c>
      <c r="D646" s="116">
        <v>0</v>
      </c>
    </row>
    <row r="647" spans="1:4" ht="22.5">
      <c r="A647" s="1047" t="s">
        <v>1620</v>
      </c>
      <c r="B647" s="1048" t="s">
        <v>1621</v>
      </c>
      <c r="C647" s="1049">
        <v>0</v>
      </c>
      <c r="D647" s="116">
        <v>0</v>
      </c>
    </row>
    <row r="648" spans="1:4">
      <c r="A648" s="1047" t="s">
        <v>1622</v>
      </c>
      <c r="B648" s="1048" t="s">
        <v>1623</v>
      </c>
      <c r="C648" s="1049">
        <v>10</v>
      </c>
      <c r="D648" s="116">
        <v>10</v>
      </c>
    </row>
    <row r="649" spans="1:4">
      <c r="A649" s="1047" t="s">
        <v>1624</v>
      </c>
      <c r="B649" s="1048" t="s">
        <v>1625</v>
      </c>
      <c r="C649" s="1049">
        <v>24</v>
      </c>
      <c r="D649" s="116">
        <v>29</v>
      </c>
    </row>
    <row r="650" spans="1:4">
      <c r="A650" s="1047" t="s">
        <v>1626</v>
      </c>
      <c r="B650" s="1048" t="s">
        <v>1627</v>
      </c>
      <c r="C650" s="1049">
        <v>82</v>
      </c>
      <c r="D650" s="116">
        <v>132</v>
      </c>
    </row>
    <row r="651" spans="1:4" ht="22.5">
      <c r="A651" s="1047" t="s">
        <v>1628</v>
      </c>
      <c r="B651" s="1048" t="s">
        <v>1629</v>
      </c>
      <c r="C651" s="1049">
        <v>10</v>
      </c>
      <c r="D651" s="116">
        <v>17</v>
      </c>
    </row>
    <row r="652" spans="1:4" ht="22.5">
      <c r="A652" s="1047" t="s">
        <v>1630</v>
      </c>
      <c r="B652" s="1048" t="s">
        <v>1631</v>
      </c>
      <c r="C652" s="1049">
        <v>19</v>
      </c>
      <c r="D652" s="116">
        <v>22</v>
      </c>
    </row>
    <row r="653" spans="1:4">
      <c r="A653" s="1047" t="s">
        <v>1632</v>
      </c>
      <c r="B653" s="1048" t="s">
        <v>1633</v>
      </c>
      <c r="C653" s="1049">
        <v>36</v>
      </c>
      <c r="D653" s="116">
        <v>30</v>
      </c>
    </row>
    <row r="654" spans="1:4">
      <c r="A654" s="1045">
        <v>19</v>
      </c>
      <c r="B654" s="1051" t="s">
        <v>1634</v>
      </c>
      <c r="C654" s="1049">
        <f>SUM(C655:C665)</f>
        <v>2836</v>
      </c>
      <c r="D654" s="1049">
        <f>SUM(D655:D665)</f>
        <v>4801</v>
      </c>
    </row>
    <row r="655" spans="1:4" ht="22.5">
      <c r="A655" s="1047" t="s">
        <v>1635</v>
      </c>
      <c r="B655" s="1048" t="s">
        <v>1636</v>
      </c>
      <c r="C655" s="1049">
        <v>0</v>
      </c>
      <c r="D655" s="116">
        <v>0</v>
      </c>
    </row>
    <row r="656" spans="1:4" ht="22.5">
      <c r="A656" s="1047" t="s">
        <v>1637</v>
      </c>
      <c r="B656" s="1048" t="s">
        <v>1638</v>
      </c>
      <c r="C656" s="1049">
        <v>1472</v>
      </c>
      <c r="D656" s="116">
        <v>3856</v>
      </c>
    </row>
    <row r="657" spans="1:4">
      <c r="A657" s="1047" t="s">
        <v>1639</v>
      </c>
      <c r="B657" s="1048" t="s">
        <v>1640</v>
      </c>
      <c r="C657" s="1049">
        <v>205</v>
      </c>
      <c r="D657" s="116">
        <v>110</v>
      </c>
    </row>
    <row r="658" spans="1:4" ht="22.5">
      <c r="A658" s="1047" t="s">
        <v>1641</v>
      </c>
      <c r="B658" s="1048" t="s">
        <v>1642</v>
      </c>
      <c r="C658" s="1049">
        <v>4</v>
      </c>
      <c r="D658" s="116">
        <v>6</v>
      </c>
    </row>
    <row r="659" spans="1:4" ht="22.5">
      <c r="A659" s="1047" t="s">
        <v>1643</v>
      </c>
      <c r="B659" s="1048" t="s">
        <v>1644</v>
      </c>
      <c r="C659" s="1049">
        <v>387</v>
      </c>
      <c r="D659" s="116">
        <v>256</v>
      </c>
    </row>
    <row r="660" spans="1:4">
      <c r="A660" s="1047" t="s">
        <v>1645</v>
      </c>
      <c r="B660" s="1048" t="s">
        <v>1646</v>
      </c>
      <c r="C660" s="1049">
        <v>260</v>
      </c>
      <c r="D660" s="116">
        <v>171</v>
      </c>
    </row>
    <row r="661" spans="1:4">
      <c r="A661" s="1047" t="s">
        <v>1647</v>
      </c>
      <c r="B661" s="1048" t="s">
        <v>1648</v>
      </c>
      <c r="C661" s="1049">
        <v>9</v>
      </c>
      <c r="D661" s="116">
        <v>8</v>
      </c>
    </row>
    <row r="662" spans="1:4">
      <c r="A662" s="1047" t="s">
        <v>1649</v>
      </c>
      <c r="B662" s="1048" t="s">
        <v>1650</v>
      </c>
      <c r="C662" s="1049">
        <v>19</v>
      </c>
      <c r="D662" s="116">
        <v>19</v>
      </c>
    </row>
    <row r="663" spans="1:4" ht="22.5">
      <c r="A663" s="1047" t="s">
        <v>1651</v>
      </c>
      <c r="B663" s="1048" t="s">
        <v>1652</v>
      </c>
      <c r="C663" s="1049">
        <v>4</v>
      </c>
      <c r="D663" s="116">
        <v>6</v>
      </c>
    </row>
    <row r="664" spans="1:4">
      <c r="A664" s="1047" t="s">
        <v>1653</v>
      </c>
      <c r="B664" s="1048" t="s">
        <v>1654</v>
      </c>
      <c r="C664" s="1049">
        <v>440</v>
      </c>
      <c r="D664" s="116">
        <v>335</v>
      </c>
    </row>
    <row r="665" spans="1:4">
      <c r="A665" s="1047" t="s">
        <v>1655</v>
      </c>
      <c r="B665" s="1048" t="s">
        <v>1656</v>
      </c>
      <c r="C665" s="1049">
        <v>36</v>
      </c>
      <c r="D665" s="116">
        <v>34</v>
      </c>
    </row>
    <row r="666" spans="1:4" ht="33.75">
      <c r="A666" s="1045">
        <v>20</v>
      </c>
      <c r="B666" s="1051" t="s">
        <v>1657</v>
      </c>
      <c r="C666" s="1049">
        <f>SUM(C667:C672)</f>
        <v>578</v>
      </c>
      <c r="D666" s="1049">
        <f>SUM(D667:D672)</f>
        <v>493</v>
      </c>
    </row>
    <row r="667" spans="1:4">
      <c r="A667" s="1047" t="s">
        <v>1658</v>
      </c>
      <c r="B667" s="1048" t="s">
        <v>1659</v>
      </c>
      <c r="C667" s="1049">
        <v>184</v>
      </c>
      <c r="D667" s="116">
        <v>153</v>
      </c>
    </row>
    <row r="668" spans="1:4">
      <c r="A668" s="1047" t="s">
        <v>1660</v>
      </c>
      <c r="B668" s="1048" t="s">
        <v>1661</v>
      </c>
      <c r="C668" s="1049">
        <v>42</v>
      </c>
      <c r="D668" s="116">
        <v>57</v>
      </c>
    </row>
    <row r="669" spans="1:4" ht="22.5">
      <c r="A669" s="1047" t="s">
        <v>1662</v>
      </c>
      <c r="B669" s="1048" t="s">
        <v>1663</v>
      </c>
      <c r="C669" s="1049">
        <v>124</v>
      </c>
      <c r="D669" s="116">
        <v>99</v>
      </c>
    </row>
    <row r="670" spans="1:4" ht="22.5">
      <c r="A670" s="1047" t="s">
        <v>1664</v>
      </c>
      <c r="B670" s="1048" t="s">
        <v>1665</v>
      </c>
      <c r="C670" s="1049">
        <v>2</v>
      </c>
      <c r="D670" s="116">
        <v>20</v>
      </c>
    </row>
    <row r="671" spans="1:4" ht="22.5">
      <c r="A671" s="1047" t="s">
        <v>1666</v>
      </c>
      <c r="B671" s="1048" t="s">
        <v>1667</v>
      </c>
      <c r="C671" s="1049">
        <v>187</v>
      </c>
      <c r="D671" s="116">
        <v>131</v>
      </c>
    </row>
    <row r="672" spans="1:4" ht="22.5">
      <c r="A672" s="1047" t="s">
        <v>1668</v>
      </c>
      <c r="B672" s="1048" t="s">
        <v>1669</v>
      </c>
      <c r="C672" s="1049">
        <v>39</v>
      </c>
      <c r="D672" s="116">
        <v>33</v>
      </c>
    </row>
    <row r="673" spans="1:4">
      <c r="A673" s="1045">
        <v>21</v>
      </c>
      <c r="B673" s="1051" t="s">
        <v>1670</v>
      </c>
      <c r="C673" s="1049">
        <f>SUM(C674:C702)</f>
        <v>208</v>
      </c>
      <c r="D673" s="1049">
        <f>SUM(D674:D702)</f>
        <v>257</v>
      </c>
    </row>
    <row r="674" spans="1:4" ht="22.5">
      <c r="A674" s="1047" t="s">
        <v>1671</v>
      </c>
      <c r="B674" s="1048" t="s">
        <v>1672</v>
      </c>
      <c r="C674" s="1049">
        <v>8</v>
      </c>
      <c r="D674" s="116">
        <v>10</v>
      </c>
    </row>
    <row r="675" spans="1:4" ht="33.75">
      <c r="A675" s="1047" t="s">
        <v>1673</v>
      </c>
      <c r="B675" s="1048" t="s">
        <v>1674</v>
      </c>
      <c r="C675" s="1049">
        <v>1</v>
      </c>
      <c r="D675" s="116">
        <v>0</v>
      </c>
    </row>
    <row r="676" spans="1:4" ht="33.75">
      <c r="A676" s="1047" t="s">
        <v>1675</v>
      </c>
      <c r="B676" s="1048" t="s">
        <v>1676</v>
      </c>
      <c r="C676" s="1049">
        <v>8</v>
      </c>
      <c r="D676" s="116">
        <v>8</v>
      </c>
    </row>
    <row r="677" spans="1:4" ht="22.5">
      <c r="A677" s="1047" t="s">
        <v>1677</v>
      </c>
      <c r="B677" s="1048" t="s">
        <v>1678</v>
      </c>
      <c r="C677" s="1049">
        <v>5</v>
      </c>
      <c r="D677" s="116">
        <v>4</v>
      </c>
    </row>
    <row r="678" spans="1:4" ht="22.5">
      <c r="A678" s="1047" t="s">
        <v>1679</v>
      </c>
      <c r="B678" s="1048" t="s">
        <v>1680</v>
      </c>
      <c r="C678" s="1049">
        <v>4</v>
      </c>
      <c r="D678" s="116">
        <v>8</v>
      </c>
    </row>
    <row r="679" spans="1:4" ht="22.5">
      <c r="A679" s="1047" t="s">
        <v>1681</v>
      </c>
      <c r="B679" s="1048" t="s">
        <v>1682</v>
      </c>
      <c r="C679" s="1049">
        <v>3</v>
      </c>
      <c r="D679" s="116">
        <v>7</v>
      </c>
    </row>
    <row r="680" spans="1:4" ht="22.5">
      <c r="A680" s="1047" t="s">
        <v>1683</v>
      </c>
      <c r="B680" s="1048" t="s">
        <v>1684</v>
      </c>
      <c r="C680" s="1049">
        <v>5</v>
      </c>
      <c r="D680" s="116">
        <v>6</v>
      </c>
    </row>
    <row r="681" spans="1:4" ht="22.5">
      <c r="A681" s="1047" t="s">
        <v>1685</v>
      </c>
      <c r="B681" s="1048" t="s">
        <v>1686</v>
      </c>
      <c r="C681" s="1049">
        <v>2</v>
      </c>
      <c r="D681" s="116">
        <v>6</v>
      </c>
    </row>
    <row r="682" spans="1:4" ht="22.5">
      <c r="A682" s="1047" t="s">
        <v>1687</v>
      </c>
      <c r="B682" s="1048" t="s">
        <v>1688</v>
      </c>
      <c r="C682" s="1049">
        <v>21</v>
      </c>
      <c r="D682" s="116">
        <v>19</v>
      </c>
    </row>
    <row r="683" spans="1:4" ht="22.5">
      <c r="A683" s="1047" t="s">
        <v>1689</v>
      </c>
      <c r="B683" s="1048" t="s">
        <v>1690</v>
      </c>
      <c r="C683" s="1049">
        <v>1</v>
      </c>
      <c r="D683" s="116">
        <v>0</v>
      </c>
    </row>
    <row r="684" spans="1:4" ht="22.5">
      <c r="A684" s="1047" t="s">
        <v>1691</v>
      </c>
      <c r="B684" s="1048" t="s">
        <v>1692</v>
      </c>
      <c r="C684" s="1049">
        <v>0</v>
      </c>
      <c r="D684" s="116">
        <v>0</v>
      </c>
    </row>
    <row r="685" spans="1:4" ht="22.5">
      <c r="A685" s="1047" t="s">
        <v>1693</v>
      </c>
      <c r="B685" s="1048" t="s">
        <v>1694</v>
      </c>
      <c r="C685" s="1049">
        <v>2</v>
      </c>
      <c r="D685" s="116">
        <v>1</v>
      </c>
    </row>
    <row r="686" spans="1:4" ht="22.5">
      <c r="A686" s="1047" t="s">
        <v>1695</v>
      </c>
      <c r="B686" s="1048" t="s">
        <v>1696</v>
      </c>
      <c r="C686" s="1049">
        <v>6</v>
      </c>
      <c r="D686" s="116">
        <v>7</v>
      </c>
    </row>
    <row r="687" spans="1:4">
      <c r="A687" s="1047" t="s">
        <v>1697</v>
      </c>
      <c r="B687" s="1048" t="s">
        <v>1698</v>
      </c>
      <c r="C687" s="1049">
        <v>1</v>
      </c>
      <c r="D687" s="116">
        <v>1</v>
      </c>
    </row>
    <row r="688" spans="1:4">
      <c r="A688" s="1047" t="s">
        <v>1699</v>
      </c>
      <c r="B688" s="1048" t="s">
        <v>1700</v>
      </c>
      <c r="C688" s="1049">
        <v>14</v>
      </c>
      <c r="D688" s="116">
        <v>19</v>
      </c>
    </row>
    <row r="689" spans="1:4" ht="22.5">
      <c r="A689" s="1047" t="s">
        <v>1701</v>
      </c>
      <c r="B689" s="1048" t="s">
        <v>1702</v>
      </c>
      <c r="C689" s="1049">
        <v>7</v>
      </c>
      <c r="D689" s="116">
        <v>29</v>
      </c>
    </row>
    <row r="690" spans="1:4" ht="22.5">
      <c r="A690" s="1047" t="s">
        <v>1703</v>
      </c>
      <c r="B690" s="1048" t="s">
        <v>1704</v>
      </c>
      <c r="C690" s="1049">
        <v>27</v>
      </c>
      <c r="D690" s="116">
        <v>18</v>
      </c>
    </row>
    <row r="691" spans="1:4" ht="22.5">
      <c r="A691" s="1047" t="s">
        <v>1705</v>
      </c>
      <c r="B691" s="1048" t="s">
        <v>1706</v>
      </c>
      <c r="C691" s="1049">
        <v>1</v>
      </c>
      <c r="D691" s="116">
        <v>1</v>
      </c>
    </row>
    <row r="692" spans="1:4" ht="22.5">
      <c r="A692" s="1047" t="s">
        <v>1707</v>
      </c>
      <c r="B692" s="1048" t="s">
        <v>1708</v>
      </c>
      <c r="C692" s="1049">
        <v>2</v>
      </c>
      <c r="D692" s="116">
        <v>2</v>
      </c>
    </row>
    <row r="693" spans="1:4" ht="22.5">
      <c r="A693" s="1047" t="s">
        <v>1709</v>
      </c>
      <c r="B693" s="1048" t="s">
        <v>1710</v>
      </c>
      <c r="C693" s="1049">
        <v>2</v>
      </c>
      <c r="D693" s="116">
        <v>3</v>
      </c>
    </row>
    <row r="694" spans="1:4">
      <c r="A694" s="1047" t="s">
        <v>1711</v>
      </c>
      <c r="B694" s="1048" t="s">
        <v>1712</v>
      </c>
      <c r="C694" s="1049">
        <v>2</v>
      </c>
      <c r="D694" s="116">
        <v>1</v>
      </c>
    </row>
    <row r="695" spans="1:4">
      <c r="A695" s="1047" t="s">
        <v>1713</v>
      </c>
      <c r="B695" s="1048" t="s">
        <v>1714</v>
      </c>
      <c r="C695" s="1049">
        <v>21</v>
      </c>
      <c r="D695" s="116">
        <v>29</v>
      </c>
    </row>
    <row r="696" spans="1:4">
      <c r="A696" s="1047" t="s">
        <v>1715</v>
      </c>
      <c r="B696" s="1048" t="s">
        <v>1716</v>
      </c>
      <c r="C696" s="1049">
        <v>41</v>
      </c>
      <c r="D696" s="116">
        <v>55</v>
      </c>
    </row>
    <row r="697" spans="1:4" ht="22.5">
      <c r="A697" s="1047" t="s">
        <v>1717</v>
      </c>
      <c r="B697" s="1048" t="s">
        <v>1718</v>
      </c>
      <c r="C697" s="1049">
        <v>2</v>
      </c>
      <c r="D697" s="116">
        <v>1</v>
      </c>
    </row>
    <row r="698" spans="1:4" ht="22.5">
      <c r="A698" s="1047" t="s">
        <v>1719</v>
      </c>
      <c r="B698" s="1048" t="s">
        <v>1720</v>
      </c>
      <c r="C698" s="1049">
        <v>7</v>
      </c>
      <c r="D698" s="116">
        <v>11</v>
      </c>
    </row>
    <row r="699" spans="1:4">
      <c r="A699" s="1047" t="s">
        <v>1721</v>
      </c>
      <c r="B699" s="1048" t="s">
        <v>1722</v>
      </c>
      <c r="C699" s="1049">
        <v>2</v>
      </c>
      <c r="D699" s="116">
        <v>1</v>
      </c>
    </row>
    <row r="700" spans="1:4">
      <c r="A700" s="1047" t="s">
        <v>1723</v>
      </c>
      <c r="B700" s="1048" t="s">
        <v>1724</v>
      </c>
      <c r="C700" s="1049">
        <v>13</v>
      </c>
      <c r="D700" s="116">
        <v>10</v>
      </c>
    </row>
    <row r="701" spans="1:4" ht="22.5">
      <c r="A701" s="1047" t="s">
        <v>1725</v>
      </c>
      <c r="B701" s="1048" t="s">
        <v>1726</v>
      </c>
      <c r="C701" s="1049">
        <v>0</v>
      </c>
      <c r="D701" s="116">
        <v>0</v>
      </c>
    </row>
    <row r="702" spans="1:4" ht="22.5">
      <c r="A702" s="1047" t="s">
        <v>1727</v>
      </c>
      <c r="B702" s="1048" t="s">
        <v>1728</v>
      </c>
      <c r="C702" s="1049">
        <v>0</v>
      </c>
      <c r="D702" s="116">
        <v>0</v>
      </c>
    </row>
    <row r="703" spans="1:4">
      <c r="A703" s="1045">
        <v>22</v>
      </c>
      <c r="B703" s="1051" t="s">
        <v>1729</v>
      </c>
      <c r="C703" s="1049">
        <f>SUM(C704:C711)</f>
        <v>45</v>
      </c>
      <c r="D703" s="1049">
        <f>SUM(D704:D711)</f>
        <v>38</v>
      </c>
    </row>
    <row r="704" spans="1:4">
      <c r="A704" s="1047" t="s">
        <v>1730</v>
      </c>
      <c r="B704" s="1048" t="s">
        <v>1731</v>
      </c>
      <c r="C704" s="1049">
        <v>7</v>
      </c>
      <c r="D704" s="116">
        <v>5</v>
      </c>
    </row>
    <row r="705" spans="1:4">
      <c r="A705" s="1047" t="s">
        <v>1732</v>
      </c>
      <c r="B705" s="1048" t="s">
        <v>1733</v>
      </c>
      <c r="C705" s="1049">
        <v>5</v>
      </c>
      <c r="D705" s="116">
        <v>4</v>
      </c>
    </row>
    <row r="706" spans="1:4">
      <c r="A706" s="1047" t="s">
        <v>1734</v>
      </c>
      <c r="B706" s="1048" t="s">
        <v>1735</v>
      </c>
      <c r="C706" s="1049">
        <v>9</v>
      </c>
      <c r="D706" s="116">
        <v>7</v>
      </c>
    </row>
    <row r="707" spans="1:4">
      <c r="A707" s="1047" t="s">
        <v>1736</v>
      </c>
      <c r="B707" s="1048" t="s">
        <v>1737</v>
      </c>
      <c r="C707" s="1049">
        <v>1</v>
      </c>
      <c r="D707" s="116">
        <v>1</v>
      </c>
    </row>
    <row r="708" spans="1:4" ht="22.5">
      <c r="A708" s="1047" t="s">
        <v>1738</v>
      </c>
      <c r="B708" s="1048" t="s">
        <v>1739</v>
      </c>
      <c r="C708" s="1049">
        <v>0</v>
      </c>
      <c r="D708" s="116">
        <v>0</v>
      </c>
    </row>
    <row r="709" spans="1:4">
      <c r="A709" s="1047" t="s">
        <v>1740</v>
      </c>
      <c r="B709" s="1048" t="s">
        <v>1741</v>
      </c>
      <c r="C709" s="1049">
        <v>4</v>
      </c>
      <c r="D709" s="116">
        <v>2</v>
      </c>
    </row>
    <row r="710" spans="1:4">
      <c r="A710" s="1047" t="s">
        <v>1742</v>
      </c>
      <c r="B710" s="1048" t="s">
        <v>1743</v>
      </c>
      <c r="C710" s="1049">
        <v>1</v>
      </c>
      <c r="D710" s="116">
        <v>1</v>
      </c>
    </row>
    <row r="711" spans="1:4">
      <c r="A711" s="1047" t="s">
        <v>1744</v>
      </c>
      <c r="B711" s="1048" t="s">
        <v>1745</v>
      </c>
      <c r="C711" s="1049">
        <v>18</v>
      </c>
      <c r="D711" s="116">
        <v>18</v>
      </c>
    </row>
    <row r="712" spans="1:4" ht="22.5">
      <c r="A712" s="1045">
        <v>23</v>
      </c>
      <c r="B712" s="1051" t="s">
        <v>1746</v>
      </c>
      <c r="C712" s="1049">
        <f>SUM(C713:C725)</f>
        <v>4372</v>
      </c>
      <c r="D712" s="1049">
        <f>SUM(D713:D725)</f>
        <v>5726</v>
      </c>
    </row>
    <row r="713" spans="1:4" ht="33.75">
      <c r="A713" s="1047" t="s">
        <v>1747</v>
      </c>
      <c r="B713" s="1048" t="s">
        <v>1748</v>
      </c>
      <c r="C713" s="1049">
        <v>2</v>
      </c>
      <c r="D713" s="116">
        <v>1</v>
      </c>
    </row>
    <row r="714" spans="1:4" ht="33.75">
      <c r="A714" s="1047" t="s">
        <v>1749</v>
      </c>
      <c r="B714" s="1048" t="s">
        <v>1750</v>
      </c>
      <c r="C714" s="1049">
        <v>173</v>
      </c>
      <c r="D714" s="116">
        <v>188</v>
      </c>
    </row>
    <row r="715" spans="1:4">
      <c r="A715" s="1047" t="s">
        <v>1751</v>
      </c>
      <c r="B715" s="1048" t="s">
        <v>1752</v>
      </c>
      <c r="C715" s="1049">
        <v>331</v>
      </c>
      <c r="D715" s="116">
        <v>428</v>
      </c>
    </row>
    <row r="716" spans="1:4">
      <c r="A716" s="1047" t="s">
        <v>1753</v>
      </c>
      <c r="B716" s="1048" t="s">
        <v>1754</v>
      </c>
      <c r="C716" s="1049">
        <v>21</v>
      </c>
      <c r="D716" s="116">
        <v>0</v>
      </c>
    </row>
    <row r="717" spans="1:4">
      <c r="A717" s="1047" t="s">
        <v>1755</v>
      </c>
      <c r="B717" s="1048" t="s">
        <v>1756</v>
      </c>
      <c r="C717" s="1049">
        <v>687</v>
      </c>
      <c r="D717" s="116">
        <v>815</v>
      </c>
    </row>
    <row r="718" spans="1:4">
      <c r="A718" s="1047" t="s">
        <v>1757</v>
      </c>
      <c r="B718" s="1048" t="s">
        <v>1758</v>
      </c>
      <c r="C718" s="1049">
        <v>162</v>
      </c>
      <c r="D718" s="116">
        <v>1800</v>
      </c>
    </row>
    <row r="719" spans="1:4">
      <c r="A719" s="1047" t="s">
        <v>1759</v>
      </c>
      <c r="B719" s="1048" t="s">
        <v>1760</v>
      </c>
      <c r="C719" s="1049">
        <v>22</v>
      </c>
      <c r="D719" s="116">
        <v>29</v>
      </c>
    </row>
    <row r="720" spans="1:4">
      <c r="A720" s="1047" t="s">
        <v>1761</v>
      </c>
      <c r="B720" s="1048" t="s">
        <v>1762</v>
      </c>
      <c r="C720" s="1049">
        <v>461</v>
      </c>
      <c r="D720" s="116">
        <v>562</v>
      </c>
    </row>
    <row r="721" spans="1:4">
      <c r="A721" s="1047" t="s">
        <v>1763</v>
      </c>
      <c r="B721" s="1048" t="s">
        <v>1764</v>
      </c>
      <c r="C721" s="1049">
        <v>0</v>
      </c>
      <c r="D721" s="116">
        <v>0</v>
      </c>
    </row>
    <row r="722" spans="1:4">
      <c r="A722" s="1047" t="s">
        <v>1765</v>
      </c>
      <c r="B722" s="1048" t="s">
        <v>1766</v>
      </c>
      <c r="C722" s="1049">
        <v>250</v>
      </c>
      <c r="D722" s="116">
        <v>128</v>
      </c>
    </row>
    <row r="723" spans="1:4">
      <c r="A723" s="1047" t="s">
        <v>1767</v>
      </c>
      <c r="B723" s="1048" t="s">
        <v>1768</v>
      </c>
      <c r="C723" s="1049">
        <v>58</v>
      </c>
      <c r="D723" s="116">
        <v>59</v>
      </c>
    </row>
    <row r="724" spans="1:4" ht="22.5">
      <c r="A724" s="1047" t="s">
        <v>1769</v>
      </c>
      <c r="B724" s="1048" t="s">
        <v>1770</v>
      </c>
      <c r="C724" s="1049">
        <v>2205</v>
      </c>
      <c r="D724" s="116">
        <v>1716</v>
      </c>
    </row>
    <row r="725" spans="1:4" ht="22.5">
      <c r="A725" s="1047" t="s">
        <v>1771</v>
      </c>
      <c r="B725" s="1048" t="s">
        <v>1772</v>
      </c>
      <c r="C725" s="1049">
        <v>0</v>
      </c>
      <c r="D725" s="116">
        <v>0</v>
      </c>
    </row>
    <row r="726" spans="1:4">
      <c r="A726" s="1054"/>
      <c r="B726" s="1055" t="s">
        <v>1773</v>
      </c>
      <c r="C726" s="1049">
        <f>SUM(C727:C729)</f>
        <v>226</v>
      </c>
      <c r="D726" s="1049">
        <f>SUM(D727:D729)</f>
        <v>188</v>
      </c>
    </row>
    <row r="727" spans="1:4" ht="22.5">
      <c r="A727" s="1047" t="s">
        <v>1774</v>
      </c>
      <c r="B727" s="1048" t="s">
        <v>1775</v>
      </c>
      <c r="C727" s="1049">
        <v>30</v>
      </c>
      <c r="D727" s="116">
        <v>29</v>
      </c>
    </row>
    <row r="728" spans="1:4" ht="22.5">
      <c r="A728" s="1047" t="s">
        <v>1776</v>
      </c>
      <c r="B728" s="1048" t="s">
        <v>1777</v>
      </c>
      <c r="C728" s="1049">
        <v>32</v>
      </c>
      <c r="D728" s="116">
        <v>39</v>
      </c>
    </row>
    <row r="729" spans="1:4" ht="22.5">
      <c r="A729" s="1047" t="s">
        <v>1778</v>
      </c>
      <c r="B729" s="1048" t="s">
        <v>1779</v>
      </c>
      <c r="C729" s="1049">
        <v>164</v>
      </c>
      <c r="D729" s="116">
        <v>120</v>
      </c>
    </row>
    <row r="730" spans="1:4">
      <c r="A730" s="1054"/>
      <c r="B730" s="1055" t="s">
        <v>1780</v>
      </c>
      <c r="C730" s="1049">
        <f>SUM(C731:C733)</f>
        <v>95</v>
      </c>
      <c r="D730" s="1049">
        <f>SUM(D731:D733)</f>
        <v>100</v>
      </c>
    </row>
    <row r="731" spans="1:4">
      <c r="A731" s="1047" t="s">
        <v>1781</v>
      </c>
      <c r="B731" s="1048" t="s">
        <v>1782</v>
      </c>
      <c r="C731" s="1049">
        <v>95</v>
      </c>
      <c r="D731" s="116">
        <v>100</v>
      </c>
    </row>
    <row r="732" spans="1:4">
      <c r="A732" s="1047" t="s">
        <v>1783</v>
      </c>
      <c r="B732" s="1048" t="s">
        <v>1784</v>
      </c>
      <c r="C732" s="1049">
        <v>0</v>
      </c>
      <c r="D732" s="116">
        <v>0</v>
      </c>
    </row>
    <row r="733" spans="1:4" ht="22.5">
      <c r="A733" s="1047" t="s">
        <v>1785</v>
      </c>
      <c r="B733" s="1048" t="s">
        <v>1786</v>
      </c>
      <c r="C733" s="1049">
        <v>0</v>
      </c>
      <c r="D733" s="116">
        <v>0</v>
      </c>
    </row>
    <row r="734" spans="1:4">
      <c r="D734" s="67"/>
    </row>
  </sheetData>
  <mergeCells count="1">
    <mergeCell ref="C4:D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93"/>
  <sheetViews>
    <sheetView workbookViewId="0">
      <pane ySplit="7" topLeftCell="A8" activePane="bottomLeft" state="frozen"/>
      <selection pane="bottomLeft" activeCell="Q18" sqref="Q18"/>
    </sheetView>
  </sheetViews>
  <sheetFormatPr defaultColWidth="9.140625" defaultRowHeight="11.25"/>
  <cols>
    <col min="1" max="1" width="7.7109375" style="995" customWidth="1"/>
    <col min="2" max="2" width="49.5703125" style="995" customWidth="1"/>
    <col min="3" max="3" width="11.28515625" style="995" customWidth="1"/>
    <col min="4" max="4" width="9.42578125" style="995" customWidth="1"/>
    <col min="5" max="5" width="10.42578125" style="995" customWidth="1"/>
    <col min="6" max="6" width="10.5703125" style="995" customWidth="1"/>
    <col min="7" max="7" width="10.140625" style="995" customWidth="1"/>
    <col min="8" max="8" width="9.85546875" style="995" customWidth="1"/>
    <col min="9" max="16384" width="9.140625" style="998"/>
  </cols>
  <sheetData>
    <row r="1" spans="1:8" s="995" customFormat="1" ht="15" customHeight="1">
      <c r="A1" s="999"/>
      <c r="B1" s="1000" t="s">
        <v>0</v>
      </c>
      <c r="C1" s="1001" t="s">
        <v>251</v>
      </c>
      <c r="D1" s="1002"/>
      <c r="E1" s="1002"/>
      <c r="F1" s="1002"/>
      <c r="G1" s="1002"/>
      <c r="H1" s="1002"/>
    </row>
    <row r="2" spans="1:8" s="995" customFormat="1" ht="15" customHeight="1">
      <c r="A2" s="999"/>
      <c r="B2" s="1000" t="s">
        <v>2</v>
      </c>
      <c r="C2" s="1003" t="s">
        <v>295</v>
      </c>
      <c r="D2" s="1002"/>
      <c r="E2" s="1004"/>
      <c r="F2" s="1004"/>
      <c r="G2" s="1002"/>
      <c r="H2" s="1002"/>
    </row>
    <row r="3" spans="1:8" s="995" customFormat="1" ht="15" customHeight="1">
      <c r="A3" s="999"/>
      <c r="B3" s="1000" t="s">
        <v>1787</v>
      </c>
      <c r="C3" s="1004" t="s">
        <v>1788</v>
      </c>
      <c r="D3" s="1002"/>
      <c r="E3" s="1002"/>
      <c r="F3" s="1002"/>
      <c r="G3" s="1002"/>
      <c r="H3" s="1002"/>
    </row>
    <row r="4" spans="1:8" s="995" customFormat="1">
      <c r="A4" s="999"/>
      <c r="B4" s="1005"/>
      <c r="C4" s="1002"/>
      <c r="D4" s="1002"/>
      <c r="E4" s="1002"/>
      <c r="F4" s="1002"/>
      <c r="G4" s="1002"/>
      <c r="H4" s="1002"/>
    </row>
    <row r="6" spans="1:8" ht="12.75">
      <c r="A6" s="3543" t="s">
        <v>1789</v>
      </c>
      <c r="B6" s="3473" t="s">
        <v>254</v>
      </c>
      <c r="C6" s="3539" t="s">
        <v>255</v>
      </c>
      <c r="D6" s="3540"/>
      <c r="E6" s="3541" t="s">
        <v>256</v>
      </c>
      <c r="F6" s="3542"/>
      <c r="G6" s="3539" t="s">
        <v>144</v>
      </c>
      <c r="H6" s="3540"/>
    </row>
    <row r="7" spans="1:8" ht="24">
      <c r="A7" s="3543"/>
      <c r="B7" s="3473"/>
      <c r="C7" s="1006" t="s">
        <v>190</v>
      </c>
      <c r="D7" s="1007" t="s">
        <v>257</v>
      </c>
      <c r="E7" s="1006" t="s">
        <v>190</v>
      </c>
      <c r="F7" s="1007" t="s">
        <v>257</v>
      </c>
      <c r="G7" s="1006" t="s">
        <v>190</v>
      </c>
      <c r="H7" s="1007" t="s">
        <v>257</v>
      </c>
    </row>
    <row r="8" spans="1:8" ht="15" customHeight="1">
      <c r="A8" s="1008"/>
      <c r="B8" s="1009" t="s">
        <v>346</v>
      </c>
      <c r="C8" s="1008"/>
      <c r="D8" s="1008"/>
      <c r="E8" s="1010"/>
      <c r="F8" s="1010"/>
      <c r="G8" s="1008"/>
      <c r="H8" s="1008"/>
    </row>
    <row r="9" spans="1:8" ht="15" customHeight="1">
      <c r="A9" s="1011">
        <v>51</v>
      </c>
      <c r="B9" s="1012" t="s">
        <v>38</v>
      </c>
      <c r="C9" s="1013">
        <f>'T13 ABD'!C152</f>
        <v>0</v>
      </c>
      <c r="D9" s="1013">
        <f>'T13 ABD'!D152</f>
        <v>0</v>
      </c>
      <c r="E9" s="1013">
        <f>'T13 ABD'!E152</f>
        <v>1982</v>
      </c>
      <c r="F9" s="1013">
        <f>'T13 ABD'!F152</f>
        <v>1991</v>
      </c>
      <c r="G9" s="1013">
        <f>C9+E9</f>
        <v>1982</v>
      </c>
      <c r="H9" s="1013">
        <f>D9+F9</f>
        <v>1991</v>
      </c>
    </row>
    <row r="10" spans="1:8" ht="15" customHeight="1">
      <c r="A10" s="1011" t="s">
        <v>198</v>
      </c>
      <c r="B10" s="1012" t="s">
        <v>259</v>
      </c>
      <c r="C10" s="1013">
        <f>'T13 MAKS'!C230</f>
        <v>0</v>
      </c>
      <c r="D10" s="1013">
        <f>'T13 MAKS'!D230</f>
        <v>0</v>
      </c>
      <c r="E10" s="1013">
        <f>'T13 MAKS'!E230</f>
        <v>1699</v>
      </c>
      <c r="F10" s="1013">
        <f>'T13 MAKS'!F230</f>
        <v>1877</v>
      </c>
      <c r="G10" s="1013">
        <f t="shared" ref="G10:G20" si="0">C10+E10</f>
        <v>1699</v>
      </c>
      <c r="H10" s="1013">
        <f t="shared" ref="H10:H20" si="1">D10+F10</f>
        <v>1877</v>
      </c>
    </row>
    <row r="11" spans="1:8" ht="15" customHeight="1">
      <c r="A11" s="1011" t="s">
        <v>199</v>
      </c>
      <c r="B11" s="1012" t="s">
        <v>44</v>
      </c>
      <c r="C11" s="1013">
        <f>'T13 NH'!C136</f>
        <v>0</v>
      </c>
      <c r="D11" s="1013">
        <f>'T13 NH'!D136</f>
        <v>0</v>
      </c>
      <c r="E11" s="1013">
        <f>'T13 NH'!E136</f>
        <v>434</v>
      </c>
      <c r="F11" s="1013">
        <f>'T13 NH'!F136</f>
        <v>1447</v>
      </c>
      <c r="G11" s="1013">
        <f t="shared" si="0"/>
        <v>434</v>
      </c>
      <c r="H11" s="1013">
        <f t="shared" si="1"/>
        <v>1447</v>
      </c>
    </row>
    <row r="12" spans="1:8" ht="15" customHeight="1">
      <c r="A12" s="1011" t="s">
        <v>200</v>
      </c>
      <c r="B12" s="1012" t="s">
        <v>40</v>
      </c>
      <c r="C12" s="1010">
        <f>'T13 ORTO'!C119</f>
        <v>0</v>
      </c>
      <c r="D12" s="1010">
        <f>'T13 ORTO'!D119</f>
        <v>0</v>
      </c>
      <c r="E12" s="1010">
        <f>'T13 ORTO'!E119</f>
        <v>1112</v>
      </c>
      <c r="F12" s="1010">
        <f>'T13 ORTO'!F119</f>
        <v>1312</v>
      </c>
      <c r="G12" s="1013">
        <f t="shared" si="0"/>
        <v>1112</v>
      </c>
      <c r="H12" s="1013">
        <f t="shared" si="1"/>
        <v>1312</v>
      </c>
    </row>
    <row r="13" spans="1:8" ht="15" customHeight="1">
      <c r="A13" s="1011" t="s">
        <v>201</v>
      </c>
      <c r="B13" s="1012" t="s">
        <v>260</v>
      </c>
      <c r="C13" s="1013">
        <f>'T13 PLAST '!C290</f>
        <v>0</v>
      </c>
      <c r="D13" s="1013">
        <f>'T13 PLAST '!D290</f>
        <v>0</v>
      </c>
      <c r="E13" s="1013">
        <f>'T13 PLAST '!E290</f>
        <v>1161</v>
      </c>
      <c r="F13" s="1013">
        <f>'T13 PLAST '!F290</f>
        <v>1531</v>
      </c>
      <c r="G13" s="1013">
        <f t="shared" si="0"/>
        <v>1161</v>
      </c>
      <c r="H13" s="1013">
        <f t="shared" si="1"/>
        <v>1531</v>
      </c>
    </row>
    <row r="14" spans="1:8" ht="15" customHeight="1">
      <c r="A14" s="1011" t="s">
        <v>202</v>
      </c>
      <c r="B14" s="1012" t="s">
        <v>41</v>
      </c>
      <c r="C14" s="1013">
        <f>'T13 UROL'!C345</f>
        <v>0</v>
      </c>
      <c r="D14" s="1013">
        <f>'T13 UROL'!D345</f>
        <v>0</v>
      </c>
      <c r="E14" s="1013">
        <f>'T13 UROL'!E345</f>
        <v>1685</v>
      </c>
      <c r="F14" s="1013">
        <f>'T13 UROL'!F345</f>
        <v>2343</v>
      </c>
      <c r="G14" s="1013">
        <f t="shared" si="0"/>
        <v>1685</v>
      </c>
      <c r="H14" s="1013">
        <f t="shared" si="1"/>
        <v>2343</v>
      </c>
    </row>
    <row r="15" spans="1:8" ht="15" customHeight="1">
      <c r="A15" s="1011" t="s">
        <v>203</v>
      </c>
      <c r="B15" s="1012" t="s">
        <v>39</v>
      </c>
      <c r="C15" s="1013">
        <f>'T13 VASK'!C134</f>
        <v>0</v>
      </c>
      <c r="D15" s="1013">
        <f>'T13 VASK'!D134</f>
        <v>0</v>
      </c>
      <c r="E15" s="1013">
        <f>'T13 VASK'!E134</f>
        <v>626</v>
      </c>
      <c r="F15" s="1013">
        <f>'T13 VASK'!F134</f>
        <v>903</v>
      </c>
      <c r="G15" s="1013">
        <f t="shared" si="0"/>
        <v>626</v>
      </c>
      <c r="H15" s="1013">
        <f t="shared" si="1"/>
        <v>903</v>
      </c>
    </row>
    <row r="16" spans="1:8" ht="15" customHeight="1">
      <c r="A16" s="1011" t="s">
        <v>214</v>
      </c>
      <c r="B16" s="1012" t="s">
        <v>58</v>
      </c>
      <c r="C16" s="1013">
        <f>'T13 ORL'!C254</f>
        <v>0</v>
      </c>
      <c r="D16" s="1013">
        <f>'T13 ORL'!D254</f>
        <v>0</v>
      </c>
      <c r="E16" s="1013">
        <f>'T13 ORL'!E254</f>
        <v>2347</v>
      </c>
      <c r="F16" s="1013">
        <f>'T13 ORL'!F254</f>
        <v>2489</v>
      </c>
      <c r="G16" s="1013">
        <f t="shared" si="0"/>
        <v>2347</v>
      </c>
      <c r="H16" s="1013">
        <f t="shared" si="1"/>
        <v>2489</v>
      </c>
    </row>
    <row r="17" spans="1:8" ht="15" customHeight="1">
      <c r="A17" s="1011" t="s">
        <v>215</v>
      </c>
      <c r="B17" s="1012" t="s">
        <v>265</v>
      </c>
      <c r="C17" s="1013">
        <f>'T13 OČNO'!C64</f>
        <v>0</v>
      </c>
      <c r="D17" s="1013">
        <f>'T13 OČNO'!D64</f>
        <v>0</v>
      </c>
      <c r="E17" s="1013">
        <f>'T13 OČNO'!E64</f>
        <v>432</v>
      </c>
      <c r="F17" s="1013">
        <f>'T13 OČNO'!F64</f>
        <v>618</v>
      </c>
      <c r="G17" s="1013">
        <f t="shared" si="0"/>
        <v>432</v>
      </c>
      <c r="H17" s="1013">
        <f t="shared" si="1"/>
        <v>618</v>
      </c>
    </row>
    <row r="18" spans="1:8" ht="15" customHeight="1">
      <c r="A18" s="1011" t="s">
        <v>216</v>
      </c>
      <c r="B18" s="1012" t="s">
        <v>266</v>
      </c>
      <c r="C18" s="1013">
        <f>'T13 GAK'!C151</f>
        <v>0</v>
      </c>
      <c r="D18" s="1013">
        <f>'T13 GAK'!D151</f>
        <v>0</v>
      </c>
      <c r="E18" s="1013">
        <f>'T13 GAK'!E151</f>
        <v>5573</v>
      </c>
      <c r="F18" s="1013">
        <f>'T13 GAK'!F151</f>
        <v>5606</v>
      </c>
      <c r="G18" s="1013">
        <f t="shared" si="0"/>
        <v>5573</v>
      </c>
      <c r="H18" s="1013">
        <f t="shared" si="1"/>
        <v>5606</v>
      </c>
    </row>
    <row r="19" spans="1:8" ht="15" customHeight="1">
      <c r="A19" s="1011">
        <v>87</v>
      </c>
      <c r="B19" s="1012" t="s">
        <v>65</v>
      </c>
      <c r="C19" s="1010">
        <f>'T13 UC'!C699</f>
        <v>0</v>
      </c>
      <c r="D19" s="1010">
        <f>'T13 UC'!D699</f>
        <v>0</v>
      </c>
      <c r="E19" s="1010">
        <f>'T13 UC'!E699</f>
        <v>5421</v>
      </c>
      <c r="F19" s="1010">
        <f>'T13 UC'!F699</f>
        <v>5712</v>
      </c>
      <c r="G19" s="1013">
        <f t="shared" si="0"/>
        <v>5421</v>
      </c>
      <c r="H19" s="1013">
        <f t="shared" si="1"/>
        <v>5712</v>
      </c>
    </row>
    <row r="20" spans="1:8" ht="15" customHeight="1">
      <c r="A20" s="1011">
        <v>89</v>
      </c>
      <c r="B20" s="1012" t="s">
        <v>73</v>
      </c>
      <c r="C20" s="1013">
        <f>'T13 TRANS'!C10</f>
        <v>0</v>
      </c>
      <c r="D20" s="1013">
        <f>'T13 TRANS'!D10</f>
        <v>0</v>
      </c>
      <c r="E20" s="1013">
        <f>'T13 TRANS'!E10</f>
        <v>8</v>
      </c>
      <c r="F20" s="1013">
        <f>'T13 TRANS'!F10</f>
        <v>15</v>
      </c>
      <c r="G20" s="1013">
        <f t="shared" si="0"/>
        <v>8</v>
      </c>
      <c r="H20" s="1013">
        <f t="shared" si="1"/>
        <v>15</v>
      </c>
    </row>
    <row r="21" spans="1:8" s="892" customFormat="1" ht="15" customHeight="1">
      <c r="A21" s="1014"/>
      <c r="B21" s="1015" t="s">
        <v>1790</v>
      </c>
      <c r="C21" s="1016"/>
      <c r="D21" s="1016"/>
      <c r="E21" s="1016">
        <f>SUM(E9:E20)</f>
        <v>22480</v>
      </c>
      <c r="F21" s="1016">
        <f>SUM(F9:F20)</f>
        <v>25844</v>
      </c>
      <c r="G21" s="1016">
        <f>SUM(G9:G20)</f>
        <v>22480</v>
      </c>
      <c r="H21" s="1016">
        <f>D21+F21</f>
        <v>25844</v>
      </c>
    </row>
    <row r="22" spans="1:8" ht="15" customHeight="1">
      <c r="A22" s="1008"/>
      <c r="B22" s="1009" t="s">
        <v>1791</v>
      </c>
      <c r="C22" s="1008"/>
      <c r="D22" s="1008"/>
      <c r="E22" s="1008"/>
      <c r="F22" s="1008"/>
      <c r="G22" s="1008"/>
      <c r="H22" s="1008"/>
    </row>
    <row r="23" spans="1:8" ht="15" customHeight="1">
      <c r="A23" s="1011">
        <v>51</v>
      </c>
      <c r="B23" s="1012" t="s">
        <v>38</v>
      </c>
      <c r="C23" s="1017">
        <f>'T13 ABD'!C176</f>
        <v>0</v>
      </c>
      <c r="D23" s="1017">
        <f>'T13 ABD'!D176</f>
        <v>0</v>
      </c>
      <c r="E23" s="1017">
        <f>'T13 ABD'!E176</f>
        <v>196</v>
      </c>
      <c r="F23" s="1017">
        <f>'T13 ABD'!F176</f>
        <v>196</v>
      </c>
      <c r="G23" s="1013">
        <f t="shared" ref="G23:G32" si="2">C23+E23</f>
        <v>196</v>
      </c>
      <c r="H23" s="1013">
        <f t="shared" ref="H23:H32" si="3">D23+F23</f>
        <v>196</v>
      </c>
    </row>
    <row r="24" spans="1:8" ht="15" customHeight="1">
      <c r="A24" s="1011" t="s">
        <v>198</v>
      </c>
      <c r="B24" s="1012" t="s">
        <v>259</v>
      </c>
      <c r="C24" s="1017">
        <f>'T13 MAKS'!C300</f>
        <v>0</v>
      </c>
      <c r="D24" s="1017">
        <f>'T13 MAKS'!D300</f>
        <v>0</v>
      </c>
      <c r="E24" s="1017">
        <f>'T13 MAKS'!E300</f>
        <v>1088</v>
      </c>
      <c r="F24" s="1017">
        <f>'T13 MAKS'!F300</f>
        <v>1214</v>
      </c>
      <c r="G24" s="1013">
        <f t="shared" si="2"/>
        <v>1088</v>
      </c>
      <c r="H24" s="1013">
        <f t="shared" si="3"/>
        <v>1214</v>
      </c>
    </row>
    <row r="25" spans="1:8" ht="15" customHeight="1">
      <c r="A25" s="1011" t="s">
        <v>199</v>
      </c>
      <c r="B25" s="1012" t="s">
        <v>44</v>
      </c>
      <c r="C25" s="1017">
        <f>'T13 NH'!C141</f>
        <v>0</v>
      </c>
      <c r="D25" s="1017">
        <f>'T13 NH'!D141</f>
        <v>0</v>
      </c>
      <c r="E25" s="1017">
        <f>'T13 NH'!E141</f>
        <v>25</v>
      </c>
      <c r="F25" s="1017">
        <f>'T13 NH'!F141</f>
        <v>29</v>
      </c>
      <c r="G25" s="1013">
        <f t="shared" si="2"/>
        <v>25</v>
      </c>
      <c r="H25" s="1013">
        <f t="shared" si="3"/>
        <v>29</v>
      </c>
    </row>
    <row r="26" spans="1:8" ht="15" customHeight="1">
      <c r="A26" s="1011" t="s">
        <v>200</v>
      </c>
      <c r="B26" s="1012" t="s">
        <v>40</v>
      </c>
      <c r="C26" s="1010">
        <f>'T13 ORTO'!C204</f>
        <v>0</v>
      </c>
      <c r="D26" s="1010">
        <f>'T13 ORTO'!D204</f>
        <v>0</v>
      </c>
      <c r="E26" s="1010">
        <f>'T13 ORTO'!E204</f>
        <v>371</v>
      </c>
      <c r="F26" s="1010">
        <f>'T13 ORTO'!F204</f>
        <v>619</v>
      </c>
      <c r="G26" s="1013">
        <f t="shared" si="2"/>
        <v>371</v>
      </c>
      <c r="H26" s="1013">
        <f t="shared" si="3"/>
        <v>619</v>
      </c>
    </row>
    <row r="27" spans="1:8" ht="15" customHeight="1">
      <c r="A27" s="1011" t="s">
        <v>201</v>
      </c>
      <c r="B27" s="1012" t="s">
        <v>260</v>
      </c>
      <c r="C27" s="1017">
        <f>'T13 PLAST '!C389</f>
        <v>0</v>
      </c>
      <c r="D27" s="1017">
        <f>'T13 PLAST '!D389</f>
        <v>0</v>
      </c>
      <c r="E27" s="1017">
        <f>'T13 PLAST '!E389</f>
        <v>2265</v>
      </c>
      <c r="F27" s="1017">
        <f>'T13 PLAST '!F389</f>
        <v>2314</v>
      </c>
      <c r="G27" s="1013">
        <f t="shared" si="2"/>
        <v>2265</v>
      </c>
      <c r="H27" s="1013">
        <f t="shared" si="3"/>
        <v>2314</v>
      </c>
    </row>
    <row r="28" spans="1:8" ht="15" customHeight="1">
      <c r="A28" s="1011" t="s">
        <v>202</v>
      </c>
      <c r="B28" s="1012" t="s">
        <v>41</v>
      </c>
      <c r="C28" s="1017">
        <f>'T13 UROL'!C371</f>
        <v>0</v>
      </c>
      <c r="D28" s="1017">
        <f>'T13 UROL'!D371</f>
        <v>0</v>
      </c>
      <c r="E28" s="1017">
        <f>'T13 UROL'!E371</f>
        <v>912</v>
      </c>
      <c r="F28" s="1017">
        <f>'T13 UROL'!F371</f>
        <v>942</v>
      </c>
      <c r="G28" s="1013">
        <f t="shared" si="2"/>
        <v>912</v>
      </c>
      <c r="H28" s="1013">
        <f t="shared" si="3"/>
        <v>942</v>
      </c>
    </row>
    <row r="29" spans="1:8" ht="15" customHeight="1">
      <c r="A29" s="1011" t="s">
        <v>203</v>
      </c>
      <c r="B29" s="1012" t="s">
        <v>39</v>
      </c>
      <c r="C29" s="1017">
        <f>'T13 VASK'!C154</f>
        <v>0</v>
      </c>
      <c r="D29" s="1017">
        <f>'T13 VASK'!D154</f>
        <v>0</v>
      </c>
      <c r="E29" s="1017">
        <f>'T13 VASK'!E154</f>
        <v>46</v>
      </c>
      <c r="F29" s="1017">
        <f>'T13 VASK'!F154</f>
        <v>98</v>
      </c>
      <c r="G29" s="1013">
        <f t="shared" si="2"/>
        <v>46</v>
      </c>
      <c r="H29" s="1013">
        <f t="shared" si="3"/>
        <v>98</v>
      </c>
    </row>
    <row r="30" spans="1:8" ht="15" customHeight="1">
      <c r="A30" s="1011" t="s">
        <v>214</v>
      </c>
      <c r="B30" s="1012" t="s">
        <v>58</v>
      </c>
      <c r="C30" s="1017">
        <f>'T13 ORL'!C295</f>
        <v>0</v>
      </c>
      <c r="D30" s="1017">
        <f>'T13 ORL'!D295</f>
        <v>0</v>
      </c>
      <c r="E30" s="1017">
        <f>'T13 ORL'!E295</f>
        <v>96</v>
      </c>
      <c r="F30" s="1017">
        <f>'T13 ORL'!F295</f>
        <v>137</v>
      </c>
      <c r="G30" s="1013">
        <f t="shared" si="2"/>
        <v>96</v>
      </c>
      <c r="H30" s="1013">
        <f t="shared" si="3"/>
        <v>137</v>
      </c>
    </row>
    <row r="31" spans="1:8" ht="15" customHeight="1">
      <c r="A31" s="1011" t="s">
        <v>215</v>
      </c>
      <c r="B31" s="1012" t="s">
        <v>265</v>
      </c>
      <c r="C31" s="1017">
        <f>'T13 OČNO'!C95</f>
        <v>0</v>
      </c>
      <c r="D31" s="1017">
        <f>'T13 OČNO'!D95</f>
        <v>0</v>
      </c>
      <c r="E31" s="1017">
        <f>'T13 OČNO'!E95</f>
        <v>1667</v>
      </c>
      <c r="F31" s="1017">
        <f>'T13 OČNO'!F95</f>
        <v>1099</v>
      </c>
      <c r="G31" s="1013">
        <f t="shared" si="2"/>
        <v>1667</v>
      </c>
      <c r="H31" s="1013">
        <f t="shared" si="3"/>
        <v>1099</v>
      </c>
    </row>
    <row r="32" spans="1:8" ht="15" customHeight="1">
      <c r="A32" s="1011">
        <v>79</v>
      </c>
      <c r="B32" s="1012" t="s">
        <v>266</v>
      </c>
      <c r="C32" s="1017">
        <f>'T13 GAK'!C170</f>
        <v>0</v>
      </c>
      <c r="D32" s="1017">
        <f>'T13 GAK'!D170</f>
        <v>0</v>
      </c>
      <c r="E32" s="1017">
        <f>'T13 GAK'!E170</f>
        <v>417</v>
      </c>
      <c r="F32" s="1017">
        <f>'T13 GAK'!F170</f>
        <v>405</v>
      </c>
      <c r="G32" s="1013">
        <f t="shared" si="2"/>
        <v>417</v>
      </c>
      <c r="H32" s="1013">
        <f t="shared" si="3"/>
        <v>405</v>
      </c>
    </row>
    <row r="33" spans="1:8" s="996" customFormat="1" ht="15" customHeight="1">
      <c r="A33" s="1009"/>
      <c r="B33" s="1015" t="s">
        <v>1792</v>
      </c>
      <c r="C33" s="1018"/>
      <c r="D33" s="1018"/>
      <c r="E33" s="1018">
        <f>SUM(E23:E32)</f>
        <v>7083</v>
      </c>
      <c r="F33" s="1018">
        <f t="shared" ref="F33:G33" si="4">SUM(F23:F32)</f>
        <v>7053</v>
      </c>
      <c r="G33" s="1018">
        <f t="shared" si="4"/>
        <v>7083</v>
      </c>
      <c r="H33" s="1018">
        <f>D33+F33</f>
        <v>7053</v>
      </c>
    </row>
    <row r="34" spans="1:8" s="996" customFormat="1" ht="15" customHeight="1">
      <c r="A34" s="1009"/>
      <c r="B34" s="1015" t="s">
        <v>1793</v>
      </c>
      <c r="C34" s="1018"/>
      <c r="D34" s="1018"/>
      <c r="E34" s="1018">
        <f t="shared" ref="E34:G34" si="5">E21+E33</f>
        <v>29563</v>
      </c>
      <c r="F34" s="1018">
        <f t="shared" si="5"/>
        <v>32897</v>
      </c>
      <c r="G34" s="1018">
        <f t="shared" si="5"/>
        <v>29563</v>
      </c>
      <c r="H34" s="1018">
        <f>D34+F34</f>
        <v>32897</v>
      </c>
    </row>
    <row r="35" spans="1:8" ht="15" customHeight="1">
      <c r="A35" s="1019"/>
      <c r="B35" s="1009" t="s">
        <v>1794</v>
      </c>
      <c r="C35" s="1020"/>
      <c r="D35" s="1020"/>
      <c r="E35" s="1020"/>
      <c r="F35" s="1020"/>
      <c r="G35" s="1020"/>
      <c r="H35" s="1020"/>
    </row>
    <row r="36" spans="1:8" ht="15" customHeight="1">
      <c r="A36" s="1021" t="s">
        <v>192</v>
      </c>
      <c r="B36" s="1022" t="s">
        <v>38</v>
      </c>
      <c r="C36" s="1023">
        <f>'T13 ABD'!C251</f>
        <v>4655</v>
      </c>
      <c r="D36" s="1023">
        <f>'T13 ABD'!D251</f>
        <v>4612</v>
      </c>
      <c r="E36" s="1023">
        <f>'T13 ABD'!E251</f>
        <v>157687</v>
      </c>
      <c r="F36" s="1023">
        <f>'T13 ABD'!F251</f>
        <v>157693</v>
      </c>
      <c r="G36" s="1013">
        <f t="shared" ref="G36:G61" si="6">C36+E36</f>
        <v>162342</v>
      </c>
      <c r="H36" s="1013">
        <f t="shared" ref="H36:H61" si="7">D36+F36</f>
        <v>162305</v>
      </c>
    </row>
    <row r="37" spans="1:8" ht="15" customHeight="1">
      <c r="A37" s="1021" t="s">
        <v>196</v>
      </c>
      <c r="B37" s="1022" t="s">
        <v>258</v>
      </c>
      <c r="C37" s="1023">
        <f>'T13 ANES'!C223</f>
        <v>652</v>
      </c>
      <c r="D37" s="1023">
        <f>'T13 ANES'!D223</f>
        <v>26139</v>
      </c>
      <c r="E37" s="1023">
        <f>'T13 ANES'!E223</f>
        <v>99931</v>
      </c>
      <c r="F37" s="1023">
        <f>'T13 ANES'!F223</f>
        <v>118499</v>
      </c>
      <c r="G37" s="1013">
        <f t="shared" si="6"/>
        <v>100583</v>
      </c>
      <c r="H37" s="1013">
        <f t="shared" si="7"/>
        <v>144638</v>
      </c>
    </row>
    <row r="38" spans="1:8" ht="15" customHeight="1">
      <c r="A38" s="1021" t="s">
        <v>198</v>
      </c>
      <c r="B38" s="1022" t="s">
        <v>259</v>
      </c>
      <c r="C38" s="1023">
        <f>'T13 MAKS'!C484</f>
        <v>2754</v>
      </c>
      <c r="D38" s="1023">
        <f>'T13 MAKS'!D484</f>
        <v>3343</v>
      </c>
      <c r="E38" s="1023">
        <f>'T13 MAKS'!E484</f>
        <v>18061</v>
      </c>
      <c r="F38" s="1023">
        <f>'T13 MAKS'!F484</f>
        <v>19424</v>
      </c>
      <c r="G38" s="1013">
        <f t="shared" si="6"/>
        <v>20815</v>
      </c>
      <c r="H38" s="1013">
        <f t="shared" si="7"/>
        <v>22767</v>
      </c>
    </row>
    <row r="39" spans="1:8" ht="15" customHeight="1">
      <c r="A39" s="1021" t="s">
        <v>199</v>
      </c>
      <c r="B39" s="1022" t="s">
        <v>44</v>
      </c>
      <c r="C39" s="1023">
        <f>'T13 NH'!C243</f>
        <v>39</v>
      </c>
      <c r="D39" s="1023">
        <f>'T13 NH'!D243</f>
        <v>305</v>
      </c>
      <c r="E39" s="1023">
        <f>'T13 NH'!E243</f>
        <v>33142</v>
      </c>
      <c r="F39" s="1023">
        <f>'T13 NH'!F243</f>
        <v>35419</v>
      </c>
      <c r="G39" s="1013">
        <f t="shared" si="6"/>
        <v>33181</v>
      </c>
      <c r="H39" s="1013">
        <f t="shared" si="7"/>
        <v>35724</v>
      </c>
    </row>
    <row r="40" spans="1:8" ht="15" customHeight="1">
      <c r="A40" s="1021" t="s">
        <v>200</v>
      </c>
      <c r="B40" s="1022" t="s">
        <v>40</v>
      </c>
      <c r="C40" s="1023">
        <f>'T13 ORTO'!C405</f>
        <v>9292</v>
      </c>
      <c r="D40" s="1023">
        <f>'T13 ORTO'!D405</f>
        <v>10192</v>
      </c>
      <c r="E40" s="1023">
        <f>'T13 ORTO'!E405</f>
        <v>129387</v>
      </c>
      <c r="F40" s="1023">
        <f>'T13 ORTO'!F405</f>
        <v>155550</v>
      </c>
      <c r="G40" s="1013">
        <f t="shared" si="6"/>
        <v>138679</v>
      </c>
      <c r="H40" s="1013">
        <f t="shared" si="7"/>
        <v>165742</v>
      </c>
    </row>
    <row r="41" spans="1:8" ht="15" customHeight="1">
      <c r="A41" s="1021" t="s">
        <v>201</v>
      </c>
      <c r="B41" s="1022" t="s">
        <v>260</v>
      </c>
      <c r="C41" s="1023">
        <f>'T13 PLAST '!C493</f>
        <v>3912</v>
      </c>
      <c r="D41" s="1023">
        <f>'T13 PLAST '!D493</f>
        <v>4453</v>
      </c>
      <c r="E41" s="1023">
        <f>'T13 PLAST '!E493</f>
        <v>14573</v>
      </c>
      <c r="F41" s="1023">
        <f>'T13 PLAST '!F493</f>
        <v>14730</v>
      </c>
      <c r="G41" s="1013">
        <f t="shared" si="6"/>
        <v>18485</v>
      </c>
      <c r="H41" s="1013">
        <f t="shared" si="7"/>
        <v>19183</v>
      </c>
    </row>
    <row r="42" spans="1:8" ht="15" customHeight="1">
      <c r="A42" s="1021" t="s">
        <v>202</v>
      </c>
      <c r="B42" s="1022" t="s">
        <v>41</v>
      </c>
      <c r="C42" s="1023">
        <f>'T13 UROL'!C580</f>
        <v>4334</v>
      </c>
      <c r="D42" s="1023">
        <f>'T13 UROL'!D580</f>
        <v>4556</v>
      </c>
      <c r="E42" s="1023">
        <f>'T13 UROL'!E580</f>
        <v>75112</v>
      </c>
      <c r="F42" s="1023">
        <f>'T13 UROL'!F580</f>
        <v>76246</v>
      </c>
      <c r="G42" s="1013">
        <f t="shared" si="6"/>
        <v>79446</v>
      </c>
      <c r="H42" s="1013">
        <f t="shared" si="7"/>
        <v>80802</v>
      </c>
    </row>
    <row r="43" spans="1:8" ht="15" customHeight="1">
      <c r="A43" s="1021" t="s">
        <v>203</v>
      </c>
      <c r="B43" s="1022" t="s">
        <v>39</v>
      </c>
      <c r="C43" s="1023">
        <f>'T13 VASK'!C269</f>
        <v>3115</v>
      </c>
      <c r="D43" s="1023">
        <f>'T13 VASK'!D269</f>
        <v>3123</v>
      </c>
      <c r="E43" s="1023">
        <f>'T13 VASK'!E269</f>
        <v>51477</v>
      </c>
      <c r="F43" s="1023">
        <f>'T13 VASK'!F269</f>
        <v>51690</v>
      </c>
      <c r="G43" s="1013">
        <f t="shared" si="6"/>
        <v>54592</v>
      </c>
      <c r="H43" s="1013">
        <f t="shared" si="7"/>
        <v>54813</v>
      </c>
    </row>
    <row r="44" spans="1:8" ht="15" customHeight="1">
      <c r="A44" s="1021" t="s">
        <v>204</v>
      </c>
      <c r="B44" s="1012" t="s">
        <v>261</v>
      </c>
      <c r="C44" s="1017">
        <f>'T13 KOVID'!C174</f>
        <v>13618</v>
      </c>
      <c r="D44" s="1017">
        <f>'T13 KOVID'!D174</f>
        <v>11784</v>
      </c>
      <c r="E44" s="1017">
        <f>'T13 KOVID'!E174</f>
        <v>583545</v>
      </c>
      <c r="F44" s="1017">
        <f>'T13 KOVID'!F174</f>
        <v>467567</v>
      </c>
      <c r="G44" s="1013">
        <f t="shared" si="6"/>
        <v>597163</v>
      </c>
      <c r="H44" s="1013">
        <f t="shared" si="7"/>
        <v>479351</v>
      </c>
    </row>
    <row r="45" spans="1:8" ht="24">
      <c r="A45" s="1021" t="s">
        <v>206</v>
      </c>
      <c r="B45" s="1022" t="s">
        <v>262</v>
      </c>
      <c r="C45" s="1023">
        <f>'Т13 ENDO'!C96</f>
        <v>571</v>
      </c>
      <c r="D45" s="1023">
        <f>'Т13 ENDO'!D96</f>
        <v>16553</v>
      </c>
      <c r="E45" s="1023">
        <f>'Т13 ENDO'!E96</f>
        <v>46345</v>
      </c>
      <c r="F45" s="1023">
        <f>'Т13 ENDO'!F96</f>
        <v>71575.73000000001</v>
      </c>
      <c r="G45" s="1013">
        <f t="shared" si="6"/>
        <v>46916</v>
      </c>
      <c r="H45" s="1013">
        <f t="shared" si="7"/>
        <v>88128.73000000001</v>
      </c>
    </row>
    <row r="46" spans="1:8" ht="15" customHeight="1">
      <c r="A46" s="1021" t="s">
        <v>207</v>
      </c>
      <c r="B46" s="1022" t="s">
        <v>50</v>
      </c>
      <c r="C46" s="1023">
        <f>'Т13 GASTRO'!C150</f>
        <v>7232</v>
      </c>
      <c r="D46" s="1023">
        <f>'Т13 GASTRO'!D150</f>
        <v>6636</v>
      </c>
      <c r="E46" s="1023">
        <f>'Т13 GASTRO'!E150</f>
        <v>114584</v>
      </c>
      <c r="F46" s="1023">
        <f>'Т13 GASTRO'!F150</f>
        <v>116026</v>
      </c>
      <c r="G46" s="1023">
        <f>'Т13 GASTRO'!G150</f>
        <v>121816</v>
      </c>
      <c r="H46" s="1023">
        <f>'Т13 GASTRO'!H150</f>
        <v>122662</v>
      </c>
    </row>
    <row r="47" spans="1:8" ht="15" customHeight="1">
      <c r="A47" s="1021" t="s">
        <v>208</v>
      </c>
      <c r="B47" s="1022" t="s">
        <v>48</v>
      </c>
      <c r="C47" s="1023">
        <f>'Т13 NEFRO'!C121</f>
        <v>2360</v>
      </c>
      <c r="D47" s="1023">
        <f>'Т13 NEFRO'!D121</f>
        <v>3515</v>
      </c>
      <c r="E47" s="1023">
        <f>'Т13 NEFRO'!E121</f>
        <v>66789</v>
      </c>
      <c r="F47" s="1023">
        <f>'Т13 NEFRO'!F121</f>
        <v>69077</v>
      </c>
      <c r="G47" s="1013">
        <f t="shared" si="6"/>
        <v>69149</v>
      </c>
      <c r="H47" s="1013">
        <f t="shared" si="7"/>
        <v>72592</v>
      </c>
    </row>
    <row r="48" spans="1:8" ht="15" customHeight="1">
      <c r="A48" s="1021" t="s">
        <v>210</v>
      </c>
      <c r="B48" s="1022" t="s">
        <v>52</v>
      </c>
      <c r="C48" s="1023">
        <f>'T13 HEMA'!C72</f>
        <v>1857</v>
      </c>
      <c r="D48" s="1023">
        <f>'T13 HEMA'!D72</f>
        <v>1810</v>
      </c>
      <c r="E48" s="1023">
        <f>'T13 HEMA'!E72</f>
        <v>83768</v>
      </c>
      <c r="F48" s="1023">
        <f>'T13 HEMA'!F72</f>
        <v>80944</v>
      </c>
      <c r="G48" s="1013">
        <f t="shared" si="6"/>
        <v>85625</v>
      </c>
      <c r="H48" s="1013">
        <f t="shared" si="7"/>
        <v>82754</v>
      </c>
    </row>
    <row r="49" spans="1:8" ht="15" customHeight="1">
      <c r="A49" s="1021" t="s">
        <v>211</v>
      </c>
      <c r="B49" s="1022" t="s">
        <v>263</v>
      </c>
      <c r="C49" s="1023">
        <f>'T13 INFEK'!C119</f>
        <v>5414</v>
      </c>
      <c r="D49" s="1023">
        <f>'T13 INFEK'!D119</f>
        <v>21869</v>
      </c>
      <c r="E49" s="1023">
        <f>'T13 INFEK'!E119</f>
        <v>71920</v>
      </c>
      <c r="F49" s="1023">
        <f>'T13 INFEK'!F119</f>
        <v>106331</v>
      </c>
      <c r="G49" s="1013">
        <f t="shared" si="6"/>
        <v>77334</v>
      </c>
      <c r="H49" s="1013">
        <f t="shared" si="7"/>
        <v>128200</v>
      </c>
    </row>
    <row r="50" spans="1:8" ht="15" customHeight="1">
      <c r="A50" s="1021" t="s">
        <v>213</v>
      </c>
      <c r="B50" s="1022" t="s">
        <v>264</v>
      </c>
      <c r="C50" s="1023">
        <f>'T13 KOŽNA'!C127</f>
        <v>11786</v>
      </c>
      <c r="D50" s="1023">
        <f>'T13 KOŽNA'!D127</f>
        <v>11007</v>
      </c>
      <c r="E50" s="1023">
        <f>'T13 KOŽNA'!E127</f>
        <v>9117</v>
      </c>
      <c r="F50" s="1023">
        <f>'T13 KOŽNA'!F127</f>
        <v>9408</v>
      </c>
      <c r="G50" s="1013">
        <f t="shared" si="6"/>
        <v>20903</v>
      </c>
      <c r="H50" s="1013">
        <f t="shared" si="7"/>
        <v>20415</v>
      </c>
    </row>
    <row r="51" spans="1:8" ht="15" customHeight="1">
      <c r="A51" s="1021" t="s">
        <v>214</v>
      </c>
      <c r="B51" s="1022" t="s">
        <v>58</v>
      </c>
      <c r="C51" s="1023">
        <f>'T13 ORL'!C617</f>
        <v>72053</v>
      </c>
      <c r="D51" s="1023">
        <f>'T13 ORL'!D617</f>
        <v>72253</v>
      </c>
      <c r="E51" s="1023">
        <f>'T13 ORL'!E617</f>
        <v>36967</v>
      </c>
      <c r="F51" s="1023">
        <f>'T13 ORL'!F617</f>
        <v>41909</v>
      </c>
      <c r="G51" s="1013">
        <f t="shared" si="6"/>
        <v>109020</v>
      </c>
      <c r="H51" s="1013">
        <f t="shared" si="7"/>
        <v>114162</v>
      </c>
    </row>
    <row r="52" spans="1:8" ht="15" customHeight="1">
      <c r="A52" s="1021" t="s">
        <v>215</v>
      </c>
      <c r="B52" s="1022" t="s">
        <v>265</v>
      </c>
      <c r="C52" s="1023">
        <f>'T13 OČNO'!C254</f>
        <v>199243</v>
      </c>
      <c r="D52" s="1023">
        <f>'T13 OČNO'!D254</f>
        <v>154282</v>
      </c>
      <c r="E52" s="1023">
        <f>'T13 OČNO'!E254</f>
        <v>30524</v>
      </c>
      <c r="F52" s="1023">
        <f>'T13 OČNO'!F254</f>
        <v>21549</v>
      </c>
      <c r="G52" s="1013">
        <f t="shared" si="6"/>
        <v>229767</v>
      </c>
      <c r="H52" s="1013">
        <f t="shared" si="7"/>
        <v>175831</v>
      </c>
    </row>
    <row r="53" spans="1:8" ht="15" customHeight="1">
      <c r="A53" s="1021" t="s">
        <v>216</v>
      </c>
      <c r="B53" s="1022" t="s">
        <v>266</v>
      </c>
      <c r="C53" s="1023">
        <f>'T13 GAK'!C469</f>
        <v>55666</v>
      </c>
      <c r="D53" s="1023">
        <f>'T13 GAK'!D469</f>
        <v>57377</v>
      </c>
      <c r="E53" s="1023">
        <f>'T13 GAK'!E469</f>
        <v>471272</v>
      </c>
      <c r="F53" s="1023">
        <f>'T13 GAK'!F469</f>
        <v>475924</v>
      </c>
      <c r="G53" s="1013">
        <f t="shared" si="6"/>
        <v>526938</v>
      </c>
      <c r="H53" s="1013">
        <f t="shared" si="7"/>
        <v>533301</v>
      </c>
    </row>
    <row r="54" spans="1:8" ht="15" customHeight="1">
      <c r="A54" s="1021" t="s">
        <v>217</v>
      </c>
      <c r="B54" s="1022" t="s">
        <v>267</v>
      </c>
      <c r="C54" s="1023">
        <f>'T13 REH'!C171</f>
        <v>626828</v>
      </c>
      <c r="D54" s="1023">
        <f>'T13 REH'!D171</f>
        <v>619294</v>
      </c>
      <c r="E54" s="1023">
        <f>'T13 REH'!E171</f>
        <v>1023953</v>
      </c>
      <c r="F54" s="1023">
        <f>'T13 REH'!F171</f>
        <v>1015835</v>
      </c>
      <c r="G54" s="1013">
        <f t="shared" si="6"/>
        <v>1650781</v>
      </c>
      <c r="H54" s="1013">
        <f t="shared" si="7"/>
        <v>1635129</v>
      </c>
    </row>
    <row r="55" spans="1:8" ht="15" customHeight="1">
      <c r="A55" s="1021" t="s">
        <v>218</v>
      </c>
      <c r="B55" s="1022" t="s">
        <v>268</v>
      </c>
      <c r="C55" s="1023">
        <f>'T13 NEUROL'!C216</f>
        <v>33030</v>
      </c>
      <c r="D55" s="1023">
        <f>'T13 NEUROL'!D216</f>
        <v>32851</v>
      </c>
      <c r="E55" s="1023">
        <f>'T13 NEUROL'!E216</f>
        <v>206510</v>
      </c>
      <c r="F55" s="1023">
        <f>'T13 NEUROL'!F216</f>
        <v>205788</v>
      </c>
      <c r="G55" s="1013">
        <f t="shared" si="6"/>
        <v>239540</v>
      </c>
      <c r="H55" s="1013">
        <f t="shared" si="7"/>
        <v>238639</v>
      </c>
    </row>
    <row r="56" spans="1:8" ht="15" customHeight="1">
      <c r="A56" s="1021" t="s">
        <v>219</v>
      </c>
      <c r="B56" s="1022" t="s">
        <v>55</v>
      </c>
      <c r="C56" s="1023">
        <f>'T13 PSIH'!C159</f>
        <v>15148</v>
      </c>
      <c r="D56" s="1023">
        <f>'T13 PSIH'!D159</f>
        <v>14523</v>
      </c>
      <c r="E56" s="1023">
        <f>'T13 PSIH'!E159</f>
        <v>82940</v>
      </c>
      <c r="F56" s="1023">
        <f>'T13 PSIH'!F159</f>
        <v>92467</v>
      </c>
      <c r="G56" s="1013">
        <f t="shared" si="6"/>
        <v>98088</v>
      </c>
      <c r="H56" s="1013">
        <f t="shared" si="7"/>
        <v>106990</v>
      </c>
    </row>
    <row r="57" spans="1:8" ht="15" customHeight="1">
      <c r="A57" s="1011">
        <v>84</v>
      </c>
      <c r="B57" s="1012" t="s">
        <v>1795</v>
      </c>
      <c r="C57" s="1017">
        <f>'T13 PATO'!C10</f>
        <v>50</v>
      </c>
      <c r="D57" s="1017">
        <f>'T13 PATO'!D10</f>
        <v>0</v>
      </c>
      <c r="E57" s="1017">
        <f>'T13 PATO'!E10</f>
        <v>400</v>
      </c>
      <c r="F57" s="1017">
        <f>'T13 PATO'!F10</f>
        <v>450</v>
      </c>
      <c r="G57" s="1013">
        <f t="shared" si="6"/>
        <v>450</v>
      </c>
      <c r="H57" s="1013">
        <f t="shared" si="7"/>
        <v>450</v>
      </c>
    </row>
    <row r="58" spans="1:8" ht="15" customHeight="1">
      <c r="A58" s="1021" t="s">
        <v>269</v>
      </c>
      <c r="B58" s="1022" t="s">
        <v>270</v>
      </c>
      <c r="C58" s="1023">
        <f>'T13 LAB'!C50</f>
        <v>165778</v>
      </c>
      <c r="D58" s="1023">
        <f>'T13 LAB'!D50</f>
        <v>207726</v>
      </c>
      <c r="E58" s="1023">
        <f>'T13 LAB'!E50</f>
        <v>189661</v>
      </c>
      <c r="F58" s="1023">
        <f>'T13 LAB'!F50</f>
        <v>206516</v>
      </c>
      <c r="G58" s="1013">
        <f t="shared" si="6"/>
        <v>355439</v>
      </c>
      <c r="H58" s="1013">
        <f t="shared" si="7"/>
        <v>414242</v>
      </c>
    </row>
    <row r="59" spans="1:8" ht="15" customHeight="1">
      <c r="A59" s="1021" t="s">
        <v>271</v>
      </c>
      <c r="B59" s="1024" t="s">
        <v>272</v>
      </c>
      <c r="C59" s="1017">
        <f>'T13 RAD'!C89</f>
        <v>1055</v>
      </c>
      <c r="D59" s="1017">
        <f>'T13 RAD'!D89</f>
        <v>1065</v>
      </c>
      <c r="E59" s="1017">
        <f>'T13 RAD'!E89</f>
        <v>2958</v>
      </c>
      <c r="F59" s="1017">
        <f>'T13 RAD'!F89</f>
        <v>3024</v>
      </c>
      <c r="G59" s="1013">
        <f t="shared" si="6"/>
        <v>4013</v>
      </c>
      <c r="H59" s="1013">
        <f t="shared" si="7"/>
        <v>4089</v>
      </c>
    </row>
    <row r="60" spans="1:8" ht="15" customHeight="1">
      <c r="A60" s="1021" t="s">
        <v>220</v>
      </c>
      <c r="B60" s="1022" t="s">
        <v>65</v>
      </c>
      <c r="C60" s="1023">
        <f>'T13 UC'!C1317</f>
        <v>155091</v>
      </c>
      <c r="D60" s="1023">
        <f>'T13 UC'!D1317</f>
        <v>153932</v>
      </c>
      <c r="E60" s="1023">
        <f>'T13 UC'!E1317</f>
        <v>279884</v>
      </c>
      <c r="F60" s="1023">
        <f>'T13 UC'!F1317</f>
        <v>273744</v>
      </c>
      <c r="G60" s="1013">
        <f t="shared" si="6"/>
        <v>434975</v>
      </c>
      <c r="H60" s="1013">
        <f t="shared" si="7"/>
        <v>427676</v>
      </c>
    </row>
    <row r="61" spans="1:8" ht="15" customHeight="1">
      <c r="A61" s="1011">
        <v>89</v>
      </c>
      <c r="B61" s="1012" t="s">
        <v>73</v>
      </c>
      <c r="C61" s="1017">
        <f>'T13 TRANS'!C35</f>
        <v>0</v>
      </c>
      <c r="D61" s="1017">
        <f>'T13 TRANS'!D35</f>
        <v>0</v>
      </c>
      <c r="E61" s="1017">
        <f>'T13 TRANS'!E35</f>
        <v>1054</v>
      </c>
      <c r="F61" s="1017">
        <f>'T13 TRANS'!F35</f>
        <v>1322</v>
      </c>
      <c r="G61" s="1013">
        <f t="shared" si="6"/>
        <v>1054</v>
      </c>
      <c r="H61" s="1013">
        <f t="shared" si="7"/>
        <v>1322</v>
      </c>
    </row>
    <row r="62" spans="1:8" s="892" customFormat="1" ht="15" customHeight="1">
      <c r="A62" s="1025"/>
      <c r="B62" s="1026" t="s">
        <v>1796</v>
      </c>
      <c r="C62" s="1027">
        <f t="shared" ref="C62:H62" si="8">SUM(C36:C61)</f>
        <v>1395533</v>
      </c>
      <c r="D62" s="1027">
        <f t="shared" si="8"/>
        <v>1443200</v>
      </c>
      <c r="E62" s="1027">
        <f t="shared" si="8"/>
        <v>3881561</v>
      </c>
      <c r="F62" s="1027">
        <f t="shared" si="8"/>
        <v>3888707.73</v>
      </c>
      <c r="G62" s="1027">
        <f t="shared" si="8"/>
        <v>5277094</v>
      </c>
      <c r="H62" s="1027">
        <f t="shared" si="8"/>
        <v>5331907.7300000004</v>
      </c>
    </row>
    <row r="63" spans="1:8" s="997" customFormat="1" ht="15" customHeight="1">
      <c r="A63" s="1028"/>
      <c r="B63" s="1009" t="s">
        <v>1797</v>
      </c>
      <c r="C63" s="1029"/>
      <c r="D63" s="1029"/>
      <c r="E63" s="1020"/>
      <c r="F63" s="1020"/>
      <c r="G63" s="1020"/>
      <c r="H63" s="1020"/>
    </row>
    <row r="64" spans="1:8" ht="15" customHeight="1">
      <c r="A64" s="1021" t="s">
        <v>192</v>
      </c>
      <c r="B64" s="1022" t="s">
        <v>38</v>
      </c>
      <c r="C64" s="1023">
        <f>'T13 ABD'!C262</f>
        <v>4655</v>
      </c>
      <c r="D64" s="1023">
        <f>'T13 ABD'!D262</f>
        <v>4612</v>
      </c>
      <c r="E64" s="1023">
        <f>'T13 ABD'!E262</f>
        <v>159865</v>
      </c>
      <c r="F64" s="1023">
        <f>'T13 ABD'!F262</f>
        <v>159880</v>
      </c>
      <c r="G64" s="1013">
        <f t="shared" ref="G64:G89" si="9">C64+E64</f>
        <v>164520</v>
      </c>
      <c r="H64" s="1013">
        <f t="shared" ref="H64:H89" si="10">D64+F64</f>
        <v>164492</v>
      </c>
    </row>
    <row r="65" spans="1:8" ht="12">
      <c r="A65" s="1021" t="s">
        <v>196</v>
      </c>
      <c r="B65" s="1022" t="s">
        <v>258</v>
      </c>
      <c r="C65" s="1023">
        <f>'T13 ANES'!C234</f>
        <v>652</v>
      </c>
      <c r="D65" s="1023">
        <f>'T13 ANES'!D234</f>
        <v>26139</v>
      </c>
      <c r="E65" s="1023">
        <f>'T13 ANES'!E234</f>
        <v>99931</v>
      </c>
      <c r="F65" s="1023">
        <f>'T13 ANES'!F234</f>
        <v>118499</v>
      </c>
      <c r="G65" s="1013">
        <f t="shared" si="9"/>
        <v>100583</v>
      </c>
      <c r="H65" s="1013">
        <f t="shared" si="10"/>
        <v>144638</v>
      </c>
    </row>
    <row r="66" spans="1:8" ht="15" customHeight="1">
      <c r="A66" s="1021" t="s">
        <v>198</v>
      </c>
      <c r="B66" s="1022" t="s">
        <v>259</v>
      </c>
      <c r="C66" s="1023">
        <f>'T13 MAKS'!C495</f>
        <v>2754</v>
      </c>
      <c r="D66" s="1023">
        <f>'T13 MAKS'!D495</f>
        <v>3343</v>
      </c>
      <c r="E66" s="1023">
        <f>'T13 MAKS'!E495</f>
        <v>20848</v>
      </c>
      <c r="F66" s="1023">
        <f>'T13 MAKS'!F495</f>
        <v>22515</v>
      </c>
      <c r="G66" s="1013">
        <f t="shared" si="9"/>
        <v>23602</v>
      </c>
      <c r="H66" s="1013">
        <f t="shared" si="10"/>
        <v>25858</v>
      </c>
    </row>
    <row r="67" spans="1:8" ht="15" customHeight="1">
      <c r="A67" s="1021" t="s">
        <v>199</v>
      </c>
      <c r="B67" s="1022" t="s">
        <v>44</v>
      </c>
      <c r="C67" s="1023">
        <f>'T13 NH'!C254</f>
        <v>39</v>
      </c>
      <c r="D67" s="1023">
        <f>'T13 NH'!D254</f>
        <v>305</v>
      </c>
      <c r="E67" s="1023">
        <f>'T13 NH'!E254</f>
        <v>33601</v>
      </c>
      <c r="F67" s="1023">
        <f>'T13 NH'!F254</f>
        <v>36895</v>
      </c>
      <c r="G67" s="1013">
        <f t="shared" si="9"/>
        <v>33640</v>
      </c>
      <c r="H67" s="1013">
        <f t="shared" si="10"/>
        <v>37200</v>
      </c>
    </row>
    <row r="68" spans="1:8" ht="15" customHeight="1">
      <c r="A68" s="1021" t="s">
        <v>200</v>
      </c>
      <c r="B68" s="1022" t="s">
        <v>40</v>
      </c>
      <c r="C68" s="1023">
        <f>'T13 ORTO'!C416</f>
        <v>9292</v>
      </c>
      <c r="D68" s="1023">
        <f>'T13 ORTO'!D416</f>
        <v>10192</v>
      </c>
      <c r="E68" s="1023">
        <f>'T13 ORTO'!E416</f>
        <v>130870</v>
      </c>
      <c r="F68" s="1023">
        <f>'T13 ORTO'!F416</f>
        <v>157481</v>
      </c>
      <c r="G68" s="1013">
        <f t="shared" si="9"/>
        <v>140162</v>
      </c>
      <c r="H68" s="1013">
        <f t="shared" si="10"/>
        <v>167673</v>
      </c>
    </row>
    <row r="69" spans="1:8" ht="15" customHeight="1">
      <c r="A69" s="1021" t="s">
        <v>201</v>
      </c>
      <c r="B69" s="1022" t="s">
        <v>260</v>
      </c>
      <c r="C69" s="1023">
        <f>'T13 PLAST '!C504</f>
        <v>3912</v>
      </c>
      <c r="D69" s="1023">
        <f>'T13 PLAST '!D504</f>
        <v>4453</v>
      </c>
      <c r="E69" s="1023">
        <f>'T13 PLAST '!E504</f>
        <v>17999</v>
      </c>
      <c r="F69" s="1023">
        <f>'T13 PLAST '!F504</f>
        <v>18575</v>
      </c>
      <c r="G69" s="1013">
        <f t="shared" si="9"/>
        <v>21911</v>
      </c>
      <c r="H69" s="1013">
        <f t="shared" si="10"/>
        <v>23028</v>
      </c>
    </row>
    <row r="70" spans="1:8" ht="15" customHeight="1">
      <c r="A70" s="1021" t="s">
        <v>202</v>
      </c>
      <c r="B70" s="1022" t="s">
        <v>41</v>
      </c>
      <c r="C70" s="1023">
        <f>'T13 UROL'!C591</f>
        <v>4334</v>
      </c>
      <c r="D70" s="1023">
        <f>'T13 UROL'!D591</f>
        <v>4556</v>
      </c>
      <c r="E70" s="1023">
        <f>'T13 UROL'!E591</f>
        <v>77709</v>
      </c>
      <c r="F70" s="1023">
        <f>'T13 UROL'!F591</f>
        <v>79531</v>
      </c>
      <c r="G70" s="1013">
        <f t="shared" si="9"/>
        <v>82043</v>
      </c>
      <c r="H70" s="1013">
        <f t="shared" si="10"/>
        <v>84087</v>
      </c>
    </row>
    <row r="71" spans="1:8" ht="15" customHeight="1">
      <c r="A71" s="1021" t="s">
        <v>203</v>
      </c>
      <c r="B71" s="1022" t="s">
        <v>39</v>
      </c>
      <c r="C71" s="1023">
        <f>'T13 VASK'!C280</f>
        <v>3115</v>
      </c>
      <c r="D71" s="1023">
        <f>'T13 VASK'!D280</f>
        <v>3123</v>
      </c>
      <c r="E71" s="1023">
        <f>'T13 VASK'!E280</f>
        <v>52149</v>
      </c>
      <c r="F71" s="1023">
        <f>'T13 VASK'!F280</f>
        <v>52691</v>
      </c>
      <c r="G71" s="1013">
        <f t="shared" si="9"/>
        <v>55264</v>
      </c>
      <c r="H71" s="1013">
        <f t="shared" si="10"/>
        <v>55814</v>
      </c>
    </row>
    <row r="72" spans="1:8" ht="15" customHeight="1">
      <c r="A72" s="1021" t="s">
        <v>204</v>
      </c>
      <c r="B72" s="1012" t="s">
        <v>261</v>
      </c>
      <c r="C72" s="1017">
        <f>'T13 KOVID'!C185</f>
        <v>13618</v>
      </c>
      <c r="D72" s="1017">
        <f>'T13 KOVID'!D185</f>
        <v>11784</v>
      </c>
      <c r="E72" s="1017">
        <f>'T13 KOVID'!E185</f>
        <v>583545</v>
      </c>
      <c r="F72" s="1017">
        <f>'T13 KOVID'!F185</f>
        <v>467567</v>
      </c>
      <c r="G72" s="1013">
        <f t="shared" si="9"/>
        <v>597163</v>
      </c>
      <c r="H72" s="1013">
        <f t="shared" si="10"/>
        <v>479351</v>
      </c>
    </row>
    <row r="73" spans="1:8" ht="24">
      <c r="A73" s="1021" t="s">
        <v>206</v>
      </c>
      <c r="B73" s="1022" t="s">
        <v>262</v>
      </c>
      <c r="C73" s="1023">
        <f>'Т13 ENDO'!C107</f>
        <v>571</v>
      </c>
      <c r="D73" s="1023">
        <f>'Т13 ENDO'!D107</f>
        <v>16553</v>
      </c>
      <c r="E73" s="1023">
        <f>'Т13 ENDO'!E107</f>
        <v>46345</v>
      </c>
      <c r="F73" s="1023">
        <f>'Т13 ENDO'!F107</f>
        <v>71575.73000000001</v>
      </c>
      <c r="G73" s="1013">
        <f t="shared" si="9"/>
        <v>46916</v>
      </c>
      <c r="H73" s="1013">
        <f t="shared" si="10"/>
        <v>88128.73000000001</v>
      </c>
    </row>
    <row r="74" spans="1:8" ht="15" customHeight="1">
      <c r="A74" s="1021" t="s">
        <v>207</v>
      </c>
      <c r="B74" s="1022" t="s">
        <v>50</v>
      </c>
      <c r="C74" s="1023">
        <f>'Т13 GASTRO'!C161</f>
        <v>7232</v>
      </c>
      <c r="D74" s="1023">
        <f>'Т13 GASTRO'!D161</f>
        <v>6706</v>
      </c>
      <c r="E74" s="1023">
        <f>'Т13 GASTRO'!E161</f>
        <v>114584</v>
      </c>
      <c r="F74" s="1023">
        <f>'Т13 GASTRO'!F161</f>
        <v>116026</v>
      </c>
      <c r="G74" s="1023">
        <f>'Т13 GASTRO'!G161</f>
        <v>121816</v>
      </c>
      <c r="H74" s="1023">
        <f>'Т13 GASTRO'!H161</f>
        <v>122732</v>
      </c>
    </row>
    <row r="75" spans="1:8" ht="15" customHeight="1">
      <c r="A75" s="1021" t="s">
        <v>208</v>
      </c>
      <c r="B75" s="1022" t="s">
        <v>48</v>
      </c>
      <c r="C75" s="1023">
        <f>'Т13 NEFRO'!C132</f>
        <v>2360</v>
      </c>
      <c r="D75" s="1023">
        <f>'Т13 NEFRO'!D132</f>
        <v>3515</v>
      </c>
      <c r="E75" s="1023">
        <f>'Т13 NEFRO'!E132</f>
        <v>66789</v>
      </c>
      <c r="F75" s="1023">
        <f>'Т13 NEFRO'!F132</f>
        <v>69077</v>
      </c>
      <c r="G75" s="1013">
        <f t="shared" si="9"/>
        <v>69149</v>
      </c>
      <c r="H75" s="1013">
        <f t="shared" si="10"/>
        <v>72592</v>
      </c>
    </row>
    <row r="76" spans="1:8" ht="15" customHeight="1">
      <c r="A76" s="1021" t="s">
        <v>210</v>
      </c>
      <c r="B76" s="1022" t="s">
        <v>52</v>
      </c>
      <c r="C76" s="1023">
        <f>'T13 HEMA'!C83</f>
        <v>1857</v>
      </c>
      <c r="D76" s="1023">
        <f>'T13 HEMA'!D83</f>
        <v>1810</v>
      </c>
      <c r="E76" s="1023">
        <f>'T13 HEMA'!E83</f>
        <v>83768</v>
      </c>
      <c r="F76" s="1023">
        <f>'T13 HEMA'!F83</f>
        <v>80944</v>
      </c>
      <c r="G76" s="1013">
        <f t="shared" si="9"/>
        <v>85625</v>
      </c>
      <c r="H76" s="1013">
        <f t="shared" si="10"/>
        <v>82754</v>
      </c>
    </row>
    <row r="77" spans="1:8" ht="15" customHeight="1">
      <c r="A77" s="1021" t="s">
        <v>211</v>
      </c>
      <c r="B77" s="1022" t="s">
        <v>263</v>
      </c>
      <c r="C77" s="1023">
        <f>'T13 INFEK'!C130</f>
        <v>5414</v>
      </c>
      <c r="D77" s="1023">
        <f>'T13 INFEK'!D130</f>
        <v>21869</v>
      </c>
      <c r="E77" s="1023">
        <f>'T13 INFEK'!E130</f>
        <v>71920</v>
      </c>
      <c r="F77" s="1023">
        <f>'T13 INFEK'!F130</f>
        <v>106331</v>
      </c>
      <c r="G77" s="1013">
        <f t="shared" si="9"/>
        <v>77334</v>
      </c>
      <c r="H77" s="1013">
        <f t="shared" si="10"/>
        <v>128200</v>
      </c>
    </row>
    <row r="78" spans="1:8" ht="15" customHeight="1">
      <c r="A78" s="1021" t="s">
        <v>213</v>
      </c>
      <c r="B78" s="1022" t="s">
        <v>264</v>
      </c>
      <c r="C78" s="1023">
        <f>'T13 KOŽNA'!C138</f>
        <v>11786</v>
      </c>
      <c r="D78" s="1023">
        <f>'T13 KOŽNA'!D138</f>
        <v>11007</v>
      </c>
      <c r="E78" s="1023">
        <f>'T13 KOŽNA'!E138</f>
        <v>9117</v>
      </c>
      <c r="F78" s="1023">
        <f>'T13 KOŽNA'!F138</f>
        <v>9408</v>
      </c>
      <c r="G78" s="1013">
        <f t="shared" si="9"/>
        <v>20903</v>
      </c>
      <c r="H78" s="1013">
        <f t="shared" si="10"/>
        <v>20415</v>
      </c>
    </row>
    <row r="79" spans="1:8" ht="15" customHeight="1">
      <c r="A79" s="1021" t="s">
        <v>214</v>
      </c>
      <c r="B79" s="1022" t="s">
        <v>58</v>
      </c>
      <c r="C79" s="1023">
        <f>'T13 ORL'!C628</f>
        <v>72053</v>
      </c>
      <c r="D79" s="1023">
        <f>'T13 ORL'!D628</f>
        <v>72253</v>
      </c>
      <c r="E79" s="1023">
        <f>'T13 ORL'!E628</f>
        <v>39410</v>
      </c>
      <c r="F79" s="1023">
        <f>'T13 ORL'!F628</f>
        <v>44535</v>
      </c>
      <c r="G79" s="1013">
        <f t="shared" si="9"/>
        <v>111463</v>
      </c>
      <c r="H79" s="1013">
        <f t="shared" si="10"/>
        <v>116788</v>
      </c>
    </row>
    <row r="80" spans="1:8" ht="15" customHeight="1">
      <c r="A80" s="1021" t="s">
        <v>215</v>
      </c>
      <c r="B80" s="1022" t="s">
        <v>265</v>
      </c>
      <c r="C80" s="1023">
        <f>'T13 OČNO'!C265</f>
        <v>199243</v>
      </c>
      <c r="D80" s="1023">
        <f>'T13 OČNO'!D265</f>
        <v>154282</v>
      </c>
      <c r="E80" s="1023">
        <f>'T13 OČNO'!E265</f>
        <v>32623</v>
      </c>
      <c r="F80" s="1023">
        <f>'T13 OČNO'!F265</f>
        <v>23266</v>
      </c>
      <c r="G80" s="1013">
        <f t="shared" si="9"/>
        <v>231866</v>
      </c>
      <c r="H80" s="1013">
        <f t="shared" si="10"/>
        <v>177548</v>
      </c>
    </row>
    <row r="81" spans="1:8" ht="15" customHeight="1">
      <c r="A81" s="1021" t="s">
        <v>216</v>
      </c>
      <c r="B81" s="1022" t="s">
        <v>266</v>
      </c>
      <c r="C81" s="1023">
        <f>'T13 GAK'!C480</f>
        <v>55666</v>
      </c>
      <c r="D81" s="1023">
        <f>'T13 GAK'!D480</f>
        <v>57377</v>
      </c>
      <c r="E81" s="1023">
        <f>'T13 GAK'!E480</f>
        <v>477262</v>
      </c>
      <c r="F81" s="1023">
        <f>'T13 GAK'!F480</f>
        <v>481935</v>
      </c>
      <c r="G81" s="1013">
        <f t="shared" si="9"/>
        <v>532928</v>
      </c>
      <c r="H81" s="1013">
        <f t="shared" si="10"/>
        <v>539312</v>
      </c>
    </row>
    <row r="82" spans="1:8" ht="15" customHeight="1">
      <c r="A82" s="1021" t="s">
        <v>217</v>
      </c>
      <c r="B82" s="1022" t="s">
        <v>267</v>
      </c>
      <c r="C82" s="1023">
        <f>'T13 REH'!C182</f>
        <v>626828</v>
      </c>
      <c r="D82" s="1023">
        <f>'T13 REH'!D182</f>
        <v>619294</v>
      </c>
      <c r="E82" s="1023">
        <f>'T13 REH'!E182</f>
        <v>1023953</v>
      </c>
      <c r="F82" s="1023">
        <f>'T13 REH'!F182</f>
        <v>1015835</v>
      </c>
      <c r="G82" s="1013">
        <f t="shared" si="9"/>
        <v>1650781</v>
      </c>
      <c r="H82" s="1013">
        <f t="shared" si="10"/>
        <v>1635129</v>
      </c>
    </row>
    <row r="83" spans="1:8" ht="15" customHeight="1">
      <c r="A83" s="1021" t="s">
        <v>218</v>
      </c>
      <c r="B83" s="1022" t="s">
        <v>268</v>
      </c>
      <c r="C83" s="1023">
        <f>'T13 NEUROL'!C227</f>
        <v>33030</v>
      </c>
      <c r="D83" s="1023">
        <f>'T13 NEUROL'!D227</f>
        <v>32851</v>
      </c>
      <c r="E83" s="1023">
        <f>'T13 NEUROL'!E227</f>
        <v>206510</v>
      </c>
      <c r="F83" s="1023">
        <f>'T13 NEUROL'!F227</f>
        <v>205788</v>
      </c>
      <c r="G83" s="1013">
        <f t="shared" si="9"/>
        <v>239540</v>
      </c>
      <c r="H83" s="1013">
        <f t="shared" si="10"/>
        <v>238639</v>
      </c>
    </row>
    <row r="84" spans="1:8" ht="15" customHeight="1">
      <c r="A84" s="1021" t="s">
        <v>219</v>
      </c>
      <c r="B84" s="1022" t="s">
        <v>55</v>
      </c>
      <c r="C84" s="1023">
        <f>'T13 PSIH'!C170</f>
        <v>15148</v>
      </c>
      <c r="D84" s="1023">
        <f>'T13 PSIH'!D170</f>
        <v>14523</v>
      </c>
      <c r="E84" s="1023">
        <f>'T13 PSIH'!E170</f>
        <v>82940</v>
      </c>
      <c r="F84" s="1023">
        <f>'T13 PSIH'!F170</f>
        <v>92467</v>
      </c>
      <c r="G84" s="1013">
        <f t="shared" si="9"/>
        <v>98088</v>
      </c>
      <c r="H84" s="1013">
        <f t="shared" si="10"/>
        <v>106990</v>
      </c>
    </row>
    <row r="85" spans="1:8" ht="15" customHeight="1">
      <c r="A85" s="1011">
        <v>84</v>
      </c>
      <c r="B85" s="1012" t="s">
        <v>1795</v>
      </c>
      <c r="C85" s="1017">
        <f>'T13 PATO'!C21</f>
        <v>50</v>
      </c>
      <c r="D85" s="1017">
        <f>'T13 PATO'!D21</f>
        <v>0</v>
      </c>
      <c r="E85" s="1017">
        <f>'T13 PATO'!E21</f>
        <v>400</v>
      </c>
      <c r="F85" s="1017">
        <f>'T13 PATO'!F21</f>
        <v>450</v>
      </c>
      <c r="G85" s="1013">
        <f t="shared" si="9"/>
        <v>450</v>
      </c>
      <c r="H85" s="1013">
        <f t="shared" si="10"/>
        <v>450</v>
      </c>
    </row>
    <row r="86" spans="1:8" ht="15" customHeight="1">
      <c r="A86" s="1021" t="s">
        <v>269</v>
      </c>
      <c r="B86" s="1022" t="s">
        <v>270</v>
      </c>
      <c r="C86" s="1023">
        <f>'T13 LAB'!C61</f>
        <v>165778</v>
      </c>
      <c r="D86" s="1023">
        <f>'T13 LAB'!D61</f>
        <v>207726</v>
      </c>
      <c r="E86" s="1023">
        <f>'T13 LAB'!E61</f>
        <v>189661</v>
      </c>
      <c r="F86" s="1023">
        <f>'T13 LAB'!F61</f>
        <v>206516</v>
      </c>
      <c r="G86" s="1013">
        <f t="shared" si="9"/>
        <v>355439</v>
      </c>
      <c r="H86" s="1013">
        <f t="shared" si="10"/>
        <v>414242</v>
      </c>
    </row>
    <row r="87" spans="1:8" ht="15" customHeight="1">
      <c r="A87" s="1030" t="s">
        <v>271</v>
      </c>
      <c r="B87" s="1024" t="s">
        <v>272</v>
      </c>
      <c r="C87" s="1017">
        <f>'T13 RAD'!C100</f>
        <v>1115</v>
      </c>
      <c r="D87" s="1017">
        <f>'T13 RAD'!D100</f>
        <v>1121</v>
      </c>
      <c r="E87" s="1017">
        <f>'T13 RAD'!E100</f>
        <v>2958</v>
      </c>
      <c r="F87" s="1017">
        <f>'T13 RAD'!F100</f>
        <v>3024</v>
      </c>
      <c r="G87" s="1013">
        <f t="shared" si="9"/>
        <v>4073</v>
      </c>
      <c r="H87" s="1013">
        <f t="shared" si="10"/>
        <v>4145</v>
      </c>
    </row>
    <row r="88" spans="1:8" ht="15" customHeight="1">
      <c r="A88" s="1021" t="s">
        <v>220</v>
      </c>
      <c r="B88" s="1022" t="s">
        <v>65</v>
      </c>
      <c r="C88" s="1023">
        <f>'T13 UC'!C1328</f>
        <v>155091</v>
      </c>
      <c r="D88" s="1023">
        <f>'T13 UC'!D1328</f>
        <v>153932</v>
      </c>
      <c r="E88" s="1023">
        <f>'T13 UC'!E1328</f>
        <v>285305</v>
      </c>
      <c r="F88" s="1023">
        <f>'T13 UC'!F1328</f>
        <v>279456</v>
      </c>
      <c r="G88" s="1013">
        <f t="shared" si="9"/>
        <v>440396</v>
      </c>
      <c r="H88" s="1013">
        <f t="shared" si="10"/>
        <v>433388</v>
      </c>
    </row>
    <row r="89" spans="1:8" ht="15" customHeight="1">
      <c r="A89" s="1011">
        <v>89</v>
      </c>
      <c r="B89" s="1012" t="s">
        <v>73</v>
      </c>
      <c r="C89" s="1017">
        <f>'T13 TRANS'!C46</f>
        <v>0</v>
      </c>
      <c r="D89" s="1017">
        <f>'T13 TRANS'!D46</f>
        <v>0</v>
      </c>
      <c r="E89" s="1017">
        <f>'T13 TRANS'!E46</f>
        <v>1062</v>
      </c>
      <c r="F89" s="1017">
        <f>'T13 TRANS'!F46</f>
        <v>1337</v>
      </c>
      <c r="G89" s="1013">
        <f t="shared" si="9"/>
        <v>1062</v>
      </c>
      <c r="H89" s="1013">
        <f t="shared" si="10"/>
        <v>1337</v>
      </c>
    </row>
    <row r="90" spans="1:8" s="892" customFormat="1" ht="15" customHeight="1">
      <c r="A90" s="1025"/>
      <c r="B90" s="1026" t="s">
        <v>1797</v>
      </c>
      <c r="C90" s="1027">
        <f t="shared" ref="C90:H90" si="11">SUM(C64:C89)</f>
        <v>1395593</v>
      </c>
      <c r="D90" s="1027">
        <f t="shared" si="11"/>
        <v>1443326</v>
      </c>
      <c r="E90" s="1027">
        <f t="shared" si="11"/>
        <v>3911124</v>
      </c>
      <c r="F90" s="1027">
        <f t="shared" si="11"/>
        <v>3921604.73</v>
      </c>
      <c r="G90" s="1027">
        <f t="shared" si="11"/>
        <v>5306717</v>
      </c>
      <c r="H90" s="1027">
        <f t="shared" si="11"/>
        <v>5364930.7300000004</v>
      </c>
    </row>
    <row r="91" spans="1:8">
      <c r="G91" s="1031"/>
      <c r="H91" s="1031"/>
    </row>
    <row r="93" spans="1:8">
      <c r="C93" s="1031"/>
      <c r="D93" s="1031"/>
    </row>
  </sheetData>
  <mergeCells count="5">
    <mergeCell ref="C6:D6"/>
    <mergeCell ref="E6:F6"/>
    <mergeCell ref="G6:H6"/>
    <mergeCell ref="A6:A7"/>
    <mergeCell ref="B6:B7"/>
  </mergeCells>
  <printOptions horizontalCentered="1"/>
  <pageMargins left="0.31496062992125984" right="0.31496062992125984" top="0.86614173228346458" bottom="0.35433070866141736" header="0.31496062992125984" footer="0.31496062992125984"/>
  <pageSetup scale="105" orientation="landscape" r:id="rId1"/>
  <headerFooter>
    <oddFooter>&amp;R&amp;P</oddFooter>
  </headerFooter>
  <rowBreaks count="3" manualBreakCount="3">
    <brk id="21" max="7" man="1"/>
    <brk id="34" max="7" man="1"/>
    <brk id="62"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4"/>
  <sheetViews>
    <sheetView workbookViewId="0"/>
  </sheetViews>
  <sheetFormatPr defaultColWidth="9.140625" defaultRowHeight="15.75"/>
  <cols>
    <col min="1" max="1" width="30.42578125" style="1325" customWidth="1"/>
    <col min="2" max="2" width="6.7109375" style="1330" customWidth="1"/>
    <col min="3" max="3" width="5" style="1330" customWidth="1"/>
    <col min="4" max="8" width="5.28515625" style="1330" customWidth="1"/>
    <col min="9" max="9" width="5.28515625" style="1331" customWidth="1"/>
    <col min="10" max="10" width="4.5703125" style="1331" customWidth="1"/>
    <col min="11" max="11" width="4.85546875" style="1325" customWidth="1"/>
    <col min="12" max="12" width="5.28515625" style="1330" customWidth="1"/>
    <col min="13" max="14" width="5.28515625" style="1325" customWidth="1"/>
    <col min="15" max="15" width="4.7109375" style="1325" customWidth="1"/>
    <col min="16" max="16" width="4.85546875" style="1325" customWidth="1"/>
    <col min="17" max="23" width="5.28515625" style="1325" customWidth="1"/>
    <col min="24" max="16384" width="9.140625" style="1325"/>
  </cols>
  <sheetData>
    <row r="1" spans="1:23">
      <c r="A1" s="3357"/>
      <c r="B1" s="3358" t="s">
        <v>0</v>
      </c>
      <c r="C1" s="3359" t="str">
        <f>'[5]T1 Kadar.ode.'!C1</f>
        <v>Клинички центар Војводине</v>
      </c>
      <c r="D1" s="3360"/>
      <c r="E1" s="3360"/>
      <c r="F1" s="3360"/>
      <c r="G1" s="3360"/>
      <c r="H1" s="3360"/>
      <c r="I1" s="3360"/>
      <c r="J1" s="3360"/>
      <c r="K1" s="3360"/>
      <c r="L1" s="3360"/>
      <c r="M1" s="3360"/>
      <c r="N1" s="3360"/>
      <c r="O1" s="3360"/>
      <c r="P1" s="3361"/>
    </row>
    <row r="2" spans="1:23">
      <c r="A2" s="3357"/>
      <c r="B2" s="3358" t="s">
        <v>2</v>
      </c>
      <c r="C2" s="3430">
        <f>'[5]T1 Kadar.ode.'!C2</f>
        <v>8664161</v>
      </c>
      <c r="D2" s="3431"/>
      <c r="E2" s="3360"/>
      <c r="F2" s="3360"/>
      <c r="G2" s="3360"/>
      <c r="H2" s="3360"/>
      <c r="I2" s="3360"/>
      <c r="J2" s="3360"/>
      <c r="K2" s="3360"/>
      <c r="L2" s="3360"/>
      <c r="M2" s="3360"/>
      <c r="N2" s="3360"/>
      <c r="O2" s="3360"/>
      <c r="P2" s="3361"/>
    </row>
    <row r="3" spans="1:23">
      <c r="A3" s="3357"/>
      <c r="B3" s="3358" t="s">
        <v>3</v>
      </c>
      <c r="C3" s="3359" t="s">
        <v>12417</v>
      </c>
      <c r="D3" s="3360"/>
      <c r="E3" s="3360"/>
      <c r="F3" s="3360"/>
      <c r="G3" s="3360"/>
      <c r="H3" s="3360"/>
      <c r="I3" s="3360"/>
      <c r="J3" s="3360"/>
      <c r="K3" s="3360"/>
      <c r="L3" s="3360"/>
      <c r="M3" s="3360"/>
      <c r="N3" s="3360"/>
      <c r="O3" s="3360"/>
      <c r="P3" s="3361"/>
    </row>
    <row r="4" spans="1:23">
      <c r="A4" s="3357"/>
      <c r="B4" s="3358" t="s">
        <v>113</v>
      </c>
      <c r="C4" s="3362" t="s">
        <v>114</v>
      </c>
      <c r="D4" s="3363"/>
      <c r="E4" s="3363"/>
      <c r="F4" s="3363"/>
      <c r="G4" s="3363"/>
      <c r="H4" s="3363"/>
      <c r="I4" s="3363"/>
      <c r="J4" s="3363"/>
      <c r="K4" s="3363"/>
      <c r="L4" s="3363"/>
      <c r="M4" s="3363"/>
      <c r="N4" s="3363"/>
      <c r="O4" s="3363"/>
      <c r="P4" s="3364"/>
    </row>
    <row r="5" spans="1:23">
      <c r="A5" s="1324"/>
      <c r="B5" s="1325"/>
      <c r="C5" s="1326"/>
      <c r="D5" s="1332"/>
      <c r="E5" s="1332"/>
      <c r="F5" s="1332"/>
      <c r="G5" s="1332"/>
      <c r="H5" s="1332"/>
      <c r="I5" s="1332"/>
      <c r="J5" s="1332"/>
      <c r="K5" s="1332"/>
      <c r="L5" s="1332"/>
      <c r="M5" s="1332"/>
    </row>
    <row r="6" spans="1:23" ht="45.75" customHeight="1">
      <c r="A6" s="3433" t="s">
        <v>115</v>
      </c>
      <c r="B6" s="3434" t="s">
        <v>116</v>
      </c>
      <c r="C6" s="3434" t="s">
        <v>117</v>
      </c>
      <c r="D6" s="3432" t="s">
        <v>10</v>
      </c>
      <c r="E6" s="3432"/>
      <c r="F6" s="3432"/>
      <c r="G6" s="3432"/>
      <c r="H6" s="3432"/>
      <c r="I6" s="3432"/>
      <c r="J6" s="3432"/>
      <c r="K6" s="3432"/>
      <c r="L6" s="3432"/>
      <c r="M6" s="3432"/>
      <c r="N6" s="3432"/>
      <c r="O6" s="3432"/>
      <c r="P6" s="3432"/>
      <c r="Q6" s="3432"/>
      <c r="R6" s="3432"/>
      <c r="S6" s="3432"/>
      <c r="T6" s="3432" t="s">
        <v>11</v>
      </c>
      <c r="U6" s="3432"/>
      <c r="V6" s="3432"/>
      <c r="W6" s="3432"/>
    </row>
    <row r="7" spans="1:23" ht="66" customHeight="1">
      <c r="A7" s="3433"/>
      <c r="B7" s="3434"/>
      <c r="C7" s="3434"/>
      <c r="D7" s="3379" t="s">
        <v>81</v>
      </c>
      <c r="E7" s="3379" t="s">
        <v>118</v>
      </c>
      <c r="F7" s="3379" t="s">
        <v>17</v>
      </c>
      <c r="G7" s="3379" t="s">
        <v>18</v>
      </c>
      <c r="H7" s="3379" t="s">
        <v>119</v>
      </c>
      <c r="I7" s="3379" t="s">
        <v>26</v>
      </c>
      <c r="J7" s="3379" t="s">
        <v>120</v>
      </c>
      <c r="K7" s="3380" t="s">
        <v>121</v>
      </c>
      <c r="L7" s="3380" t="s">
        <v>122</v>
      </c>
      <c r="M7" s="3380" t="s">
        <v>119</v>
      </c>
      <c r="N7" s="3379" t="s">
        <v>26</v>
      </c>
      <c r="O7" s="3379" t="s">
        <v>120</v>
      </c>
      <c r="P7" s="3379" t="s">
        <v>121</v>
      </c>
      <c r="Q7" s="3381" t="s">
        <v>123</v>
      </c>
      <c r="R7" s="3381" t="s">
        <v>124</v>
      </c>
      <c r="S7" s="3381" t="s">
        <v>125</v>
      </c>
      <c r="T7" s="3379" t="s">
        <v>89</v>
      </c>
      <c r="U7" s="3379" t="s">
        <v>126</v>
      </c>
      <c r="V7" s="3379" t="s">
        <v>127</v>
      </c>
      <c r="W7" s="3379" t="s">
        <v>91</v>
      </c>
    </row>
    <row r="8" spans="1:23">
      <c r="A8" s="3382" t="s">
        <v>128</v>
      </c>
      <c r="B8" s="3383">
        <f>1425+616</f>
        <v>2041</v>
      </c>
      <c r="C8" s="3368"/>
      <c r="D8" s="3368">
        <v>45</v>
      </c>
      <c r="E8" s="3368"/>
      <c r="F8" s="3368">
        <v>8</v>
      </c>
      <c r="G8" s="3368">
        <v>36</v>
      </c>
      <c r="H8" s="3368"/>
      <c r="I8" s="3368"/>
      <c r="J8" s="3369">
        <v>28</v>
      </c>
      <c r="K8" s="3369"/>
      <c r="L8" s="3368">
        <v>65</v>
      </c>
      <c r="M8" s="3368"/>
      <c r="N8" s="3368"/>
      <c r="O8" s="3369">
        <v>58</v>
      </c>
      <c r="P8" s="3384"/>
      <c r="Q8" s="3385">
        <v>1</v>
      </c>
      <c r="R8" s="3385"/>
      <c r="S8" s="3384"/>
      <c r="T8" s="3386"/>
      <c r="U8" s="3386"/>
      <c r="V8" s="3386"/>
      <c r="W8" s="3386"/>
    </row>
    <row r="9" spans="1:23">
      <c r="A9" s="3382" t="s">
        <v>129</v>
      </c>
      <c r="B9" s="3383"/>
      <c r="C9" s="3368" t="s">
        <v>130</v>
      </c>
      <c r="D9" s="3368"/>
      <c r="E9" s="3368"/>
      <c r="F9" s="3368"/>
      <c r="G9" s="3368"/>
      <c r="H9" s="3368"/>
      <c r="I9" s="3368"/>
      <c r="J9" s="3369">
        <v>6</v>
      </c>
      <c r="K9" s="3369"/>
      <c r="L9" s="3368">
        <v>12</v>
      </c>
      <c r="M9" s="3368"/>
      <c r="N9" s="3368"/>
      <c r="O9" s="3369">
        <v>12</v>
      </c>
      <c r="P9" s="3384"/>
      <c r="Q9" s="3385"/>
      <c r="R9" s="3385"/>
      <c r="S9" s="3384"/>
      <c r="T9" s="3386"/>
      <c r="U9" s="3386"/>
      <c r="V9" s="3386"/>
      <c r="W9" s="3386"/>
    </row>
    <row r="10" spans="1:23">
      <c r="A10" s="3382" t="s">
        <v>131</v>
      </c>
      <c r="B10" s="3383"/>
      <c r="C10" s="3368" t="s">
        <v>132</v>
      </c>
      <c r="D10" s="3368"/>
      <c r="E10" s="3368"/>
      <c r="F10" s="3368"/>
      <c r="G10" s="3368"/>
      <c r="H10" s="3368"/>
      <c r="I10" s="3368"/>
      <c r="J10" s="3369">
        <v>2</v>
      </c>
      <c r="K10" s="3369"/>
      <c r="L10" s="3368">
        <v>4</v>
      </c>
      <c r="M10" s="3368"/>
      <c r="N10" s="3368"/>
      <c r="O10" s="3369">
        <v>4</v>
      </c>
      <c r="P10" s="3384"/>
      <c r="Q10" s="3385"/>
      <c r="R10" s="3385"/>
      <c r="S10" s="3384"/>
      <c r="T10" s="3386"/>
      <c r="U10" s="3386"/>
      <c r="V10" s="3386"/>
      <c r="W10" s="3386"/>
    </row>
    <row r="11" spans="1:23" ht="24">
      <c r="A11" s="3382" t="s">
        <v>133</v>
      </c>
      <c r="B11" s="3383"/>
      <c r="C11" s="3368"/>
      <c r="D11" s="3368">
        <v>24</v>
      </c>
      <c r="E11" s="3368"/>
      <c r="F11" s="3368">
        <v>6</v>
      </c>
      <c r="G11" s="3368">
        <v>16</v>
      </c>
      <c r="H11" s="3368"/>
      <c r="I11" s="3368"/>
      <c r="J11" s="3369">
        <v>18</v>
      </c>
      <c r="K11" s="3369"/>
      <c r="L11" s="3368">
        <v>130</v>
      </c>
      <c r="M11" s="3368"/>
      <c r="N11" s="3368"/>
      <c r="O11" s="3369">
        <v>110</v>
      </c>
      <c r="P11" s="3384"/>
      <c r="Q11" s="3385">
        <v>7</v>
      </c>
      <c r="R11" s="3385"/>
      <c r="S11" s="3384"/>
      <c r="T11" s="3386"/>
      <c r="U11" s="3386"/>
      <c r="V11" s="3386"/>
      <c r="W11" s="3386"/>
    </row>
    <row r="12" spans="1:23">
      <c r="A12" s="3382" t="s">
        <v>134</v>
      </c>
      <c r="B12" s="3383"/>
      <c r="C12" s="3368"/>
      <c r="D12" s="3368"/>
      <c r="E12" s="3368"/>
      <c r="F12" s="3368"/>
      <c r="G12" s="3368"/>
      <c r="H12" s="3368"/>
      <c r="I12" s="3368"/>
      <c r="J12" s="3369">
        <v>5</v>
      </c>
      <c r="K12" s="3369"/>
      <c r="L12" s="3368"/>
      <c r="M12" s="3368"/>
      <c r="N12" s="3368"/>
      <c r="O12" s="3369">
        <v>10</v>
      </c>
      <c r="P12" s="3384"/>
      <c r="Q12" s="3385"/>
      <c r="R12" s="3385"/>
      <c r="S12" s="3384"/>
      <c r="T12" s="3386"/>
      <c r="U12" s="3386"/>
      <c r="V12" s="3386"/>
      <c r="W12" s="3386"/>
    </row>
    <row r="13" spans="1:23" ht="24">
      <c r="A13" s="3382" t="s">
        <v>135</v>
      </c>
      <c r="B13" s="3383">
        <f>1425+616</f>
        <v>2041</v>
      </c>
      <c r="C13" s="3368"/>
      <c r="D13" s="3368">
        <v>14</v>
      </c>
      <c r="E13" s="3368"/>
      <c r="F13" s="3368">
        <v>3</v>
      </c>
      <c r="G13" s="3368">
        <v>11</v>
      </c>
      <c r="H13" s="3368"/>
      <c r="I13" s="3368"/>
      <c r="J13" s="3369">
        <v>11</v>
      </c>
      <c r="K13" s="3369"/>
      <c r="L13" s="3368">
        <v>22</v>
      </c>
      <c r="M13" s="3368"/>
      <c r="N13" s="3368"/>
      <c r="O13" s="3369">
        <v>22</v>
      </c>
      <c r="P13" s="3384"/>
      <c r="Q13" s="3385"/>
      <c r="R13" s="3385"/>
      <c r="S13" s="3384"/>
      <c r="T13" s="3386"/>
      <c r="U13" s="3386"/>
      <c r="V13" s="3386"/>
      <c r="W13" s="3386"/>
    </row>
    <row r="14" spans="1:23">
      <c r="A14" s="3382" t="s">
        <v>136</v>
      </c>
      <c r="B14" s="3383"/>
      <c r="C14" s="3368"/>
      <c r="D14" s="3368"/>
      <c r="E14" s="3368"/>
      <c r="F14" s="3368"/>
      <c r="G14" s="3368"/>
      <c r="H14" s="3368"/>
      <c r="I14" s="3368"/>
      <c r="J14" s="3369"/>
      <c r="K14" s="3369"/>
      <c r="L14" s="3368"/>
      <c r="M14" s="3368"/>
      <c r="N14" s="3368"/>
      <c r="O14" s="3369"/>
      <c r="P14" s="3384"/>
      <c r="Q14" s="3385"/>
      <c r="R14" s="3385"/>
      <c r="S14" s="3384"/>
      <c r="T14" s="3386"/>
      <c r="U14" s="3386"/>
      <c r="V14" s="3386"/>
      <c r="W14" s="3386"/>
    </row>
    <row r="15" spans="1:23">
      <c r="A15" s="3382" t="s">
        <v>137</v>
      </c>
      <c r="B15" s="3383">
        <f>1425+616</f>
        <v>2041</v>
      </c>
      <c r="C15" s="3368"/>
      <c r="D15" s="3368">
        <v>1</v>
      </c>
      <c r="E15" s="3368"/>
      <c r="F15" s="3368"/>
      <c r="G15" s="3368">
        <v>1</v>
      </c>
      <c r="H15" s="3368"/>
      <c r="I15" s="3368"/>
      <c r="J15" s="3369">
        <v>7</v>
      </c>
      <c r="K15" s="3369"/>
      <c r="L15" s="3368"/>
      <c r="M15" s="3368"/>
      <c r="N15" s="3368"/>
      <c r="O15" s="3369">
        <v>21</v>
      </c>
      <c r="P15" s="3384"/>
      <c r="Q15" s="3385"/>
      <c r="R15" s="3385"/>
      <c r="S15" s="3384"/>
      <c r="T15" s="3386"/>
      <c r="U15" s="3386"/>
      <c r="V15" s="3386"/>
      <c r="W15" s="3386"/>
    </row>
    <row r="16" spans="1:23">
      <c r="A16" s="3382" t="s">
        <v>138</v>
      </c>
      <c r="B16" s="3383">
        <f t="shared" ref="B16:B21" si="0">1425+616</f>
        <v>2041</v>
      </c>
      <c r="C16" s="3368"/>
      <c r="D16" s="3368">
        <v>4</v>
      </c>
      <c r="E16" s="3368"/>
      <c r="F16" s="3368"/>
      <c r="G16" s="3368">
        <v>4</v>
      </c>
      <c r="H16" s="3368"/>
      <c r="I16" s="3368"/>
      <c r="J16" s="3369">
        <v>5</v>
      </c>
      <c r="K16" s="3369"/>
      <c r="L16" s="3368">
        <v>6</v>
      </c>
      <c r="M16" s="3368"/>
      <c r="N16" s="3368"/>
      <c r="O16" s="3369">
        <v>10</v>
      </c>
      <c r="P16" s="3384"/>
      <c r="Q16" s="3385"/>
      <c r="R16" s="3385"/>
      <c r="S16" s="3384"/>
      <c r="T16" s="3386"/>
      <c r="U16" s="3386"/>
      <c r="V16" s="3386"/>
      <c r="W16" s="3386"/>
    </row>
    <row r="17" spans="1:23" ht="24">
      <c r="A17" s="3382" t="s">
        <v>139</v>
      </c>
      <c r="B17" s="3383">
        <f t="shared" si="0"/>
        <v>2041</v>
      </c>
      <c r="C17" s="3368"/>
      <c r="D17" s="3368"/>
      <c r="E17" s="3368"/>
      <c r="F17" s="3368"/>
      <c r="G17" s="3368"/>
      <c r="H17" s="3368"/>
      <c r="I17" s="3368"/>
      <c r="J17" s="3369">
        <v>9</v>
      </c>
      <c r="K17" s="3369"/>
      <c r="L17" s="3368"/>
      <c r="M17" s="3368"/>
      <c r="N17" s="3368"/>
      <c r="O17" s="3369">
        <v>44</v>
      </c>
      <c r="P17" s="3384"/>
      <c r="Q17" s="3385"/>
      <c r="R17" s="3385"/>
      <c r="S17" s="3384"/>
      <c r="T17" s="3386"/>
      <c r="U17" s="3386"/>
      <c r="V17" s="3386"/>
      <c r="W17" s="3386"/>
    </row>
    <row r="18" spans="1:23" ht="24">
      <c r="A18" s="3382" t="s">
        <v>140</v>
      </c>
      <c r="B18" s="3383">
        <f t="shared" si="0"/>
        <v>2041</v>
      </c>
      <c r="C18" s="3368"/>
      <c r="D18" s="3368"/>
      <c r="E18" s="3368">
        <v>8</v>
      </c>
      <c r="F18" s="3368">
        <v>2</v>
      </c>
      <c r="G18" s="3368">
        <v>4</v>
      </c>
      <c r="H18" s="3368"/>
      <c r="I18" s="3368"/>
      <c r="J18" s="3369">
        <v>16</v>
      </c>
      <c r="K18" s="3369"/>
      <c r="L18" s="3368">
        <v>24</v>
      </c>
      <c r="M18" s="3368"/>
      <c r="N18" s="3368"/>
      <c r="O18" s="3369">
        <v>7</v>
      </c>
      <c r="P18" s="3384"/>
      <c r="Q18" s="3385"/>
      <c r="R18" s="3385"/>
      <c r="S18" s="3384"/>
      <c r="T18" s="3386"/>
      <c r="U18" s="3386"/>
      <c r="V18" s="3386"/>
      <c r="W18" s="3386"/>
    </row>
    <row r="19" spans="1:23">
      <c r="A19" s="3382" t="s">
        <v>141</v>
      </c>
      <c r="B19" s="3383">
        <f t="shared" si="0"/>
        <v>2041</v>
      </c>
      <c r="C19" s="3368"/>
      <c r="D19" s="3368"/>
      <c r="E19" s="3368"/>
      <c r="F19" s="3368"/>
      <c r="G19" s="3368"/>
      <c r="H19" s="3368"/>
      <c r="I19" s="3368"/>
      <c r="J19" s="3369">
        <v>4</v>
      </c>
      <c r="K19" s="3369"/>
      <c r="L19" s="3368"/>
      <c r="M19" s="3368"/>
      <c r="N19" s="3368"/>
      <c r="O19" s="3369"/>
      <c r="P19" s="3384"/>
      <c r="Q19" s="3385"/>
      <c r="R19" s="3385"/>
      <c r="S19" s="3384"/>
      <c r="T19" s="3386"/>
      <c r="U19" s="3386"/>
      <c r="V19" s="3386"/>
      <c r="W19" s="3386"/>
    </row>
    <row r="20" spans="1:23" ht="24.75">
      <c r="A20" s="3387" t="s">
        <v>142</v>
      </c>
      <c r="B20" s="3383">
        <f t="shared" si="0"/>
        <v>2041</v>
      </c>
      <c r="C20" s="3368"/>
      <c r="D20" s="3368"/>
      <c r="E20" s="3368"/>
      <c r="F20" s="3368"/>
      <c r="G20" s="3368"/>
      <c r="H20" s="3368"/>
      <c r="I20" s="3368"/>
      <c r="J20" s="3369">
        <v>3</v>
      </c>
      <c r="K20" s="3369"/>
      <c r="L20" s="3368"/>
      <c r="M20" s="3368"/>
      <c r="N20" s="3368"/>
      <c r="O20" s="3369">
        <v>9</v>
      </c>
      <c r="P20" s="3384"/>
      <c r="Q20" s="3385"/>
      <c r="R20" s="3385">
        <v>1</v>
      </c>
      <c r="S20" s="3384"/>
      <c r="T20" s="3386"/>
      <c r="U20" s="3386"/>
      <c r="V20" s="3386"/>
      <c r="W20" s="3386"/>
    </row>
    <row r="21" spans="1:23" ht="24.75">
      <c r="A21" s="3387" t="s">
        <v>143</v>
      </c>
      <c r="B21" s="3383">
        <f t="shared" si="0"/>
        <v>2041</v>
      </c>
      <c r="C21" s="3368"/>
      <c r="D21" s="3368"/>
      <c r="E21" s="3368"/>
      <c r="F21" s="3368"/>
      <c r="G21" s="3368"/>
      <c r="H21" s="3368"/>
      <c r="I21" s="3368"/>
      <c r="J21" s="3369"/>
      <c r="K21" s="3369"/>
      <c r="L21" s="3368">
        <v>1</v>
      </c>
      <c r="M21" s="3368"/>
      <c r="N21" s="3368"/>
      <c r="O21" s="3369">
        <v>5</v>
      </c>
      <c r="P21" s="3384"/>
      <c r="Q21" s="3385"/>
      <c r="R21" s="3385"/>
      <c r="S21" s="3384"/>
      <c r="T21" s="3386"/>
      <c r="U21" s="3386"/>
      <c r="V21" s="3386"/>
      <c r="W21" s="3386"/>
    </row>
    <row r="22" spans="1:23" ht="20.25" customHeight="1">
      <c r="A22" s="3388" t="s">
        <v>144</v>
      </c>
      <c r="B22" s="3369"/>
      <c r="C22" s="3369"/>
      <c r="D22" s="3369">
        <f>SUM(D8:D21)</f>
        <v>88</v>
      </c>
      <c r="E22" s="3369">
        <f t="shared" ref="E22:W22" si="1">SUM(E8:E21)</f>
        <v>8</v>
      </c>
      <c r="F22" s="3369">
        <f t="shared" si="1"/>
        <v>19</v>
      </c>
      <c r="G22" s="3369">
        <f t="shared" si="1"/>
        <v>72</v>
      </c>
      <c r="H22" s="3369">
        <f t="shared" si="1"/>
        <v>0</v>
      </c>
      <c r="I22" s="3369">
        <f t="shared" si="1"/>
        <v>0</v>
      </c>
      <c r="J22" s="3369">
        <v>98</v>
      </c>
      <c r="K22" s="3369">
        <f t="shared" si="1"/>
        <v>0</v>
      </c>
      <c r="L22" s="3369">
        <f t="shared" si="1"/>
        <v>264</v>
      </c>
      <c r="M22" s="3369">
        <f t="shared" si="1"/>
        <v>0</v>
      </c>
      <c r="N22" s="3369">
        <f t="shared" si="1"/>
        <v>0</v>
      </c>
      <c r="O22" s="3369">
        <f t="shared" si="1"/>
        <v>312</v>
      </c>
      <c r="P22" s="3384">
        <f t="shared" si="1"/>
        <v>0</v>
      </c>
      <c r="Q22" s="3389">
        <f t="shared" si="1"/>
        <v>8</v>
      </c>
      <c r="R22" s="3389">
        <f t="shared" si="1"/>
        <v>1</v>
      </c>
      <c r="S22" s="3384">
        <f t="shared" si="1"/>
        <v>0</v>
      </c>
      <c r="T22" s="3369">
        <v>6</v>
      </c>
      <c r="U22" s="3369">
        <f t="shared" si="1"/>
        <v>0</v>
      </c>
      <c r="V22" s="3369">
        <f t="shared" si="1"/>
        <v>0</v>
      </c>
      <c r="W22" s="3369">
        <f t="shared" si="1"/>
        <v>0</v>
      </c>
    </row>
    <row r="23" spans="1:23" ht="15.75" customHeight="1">
      <c r="A23" s="1334" t="s">
        <v>145</v>
      </c>
      <c r="B23" s="1335"/>
      <c r="C23" s="1335"/>
      <c r="D23" s="1335"/>
      <c r="E23" s="1335"/>
      <c r="F23" s="1335"/>
      <c r="G23" s="1335"/>
      <c r="H23" s="1335"/>
      <c r="I23" s="1335"/>
      <c r="J23" s="1335"/>
      <c r="K23" s="1335"/>
      <c r="L23" s="1335"/>
      <c r="M23" s="1335"/>
      <c r="N23" s="1335"/>
      <c r="O23" s="1335"/>
      <c r="P23" s="1335"/>
      <c r="Q23" s="1337"/>
      <c r="R23" s="1337"/>
      <c r="S23" s="1337"/>
      <c r="T23" s="1337"/>
      <c r="U23" s="1337"/>
      <c r="V23" s="1337"/>
      <c r="W23" s="1337"/>
    </row>
    <row r="24" spans="1:23">
      <c r="A24" s="1336"/>
    </row>
  </sheetData>
  <mergeCells count="6">
    <mergeCell ref="T6:W6"/>
    <mergeCell ref="C2:D2"/>
    <mergeCell ref="A6:A7"/>
    <mergeCell ref="B6:B7"/>
    <mergeCell ref="C6:C7"/>
    <mergeCell ref="D6:S6"/>
  </mergeCells>
  <pageMargins left="0.23622047244094499" right="0.23622047244094499" top="0.74803149606299202" bottom="0.35433070866141703" header="0.31496062992126" footer="0.31496062992126"/>
  <pageSetup paperSize="9" scale="95" orientation="landscape" r:id="rId1"/>
  <headerFooter alignWithMargins="0">
    <oddFooter>&amp;R &amp;P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H1328"/>
  <sheetViews>
    <sheetView workbookViewId="0">
      <pane ySplit="7" topLeftCell="A8" activePane="bottomLeft" state="frozen"/>
      <selection pane="bottomLeft" activeCell="O15" sqref="O15"/>
    </sheetView>
  </sheetViews>
  <sheetFormatPr defaultColWidth="9" defaultRowHeight="15"/>
  <cols>
    <col min="2" max="2" width="60.7109375" customWidth="1"/>
    <col min="3" max="8" width="10.28515625" customWidth="1"/>
  </cols>
  <sheetData>
    <row r="1" spans="1:8">
      <c r="A1" s="127"/>
      <c r="B1" s="991" t="s">
        <v>0</v>
      </c>
      <c r="C1" s="298" t="s">
        <v>251</v>
      </c>
      <c r="D1" s="298"/>
      <c r="E1" s="298"/>
      <c r="F1" s="298"/>
      <c r="G1" s="298"/>
      <c r="H1" s="298"/>
    </row>
    <row r="2" spans="1:8">
      <c r="A2" s="127"/>
      <c r="B2" s="991" t="s">
        <v>2</v>
      </c>
      <c r="C2" s="298" t="s">
        <v>295</v>
      </c>
      <c r="D2" s="298"/>
      <c r="E2" s="298"/>
      <c r="F2" s="298"/>
      <c r="G2" s="298"/>
      <c r="H2" s="503"/>
    </row>
    <row r="3" spans="1:8">
      <c r="A3" s="127"/>
      <c r="B3" s="991" t="s">
        <v>1787</v>
      </c>
      <c r="C3" s="298" t="s">
        <v>1788</v>
      </c>
      <c r="D3" s="298"/>
      <c r="E3" s="298"/>
      <c r="F3" s="298"/>
      <c r="G3" s="298"/>
      <c r="H3" s="298"/>
    </row>
    <row r="4" spans="1:8">
      <c r="A4" s="127"/>
      <c r="B4" s="991" t="s">
        <v>77</v>
      </c>
      <c r="C4" s="298" t="s">
        <v>38</v>
      </c>
      <c r="D4" s="298"/>
      <c r="E4" s="298"/>
      <c r="F4" s="298"/>
      <c r="G4" s="298"/>
      <c r="H4" s="298"/>
    </row>
    <row r="5" spans="1:8">
      <c r="A5" s="127"/>
      <c r="B5" s="804"/>
      <c r="C5" s="298"/>
      <c r="D5" s="298"/>
      <c r="E5" s="298"/>
      <c r="F5" s="298"/>
      <c r="G5" s="298"/>
      <c r="H5" s="298"/>
    </row>
    <row r="6" spans="1:8">
      <c r="A6" s="3551" t="s">
        <v>276</v>
      </c>
      <c r="B6" s="3551" t="s">
        <v>1798</v>
      </c>
      <c r="C6" s="3476" t="s">
        <v>255</v>
      </c>
      <c r="D6" s="3477"/>
      <c r="E6" s="3478" t="s">
        <v>256</v>
      </c>
      <c r="F6" s="3479"/>
      <c r="G6" s="3480" t="s">
        <v>144</v>
      </c>
      <c r="H6" s="3480"/>
    </row>
    <row r="7" spans="1:8" ht="24">
      <c r="A7" s="3551"/>
      <c r="B7" s="3551"/>
      <c r="C7" s="89" t="s">
        <v>190</v>
      </c>
      <c r="D7" s="7" t="s">
        <v>257</v>
      </c>
      <c r="E7" s="89" t="s">
        <v>190</v>
      </c>
      <c r="F7" s="7" t="s">
        <v>257</v>
      </c>
      <c r="G7" s="89" t="s">
        <v>190</v>
      </c>
      <c r="H7" s="7" t="s">
        <v>257</v>
      </c>
    </row>
    <row r="8" spans="1:8">
      <c r="A8" s="3544" t="s">
        <v>1799</v>
      </c>
      <c r="B8" s="3545"/>
      <c r="C8" s="992"/>
      <c r="D8" s="992"/>
      <c r="E8" s="992"/>
      <c r="F8" s="992"/>
      <c r="G8" s="992"/>
      <c r="H8" s="992"/>
    </row>
    <row r="9" spans="1:8">
      <c r="A9" s="115" t="s">
        <v>1800</v>
      </c>
      <c r="B9" s="5" t="s">
        <v>1801</v>
      </c>
      <c r="C9" s="992"/>
      <c r="D9" s="992"/>
      <c r="E9" s="992">
        <v>15</v>
      </c>
      <c r="F9" s="992">
        <v>20</v>
      </c>
      <c r="G9" s="992">
        <f t="shared" ref="G9:H40" si="0">C9+E9</f>
        <v>15</v>
      </c>
      <c r="H9" s="992">
        <f t="shared" si="0"/>
        <v>20</v>
      </c>
    </row>
    <row r="10" spans="1:8">
      <c r="A10" s="115" t="s">
        <v>1802</v>
      </c>
      <c r="B10" s="5" t="s">
        <v>1803</v>
      </c>
      <c r="C10" s="992"/>
      <c r="D10" s="992"/>
      <c r="E10" s="992">
        <v>1</v>
      </c>
      <c r="F10" s="992">
        <v>1</v>
      </c>
      <c r="G10" s="992">
        <f t="shared" si="0"/>
        <v>1</v>
      </c>
      <c r="H10" s="992">
        <f t="shared" si="0"/>
        <v>1</v>
      </c>
    </row>
    <row r="11" spans="1:8">
      <c r="A11" s="115" t="s">
        <v>1804</v>
      </c>
      <c r="B11" s="5" t="s">
        <v>1805</v>
      </c>
      <c r="C11" s="992"/>
      <c r="D11" s="992"/>
      <c r="E11" s="992">
        <v>0</v>
      </c>
      <c r="F11" s="992">
        <v>1</v>
      </c>
      <c r="G11" s="992">
        <f t="shared" si="0"/>
        <v>0</v>
      </c>
      <c r="H11" s="992">
        <f t="shared" si="0"/>
        <v>1</v>
      </c>
    </row>
    <row r="12" spans="1:8">
      <c r="A12" s="115" t="s">
        <v>1806</v>
      </c>
      <c r="B12" s="5" t="s">
        <v>1807</v>
      </c>
      <c r="C12" s="992"/>
      <c r="D12" s="992"/>
      <c r="E12" s="992">
        <v>7</v>
      </c>
      <c r="F12" s="992">
        <v>7</v>
      </c>
      <c r="G12" s="992">
        <f t="shared" si="0"/>
        <v>7</v>
      </c>
      <c r="H12" s="992">
        <f t="shared" si="0"/>
        <v>7</v>
      </c>
    </row>
    <row r="13" spans="1:8">
      <c r="A13" s="115" t="s">
        <v>1808</v>
      </c>
      <c r="B13" s="5" t="s">
        <v>1809</v>
      </c>
      <c r="C13" s="992"/>
      <c r="D13" s="992"/>
      <c r="E13" s="992">
        <v>1</v>
      </c>
      <c r="F13" s="992">
        <v>1</v>
      </c>
      <c r="G13" s="992">
        <f t="shared" si="0"/>
        <v>1</v>
      </c>
      <c r="H13" s="992">
        <f t="shared" si="0"/>
        <v>1</v>
      </c>
    </row>
    <row r="14" spans="1:8">
      <c r="A14" s="115" t="s">
        <v>1810</v>
      </c>
      <c r="B14" s="5" t="s">
        <v>1811</v>
      </c>
      <c r="C14" s="992"/>
      <c r="D14" s="992"/>
      <c r="E14" s="992">
        <v>1</v>
      </c>
      <c r="F14" s="992">
        <v>1</v>
      </c>
      <c r="G14" s="992">
        <f t="shared" si="0"/>
        <v>1</v>
      </c>
      <c r="H14" s="992">
        <f t="shared" si="0"/>
        <v>1</v>
      </c>
    </row>
    <row r="15" spans="1:8">
      <c r="A15" s="115" t="s">
        <v>1812</v>
      </c>
      <c r="B15" s="5" t="s">
        <v>1813</v>
      </c>
      <c r="C15" s="992"/>
      <c r="D15" s="992"/>
      <c r="E15" s="992">
        <v>0</v>
      </c>
      <c r="F15" s="992">
        <v>1</v>
      </c>
      <c r="G15" s="992">
        <f t="shared" si="0"/>
        <v>0</v>
      </c>
      <c r="H15" s="992">
        <f t="shared" si="0"/>
        <v>1</v>
      </c>
    </row>
    <row r="16" spans="1:8">
      <c r="A16" s="115" t="s">
        <v>1814</v>
      </c>
      <c r="B16" s="5" t="s">
        <v>1815</v>
      </c>
      <c r="C16" s="992"/>
      <c r="D16" s="992"/>
      <c r="E16" s="992">
        <v>62</v>
      </c>
      <c r="F16" s="992">
        <v>60</v>
      </c>
      <c r="G16" s="992">
        <f t="shared" si="0"/>
        <v>62</v>
      </c>
      <c r="H16" s="992">
        <f t="shared" si="0"/>
        <v>60</v>
      </c>
    </row>
    <row r="17" spans="1:8" ht="24.75">
      <c r="A17" s="115" t="s">
        <v>1816</v>
      </c>
      <c r="B17" s="5" t="s">
        <v>1817</v>
      </c>
      <c r="C17" s="992"/>
      <c r="D17" s="992"/>
      <c r="E17" s="992">
        <v>1</v>
      </c>
      <c r="F17" s="992">
        <v>2</v>
      </c>
      <c r="G17" s="992">
        <f t="shared" si="0"/>
        <v>1</v>
      </c>
      <c r="H17" s="992">
        <f t="shared" si="0"/>
        <v>2</v>
      </c>
    </row>
    <row r="18" spans="1:8">
      <c r="A18" s="115" t="s">
        <v>1818</v>
      </c>
      <c r="B18" s="5" t="s">
        <v>1819</v>
      </c>
      <c r="C18" s="992"/>
      <c r="D18" s="992"/>
      <c r="E18" s="992">
        <v>12</v>
      </c>
      <c r="F18" s="992">
        <v>15</v>
      </c>
      <c r="G18" s="992">
        <f t="shared" si="0"/>
        <v>12</v>
      </c>
      <c r="H18" s="992">
        <f t="shared" si="0"/>
        <v>15</v>
      </c>
    </row>
    <row r="19" spans="1:8">
      <c r="A19" s="115" t="s">
        <v>1820</v>
      </c>
      <c r="B19" s="5" t="s">
        <v>1821</v>
      </c>
      <c r="C19" s="992"/>
      <c r="D19" s="992"/>
      <c r="E19" s="992">
        <v>12</v>
      </c>
      <c r="F19" s="992">
        <v>10</v>
      </c>
      <c r="G19" s="992">
        <f t="shared" si="0"/>
        <v>12</v>
      </c>
      <c r="H19" s="992">
        <f t="shared" si="0"/>
        <v>10</v>
      </c>
    </row>
    <row r="20" spans="1:8">
      <c r="A20" s="115" t="s">
        <v>1822</v>
      </c>
      <c r="B20" s="5" t="s">
        <v>1823</v>
      </c>
      <c r="C20" s="992"/>
      <c r="D20" s="992"/>
      <c r="E20" s="992">
        <v>34</v>
      </c>
      <c r="F20" s="992">
        <v>30</v>
      </c>
      <c r="G20" s="992">
        <f t="shared" si="0"/>
        <v>34</v>
      </c>
      <c r="H20" s="992">
        <f t="shared" si="0"/>
        <v>30</v>
      </c>
    </row>
    <row r="21" spans="1:8">
      <c r="A21" s="115" t="s">
        <v>1824</v>
      </c>
      <c r="B21" s="5" t="s">
        <v>1825</v>
      </c>
      <c r="C21" s="992"/>
      <c r="D21" s="992"/>
      <c r="E21" s="992">
        <v>2</v>
      </c>
      <c r="F21" s="992">
        <v>15</v>
      </c>
      <c r="G21" s="992">
        <f t="shared" si="0"/>
        <v>2</v>
      </c>
      <c r="H21" s="992">
        <f t="shared" si="0"/>
        <v>15</v>
      </c>
    </row>
    <row r="22" spans="1:8">
      <c r="A22" s="115" t="s">
        <v>1826</v>
      </c>
      <c r="B22" s="5" t="s">
        <v>1827</v>
      </c>
      <c r="C22" s="992"/>
      <c r="D22" s="992"/>
      <c r="E22" s="992">
        <v>8</v>
      </c>
      <c r="F22" s="992">
        <v>7</v>
      </c>
      <c r="G22" s="992">
        <f t="shared" si="0"/>
        <v>8</v>
      </c>
      <c r="H22" s="992">
        <f t="shared" si="0"/>
        <v>7</v>
      </c>
    </row>
    <row r="23" spans="1:8">
      <c r="A23" s="115" t="s">
        <v>1828</v>
      </c>
      <c r="B23" s="5" t="s">
        <v>1829</v>
      </c>
      <c r="C23" s="992"/>
      <c r="D23" s="992"/>
      <c r="E23" s="992">
        <v>44</v>
      </c>
      <c r="F23" s="992">
        <v>30</v>
      </c>
      <c r="G23" s="992">
        <f t="shared" si="0"/>
        <v>44</v>
      </c>
      <c r="H23" s="992">
        <f t="shared" si="0"/>
        <v>30</v>
      </c>
    </row>
    <row r="24" spans="1:8">
      <c r="A24" s="115" t="s">
        <v>1830</v>
      </c>
      <c r="B24" s="5" t="s">
        <v>1831</v>
      </c>
      <c r="C24" s="992"/>
      <c r="D24" s="992"/>
      <c r="E24" s="992">
        <v>0</v>
      </c>
      <c r="F24" s="992">
        <v>1</v>
      </c>
      <c r="G24" s="992">
        <f t="shared" si="0"/>
        <v>0</v>
      </c>
      <c r="H24" s="992">
        <f t="shared" si="0"/>
        <v>1</v>
      </c>
    </row>
    <row r="25" spans="1:8">
      <c r="A25" s="115" t="s">
        <v>1832</v>
      </c>
      <c r="B25" s="5" t="s">
        <v>1833</v>
      </c>
      <c r="C25" s="992"/>
      <c r="D25" s="992"/>
      <c r="E25" s="992">
        <v>1</v>
      </c>
      <c r="F25" s="992">
        <v>1</v>
      </c>
      <c r="G25" s="992">
        <f t="shared" si="0"/>
        <v>1</v>
      </c>
      <c r="H25" s="992">
        <f t="shared" si="0"/>
        <v>1</v>
      </c>
    </row>
    <row r="26" spans="1:8">
      <c r="A26" s="115" t="s">
        <v>1834</v>
      </c>
      <c r="B26" s="5" t="s">
        <v>1835</v>
      </c>
      <c r="C26" s="992"/>
      <c r="D26" s="992"/>
      <c r="E26" s="992">
        <v>0</v>
      </c>
      <c r="F26" s="992">
        <v>2</v>
      </c>
      <c r="G26" s="992">
        <f t="shared" si="0"/>
        <v>0</v>
      </c>
      <c r="H26" s="992">
        <f t="shared" si="0"/>
        <v>2</v>
      </c>
    </row>
    <row r="27" spans="1:8">
      <c r="A27" s="115" t="s">
        <v>1836</v>
      </c>
      <c r="B27" s="5" t="s">
        <v>1837</v>
      </c>
      <c r="C27" s="992"/>
      <c r="D27" s="992"/>
      <c r="E27" s="992">
        <v>1</v>
      </c>
      <c r="F27" s="992">
        <v>2</v>
      </c>
      <c r="G27" s="992">
        <f t="shared" si="0"/>
        <v>1</v>
      </c>
      <c r="H27" s="992">
        <f t="shared" si="0"/>
        <v>2</v>
      </c>
    </row>
    <row r="28" spans="1:8">
      <c r="A28" s="115" t="s">
        <v>1838</v>
      </c>
      <c r="B28" s="5" t="s">
        <v>1839</v>
      </c>
      <c r="C28" s="992"/>
      <c r="D28" s="992"/>
      <c r="E28" s="992">
        <v>1</v>
      </c>
      <c r="F28" s="992">
        <v>1</v>
      </c>
      <c r="G28" s="992">
        <f t="shared" si="0"/>
        <v>1</v>
      </c>
      <c r="H28" s="992">
        <f t="shared" si="0"/>
        <v>1</v>
      </c>
    </row>
    <row r="29" spans="1:8">
      <c r="A29" s="115" t="s">
        <v>1840</v>
      </c>
      <c r="B29" s="5" t="s">
        <v>1841</v>
      </c>
      <c r="C29" s="992"/>
      <c r="D29" s="992"/>
      <c r="E29" s="992">
        <v>10</v>
      </c>
      <c r="F29" s="992">
        <v>8</v>
      </c>
      <c r="G29" s="992">
        <f t="shared" si="0"/>
        <v>10</v>
      </c>
      <c r="H29" s="992">
        <f t="shared" si="0"/>
        <v>8</v>
      </c>
    </row>
    <row r="30" spans="1:8">
      <c r="A30" s="115" t="s">
        <v>1842</v>
      </c>
      <c r="B30" s="5" t="s">
        <v>1843</v>
      </c>
      <c r="C30" s="992"/>
      <c r="D30" s="992"/>
      <c r="E30" s="992">
        <v>2</v>
      </c>
      <c r="F30" s="992">
        <v>2</v>
      </c>
      <c r="G30" s="992">
        <f t="shared" si="0"/>
        <v>2</v>
      </c>
      <c r="H30" s="992">
        <f t="shared" si="0"/>
        <v>2</v>
      </c>
    </row>
    <row r="31" spans="1:8">
      <c r="A31" s="115" t="s">
        <v>1844</v>
      </c>
      <c r="B31" s="5" t="s">
        <v>1845</v>
      </c>
      <c r="C31" s="992"/>
      <c r="D31" s="992"/>
      <c r="E31" s="992">
        <v>2</v>
      </c>
      <c r="F31" s="992">
        <v>2</v>
      </c>
      <c r="G31" s="992">
        <f t="shared" si="0"/>
        <v>2</v>
      </c>
      <c r="H31" s="992">
        <f t="shared" si="0"/>
        <v>2</v>
      </c>
    </row>
    <row r="32" spans="1:8">
      <c r="A32" s="115" t="s">
        <v>1846</v>
      </c>
      <c r="B32" s="5" t="s">
        <v>1847</v>
      </c>
      <c r="C32" s="992"/>
      <c r="D32" s="992"/>
      <c r="E32" s="992">
        <v>142</v>
      </c>
      <c r="F32" s="992">
        <v>120</v>
      </c>
      <c r="G32" s="992">
        <f t="shared" si="0"/>
        <v>142</v>
      </c>
      <c r="H32" s="992">
        <f t="shared" si="0"/>
        <v>120</v>
      </c>
    </row>
    <row r="33" spans="1:8">
      <c r="A33" s="115" t="s">
        <v>1848</v>
      </c>
      <c r="B33" s="5" t="s">
        <v>1849</v>
      </c>
      <c r="C33" s="992"/>
      <c r="D33" s="992"/>
      <c r="E33" s="992">
        <v>59</v>
      </c>
      <c r="F33" s="992">
        <v>60</v>
      </c>
      <c r="G33" s="992">
        <f t="shared" si="0"/>
        <v>59</v>
      </c>
      <c r="H33" s="992">
        <f t="shared" si="0"/>
        <v>60</v>
      </c>
    </row>
    <row r="34" spans="1:8">
      <c r="A34" s="115" t="s">
        <v>1850</v>
      </c>
      <c r="B34" s="5" t="s">
        <v>1851</v>
      </c>
      <c r="C34" s="992"/>
      <c r="D34" s="992"/>
      <c r="E34" s="992">
        <v>46</v>
      </c>
      <c r="F34" s="992">
        <v>40</v>
      </c>
      <c r="G34" s="992">
        <f t="shared" si="0"/>
        <v>46</v>
      </c>
      <c r="H34" s="992">
        <f t="shared" si="0"/>
        <v>40</v>
      </c>
    </row>
    <row r="35" spans="1:8">
      <c r="A35" s="115" t="s">
        <v>1852</v>
      </c>
      <c r="B35" s="5" t="s">
        <v>1853</v>
      </c>
      <c r="C35" s="992"/>
      <c r="D35" s="992"/>
      <c r="E35" s="992">
        <v>54</v>
      </c>
      <c r="F35" s="992">
        <v>40</v>
      </c>
      <c r="G35" s="992">
        <f t="shared" si="0"/>
        <v>54</v>
      </c>
      <c r="H35" s="992">
        <f t="shared" si="0"/>
        <v>40</v>
      </c>
    </row>
    <row r="36" spans="1:8">
      <c r="A36" s="115" t="s">
        <v>1854</v>
      </c>
      <c r="B36" s="5" t="s">
        <v>1855</v>
      </c>
      <c r="C36" s="992"/>
      <c r="D36" s="992"/>
      <c r="E36" s="992">
        <v>4</v>
      </c>
      <c r="F36" s="992">
        <v>10</v>
      </c>
      <c r="G36" s="992">
        <f t="shared" si="0"/>
        <v>4</v>
      </c>
      <c r="H36" s="992">
        <f t="shared" si="0"/>
        <v>10</v>
      </c>
    </row>
    <row r="37" spans="1:8">
      <c r="A37" s="115" t="s">
        <v>1856</v>
      </c>
      <c r="B37" s="5" t="s">
        <v>1857</v>
      </c>
      <c r="C37" s="992"/>
      <c r="D37" s="992"/>
      <c r="E37" s="992">
        <v>0</v>
      </c>
      <c r="F37" s="992">
        <v>1</v>
      </c>
      <c r="G37" s="992">
        <f t="shared" si="0"/>
        <v>0</v>
      </c>
      <c r="H37" s="992">
        <f t="shared" si="0"/>
        <v>1</v>
      </c>
    </row>
    <row r="38" spans="1:8">
      <c r="A38" s="115" t="s">
        <v>1858</v>
      </c>
      <c r="B38" s="5" t="s">
        <v>1859</v>
      </c>
      <c r="C38" s="992"/>
      <c r="D38" s="992"/>
      <c r="E38" s="992">
        <v>23</v>
      </c>
      <c r="F38" s="992">
        <v>20</v>
      </c>
      <c r="G38" s="992">
        <f t="shared" si="0"/>
        <v>23</v>
      </c>
      <c r="H38" s="992">
        <f t="shared" si="0"/>
        <v>20</v>
      </c>
    </row>
    <row r="39" spans="1:8">
      <c r="A39" s="115" t="s">
        <v>1860</v>
      </c>
      <c r="B39" s="5" t="s">
        <v>1861</v>
      </c>
      <c r="C39" s="992"/>
      <c r="D39" s="992"/>
      <c r="E39" s="992">
        <v>0</v>
      </c>
      <c r="F39" s="992">
        <v>1</v>
      </c>
      <c r="G39" s="992">
        <f t="shared" si="0"/>
        <v>0</v>
      </c>
      <c r="H39" s="992">
        <f t="shared" si="0"/>
        <v>1</v>
      </c>
    </row>
    <row r="40" spans="1:8">
      <c r="A40" s="115" t="s">
        <v>1862</v>
      </c>
      <c r="B40" s="5" t="s">
        <v>1863</v>
      </c>
      <c r="C40" s="992"/>
      <c r="D40" s="992"/>
      <c r="E40" s="992">
        <v>46</v>
      </c>
      <c r="F40" s="992">
        <v>30</v>
      </c>
      <c r="G40" s="992">
        <f t="shared" si="0"/>
        <v>46</v>
      </c>
      <c r="H40" s="992">
        <f t="shared" si="0"/>
        <v>30</v>
      </c>
    </row>
    <row r="41" spans="1:8">
      <c r="A41" s="115" t="s">
        <v>1864</v>
      </c>
      <c r="B41" s="5" t="s">
        <v>1865</v>
      </c>
      <c r="C41" s="992"/>
      <c r="D41" s="992"/>
      <c r="E41" s="992">
        <v>0</v>
      </c>
      <c r="F41" s="992">
        <v>1</v>
      </c>
      <c r="G41" s="992">
        <f t="shared" ref="G41:H72" si="1">C41+E41</f>
        <v>0</v>
      </c>
      <c r="H41" s="992">
        <f t="shared" si="1"/>
        <v>1</v>
      </c>
    </row>
    <row r="42" spans="1:8">
      <c r="A42" s="115" t="s">
        <v>1866</v>
      </c>
      <c r="B42" s="5" t="s">
        <v>1867</v>
      </c>
      <c r="C42" s="992"/>
      <c r="D42" s="992"/>
      <c r="E42" s="992">
        <v>3</v>
      </c>
      <c r="F42" s="992">
        <v>5</v>
      </c>
      <c r="G42" s="992">
        <f t="shared" si="1"/>
        <v>3</v>
      </c>
      <c r="H42" s="992">
        <f t="shared" si="1"/>
        <v>5</v>
      </c>
    </row>
    <row r="43" spans="1:8">
      <c r="A43" s="115" t="s">
        <v>1868</v>
      </c>
      <c r="B43" s="5" t="s">
        <v>1869</v>
      </c>
      <c r="C43" s="992"/>
      <c r="D43" s="992"/>
      <c r="E43" s="992">
        <v>0</v>
      </c>
      <c r="F43" s="992">
        <v>1</v>
      </c>
      <c r="G43" s="992">
        <f t="shared" si="1"/>
        <v>0</v>
      </c>
      <c r="H43" s="992">
        <f t="shared" si="1"/>
        <v>1</v>
      </c>
    </row>
    <row r="44" spans="1:8">
      <c r="A44" s="115" t="s">
        <v>1870</v>
      </c>
      <c r="B44" s="5" t="s">
        <v>1871</v>
      </c>
      <c r="C44" s="992"/>
      <c r="D44" s="992"/>
      <c r="E44" s="992">
        <v>13</v>
      </c>
      <c r="F44" s="992">
        <v>12</v>
      </c>
      <c r="G44" s="992">
        <f t="shared" si="1"/>
        <v>13</v>
      </c>
      <c r="H44" s="992">
        <f t="shared" si="1"/>
        <v>12</v>
      </c>
    </row>
    <row r="45" spans="1:8">
      <c r="A45" s="115" t="s">
        <v>1872</v>
      </c>
      <c r="B45" s="5" t="s">
        <v>1873</v>
      </c>
      <c r="C45" s="992"/>
      <c r="D45" s="992"/>
      <c r="E45" s="992">
        <v>6</v>
      </c>
      <c r="F45" s="992">
        <v>5</v>
      </c>
      <c r="G45" s="992">
        <f t="shared" si="1"/>
        <v>6</v>
      </c>
      <c r="H45" s="992">
        <f t="shared" si="1"/>
        <v>5</v>
      </c>
    </row>
    <row r="46" spans="1:8">
      <c r="A46" s="115" t="s">
        <v>1874</v>
      </c>
      <c r="B46" s="5" t="s">
        <v>1875</v>
      </c>
      <c r="C46" s="992"/>
      <c r="D46" s="992"/>
      <c r="E46" s="992">
        <v>8</v>
      </c>
      <c r="F46" s="992">
        <v>15</v>
      </c>
      <c r="G46" s="992">
        <f t="shared" si="1"/>
        <v>8</v>
      </c>
      <c r="H46" s="992">
        <f t="shared" si="1"/>
        <v>15</v>
      </c>
    </row>
    <row r="47" spans="1:8">
      <c r="A47" s="115" t="s">
        <v>1876</v>
      </c>
      <c r="B47" s="5" t="s">
        <v>1877</v>
      </c>
      <c r="C47" s="992"/>
      <c r="D47" s="992"/>
      <c r="E47" s="992">
        <v>2</v>
      </c>
      <c r="F47" s="992">
        <v>2</v>
      </c>
      <c r="G47" s="992">
        <f t="shared" si="1"/>
        <v>2</v>
      </c>
      <c r="H47" s="992">
        <f t="shared" si="1"/>
        <v>2</v>
      </c>
    </row>
    <row r="48" spans="1:8">
      <c r="A48" s="115" t="s">
        <v>1878</v>
      </c>
      <c r="B48" s="5" t="s">
        <v>1879</v>
      </c>
      <c r="C48" s="992"/>
      <c r="D48" s="992"/>
      <c r="E48" s="992">
        <v>0</v>
      </c>
      <c r="F48" s="992">
        <v>3</v>
      </c>
      <c r="G48" s="992">
        <f t="shared" si="1"/>
        <v>0</v>
      </c>
      <c r="H48" s="992">
        <f t="shared" si="1"/>
        <v>3</v>
      </c>
    </row>
    <row r="49" spans="1:8">
      <c r="A49" s="115" t="s">
        <v>1880</v>
      </c>
      <c r="B49" s="5" t="s">
        <v>1881</v>
      </c>
      <c r="C49" s="992"/>
      <c r="D49" s="992"/>
      <c r="E49" s="992">
        <v>0</v>
      </c>
      <c r="F49" s="992">
        <v>2</v>
      </c>
      <c r="G49" s="992">
        <f t="shared" si="1"/>
        <v>0</v>
      </c>
      <c r="H49" s="992">
        <f t="shared" si="1"/>
        <v>2</v>
      </c>
    </row>
    <row r="50" spans="1:8">
      <c r="A50" s="115" t="s">
        <v>1882</v>
      </c>
      <c r="B50" s="5" t="s">
        <v>1883</v>
      </c>
      <c r="C50" s="992"/>
      <c r="D50" s="992"/>
      <c r="E50" s="992">
        <v>5</v>
      </c>
      <c r="F50" s="992">
        <v>1</v>
      </c>
      <c r="G50" s="992">
        <f t="shared" si="1"/>
        <v>5</v>
      </c>
      <c r="H50" s="992">
        <f t="shared" si="1"/>
        <v>1</v>
      </c>
    </row>
    <row r="51" spans="1:8">
      <c r="A51" s="115" t="s">
        <v>1884</v>
      </c>
      <c r="B51" s="5" t="s">
        <v>1885</v>
      </c>
      <c r="C51" s="992"/>
      <c r="D51" s="992"/>
      <c r="E51" s="992">
        <v>23</v>
      </c>
      <c r="F51" s="992">
        <v>30</v>
      </c>
      <c r="G51" s="992">
        <f t="shared" si="1"/>
        <v>23</v>
      </c>
      <c r="H51" s="992">
        <f t="shared" si="1"/>
        <v>30</v>
      </c>
    </row>
    <row r="52" spans="1:8">
      <c r="A52" s="115" t="s">
        <v>1886</v>
      </c>
      <c r="B52" s="5" t="s">
        <v>1887</v>
      </c>
      <c r="C52" s="992"/>
      <c r="D52" s="992"/>
      <c r="E52" s="992">
        <v>58</v>
      </c>
      <c r="F52" s="992">
        <v>70</v>
      </c>
      <c r="G52" s="992">
        <f t="shared" si="1"/>
        <v>58</v>
      </c>
      <c r="H52" s="992">
        <f t="shared" si="1"/>
        <v>70</v>
      </c>
    </row>
    <row r="53" spans="1:8">
      <c r="A53" s="115" t="s">
        <v>1888</v>
      </c>
      <c r="B53" s="5" t="s">
        <v>1889</v>
      </c>
      <c r="C53" s="992"/>
      <c r="D53" s="992"/>
      <c r="E53" s="992">
        <v>364</v>
      </c>
      <c r="F53" s="992">
        <v>350</v>
      </c>
      <c r="G53" s="992">
        <f t="shared" si="1"/>
        <v>364</v>
      </c>
      <c r="H53" s="992">
        <f t="shared" si="1"/>
        <v>350</v>
      </c>
    </row>
    <row r="54" spans="1:8">
      <c r="A54" s="115" t="s">
        <v>1890</v>
      </c>
      <c r="B54" s="5" t="s">
        <v>1891</v>
      </c>
      <c r="C54" s="992"/>
      <c r="D54" s="992"/>
      <c r="E54" s="992">
        <v>0</v>
      </c>
      <c r="F54" s="992">
        <v>1</v>
      </c>
      <c r="G54" s="992">
        <f t="shared" si="1"/>
        <v>0</v>
      </c>
      <c r="H54" s="992">
        <f t="shared" si="1"/>
        <v>1</v>
      </c>
    </row>
    <row r="55" spans="1:8">
      <c r="A55" s="115" t="s">
        <v>1892</v>
      </c>
      <c r="B55" s="5" t="s">
        <v>1893</v>
      </c>
      <c r="C55" s="992"/>
      <c r="D55" s="992"/>
      <c r="E55" s="992">
        <v>5</v>
      </c>
      <c r="F55" s="992">
        <v>5</v>
      </c>
      <c r="G55" s="992">
        <f t="shared" si="1"/>
        <v>5</v>
      </c>
      <c r="H55" s="992">
        <f t="shared" si="1"/>
        <v>5</v>
      </c>
    </row>
    <row r="56" spans="1:8">
      <c r="A56" s="115" t="s">
        <v>1894</v>
      </c>
      <c r="B56" s="5" t="s">
        <v>1895</v>
      </c>
      <c r="C56" s="992"/>
      <c r="D56" s="992"/>
      <c r="E56" s="992">
        <v>16</v>
      </c>
      <c r="F56" s="992">
        <v>20</v>
      </c>
      <c r="G56" s="992">
        <f t="shared" si="1"/>
        <v>16</v>
      </c>
      <c r="H56" s="992">
        <f t="shared" si="1"/>
        <v>20</v>
      </c>
    </row>
    <row r="57" spans="1:8">
      <c r="A57" s="115" t="s">
        <v>1896</v>
      </c>
      <c r="B57" s="5" t="s">
        <v>1897</v>
      </c>
      <c r="C57" s="992"/>
      <c r="D57" s="992"/>
      <c r="E57" s="992">
        <v>10</v>
      </c>
      <c r="F57" s="992">
        <v>15</v>
      </c>
      <c r="G57" s="992">
        <f t="shared" si="1"/>
        <v>10</v>
      </c>
      <c r="H57" s="992">
        <f t="shared" si="1"/>
        <v>15</v>
      </c>
    </row>
    <row r="58" spans="1:8">
      <c r="A58" s="115" t="s">
        <v>1898</v>
      </c>
      <c r="B58" s="5" t="s">
        <v>1899</v>
      </c>
      <c r="C58" s="992"/>
      <c r="D58" s="992"/>
      <c r="E58" s="992">
        <v>0</v>
      </c>
      <c r="F58" s="992">
        <v>1</v>
      </c>
      <c r="G58" s="992">
        <f t="shared" si="1"/>
        <v>0</v>
      </c>
      <c r="H58" s="992">
        <f t="shared" si="1"/>
        <v>1</v>
      </c>
    </row>
    <row r="59" spans="1:8">
      <c r="A59" s="115" t="s">
        <v>1900</v>
      </c>
      <c r="B59" s="5" t="s">
        <v>1901</v>
      </c>
      <c r="C59" s="992"/>
      <c r="D59" s="992"/>
      <c r="E59" s="992">
        <v>0</v>
      </c>
      <c r="F59" s="992">
        <v>10</v>
      </c>
      <c r="G59" s="992">
        <f t="shared" si="1"/>
        <v>0</v>
      </c>
      <c r="H59" s="992">
        <f t="shared" si="1"/>
        <v>10</v>
      </c>
    </row>
    <row r="60" spans="1:8">
      <c r="A60" s="115" t="s">
        <v>1902</v>
      </c>
      <c r="B60" s="5" t="s">
        <v>1903</v>
      </c>
      <c r="C60" s="992"/>
      <c r="D60" s="992"/>
      <c r="E60" s="992">
        <v>2</v>
      </c>
      <c r="F60" s="992">
        <v>3</v>
      </c>
      <c r="G60" s="992">
        <f t="shared" si="1"/>
        <v>2</v>
      </c>
      <c r="H60" s="992">
        <f t="shared" si="1"/>
        <v>3</v>
      </c>
    </row>
    <row r="61" spans="1:8">
      <c r="A61" s="115" t="s">
        <v>1904</v>
      </c>
      <c r="B61" s="5" t="s">
        <v>1905</v>
      </c>
      <c r="C61" s="992"/>
      <c r="D61" s="992"/>
      <c r="E61" s="992">
        <v>13</v>
      </c>
      <c r="F61" s="992">
        <v>12</v>
      </c>
      <c r="G61" s="992">
        <f t="shared" si="1"/>
        <v>13</v>
      </c>
      <c r="H61" s="992">
        <f t="shared" si="1"/>
        <v>12</v>
      </c>
    </row>
    <row r="62" spans="1:8">
      <c r="A62" s="115" t="s">
        <v>1906</v>
      </c>
      <c r="B62" s="5" t="s">
        <v>1907</v>
      </c>
      <c r="C62" s="992"/>
      <c r="D62" s="992"/>
      <c r="E62" s="992">
        <v>21</v>
      </c>
      <c r="F62" s="992">
        <v>20</v>
      </c>
      <c r="G62" s="992">
        <f t="shared" si="1"/>
        <v>21</v>
      </c>
      <c r="H62" s="992">
        <f t="shared" si="1"/>
        <v>20</v>
      </c>
    </row>
    <row r="63" spans="1:8">
      <c r="A63" s="115" t="s">
        <v>1908</v>
      </c>
      <c r="B63" s="5" t="s">
        <v>1909</v>
      </c>
      <c r="C63" s="992"/>
      <c r="D63" s="992"/>
      <c r="E63" s="992">
        <v>5</v>
      </c>
      <c r="F63" s="992">
        <v>10</v>
      </c>
      <c r="G63" s="992">
        <f t="shared" si="1"/>
        <v>5</v>
      </c>
      <c r="H63" s="992">
        <f t="shared" si="1"/>
        <v>10</v>
      </c>
    </row>
    <row r="64" spans="1:8">
      <c r="A64" s="115" t="s">
        <v>1910</v>
      </c>
      <c r="B64" s="5" t="s">
        <v>1911</v>
      </c>
      <c r="C64" s="992"/>
      <c r="D64" s="992"/>
      <c r="E64" s="992">
        <v>0</v>
      </c>
      <c r="F64" s="992">
        <v>2</v>
      </c>
      <c r="G64" s="992">
        <f t="shared" si="1"/>
        <v>0</v>
      </c>
      <c r="H64" s="992">
        <f t="shared" si="1"/>
        <v>2</v>
      </c>
    </row>
    <row r="65" spans="1:8">
      <c r="A65" s="115" t="s">
        <v>1912</v>
      </c>
      <c r="B65" s="5" t="s">
        <v>1913</v>
      </c>
      <c r="C65" s="992"/>
      <c r="D65" s="992"/>
      <c r="E65" s="992">
        <v>1</v>
      </c>
      <c r="F65" s="992">
        <v>2</v>
      </c>
      <c r="G65" s="992">
        <f t="shared" si="1"/>
        <v>1</v>
      </c>
      <c r="H65" s="992">
        <f t="shared" si="1"/>
        <v>2</v>
      </c>
    </row>
    <row r="66" spans="1:8">
      <c r="A66" s="115" t="s">
        <v>1914</v>
      </c>
      <c r="B66" s="5" t="s">
        <v>1915</v>
      </c>
      <c r="C66" s="992"/>
      <c r="D66" s="992"/>
      <c r="E66" s="992">
        <v>2</v>
      </c>
      <c r="F66" s="992">
        <v>2</v>
      </c>
      <c r="G66" s="992">
        <f t="shared" si="1"/>
        <v>2</v>
      </c>
      <c r="H66" s="992">
        <f t="shared" si="1"/>
        <v>2</v>
      </c>
    </row>
    <row r="67" spans="1:8">
      <c r="A67" s="115" t="s">
        <v>1916</v>
      </c>
      <c r="B67" s="5" t="s">
        <v>1917</v>
      </c>
      <c r="C67" s="992"/>
      <c r="D67" s="992"/>
      <c r="E67" s="992">
        <v>9</v>
      </c>
      <c r="F67" s="992">
        <v>10</v>
      </c>
      <c r="G67" s="992">
        <f t="shared" si="1"/>
        <v>9</v>
      </c>
      <c r="H67" s="992">
        <f t="shared" si="1"/>
        <v>10</v>
      </c>
    </row>
    <row r="68" spans="1:8">
      <c r="A68" s="115" t="s">
        <v>1918</v>
      </c>
      <c r="B68" s="5" t="s">
        <v>1919</v>
      </c>
      <c r="C68" s="992"/>
      <c r="D68" s="992"/>
      <c r="E68" s="992">
        <v>1</v>
      </c>
      <c r="F68" s="992">
        <v>1</v>
      </c>
      <c r="G68" s="992">
        <f t="shared" si="1"/>
        <v>1</v>
      </c>
      <c r="H68" s="992">
        <f t="shared" si="1"/>
        <v>1</v>
      </c>
    </row>
    <row r="69" spans="1:8" ht="24.75">
      <c r="A69" s="115" t="s">
        <v>1920</v>
      </c>
      <c r="B69" s="5" t="s">
        <v>1921</v>
      </c>
      <c r="C69" s="992"/>
      <c r="D69" s="992"/>
      <c r="E69" s="992">
        <v>22</v>
      </c>
      <c r="F69" s="992">
        <v>20</v>
      </c>
      <c r="G69" s="992">
        <f t="shared" si="1"/>
        <v>22</v>
      </c>
      <c r="H69" s="992">
        <f t="shared" si="1"/>
        <v>20</v>
      </c>
    </row>
    <row r="70" spans="1:8">
      <c r="A70" s="115" t="s">
        <v>1922</v>
      </c>
      <c r="B70" s="5" t="s">
        <v>1923</v>
      </c>
      <c r="C70" s="992"/>
      <c r="D70" s="992"/>
      <c r="E70" s="992">
        <v>0</v>
      </c>
      <c r="F70" s="992">
        <v>1</v>
      </c>
      <c r="G70" s="992">
        <f t="shared" si="1"/>
        <v>0</v>
      </c>
      <c r="H70" s="992">
        <f t="shared" si="1"/>
        <v>1</v>
      </c>
    </row>
    <row r="71" spans="1:8" ht="24.75">
      <c r="A71" s="115" t="s">
        <v>1924</v>
      </c>
      <c r="B71" s="5" t="s">
        <v>1925</v>
      </c>
      <c r="C71" s="992"/>
      <c r="D71" s="992"/>
      <c r="E71" s="992">
        <v>3</v>
      </c>
      <c r="F71" s="992">
        <v>2</v>
      </c>
      <c r="G71" s="992">
        <f t="shared" si="1"/>
        <v>3</v>
      </c>
      <c r="H71" s="992">
        <f t="shared" si="1"/>
        <v>2</v>
      </c>
    </row>
    <row r="72" spans="1:8">
      <c r="A72" s="115" t="s">
        <v>1926</v>
      </c>
      <c r="B72" s="5" t="s">
        <v>1927</v>
      </c>
      <c r="C72" s="992"/>
      <c r="D72" s="992"/>
      <c r="E72" s="992">
        <v>2</v>
      </c>
      <c r="F72" s="992">
        <v>2</v>
      </c>
      <c r="G72" s="992">
        <f t="shared" si="1"/>
        <v>2</v>
      </c>
      <c r="H72" s="992">
        <f t="shared" si="1"/>
        <v>2</v>
      </c>
    </row>
    <row r="73" spans="1:8">
      <c r="A73" s="115" t="s">
        <v>1928</v>
      </c>
      <c r="B73" s="5" t="s">
        <v>1929</v>
      </c>
      <c r="C73" s="992"/>
      <c r="D73" s="992"/>
      <c r="E73" s="992">
        <v>19</v>
      </c>
      <c r="F73" s="992">
        <v>20</v>
      </c>
      <c r="G73" s="992">
        <f t="shared" ref="G73:H104" si="2">C73+E73</f>
        <v>19</v>
      </c>
      <c r="H73" s="992">
        <f t="shared" si="2"/>
        <v>20</v>
      </c>
    </row>
    <row r="74" spans="1:8">
      <c r="A74" s="115" t="s">
        <v>1930</v>
      </c>
      <c r="B74" s="5" t="s">
        <v>1931</v>
      </c>
      <c r="C74" s="992"/>
      <c r="D74" s="992"/>
      <c r="E74" s="992">
        <v>0</v>
      </c>
      <c r="F74" s="992">
        <v>1</v>
      </c>
      <c r="G74" s="992">
        <f t="shared" si="2"/>
        <v>0</v>
      </c>
      <c r="H74" s="992">
        <f t="shared" si="2"/>
        <v>1</v>
      </c>
    </row>
    <row r="75" spans="1:8">
      <c r="A75" s="115" t="s">
        <v>1932</v>
      </c>
      <c r="B75" s="5" t="s">
        <v>1933</v>
      </c>
      <c r="C75" s="992"/>
      <c r="D75" s="992"/>
      <c r="E75" s="992">
        <v>9</v>
      </c>
      <c r="F75" s="992">
        <v>20</v>
      </c>
      <c r="G75" s="992">
        <f t="shared" si="2"/>
        <v>9</v>
      </c>
      <c r="H75" s="992">
        <f t="shared" si="2"/>
        <v>20</v>
      </c>
    </row>
    <row r="76" spans="1:8">
      <c r="A76" s="115" t="s">
        <v>1934</v>
      </c>
      <c r="B76" s="5" t="s">
        <v>1935</v>
      </c>
      <c r="C76" s="992"/>
      <c r="D76" s="992"/>
      <c r="E76" s="992">
        <v>1</v>
      </c>
      <c r="F76" s="992">
        <v>1</v>
      </c>
      <c r="G76" s="992">
        <f t="shared" si="2"/>
        <v>1</v>
      </c>
      <c r="H76" s="992">
        <f t="shared" si="2"/>
        <v>1</v>
      </c>
    </row>
    <row r="77" spans="1:8">
      <c r="A77" s="115" t="s">
        <v>1936</v>
      </c>
      <c r="B77" s="5" t="s">
        <v>1937</v>
      </c>
      <c r="C77" s="992"/>
      <c r="D77" s="992"/>
      <c r="E77" s="992">
        <v>4</v>
      </c>
      <c r="F77" s="992">
        <v>5</v>
      </c>
      <c r="G77" s="992">
        <f t="shared" si="2"/>
        <v>4</v>
      </c>
      <c r="H77" s="992">
        <f t="shared" si="2"/>
        <v>5</v>
      </c>
    </row>
    <row r="78" spans="1:8">
      <c r="A78" s="115" t="s">
        <v>1938</v>
      </c>
      <c r="B78" s="5" t="s">
        <v>1939</v>
      </c>
      <c r="C78" s="992"/>
      <c r="D78" s="992"/>
      <c r="E78" s="992">
        <v>0</v>
      </c>
      <c r="F78" s="992">
        <v>1</v>
      </c>
      <c r="G78" s="992">
        <f t="shared" si="2"/>
        <v>0</v>
      </c>
      <c r="H78" s="992">
        <f t="shared" si="2"/>
        <v>1</v>
      </c>
    </row>
    <row r="79" spans="1:8">
      <c r="A79" s="115" t="s">
        <v>1940</v>
      </c>
      <c r="B79" s="5" t="s">
        <v>1941</v>
      </c>
      <c r="C79" s="992"/>
      <c r="D79" s="992"/>
      <c r="E79" s="992">
        <v>4</v>
      </c>
      <c r="F79" s="992">
        <v>5</v>
      </c>
      <c r="G79" s="992">
        <f t="shared" si="2"/>
        <v>4</v>
      </c>
      <c r="H79" s="992">
        <f t="shared" si="2"/>
        <v>5</v>
      </c>
    </row>
    <row r="80" spans="1:8">
      <c r="A80" s="115" t="s">
        <v>1942</v>
      </c>
      <c r="B80" s="5" t="s">
        <v>1943</v>
      </c>
      <c r="C80" s="992"/>
      <c r="D80" s="992"/>
      <c r="E80" s="992">
        <v>6</v>
      </c>
      <c r="F80" s="992">
        <v>15</v>
      </c>
      <c r="G80" s="992">
        <f t="shared" si="2"/>
        <v>6</v>
      </c>
      <c r="H80" s="992">
        <f t="shared" si="2"/>
        <v>15</v>
      </c>
    </row>
    <row r="81" spans="1:8">
      <c r="A81" s="115" t="s">
        <v>1944</v>
      </c>
      <c r="B81" s="5" t="s">
        <v>1945</v>
      </c>
      <c r="C81" s="992"/>
      <c r="D81" s="992"/>
      <c r="E81" s="992">
        <v>33</v>
      </c>
      <c r="F81" s="992">
        <v>30</v>
      </c>
      <c r="G81" s="992">
        <f t="shared" si="2"/>
        <v>33</v>
      </c>
      <c r="H81" s="992">
        <f t="shared" si="2"/>
        <v>30</v>
      </c>
    </row>
    <row r="82" spans="1:8">
      <c r="A82" s="115" t="s">
        <v>1946</v>
      </c>
      <c r="B82" s="5" t="s">
        <v>1947</v>
      </c>
      <c r="C82" s="992"/>
      <c r="D82" s="992"/>
      <c r="E82" s="992">
        <v>4</v>
      </c>
      <c r="F82" s="992">
        <v>5</v>
      </c>
      <c r="G82" s="992">
        <f t="shared" si="2"/>
        <v>4</v>
      </c>
      <c r="H82" s="992">
        <f t="shared" si="2"/>
        <v>5</v>
      </c>
    </row>
    <row r="83" spans="1:8">
      <c r="A83" s="115" t="s">
        <v>1948</v>
      </c>
      <c r="B83" s="5" t="s">
        <v>1949</v>
      </c>
      <c r="C83" s="992"/>
      <c r="D83" s="992"/>
      <c r="E83" s="992">
        <v>0</v>
      </c>
      <c r="F83" s="992">
        <v>1</v>
      </c>
      <c r="G83" s="992">
        <f t="shared" si="2"/>
        <v>0</v>
      </c>
      <c r="H83" s="992">
        <f t="shared" si="2"/>
        <v>1</v>
      </c>
    </row>
    <row r="84" spans="1:8">
      <c r="A84" s="115" t="s">
        <v>1950</v>
      </c>
      <c r="B84" s="5" t="s">
        <v>1951</v>
      </c>
      <c r="C84" s="992"/>
      <c r="D84" s="992"/>
      <c r="E84" s="992">
        <v>2</v>
      </c>
      <c r="F84" s="992">
        <v>5</v>
      </c>
      <c r="G84" s="992">
        <f t="shared" si="2"/>
        <v>2</v>
      </c>
      <c r="H84" s="992">
        <f t="shared" si="2"/>
        <v>5</v>
      </c>
    </row>
    <row r="85" spans="1:8">
      <c r="A85" s="115" t="s">
        <v>1952</v>
      </c>
      <c r="B85" s="5" t="s">
        <v>1953</v>
      </c>
      <c r="C85" s="992"/>
      <c r="D85" s="992"/>
      <c r="E85" s="992">
        <v>0</v>
      </c>
      <c r="F85" s="992">
        <v>1</v>
      </c>
      <c r="G85" s="992">
        <f t="shared" si="2"/>
        <v>0</v>
      </c>
      <c r="H85" s="992">
        <f t="shared" si="2"/>
        <v>1</v>
      </c>
    </row>
    <row r="86" spans="1:8">
      <c r="A86" s="115" t="s">
        <v>1954</v>
      </c>
      <c r="B86" s="5" t="s">
        <v>1955</v>
      </c>
      <c r="C86" s="992"/>
      <c r="D86" s="992"/>
      <c r="E86" s="992">
        <v>0</v>
      </c>
      <c r="F86" s="992">
        <v>1</v>
      </c>
      <c r="G86" s="992">
        <f t="shared" si="2"/>
        <v>0</v>
      </c>
      <c r="H86" s="992">
        <f t="shared" si="2"/>
        <v>1</v>
      </c>
    </row>
    <row r="87" spans="1:8">
      <c r="A87" s="115" t="s">
        <v>1956</v>
      </c>
      <c r="B87" s="5" t="s">
        <v>1957</v>
      </c>
      <c r="C87" s="992"/>
      <c r="D87" s="992"/>
      <c r="E87" s="992">
        <v>12</v>
      </c>
      <c r="F87" s="992">
        <v>12</v>
      </c>
      <c r="G87" s="992">
        <f t="shared" si="2"/>
        <v>12</v>
      </c>
      <c r="H87" s="992">
        <f t="shared" si="2"/>
        <v>12</v>
      </c>
    </row>
    <row r="88" spans="1:8">
      <c r="A88" s="115" t="s">
        <v>1958</v>
      </c>
      <c r="B88" s="5" t="s">
        <v>1959</v>
      </c>
      <c r="C88" s="992"/>
      <c r="D88" s="992"/>
      <c r="E88" s="992">
        <v>11</v>
      </c>
      <c r="F88" s="992">
        <v>12</v>
      </c>
      <c r="G88" s="992">
        <f t="shared" si="2"/>
        <v>11</v>
      </c>
      <c r="H88" s="992">
        <f t="shared" si="2"/>
        <v>12</v>
      </c>
    </row>
    <row r="89" spans="1:8">
      <c r="A89" s="115" t="s">
        <v>1960</v>
      </c>
      <c r="B89" s="5" t="s">
        <v>1961</v>
      </c>
      <c r="C89" s="992"/>
      <c r="D89" s="992"/>
      <c r="E89" s="992">
        <v>1</v>
      </c>
      <c r="F89" s="992">
        <v>3</v>
      </c>
      <c r="G89" s="992">
        <f t="shared" si="2"/>
        <v>1</v>
      </c>
      <c r="H89" s="992">
        <f t="shared" si="2"/>
        <v>3</v>
      </c>
    </row>
    <row r="90" spans="1:8">
      <c r="A90" s="115" t="s">
        <v>1962</v>
      </c>
      <c r="B90" s="5" t="s">
        <v>1963</v>
      </c>
      <c r="C90" s="992"/>
      <c r="D90" s="992"/>
      <c r="E90" s="992">
        <v>13</v>
      </c>
      <c r="F90" s="992">
        <v>15</v>
      </c>
      <c r="G90" s="992">
        <f t="shared" si="2"/>
        <v>13</v>
      </c>
      <c r="H90" s="992">
        <f t="shared" si="2"/>
        <v>15</v>
      </c>
    </row>
    <row r="91" spans="1:8">
      <c r="A91" s="115" t="s">
        <v>1964</v>
      </c>
      <c r="B91" s="5" t="s">
        <v>1965</v>
      </c>
      <c r="C91" s="992"/>
      <c r="D91" s="992"/>
      <c r="E91" s="992">
        <v>1</v>
      </c>
      <c r="F91" s="992">
        <v>5</v>
      </c>
      <c r="G91" s="992">
        <f t="shared" si="2"/>
        <v>1</v>
      </c>
      <c r="H91" s="992">
        <f t="shared" si="2"/>
        <v>5</v>
      </c>
    </row>
    <row r="92" spans="1:8">
      <c r="A92" s="115" t="s">
        <v>1966</v>
      </c>
      <c r="B92" s="5" t="s">
        <v>1967</v>
      </c>
      <c r="C92" s="992"/>
      <c r="D92" s="992"/>
      <c r="E92" s="992">
        <v>4</v>
      </c>
      <c r="F92" s="992">
        <v>5</v>
      </c>
      <c r="G92" s="992">
        <f t="shared" si="2"/>
        <v>4</v>
      </c>
      <c r="H92" s="992">
        <f t="shared" si="2"/>
        <v>5</v>
      </c>
    </row>
    <row r="93" spans="1:8">
      <c r="A93" s="115" t="s">
        <v>1968</v>
      </c>
      <c r="B93" s="5" t="s">
        <v>1969</v>
      </c>
      <c r="C93" s="992"/>
      <c r="D93" s="992"/>
      <c r="E93" s="992">
        <v>249</v>
      </c>
      <c r="F93" s="992">
        <v>200</v>
      </c>
      <c r="G93" s="992">
        <f t="shared" si="2"/>
        <v>249</v>
      </c>
      <c r="H93" s="992">
        <f t="shared" si="2"/>
        <v>200</v>
      </c>
    </row>
    <row r="94" spans="1:8">
      <c r="A94" s="115" t="s">
        <v>1970</v>
      </c>
      <c r="B94" s="5" t="s">
        <v>1971</v>
      </c>
      <c r="C94" s="992"/>
      <c r="D94" s="992"/>
      <c r="E94" s="992">
        <v>56</v>
      </c>
      <c r="F94" s="992">
        <v>50</v>
      </c>
      <c r="G94" s="992">
        <f t="shared" si="2"/>
        <v>56</v>
      </c>
      <c r="H94" s="992">
        <f t="shared" si="2"/>
        <v>50</v>
      </c>
    </row>
    <row r="95" spans="1:8">
      <c r="A95" s="115" t="s">
        <v>1972</v>
      </c>
      <c r="B95" s="5" t="s">
        <v>1973</v>
      </c>
      <c r="C95" s="992"/>
      <c r="D95" s="992"/>
      <c r="E95" s="992">
        <v>0</v>
      </c>
      <c r="F95" s="992">
        <v>1</v>
      </c>
      <c r="G95" s="992">
        <f t="shared" si="2"/>
        <v>0</v>
      </c>
      <c r="H95" s="992">
        <f t="shared" si="2"/>
        <v>1</v>
      </c>
    </row>
    <row r="96" spans="1:8">
      <c r="A96" s="115" t="s">
        <v>1974</v>
      </c>
      <c r="B96" s="5" t="s">
        <v>1975</v>
      </c>
      <c r="C96" s="992"/>
      <c r="D96" s="992"/>
      <c r="E96" s="992">
        <v>42</v>
      </c>
      <c r="F96" s="992">
        <v>40</v>
      </c>
      <c r="G96" s="992">
        <f t="shared" si="2"/>
        <v>42</v>
      </c>
      <c r="H96" s="992">
        <f t="shared" si="2"/>
        <v>40</v>
      </c>
    </row>
    <row r="97" spans="1:8">
      <c r="A97" s="115" t="s">
        <v>1976</v>
      </c>
      <c r="B97" s="5" t="s">
        <v>1977</v>
      </c>
      <c r="C97" s="992"/>
      <c r="D97" s="992"/>
      <c r="E97" s="992">
        <v>5</v>
      </c>
      <c r="F97" s="992">
        <v>10</v>
      </c>
      <c r="G97" s="992">
        <f t="shared" si="2"/>
        <v>5</v>
      </c>
      <c r="H97" s="992">
        <f t="shared" si="2"/>
        <v>10</v>
      </c>
    </row>
    <row r="98" spans="1:8">
      <c r="A98" s="115" t="s">
        <v>1978</v>
      </c>
      <c r="B98" s="5" t="s">
        <v>1979</v>
      </c>
      <c r="C98" s="992"/>
      <c r="D98" s="992"/>
      <c r="E98" s="992">
        <v>40</v>
      </c>
      <c r="F98" s="992">
        <v>35</v>
      </c>
      <c r="G98" s="992">
        <f t="shared" si="2"/>
        <v>40</v>
      </c>
      <c r="H98" s="992">
        <f t="shared" si="2"/>
        <v>35</v>
      </c>
    </row>
    <row r="99" spans="1:8">
      <c r="A99" s="115" t="s">
        <v>1980</v>
      </c>
      <c r="B99" s="5" t="s">
        <v>1981</v>
      </c>
      <c r="C99" s="992"/>
      <c r="D99" s="992"/>
      <c r="E99" s="992">
        <v>0</v>
      </c>
      <c r="F99" s="992">
        <v>1</v>
      </c>
      <c r="G99" s="992">
        <f t="shared" si="2"/>
        <v>0</v>
      </c>
      <c r="H99" s="992">
        <f t="shared" si="2"/>
        <v>1</v>
      </c>
    </row>
    <row r="100" spans="1:8">
      <c r="A100" s="115" t="s">
        <v>1982</v>
      </c>
      <c r="B100" s="5" t="s">
        <v>1983</v>
      </c>
      <c r="C100" s="992"/>
      <c r="D100" s="992"/>
      <c r="E100" s="992">
        <v>2</v>
      </c>
      <c r="F100" s="992">
        <v>10</v>
      </c>
      <c r="G100" s="992">
        <f t="shared" si="2"/>
        <v>2</v>
      </c>
      <c r="H100" s="992">
        <f t="shared" si="2"/>
        <v>10</v>
      </c>
    </row>
    <row r="101" spans="1:8">
      <c r="A101" s="115" t="s">
        <v>1984</v>
      </c>
      <c r="B101" s="5" t="s">
        <v>1985</v>
      </c>
      <c r="C101" s="992"/>
      <c r="D101" s="992"/>
      <c r="E101" s="992">
        <v>1</v>
      </c>
      <c r="F101" s="992">
        <v>4</v>
      </c>
      <c r="G101" s="992">
        <f t="shared" si="2"/>
        <v>1</v>
      </c>
      <c r="H101" s="992">
        <f t="shared" si="2"/>
        <v>4</v>
      </c>
    </row>
    <row r="102" spans="1:8">
      <c r="A102" s="115" t="s">
        <v>1986</v>
      </c>
      <c r="B102" s="5" t="s">
        <v>1987</v>
      </c>
      <c r="C102" s="992"/>
      <c r="D102" s="992"/>
      <c r="E102" s="992">
        <v>1</v>
      </c>
      <c r="F102" s="992">
        <v>6</v>
      </c>
      <c r="G102" s="992">
        <f t="shared" si="2"/>
        <v>1</v>
      </c>
      <c r="H102" s="992">
        <f t="shared" si="2"/>
        <v>6</v>
      </c>
    </row>
    <row r="103" spans="1:8">
      <c r="A103" s="115" t="s">
        <v>1988</v>
      </c>
      <c r="B103" s="5" t="s">
        <v>1989</v>
      </c>
      <c r="C103" s="992"/>
      <c r="D103" s="992"/>
      <c r="E103" s="992">
        <v>1</v>
      </c>
      <c r="F103" s="992">
        <v>1</v>
      </c>
      <c r="G103" s="992">
        <f t="shared" si="2"/>
        <v>1</v>
      </c>
      <c r="H103" s="992">
        <f t="shared" si="2"/>
        <v>1</v>
      </c>
    </row>
    <row r="104" spans="1:8">
      <c r="A104" s="115" t="s">
        <v>1990</v>
      </c>
      <c r="B104" s="5" t="s">
        <v>1991</v>
      </c>
      <c r="C104" s="992"/>
      <c r="D104" s="992"/>
      <c r="E104" s="992">
        <v>7</v>
      </c>
      <c r="F104" s="992">
        <v>7</v>
      </c>
      <c r="G104" s="992">
        <f t="shared" si="2"/>
        <v>7</v>
      </c>
      <c r="H104" s="992">
        <f t="shared" si="2"/>
        <v>7</v>
      </c>
    </row>
    <row r="105" spans="1:8">
      <c r="A105" s="115" t="s">
        <v>1992</v>
      </c>
      <c r="B105" s="5" t="s">
        <v>1993</v>
      </c>
      <c r="C105" s="992"/>
      <c r="D105" s="992"/>
      <c r="E105" s="992">
        <v>4</v>
      </c>
      <c r="F105" s="992">
        <v>5</v>
      </c>
      <c r="G105" s="992">
        <f t="shared" ref="G105:H136" si="3">C105+E105</f>
        <v>4</v>
      </c>
      <c r="H105" s="992">
        <f t="shared" si="3"/>
        <v>5</v>
      </c>
    </row>
    <row r="106" spans="1:8">
      <c r="A106" s="115" t="s">
        <v>1994</v>
      </c>
      <c r="B106" s="5" t="s">
        <v>1995</v>
      </c>
      <c r="C106" s="992"/>
      <c r="D106" s="992"/>
      <c r="E106" s="992">
        <v>15</v>
      </c>
      <c r="F106" s="992">
        <v>15</v>
      </c>
      <c r="G106" s="992">
        <f t="shared" si="3"/>
        <v>15</v>
      </c>
      <c r="H106" s="992">
        <f t="shared" si="3"/>
        <v>15</v>
      </c>
    </row>
    <row r="107" spans="1:8">
      <c r="A107" s="115" t="s">
        <v>1996</v>
      </c>
      <c r="B107" s="5" t="s">
        <v>1997</v>
      </c>
      <c r="C107" s="992"/>
      <c r="D107" s="992"/>
      <c r="E107" s="992">
        <v>20</v>
      </c>
      <c r="F107" s="992">
        <v>25</v>
      </c>
      <c r="G107" s="992">
        <f t="shared" si="3"/>
        <v>20</v>
      </c>
      <c r="H107" s="992">
        <f t="shared" si="3"/>
        <v>25</v>
      </c>
    </row>
    <row r="108" spans="1:8">
      <c r="A108" s="115" t="s">
        <v>1998</v>
      </c>
      <c r="B108" s="5" t="s">
        <v>1999</v>
      </c>
      <c r="C108" s="992"/>
      <c r="D108" s="992"/>
      <c r="E108" s="992">
        <v>0</v>
      </c>
      <c r="F108" s="992">
        <v>5</v>
      </c>
      <c r="G108" s="992">
        <f t="shared" si="3"/>
        <v>0</v>
      </c>
      <c r="H108" s="992">
        <f t="shared" si="3"/>
        <v>5</v>
      </c>
    </row>
    <row r="109" spans="1:8">
      <c r="A109" s="115" t="s">
        <v>2000</v>
      </c>
      <c r="B109" s="5" t="s">
        <v>2001</v>
      </c>
      <c r="C109" s="992"/>
      <c r="D109" s="992"/>
      <c r="E109" s="992">
        <v>1</v>
      </c>
      <c r="F109" s="992">
        <v>1</v>
      </c>
      <c r="G109" s="992">
        <f t="shared" si="3"/>
        <v>1</v>
      </c>
      <c r="H109" s="992">
        <f t="shared" si="3"/>
        <v>1</v>
      </c>
    </row>
    <row r="110" spans="1:8">
      <c r="A110" s="115" t="s">
        <v>2002</v>
      </c>
      <c r="B110" s="5" t="s">
        <v>2003</v>
      </c>
      <c r="C110" s="992"/>
      <c r="D110" s="992"/>
      <c r="E110" s="992">
        <v>12</v>
      </c>
      <c r="F110" s="992">
        <v>15</v>
      </c>
      <c r="G110" s="992">
        <f t="shared" si="3"/>
        <v>12</v>
      </c>
      <c r="H110" s="992">
        <f t="shared" si="3"/>
        <v>15</v>
      </c>
    </row>
    <row r="111" spans="1:8">
      <c r="A111" s="115" t="s">
        <v>2004</v>
      </c>
      <c r="B111" s="5" t="s">
        <v>2005</v>
      </c>
      <c r="C111" s="992"/>
      <c r="D111" s="992"/>
      <c r="E111" s="992">
        <v>0</v>
      </c>
      <c r="F111" s="992">
        <v>2</v>
      </c>
      <c r="G111" s="992">
        <f t="shared" si="3"/>
        <v>0</v>
      </c>
      <c r="H111" s="992">
        <f t="shared" si="3"/>
        <v>2</v>
      </c>
    </row>
    <row r="112" spans="1:8">
      <c r="A112" s="115" t="s">
        <v>2006</v>
      </c>
      <c r="B112" s="5" t="s">
        <v>2007</v>
      </c>
      <c r="C112" s="992"/>
      <c r="D112" s="992"/>
      <c r="E112" s="992">
        <v>1</v>
      </c>
      <c r="F112" s="992">
        <v>3</v>
      </c>
      <c r="G112" s="992">
        <f t="shared" si="3"/>
        <v>1</v>
      </c>
      <c r="H112" s="992">
        <f t="shared" si="3"/>
        <v>3</v>
      </c>
    </row>
    <row r="113" spans="1:8">
      <c r="A113" s="115" t="s">
        <v>2008</v>
      </c>
      <c r="B113" s="5" t="s">
        <v>2009</v>
      </c>
      <c r="C113" s="992"/>
      <c r="D113" s="992"/>
      <c r="E113" s="992">
        <v>1</v>
      </c>
      <c r="F113" s="992">
        <v>5</v>
      </c>
      <c r="G113" s="992">
        <f t="shared" si="3"/>
        <v>1</v>
      </c>
      <c r="H113" s="992">
        <f t="shared" si="3"/>
        <v>5</v>
      </c>
    </row>
    <row r="114" spans="1:8">
      <c r="A114" s="115" t="s">
        <v>2010</v>
      </c>
      <c r="B114" s="5" t="s">
        <v>2011</v>
      </c>
      <c r="C114" s="992"/>
      <c r="D114" s="992"/>
      <c r="E114" s="992">
        <v>2</v>
      </c>
      <c r="F114" s="992">
        <v>10</v>
      </c>
      <c r="G114" s="992">
        <f t="shared" si="3"/>
        <v>2</v>
      </c>
      <c r="H114" s="992">
        <f t="shared" si="3"/>
        <v>10</v>
      </c>
    </row>
    <row r="115" spans="1:8">
      <c r="A115" s="115" t="s">
        <v>2012</v>
      </c>
      <c r="B115" s="5" t="s">
        <v>2013</v>
      </c>
      <c r="C115" s="992"/>
      <c r="D115" s="992"/>
      <c r="E115" s="992">
        <v>1</v>
      </c>
      <c r="F115" s="992">
        <v>3</v>
      </c>
      <c r="G115" s="992">
        <f t="shared" si="3"/>
        <v>1</v>
      </c>
      <c r="H115" s="992">
        <f t="shared" si="3"/>
        <v>3</v>
      </c>
    </row>
    <row r="116" spans="1:8">
      <c r="A116" s="115" t="s">
        <v>2014</v>
      </c>
      <c r="B116" s="5" t="s">
        <v>2015</v>
      </c>
      <c r="C116" s="992"/>
      <c r="D116" s="992"/>
      <c r="E116" s="992">
        <v>0</v>
      </c>
      <c r="F116" s="992">
        <v>5</v>
      </c>
      <c r="G116" s="992">
        <f t="shared" si="3"/>
        <v>0</v>
      </c>
      <c r="H116" s="992">
        <f t="shared" si="3"/>
        <v>5</v>
      </c>
    </row>
    <row r="117" spans="1:8" ht="24.75">
      <c r="A117" s="115" t="s">
        <v>2016</v>
      </c>
      <c r="B117" s="5" t="s">
        <v>2017</v>
      </c>
      <c r="C117" s="992"/>
      <c r="D117" s="992"/>
      <c r="E117" s="992">
        <v>23</v>
      </c>
      <c r="F117" s="992">
        <v>20</v>
      </c>
      <c r="G117" s="992">
        <f t="shared" si="3"/>
        <v>23</v>
      </c>
      <c r="H117" s="992">
        <f t="shared" si="3"/>
        <v>20</v>
      </c>
    </row>
    <row r="118" spans="1:8">
      <c r="A118" s="115" t="s">
        <v>2018</v>
      </c>
      <c r="B118" s="5" t="s">
        <v>2019</v>
      </c>
      <c r="C118" s="992"/>
      <c r="D118" s="992"/>
      <c r="E118" s="992">
        <v>7</v>
      </c>
      <c r="F118" s="992">
        <v>10</v>
      </c>
      <c r="G118" s="992">
        <f t="shared" si="3"/>
        <v>7</v>
      </c>
      <c r="H118" s="992">
        <f t="shared" si="3"/>
        <v>10</v>
      </c>
    </row>
    <row r="119" spans="1:8">
      <c r="A119" s="115" t="s">
        <v>2020</v>
      </c>
      <c r="B119" s="5" t="s">
        <v>2021</v>
      </c>
      <c r="C119" s="992"/>
      <c r="D119" s="992"/>
      <c r="E119" s="992">
        <v>0</v>
      </c>
      <c r="F119" s="992">
        <v>1</v>
      </c>
      <c r="G119" s="992">
        <f t="shared" si="3"/>
        <v>0</v>
      </c>
      <c r="H119" s="992">
        <f t="shared" si="3"/>
        <v>1</v>
      </c>
    </row>
    <row r="120" spans="1:8">
      <c r="A120" s="115" t="s">
        <v>2022</v>
      </c>
      <c r="B120" s="5" t="s">
        <v>2023</v>
      </c>
      <c r="C120" s="992"/>
      <c r="D120" s="992"/>
      <c r="E120" s="992">
        <v>0</v>
      </c>
      <c r="F120" s="992">
        <v>1</v>
      </c>
      <c r="G120" s="992">
        <f t="shared" si="3"/>
        <v>0</v>
      </c>
      <c r="H120" s="992">
        <f t="shared" si="3"/>
        <v>1</v>
      </c>
    </row>
    <row r="121" spans="1:8">
      <c r="A121" s="115" t="s">
        <v>2024</v>
      </c>
      <c r="B121" s="5" t="s">
        <v>2025</v>
      </c>
      <c r="C121" s="992"/>
      <c r="D121" s="992"/>
      <c r="E121" s="992">
        <v>16</v>
      </c>
      <c r="F121" s="992">
        <v>12</v>
      </c>
      <c r="G121" s="992">
        <f t="shared" si="3"/>
        <v>16</v>
      </c>
      <c r="H121" s="992">
        <f t="shared" si="3"/>
        <v>12</v>
      </c>
    </row>
    <row r="122" spans="1:8">
      <c r="A122" s="115" t="s">
        <v>2026</v>
      </c>
      <c r="B122" s="5" t="s">
        <v>2027</v>
      </c>
      <c r="C122" s="992"/>
      <c r="D122" s="992"/>
      <c r="E122" s="992">
        <v>10</v>
      </c>
      <c r="F122" s="992">
        <v>5</v>
      </c>
      <c r="G122" s="992">
        <f t="shared" si="3"/>
        <v>10</v>
      </c>
      <c r="H122" s="992">
        <f t="shared" si="3"/>
        <v>5</v>
      </c>
    </row>
    <row r="123" spans="1:8" ht="24.75">
      <c r="A123" s="115" t="s">
        <v>2028</v>
      </c>
      <c r="B123" s="5" t="s">
        <v>2029</v>
      </c>
      <c r="C123" s="992"/>
      <c r="D123" s="992"/>
      <c r="E123" s="992">
        <v>0</v>
      </c>
      <c r="F123" s="992">
        <v>1</v>
      </c>
      <c r="G123" s="992">
        <f t="shared" si="3"/>
        <v>0</v>
      </c>
      <c r="H123" s="992">
        <f t="shared" si="3"/>
        <v>1</v>
      </c>
    </row>
    <row r="124" spans="1:8" ht="24.75">
      <c r="A124" s="115" t="s">
        <v>2030</v>
      </c>
      <c r="B124" s="5" t="s">
        <v>2031</v>
      </c>
      <c r="C124" s="992"/>
      <c r="D124" s="992"/>
      <c r="E124" s="992">
        <v>3</v>
      </c>
      <c r="F124" s="992">
        <v>3</v>
      </c>
      <c r="G124" s="992">
        <f t="shared" si="3"/>
        <v>3</v>
      </c>
      <c r="H124" s="992">
        <f t="shared" si="3"/>
        <v>3</v>
      </c>
    </row>
    <row r="125" spans="1:8">
      <c r="A125" s="115" t="s">
        <v>2032</v>
      </c>
      <c r="B125" s="5" t="s">
        <v>2033</v>
      </c>
      <c r="C125" s="992"/>
      <c r="D125" s="992"/>
      <c r="E125" s="992">
        <v>5</v>
      </c>
      <c r="F125" s="992">
        <v>10</v>
      </c>
      <c r="G125" s="992">
        <f t="shared" si="3"/>
        <v>5</v>
      </c>
      <c r="H125" s="992">
        <f t="shared" si="3"/>
        <v>10</v>
      </c>
    </row>
    <row r="126" spans="1:8">
      <c r="A126" s="115" t="s">
        <v>2034</v>
      </c>
      <c r="B126" s="5" t="s">
        <v>2035</v>
      </c>
      <c r="C126" s="992"/>
      <c r="D126" s="992"/>
      <c r="E126" s="992">
        <v>0</v>
      </c>
      <c r="F126" s="992">
        <v>3</v>
      </c>
      <c r="G126" s="992">
        <f t="shared" si="3"/>
        <v>0</v>
      </c>
      <c r="H126" s="992">
        <f t="shared" si="3"/>
        <v>3</v>
      </c>
    </row>
    <row r="127" spans="1:8">
      <c r="A127" s="115" t="s">
        <v>2036</v>
      </c>
      <c r="B127" s="5" t="s">
        <v>2037</v>
      </c>
      <c r="C127" s="992"/>
      <c r="D127" s="992"/>
      <c r="E127" s="992">
        <v>0</v>
      </c>
      <c r="F127" s="992">
        <v>1</v>
      </c>
      <c r="G127" s="992">
        <f t="shared" si="3"/>
        <v>0</v>
      </c>
      <c r="H127" s="992">
        <f t="shared" si="3"/>
        <v>1</v>
      </c>
    </row>
    <row r="128" spans="1:8">
      <c r="A128" s="115" t="s">
        <v>2038</v>
      </c>
      <c r="B128" s="5" t="s">
        <v>2039</v>
      </c>
      <c r="C128" s="992"/>
      <c r="D128" s="992"/>
      <c r="E128" s="992">
        <v>1</v>
      </c>
      <c r="F128" s="992">
        <v>1</v>
      </c>
      <c r="G128" s="992">
        <f t="shared" si="3"/>
        <v>1</v>
      </c>
      <c r="H128" s="992">
        <f t="shared" si="3"/>
        <v>1</v>
      </c>
    </row>
    <row r="129" spans="1:8">
      <c r="A129" s="115" t="s">
        <v>2040</v>
      </c>
      <c r="B129" s="5" t="s">
        <v>2041</v>
      </c>
      <c r="C129" s="992"/>
      <c r="D129" s="992"/>
      <c r="E129" s="992">
        <v>14</v>
      </c>
      <c r="F129" s="992">
        <v>12</v>
      </c>
      <c r="G129" s="992">
        <f t="shared" si="3"/>
        <v>14</v>
      </c>
      <c r="H129" s="992">
        <f t="shared" si="3"/>
        <v>12</v>
      </c>
    </row>
    <row r="130" spans="1:8">
      <c r="A130" s="115" t="s">
        <v>2042</v>
      </c>
      <c r="B130" s="5" t="s">
        <v>2043</v>
      </c>
      <c r="C130" s="992"/>
      <c r="D130" s="992"/>
      <c r="E130" s="992">
        <v>0</v>
      </c>
      <c r="F130" s="992">
        <v>1</v>
      </c>
      <c r="G130" s="992">
        <f t="shared" si="3"/>
        <v>0</v>
      </c>
      <c r="H130" s="992">
        <f t="shared" si="3"/>
        <v>1</v>
      </c>
    </row>
    <row r="131" spans="1:8">
      <c r="A131" s="115" t="s">
        <v>2044</v>
      </c>
      <c r="B131" s="5" t="s">
        <v>2045</v>
      </c>
      <c r="C131" s="992"/>
      <c r="D131" s="992"/>
      <c r="E131" s="992">
        <v>0</v>
      </c>
      <c r="F131" s="992">
        <v>1</v>
      </c>
      <c r="G131" s="992">
        <f t="shared" si="3"/>
        <v>0</v>
      </c>
      <c r="H131" s="992">
        <f t="shared" si="3"/>
        <v>1</v>
      </c>
    </row>
    <row r="132" spans="1:8">
      <c r="A132" s="115" t="s">
        <v>2046</v>
      </c>
      <c r="B132" s="5" t="s">
        <v>2047</v>
      </c>
      <c r="C132" s="992"/>
      <c r="D132" s="992"/>
      <c r="E132" s="992">
        <v>0</v>
      </c>
      <c r="F132" s="992">
        <v>1</v>
      </c>
      <c r="G132" s="992">
        <f t="shared" si="3"/>
        <v>0</v>
      </c>
      <c r="H132" s="992">
        <f t="shared" si="3"/>
        <v>1</v>
      </c>
    </row>
    <row r="133" spans="1:8">
      <c r="A133" s="115" t="s">
        <v>2048</v>
      </c>
      <c r="B133" s="5" t="s">
        <v>2049</v>
      </c>
      <c r="C133" s="992"/>
      <c r="D133" s="992"/>
      <c r="E133" s="992">
        <v>0</v>
      </c>
      <c r="F133" s="992">
        <v>1</v>
      </c>
      <c r="G133" s="992">
        <f t="shared" si="3"/>
        <v>0</v>
      </c>
      <c r="H133" s="992">
        <f t="shared" si="3"/>
        <v>1</v>
      </c>
    </row>
    <row r="134" spans="1:8">
      <c r="A134" s="115" t="s">
        <v>2050</v>
      </c>
      <c r="B134" s="5" t="s">
        <v>2051</v>
      </c>
      <c r="C134" s="992"/>
      <c r="D134" s="992"/>
      <c r="E134" s="992">
        <v>6</v>
      </c>
      <c r="F134" s="992">
        <v>6</v>
      </c>
      <c r="G134" s="992">
        <f t="shared" si="3"/>
        <v>6</v>
      </c>
      <c r="H134" s="992">
        <f t="shared" si="3"/>
        <v>6</v>
      </c>
    </row>
    <row r="135" spans="1:8">
      <c r="A135" s="115" t="s">
        <v>2052</v>
      </c>
      <c r="B135" s="5" t="s">
        <v>2053</v>
      </c>
      <c r="C135" s="992"/>
      <c r="D135" s="992"/>
      <c r="E135" s="992">
        <v>0</v>
      </c>
      <c r="F135" s="992">
        <v>1</v>
      </c>
      <c r="G135" s="992">
        <f t="shared" si="3"/>
        <v>0</v>
      </c>
      <c r="H135" s="992">
        <f t="shared" si="3"/>
        <v>1</v>
      </c>
    </row>
    <row r="136" spans="1:8">
      <c r="A136" s="115" t="s">
        <v>2054</v>
      </c>
      <c r="B136" s="5" t="s">
        <v>2055</v>
      </c>
      <c r="C136" s="992"/>
      <c r="D136" s="992"/>
      <c r="E136" s="992">
        <v>1</v>
      </c>
      <c r="F136" s="992">
        <v>1</v>
      </c>
      <c r="G136" s="992">
        <f t="shared" si="3"/>
        <v>1</v>
      </c>
      <c r="H136" s="992">
        <f t="shared" si="3"/>
        <v>1</v>
      </c>
    </row>
    <row r="137" spans="1:8">
      <c r="A137" s="115" t="s">
        <v>2056</v>
      </c>
      <c r="B137" s="5" t="s">
        <v>2057</v>
      </c>
      <c r="C137" s="992"/>
      <c r="D137" s="992"/>
      <c r="E137" s="992">
        <v>0</v>
      </c>
      <c r="F137" s="992">
        <v>1</v>
      </c>
      <c r="G137" s="992">
        <f t="shared" ref="G137:H151" si="4">C137+E137</f>
        <v>0</v>
      </c>
      <c r="H137" s="992">
        <f t="shared" si="4"/>
        <v>1</v>
      </c>
    </row>
    <row r="138" spans="1:8">
      <c r="A138" s="115" t="s">
        <v>2058</v>
      </c>
      <c r="B138" s="5" t="s">
        <v>2059</v>
      </c>
      <c r="C138" s="992"/>
      <c r="D138" s="992"/>
      <c r="E138" s="992">
        <v>2</v>
      </c>
      <c r="F138" s="992">
        <v>2</v>
      </c>
      <c r="G138" s="992">
        <f t="shared" si="4"/>
        <v>2</v>
      </c>
      <c r="H138" s="992">
        <f t="shared" si="4"/>
        <v>2</v>
      </c>
    </row>
    <row r="139" spans="1:8">
      <c r="A139" s="115" t="s">
        <v>2060</v>
      </c>
      <c r="B139" s="5" t="s">
        <v>2061</v>
      </c>
      <c r="C139" s="992"/>
      <c r="D139" s="992"/>
      <c r="E139" s="992">
        <v>1</v>
      </c>
      <c r="F139" s="992">
        <v>1</v>
      </c>
      <c r="G139" s="992">
        <f t="shared" si="4"/>
        <v>1</v>
      </c>
      <c r="H139" s="992">
        <f t="shared" si="4"/>
        <v>1</v>
      </c>
    </row>
    <row r="140" spans="1:8">
      <c r="A140" s="115" t="s">
        <v>2062</v>
      </c>
      <c r="B140" s="5" t="s">
        <v>2063</v>
      </c>
      <c r="C140" s="992"/>
      <c r="D140" s="992"/>
      <c r="E140" s="992">
        <v>12</v>
      </c>
      <c r="F140" s="992">
        <v>10</v>
      </c>
      <c r="G140" s="992">
        <f t="shared" si="4"/>
        <v>12</v>
      </c>
      <c r="H140" s="992">
        <f t="shared" si="4"/>
        <v>10</v>
      </c>
    </row>
    <row r="141" spans="1:8">
      <c r="A141" s="115" t="s">
        <v>2064</v>
      </c>
      <c r="B141" s="5" t="s">
        <v>2065</v>
      </c>
      <c r="C141" s="992"/>
      <c r="D141" s="992"/>
      <c r="E141" s="992">
        <v>1</v>
      </c>
      <c r="F141" s="992">
        <v>1</v>
      </c>
      <c r="G141" s="992">
        <f t="shared" si="4"/>
        <v>1</v>
      </c>
      <c r="H141" s="992">
        <f t="shared" si="4"/>
        <v>1</v>
      </c>
    </row>
    <row r="142" spans="1:8">
      <c r="A142" s="115" t="s">
        <v>2066</v>
      </c>
      <c r="B142" s="5" t="s">
        <v>2067</v>
      </c>
      <c r="C142" s="992"/>
      <c r="D142" s="992"/>
      <c r="E142" s="992">
        <v>1</v>
      </c>
      <c r="F142" s="992">
        <v>1</v>
      </c>
      <c r="G142" s="992">
        <f t="shared" si="4"/>
        <v>1</v>
      </c>
      <c r="H142" s="992">
        <f t="shared" si="4"/>
        <v>1</v>
      </c>
    </row>
    <row r="143" spans="1:8">
      <c r="A143" s="115" t="s">
        <v>2068</v>
      </c>
      <c r="B143" s="5" t="s">
        <v>2069</v>
      </c>
      <c r="C143" s="992"/>
      <c r="D143" s="992"/>
      <c r="E143" s="992">
        <v>95</v>
      </c>
      <c r="F143" s="992">
        <v>60</v>
      </c>
      <c r="G143" s="992">
        <f t="shared" si="4"/>
        <v>95</v>
      </c>
      <c r="H143" s="992">
        <f t="shared" si="4"/>
        <v>60</v>
      </c>
    </row>
    <row r="144" spans="1:8">
      <c r="A144" s="115" t="s">
        <v>2070</v>
      </c>
      <c r="B144" s="5" t="s">
        <v>2071</v>
      </c>
      <c r="C144" s="992"/>
      <c r="D144" s="992"/>
      <c r="E144" s="992">
        <v>6</v>
      </c>
      <c r="F144" s="992">
        <v>5</v>
      </c>
      <c r="G144" s="992">
        <f t="shared" si="4"/>
        <v>6</v>
      </c>
      <c r="H144" s="992">
        <f t="shared" si="4"/>
        <v>5</v>
      </c>
    </row>
    <row r="145" spans="1:8">
      <c r="A145" s="115" t="s">
        <v>2072</v>
      </c>
      <c r="B145" s="5" t="s">
        <v>2073</v>
      </c>
      <c r="C145" s="992"/>
      <c r="D145" s="992"/>
      <c r="E145" s="992">
        <v>1</v>
      </c>
      <c r="F145" s="992">
        <v>1</v>
      </c>
      <c r="G145" s="992">
        <f t="shared" si="4"/>
        <v>1</v>
      </c>
      <c r="H145" s="992">
        <f t="shared" si="4"/>
        <v>1</v>
      </c>
    </row>
    <row r="146" spans="1:8">
      <c r="A146" s="115" t="s">
        <v>2074</v>
      </c>
      <c r="B146" s="5" t="s">
        <v>2075</v>
      </c>
      <c r="C146" s="992"/>
      <c r="D146" s="992"/>
      <c r="E146" s="992">
        <v>1</v>
      </c>
      <c r="F146" s="992">
        <v>1</v>
      </c>
      <c r="G146" s="992">
        <f t="shared" si="4"/>
        <v>1</v>
      </c>
      <c r="H146" s="992">
        <f t="shared" si="4"/>
        <v>1</v>
      </c>
    </row>
    <row r="147" spans="1:8">
      <c r="A147" s="115" t="s">
        <v>2076</v>
      </c>
      <c r="B147" s="5" t="s">
        <v>2077</v>
      </c>
      <c r="C147" s="992"/>
      <c r="D147" s="992"/>
      <c r="E147" s="992">
        <v>1</v>
      </c>
      <c r="F147" s="992">
        <v>1</v>
      </c>
      <c r="G147" s="992">
        <f t="shared" si="4"/>
        <v>1</v>
      </c>
      <c r="H147" s="992">
        <f t="shared" si="4"/>
        <v>1</v>
      </c>
    </row>
    <row r="148" spans="1:8">
      <c r="A148" s="115" t="s">
        <v>2078</v>
      </c>
      <c r="B148" s="5" t="s">
        <v>2079</v>
      </c>
      <c r="C148" s="992"/>
      <c r="D148" s="992"/>
      <c r="E148" s="992">
        <v>2</v>
      </c>
      <c r="F148" s="992">
        <v>2</v>
      </c>
      <c r="G148" s="992">
        <f t="shared" si="4"/>
        <v>2</v>
      </c>
      <c r="H148" s="992">
        <f t="shared" si="4"/>
        <v>2</v>
      </c>
    </row>
    <row r="149" spans="1:8">
      <c r="A149" s="115" t="s">
        <v>2080</v>
      </c>
      <c r="B149" s="5" t="s">
        <v>2081</v>
      </c>
      <c r="C149" s="992"/>
      <c r="D149" s="992"/>
      <c r="E149" s="992">
        <v>1</v>
      </c>
      <c r="F149" s="992">
        <v>1</v>
      </c>
      <c r="G149" s="992">
        <f t="shared" si="4"/>
        <v>1</v>
      </c>
      <c r="H149" s="992">
        <f t="shared" si="4"/>
        <v>1</v>
      </c>
    </row>
    <row r="150" spans="1:8">
      <c r="A150" s="115" t="s">
        <v>2082</v>
      </c>
      <c r="B150" s="5" t="s">
        <v>2083</v>
      </c>
      <c r="C150" s="992"/>
      <c r="D150" s="992"/>
      <c r="E150" s="992">
        <v>2</v>
      </c>
      <c r="F150" s="992">
        <v>2</v>
      </c>
      <c r="G150" s="992">
        <f t="shared" si="4"/>
        <v>2</v>
      </c>
      <c r="H150" s="992">
        <f t="shared" si="4"/>
        <v>2</v>
      </c>
    </row>
    <row r="151" spans="1:8">
      <c r="A151" s="115" t="s">
        <v>2084</v>
      </c>
      <c r="B151" s="5" t="s">
        <v>2085</v>
      </c>
      <c r="C151" s="992"/>
      <c r="D151" s="992"/>
      <c r="E151" s="992">
        <v>0</v>
      </c>
      <c r="F151" s="992">
        <v>10</v>
      </c>
      <c r="G151" s="992">
        <f t="shared" si="4"/>
        <v>0</v>
      </c>
      <c r="H151" s="992">
        <f t="shared" si="4"/>
        <v>10</v>
      </c>
    </row>
    <row r="152" spans="1:8">
      <c r="A152" s="993"/>
      <c r="B152" s="496" t="s">
        <v>1790</v>
      </c>
      <c r="C152" s="119"/>
      <c r="D152" s="119"/>
      <c r="E152" s="119">
        <f t="shared" ref="E152:H152" si="5">SUM(E9:E151)</f>
        <v>1982</v>
      </c>
      <c r="F152" s="119">
        <f t="shared" si="5"/>
        <v>1991</v>
      </c>
      <c r="G152" s="119">
        <f t="shared" si="5"/>
        <v>1982</v>
      </c>
      <c r="H152" s="119">
        <f t="shared" si="5"/>
        <v>1991</v>
      </c>
    </row>
    <row r="153" spans="1:8">
      <c r="A153" s="115"/>
      <c r="B153" s="5" t="s">
        <v>2086</v>
      </c>
      <c r="C153" s="992"/>
      <c r="D153" s="992"/>
      <c r="E153" s="992"/>
      <c r="F153" s="992"/>
      <c r="G153" s="992"/>
      <c r="H153" s="992"/>
    </row>
    <row r="154" spans="1:8">
      <c r="A154" s="115" t="s">
        <v>2087</v>
      </c>
      <c r="B154" s="5" t="s">
        <v>2088</v>
      </c>
      <c r="C154" s="992"/>
      <c r="D154" s="992"/>
      <c r="E154" s="992">
        <v>5</v>
      </c>
      <c r="F154" s="992">
        <v>2</v>
      </c>
      <c r="G154" s="992">
        <f t="shared" ref="G154:H175" si="6">C154+E154</f>
        <v>5</v>
      </c>
      <c r="H154" s="992">
        <f t="shared" si="6"/>
        <v>2</v>
      </c>
    </row>
    <row r="155" spans="1:8">
      <c r="A155" s="115" t="s">
        <v>1858</v>
      </c>
      <c r="B155" s="5" t="s">
        <v>1859</v>
      </c>
      <c r="C155" s="992"/>
      <c r="D155" s="992"/>
      <c r="E155" s="992">
        <v>0</v>
      </c>
      <c r="F155" s="992">
        <v>1</v>
      </c>
      <c r="G155" s="992">
        <f t="shared" si="6"/>
        <v>0</v>
      </c>
      <c r="H155" s="992">
        <f t="shared" si="6"/>
        <v>1</v>
      </c>
    </row>
    <row r="156" spans="1:8">
      <c r="A156" s="115" t="s">
        <v>1862</v>
      </c>
      <c r="B156" s="5" t="s">
        <v>1863</v>
      </c>
      <c r="C156" s="992"/>
      <c r="D156" s="992"/>
      <c r="E156" s="992">
        <v>0</v>
      </c>
      <c r="F156" s="992">
        <v>1</v>
      </c>
      <c r="G156" s="992">
        <f t="shared" si="6"/>
        <v>0</v>
      </c>
      <c r="H156" s="992">
        <f t="shared" si="6"/>
        <v>1</v>
      </c>
    </row>
    <row r="157" spans="1:8">
      <c r="A157" s="115" t="s">
        <v>1886</v>
      </c>
      <c r="B157" s="5" t="s">
        <v>1887</v>
      </c>
      <c r="C157" s="992"/>
      <c r="D157" s="992"/>
      <c r="E157" s="992">
        <v>0</v>
      </c>
      <c r="F157" s="992">
        <v>1</v>
      </c>
      <c r="G157" s="992">
        <f t="shared" si="6"/>
        <v>0</v>
      </c>
      <c r="H157" s="992">
        <f t="shared" si="6"/>
        <v>1</v>
      </c>
    </row>
    <row r="158" spans="1:8">
      <c r="A158" s="115" t="s">
        <v>2089</v>
      </c>
      <c r="B158" s="5" t="s">
        <v>2090</v>
      </c>
      <c r="C158" s="992"/>
      <c r="D158" s="992"/>
      <c r="E158" s="992">
        <v>0</v>
      </c>
      <c r="F158" s="992">
        <v>1</v>
      </c>
      <c r="G158" s="992">
        <f t="shared" si="6"/>
        <v>0</v>
      </c>
      <c r="H158" s="992">
        <f t="shared" si="6"/>
        <v>1</v>
      </c>
    </row>
    <row r="159" spans="1:8">
      <c r="A159" s="115" t="s">
        <v>1968</v>
      </c>
      <c r="B159" s="5" t="s">
        <v>1969</v>
      </c>
      <c r="C159" s="992"/>
      <c r="D159" s="992"/>
      <c r="E159" s="992">
        <v>32</v>
      </c>
      <c r="F159" s="992">
        <v>30</v>
      </c>
      <c r="G159" s="992">
        <f t="shared" si="6"/>
        <v>32</v>
      </c>
      <c r="H159" s="992">
        <f t="shared" si="6"/>
        <v>30</v>
      </c>
    </row>
    <row r="160" spans="1:8">
      <c r="A160" s="115" t="s">
        <v>1970</v>
      </c>
      <c r="B160" s="5" t="s">
        <v>1971</v>
      </c>
      <c r="C160" s="992"/>
      <c r="D160" s="992"/>
      <c r="E160" s="992">
        <v>0</v>
      </c>
      <c r="F160" s="992">
        <v>3</v>
      </c>
      <c r="G160" s="992">
        <f t="shared" si="6"/>
        <v>0</v>
      </c>
      <c r="H160" s="992">
        <f t="shared" si="6"/>
        <v>3</v>
      </c>
    </row>
    <row r="161" spans="1:8">
      <c r="A161" s="115" t="s">
        <v>1974</v>
      </c>
      <c r="B161" s="5" t="s">
        <v>1975</v>
      </c>
      <c r="C161" s="992"/>
      <c r="D161" s="992"/>
      <c r="E161" s="992">
        <v>4</v>
      </c>
      <c r="F161" s="992">
        <v>10</v>
      </c>
      <c r="G161" s="992">
        <f t="shared" si="6"/>
        <v>4</v>
      </c>
      <c r="H161" s="992">
        <f t="shared" si="6"/>
        <v>10</v>
      </c>
    </row>
    <row r="162" spans="1:8">
      <c r="A162" s="115" t="s">
        <v>1978</v>
      </c>
      <c r="B162" s="5" t="s">
        <v>1979</v>
      </c>
      <c r="C162" s="992"/>
      <c r="D162" s="992"/>
      <c r="E162" s="992">
        <v>0</v>
      </c>
      <c r="F162" s="992">
        <v>1</v>
      </c>
      <c r="G162" s="992">
        <f t="shared" si="6"/>
        <v>0</v>
      </c>
      <c r="H162" s="992">
        <f t="shared" si="6"/>
        <v>1</v>
      </c>
    </row>
    <row r="163" spans="1:8">
      <c r="A163" s="115" t="s">
        <v>2091</v>
      </c>
      <c r="B163" s="5" t="s">
        <v>2092</v>
      </c>
      <c r="C163" s="992"/>
      <c r="D163" s="992"/>
      <c r="E163" s="992">
        <v>1</v>
      </c>
      <c r="F163" s="992">
        <v>1</v>
      </c>
      <c r="G163" s="992">
        <f t="shared" si="6"/>
        <v>1</v>
      </c>
      <c r="H163" s="992">
        <f t="shared" si="6"/>
        <v>1</v>
      </c>
    </row>
    <row r="164" spans="1:8">
      <c r="A164" s="115" t="s">
        <v>1982</v>
      </c>
      <c r="B164" s="5" t="s">
        <v>1983</v>
      </c>
      <c r="C164" s="992"/>
      <c r="D164" s="992"/>
      <c r="E164" s="992">
        <v>47</v>
      </c>
      <c r="F164" s="992">
        <v>40</v>
      </c>
      <c r="G164" s="992">
        <f t="shared" si="6"/>
        <v>47</v>
      </c>
      <c r="H164" s="992">
        <f t="shared" si="6"/>
        <v>40</v>
      </c>
    </row>
    <row r="165" spans="1:8">
      <c r="A165" s="115" t="s">
        <v>2093</v>
      </c>
      <c r="B165" s="5" t="s">
        <v>2094</v>
      </c>
      <c r="C165" s="992"/>
      <c r="D165" s="992"/>
      <c r="E165" s="992">
        <v>24</v>
      </c>
      <c r="F165" s="992">
        <v>40</v>
      </c>
      <c r="G165" s="992">
        <f t="shared" si="6"/>
        <v>24</v>
      </c>
      <c r="H165" s="992">
        <f t="shared" si="6"/>
        <v>40</v>
      </c>
    </row>
    <row r="166" spans="1:8">
      <c r="A166" s="115" t="s">
        <v>2024</v>
      </c>
      <c r="B166" s="5" t="s">
        <v>2025</v>
      </c>
      <c r="C166" s="992"/>
      <c r="D166" s="992"/>
      <c r="E166" s="992">
        <v>2</v>
      </c>
      <c r="F166" s="992">
        <v>1</v>
      </c>
      <c r="G166" s="992">
        <f t="shared" si="6"/>
        <v>2</v>
      </c>
      <c r="H166" s="992">
        <f t="shared" si="6"/>
        <v>1</v>
      </c>
    </row>
    <row r="167" spans="1:8">
      <c r="A167" s="115" t="s">
        <v>2078</v>
      </c>
      <c r="B167" s="5" t="s">
        <v>2079</v>
      </c>
      <c r="C167" s="992"/>
      <c r="D167" s="992"/>
      <c r="E167" s="992">
        <v>1</v>
      </c>
      <c r="F167" s="992">
        <v>1</v>
      </c>
      <c r="G167" s="992">
        <f t="shared" si="6"/>
        <v>1</v>
      </c>
      <c r="H167" s="992">
        <f t="shared" si="6"/>
        <v>1</v>
      </c>
    </row>
    <row r="168" spans="1:8">
      <c r="A168" s="115" t="s">
        <v>2026</v>
      </c>
      <c r="B168" s="5" t="s">
        <v>2027</v>
      </c>
      <c r="C168" s="992"/>
      <c r="D168" s="992"/>
      <c r="E168" s="992">
        <v>2</v>
      </c>
      <c r="F168" s="992">
        <v>1</v>
      </c>
      <c r="G168" s="992">
        <f t="shared" si="6"/>
        <v>2</v>
      </c>
      <c r="H168" s="992">
        <f t="shared" si="6"/>
        <v>1</v>
      </c>
    </row>
    <row r="169" spans="1:8">
      <c r="A169" s="115" t="s">
        <v>2095</v>
      </c>
      <c r="B169" s="5" t="s">
        <v>2096</v>
      </c>
      <c r="C169" s="992"/>
      <c r="D169" s="992"/>
      <c r="E169" s="992">
        <v>2</v>
      </c>
      <c r="F169" s="992">
        <v>3</v>
      </c>
      <c r="G169" s="992">
        <f t="shared" si="6"/>
        <v>2</v>
      </c>
      <c r="H169" s="992">
        <f t="shared" si="6"/>
        <v>3</v>
      </c>
    </row>
    <row r="170" spans="1:8">
      <c r="A170" s="115" t="s">
        <v>2032</v>
      </c>
      <c r="B170" s="5" t="s">
        <v>2033</v>
      </c>
      <c r="C170" s="992"/>
      <c r="D170" s="992"/>
      <c r="E170" s="992">
        <v>6</v>
      </c>
      <c r="F170" s="992">
        <v>5</v>
      </c>
      <c r="G170" s="992">
        <f t="shared" si="6"/>
        <v>6</v>
      </c>
      <c r="H170" s="992">
        <f t="shared" si="6"/>
        <v>5</v>
      </c>
    </row>
    <row r="171" spans="1:8">
      <c r="A171" s="115" t="s">
        <v>1984</v>
      </c>
      <c r="B171" s="5" t="s">
        <v>1985</v>
      </c>
      <c r="C171" s="992"/>
      <c r="D171" s="992"/>
      <c r="E171" s="992">
        <v>62</v>
      </c>
      <c r="F171" s="992">
        <v>50</v>
      </c>
      <c r="G171" s="992">
        <f t="shared" si="6"/>
        <v>62</v>
      </c>
      <c r="H171" s="992">
        <f t="shared" si="6"/>
        <v>50</v>
      </c>
    </row>
    <row r="172" spans="1:8">
      <c r="A172" s="115" t="s">
        <v>2097</v>
      </c>
      <c r="B172" s="5" t="s">
        <v>2098</v>
      </c>
      <c r="C172" s="992"/>
      <c r="D172" s="992"/>
      <c r="E172" s="992">
        <v>2</v>
      </c>
      <c r="F172" s="992">
        <v>1</v>
      </c>
      <c r="G172" s="992">
        <f t="shared" si="6"/>
        <v>2</v>
      </c>
      <c r="H172" s="992">
        <f t="shared" si="6"/>
        <v>1</v>
      </c>
    </row>
    <row r="173" spans="1:8">
      <c r="A173" s="115" t="s">
        <v>2099</v>
      </c>
      <c r="B173" s="5" t="s">
        <v>2100</v>
      </c>
      <c r="C173" s="992"/>
      <c r="D173" s="992"/>
      <c r="E173" s="992">
        <v>2</v>
      </c>
      <c r="F173" s="992">
        <v>1</v>
      </c>
      <c r="G173" s="992">
        <f t="shared" si="6"/>
        <v>2</v>
      </c>
      <c r="H173" s="992">
        <f t="shared" si="6"/>
        <v>1</v>
      </c>
    </row>
    <row r="174" spans="1:8">
      <c r="A174" s="115" t="s">
        <v>2101</v>
      </c>
      <c r="B174" s="5" t="s">
        <v>2102</v>
      </c>
      <c r="C174" s="992"/>
      <c r="D174" s="992"/>
      <c r="E174" s="992">
        <v>3</v>
      </c>
      <c r="F174" s="992">
        <v>1</v>
      </c>
      <c r="G174" s="992">
        <f t="shared" si="6"/>
        <v>3</v>
      </c>
      <c r="H174" s="992">
        <f t="shared" si="6"/>
        <v>1</v>
      </c>
    </row>
    <row r="175" spans="1:8">
      <c r="A175" s="115" t="s">
        <v>2103</v>
      </c>
      <c r="B175" s="5" t="s">
        <v>2104</v>
      </c>
      <c r="C175" s="992"/>
      <c r="D175" s="992"/>
      <c r="E175" s="992">
        <v>1</v>
      </c>
      <c r="F175" s="992">
        <v>1</v>
      </c>
      <c r="G175" s="992">
        <f t="shared" si="6"/>
        <v>1</v>
      </c>
      <c r="H175" s="992">
        <f t="shared" si="6"/>
        <v>1</v>
      </c>
    </row>
    <row r="176" spans="1:8">
      <c r="A176" s="993"/>
      <c r="B176" s="994" t="s">
        <v>1792</v>
      </c>
      <c r="C176" s="119"/>
      <c r="D176" s="119"/>
      <c r="E176" s="119">
        <f t="shared" ref="E176:H176" si="7">SUM(E154:E175)</f>
        <v>196</v>
      </c>
      <c r="F176" s="119">
        <f t="shared" si="7"/>
        <v>196</v>
      </c>
      <c r="G176" s="119">
        <f t="shared" si="7"/>
        <v>196</v>
      </c>
      <c r="H176" s="119">
        <f t="shared" si="7"/>
        <v>196</v>
      </c>
    </row>
    <row r="177" spans="1:8">
      <c r="A177" s="993"/>
      <c r="B177" s="994" t="s">
        <v>2105</v>
      </c>
      <c r="C177" s="119"/>
      <c r="D177" s="119"/>
      <c r="E177" s="119">
        <f t="shared" ref="E177:H177" si="8">E176+E152</f>
        <v>2178</v>
      </c>
      <c r="F177" s="119">
        <f t="shared" si="8"/>
        <v>2187</v>
      </c>
      <c r="G177" s="119">
        <f t="shared" si="8"/>
        <v>2178</v>
      </c>
      <c r="H177" s="119">
        <f t="shared" si="8"/>
        <v>2187</v>
      </c>
    </row>
    <row r="178" spans="1:8">
      <c r="A178" s="3546" t="s">
        <v>2106</v>
      </c>
      <c r="B178" s="3546"/>
      <c r="C178" s="992"/>
      <c r="D178" s="992"/>
      <c r="E178" s="992"/>
      <c r="F178" s="992"/>
      <c r="G178" s="992"/>
      <c r="H178" s="992"/>
    </row>
    <row r="179" spans="1:8">
      <c r="A179" s="115" t="s">
        <v>2107</v>
      </c>
      <c r="B179" s="5" t="s">
        <v>2108</v>
      </c>
      <c r="C179" s="992">
        <v>0</v>
      </c>
      <c r="D179" s="992">
        <v>0</v>
      </c>
      <c r="E179" s="992">
        <v>0</v>
      </c>
      <c r="F179" s="992">
        <v>6</v>
      </c>
      <c r="G179" s="992">
        <f t="shared" ref="G179:H210" si="9">C179+E179</f>
        <v>0</v>
      </c>
      <c r="H179" s="992">
        <f t="shared" si="9"/>
        <v>6</v>
      </c>
    </row>
    <row r="180" spans="1:8">
      <c r="A180" s="115" t="s">
        <v>2109</v>
      </c>
      <c r="B180" s="5" t="s">
        <v>2110</v>
      </c>
      <c r="C180" s="992">
        <v>0</v>
      </c>
      <c r="D180" s="992">
        <v>0</v>
      </c>
      <c r="E180" s="992">
        <v>0</v>
      </c>
      <c r="F180" s="992">
        <v>1</v>
      </c>
      <c r="G180" s="992">
        <f t="shared" si="9"/>
        <v>0</v>
      </c>
      <c r="H180" s="992">
        <f t="shared" si="9"/>
        <v>1</v>
      </c>
    </row>
    <row r="181" spans="1:8">
      <c r="A181" s="115" t="s">
        <v>2111</v>
      </c>
      <c r="B181" s="5" t="s">
        <v>2112</v>
      </c>
      <c r="C181" s="992">
        <v>0</v>
      </c>
      <c r="D181" s="992">
        <v>0</v>
      </c>
      <c r="E181" s="992">
        <v>0</v>
      </c>
      <c r="F181" s="992">
        <v>1</v>
      </c>
      <c r="G181" s="992">
        <f t="shared" si="9"/>
        <v>0</v>
      </c>
      <c r="H181" s="992">
        <f t="shared" si="9"/>
        <v>1</v>
      </c>
    </row>
    <row r="182" spans="1:8">
      <c r="A182" s="115" t="s">
        <v>2113</v>
      </c>
      <c r="B182" s="5" t="s">
        <v>2114</v>
      </c>
      <c r="C182" s="992">
        <v>0</v>
      </c>
      <c r="D182" s="992">
        <v>0</v>
      </c>
      <c r="E182" s="992">
        <v>0</v>
      </c>
      <c r="F182" s="992">
        <v>1</v>
      </c>
      <c r="G182" s="992">
        <f t="shared" si="9"/>
        <v>0</v>
      </c>
      <c r="H182" s="992">
        <f t="shared" si="9"/>
        <v>1</v>
      </c>
    </row>
    <row r="183" spans="1:8">
      <c r="A183" s="115" t="s">
        <v>2115</v>
      </c>
      <c r="B183" s="5" t="s">
        <v>2116</v>
      </c>
      <c r="C183" s="992">
        <v>0</v>
      </c>
      <c r="D183" s="992">
        <v>0</v>
      </c>
      <c r="E183" s="992">
        <v>0</v>
      </c>
      <c r="F183" s="992">
        <v>10</v>
      </c>
      <c r="G183" s="992">
        <f t="shared" si="9"/>
        <v>0</v>
      </c>
      <c r="H183" s="992">
        <f t="shared" si="9"/>
        <v>10</v>
      </c>
    </row>
    <row r="184" spans="1:8">
      <c r="A184" s="115" t="s">
        <v>2117</v>
      </c>
      <c r="B184" s="5" t="s">
        <v>2118</v>
      </c>
      <c r="C184" s="992">
        <v>0</v>
      </c>
      <c r="D184" s="992">
        <v>0</v>
      </c>
      <c r="E184" s="992">
        <v>343</v>
      </c>
      <c r="F184" s="992">
        <v>320</v>
      </c>
      <c r="G184" s="992">
        <f t="shared" si="9"/>
        <v>343</v>
      </c>
      <c r="H184" s="992">
        <f t="shared" si="9"/>
        <v>320</v>
      </c>
    </row>
    <row r="185" spans="1:8">
      <c r="A185" s="115" t="s">
        <v>2119</v>
      </c>
      <c r="B185" s="5" t="s">
        <v>2120</v>
      </c>
      <c r="C185" s="992">
        <v>0</v>
      </c>
      <c r="D185" s="992">
        <v>0</v>
      </c>
      <c r="E185" s="992">
        <v>0</v>
      </c>
      <c r="F185" s="992">
        <v>30</v>
      </c>
      <c r="G185" s="992">
        <f t="shared" si="9"/>
        <v>0</v>
      </c>
      <c r="H185" s="992">
        <f t="shared" si="9"/>
        <v>30</v>
      </c>
    </row>
    <row r="186" spans="1:8">
      <c r="A186" s="115" t="s">
        <v>2121</v>
      </c>
      <c r="B186" s="5" t="s">
        <v>2122</v>
      </c>
      <c r="C186" s="992">
        <v>0</v>
      </c>
      <c r="D186" s="992">
        <v>0</v>
      </c>
      <c r="E186" s="992">
        <v>0</v>
      </c>
      <c r="F186" s="992">
        <v>150</v>
      </c>
      <c r="G186" s="992">
        <f t="shared" si="9"/>
        <v>0</v>
      </c>
      <c r="H186" s="992">
        <f t="shared" si="9"/>
        <v>150</v>
      </c>
    </row>
    <row r="187" spans="1:8">
      <c r="A187" s="115" t="s">
        <v>2123</v>
      </c>
      <c r="B187" s="5" t="s">
        <v>2124</v>
      </c>
      <c r="C187" s="992">
        <v>0</v>
      </c>
      <c r="D187" s="992">
        <v>0</v>
      </c>
      <c r="E187" s="992">
        <v>5</v>
      </c>
      <c r="F187" s="992">
        <v>1</v>
      </c>
      <c r="G187" s="992">
        <f t="shared" si="9"/>
        <v>5</v>
      </c>
      <c r="H187" s="992">
        <f t="shared" si="9"/>
        <v>1</v>
      </c>
    </row>
    <row r="188" spans="1:8">
      <c r="A188" s="115" t="s">
        <v>2125</v>
      </c>
      <c r="B188" s="5" t="s">
        <v>2126</v>
      </c>
      <c r="C188" s="992">
        <v>0</v>
      </c>
      <c r="D188" s="992">
        <v>0</v>
      </c>
      <c r="E188" s="992">
        <v>0</v>
      </c>
      <c r="F188" s="992">
        <v>1</v>
      </c>
      <c r="G188" s="992">
        <f t="shared" si="9"/>
        <v>0</v>
      </c>
      <c r="H188" s="992">
        <f t="shared" si="9"/>
        <v>1</v>
      </c>
    </row>
    <row r="189" spans="1:8">
      <c r="A189" s="115" t="s">
        <v>2127</v>
      </c>
      <c r="B189" s="5" t="s">
        <v>2128</v>
      </c>
      <c r="C189" s="992">
        <v>0</v>
      </c>
      <c r="D189" s="992">
        <v>0</v>
      </c>
      <c r="E189" s="992">
        <v>247</v>
      </c>
      <c r="F189" s="992">
        <v>240</v>
      </c>
      <c r="G189" s="992">
        <f t="shared" si="9"/>
        <v>247</v>
      </c>
      <c r="H189" s="992">
        <f t="shared" si="9"/>
        <v>240</v>
      </c>
    </row>
    <row r="190" spans="1:8">
      <c r="A190" s="115" t="s">
        <v>2129</v>
      </c>
      <c r="B190" s="5" t="s">
        <v>2130</v>
      </c>
      <c r="C190" s="992">
        <v>0</v>
      </c>
      <c r="D190" s="992">
        <v>0</v>
      </c>
      <c r="E190" s="992">
        <v>2</v>
      </c>
      <c r="F190" s="992">
        <v>1</v>
      </c>
      <c r="G190" s="992">
        <f t="shared" si="9"/>
        <v>2</v>
      </c>
      <c r="H190" s="992">
        <f t="shared" si="9"/>
        <v>1</v>
      </c>
    </row>
    <row r="191" spans="1:8">
      <c r="A191" s="115" t="s">
        <v>2131</v>
      </c>
      <c r="B191" s="5" t="s">
        <v>2132</v>
      </c>
      <c r="C191" s="992">
        <v>0</v>
      </c>
      <c r="D191" s="992">
        <v>0</v>
      </c>
      <c r="E191" s="992">
        <v>2</v>
      </c>
      <c r="F191" s="992">
        <v>1</v>
      </c>
      <c r="G191" s="992">
        <f t="shared" si="9"/>
        <v>2</v>
      </c>
      <c r="H191" s="992">
        <f t="shared" si="9"/>
        <v>1</v>
      </c>
    </row>
    <row r="192" spans="1:8">
      <c r="A192" s="115" t="s">
        <v>2133</v>
      </c>
      <c r="B192" s="5" t="s">
        <v>2134</v>
      </c>
      <c r="C192" s="992">
        <v>0</v>
      </c>
      <c r="D192" s="992">
        <v>0</v>
      </c>
      <c r="E192" s="992">
        <v>1</v>
      </c>
      <c r="F192" s="992">
        <v>1</v>
      </c>
      <c r="G192" s="992">
        <f t="shared" si="9"/>
        <v>1</v>
      </c>
      <c r="H192" s="992">
        <f t="shared" si="9"/>
        <v>1</v>
      </c>
    </row>
    <row r="193" spans="1:8">
      <c r="A193" s="115" t="s">
        <v>2135</v>
      </c>
      <c r="B193" s="5" t="s">
        <v>2136</v>
      </c>
      <c r="C193" s="992">
        <v>2553</v>
      </c>
      <c r="D193" s="992">
        <v>2553</v>
      </c>
      <c r="E193" s="992">
        <v>9695</v>
      </c>
      <c r="F193" s="992">
        <v>9695</v>
      </c>
      <c r="G193" s="992">
        <f t="shared" si="9"/>
        <v>12248</v>
      </c>
      <c r="H193" s="992">
        <f t="shared" si="9"/>
        <v>12248</v>
      </c>
    </row>
    <row r="194" spans="1:8">
      <c r="A194" s="115" t="s">
        <v>2137</v>
      </c>
      <c r="B194" s="5" t="s">
        <v>2138</v>
      </c>
      <c r="C194" s="992">
        <v>5</v>
      </c>
      <c r="D194" s="992">
        <v>1</v>
      </c>
      <c r="E194" s="992">
        <v>0</v>
      </c>
      <c r="F194" s="992">
        <v>10</v>
      </c>
      <c r="G194" s="992">
        <f t="shared" si="9"/>
        <v>5</v>
      </c>
      <c r="H194" s="992">
        <f t="shared" si="9"/>
        <v>11</v>
      </c>
    </row>
    <row r="195" spans="1:8">
      <c r="A195" s="115" t="s">
        <v>2139</v>
      </c>
      <c r="B195" s="5" t="s">
        <v>2140</v>
      </c>
      <c r="C195" s="992">
        <v>0</v>
      </c>
      <c r="D195" s="992">
        <v>0</v>
      </c>
      <c r="E195" s="992">
        <v>0</v>
      </c>
      <c r="F195" s="992">
        <v>1</v>
      </c>
      <c r="G195" s="992">
        <f t="shared" si="9"/>
        <v>0</v>
      </c>
      <c r="H195" s="992">
        <f t="shared" si="9"/>
        <v>1</v>
      </c>
    </row>
    <row r="196" spans="1:8">
      <c r="A196" s="115" t="s">
        <v>2141</v>
      </c>
      <c r="B196" s="5" t="s">
        <v>2142</v>
      </c>
      <c r="C196" s="992">
        <v>0</v>
      </c>
      <c r="D196" s="992">
        <v>0</v>
      </c>
      <c r="E196" s="992">
        <v>0</v>
      </c>
      <c r="F196" s="992">
        <v>1</v>
      </c>
      <c r="G196" s="992">
        <f t="shared" si="9"/>
        <v>0</v>
      </c>
      <c r="H196" s="992">
        <f t="shared" si="9"/>
        <v>1</v>
      </c>
    </row>
    <row r="197" spans="1:8">
      <c r="A197" s="115" t="s">
        <v>2068</v>
      </c>
      <c r="B197" s="5" t="s">
        <v>2069</v>
      </c>
      <c r="C197" s="992">
        <v>1</v>
      </c>
      <c r="D197" s="992">
        <v>1</v>
      </c>
      <c r="E197" s="992"/>
      <c r="F197" s="992">
        <v>0</v>
      </c>
      <c r="G197" s="992">
        <f t="shared" si="9"/>
        <v>1</v>
      </c>
      <c r="H197" s="992">
        <f t="shared" si="9"/>
        <v>1</v>
      </c>
    </row>
    <row r="198" spans="1:8">
      <c r="A198" s="115" t="s">
        <v>2143</v>
      </c>
      <c r="B198" s="5" t="s">
        <v>2144</v>
      </c>
      <c r="C198" s="992">
        <v>0</v>
      </c>
      <c r="D198" s="992">
        <v>0</v>
      </c>
      <c r="E198" s="992">
        <v>0</v>
      </c>
      <c r="F198" s="992">
        <v>1</v>
      </c>
      <c r="G198" s="992">
        <f t="shared" si="9"/>
        <v>0</v>
      </c>
      <c r="H198" s="992">
        <f t="shared" si="9"/>
        <v>1</v>
      </c>
    </row>
    <row r="199" spans="1:8">
      <c r="A199" s="115" t="s">
        <v>2145</v>
      </c>
      <c r="B199" s="5" t="s">
        <v>2146</v>
      </c>
      <c r="C199" s="992">
        <v>275</v>
      </c>
      <c r="D199" s="992">
        <v>275</v>
      </c>
      <c r="E199" s="992">
        <v>0</v>
      </c>
      <c r="F199" s="992">
        <v>0</v>
      </c>
      <c r="G199" s="992">
        <f t="shared" si="9"/>
        <v>275</v>
      </c>
      <c r="H199" s="992">
        <f t="shared" si="9"/>
        <v>275</v>
      </c>
    </row>
    <row r="200" spans="1:8">
      <c r="A200" s="115" t="s">
        <v>2147</v>
      </c>
      <c r="B200" s="5" t="s">
        <v>2148</v>
      </c>
      <c r="C200" s="992">
        <v>8</v>
      </c>
      <c r="D200" s="992">
        <v>6</v>
      </c>
      <c r="E200" s="992">
        <v>0</v>
      </c>
      <c r="F200" s="992">
        <v>0</v>
      </c>
      <c r="G200" s="992">
        <f t="shared" si="9"/>
        <v>8</v>
      </c>
      <c r="H200" s="992">
        <f t="shared" si="9"/>
        <v>6</v>
      </c>
    </row>
    <row r="201" spans="1:8">
      <c r="A201" s="115" t="s">
        <v>2149</v>
      </c>
      <c r="B201" s="5" t="s">
        <v>2150</v>
      </c>
      <c r="C201" s="992">
        <v>46</v>
      </c>
      <c r="D201" s="992">
        <v>30</v>
      </c>
      <c r="E201" s="992">
        <v>0</v>
      </c>
      <c r="F201" s="992">
        <v>0</v>
      </c>
      <c r="G201" s="992">
        <f t="shared" si="9"/>
        <v>46</v>
      </c>
      <c r="H201" s="992">
        <f t="shared" si="9"/>
        <v>30</v>
      </c>
    </row>
    <row r="202" spans="1:8">
      <c r="A202" s="115" t="s">
        <v>2026</v>
      </c>
      <c r="B202" s="5" t="s">
        <v>2027</v>
      </c>
      <c r="C202" s="992">
        <v>2</v>
      </c>
      <c r="D202" s="992">
        <v>1</v>
      </c>
      <c r="E202" s="992"/>
      <c r="F202" s="992">
        <v>0</v>
      </c>
      <c r="G202" s="992">
        <f t="shared" si="9"/>
        <v>2</v>
      </c>
      <c r="H202" s="992">
        <f t="shared" si="9"/>
        <v>1</v>
      </c>
    </row>
    <row r="203" spans="1:8">
      <c r="A203" s="115" t="s">
        <v>2151</v>
      </c>
      <c r="B203" s="5" t="s">
        <v>2152</v>
      </c>
      <c r="C203" s="992">
        <v>12</v>
      </c>
      <c r="D203" s="992">
        <v>10</v>
      </c>
      <c r="E203" s="992">
        <v>0</v>
      </c>
      <c r="F203" s="992">
        <v>0</v>
      </c>
      <c r="G203" s="992">
        <f t="shared" si="9"/>
        <v>12</v>
      </c>
      <c r="H203" s="992">
        <f t="shared" si="9"/>
        <v>10</v>
      </c>
    </row>
    <row r="204" spans="1:8">
      <c r="A204" s="115" t="s">
        <v>2032</v>
      </c>
      <c r="B204" s="5" t="s">
        <v>2033</v>
      </c>
      <c r="C204" s="992">
        <v>18</v>
      </c>
      <c r="D204" s="992">
        <v>10</v>
      </c>
      <c r="E204" s="992"/>
      <c r="F204" s="992">
        <v>0</v>
      </c>
      <c r="G204" s="992">
        <f t="shared" si="9"/>
        <v>18</v>
      </c>
      <c r="H204" s="992">
        <f t="shared" si="9"/>
        <v>10</v>
      </c>
    </row>
    <row r="205" spans="1:8">
      <c r="A205" s="115" t="s">
        <v>2153</v>
      </c>
      <c r="B205" s="5" t="s">
        <v>2154</v>
      </c>
      <c r="C205" s="992">
        <v>2</v>
      </c>
      <c r="D205" s="992">
        <v>1</v>
      </c>
      <c r="E205" s="992">
        <v>0</v>
      </c>
      <c r="F205" s="992">
        <v>0</v>
      </c>
      <c r="G205" s="992">
        <f t="shared" si="9"/>
        <v>2</v>
      </c>
      <c r="H205" s="992">
        <f t="shared" si="9"/>
        <v>1</v>
      </c>
    </row>
    <row r="206" spans="1:8">
      <c r="A206" s="115" t="s">
        <v>2155</v>
      </c>
      <c r="B206" s="5" t="s">
        <v>2156</v>
      </c>
      <c r="C206" s="992">
        <v>1497</v>
      </c>
      <c r="D206" s="992">
        <v>1497</v>
      </c>
      <c r="E206" s="992">
        <v>8</v>
      </c>
      <c r="F206" s="992">
        <v>1</v>
      </c>
      <c r="G206" s="992">
        <f t="shared" si="9"/>
        <v>1505</v>
      </c>
      <c r="H206" s="992">
        <f t="shared" si="9"/>
        <v>1498</v>
      </c>
    </row>
    <row r="207" spans="1:8">
      <c r="A207" s="115" t="s">
        <v>2157</v>
      </c>
      <c r="B207" s="5" t="s">
        <v>2158</v>
      </c>
      <c r="C207" s="992">
        <v>0</v>
      </c>
      <c r="D207" s="992">
        <v>0</v>
      </c>
      <c r="E207" s="992">
        <v>26</v>
      </c>
      <c r="F207" s="992">
        <v>20</v>
      </c>
      <c r="G207" s="992">
        <f t="shared" si="9"/>
        <v>26</v>
      </c>
      <c r="H207" s="992">
        <f t="shared" si="9"/>
        <v>20</v>
      </c>
    </row>
    <row r="208" spans="1:8">
      <c r="A208" s="115" t="s">
        <v>2159</v>
      </c>
      <c r="B208" s="5" t="s">
        <v>2160</v>
      </c>
      <c r="C208" s="992">
        <v>0</v>
      </c>
      <c r="D208" s="992">
        <v>0</v>
      </c>
      <c r="E208" s="992">
        <v>2</v>
      </c>
      <c r="F208" s="992">
        <v>5</v>
      </c>
      <c r="G208" s="992">
        <f t="shared" si="9"/>
        <v>2</v>
      </c>
      <c r="H208" s="992">
        <f t="shared" si="9"/>
        <v>5</v>
      </c>
    </row>
    <row r="209" spans="1:8">
      <c r="A209" s="115" t="s">
        <v>2161</v>
      </c>
      <c r="B209" s="5" t="s">
        <v>2162</v>
      </c>
      <c r="C209" s="992">
        <v>0</v>
      </c>
      <c r="D209" s="992">
        <v>0</v>
      </c>
      <c r="E209" s="992">
        <v>17</v>
      </c>
      <c r="F209" s="992">
        <v>10</v>
      </c>
      <c r="G209" s="992">
        <f t="shared" si="9"/>
        <v>17</v>
      </c>
      <c r="H209" s="992">
        <f t="shared" si="9"/>
        <v>10</v>
      </c>
    </row>
    <row r="210" spans="1:8">
      <c r="A210" s="115" t="s">
        <v>2163</v>
      </c>
      <c r="B210" s="5" t="s">
        <v>2164</v>
      </c>
      <c r="C210" s="992">
        <v>0</v>
      </c>
      <c r="D210" s="992">
        <v>0</v>
      </c>
      <c r="E210" s="992">
        <v>22</v>
      </c>
      <c r="F210" s="992">
        <v>17</v>
      </c>
      <c r="G210" s="992">
        <f t="shared" si="9"/>
        <v>22</v>
      </c>
      <c r="H210" s="992">
        <f t="shared" si="9"/>
        <v>17</v>
      </c>
    </row>
    <row r="211" spans="1:8">
      <c r="A211" s="115" t="s">
        <v>2165</v>
      </c>
      <c r="B211" s="5" t="s">
        <v>2166</v>
      </c>
      <c r="C211" s="992">
        <v>0</v>
      </c>
      <c r="D211" s="992">
        <v>0</v>
      </c>
      <c r="E211" s="992">
        <v>2</v>
      </c>
      <c r="F211" s="992">
        <v>1</v>
      </c>
      <c r="G211" s="992">
        <f t="shared" ref="G211:H242" si="10">C211+E211</f>
        <v>2</v>
      </c>
      <c r="H211" s="992">
        <f t="shared" si="10"/>
        <v>1</v>
      </c>
    </row>
    <row r="212" spans="1:8">
      <c r="A212" s="115" t="s">
        <v>2167</v>
      </c>
      <c r="B212" s="5" t="s">
        <v>2168</v>
      </c>
      <c r="C212" s="992">
        <v>0</v>
      </c>
      <c r="D212" s="992">
        <v>0</v>
      </c>
      <c r="E212" s="992">
        <v>10</v>
      </c>
      <c r="F212" s="992">
        <v>1</v>
      </c>
      <c r="G212" s="992">
        <f t="shared" si="10"/>
        <v>10</v>
      </c>
      <c r="H212" s="992">
        <f t="shared" si="10"/>
        <v>1</v>
      </c>
    </row>
    <row r="213" spans="1:8">
      <c r="A213" s="115" t="s">
        <v>2169</v>
      </c>
      <c r="B213" s="5" t="s">
        <v>2170</v>
      </c>
      <c r="C213" s="992">
        <v>0</v>
      </c>
      <c r="D213" s="992">
        <v>0</v>
      </c>
      <c r="E213" s="992">
        <v>2</v>
      </c>
      <c r="F213" s="992">
        <v>1</v>
      </c>
      <c r="G213" s="992">
        <f t="shared" si="10"/>
        <v>2</v>
      </c>
      <c r="H213" s="992">
        <f t="shared" si="10"/>
        <v>1</v>
      </c>
    </row>
    <row r="214" spans="1:8">
      <c r="A214" s="115" t="s">
        <v>2171</v>
      </c>
      <c r="B214" s="5" t="s">
        <v>2172</v>
      </c>
      <c r="C214" s="992">
        <v>0</v>
      </c>
      <c r="D214" s="992">
        <v>0</v>
      </c>
      <c r="E214" s="992">
        <v>12</v>
      </c>
      <c r="F214" s="992">
        <v>10</v>
      </c>
      <c r="G214" s="992">
        <f t="shared" si="10"/>
        <v>12</v>
      </c>
      <c r="H214" s="992">
        <f t="shared" si="10"/>
        <v>10</v>
      </c>
    </row>
    <row r="215" spans="1:8">
      <c r="A215" s="115" t="s">
        <v>2173</v>
      </c>
      <c r="B215" s="5" t="s">
        <v>2174</v>
      </c>
      <c r="C215" s="992">
        <v>0</v>
      </c>
      <c r="D215" s="992">
        <v>0</v>
      </c>
      <c r="E215" s="992">
        <v>9</v>
      </c>
      <c r="F215" s="992">
        <v>8</v>
      </c>
      <c r="G215" s="992">
        <f t="shared" si="10"/>
        <v>9</v>
      </c>
      <c r="H215" s="992">
        <f t="shared" si="10"/>
        <v>8</v>
      </c>
    </row>
    <row r="216" spans="1:8">
      <c r="A216" s="115" t="s">
        <v>2175</v>
      </c>
      <c r="B216" s="5" t="s">
        <v>2176</v>
      </c>
      <c r="C216" s="992">
        <v>0</v>
      </c>
      <c r="D216" s="992">
        <v>0</v>
      </c>
      <c r="E216" s="992">
        <v>158</v>
      </c>
      <c r="F216" s="992">
        <v>158</v>
      </c>
      <c r="G216" s="992">
        <f t="shared" si="10"/>
        <v>158</v>
      </c>
      <c r="H216" s="992">
        <f t="shared" si="10"/>
        <v>158</v>
      </c>
    </row>
    <row r="217" spans="1:8">
      <c r="A217" s="115" t="s">
        <v>2177</v>
      </c>
      <c r="B217" s="5" t="s">
        <v>2178</v>
      </c>
      <c r="C217" s="992">
        <v>0</v>
      </c>
      <c r="D217" s="992">
        <v>0</v>
      </c>
      <c r="E217" s="992">
        <v>216</v>
      </c>
      <c r="F217" s="992">
        <v>216</v>
      </c>
      <c r="G217" s="992">
        <f t="shared" si="10"/>
        <v>216</v>
      </c>
      <c r="H217" s="992">
        <f t="shared" si="10"/>
        <v>216</v>
      </c>
    </row>
    <row r="218" spans="1:8">
      <c r="A218" s="115" t="s">
        <v>2179</v>
      </c>
      <c r="B218" s="5" t="s">
        <v>2180</v>
      </c>
      <c r="C218" s="992">
        <v>148</v>
      </c>
      <c r="D218" s="992">
        <v>148</v>
      </c>
      <c r="E218" s="992">
        <v>123</v>
      </c>
      <c r="F218" s="992">
        <v>123</v>
      </c>
      <c r="G218" s="992">
        <f t="shared" si="10"/>
        <v>271</v>
      </c>
      <c r="H218" s="992">
        <f t="shared" si="10"/>
        <v>271</v>
      </c>
    </row>
    <row r="219" spans="1:8">
      <c r="A219" s="115" t="s">
        <v>2181</v>
      </c>
      <c r="B219" s="5" t="s">
        <v>2182</v>
      </c>
      <c r="C219" s="992">
        <v>62</v>
      </c>
      <c r="D219" s="992">
        <v>62</v>
      </c>
      <c r="E219" s="992">
        <v>2749</v>
      </c>
      <c r="F219" s="992">
        <v>2749</v>
      </c>
      <c r="G219" s="992">
        <f t="shared" si="10"/>
        <v>2811</v>
      </c>
      <c r="H219" s="992">
        <f t="shared" si="10"/>
        <v>2811</v>
      </c>
    </row>
    <row r="220" spans="1:8">
      <c r="A220" s="115" t="s">
        <v>2183</v>
      </c>
      <c r="B220" s="5" t="s">
        <v>2184</v>
      </c>
      <c r="C220" s="992">
        <v>0</v>
      </c>
      <c r="D220" s="992">
        <v>0</v>
      </c>
      <c r="E220" s="992">
        <v>1</v>
      </c>
      <c r="F220" s="992">
        <v>1</v>
      </c>
      <c r="G220" s="992">
        <f t="shared" si="10"/>
        <v>1</v>
      </c>
      <c r="H220" s="992">
        <f t="shared" si="10"/>
        <v>1</v>
      </c>
    </row>
    <row r="221" spans="1:8">
      <c r="A221" s="115" t="s">
        <v>2185</v>
      </c>
      <c r="B221" s="5" t="s">
        <v>2186</v>
      </c>
      <c r="C221" s="992">
        <v>0</v>
      </c>
      <c r="D221" s="992">
        <v>0</v>
      </c>
      <c r="E221" s="992">
        <v>49</v>
      </c>
      <c r="F221" s="992">
        <v>30</v>
      </c>
      <c r="G221" s="992">
        <f t="shared" si="10"/>
        <v>49</v>
      </c>
      <c r="H221" s="992">
        <f t="shared" si="10"/>
        <v>30</v>
      </c>
    </row>
    <row r="222" spans="1:8">
      <c r="A222" s="115" t="s">
        <v>2187</v>
      </c>
      <c r="B222" s="5" t="s">
        <v>2188</v>
      </c>
      <c r="C222" s="992">
        <v>0</v>
      </c>
      <c r="D222" s="992">
        <v>0</v>
      </c>
      <c r="E222" s="992">
        <v>17</v>
      </c>
      <c r="F222" s="992">
        <v>10</v>
      </c>
      <c r="G222" s="992">
        <f t="shared" si="10"/>
        <v>17</v>
      </c>
      <c r="H222" s="992">
        <f t="shared" si="10"/>
        <v>10</v>
      </c>
    </row>
    <row r="223" spans="1:8">
      <c r="A223" s="115" t="s">
        <v>2189</v>
      </c>
      <c r="B223" s="5" t="s">
        <v>2190</v>
      </c>
      <c r="C223" s="992">
        <v>0</v>
      </c>
      <c r="D223" s="992">
        <v>0</v>
      </c>
      <c r="E223" s="992">
        <v>0</v>
      </c>
      <c r="F223" s="992">
        <v>1</v>
      </c>
      <c r="G223" s="992">
        <f t="shared" si="10"/>
        <v>0</v>
      </c>
      <c r="H223" s="992">
        <f t="shared" si="10"/>
        <v>1</v>
      </c>
    </row>
    <row r="224" spans="1:8">
      <c r="A224" s="115" t="s">
        <v>2191</v>
      </c>
      <c r="B224" s="5" t="s">
        <v>2192</v>
      </c>
      <c r="C224" s="992">
        <v>0</v>
      </c>
      <c r="D224" s="992">
        <v>0</v>
      </c>
      <c r="E224" s="992">
        <v>167</v>
      </c>
      <c r="F224" s="992">
        <v>100</v>
      </c>
      <c r="G224" s="992">
        <f t="shared" si="10"/>
        <v>167</v>
      </c>
      <c r="H224" s="992">
        <f t="shared" si="10"/>
        <v>100</v>
      </c>
    </row>
    <row r="225" spans="1:8" ht="24.75">
      <c r="A225" s="115" t="s">
        <v>2193</v>
      </c>
      <c r="B225" s="5" t="s">
        <v>2194</v>
      </c>
      <c r="C225" s="992">
        <v>6</v>
      </c>
      <c r="D225" s="992">
        <v>5</v>
      </c>
      <c r="E225" s="992">
        <v>10654</v>
      </c>
      <c r="F225" s="992">
        <v>10654</v>
      </c>
      <c r="G225" s="992">
        <f t="shared" si="10"/>
        <v>10660</v>
      </c>
      <c r="H225" s="992">
        <f t="shared" si="10"/>
        <v>10659</v>
      </c>
    </row>
    <row r="226" spans="1:8">
      <c r="A226" s="115" t="s">
        <v>2195</v>
      </c>
      <c r="B226" s="5" t="s">
        <v>2196</v>
      </c>
      <c r="C226" s="992">
        <v>0</v>
      </c>
      <c r="D226" s="992">
        <v>0</v>
      </c>
      <c r="E226" s="992">
        <v>33512</v>
      </c>
      <c r="F226" s="992">
        <v>33512</v>
      </c>
      <c r="G226" s="992">
        <f t="shared" si="10"/>
        <v>33512</v>
      </c>
      <c r="H226" s="992">
        <f t="shared" si="10"/>
        <v>33512</v>
      </c>
    </row>
    <row r="227" spans="1:8">
      <c r="A227" s="115" t="s">
        <v>2197</v>
      </c>
      <c r="B227" s="5" t="s">
        <v>2198</v>
      </c>
      <c r="C227" s="992">
        <v>0</v>
      </c>
      <c r="D227" s="992">
        <v>0</v>
      </c>
      <c r="E227" s="992">
        <v>10</v>
      </c>
      <c r="F227" s="992">
        <v>5</v>
      </c>
      <c r="G227" s="992">
        <f t="shared" si="10"/>
        <v>10</v>
      </c>
      <c r="H227" s="992">
        <f t="shared" si="10"/>
        <v>5</v>
      </c>
    </row>
    <row r="228" spans="1:8">
      <c r="A228" s="115" t="s">
        <v>2199</v>
      </c>
      <c r="B228" s="5" t="s">
        <v>2200</v>
      </c>
      <c r="C228" s="992">
        <v>0</v>
      </c>
      <c r="D228" s="992">
        <v>0</v>
      </c>
      <c r="E228" s="992">
        <v>13271</v>
      </c>
      <c r="F228" s="992">
        <v>13271</v>
      </c>
      <c r="G228" s="992">
        <f t="shared" si="10"/>
        <v>13271</v>
      </c>
      <c r="H228" s="992">
        <f t="shared" si="10"/>
        <v>13271</v>
      </c>
    </row>
    <row r="229" spans="1:8">
      <c r="A229" s="115" t="s">
        <v>2201</v>
      </c>
      <c r="B229" s="5" t="s">
        <v>2202</v>
      </c>
      <c r="C229" s="992">
        <v>0</v>
      </c>
      <c r="D229" s="992">
        <v>0</v>
      </c>
      <c r="E229" s="992">
        <v>27823</v>
      </c>
      <c r="F229" s="992">
        <v>27823</v>
      </c>
      <c r="G229" s="992">
        <f t="shared" si="10"/>
        <v>27823</v>
      </c>
      <c r="H229" s="992">
        <f t="shared" si="10"/>
        <v>27823</v>
      </c>
    </row>
    <row r="230" spans="1:8" ht="24.75">
      <c r="A230" s="115" t="s">
        <v>2203</v>
      </c>
      <c r="B230" s="5" t="s">
        <v>2204</v>
      </c>
      <c r="C230" s="992">
        <v>0</v>
      </c>
      <c r="D230" s="992">
        <v>0</v>
      </c>
      <c r="E230" s="992">
        <v>43624</v>
      </c>
      <c r="F230" s="992">
        <v>43624</v>
      </c>
      <c r="G230" s="992">
        <f t="shared" si="10"/>
        <v>43624</v>
      </c>
      <c r="H230" s="992">
        <f t="shared" si="10"/>
        <v>43624</v>
      </c>
    </row>
    <row r="231" spans="1:8">
      <c r="A231" s="115" t="s">
        <v>2205</v>
      </c>
      <c r="B231" s="5" t="s">
        <v>2206</v>
      </c>
      <c r="C231" s="992">
        <v>0</v>
      </c>
      <c r="D231" s="992">
        <v>0</v>
      </c>
      <c r="E231" s="992">
        <v>11682</v>
      </c>
      <c r="F231" s="992">
        <v>11682</v>
      </c>
      <c r="G231" s="992">
        <f t="shared" si="10"/>
        <v>11682</v>
      </c>
      <c r="H231" s="992">
        <f t="shared" si="10"/>
        <v>11682</v>
      </c>
    </row>
    <row r="232" spans="1:8">
      <c r="A232" s="115" t="s">
        <v>2207</v>
      </c>
      <c r="B232" s="5" t="s">
        <v>2208</v>
      </c>
      <c r="C232" s="992">
        <v>0</v>
      </c>
      <c r="D232" s="992">
        <v>0</v>
      </c>
      <c r="E232" s="992">
        <v>113</v>
      </c>
      <c r="F232" s="992">
        <v>113</v>
      </c>
      <c r="G232" s="992">
        <f t="shared" si="10"/>
        <v>113</v>
      </c>
      <c r="H232" s="992">
        <f t="shared" si="10"/>
        <v>113</v>
      </c>
    </row>
    <row r="233" spans="1:8" ht="24.75">
      <c r="A233" s="115" t="s">
        <v>2209</v>
      </c>
      <c r="B233" s="5" t="s">
        <v>2210</v>
      </c>
      <c r="C233" s="992">
        <v>0</v>
      </c>
      <c r="D233" s="992">
        <v>0</v>
      </c>
      <c r="E233" s="992">
        <v>286</v>
      </c>
      <c r="F233" s="992">
        <v>286</v>
      </c>
      <c r="G233" s="992">
        <f t="shared" si="10"/>
        <v>286</v>
      </c>
      <c r="H233" s="992">
        <f t="shared" si="10"/>
        <v>286</v>
      </c>
    </row>
    <row r="234" spans="1:8">
      <c r="A234" s="115" t="s">
        <v>2211</v>
      </c>
      <c r="B234" s="5" t="s">
        <v>2212</v>
      </c>
      <c r="C234" s="992">
        <v>0</v>
      </c>
      <c r="D234" s="992">
        <v>0</v>
      </c>
      <c r="E234" s="992">
        <v>115</v>
      </c>
      <c r="F234" s="992">
        <v>80</v>
      </c>
      <c r="G234" s="992">
        <f t="shared" si="10"/>
        <v>115</v>
      </c>
      <c r="H234" s="992">
        <f t="shared" si="10"/>
        <v>80</v>
      </c>
    </row>
    <row r="235" spans="1:8">
      <c r="A235" s="115" t="s">
        <v>2213</v>
      </c>
      <c r="B235" s="5" t="s">
        <v>2214</v>
      </c>
      <c r="C235" s="992">
        <v>0</v>
      </c>
      <c r="D235" s="992">
        <v>0</v>
      </c>
      <c r="E235" s="992">
        <v>5</v>
      </c>
      <c r="F235" s="992">
        <v>5</v>
      </c>
      <c r="G235" s="992">
        <f t="shared" si="10"/>
        <v>5</v>
      </c>
      <c r="H235" s="992">
        <f t="shared" si="10"/>
        <v>5</v>
      </c>
    </row>
    <row r="236" spans="1:8" ht="24.75">
      <c r="A236" s="115" t="s">
        <v>2215</v>
      </c>
      <c r="B236" s="5" t="s">
        <v>2216</v>
      </c>
      <c r="C236" s="992">
        <v>0</v>
      </c>
      <c r="D236" s="992">
        <v>0</v>
      </c>
      <c r="E236" s="992">
        <v>1091</v>
      </c>
      <c r="F236" s="992">
        <v>1091</v>
      </c>
      <c r="G236" s="992">
        <f t="shared" si="10"/>
        <v>1091</v>
      </c>
      <c r="H236" s="992">
        <f t="shared" si="10"/>
        <v>1091</v>
      </c>
    </row>
    <row r="237" spans="1:8">
      <c r="A237" s="115" t="s">
        <v>2217</v>
      </c>
      <c r="B237" s="5" t="s">
        <v>2218</v>
      </c>
      <c r="C237" s="992">
        <v>0</v>
      </c>
      <c r="D237" s="992">
        <v>0</v>
      </c>
      <c r="E237" s="992">
        <v>1132</v>
      </c>
      <c r="F237" s="992">
        <v>1132</v>
      </c>
      <c r="G237" s="992">
        <f t="shared" si="10"/>
        <v>1132</v>
      </c>
      <c r="H237" s="992">
        <f t="shared" si="10"/>
        <v>1132</v>
      </c>
    </row>
    <row r="238" spans="1:8">
      <c r="A238" s="115" t="s">
        <v>2219</v>
      </c>
      <c r="B238" s="5" t="s">
        <v>2220</v>
      </c>
      <c r="C238" s="992">
        <v>0</v>
      </c>
      <c r="D238" s="992">
        <v>0</v>
      </c>
      <c r="E238" s="992">
        <v>1</v>
      </c>
      <c r="F238" s="992">
        <v>1</v>
      </c>
      <c r="G238" s="992">
        <f t="shared" si="10"/>
        <v>1</v>
      </c>
      <c r="H238" s="992">
        <f t="shared" si="10"/>
        <v>1</v>
      </c>
    </row>
    <row r="239" spans="1:8">
      <c r="A239" s="115" t="s">
        <v>2221</v>
      </c>
      <c r="B239" s="5" t="s">
        <v>2222</v>
      </c>
      <c r="C239" s="992">
        <v>10</v>
      </c>
      <c r="D239" s="992">
        <v>10</v>
      </c>
      <c r="E239" s="992">
        <v>0</v>
      </c>
      <c r="F239" s="992">
        <v>0</v>
      </c>
      <c r="G239" s="992">
        <f t="shared" si="10"/>
        <v>10</v>
      </c>
      <c r="H239" s="992">
        <f t="shared" si="10"/>
        <v>10</v>
      </c>
    </row>
    <row r="240" spans="1:8">
      <c r="A240" s="115" t="s">
        <v>2223</v>
      </c>
      <c r="B240" s="5" t="s">
        <v>2224</v>
      </c>
      <c r="C240" s="992">
        <v>8</v>
      </c>
      <c r="D240" s="992">
        <v>1</v>
      </c>
      <c r="E240" s="992">
        <v>1</v>
      </c>
      <c r="F240" s="992">
        <v>1</v>
      </c>
      <c r="G240" s="992">
        <f t="shared" si="10"/>
        <v>9</v>
      </c>
      <c r="H240" s="992">
        <f t="shared" si="10"/>
        <v>2</v>
      </c>
    </row>
    <row r="241" spans="1:8">
      <c r="A241" s="115" t="s">
        <v>2225</v>
      </c>
      <c r="B241" s="5" t="s">
        <v>2226</v>
      </c>
      <c r="C241" s="992">
        <v>2</v>
      </c>
      <c r="D241" s="992">
        <v>1</v>
      </c>
      <c r="E241" s="992">
        <v>0</v>
      </c>
      <c r="F241" s="992">
        <v>0</v>
      </c>
      <c r="G241" s="992">
        <f t="shared" si="10"/>
        <v>2</v>
      </c>
      <c r="H241" s="992">
        <f t="shared" si="10"/>
        <v>1</v>
      </c>
    </row>
    <row r="242" spans="1:8">
      <c r="A242" s="115" t="s">
        <v>2227</v>
      </c>
      <c r="B242" s="5" t="s">
        <v>2228</v>
      </c>
      <c r="C242" s="992">
        <v>0</v>
      </c>
      <c r="D242" s="992">
        <v>0</v>
      </c>
      <c r="E242" s="992">
        <v>1</v>
      </c>
      <c r="F242" s="992">
        <v>1</v>
      </c>
      <c r="G242" s="992">
        <f t="shared" si="10"/>
        <v>1</v>
      </c>
      <c r="H242" s="992">
        <f t="shared" si="10"/>
        <v>1</v>
      </c>
    </row>
    <row r="243" spans="1:8">
      <c r="A243" s="115" t="s">
        <v>2229</v>
      </c>
      <c r="B243" s="5" t="s">
        <v>2230</v>
      </c>
      <c r="C243" s="992">
        <v>0</v>
      </c>
      <c r="D243" s="992">
        <v>0</v>
      </c>
      <c r="E243" s="992">
        <v>0</v>
      </c>
      <c r="F243" s="992">
        <v>1</v>
      </c>
      <c r="G243" s="992">
        <f t="shared" ref="G243:H250" si="11">C243+E243</f>
        <v>0</v>
      </c>
      <c r="H243" s="992">
        <f t="shared" si="11"/>
        <v>1</v>
      </c>
    </row>
    <row r="244" spans="1:8">
      <c r="A244" s="115" t="s">
        <v>2231</v>
      </c>
      <c r="B244" s="5" t="s">
        <v>2232</v>
      </c>
      <c r="C244" s="992">
        <v>0</v>
      </c>
      <c r="D244" s="992">
        <v>0</v>
      </c>
      <c r="E244" s="992">
        <v>4</v>
      </c>
      <c r="F244" s="992">
        <v>1</v>
      </c>
      <c r="G244" s="992">
        <f t="shared" si="11"/>
        <v>4</v>
      </c>
      <c r="H244" s="992">
        <f t="shared" si="11"/>
        <v>1</v>
      </c>
    </row>
    <row r="245" spans="1:8">
      <c r="A245" s="115" t="s">
        <v>2233</v>
      </c>
      <c r="B245" s="5" t="s">
        <v>2234</v>
      </c>
      <c r="C245" s="992">
        <v>0</v>
      </c>
      <c r="D245" s="992">
        <v>0</v>
      </c>
      <c r="E245" s="992">
        <v>325</v>
      </c>
      <c r="F245" s="992">
        <v>325</v>
      </c>
      <c r="G245" s="992">
        <f t="shared" si="11"/>
        <v>325</v>
      </c>
      <c r="H245" s="992">
        <f t="shared" si="11"/>
        <v>325</v>
      </c>
    </row>
    <row r="246" spans="1:8">
      <c r="A246" s="115" t="s">
        <v>2235</v>
      </c>
      <c r="B246" s="5" t="s">
        <v>2236</v>
      </c>
      <c r="C246" s="992">
        <v>0</v>
      </c>
      <c r="D246" s="992">
        <v>0</v>
      </c>
      <c r="E246" s="992">
        <v>118</v>
      </c>
      <c r="F246" s="992">
        <v>118</v>
      </c>
      <c r="G246" s="992">
        <f t="shared" si="11"/>
        <v>118</v>
      </c>
      <c r="H246" s="992">
        <f t="shared" si="11"/>
        <v>118</v>
      </c>
    </row>
    <row r="247" spans="1:8">
      <c r="A247" s="115" t="s">
        <v>2237</v>
      </c>
      <c r="B247" s="5" t="s">
        <v>2238</v>
      </c>
      <c r="C247" s="992">
        <v>0</v>
      </c>
      <c r="D247" s="992">
        <v>0</v>
      </c>
      <c r="E247" s="992">
        <v>14</v>
      </c>
      <c r="F247" s="992">
        <v>14</v>
      </c>
      <c r="G247" s="992">
        <f t="shared" si="11"/>
        <v>14</v>
      </c>
      <c r="H247" s="992">
        <f t="shared" si="11"/>
        <v>14</v>
      </c>
    </row>
    <row r="248" spans="1:8">
      <c r="A248" s="115" t="s">
        <v>2239</v>
      </c>
      <c r="B248" s="5" t="s">
        <v>2240</v>
      </c>
      <c r="C248" s="992">
        <v>0</v>
      </c>
      <c r="D248" s="992">
        <v>0</v>
      </c>
      <c r="E248" s="992">
        <v>2</v>
      </c>
      <c r="F248" s="992">
        <v>1</v>
      </c>
      <c r="G248" s="992">
        <f t="shared" si="11"/>
        <v>2</v>
      </c>
      <c r="H248" s="992">
        <f t="shared" si="11"/>
        <v>1</v>
      </c>
    </row>
    <row r="249" spans="1:8">
      <c r="A249" s="115" t="s">
        <v>2241</v>
      </c>
      <c r="B249" s="5" t="s">
        <v>2242</v>
      </c>
      <c r="C249" s="992">
        <v>0</v>
      </c>
      <c r="D249" s="992">
        <v>0</v>
      </c>
      <c r="E249" s="992">
        <v>12</v>
      </c>
      <c r="F249" s="992">
        <v>12</v>
      </c>
      <c r="G249" s="992">
        <f t="shared" si="11"/>
        <v>12</v>
      </c>
      <c r="H249" s="992">
        <f t="shared" si="11"/>
        <v>12</v>
      </c>
    </row>
    <row r="250" spans="1:8">
      <c r="A250" s="115" t="s">
        <v>2243</v>
      </c>
      <c r="B250" s="5" t="s">
        <v>2244</v>
      </c>
      <c r="C250" s="992">
        <v>0</v>
      </c>
      <c r="D250" s="992">
        <v>0</v>
      </c>
      <c r="E250" s="992">
        <v>6</v>
      </c>
      <c r="F250" s="992">
        <v>6</v>
      </c>
      <c r="G250" s="992">
        <f t="shared" si="11"/>
        <v>6</v>
      </c>
      <c r="H250" s="992">
        <f t="shared" si="11"/>
        <v>6</v>
      </c>
    </row>
    <row r="251" spans="1:8">
      <c r="A251" s="993"/>
      <c r="B251" s="994" t="s">
        <v>15</v>
      </c>
      <c r="C251" s="119">
        <f t="shared" ref="C251:H251" si="12">SUM(C179:C250)</f>
        <v>4655</v>
      </c>
      <c r="D251" s="119">
        <f t="shared" si="12"/>
        <v>4612</v>
      </c>
      <c r="E251" s="119">
        <f t="shared" si="12"/>
        <v>157687</v>
      </c>
      <c r="F251" s="119">
        <f t="shared" si="12"/>
        <v>157693</v>
      </c>
      <c r="G251" s="119">
        <f t="shared" si="12"/>
        <v>162342</v>
      </c>
      <c r="H251" s="119">
        <f t="shared" si="12"/>
        <v>162305</v>
      </c>
    </row>
    <row r="252" spans="1:8">
      <c r="A252" s="3547" t="s">
        <v>2245</v>
      </c>
      <c r="B252" s="3548"/>
      <c r="C252" s="119"/>
      <c r="D252" s="119"/>
      <c r="E252" s="119"/>
      <c r="F252" s="119"/>
      <c r="G252" s="119"/>
      <c r="H252" s="119"/>
    </row>
    <row r="253" spans="1:8">
      <c r="A253" s="20" t="s">
        <v>2246</v>
      </c>
      <c r="B253" s="1354" t="s">
        <v>2247</v>
      </c>
      <c r="C253" s="119"/>
      <c r="D253" s="119"/>
      <c r="E253" s="119"/>
      <c r="F253" s="119"/>
      <c r="G253" s="119"/>
      <c r="H253" s="119"/>
    </row>
    <row r="254" spans="1:8">
      <c r="A254" s="20" t="s">
        <v>2248</v>
      </c>
      <c r="B254" s="1354" t="s">
        <v>2249</v>
      </c>
      <c r="C254" s="119"/>
      <c r="D254" s="119"/>
      <c r="E254" s="119"/>
      <c r="F254" s="119"/>
      <c r="G254" s="119"/>
      <c r="H254" s="119"/>
    </row>
    <row r="255" spans="1:8">
      <c r="A255" s="20" t="s">
        <v>2250</v>
      </c>
      <c r="B255" s="1354" t="s">
        <v>2251</v>
      </c>
      <c r="C255" s="119"/>
      <c r="D255" s="119"/>
      <c r="E255" s="119"/>
      <c r="F255" s="119"/>
      <c r="G255" s="119"/>
      <c r="H255" s="119"/>
    </row>
    <row r="256" spans="1:8">
      <c r="A256" s="20" t="s">
        <v>2252</v>
      </c>
      <c r="B256" s="1354" t="s">
        <v>2253</v>
      </c>
      <c r="C256" s="119"/>
      <c r="D256" s="119"/>
      <c r="E256" s="119"/>
      <c r="F256" s="119"/>
      <c r="G256" s="119"/>
      <c r="H256" s="119"/>
    </row>
    <row r="257" spans="1:8">
      <c r="A257" s="20" t="s">
        <v>2254</v>
      </c>
      <c r="B257" s="1354" t="s">
        <v>2255</v>
      </c>
      <c r="C257" s="119"/>
      <c r="D257" s="119"/>
      <c r="E257" s="119"/>
      <c r="F257" s="119"/>
      <c r="G257" s="119"/>
      <c r="H257" s="119"/>
    </row>
    <row r="258" spans="1:8">
      <c r="A258" s="20" t="s">
        <v>2256</v>
      </c>
      <c r="B258" s="1354" t="s">
        <v>2257</v>
      </c>
      <c r="C258" s="119"/>
      <c r="D258" s="119"/>
      <c r="E258" s="119"/>
      <c r="F258" s="119"/>
      <c r="G258" s="119"/>
      <c r="H258" s="119"/>
    </row>
    <row r="259" spans="1:8" ht="36">
      <c r="A259" s="20" t="s">
        <v>2258</v>
      </c>
      <c r="B259" s="1354" t="s">
        <v>2259</v>
      </c>
      <c r="C259" s="119"/>
      <c r="D259" s="119"/>
      <c r="E259" s="119"/>
      <c r="F259" s="119"/>
      <c r="G259" s="119"/>
      <c r="H259" s="119"/>
    </row>
    <row r="260" spans="1:8" ht="48">
      <c r="A260" s="20" t="s">
        <v>2260</v>
      </c>
      <c r="B260" s="1354" t="s">
        <v>2261</v>
      </c>
      <c r="C260" s="119"/>
      <c r="D260" s="119"/>
      <c r="E260" s="119"/>
      <c r="F260" s="119"/>
      <c r="G260" s="119"/>
      <c r="H260" s="119"/>
    </row>
    <row r="261" spans="1:8">
      <c r="A261" s="3549" t="s">
        <v>2262</v>
      </c>
      <c r="B261" s="3550"/>
      <c r="C261" s="119"/>
      <c r="D261" s="119"/>
      <c r="E261" s="119"/>
      <c r="F261" s="119"/>
      <c r="G261" s="119"/>
      <c r="H261" s="119"/>
    </row>
    <row r="262" spans="1:8">
      <c r="A262" s="993"/>
      <c r="B262" s="994" t="s">
        <v>2263</v>
      </c>
      <c r="C262" s="119">
        <f t="shared" ref="C262:D262" si="13">C251+C177</f>
        <v>4655</v>
      </c>
      <c r="D262" s="119">
        <f t="shared" si="13"/>
        <v>4612</v>
      </c>
      <c r="E262" s="119">
        <f t="shared" ref="E262:H262" si="14">E251+E177</f>
        <v>159865</v>
      </c>
      <c r="F262" s="119">
        <f t="shared" si="14"/>
        <v>159880</v>
      </c>
      <c r="G262" s="119">
        <f t="shared" si="14"/>
        <v>164520</v>
      </c>
      <c r="H262" s="119">
        <f t="shared" si="14"/>
        <v>164492</v>
      </c>
    </row>
    <row r="263" spans="1:8">
      <c r="A263" s="127"/>
      <c r="B263" s="804"/>
      <c r="C263" s="298"/>
      <c r="D263" s="298"/>
      <c r="E263" s="298"/>
      <c r="F263" s="298"/>
      <c r="G263" s="298"/>
      <c r="H263" s="298"/>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9">
    <mergeCell ref="G6:H6"/>
    <mergeCell ref="A8:B8"/>
    <mergeCell ref="A178:B178"/>
    <mergeCell ref="A252:B252"/>
    <mergeCell ref="A261:B261"/>
    <mergeCell ref="A6:A7"/>
    <mergeCell ref="B6:B7"/>
    <mergeCell ref="C6:D6"/>
    <mergeCell ref="E6:F6"/>
  </mergeCells>
  <conditionalFormatting sqref="A252">
    <cfRule type="duplicateValues" dxfId="310" priority="1"/>
    <cfRule type="duplicateValues" dxfId="309" priority="2"/>
  </conditionalFormatting>
  <conditionalFormatting sqref="A261">
    <cfRule type="duplicateValues" dxfId="308" priority="3"/>
    <cfRule type="duplicateValues" dxfId="307" priority="4"/>
  </conditionalFormatting>
  <conditionalFormatting sqref="A253:A260">
    <cfRule type="duplicateValues" dxfId="306" priority="5"/>
    <cfRule type="duplicateValues" dxfId="305" priority="6"/>
  </conditionalFormatting>
  <printOptions horizontalCentered="1" verticalCentered="1"/>
  <pageMargins left="0.51181102362204722" right="0.51181102362204722" top="0.74803149606299213" bottom="0.35433070866141736" header="0.31496062992125984" footer="0.31496062992125984"/>
  <pageSetup paperSize="9" orientation="landscape" r:id="rId1"/>
  <headerFooter>
    <oddFooter>&amp;R&amp;P</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1328"/>
  <sheetViews>
    <sheetView zoomScaleNormal="100" workbookViewId="0">
      <pane ySplit="7" topLeftCell="A8" activePane="bottomLeft" state="frozen"/>
      <selection pane="bottomLeft" activeCell="L13" sqref="L13"/>
    </sheetView>
  </sheetViews>
  <sheetFormatPr defaultColWidth="9.140625" defaultRowHeight="15"/>
  <cols>
    <col min="1" max="1" width="9.140625" style="941"/>
    <col min="2" max="2" width="60.7109375" style="941" customWidth="1"/>
    <col min="3" max="3" width="10.28515625" style="941" customWidth="1"/>
    <col min="4" max="4" width="10.28515625" style="942" customWidth="1"/>
    <col min="5" max="5" width="10.28515625" style="941" customWidth="1"/>
    <col min="6" max="6" width="10.28515625" style="942" customWidth="1"/>
    <col min="7" max="7" width="10.28515625" style="943" customWidth="1"/>
    <col min="8" max="8" width="10.28515625" style="942" customWidth="1"/>
    <col min="9" max="16384" width="9.140625" style="941"/>
  </cols>
  <sheetData>
    <row r="1" spans="1:9">
      <c r="A1" s="944"/>
      <c r="B1" s="945" t="s">
        <v>0</v>
      </c>
      <c r="C1" s="946" t="s">
        <v>251</v>
      </c>
      <c r="D1" s="947"/>
      <c r="E1" s="947"/>
      <c r="F1" s="947"/>
      <c r="G1" s="947"/>
      <c r="H1" s="947"/>
      <c r="I1" s="815"/>
    </row>
    <row r="2" spans="1:9">
      <c r="A2" s="944"/>
      <c r="B2" s="945" t="s">
        <v>2</v>
      </c>
      <c r="C2" s="947" t="s">
        <v>295</v>
      </c>
      <c r="D2" s="947"/>
      <c r="E2" s="947"/>
      <c r="F2" s="947"/>
      <c r="G2" s="947"/>
      <c r="H2" s="947"/>
      <c r="I2" s="815"/>
    </row>
    <row r="3" spans="1:9">
      <c r="A3" s="944"/>
      <c r="B3" s="86" t="s">
        <v>1787</v>
      </c>
      <c r="C3" s="87" t="s">
        <v>1788</v>
      </c>
      <c r="D3" s="87"/>
      <c r="E3" s="87"/>
      <c r="F3" s="87"/>
      <c r="G3" s="87"/>
      <c r="H3" s="87"/>
      <c r="I3" s="815"/>
    </row>
    <row r="4" spans="1:9">
      <c r="A4" s="944"/>
      <c r="B4" s="945" t="s">
        <v>294</v>
      </c>
      <c r="C4" s="948" t="s">
        <v>2264</v>
      </c>
      <c r="D4" s="948"/>
      <c r="E4" s="948"/>
      <c r="F4" s="948"/>
      <c r="G4" s="948"/>
      <c r="H4" s="948"/>
      <c r="I4" s="815"/>
    </row>
    <row r="5" spans="1:9">
      <c r="A5" s="949"/>
      <c r="B5" s="950"/>
      <c r="C5" s="947"/>
      <c r="D5" s="947"/>
      <c r="E5" s="947"/>
      <c r="F5" s="947"/>
      <c r="G5" s="947"/>
      <c r="H5" s="947"/>
      <c r="I5" s="815"/>
    </row>
    <row r="6" spans="1:9">
      <c r="A6" s="3554" t="s">
        <v>276</v>
      </c>
      <c r="B6" s="3554" t="s">
        <v>1798</v>
      </c>
      <c r="C6" s="3476" t="s">
        <v>255</v>
      </c>
      <c r="D6" s="3477"/>
      <c r="E6" s="3478" t="s">
        <v>256</v>
      </c>
      <c r="F6" s="3479"/>
      <c r="G6" s="3480" t="s">
        <v>144</v>
      </c>
      <c r="H6" s="3480"/>
      <c r="I6" s="815"/>
    </row>
    <row r="7" spans="1:9" ht="24">
      <c r="A7" s="3555"/>
      <c r="B7" s="3555"/>
      <c r="C7" s="89" t="s">
        <v>190</v>
      </c>
      <c r="D7" s="7" t="s">
        <v>257</v>
      </c>
      <c r="E7" s="89" t="s">
        <v>190</v>
      </c>
      <c r="F7" s="7" t="s">
        <v>257</v>
      </c>
      <c r="G7" s="89" t="s">
        <v>190</v>
      </c>
      <c r="H7" s="7" t="s">
        <v>257</v>
      </c>
      <c r="I7" s="815"/>
    </row>
    <row r="8" spans="1:9">
      <c r="A8" s="3552" t="s">
        <v>2106</v>
      </c>
      <c r="B8" s="3553"/>
      <c r="C8" s="951"/>
      <c r="D8" s="951"/>
      <c r="E8" s="951"/>
      <c r="F8" s="951"/>
      <c r="G8" s="951"/>
      <c r="H8" s="952"/>
      <c r="I8" s="815"/>
    </row>
    <row r="9" spans="1:9" ht="24">
      <c r="A9" s="592" t="s">
        <v>2265</v>
      </c>
      <c r="B9" s="593" t="s">
        <v>2266</v>
      </c>
      <c r="C9" s="247">
        <v>0</v>
      </c>
      <c r="D9" s="247">
        <v>0</v>
      </c>
      <c r="E9" s="247">
        <v>0</v>
      </c>
      <c r="F9" s="247">
        <v>10</v>
      </c>
      <c r="G9" s="953">
        <v>0</v>
      </c>
      <c r="H9" s="953">
        <f t="shared" ref="H9:H72" si="0">D9+F9</f>
        <v>10</v>
      </c>
      <c r="I9" s="958"/>
    </row>
    <row r="10" spans="1:9" ht="24">
      <c r="A10" s="525" t="s">
        <v>2267</v>
      </c>
      <c r="B10" s="621" t="s">
        <v>2268</v>
      </c>
      <c r="C10" s="247">
        <v>0</v>
      </c>
      <c r="D10" s="247">
        <v>0</v>
      </c>
      <c r="E10" s="247">
        <v>3</v>
      </c>
      <c r="F10" s="247">
        <v>300</v>
      </c>
      <c r="G10" s="953">
        <f t="shared" ref="G10:G73" si="1">C10+E10</f>
        <v>3</v>
      </c>
      <c r="H10" s="953">
        <f t="shared" si="0"/>
        <v>300</v>
      </c>
      <c r="I10" s="958"/>
    </row>
    <row r="11" spans="1:9" ht="24">
      <c r="A11" s="592" t="s">
        <v>2269</v>
      </c>
      <c r="B11" s="593" t="s">
        <v>2270</v>
      </c>
      <c r="C11" s="247">
        <v>0</v>
      </c>
      <c r="D11" s="247">
        <v>10000</v>
      </c>
      <c r="E11" s="247">
        <v>0</v>
      </c>
      <c r="F11" s="247">
        <v>10000</v>
      </c>
      <c r="G11" s="953">
        <f t="shared" si="1"/>
        <v>0</v>
      </c>
      <c r="H11" s="953">
        <f t="shared" si="0"/>
        <v>20000</v>
      </c>
      <c r="I11" s="958"/>
    </row>
    <row r="12" spans="1:9" ht="36">
      <c r="A12" s="592" t="s">
        <v>2271</v>
      </c>
      <c r="B12" s="593" t="s">
        <v>2272</v>
      </c>
      <c r="C12" s="247">
        <v>0</v>
      </c>
      <c r="D12" s="247">
        <v>0</v>
      </c>
      <c r="E12" s="247">
        <v>0</v>
      </c>
      <c r="F12" s="247">
        <v>800</v>
      </c>
      <c r="G12" s="953">
        <f t="shared" si="1"/>
        <v>0</v>
      </c>
      <c r="H12" s="953">
        <f t="shared" si="0"/>
        <v>800</v>
      </c>
      <c r="I12" s="958"/>
    </row>
    <row r="13" spans="1:9">
      <c r="A13" s="592" t="s">
        <v>2273</v>
      </c>
      <c r="B13" s="593" t="s">
        <v>2274</v>
      </c>
      <c r="C13" s="247">
        <v>0</v>
      </c>
      <c r="D13" s="247">
        <v>0</v>
      </c>
      <c r="E13" s="247">
        <v>317</v>
      </c>
      <c r="F13" s="247">
        <v>10000</v>
      </c>
      <c r="G13" s="953">
        <f t="shared" si="1"/>
        <v>317</v>
      </c>
      <c r="H13" s="953">
        <f t="shared" si="0"/>
        <v>10000</v>
      </c>
      <c r="I13" s="958"/>
    </row>
    <row r="14" spans="1:9">
      <c r="A14" s="194" t="s">
        <v>2275</v>
      </c>
      <c r="B14" s="334" t="s">
        <v>2276</v>
      </c>
      <c r="C14" s="247">
        <v>0</v>
      </c>
      <c r="D14" s="247">
        <v>0</v>
      </c>
      <c r="E14" s="247">
        <v>1261</v>
      </c>
      <c r="F14" s="247">
        <v>4000</v>
      </c>
      <c r="G14" s="953">
        <f t="shared" si="1"/>
        <v>1261</v>
      </c>
      <c r="H14" s="953">
        <f t="shared" si="0"/>
        <v>4000</v>
      </c>
      <c r="I14" s="958"/>
    </row>
    <row r="15" spans="1:9">
      <c r="A15" s="194" t="s">
        <v>2277</v>
      </c>
      <c r="B15" s="334" t="s">
        <v>2278</v>
      </c>
      <c r="C15" s="247">
        <v>0</v>
      </c>
      <c r="D15" s="247">
        <v>0</v>
      </c>
      <c r="E15" s="247">
        <v>0</v>
      </c>
      <c r="F15" s="247">
        <v>1</v>
      </c>
      <c r="G15" s="953">
        <f t="shared" si="1"/>
        <v>0</v>
      </c>
      <c r="H15" s="953">
        <f t="shared" si="0"/>
        <v>1</v>
      </c>
      <c r="I15" s="958"/>
    </row>
    <row r="16" spans="1:9">
      <c r="A16" s="194" t="s">
        <v>2279</v>
      </c>
      <c r="B16" s="334" t="s">
        <v>2280</v>
      </c>
      <c r="C16" s="247">
        <v>0</v>
      </c>
      <c r="D16" s="247">
        <v>0</v>
      </c>
      <c r="E16" s="247">
        <v>0</v>
      </c>
      <c r="F16" s="247">
        <v>1</v>
      </c>
      <c r="G16" s="953">
        <f t="shared" si="1"/>
        <v>0</v>
      </c>
      <c r="H16" s="953">
        <f t="shared" si="0"/>
        <v>1</v>
      </c>
      <c r="I16" s="958"/>
    </row>
    <row r="17" spans="1:9">
      <c r="A17" s="194" t="s">
        <v>2281</v>
      </c>
      <c r="B17" s="334" t="s">
        <v>2282</v>
      </c>
      <c r="C17" s="247">
        <v>0</v>
      </c>
      <c r="D17" s="247">
        <v>0</v>
      </c>
      <c r="E17" s="247">
        <v>1156</v>
      </c>
      <c r="F17" s="247">
        <v>2000</v>
      </c>
      <c r="G17" s="953">
        <f t="shared" si="1"/>
        <v>1156</v>
      </c>
      <c r="H17" s="953">
        <f t="shared" si="0"/>
        <v>2000</v>
      </c>
      <c r="I17" s="958"/>
    </row>
    <row r="18" spans="1:9">
      <c r="A18" s="282" t="s">
        <v>2283</v>
      </c>
      <c r="B18" s="334" t="s">
        <v>2284</v>
      </c>
      <c r="C18" s="247">
        <v>0</v>
      </c>
      <c r="D18" s="247">
        <v>0</v>
      </c>
      <c r="E18" s="247">
        <v>0</v>
      </c>
      <c r="F18" s="247">
        <v>10000</v>
      </c>
      <c r="G18" s="953">
        <f t="shared" si="1"/>
        <v>0</v>
      </c>
      <c r="H18" s="953">
        <f t="shared" si="0"/>
        <v>10000</v>
      </c>
      <c r="I18" s="958"/>
    </row>
    <row r="19" spans="1:9">
      <c r="A19" s="282" t="s">
        <v>2285</v>
      </c>
      <c r="B19" s="334" t="s">
        <v>2286</v>
      </c>
      <c r="C19" s="247">
        <v>0</v>
      </c>
      <c r="D19" s="247">
        <v>0</v>
      </c>
      <c r="E19" s="247">
        <v>0</v>
      </c>
      <c r="F19" s="247">
        <v>1000</v>
      </c>
      <c r="G19" s="953">
        <f t="shared" si="1"/>
        <v>0</v>
      </c>
      <c r="H19" s="953">
        <f t="shared" si="0"/>
        <v>1000</v>
      </c>
      <c r="I19" s="958"/>
    </row>
    <row r="20" spans="1:9">
      <c r="A20" s="282" t="s">
        <v>2111</v>
      </c>
      <c r="B20" s="334" t="s">
        <v>2112</v>
      </c>
      <c r="C20" s="247">
        <v>0</v>
      </c>
      <c r="D20" s="247">
        <v>0</v>
      </c>
      <c r="E20" s="247">
        <v>0</v>
      </c>
      <c r="F20" s="247">
        <v>500</v>
      </c>
      <c r="G20" s="953">
        <f t="shared" si="1"/>
        <v>0</v>
      </c>
      <c r="H20" s="953">
        <f t="shared" si="0"/>
        <v>500</v>
      </c>
      <c r="I20" s="958"/>
    </row>
    <row r="21" spans="1:9">
      <c r="A21" s="282" t="s">
        <v>2287</v>
      </c>
      <c r="B21" s="334" t="s">
        <v>2288</v>
      </c>
      <c r="C21" s="247">
        <v>0</v>
      </c>
      <c r="D21" s="247">
        <v>0</v>
      </c>
      <c r="E21" s="247">
        <v>0</v>
      </c>
      <c r="F21" s="247">
        <v>5</v>
      </c>
      <c r="G21" s="953">
        <f t="shared" si="1"/>
        <v>0</v>
      </c>
      <c r="H21" s="953">
        <f t="shared" si="0"/>
        <v>5</v>
      </c>
      <c r="I21" s="958"/>
    </row>
    <row r="22" spans="1:9">
      <c r="A22" s="249" t="s">
        <v>2113</v>
      </c>
      <c r="B22" s="858" t="s">
        <v>2114</v>
      </c>
      <c r="C22" s="247">
        <v>0</v>
      </c>
      <c r="D22" s="247">
        <v>0</v>
      </c>
      <c r="E22" s="247">
        <v>897</v>
      </c>
      <c r="F22" s="247">
        <v>800</v>
      </c>
      <c r="G22" s="953">
        <f t="shared" si="1"/>
        <v>897</v>
      </c>
      <c r="H22" s="953">
        <f t="shared" si="0"/>
        <v>800</v>
      </c>
      <c r="I22" s="958"/>
    </row>
    <row r="23" spans="1:9">
      <c r="A23" s="249" t="s">
        <v>2115</v>
      </c>
      <c r="B23" s="858" t="s">
        <v>2116</v>
      </c>
      <c r="C23" s="247">
        <v>0</v>
      </c>
      <c r="D23" s="247">
        <v>0</v>
      </c>
      <c r="E23" s="247">
        <v>1045</v>
      </c>
      <c r="F23" s="247">
        <v>1000</v>
      </c>
      <c r="G23" s="953">
        <f t="shared" si="1"/>
        <v>1045</v>
      </c>
      <c r="H23" s="953">
        <f t="shared" si="0"/>
        <v>1000</v>
      </c>
      <c r="I23" s="958"/>
    </row>
    <row r="24" spans="1:9" ht="24">
      <c r="A24" s="525" t="s">
        <v>2289</v>
      </c>
      <c r="B24" s="621" t="s">
        <v>2290</v>
      </c>
      <c r="C24" s="247">
        <v>0</v>
      </c>
      <c r="D24" s="247">
        <v>0</v>
      </c>
      <c r="E24" s="247">
        <v>0</v>
      </c>
      <c r="F24" s="247">
        <v>100</v>
      </c>
      <c r="G24" s="953">
        <f t="shared" si="1"/>
        <v>0</v>
      </c>
      <c r="H24" s="953">
        <f t="shared" si="0"/>
        <v>100</v>
      </c>
      <c r="I24" s="958"/>
    </row>
    <row r="25" spans="1:9">
      <c r="A25" s="282" t="s">
        <v>2291</v>
      </c>
      <c r="B25" s="334" t="s">
        <v>2292</v>
      </c>
      <c r="C25" s="247">
        <v>0</v>
      </c>
      <c r="D25" s="247">
        <v>0</v>
      </c>
      <c r="E25" s="247">
        <v>1261</v>
      </c>
      <c r="F25" s="247">
        <v>1000</v>
      </c>
      <c r="G25" s="953">
        <f t="shared" si="1"/>
        <v>1261</v>
      </c>
      <c r="H25" s="953">
        <f t="shared" si="0"/>
        <v>1000</v>
      </c>
      <c r="I25" s="958"/>
    </row>
    <row r="26" spans="1:9">
      <c r="A26" s="282" t="s">
        <v>2117</v>
      </c>
      <c r="B26" s="334" t="s">
        <v>2118</v>
      </c>
      <c r="C26" s="247">
        <v>0</v>
      </c>
      <c r="D26" s="247">
        <v>0</v>
      </c>
      <c r="E26" s="247">
        <v>1287</v>
      </c>
      <c r="F26" s="247">
        <v>1000</v>
      </c>
      <c r="G26" s="953">
        <f t="shared" si="1"/>
        <v>1287</v>
      </c>
      <c r="H26" s="953">
        <f t="shared" si="0"/>
        <v>1000</v>
      </c>
      <c r="I26" s="958"/>
    </row>
    <row r="27" spans="1:9">
      <c r="A27" s="282" t="s">
        <v>2119</v>
      </c>
      <c r="B27" s="334" t="s">
        <v>2120</v>
      </c>
      <c r="C27" s="247">
        <v>0</v>
      </c>
      <c r="D27" s="247">
        <v>0</v>
      </c>
      <c r="E27" s="247">
        <v>0</v>
      </c>
      <c r="F27" s="247">
        <v>20</v>
      </c>
      <c r="G27" s="953">
        <f t="shared" si="1"/>
        <v>0</v>
      </c>
      <c r="H27" s="953">
        <f t="shared" si="0"/>
        <v>20</v>
      </c>
      <c r="I27" s="958"/>
    </row>
    <row r="28" spans="1:9">
      <c r="A28" s="525" t="s">
        <v>2121</v>
      </c>
      <c r="B28" s="621" t="s">
        <v>2122</v>
      </c>
      <c r="C28" s="247">
        <v>0</v>
      </c>
      <c r="D28" s="247">
        <v>0</v>
      </c>
      <c r="E28" s="247">
        <v>1253</v>
      </c>
      <c r="F28" s="247">
        <v>1000</v>
      </c>
      <c r="G28" s="953">
        <f t="shared" si="1"/>
        <v>1253</v>
      </c>
      <c r="H28" s="953">
        <f t="shared" si="0"/>
        <v>1000</v>
      </c>
      <c r="I28" s="958"/>
    </row>
    <row r="29" spans="1:9">
      <c r="A29" s="25" t="s">
        <v>2293</v>
      </c>
      <c r="B29" s="485" t="s">
        <v>2294</v>
      </c>
      <c r="C29" s="247">
        <v>0</v>
      </c>
      <c r="D29" s="247">
        <v>5</v>
      </c>
      <c r="E29" s="247">
        <v>0</v>
      </c>
      <c r="F29" s="247">
        <v>15</v>
      </c>
      <c r="G29" s="953">
        <f t="shared" si="1"/>
        <v>0</v>
      </c>
      <c r="H29" s="953">
        <f t="shared" si="0"/>
        <v>20</v>
      </c>
      <c r="I29" s="958"/>
    </row>
    <row r="30" spans="1:9">
      <c r="A30" s="249" t="s">
        <v>2295</v>
      </c>
      <c r="B30" s="858" t="s">
        <v>2296</v>
      </c>
      <c r="C30" s="247">
        <v>0</v>
      </c>
      <c r="D30" s="247">
        <v>0</v>
      </c>
      <c r="E30" s="247">
        <v>0</v>
      </c>
      <c r="F30" s="247">
        <v>1</v>
      </c>
      <c r="G30" s="953">
        <f t="shared" si="1"/>
        <v>0</v>
      </c>
      <c r="H30" s="953">
        <f t="shared" si="0"/>
        <v>1</v>
      </c>
      <c r="I30" s="958"/>
    </row>
    <row r="31" spans="1:9">
      <c r="A31" s="249" t="s">
        <v>2127</v>
      </c>
      <c r="B31" s="858" t="s">
        <v>2128</v>
      </c>
      <c r="C31" s="247">
        <v>2</v>
      </c>
      <c r="D31" s="247">
        <v>2</v>
      </c>
      <c r="E31" s="247">
        <v>142</v>
      </c>
      <c r="F31" s="247">
        <v>100</v>
      </c>
      <c r="G31" s="953">
        <f t="shared" si="1"/>
        <v>144</v>
      </c>
      <c r="H31" s="953">
        <f t="shared" si="0"/>
        <v>102</v>
      </c>
      <c r="I31" s="958"/>
    </row>
    <row r="32" spans="1:9">
      <c r="A32" s="249" t="s">
        <v>2129</v>
      </c>
      <c r="B32" s="858" t="s">
        <v>2130</v>
      </c>
      <c r="C32" s="247">
        <v>0</v>
      </c>
      <c r="D32" s="247">
        <v>0</v>
      </c>
      <c r="E32" s="247">
        <v>6</v>
      </c>
      <c r="F32" s="247">
        <v>50</v>
      </c>
      <c r="G32" s="953">
        <f t="shared" si="1"/>
        <v>6</v>
      </c>
      <c r="H32" s="953">
        <f t="shared" si="0"/>
        <v>50</v>
      </c>
      <c r="I32" s="958"/>
    </row>
    <row r="33" spans="1:9">
      <c r="A33" s="194" t="s">
        <v>2297</v>
      </c>
      <c r="B33" s="334" t="s">
        <v>2298</v>
      </c>
      <c r="C33" s="247">
        <v>0</v>
      </c>
      <c r="D33" s="247">
        <v>0</v>
      </c>
      <c r="E33" s="247">
        <v>0</v>
      </c>
      <c r="F33" s="247">
        <v>1</v>
      </c>
      <c r="G33" s="953">
        <f t="shared" si="1"/>
        <v>0</v>
      </c>
      <c r="H33" s="953">
        <f t="shared" si="0"/>
        <v>1</v>
      </c>
      <c r="I33" s="958"/>
    </row>
    <row r="34" spans="1:9">
      <c r="A34" s="249" t="s">
        <v>2299</v>
      </c>
      <c r="B34" s="858" t="s">
        <v>2300</v>
      </c>
      <c r="C34" s="247">
        <v>3</v>
      </c>
      <c r="D34" s="247">
        <v>3</v>
      </c>
      <c r="E34" s="247">
        <v>316</v>
      </c>
      <c r="F34" s="247">
        <v>250</v>
      </c>
      <c r="G34" s="953">
        <f t="shared" si="1"/>
        <v>319</v>
      </c>
      <c r="H34" s="953">
        <f t="shared" si="0"/>
        <v>253</v>
      </c>
      <c r="I34" s="958"/>
    </row>
    <row r="35" spans="1:9">
      <c r="A35" s="282" t="s">
        <v>2301</v>
      </c>
      <c r="B35" s="334" t="s">
        <v>2302</v>
      </c>
      <c r="C35" s="247">
        <v>0</v>
      </c>
      <c r="D35" s="247">
        <v>0</v>
      </c>
      <c r="E35" s="247">
        <v>1</v>
      </c>
      <c r="F35" s="247">
        <v>20</v>
      </c>
      <c r="G35" s="953">
        <f t="shared" si="1"/>
        <v>1</v>
      </c>
      <c r="H35" s="953">
        <f t="shared" si="0"/>
        <v>20</v>
      </c>
      <c r="I35" s="958"/>
    </row>
    <row r="36" spans="1:9">
      <c r="A36" s="249" t="s">
        <v>2131</v>
      </c>
      <c r="B36" s="858" t="s">
        <v>2132</v>
      </c>
      <c r="C36" s="247">
        <v>2</v>
      </c>
      <c r="D36" s="247">
        <v>2</v>
      </c>
      <c r="E36" s="247">
        <v>0</v>
      </c>
      <c r="F36" s="247">
        <v>100</v>
      </c>
      <c r="G36" s="953">
        <f t="shared" si="1"/>
        <v>2</v>
      </c>
      <c r="H36" s="953">
        <f t="shared" si="0"/>
        <v>102</v>
      </c>
      <c r="I36" s="958"/>
    </row>
    <row r="37" spans="1:9">
      <c r="A37" s="249" t="s">
        <v>2133</v>
      </c>
      <c r="B37" s="858" t="s">
        <v>2134</v>
      </c>
      <c r="C37" s="247">
        <v>0</v>
      </c>
      <c r="D37" s="247">
        <v>100</v>
      </c>
      <c r="E37" s="247">
        <v>253</v>
      </c>
      <c r="F37" s="247">
        <v>500</v>
      </c>
      <c r="G37" s="953">
        <f t="shared" si="1"/>
        <v>253</v>
      </c>
      <c r="H37" s="953">
        <f t="shared" si="0"/>
        <v>600</v>
      </c>
      <c r="I37" s="958"/>
    </row>
    <row r="38" spans="1:9">
      <c r="A38" s="249" t="s">
        <v>2303</v>
      </c>
      <c r="B38" s="858" t="s">
        <v>2304</v>
      </c>
      <c r="C38" s="247">
        <v>0</v>
      </c>
      <c r="D38" s="247">
        <v>0</v>
      </c>
      <c r="E38" s="247">
        <v>284</v>
      </c>
      <c r="F38" s="247">
        <v>200</v>
      </c>
      <c r="G38" s="953">
        <f t="shared" si="1"/>
        <v>284</v>
      </c>
      <c r="H38" s="953">
        <f t="shared" si="0"/>
        <v>200</v>
      </c>
      <c r="I38" s="958"/>
    </row>
    <row r="39" spans="1:9" ht="24">
      <c r="A39" s="249" t="s">
        <v>2305</v>
      </c>
      <c r="B39" s="858" t="s">
        <v>2306</v>
      </c>
      <c r="C39" s="247">
        <v>0</v>
      </c>
      <c r="D39" s="247">
        <v>0</v>
      </c>
      <c r="E39" s="247">
        <v>19</v>
      </c>
      <c r="F39" s="247">
        <v>15</v>
      </c>
      <c r="G39" s="953">
        <f t="shared" si="1"/>
        <v>19</v>
      </c>
      <c r="H39" s="953">
        <f t="shared" si="0"/>
        <v>15</v>
      </c>
      <c r="I39" s="958"/>
    </row>
    <row r="40" spans="1:9">
      <c r="A40" s="249" t="s">
        <v>2307</v>
      </c>
      <c r="B40" s="858" t="s">
        <v>2308</v>
      </c>
      <c r="C40" s="247">
        <v>0</v>
      </c>
      <c r="D40" s="247">
        <v>0</v>
      </c>
      <c r="E40" s="247">
        <v>26</v>
      </c>
      <c r="F40" s="247">
        <v>30</v>
      </c>
      <c r="G40" s="953">
        <f t="shared" si="1"/>
        <v>26</v>
      </c>
      <c r="H40" s="953">
        <f t="shared" si="0"/>
        <v>30</v>
      </c>
      <c r="I40" s="958"/>
    </row>
    <row r="41" spans="1:9">
      <c r="A41" s="249" t="s">
        <v>2309</v>
      </c>
      <c r="B41" s="858" t="s">
        <v>2310</v>
      </c>
      <c r="C41" s="247">
        <v>0</v>
      </c>
      <c r="D41" s="247">
        <v>0</v>
      </c>
      <c r="E41" s="247">
        <v>10</v>
      </c>
      <c r="F41" s="247">
        <v>800</v>
      </c>
      <c r="G41" s="953">
        <f t="shared" si="1"/>
        <v>10</v>
      </c>
      <c r="H41" s="953">
        <f t="shared" si="0"/>
        <v>800</v>
      </c>
      <c r="I41" s="958"/>
    </row>
    <row r="42" spans="1:9">
      <c r="A42" s="282" t="s">
        <v>2311</v>
      </c>
      <c r="B42" s="334" t="s">
        <v>2312</v>
      </c>
      <c r="C42" s="247">
        <v>0</v>
      </c>
      <c r="D42" s="247">
        <v>20</v>
      </c>
      <c r="E42" s="247">
        <v>10</v>
      </c>
      <c r="F42" s="247">
        <v>9</v>
      </c>
      <c r="G42" s="953">
        <f t="shared" si="1"/>
        <v>10</v>
      </c>
      <c r="H42" s="953">
        <f t="shared" si="0"/>
        <v>29</v>
      </c>
      <c r="I42" s="958"/>
    </row>
    <row r="43" spans="1:9">
      <c r="A43" s="592" t="s">
        <v>2313</v>
      </c>
      <c r="B43" s="699" t="s">
        <v>2314</v>
      </c>
      <c r="C43" s="247">
        <v>0</v>
      </c>
      <c r="D43" s="247">
        <v>0</v>
      </c>
      <c r="E43" s="247">
        <v>0</v>
      </c>
      <c r="F43" s="247">
        <v>10</v>
      </c>
      <c r="G43" s="953">
        <f t="shared" si="1"/>
        <v>0</v>
      </c>
      <c r="H43" s="953">
        <f t="shared" si="0"/>
        <v>10</v>
      </c>
      <c r="I43" s="958"/>
    </row>
    <row r="44" spans="1:9">
      <c r="A44" s="954" t="s">
        <v>2315</v>
      </c>
      <c r="B44" s="955" t="s">
        <v>2316</v>
      </c>
      <c r="C44" s="247">
        <v>0</v>
      </c>
      <c r="D44" s="247">
        <v>0</v>
      </c>
      <c r="E44" s="247">
        <v>0</v>
      </c>
      <c r="F44" s="247">
        <v>10</v>
      </c>
      <c r="G44" s="953">
        <f t="shared" si="1"/>
        <v>0</v>
      </c>
      <c r="H44" s="953">
        <f t="shared" si="0"/>
        <v>10</v>
      </c>
      <c r="I44" s="958"/>
    </row>
    <row r="45" spans="1:9">
      <c r="A45" s="282" t="s">
        <v>2317</v>
      </c>
      <c r="B45" s="334" t="s">
        <v>2318</v>
      </c>
      <c r="C45" s="247">
        <v>0</v>
      </c>
      <c r="D45" s="247">
        <v>0</v>
      </c>
      <c r="E45" s="247">
        <v>2</v>
      </c>
      <c r="F45" s="247">
        <v>50</v>
      </c>
      <c r="G45" s="953">
        <f t="shared" si="1"/>
        <v>2</v>
      </c>
      <c r="H45" s="953">
        <f t="shared" si="0"/>
        <v>50</v>
      </c>
      <c r="I45" s="958"/>
    </row>
    <row r="46" spans="1:9">
      <c r="A46" s="282" t="s">
        <v>2319</v>
      </c>
      <c r="B46" s="334" t="s">
        <v>2320</v>
      </c>
      <c r="C46" s="247">
        <v>0</v>
      </c>
      <c r="D46" s="247">
        <v>0</v>
      </c>
      <c r="E46" s="247">
        <v>5</v>
      </c>
      <c r="F46" s="247">
        <v>5</v>
      </c>
      <c r="G46" s="953">
        <f t="shared" si="1"/>
        <v>5</v>
      </c>
      <c r="H46" s="953">
        <f t="shared" si="0"/>
        <v>5</v>
      </c>
      <c r="I46" s="958"/>
    </row>
    <row r="47" spans="1:9">
      <c r="A47" s="249" t="s">
        <v>2321</v>
      </c>
      <c r="B47" s="858" t="s">
        <v>2322</v>
      </c>
      <c r="C47" s="247">
        <v>25</v>
      </c>
      <c r="D47" s="247">
        <v>50</v>
      </c>
      <c r="E47" s="247">
        <v>3208</v>
      </c>
      <c r="F47" s="247">
        <v>2500</v>
      </c>
      <c r="G47" s="953">
        <f t="shared" si="1"/>
        <v>3233</v>
      </c>
      <c r="H47" s="953">
        <f t="shared" si="0"/>
        <v>2550</v>
      </c>
      <c r="I47" s="958"/>
    </row>
    <row r="48" spans="1:9">
      <c r="A48" s="249" t="s">
        <v>2323</v>
      </c>
      <c r="B48" s="699" t="s">
        <v>2324</v>
      </c>
      <c r="C48" s="247">
        <v>0</v>
      </c>
      <c r="D48" s="247">
        <v>0</v>
      </c>
      <c r="E48" s="247">
        <v>244</v>
      </c>
      <c r="F48" s="247">
        <v>200</v>
      </c>
      <c r="G48" s="953">
        <f t="shared" si="1"/>
        <v>244</v>
      </c>
      <c r="H48" s="953">
        <f t="shared" si="0"/>
        <v>200</v>
      </c>
      <c r="I48" s="958"/>
    </row>
    <row r="49" spans="1:9">
      <c r="A49" s="194" t="s">
        <v>2325</v>
      </c>
      <c r="B49" s="334" t="s">
        <v>2326</v>
      </c>
      <c r="C49" s="247">
        <v>0</v>
      </c>
      <c r="D49" s="247">
        <v>0</v>
      </c>
      <c r="E49" s="247">
        <v>0</v>
      </c>
      <c r="F49" s="247">
        <v>50</v>
      </c>
      <c r="G49" s="953">
        <f t="shared" si="1"/>
        <v>0</v>
      </c>
      <c r="H49" s="953">
        <f t="shared" si="0"/>
        <v>50</v>
      </c>
      <c r="I49" s="958"/>
    </row>
    <row r="50" spans="1:9">
      <c r="A50" s="25" t="s">
        <v>2135</v>
      </c>
      <c r="B50" s="485" t="s">
        <v>2136</v>
      </c>
      <c r="C50" s="247">
        <v>0</v>
      </c>
      <c r="D50" s="247">
        <v>0</v>
      </c>
      <c r="E50" s="247">
        <v>1246</v>
      </c>
      <c r="F50" s="247">
        <v>1000</v>
      </c>
      <c r="G50" s="953">
        <f t="shared" si="1"/>
        <v>1246</v>
      </c>
      <c r="H50" s="953">
        <f t="shared" si="0"/>
        <v>1000</v>
      </c>
      <c r="I50" s="958"/>
    </row>
    <row r="51" spans="1:9">
      <c r="A51" s="282" t="s">
        <v>2327</v>
      </c>
      <c r="B51" s="334" t="s">
        <v>2328</v>
      </c>
      <c r="C51" s="247">
        <v>1</v>
      </c>
      <c r="D51" s="247">
        <v>0</v>
      </c>
      <c r="E51" s="247">
        <v>504</v>
      </c>
      <c r="F51" s="247">
        <v>400</v>
      </c>
      <c r="G51" s="953">
        <f t="shared" si="1"/>
        <v>505</v>
      </c>
      <c r="H51" s="953">
        <f t="shared" si="0"/>
        <v>400</v>
      </c>
      <c r="I51" s="958"/>
    </row>
    <row r="52" spans="1:9">
      <c r="A52" s="249" t="s">
        <v>2329</v>
      </c>
      <c r="B52" s="858" t="s">
        <v>2330</v>
      </c>
      <c r="C52" s="247">
        <v>0</v>
      </c>
      <c r="D52" s="247">
        <v>0</v>
      </c>
      <c r="E52" s="247">
        <v>2</v>
      </c>
      <c r="F52" s="247">
        <v>1</v>
      </c>
      <c r="G52" s="953">
        <f t="shared" si="1"/>
        <v>2</v>
      </c>
      <c r="H52" s="953">
        <f t="shared" si="0"/>
        <v>1</v>
      </c>
      <c r="I52" s="958"/>
    </row>
    <row r="53" spans="1:9">
      <c r="A53" s="525" t="s">
        <v>2331</v>
      </c>
      <c r="B53" s="621" t="s">
        <v>2332</v>
      </c>
      <c r="C53" s="247">
        <v>0</v>
      </c>
      <c r="D53" s="247">
        <v>0</v>
      </c>
      <c r="E53" s="247">
        <v>0</v>
      </c>
      <c r="F53" s="247">
        <v>1</v>
      </c>
      <c r="G53" s="953">
        <f t="shared" si="1"/>
        <v>0</v>
      </c>
      <c r="H53" s="953">
        <f t="shared" si="0"/>
        <v>1</v>
      </c>
      <c r="I53" s="958"/>
    </row>
    <row r="54" spans="1:9">
      <c r="A54" s="249" t="s">
        <v>2157</v>
      </c>
      <c r="B54" s="956" t="s">
        <v>2158</v>
      </c>
      <c r="C54" s="247">
        <v>2</v>
      </c>
      <c r="D54" s="247">
        <v>20</v>
      </c>
      <c r="E54" s="247">
        <v>547</v>
      </c>
      <c r="F54" s="247">
        <v>400</v>
      </c>
      <c r="G54" s="953">
        <f t="shared" si="1"/>
        <v>549</v>
      </c>
      <c r="H54" s="953">
        <f t="shared" si="0"/>
        <v>420</v>
      </c>
      <c r="I54" s="958"/>
    </row>
    <row r="55" spans="1:9">
      <c r="A55" s="25" t="s">
        <v>2159</v>
      </c>
      <c r="B55" s="485" t="s">
        <v>2160</v>
      </c>
      <c r="C55" s="247">
        <v>0</v>
      </c>
      <c r="D55" s="247">
        <v>0</v>
      </c>
      <c r="E55" s="247">
        <v>16</v>
      </c>
      <c r="F55" s="247">
        <v>10</v>
      </c>
      <c r="G55" s="953">
        <f t="shared" si="1"/>
        <v>16</v>
      </c>
      <c r="H55" s="953">
        <f t="shared" si="0"/>
        <v>10</v>
      </c>
      <c r="I55" s="958"/>
    </row>
    <row r="56" spans="1:9">
      <c r="A56" s="316" t="s">
        <v>2333</v>
      </c>
      <c r="B56" s="335" t="s">
        <v>2334</v>
      </c>
      <c r="C56" s="247">
        <v>0</v>
      </c>
      <c r="D56" s="247">
        <v>0</v>
      </c>
      <c r="E56" s="247">
        <v>12</v>
      </c>
      <c r="F56" s="247">
        <v>100</v>
      </c>
      <c r="G56" s="953">
        <f t="shared" si="1"/>
        <v>12</v>
      </c>
      <c r="H56" s="953">
        <f t="shared" si="0"/>
        <v>100</v>
      </c>
      <c r="I56" s="958"/>
    </row>
    <row r="57" spans="1:9">
      <c r="A57" s="316" t="s">
        <v>2335</v>
      </c>
      <c r="B57" s="335" t="s">
        <v>2336</v>
      </c>
      <c r="C57" s="247">
        <v>0</v>
      </c>
      <c r="D57" s="247">
        <v>0</v>
      </c>
      <c r="E57" s="247">
        <v>1</v>
      </c>
      <c r="F57" s="247">
        <v>10</v>
      </c>
      <c r="G57" s="953">
        <f t="shared" si="1"/>
        <v>1</v>
      </c>
      <c r="H57" s="953">
        <f t="shared" si="0"/>
        <v>10</v>
      </c>
      <c r="I57" s="958"/>
    </row>
    <row r="58" spans="1:9">
      <c r="A58" s="282" t="s">
        <v>2337</v>
      </c>
      <c r="B58" s="334" t="s">
        <v>2338</v>
      </c>
      <c r="C58" s="247">
        <v>0</v>
      </c>
      <c r="D58" s="247">
        <v>0</v>
      </c>
      <c r="E58" s="247">
        <v>2</v>
      </c>
      <c r="F58" s="247">
        <v>100</v>
      </c>
      <c r="G58" s="953">
        <f t="shared" si="1"/>
        <v>2</v>
      </c>
      <c r="H58" s="953">
        <f t="shared" si="0"/>
        <v>100</v>
      </c>
      <c r="I58" s="958"/>
    </row>
    <row r="59" spans="1:9">
      <c r="A59" s="807" t="s">
        <v>2339</v>
      </c>
      <c r="B59" s="955" t="s">
        <v>2340</v>
      </c>
      <c r="C59" s="247">
        <v>0</v>
      </c>
      <c r="D59" s="247">
        <v>0</v>
      </c>
      <c r="E59" s="247">
        <v>0</v>
      </c>
      <c r="F59" s="247">
        <v>10</v>
      </c>
      <c r="G59" s="953">
        <f t="shared" si="1"/>
        <v>0</v>
      </c>
      <c r="H59" s="953">
        <f t="shared" si="0"/>
        <v>10</v>
      </c>
      <c r="I59" s="958"/>
    </row>
    <row r="60" spans="1:9">
      <c r="A60" s="807" t="s">
        <v>2341</v>
      </c>
      <c r="B60" s="955" t="s">
        <v>2342</v>
      </c>
      <c r="C60" s="247">
        <v>0</v>
      </c>
      <c r="D60" s="247">
        <v>0</v>
      </c>
      <c r="E60" s="247">
        <v>0</v>
      </c>
      <c r="F60" s="247">
        <v>10</v>
      </c>
      <c r="G60" s="953">
        <f t="shared" si="1"/>
        <v>0</v>
      </c>
      <c r="H60" s="953">
        <f t="shared" si="0"/>
        <v>10</v>
      </c>
      <c r="I60" s="958"/>
    </row>
    <row r="61" spans="1:9">
      <c r="A61" s="411" t="s">
        <v>2343</v>
      </c>
      <c r="B61" s="412" t="s">
        <v>2344</v>
      </c>
      <c r="C61" s="247">
        <v>0</v>
      </c>
      <c r="D61" s="247">
        <v>0</v>
      </c>
      <c r="E61" s="247">
        <v>391</v>
      </c>
      <c r="F61" s="247">
        <v>300</v>
      </c>
      <c r="G61" s="953">
        <f t="shared" si="1"/>
        <v>391</v>
      </c>
      <c r="H61" s="953">
        <f t="shared" si="0"/>
        <v>300</v>
      </c>
      <c r="I61" s="958"/>
    </row>
    <row r="62" spans="1:9">
      <c r="A62" s="282" t="s">
        <v>2345</v>
      </c>
      <c r="B62" s="334" t="s">
        <v>2346</v>
      </c>
      <c r="C62" s="247">
        <v>0</v>
      </c>
      <c r="D62" s="247">
        <v>0</v>
      </c>
      <c r="E62" s="247">
        <v>7</v>
      </c>
      <c r="F62" s="247">
        <v>6</v>
      </c>
      <c r="G62" s="953">
        <f t="shared" si="1"/>
        <v>7</v>
      </c>
      <c r="H62" s="953">
        <f t="shared" si="0"/>
        <v>6</v>
      </c>
      <c r="I62" s="958"/>
    </row>
    <row r="63" spans="1:9">
      <c r="A63" s="318" t="s">
        <v>2347</v>
      </c>
      <c r="B63" s="699" t="s">
        <v>2348</v>
      </c>
      <c r="C63" s="247">
        <v>0</v>
      </c>
      <c r="D63" s="247">
        <v>0</v>
      </c>
      <c r="E63" s="247">
        <v>4</v>
      </c>
      <c r="F63" s="247">
        <v>50</v>
      </c>
      <c r="G63" s="953">
        <f t="shared" si="1"/>
        <v>4</v>
      </c>
      <c r="H63" s="953">
        <f t="shared" si="0"/>
        <v>50</v>
      </c>
      <c r="I63" s="958"/>
    </row>
    <row r="64" spans="1:9">
      <c r="A64" s="249" t="s">
        <v>2349</v>
      </c>
      <c r="B64" s="957" t="s">
        <v>2350</v>
      </c>
      <c r="C64" s="247">
        <v>0</v>
      </c>
      <c r="D64" s="247">
        <v>0</v>
      </c>
      <c r="E64" s="247">
        <v>34</v>
      </c>
      <c r="F64" s="247">
        <v>350</v>
      </c>
      <c r="G64" s="953">
        <f t="shared" si="1"/>
        <v>34</v>
      </c>
      <c r="H64" s="953">
        <f t="shared" si="0"/>
        <v>350</v>
      </c>
      <c r="I64" s="958"/>
    </row>
    <row r="65" spans="1:9">
      <c r="A65" s="592" t="s">
        <v>2351</v>
      </c>
      <c r="B65" s="593" t="s">
        <v>2352</v>
      </c>
      <c r="C65" s="247">
        <v>0</v>
      </c>
      <c r="D65" s="247">
        <v>0</v>
      </c>
      <c r="E65" s="247">
        <v>0</v>
      </c>
      <c r="F65" s="247">
        <v>10</v>
      </c>
      <c r="G65" s="953">
        <f t="shared" si="1"/>
        <v>0</v>
      </c>
      <c r="H65" s="953">
        <f t="shared" si="0"/>
        <v>10</v>
      </c>
      <c r="I65" s="958"/>
    </row>
    <row r="66" spans="1:9">
      <c r="A66" s="318" t="s">
        <v>2161</v>
      </c>
      <c r="B66" s="391" t="s">
        <v>2162</v>
      </c>
      <c r="C66" s="247">
        <v>27</v>
      </c>
      <c r="D66" s="247">
        <v>30</v>
      </c>
      <c r="E66" s="247">
        <v>471</v>
      </c>
      <c r="F66" s="247">
        <v>350</v>
      </c>
      <c r="G66" s="953">
        <f t="shared" si="1"/>
        <v>498</v>
      </c>
      <c r="H66" s="953">
        <f t="shared" si="0"/>
        <v>380</v>
      </c>
      <c r="I66" s="958"/>
    </row>
    <row r="67" spans="1:9">
      <c r="A67" s="282" t="s">
        <v>2353</v>
      </c>
      <c r="B67" s="334" t="s">
        <v>2354</v>
      </c>
      <c r="C67" s="247">
        <v>0</v>
      </c>
      <c r="D67" s="247">
        <v>0</v>
      </c>
      <c r="E67" s="247">
        <v>59</v>
      </c>
      <c r="F67" s="247">
        <v>50</v>
      </c>
      <c r="G67" s="953">
        <f t="shared" si="1"/>
        <v>59</v>
      </c>
      <c r="H67" s="953">
        <f t="shared" si="0"/>
        <v>50</v>
      </c>
      <c r="I67" s="958"/>
    </row>
    <row r="68" spans="1:9">
      <c r="A68" s="282" t="s">
        <v>2355</v>
      </c>
      <c r="B68" s="334" t="s">
        <v>2356</v>
      </c>
      <c r="C68" s="247">
        <v>0</v>
      </c>
      <c r="D68" s="247">
        <v>5</v>
      </c>
      <c r="E68" s="247">
        <v>0</v>
      </c>
      <c r="F68" s="247">
        <v>0</v>
      </c>
      <c r="G68" s="953">
        <f t="shared" si="1"/>
        <v>0</v>
      </c>
      <c r="H68" s="953">
        <f t="shared" si="0"/>
        <v>5</v>
      </c>
      <c r="I68" s="958"/>
    </row>
    <row r="69" spans="1:9">
      <c r="A69" s="249" t="s">
        <v>2163</v>
      </c>
      <c r="B69" s="858" t="s">
        <v>2164</v>
      </c>
      <c r="C69" s="247">
        <v>2</v>
      </c>
      <c r="D69" s="247">
        <v>50</v>
      </c>
      <c r="E69" s="247">
        <v>473</v>
      </c>
      <c r="F69" s="247">
        <v>350</v>
      </c>
      <c r="G69" s="953">
        <f t="shared" si="1"/>
        <v>475</v>
      </c>
      <c r="H69" s="953">
        <f t="shared" si="0"/>
        <v>400</v>
      </c>
      <c r="I69" s="958"/>
    </row>
    <row r="70" spans="1:9">
      <c r="A70" s="249" t="s">
        <v>2357</v>
      </c>
      <c r="B70" s="858" t="s">
        <v>2358</v>
      </c>
      <c r="C70" s="247">
        <v>0</v>
      </c>
      <c r="D70" s="247">
        <v>50</v>
      </c>
      <c r="E70" s="247">
        <v>3</v>
      </c>
      <c r="F70" s="247">
        <v>5</v>
      </c>
      <c r="G70" s="953">
        <f t="shared" si="1"/>
        <v>3</v>
      </c>
      <c r="H70" s="953">
        <f t="shared" si="0"/>
        <v>55</v>
      </c>
      <c r="I70" s="958"/>
    </row>
    <row r="71" spans="1:9">
      <c r="A71" s="249" t="s">
        <v>2359</v>
      </c>
      <c r="B71" s="858" t="s">
        <v>2360</v>
      </c>
      <c r="C71" s="247">
        <v>0</v>
      </c>
      <c r="D71" s="247">
        <v>200</v>
      </c>
      <c r="E71" s="247">
        <v>0</v>
      </c>
      <c r="F71" s="247">
        <v>10</v>
      </c>
      <c r="G71" s="953">
        <f t="shared" si="1"/>
        <v>0</v>
      </c>
      <c r="H71" s="953">
        <f t="shared" si="0"/>
        <v>210</v>
      </c>
      <c r="I71" s="958"/>
    </row>
    <row r="72" spans="1:9">
      <c r="A72" s="249" t="s">
        <v>2165</v>
      </c>
      <c r="B72" s="858" t="s">
        <v>2166</v>
      </c>
      <c r="C72" s="247">
        <v>0</v>
      </c>
      <c r="D72" s="247">
        <v>0</v>
      </c>
      <c r="E72" s="247">
        <v>0</v>
      </c>
      <c r="F72" s="247">
        <v>100</v>
      </c>
      <c r="G72" s="953">
        <f t="shared" si="1"/>
        <v>0</v>
      </c>
      <c r="H72" s="953">
        <f t="shared" si="0"/>
        <v>100</v>
      </c>
      <c r="I72" s="958"/>
    </row>
    <row r="73" spans="1:9">
      <c r="A73" s="282" t="s">
        <v>2167</v>
      </c>
      <c r="B73" s="334" t="s">
        <v>2168</v>
      </c>
      <c r="C73" s="247">
        <v>0</v>
      </c>
      <c r="D73" s="247">
        <v>50</v>
      </c>
      <c r="E73" s="247">
        <v>1231</v>
      </c>
      <c r="F73" s="247">
        <v>1000</v>
      </c>
      <c r="G73" s="953">
        <f t="shared" si="1"/>
        <v>1231</v>
      </c>
      <c r="H73" s="953">
        <f t="shared" ref="H73:H136" si="2">D73+F73</f>
        <v>1050</v>
      </c>
      <c r="I73" s="958"/>
    </row>
    <row r="74" spans="1:9" ht="24">
      <c r="A74" s="318" t="s">
        <v>2361</v>
      </c>
      <c r="B74" s="894" t="s">
        <v>2362</v>
      </c>
      <c r="C74" s="247">
        <v>0</v>
      </c>
      <c r="D74" s="247">
        <v>0</v>
      </c>
      <c r="E74" s="247">
        <v>0</v>
      </c>
      <c r="F74" s="247">
        <v>1</v>
      </c>
      <c r="G74" s="953">
        <f t="shared" ref="G74:G137" si="3">C74+E74</f>
        <v>0</v>
      </c>
      <c r="H74" s="953">
        <f t="shared" si="2"/>
        <v>1</v>
      </c>
      <c r="I74" s="958"/>
    </row>
    <row r="75" spans="1:9">
      <c r="A75" s="592" t="s">
        <v>2169</v>
      </c>
      <c r="B75" s="593" t="s">
        <v>2170</v>
      </c>
      <c r="C75" s="247">
        <v>0</v>
      </c>
      <c r="D75" s="247">
        <v>10</v>
      </c>
      <c r="E75" s="247">
        <v>0</v>
      </c>
      <c r="F75" s="247">
        <v>50</v>
      </c>
      <c r="G75" s="953">
        <f t="shared" si="3"/>
        <v>0</v>
      </c>
      <c r="H75" s="953">
        <f t="shared" si="2"/>
        <v>60</v>
      </c>
      <c r="I75" s="958"/>
    </row>
    <row r="76" spans="1:9">
      <c r="A76" s="249" t="s">
        <v>2363</v>
      </c>
      <c r="B76" s="858" t="s">
        <v>2364</v>
      </c>
      <c r="C76" s="247">
        <v>0</v>
      </c>
      <c r="D76" s="247">
        <v>1</v>
      </c>
      <c r="E76" s="247">
        <v>0</v>
      </c>
      <c r="F76" s="247">
        <v>150</v>
      </c>
      <c r="G76" s="953">
        <f t="shared" si="3"/>
        <v>0</v>
      </c>
      <c r="H76" s="953">
        <f t="shared" si="2"/>
        <v>151</v>
      </c>
      <c r="I76" s="958"/>
    </row>
    <row r="77" spans="1:9">
      <c r="A77" s="194" t="s">
        <v>2365</v>
      </c>
      <c r="B77" s="334" t="s">
        <v>2366</v>
      </c>
      <c r="C77" s="247">
        <v>0</v>
      </c>
      <c r="D77" s="247">
        <v>0</v>
      </c>
      <c r="E77" s="247">
        <v>1</v>
      </c>
      <c r="F77" s="247">
        <v>100</v>
      </c>
      <c r="G77" s="953">
        <f t="shared" si="3"/>
        <v>1</v>
      </c>
      <c r="H77" s="953">
        <f t="shared" si="2"/>
        <v>100</v>
      </c>
      <c r="I77" s="958"/>
    </row>
    <row r="78" spans="1:9">
      <c r="A78" s="249" t="s">
        <v>2367</v>
      </c>
      <c r="B78" s="858" t="s">
        <v>2368</v>
      </c>
      <c r="C78" s="247">
        <v>0</v>
      </c>
      <c r="D78" s="247">
        <v>300</v>
      </c>
      <c r="E78" s="247">
        <v>4</v>
      </c>
      <c r="F78" s="247">
        <v>500</v>
      </c>
      <c r="G78" s="953">
        <f t="shared" si="3"/>
        <v>4</v>
      </c>
      <c r="H78" s="953">
        <f t="shared" si="2"/>
        <v>800</v>
      </c>
      <c r="I78" s="958"/>
    </row>
    <row r="79" spans="1:9">
      <c r="A79" s="194" t="s">
        <v>2369</v>
      </c>
      <c r="B79" s="334" t="s">
        <v>2370</v>
      </c>
      <c r="C79" s="247">
        <v>0</v>
      </c>
      <c r="D79" s="247">
        <v>300</v>
      </c>
      <c r="E79" s="247">
        <v>0</v>
      </c>
      <c r="F79" s="247">
        <v>500</v>
      </c>
      <c r="G79" s="953">
        <f t="shared" si="3"/>
        <v>0</v>
      </c>
      <c r="H79" s="953">
        <f t="shared" si="2"/>
        <v>800</v>
      </c>
      <c r="I79" s="958"/>
    </row>
    <row r="80" spans="1:9">
      <c r="A80" s="249" t="s">
        <v>2371</v>
      </c>
      <c r="B80" s="858" t="s">
        <v>2372</v>
      </c>
      <c r="C80" s="247">
        <v>0</v>
      </c>
      <c r="D80" s="247">
        <v>20</v>
      </c>
      <c r="E80" s="247">
        <v>971</v>
      </c>
      <c r="F80" s="247">
        <v>700</v>
      </c>
      <c r="G80" s="953">
        <f t="shared" si="3"/>
        <v>971</v>
      </c>
      <c r="H80" s="953">
        <f t="shared" si="2"/>
        <v>720</v>
      </c>
      <c r="I80" s="958"/>
    </row>
    <row r="81" spans="1:9">
      <c r="A81" s="25" t="s">
        <v>2373</v>
      </c>
      <c r="B81" s="485" t="s">
        <v>2374</v>
      </c>
      <c r="C81" s="247">
        <v>0</v>
      </c>
      <c r="D81" s="247">
        <v>0</v>
      </c>
      <c r="E81" s="247">
        <v>650</v>
      </c>
      <c r="F81" s="247">
        <v>500</v>
      </c>
      <c r="G81" s="953">
        <f t="shared" si="3"/>
        <v>650</v>
      </c>
      <c r="H81" s="953">
        <f t="shared" si="2"/>
        <v>500</v>
      </c>
      <c r="I81" s="958"/>
    </row>
    <row r="82" spans="1:9">
      <c r="A82" s="194" t="s">
        <v>2171</v>
      </c>
      <c r="B82" s="334" t="s">
        <v>2172</v>
      </c>
      <c r="C82" s="247">
        <v>0</v>
      </c>
      <c r="D82" s="247">
        <v>0</v>
      </c>
      <c r="E82" s="247">
        <v>1</v>
      </c>
      <c r="F82" s="247">
        <v>1</v>
      </c>
      <c r="G82" s="953">
        <f t="shared" si="3"/>
        <v>1</v>
      </c>
      <c r="H82" s="953">
        <f t="shared" si="2"/>
        <v>1</v>
      </c>
      <c r="I82" s="958"/>
    </row>
    <row r="83" spans="1:9">
      <c r="A83" s="249" t="s">
        <v>2173</v>
      </c>
      <c r="B83" s="858" t="s">
        <v>2174</v>
      </c>
      <c r="C83" s="247">
        <v>0</v>
      </c>
      <c r="D83" s="247">
        <v>20</v>
      </c>
      <c r="E83" s="247">
        <v>47</v>
      </c>
      <c r="F83" s="247">
        <v>50</v>
      </c>
      <c r="G83" s="953">
        <f t="shared" si="3"/>
        <v>47</v>
      </c>
      <c r="H83" s="953">
        <f t="shared" si="2"/>
        <v>70</v>
      </c>
      <c r="I83" s="958"/>
    </row>
    <row r="84" spans="1:9">
      <c r="A84" s="249" t="s">
        <v>2375</v>
      </c>
      <c r="B84" s="957" t="s">
        <v>2376</v>
      </c>
      <c r="C84" s="247">
        <v>0</v>
      </c>
      <c r="D84" s="247">
        <v>150</v>
      </c>
      <c r="E84" s="247">
        <v>0</v>
      </c>
      <c r="F84" s="247">
        <v>10</v>
      </c>
      <c r="G84" s="953">
        <f t="shared" si="3"/>
        <v>0</v>
      </c>
      <c r="H84" s="953">
        <f t="shared" si="2"/>
        <v>160</v>
      </c>
      <c r="I84" s="958"/>
    </row>
    <row r="85" spans="1:9">
      <c r="A85" s="249" t="s">
        <v>2175</v>
      </c>
      <c r="B85" s="858" t="s">
        <v>2176</v>
      </c>
      <c r="C85" s="247">
        <v>0</v>
      </c>
      <c r="D85" s="247">
        <v>10</v>
      </c>
      <c r="E85" s="247">
        <v>3</v>
      </c>
      <c r="F85" s="247">
        <v>5</v>
      </c>
      <c r="G85" s="953">
        <f t="shared" si="3"/>
        <v>3</v>
      </c>
      <c r="H85" s="953">
        <f t="shared" si="2"/>
        <v>15</v>
      </c>
      <c r="I85" s="958"/>
    </row>
    <row r="86" spans="1:9">
      <c r="A86" s="249" t="s">
        <v>2377</v>
      </c>
      <c r="B86" s="858" t="s">
        <v>2378</v>
      </c>
      <c r="C86" s="247">
        <v>0</v>
      </c>
      <c r="D86" s="247">
        <v>0</v>
      </c>
      <c r="E86" s="247">
        <v>0</v>
      </c>
      <c r="F86" s="247">
        <v>20</v>
      </c>
      <c r="G86" s="953">
        <f t="shared" si="3"/>
        <v>0</v>
      </c>
      <c r="H86" s="953">
        <f t="shared" si="2"/>
        <v>20</v>
      </c>
      <c r="I86" s="958"/>
    </row>
    <row r="87" spans="1:9">
      <c r="A87" s="282" t="s">
        <v>2177</v>
      </c>
      <c r="B87" s="334" t="s">
        <v>2178</v>
      </c>
      <c r="C87" s="247">
        <v>0</v>
      </c>
      <c r="D87" s="247">
        <v>0</v>
      </c>
      <c r="E87" s="247">
        <v>10</v>
      </c>
      <c r="F87" s="247">
        <v>8</v>
      </c>
      <c r="G87" s="953">
        <f t="shared" si="3"/>
        <v>10</v>
      </c>
      <c r="H87" s="953">
        <f t="shared" si="2"/>
        <v>8</v>
      </c>
      <c r="I87" s="958"/>
    </row>
    <row r="88" spans="1:9">
      <c r="A88" s="25" t="s">
        <v>2379</v>
      </c>
      <c r="B88" s="485" t="s">
        <v>2380</v>
      </c>
      <c r="C88" s="247">
        <v>0</v>
      </c>
      <c r="D88" s="247">
        <v>0</v>
      </c>
      <c r="E88" s="247">
        <v>1</v>
      </c>
      <c r="F88" s="247">
        <v>50</v>
      </c>
      <c r="G88" s="953">
        <f t="shared" si="3"/>
        <v>1</v>
      </c>
      <c r="H88" s="953">
        <f t="shared" si="2"/>
        <v>50</v>
      </c>
      <c r="I88" s="958"/>
    </row>
    <row r="89" spans="1:9">
      <c r="A89" s="282" t="s">
        <v>2381</v>
      </c>
      <c r="B89" s="334" t="s">
        <v>2382</v>
      </c>
      <c r="C89" s="247">
        <v>0</v>
      </c>
      <c r="D89" s="247">
        <v>0</v>
      </c>
      <c r="E89" s="247">
        <v>0</v>
      </c>
      <c r="F89" s="247">
        <v>50</v>
      </c>
      <c r="G89" s="953">
        <f t="shared" si="3"/>
        <v>0</v>
      </c>
      <c r="H89" s="953">
        <f t="shared" si="2"/>
        <v>50</v>
      </c>
      <c r="I89" s="958"/>
    </row>
    <row r="90" spans="1:9">
      <c r="A90" s="282" t="s">
        <v>2383</v>
      </c>
      <c r="B90" s="334" t="s">
        <v>2384</v>
      </c>
      <c r="C90" s="247">
        <v>0</v>
      </c>
      <c r="D90" s="247">
        <v>0</v>
      </c>
      <c r="E90" s="247">
        <v>0</v>
      </c>
      <c r="F90" s="247">
        <v>20</v>
      </c>
      <c r="G90" s="953">
        <f t="shared" si="3"/>
        <v>0</v>
      </c>
      <c r="H90" s="953">
        <f t="shared" si="2"/>
        <v>20</v>
      </c>
      <c r="I90" s="958"/>
    </row>
    <row r="91" spans="1:9">
      <c r="A91" s="282" t="s">
        <v>2385</v>
      </c>
      <c r="B91" s="334" t="s">
        <v>2386</v>
      </c>
      <c r="C91" s="247">
        <v>0</v>
      </c>
      <c r="D91" s="247">
        <v>0</v>
      </c>
      <c r="E91" s="247">
        <v>0</v>
      </c>
      <c r="F91" s="247">
        <v>100</v>
      </c>
      <c r="G91" s="953">
        <f t="shared" si="3"/>
        <v>0</v>
      </c>
      <c r="H91" s="953">
        <f t="shared" si="2"/>
        <v>100</v>
      </c>
      <c r="I91" s="958"/>
    </row>
    <row r="92" spans="1:9">
      <c r="A92" s="249" t="s">
        <v>2387</v>
      </c>
      <c r="B92" s="858" t="s">
        <v>2388</v>
      </c>
      <c r="C92" s="247">
        <v>0</v>
      </c>
      <c r="D92" s="247">
        <v>0</v>
      </c>
      <c r="E92" s="247">
        <v>0</v>
      </c>
      <c r="F92" s="247">
        <v>1</v>
      </c>
      <c r="G92" s="953">
        <f t="shared" si="3"/>
        <v>0</v>
      </c>
      <c r="H92" s="953">
        <f t="shared" si="2"/>
        <v>1</v>
      </c>
      <c r="I92" s="958"/>
    </row>
    <row r="93" spans="1:9">
      <c r="A93" s="318" t="s">
        <v>2389</v>
      </c>
      <c r="B93" s="391" t="s">
        <v>2390</v>
      </c>
      <c r="C93" s="247">
        <v>0</v>
      </c>
      <c r="D93" s="247">
        <v>0</v>
      </c>
      <c r="E93" s="247">
        <v>10</v>
      </c>
      <c r="F93" s="247">
        <v>10</v>
      </c>
      <c r="G93" s="953">
        <f t="shared" si="3"/>
        <v>10</v>
      </c>
      <c r="H93" s="953">
        <f t="shared" si="2"/>
        <v>10</v>
      </c>
      <c r="I93" s="958"/>
    </row>
    <row r="94" spans="1:9">
      <c r="A94" s="592" t="s">
        <v>2391</v>
      </c>
      <c r="B94" s="593" t="s">
        <v>2392</v>
      </c>
      <c r="C94" s="247">
        <v>0</v>
      </c>
      <c r="D94" s="247">
        <v>0</v>
      </c>
      <c r="E94" s="247">
        <v>12</v>
      </c>
      <c r="F94" s="247">
        <v>5</v>
      </c>
      <c r="G94" s="953">
        <f t="shared" si="3"/>
        <v>12</v>
      </c>
      <c r="H94" s="953">
        <f t="shared" si="2"/>
        <v>5</v>
      </c>
      <c r="I94" s="958"/>
    </row>
    <row r="95" spans="1:9">
      <c r="A95" s="954" t="s">
        <v>2393</v>
      </c>
      <c r="B95" s="959" t="s">
        <v>2394</v>
      </c>
      <c r="C95" s="247">
        <v>0</v>
      </c>
      <c r="D95" s="247">
        <v>5</v>
      </c>
      <c r="E95" s="247">
        <v>62</v>
      </c>
      <c r="F95" s="247">
        <v>50</v>
      </c>
      <c r="G95" s="953">
        <f t="shared" si="3"/>
        <v>62</v>
      </c>
      <c r="H95" s="953">
        <f t="shared" si="2"/>
        <v>55</v>
      </c>
      <c r="I95" s="958"/>
    </row>
    <row r="96" spans="1:9">
      <c r="A96" s="954" t="s">
        <v>2395</v>
      </c>
      <c r="B96" s="960" t="s">
        <v>2396</v>
      </c>
      <c r="C96" s="247">
        <v>0</v>
      </c>
      <c r="D96" s="247">
        <v>0</v>
      </c>
      <c r="E96" s="247">
        <v>28</v>
      </c>
      <c r="F96" s="247">
        <v>30</v>
      </c>
      <c r="G96" s="953">
        <f t="shared" si="3"/>
        <v>28</v>
      </c>
      <c r="H96" s="953">
        <f t="shared" si="2"/>
        <v>30</v>
      </c>
      <c r="I96" s="958"/>
    </row>
    <row r="97" spans="1:9">
      <c r="A97" s="954" t="s">
        <v>2397</v>
      </c>
      <c r="B97" s="959" t="s">
        <v>2398</v>
      </c>
      <c r="C97" s="247">
        <v>0</v>
      </c>
      <c r="D97" s="247">
        <v>0</v>
      </c>
      <c r="E97" s="247">
        <v>14</v>
      </c>
      <c r="F97" s="247">
        <v>10</v>
      </c>
      <c r="G97" s="953">
        <f t="shared" si="3"/>
        <v>14</v>
      </c>
      <c r="H97" s="953">
        <f t="shared" si="2"/>
        <v>10</v>
      </c>
      <c r="I97" s="958"/>
    </row>
    <row r="98" spans="1:9">
      <c r="A98" s="846" t="s">
        <v>2399</v>
      </c>
      <c r="B98" s="961" t="s">
        <v>2400</v>
      </c>
      <c r="C98" s="247">
        <v>209</v>
      </c>
      <c r="D98" s="247">
        <v>13000</v>
      </c>
      <c r="E98" s="247">
        <v>14068</v>
      </c>
      <c r="F98" s="247">
        <v>2000</v>
      </c>
      <c r="G98" s="953">
        <f t="shared" si="3"/>
        <v>14277</v>
      </c>
      <c r="H98" s="953">
        <f t="shared" si="2"/>
        <v>15000</v>
      </c>
      <c r="I98" s="958"/>
    </row>
    <row r="99" spans="1:9">
      <c r="A99" s="846" t="s">
        <v>2401</v>
      </c>
      <c r="B99" s="961" t="s">
        <v>2402</v>
      </c>
      <c r="C99" s="247">
        <v>0</v>
      </c>
      <c r="D99" s="247">
        <v>100</v>
      </c>
      <c r="E99" s="247">
        <v>106</v>
      </c>
      <c r="F99" s="247">
        <v>100</v>
      </c>
      <c r="G99" s="953">
        <f t="shared" si="3"/>
        <v>106</v>
      </c>
      <c r="H99" s="953">
        <f t="shared" si="2"/>
        <v>200</v>
      </c>
      <c r="I99" s="958"/>
    </row>
    <row r="100" spans="1:9">
      <c r="A100" s="846" t="s">
        <v>2403</v>
      </c>
      <c r="B100" s="961" t="s">
        <v>2404</v>
      </c>
      <c r="C100" s="247">
        <v>38</v>
      </c>
      <c r="D100" s="247">
        <v>100</v>
      </c>
      <c r="E100" s="247">
        <v>5852</v>
      </c>
      <c r="F100" s="247">
        <v>5000</v>
      </c>
      <c r="G100" s="953">
        <f t="shared" si="3"/>
        <v>5890</v>
      </c>
      <c r="H100" s="953">
        <f t="shared" si="2"/>
        <v>5100</v>
      </c>
      <c r="I100" s="958"/>
    </row>
    <row r="101" spans="1:9">
      <c r="A101" s="962" t="s">
        <v>2405</v>
      </c>
      <c r="B101" s="589" t="s">
        <v>2406</v>
      </c>
      <c r="C101" s="247">
        <v>0</v>
      </c>
      <c r="D101" s="247">
        <v>0</v>
      </c>
      <c r="E101" s="247">
        <v>17</v>
      </c>
      <c r="F101" s="247">
        <v>15</v>
      </c>
      <c r="G101" s="953">
        <f t="shared" si="3"/>
        <v>17</v>
      </c>
      <c r="H101" s="953">
        <f t="shared" si="2"/>
        <v>15</v>
      </c>
      <c r="I101" s="958"/>
    </row>
    <row r="102" spans="1:9">
      <c r="A102" s="962" t="s">
        <v>2407</v>
      </c>
      <c r="B102" s="589" t="s">
        <v>2408</v>
      </c>
      <c r="C102" s="247">
        <v>0</v>
      </c>
      <c r="D102" s="247">
        <v>0</v>
      </c>
      <c r="E102" s="247">
        <v>2</v>
      </c>
      <c r="F102" s="247">
        <v>2</v>
      </c>
      <c r="G102" s="953">
        <f t="shared" si="3"/>
        <v>2</v>
      </c>
      <c r="H102" s="953">
        <f t="shared" si="2"/>
        <v>2</v>
      </c>
      <c r="I102" s="958"/>
    </row>
    <row r="103" spans="1:9">
      <c r="A103" s="962" t="s">
        <v>2409</v>
      </c>
      <c r="B103" s="589" t="s">
        <v>2410</v>
      </c>
      <c r="C103" s="247">
        <v>0</v>
      </c>
      <c r="D103" s="247">
        <v>0</v>
      </c>
      <c r="E103" s="247">
        <v>5</v>
      </c>
      <c r="F103" s="247">
        <v>4</v>
      </c>
      <c r="G103" s="953">
        <f t="shared" si="3"/>
        <v>5</v>
      </c>
      <c r="H103" s="953">
        <f t="shared" si="2"/>
        <v>4</v>
      </c>
      <c r="I103" s="958"/>
    </row>
    <row r="104" spans="1:9">
      <c r="A104" s="962" t="s">
        <v>2411</v>
      </c>
      <c r="B104" s="589" t="s">
        <v>2412</v>
      </c>
      <c r="C104" s="247">
        <v>0</v>
      </c>
      <c r="D104" s="247">
        <v>0</v>
      </c>
      <c r="E104" s="247">
        <v>4</v>
      </c>
      <c r="F104" s="247">
        <v>2</v>
      </c>
      <c r="G104" s="953">
        <f t="shared" si="3"/>
        <v>4</v>
      </c>
      <c r="H104" s="953">
        <f t="shared" si="2"/>
        <v>2</v>
      </c>
      <c r="I104" s="958"/>
    </row>
    <row r="105" spans="1:9">
      <c r="A105" s="963" t="s">
        <v>2413</v>
      </c>
      <c r="B105" s="964" t="s">
        <v>2414</v>
      </c>
      <c r="C105" s="247">
        <v>0</v>
      </c>
      <c r="D105" s="247">
        <v>0</v>
      </c>
      <c r="E105" s="247">
        <v>2</v>
      </c>
      <c r="F105" s="247">
        <v>2</v>
      </c>
      <c r="G105" s="953">
        <f t="shared" si="3"/>
        <v>2</v>
      </c>
      <c r="H105" s="953">
        <f t="shared" si="2"/>
        <v>2</v>
      </c>
      <c r="I105" s="958"/>
    </row>
    <row r="106" spans="1:9">
      <c r="A106" s="962" t="s">
        <v>2415</v>
      </c>
      <c r="B106" s="589" t="s">
        <v>2416</v>
      </c>
      <c r="C106" s="247">
        <v>0</v>
      </c>
      <c r="D106" s="247">
        <v>0</v>
      </c>
      <c r="E106" s="247">
        <v>2</v>
      </c>
      <c r="F106" s="247">
        <v>1</v>
      </c>
      <c r="G106" s="953">
        <f t="shared" si="3"/>
        <v>2</v>
      </c>
      <c r="H106" s="953">
        <f t="shared" si="2"/>
        <v>1</v>
      </c>
      <c r="I106" s="958"/>
    </row>
    <row r="107" spans="1:9">
      <c r="A107" s="965" t="s">
        <v>2417</v>
      </c>
      <c r="B107" s="966" t="s">
        <v>2418</v>
      </c>
      <c r="C107" s="247">
        <v>0</v>
      </c>
      <c r="D107" s="247">
        <v>10</v>
      </c>
      <c r="E107" s="247">
        <v>9</v>
      </c>
      <c r="F107" s="247">
        <v>7</v>
      </c>
      <c r="G107" s="953">
        <f t="shared" si="3"/>
        <v>9</v>
      </c>
      <c r="H107" s="953">
        <f t="shared" si="2"/>
        <v>17</v>
      </c>
      <c r="I107" s="958"/>
    </row>
    <row r="108" spans="1:9">
      <c r="A108" s="965" t="s">
        <v>2419</v>
      </c>
      <c r="B108" s="966" t="s">
        <v>2420</v>
      </c>
      <c r="C108" s="247">
        <v>0</v>
      </c>
      <c r="D108" s="247">
        <v>10</v>
      </c>
      <c r="E108" s="247">
        <v>97</v>
      </c>
      <c r="F108" s="247">
        <v>100</v>
      </c>
      <c r="G108" s="953">
        <f t="shared" si="3"/>
        <v>97</v>
      </c>
      <c r="H108" s="953">
        <f t="shared" si="2"/>
        <v>110</v>
      </c>
      <c r="I108" s="958"/>
    </row>
    <row r="109" spans="1:9">
      <c r="A109" s="967" t="s">
        <v>2421</v>
      </c>
      <c r="B109" s="966" t="s">
        <v>2422</v>
      </c>
      <c r="C109" s="247">
        <v>0</v>
      </c>
      <c r="D109" s="247">
        <v>10</v>
      </c>
      <c r="E109" s="247">
        <v>703</v>
      </c>
      <c r="F109" s="247">
        <v>700</v>
      </c>
      <c r="G109" s="953">
        <f t="shared" si="3"/>
        <v>703</v>
      </c>
      <c r="H109" s="953">
        <f t="shared" si="2"/>
        <v>710</v>
      </c>
      <c r="I109" s="958"/>
    </row>
    <row r="110" spans="1:9">
      <c r="A110" s="965" t="s">
        <v>2423</v>
      </c>
      <c r="B110" s="966" t="s">
        <v>2424</v>
      </c>
      <c r="C110" s="247">
        <v>0</v>
      </c>
      <c r="D110" s="247">
        <v>10</v>
      </c>
      <c r="E110" s="247">
        <v>1198</v>
      </c>
      <c r="F110" s="247">
        <v>1000</v>
      </c>
      <c r="G110" s="953">
        <f t="shared" si="3"/>
        <v>1198</v>
      </c>
      <c r="H110" s="953">
        <f t="shared" si="2"/>
        <v>1010</v>
      </c>
      <c r="I110" s="958"/>
    </row>
    <row r="111" spans="1:9">
      <c r="A111" s="963" t="s">
        <v>2425</v>
      </c>
      <c r="B111" s="964" t="s">
        <v>2426</v>
      </c>
      <c r="C111" s="247">
        <v>0</v>
      </c>
      <c r="D111" s="247">
        <v>10</v>
      </c>
      <c r="E111" s="247">
        <v>142</v>
      </c>
      <c r="F111" s="247">
        <v>150</v>
      </c>
      <c r="G111" s="953">
        <f t="shared" si="3"/>
        <v>142</v>
      </c>
      <c r="H111" s="953">
        <f t="shared" si="2"/>
        <v>160</v>
      </c>
      <c r="I111" s="958"/>
    </row>
    <row r="112" spans="1:9">
      <c r="A112" s="965" t="s">
        <v>2427</v>
      </c>
      <c r="B112" s="966" t="s">
        <v>2428</v>
      </c>
      <c r="C112" s="247">
        <v>0</v>
      </c>
      <c r="D112" s="247">
        <v>10</v>
      </c>
      <c r="E112" s="247">
        <v>465</v>
      </c>
      <c r="F112" s="247">
        <v>400</v>
      </c>
      <c r="G112" s="953">
        <f t="shared" si="3"/>
        <v>465</v>
      </c>
      <c r="H112" s="953">
        <f t="shared" si="2"/>
        <v>410</v>
      </c>
      <c r="I112" s="958"/>
    </row>
    <row r="113" spans="1:9">
      <c r="A113" s="967" t="s">
        <v>2429</v>
      </c>
      <c r="B113" s="966" t="s">
        <v>2430</v>
      </c>
      <c r="C113" s="247">
        <v>1</v>
      </c>
      <c r="D113" s="247">
        <v>10</v>
      </c>
      <c r="E113" s="247">
        <v>5</v>
      </c>
      <c r="F113" s="247">
        <v>10</v>
      </c>
      <c r="G113" s="953">
        <f t="shared" si="3"/>
        <v>6</v>
      </c>
      <c r="H113" s="953">
        <f t="shared" si="2"/>
        <v>20</v>
      </c>
      <c r="I113" s="958"/>
    </row>
    <row r="114" spans="1:9">
      <c r="A114" s="967" t="s">
        <v>2431</v>
      </c>
      <c r="B114" s="966" t="s">
        <v>2432</v>
      </c>
      <c r="C114" s="247">
        <v>0</v>
      </c>
      <c r="D114" s="247">
        <v>1</v>
      </c>
      <c r="E114" s="247">
        <v>4</v>
      </c>
      <c r="F114" s="247">
        <v>10</v>
      </c>
      <c r="G114" s="953">
        <f t="shared" si="3"/>
        <v>4</v>
      </c>
      <c r="H114" s="953">
        <f t="shared" si="2"/>
        <v>11</v>
      </c>
      <c r="I114" s="958"/>
    </row>
    <row r="115" spans="1:9">
      <c r="A115" s="963" t="s">
        <v>2433</v>
      </c>
      <c r="B115" s="964" t="s">
        <v>2434</v>
      </c>
      <c r="C115" s="247">
        <v>0</v>
      </c>
      <c r="D115" s="247">
        <v>5</v>
      </c>
      <c r="E115" s="247">
        <v>8</v>
      </c>
      <c r="F115" s="247">
        <v>20</v>
      </c>
      <c r="G115" s="953">
        <f t="shared" si="3"/>
        <v>8</v>
      </c>
      <c r="H115" s="953">
        <f t="shared" si="2"/>
        <v>25</v>
      </c>
      <c r="I115" s="958"/>
    </row>
    <row r="116" spans="1:9">
      <c r="A116" s="962" t="s">
        <v>2435</v>
      </c>
      <c r="B116" s="589" t="s">
        <v>2436</v>
      </c>
      <c r="C116" s="247">
        <v>0</v>
      </c>
      <c r="D116" s="247">
        <v>5</v>
      </c>
      <c r="E116" s="247">
        <v>3</v>
      </c>
      <c r="F116" s="247">
        <v>10</v>
      </c>
      <c r="G116" s="953">
        <f t="shared" si="3"/>
        <v>3</v>
      </c>
      <c r="H116" s="953">
        <f t="shared" si="2"/>
        <v>15</v>
      </c>
      <c r="I116" s="958"/>
    </row>
    <row r="117" spans="1:9">
      <c r="A117" s="963" t="s">
        <v>2437</v>
      </c>
      <c r="B117" s="964" t="s">
        <v>2438</v>
      </c>
      <c r="C117" s="247">
        <v>0</v>
      </c>
      <c r="D117" s="247">
        <v>5</v>
      </c>
      <c r="E117" s="247">
        <v>59</v>
      </c>
      <c r="F117" s="247">
        <v>70</v>
      </c>
      <c r="G117" s="953">
        <f t="shared" si="3"/>
        <v>59</v>
      </c>
      <c r="H117" s="953">
        <f t="shared" si="2"/>
        <v>75</v>
      </c>
      <c r="I117" s="958"/>
    </row>
    <row r="118" spans="1:9">
      <c r="A118" s="962" t="s">
        <v>2439</v>
      </c>
      <c r="B118" s="589" t="s">
        <v>2440</v>
      </c>
      <c r="C118" s="247">
        <v>0</v>
      </c>
      <c r="D118" s="247">
        <v>5</v>
      </c>
      <c r="E118" s="247">
        <v>59</v>
      </c>
      <c r="F118" s="247">
        <v>50</v>
      </c>
      <c r="G118" s="953">
        <f t="shared" si="3"/>
        <v>59</v>
      </c>
      <c r="H118" s="953">
        <f t="shared" si="2"/>
        <v>55</v>
      </c>
      <c r="I118" s="958"/>
    </row>
    <row r="119" spans="1:9">
      <c r="A119" s="963" t="s">
        <v>2441</v>
      </c>
      <c r="B119" s="964" t="s">
        <v>2442</v>
      </c>
      <c r="C119" s="247">
        <v>0</v>
      </c>
      <c r="D119" s="247">
        <v>5</v>
      </c>
      <c r="E119" s="247">
        <v>91</v>
      </c>
      <c r="F119" s="247">
        <v>100</v>
      </c>
      <c r="G119" s="953">
        <f t="shared" si="3"/>
        <v>91</v>
      </c>
      <c r="H119" s="953">
        <f t="shared" si="2"/>
        <v>105</v>
      </c>
      <c r="I119" s="958"/>
    </row>
    <row r="120" spans="1:9">
      <c r="A120" s="962" t="s">
        <v>2443</v>
      </c>
      <c r="B120" s="589" t="s">
        <v>2444</v>
      </c>
      <c r="C120" s="247">
        <v>0</v>
      </c>
      <c r="D120" s="247">
        <v>1</v>
      </c>
      <c r="E120" s="247">
        <v>0</v>
      </c>
      <c r="F120" s="247">
        <v>5</v>
      </c>
      <c r="G120" s="953">
        <f t="shared" si="3"/>
        <v>0</v>
      </c>
      <c r="H120" s="953">
        <f t="shared" si="2"/>
        <v>6</v>
      </c>
      <c r="I120" s="958"/>
    </row>
    <row r="121" spans="1:9">
      <c r="A121" s="962" t="s">
        <v>2445</v>
      </c>
      <c r="B121" s="589" t="s">
        <v>2446</v>
      </c>
      <c r="C121" s="247">
        <v>0</v>
      </c>
      <c r="D121" s="247">
        <v>10</v>
      </c>
      <c r="E121" s="247">
        <v>124</v>
      </c>
      <c r="F121" s="247">
        <v>100</v>
      </c>
      <c r="G121" s="953">
        <f t="shared" si="3"/>
        <v>124</v>
      </c>
      <c r="H121" s="953">
        <f t="shared" si="2"/>
        <v>110</v>
      </c>
      <c r="I121" s="958"/>
    </row>
    <row r="122" spans="1:9">
      <c r="A122" s="968" t="s">
        <v>2447</v>
      </c>
      <c r="B122" s="969" t="s">
        <v>2448</v>
      </c>
      <c r="C122" s="247">
        <v>0</v>
      </c>
      <c r="D122" s="247">
        <v>10</v>
      </c>
      <c r="E122" s="247">
        <v>310</v>
      </c>
      <c r="F122" s="247">
        <v>300</v>
      </c>
      <c r="G122" s="953">
        <f t="shared" si="3"/>
        <v>310</v>
      </c>
      <c r="H122" s="953">
        <f t="shared" si="2"/>
        <v>310</v>
      </c>
      <c r="I122" s="958"/>
    </row>
    <row r="123" spans="1:9">
      <c r="A123" s="962" t="s">
        <v>2449</v>
      </c>
      <c r="B123" s="589" t="s">
        <v>2450</v>
      </c>
      <c r="C123" s="247">
        <v>0</v>
      </c>
      <c r="D123" s="247">
        <v>10</v>
      </c>
      <c r="E123" s="247">
        <v>31</v>
      </c>
      <c r="F123" s="247">
        <v>50</v>
      </c>
      <c r="G123" s="953">
        <f t="shared" si="3"/>
        <v>31</v>
      </c>
      <c r="H123" s="953">
        <f t="shared" si="2"/>
        <v>60</v>
      </c>
      <c r="I123" s="958"/>
    </row>
    <row r="124" spans="1:9">
      <c r="A124" s="962" t="s">
        <v>2451</v>
      </c>
      <c r="B124" s="589" t="s">
        <v>2452</v>
      </c>
      <c r="C124" s="247">
        <v>0</v>
      </c>
      <c r="D124" s="247">
        <v>10</v>
      </c>
      <c r="E124" s="247">
        <v>169</v>
      </c>
      <c r="F124" s="247">
        <v>200</v>
      </c>
      <c r="G124" s="953">
        <f t="shared" si="3"/>
        <v>169</v>
      </c>
      <c r="H124" s="953">
        <f t="shared" si="2"/>
        <v>210</v>
      </c>
      <c r="I124" s="958"/>
    </row>
    <row r="125" spans="1:9">
      <c r="A125" s="846" t="s">
        <v>2453</v>
      </c>
      <c r="B125" s="961" t="s">
        <v>2454</v>
      </c>
      <c r="C125" s="247">
        <v>0</v>
      </c>
      <c r="D125" s="247">
        <v>5</v>
      </c>
      <c r="E125" s="247">
        <v>8</v>
      </c>
      <c r="F125" s="247">
        <v>50</v>
      </c>
      <c r="G125" s="953">
        <f t="shared" si="3"/>
        <v>8</v>
      </c>
      <c r="H125" s="953">
        <f t="shared" si="2"/>
        <v>55</v>
      </c>
      <c r="I125" s="958"/>
    </row>
    <row r="126" spans="1:9">
      <c r="A126" s="963" t="s">
        <v>2455</v>
      </c>
      <c r="B126" s="964" t="s">
        <v>2456</v>
      </c>
      <c r="C126" s="247">
        <v>0</v>
      </c>
      <c r="D126" s="247">
        <v>10</v>
      </c>
      <c r="E126" s="247">
        <v>19</v>
      </c>
      <c r="F126" s="247">
        <v>50</v>
      </c>
      <c r="G126" s="953">
        <f t="shared" si="3"/>
        <v>19</v>
      </c>
      <c r="H126" s="953">
        <f t="shared" si="2"/>
        <v>60</v>
      </c>
      <c r="I126" s="958"/>
    </row>
    <row r="127" spans="1:9">
      <c r="A127" s="846" t="s">
        <v>2457</v>
      </c>
      <c r="B127" s="961" t="s">
        <v>2458</v>
      </c>
      <c r="C127" s="247">
        <v>0</v>
      </c>
      <c r="D127" s="247">
        <v>10</v>
      </c>
      <c r="E127" s="247">
        <v>34</v>
      </c>
      <c r="F127" s="247">
        <v>50</v>
      </c>
      <c r="G127" s="953">
        <f t="shared" si="3"/>
        <v>34</v>
      </c>
      <c r="H127" s="953">
        <f t="shared" si="2"/>
        <v>60</v>
      </c>
      <c r="I127" s="958"/>
    </row>
    <row r="128" spans="1:9">
      <c r="A128" s="970" t="s">
        <v>2459</v>
      </c>
      <c r="B128" s="971" t="s">
        <v>2460</v>
      </c>
      <c r="C128" s="247">
        <v>0</v>
      </c>
      <c r="D128" s="247">
        <v>10</v>
      </c>
      <c r="E128" s="247">
        <v>34</v>
      </c>
      <c r="F128" s="247">
        <v>50</v>
      </c>
      <c r="G128" s="953">
        <f t="shared" si="3"/>
        <v>34</v>
      </c>
      <c r="H128" s="953">
        <f t="shared" si="2"/>
        <v>60</v>
      </c>
      <c r="I128" s="958"/>
    </row>
    <row r="129" spans="1:9">
      <c r="A129" s="846" t="s">
        <v>2461</v>
      </c>
      <c r="B129" s="961" t="s">
        <v>2462</v>
      </c>
      <c r="C129" s="247">
        <v>0</v>
      </c>
      <c r="D129" s="247">
        <v>10</v>
      </c>
      <c r="E129" s="247">
        <v>113</v>
      </c>
      <c r="F129" s="247">
        <v>100</v>
      </c>
      <c r="G129" s="953">
        <f t="shared" si="3"/>
        <v>113</v>
      </c>
      <c r="H129" s="953">
        <f t="shared" si="2"/>
        <v>110</v>
      </c>
      <c r="I129" s="958"/>
    </row>
    <row r="130" spans="1:9">
      <c r="A130" s="962" t="s">
        <v>2463</v>
      </c>
      <c r="B130" s="589" t="s">
        <v>2464</v>
      </c>
      <c r="C130" s="247">
        <v>0</v>
      </c>
      <c r="D130" s="247">
        <v>10</v>
      </c>
      <c r="E130" s="247">
        <v>8</v>
      </c>
      <c r="F130" s="247">
        <v>15</v>
      </c>
      <c r="G130" s="953">
        <f t="shared" si="3"/>
        <v>8</v>
      </c>
      <c r="H130" s="953">
        <f t="shared" si="2"/>
        <v>25</v>
      </c>
      <c r="I130" s="958"/>
    </row>
    <row r="131" spans="1:9">
      <c r="A131" s="965" t="s">
        <v>2465</v>
      </c>
      <c r="B131" s="966" t="s">
        <v>2466</v>
      </c>
      <c r="C131" s="247">
        <v>0</v>
      </c>
      <c r="D131" s="247">
        <v>5</v>
      </c>
      <c r="E131" s="247">
        <v>84</v>
      </c>
      <c r="F131" s="247">
        <v>70</v>
      </c>
      <c r="G131" s="953">
        <f t="shared" si="3"/>
        <v>84</v>
      </c>
      <c r="H131" s="953">
        <f t="shared" si="2"/>
        <v>75</v>
      </c>
      <c r="I131" s="958"/>
    </row>
    <row r="132" spans="1:9">
      <c r="A132" s="965" t="s">
        <v>2467</v>
      </c>
      <c r="B132" s="966" t="s">
        <v>2468</v>
      </c>
      <c r="C132" s="247">
        <v>0</v>
      </c>
      <c r="D132" s="247">
        <v>0</v>
      </c>
      <c r="E132" s="247">
        <v>2</v>
      </c>
      <c r="F132" s="247">
        <v>5</v>
      </c>
      <c r="G132" s="953">
        <f t="shared" si="3"/>
        <v>2</v>
      </c>
      <c r="H132" s="953">
        <f t="shared" si="2"/>
        <v>5</v>
      </c>
      <c r="I132" s="958"/>
    </row>
    <row r="133" spans="1:9">
      <c r="A133" s="846" t="s">
        <v>2469</v>
      </c>
      <c r="B133" s="961" t="s">
        <v>2470</v>
      </c>
      <c r="C133" s="247">
        <v>0</v>
      </c>
      <c r="D133" s="247">
        <v>5</v>
      </c>
      <c r="E133" s="247">
        <v>7</v>
      </c>
      <c r="F133" s="247">
        <v>5</v>
      </c>
      <c r="G133" s="953">
        <f t="shared" si="3"/>
        <v>7</v>
      </c>
      <c r="H133" s="953">
        <f t="shared" si="2"/>
        <v>10</v>
      </c>
      <c r="I133" s="958"/>
    </row>
    <row r="134" spans="1:9">
      <c r="A134" s="846" t="s">
        <v>2471</v>
      </c>
      <c r="B134" s="972" t="s">
        <v>2472</v>
      </c>
      <c r="C134" s="247">
        <v>0</v>
      </c>
      <c r="D134" s="247">
        <v>0</v>
      </c>
      <c r="E134" s="247">
        <v>0</v>
      </c>
      <c r="F134" s="247">
        <v>1</v>
      </c>
      <c r="G134" s="953">
        <f t="shared" si="3"/>
        <v>0</v>
      </c>
      <c r="H134" s="953">
        <f t="shared" si="2"/>
        <v>1</v>
      </c>
      <c r="I134" s="958"/>
    </row>
    <row r="135" spans="1:9">
      <c r="A135" s="973" t="s">
        <v>2473</v>
      </c>
      <c r="B135" s="974" t="s">
        <v>2474</v>
      </c>
      <c r="C135" s="247">
        <v>0</v>
      </c>
      <c r="D135" s="247">
        <v>5</v>
      </c>
      <c r="E135" s="247">
        <v>7</v>
      </c>
      <c r="F135" s="247">
        <v>5</v>
      </c>
      <c r="G135" s="953">
        <f t="shared" si="3"/>
        <v>7</v>
      </c>
      <c r="H135" s="953">
        <f t="shared" si="2"/>
        <v>10</v>
      </c>
      <c r="I135" s="958"/>
    </row>
    <row r="136" spans="1:9">
      <c r="A136" s="975" t="s">
        <v>2475</v>
      </c>
      <c r="B136" s="976" t="s">
        <v>2476</v>
      </c>
      <c r="C136" s="247">
        <v>0</v>
      </c>
      <c r="D136" s="247">
        <v>5</v>
      </c>
      <c r="E136" s="247">
        <v>58</v>
      </c>
      <c r="F136" s="247">
        <v>50</v>
      </c>
      <c r="G136" s="953">
        <f t="shared" si="3"/>
        <v>58</v>
      </c>
      <c r="H136" s="953">
        <f t="shared" si="2"/>
        <v>55</v>
      </c>
      <c r="I136" s="958"/>
    </row>
    <row r="137" spans="1:9">
      <c r="A137" s="970" t="s">
        <v>2477</v>
      </c>
      <c r="B137" s="971" t="s">
        <v>2478</v>
      </c>
      <c r="C137" s="247">
        <v>0</v>
      </c>
      <c r="D137" s="247">
        <v>5</v>
      </c>
      <c r="E137" s="247">
        <v>18</v>
      </c>
      <c r="F137" s="247">
        <v>20</v>
      </c>
      <c r="G137" s="953">
        <f t="shared" si="3"/>
        <v>18</v>
      </c>
      <c r="H137" s="953">
        <f t="shared" ref="H137:H200" si="4">D137+F137</f>
        <v>25</v>
      </c>
      <c r="I137" s="958"/>
    </row>
    <row r="138" spans="1:9">
      <c r="A138" s="965" t="s">
        <v>2479</v>
      </c>
      <c r="B138" s="966" t="s">
        <v>2480</v>
      </c>
      <c r="C138" s="247">
        <v>0</v>
      </c>
      <c r="D138" s="247">
        <v>5</v>
      </c>
      <c r="E138" s="247">
        <v>112</v>
      </c>
      <c r="F138" s="247">
        <v>100</v>
      </c>
      <c r="G138" s="953">
        <f t="shared" ref="G138:G201" si="5">C138+E138</f>
        <v>112</v>
      </c>
      <c r="H138" s="953">
        <f t="shared" si="4"/>
        <v>105</v>
      </c>
      <c r="I138" s="958"/>
    </row>
    <row r="139" spans="1:9">
      <c r="A139" s="965" t="s">
        <v>2481</v>
      </c>
      <c r="B139" s="966" t="s">
        <v>2482</v>
      </c>
      <c r="C139" s="247">
        <v>0</v>
      </c>
      <c r="D139" s="247">
        <v>5</v>
      </c>
      <c r="E139" s="247">
        <v>44</v>
      </c>
      <c r="F139" s="247">
        <v>40</v>
      </c>
      <c r="G139" s="953">
        <f t="shared" si="5"/>
        <v>44</v>
      </c>
      <c r="H139" s="953">
        <f t="shared" si="4"/>
        <v>45</v>
      </c>
      <c r="I139" s="958"/>
    </row>
    <row r="140" spans="1:9">
      <c r="A140" s="965" t="s">
        <v>2483</v>
      </c>
      <c r="B140" s="966" t="s">
        <v>2484</v>
      </c>
      <c r="C140" s="247">
        <v>0</v>
      </c>
      <c r="D140" s="247">
        <v>5</v>
      </c>
      <c r="E140" s="247">
        <v>213</v>
      </c>
      <c r="F140" s="247">
        <v>200</v>
      </c>
      <c r="G140" s="953">
        <f t="shared" si="5"/>
        <v>213</v>
      </c>
      <c r="H140" s="953">
        <f t="shared" si="4"/>
        <v>205</v>
      </c>
      <c r="I140" s="958"/>
    </row>
    <row r="141" spans="1:9">
      <c r="A141" s="962" t="s">
        <v>2485</v>
      </c>
      <c r="B141" s="589" t="s">
        <v>2486</v>
      </c>
      <c r="C141" s="247">
        <v>0</v>
      </c>
      <c r="D141" s="247">
        <v>1</v>
      </c>
      <c r="E141" s="247">
        <v>17</v>
      </c>
      <c r="F141" s="247">
        <v>50</v>
      </c>
      <c r="G141" s="953">
        <f t="shared" si="5"/>
        <v>17</v>
      </c>
      <c r="H141" s="953">
        <f t="shared" si="4"/>
        <v>51</v>
      </c>
      <c r="I141" s="958"/>
    </row>
    <row r="142" spans="1:9">
      <c r="A142" s="606" t="s">
        <v>2487</v>
      </c>
      <c r="B142" s="977" t="s">
        <v>2488</v>
      </c>
      <c r="C142" s="247">
        <v>0</v>
      </c>
      <c r="D142" s="247">
        <v>1</v>
      </c>
      <c r="E142" s="247">
        <v>23</v>
      </c>
      <c r="F142" s="247">
        <v>50</v>
      </c>
      <c r="G142" s="953">
        <f t="shared" si="5"/>
        <v>23</v>
      </c>
      <c r="H142" s="953">
        <f t="shared" si="4"/>
        <v>51</v>
      </c>
      <c r="I142" s="958"/>
    </row>
    <row r="143" spans="1:9">
      <c r="A143" s="846" t="s">
        <v>2489</v>
      </c>
      <c r="B143" s="961" t="s">
        <v>2490</v>
      </c>
      <c r="C143" s="247">
        <v>0</v>
      </c>
      <c r="D143" s="247">
        <v>5</v>
      </c>
      <c r="E143" s="247">
        <v>4102</v>
      </c>
      <c r="F143" s="247">
        <v>3500</v>
      </c>
      <c r="G143" s="953">
        <f t="shared" si="5"/>
        <v>4102</v>
      </c>
      <c r="H143" s="953">
        <f t="shared" si="4"/>
        <v>3505</v>
      </c>
      <c r="I143" s="958"/>
    </row>
    <row r="144" spans="1:9">
      <c r="A144" s="846" t="s">
        <v>2491</v>
      </c>
      <c r="B144" s="961" t="s">
        <v>2340</v>
      </c>
      <c r="C144" s="247">
        <v>0</v>
      </c>
      <c r="D144" s="247">
        <v>10</v>
      </c>
      <c r="E144" s="247">
        <v>3844</v>
      </c>
      <c r="F144" s="247">
        <v>3500</v>
      </c>
      <c r="G144" s="953">
        <f t="shared" si="5"/>
        <v>3844</v>
      </c>
      <c r="H144" s="953">
        <f t="shared" si="4"/>
        <v>3510</v>
      </c>
      <c r="I144" s="958"/>
    </row>
    <row r="145" spans="1:9">
      <c r="A145" s="962" t="s">
        <v>2492</v>
      </c>
      <c r="B145" s="589" t="s">
        <v>2493</v>
      </c>
      <c r="C145" s="247">
        <v>0</v>
      </c>
      <c r="D145" s="247">
        <v>5</v>
      </c>
      <c r="E145" s="247">
        <v>22</v>
      </c>
      <c r="F145" s="247">
        <v>100</v>
      </c>
      <c r="G145" s="953">
        <f t="shared" si="5"/>
        <v>22</v>
      </c>
      <c r="H145" s="953">
        <f t="shared" si="4"/>
        <v>105</v>
      </c>
      <c r="I145" s="958"/>
    </row>
    <row r="146" spans="1:9">
      <c r="A146" s="965" t="s">
        <v>2494</v>
      </c>
      <c r="B146" s="966" t="s">
        <v>2495</v>
      </c>
      <c r="C146" s="247">
        <v>0</v>
      </c>
      <c r="D146" s="247">
        <v>10</v>
      </c>
      <c r="E146" s="247">
        <v>376</v>
      </c>
      <c r="F146" s="247">
        <v>500</v>
      </c>
      <c r="G146" s="953">
        <f t="shared" si="5"/>
        <v>376</v>
      </c>
      <c r="H146" s="953">
        <f t="shared" si="4"/>
        <v>510</v>
      </c>
      <c r="I146" s="958"/>
    </row>
    <row r="147" spans="1:9">
      <c r="A147" s="965" t="s">
        <v>2496</v>
      </c>
      <c r="B147" s="966" t="s">
        <v>2497</v>
      </c>
      <c r="C147" s="247">
        <v>0</v>
      </c>
      <c r="D147" s="247">
        <v>10</v>
      </c>
      <c r="E147" s="247">
        <v>1271</v>
      </c>
      <c r="F147" s="247">
        <v>1200</v>
      </c>
      <c r="G147" s="953">
        <f t="shared" si="5"/>
        <v>1271</v>
      </c>
      <c r="H147" s="953">
        <f t="shared" si="4"/>
        <v>1210</v>
      </c>
      <c r="I147" s="958"/>
    </row>
    <row r="148" spans="1:9">
      <c r="A148" s="963" t="s">
        <v>2498</v>
      </c>
      <c r="B148" s="964" t="s">
        <v>2499</v>
      </c>
      <c r="C148" s="247">
        <v>0</v>
      </c>
      <c r="D148" s="247">
        <v>5</v>
      </c>
      <c r="E148" s="247">
        <v>10</v>
      </c>
      <c r="F148" s="247">
        <v>30</v>
      </c>
      <c r="G148" s="953">
        <f t="shared" si="5"/>
        <v>10</v>
      </c>
      <c r="H148" s="953">
        <f t="shared" si="4"/>
        <v>35</v>
      </c>
      <c r="I148" s="958"/>
    </row>
    <row r="149" spans="1:9">
      <c r="A149" s="963" t="s">
        <v>2500</v>
      </c>
      <c r="B149" s="964" t="s">
        <v>2501</v>
      </c>
      <c r="C149" s="247">
        <v>0</v>
      </c>
      <c r="D149" s="247">
        <v>10</v>
      </c>
      <c r="E149" s="247">
        <v>13</v>
      </c>
      <c r="F149" s="247">
        <v>50</v>
      </c>
      <c r="G149" s="953">
        <f t="shared" si="5"/>
        <v>13</v>
      </c>
      <c r="H149" s="953">
        <f t="shared" si="4"/>
        <v>60</v>
      </c>
      <c r="I149" s="958"/>
    </row>
    <row r="150" spans="1:9">
      <c r="A150" s="965" t="s">
        <v>2502</v>
      </c>
      <c r="B150" s="961" t="s">
        <v>2501</v>
      </c>
      <c r="C150" s="247">
        <v>0</v>
      </c>
      <c r="D150" s="247">
        <v>10</v>
      </c>
      <c r="E150" s="247">
        <v>1</v>
      </c>
      <c r="F150" s="247">
        <v>10</v>
      </c>
      <c r="G150" s="953">
        <f t="shared" si="5"/>
        <v>1</v>
      </c>
      <c r="H150" s="953">
        <f t="shared" si="4"/>
        <v>20</v>
      </c>
      <c r="I150" s="958"/>
    </row>
    <row r="151" spans="1:9">
      <c r="A151" s="846" t="s">
        <v>2503</v>
      </c>
      <c r="B151" s="961" t="s">
        <v>2504</v>
      </c>
      <c r="C151" s="247">
        <v>1</v>
      </c>
      <c r="D151" s="247">
        <v>200</v>
      </c>
      <c r="E151" s="247">
        <v>322</v>
      </c>
      <c r="F151" s="247">
        <v>400</v>
      </c>
      <c r="G151" s="953">
        <f t="shared" si="5"/>
        <v>323</v>
      </c>
      <c r="H151" s="953">
        <f t="shared" si="4"/>
        <v>600</v>
      </c>
      <c r="I151" s="958"/>
    </row>
    <row r="152" spans="1:9">
      <c r="A152" s="963" t="s">
        <v>2505</v>
      </c>
      <c r="B152" s="964" t="s">
        <v>2506</v>
      </c>
      <c r="C152" s="247">
        <v>14</v>
      </c>
      <c r="D152" s="247">
        <v>50</v>
      </c>
      <c r="E152" s="247">
        <v>852</v>
      </c>
      <c r="F152" s="247">
        <v>700</v>
      </c>
      <c r="G152" s="953">
        <f t="shared" si="5"/>
        <v>866</v>
      </c>
      <c r="H152" s="953">
        <f t="shared" si="4"/>
        <v>750</v>
      </c>
      <c r="I152" s="958"/>
    </row>
    <row r="153" spans="1:9">
      <c r="A153" s="963" t="s">
        <v>2507</v>
      </c>
      <c r="B153" s="964" t="s">
        <v>2508</v>
      </c>
      <c r="C153" s="247">
        <v>0</v>
      </c>
      <c r="D153" s="247">
        <v>5</v>
      </c>
      <c r="E153" s="247">
        <v>1829</v>
      </c>
      <c r="F153" s="247">
        <v>1500</v>
      </c>
      <c r="G153" s="953">
        <f t="shared" si="5"/>
        <v>1829</v>
      </c>
      <c r="H153" s="953">
        <f t="shared" si="4"/>
        <v>1505</v>
      </c>
      <c r="I153" s="958"/>
    </row>
    <row r="154" spans="1:9">
      <c r="A154" s="963" t="s">
        <v>2509</v>
      </c>
      <c r="B154" s="964" t="s">
        <v>2510</v>
      </c>
      <c r="C154" s="247">
        <v>49</v>
      </c>
      <c r="D154" s="247">
        <v>50</v>
      </c>
      <c r="E154" s="247">
        <v>4412</v>
      </c>
      <c r="F154" s="247">
        <v>3500</v>
      </c>
      <c r="G154" s="953">
        <f t="shared" si="5"/>
        <v>4461</v>
      </c>
      <c r="H154" s="953">
        <f t="shared" si="4"/>
        <v>3550</v>
      </c>
      <c r="I154" s="958"/>
    </row>
    <row r="155" spans="1:9">
      <c r="A155" s="978" t="s">
        <v>2511</v>
      </c>
      <c r="B155" s="979" t="s">
        <v>2512</v>
      </c>
      <c r="C155" s="247">
        <v>9</v>
      </c>
      <c r="D155" s="247">
        <v>20</v>
      </c>
      <c r="E155" s="247">
        <v>1301</v>
      </c>
      <c r="F155" s="247">
        <v>1200</v>
      </c>
      <c r="G155" s="953">
        <f t="shared" si="5"/>
        <v>1310</v>
      </c>
      <c r="H155" s="953">
        <f t="shared" si="4"/>
        <v>1220</v>
      </c>
      <c r="I155" s="958"/>
    </row>
    <row r="156" spans="1:9">
      <c r="A156" s="846" t="s">
        <v>2513</v>
      </c>
      <c r="B156" s="961" t="s">
        <v>2514</v>
      </c>
      <c r="C156" s="247">
        <v>38</v>
      </c>
      <c r="D156" s="247">
        <v>50</v>
      </c>
      <c r="E156" s="247">
        <v>4166</v>
      </c>
      <c r="F156" s="247">
        <v>3200</v>
      </c>
      <c r="G156" s="953">
        <f t="shared" si="5"/>
        <v>4204</v>
      </c>
      <c r="H156" s="953">
        <f t="shared" si="4"/>
        <v>3250</v>
      </c>
      <c r="I156" s="958"/>
    </row>
    <row r="157" spans="1:9">
      <c r="A157" s="846" t="s">
        <v>2515</v>
      </c>
      <c r="B157" s="961" t="s">
        <v>2516</v>
      </c>
      <c r="C157" s="247">
        <v>20</v>
      </c>
      <c r="D157" s="247">
        <v>50</v>
      </c>
      <c r="E157" s="247">
        <v>534</v>
      </c>
      <c r="F157" s="247">
        <v>500</v>
      </c>
      <c r="G157" s="953">
        <f t="shared" si="5"/>
        <v>554</v>
      </c>
      <c r="H157" s="953">
        <f t="shared" si="4"/>
        <v>550</v>
      </c>
      <c r="I157" s="958"/>
    </row>
    <row r="158" spans="1:9">
      <c r="A158" s="846" t="s">
        <v>2517</v>
      </c>
      <c r="B158" s="961" t="s">
        <v>2518</v>
      </c>
      <c r="C158" s="247">
        <v>1</v>
      </c>
      <c r="D158" s="247">
        <v>5</v>
      </c>
      <c r="E158" s="247">
        <v>213</v>
      </c>
      <c r="F158" s="247">
        <v>250</v>
      </c>
      <c r="G158" s="953">
        <f t="shared" si="5"/>
        <v>214</v>
      </c>
      <c r="H158" s="953">
        <f t="shared" si="4"/>
        <v>255</v>
      </c>
      <c r="I158" s="958"/>
    </row>
    <row r="159" spans="1:9">
      <c r="A159" s="970" t="s">
        <v>2519</v>
      </c>
      <c r="B159" s="971" t="s">
        <v>2520</v>
      </c>
      <c r="C159" s="247">
        <v>1</v>
      </c>
      <c r="D159" s="247">
        <v>1</v>
      </c>
      <c r="E159" s="247">
        <v>40</v>
      </c>
      <c r="F159" s="247">
        <v>50</v>
      </c>
      <c r="G159" s="953">
        <f t="shared" si="5"/>
        <v>41</v>
      </c>
      <c r="H159" s="953">
        <f t="shared" si="4"/>
        <v>51</v>
      </c>
      <c r="I159" s="958"/>
    </row>
    <row r="160" spans="1:9">
      <c r="A160" s="962" t="s">
        <v>2521</v>
      </c>
      <c r="B160" s="589" t="s">
        <v>2522</v>
      </c>
      <c r="C160" s="247">
        <v>0</v>
      </c>
      <c r="D160" s="247">
        <v>1</v>
      </c>
      <c r="E160" s="247">
        <v>2</v>
      </c>
      <c r="F160" s="247">
        <v>5</v>
      </c>
      <c r="G160" s="953">
        <f t="shared" si="5"/>
        <v>2</v>
      </c>
      <c r="H160" s="953">
        <f t="shared" si="4"/>
        <v>6</v>
      </c>
      <c r="I160" s="958"/>
    </row>
    <row r="161" spans="1:9">
      <c r="A161" s="962" t="s">
        <v>2523</v>
      </c>
      <c r="B161" s="589" t="s">
        <v>2524</v>
      </c>
      <c r="C161" s="247">
        <v>0</v>
      </c>
      <c r="D161" s="247">
        <v>50</v>
      </c>
      <c r="E161" s="247">
        <v>37</v>
      </c>
      <c r="F161" s="247">
        <v>40</v>
      </c>
      <c r="G161" s="953">
        <f t="shared" si="5"/>
        <v>37</v>
      </c>
      <c r="H161" s="953">
        <f t="shared" si="4"/>
        <v>90</v>
      </c>
      <c r="I161" s="958"/>
    </row>
    <row r="162" spans="1:9">
      <c r="A162" s="963" t="s">
        <v>2525</v>
      </c>
      <c r="B162" s="964" t="s">
        <v>2526</v>
      </c>
      <c r="C162" s="247">
        <v>11</v>
      </c>
      <c r="D162" s="247">
        <v>30</v>
      </c>
      <c r="E162" s="247">
        <v>167</v>
      </c>
      <c r="F162" s="247">
        <v>150</v>
      </c>
      <c r="G162" s="953">
        <f t="shared" si="5"/>
        <v>178</v>
      </c>
      <c r="H162" s="953">
        <f t="shared" si="4"/>
        <v>180</v>
      </c>
      <c r="I162" s="958"/>
    </row>
    <row r="163" spans="1:9">
      <c r="A163" s="963" t="s">
        <v>2527</v>
      </c>
      <c r="B163" s="964" t="s">
        <v>2528</v>
      </c>
      <c r="C163" s="247">
        <v>5</v>
      </c>
      <c r="D163" s="247">
        <v>30</v>
      </c>
      <c r="E163" s="247">
        <v>1742</v>
      </c>
      <c r="F163" s="247">
        <v>1500</v>
      </c>
      <c r="G163" s="953">
        <f t="shared" si="5"/>
        <v>1747</v>
      </c>
      <c r="H163" s="953">
        <f t="shared" si="4"/>
        <v>1530</v>
      </c>
      <c r="I163" s="958"/>
    </row>
    <row r="164" spans="1:9">
      <c r="A164" s="963" t="s">
        <v>2529</v>
      </c>
      <c r="B164" s="964" t="s">
        <v>2530</v>
      </c>
      <c r="C164" s="247">
        <v>66</v>
      </c>
      <c r="D164" s="247">
        <v>100</v>
      </c>
      <c r="E164" s="247">
        <v>926</v>
      </c>
      <c r="F164" s="247">
        <v>1200</v>
      </c>
      <c r="G164" s="953">
        <f t="shared" si="5"/>
        <v>992</v>
      </c>
      <c r="H164" s="953">
        <f t="shared" si="4"/>
        <v>1300</v>
      </c>
      <c r="I164" s="958"/>
    </row>
    <row r="165" spans="1:9">
      <c r="A165" s="963" t="s">
        <v>2531</v>
      </c>
      <c r="B165" s="964" t="s">
        <v>2532</v>
      </c>
      <c r="C165" s="247">
        <v>3</v>
      </c>
      <c r="D165" s="247">
        <v>30</v>
      </c>
      <c r="E165" s="247">
        <v>151</v>
      </c>
      <c r="F165" s="247">
        <v>400</v>
      </c>
      <c r="G165" s="953">
        <f t="shared" si="5"/>
        <v>154</v>
      </c>
      <c r="H165" s="953">
        <f t="shared" si="4"/>
        <v>430</v>
      </c>
      <c r="I165" s="958"/>
    </row>
    <row r="166" spans="1:9">
      <c r="A166" s="963" t="s">
        <v>2533</v>
      </c>
      <c r="B166" s="964" t="s">
        <v>2534</v>
      </c>
      <c r="C166" s="247">
        <v>38</v>
      </c>
      <c r="D166" s="247">
        <v>60</v>
      </c>
      <c r="E166" s="247">
        <v>1468</v>
      </c>
      <c r="F166" s="247">
        <v>1500</v>
      </c>
      <c r="G166" s="953">
        <f t="shared" si="5"/>
        <v>1506</v>
      </c>
      <c r="H166" s="953">
        <f t="shared" si="4"/>
        <v>1560</v>
      </c>
      <c r="I166" s="958"/>
    </row>
    <row r="167" spans="1:9">
      <c r="A167" s="962" t="s">
        <v>2535</v>
      </c>
      <c r="B167" s="589" t="s">
        <v>2536</v>
      </c>
      <c r="C167" s="247">
        <v>0</v>
      </c>
      <c r="D167" s="247">
        <v>10</v>
      </c>
      <c r="E167" s="247">
        <v>21</v>
      </c>
      <c r="F167" s="247">
        <v>70</v>
      </c>
      <c r="G167" s="953">
        <f t="shared" si="5"/>
        <v>21</v>
      </c>
      <c r="H167" s="953">
        <f t="shared" si="4"/>
        <v>80</v>
      </c>
      <c r="I167" s="958"/>
    </row>
    <row r="168" spans="1:9">
      <c r="A168" s="980" t="s">
        <v>2537</v>
      </c>
      <c r="B168" s="981" t="s">
        <v>2538</v>
      </c>
      <c r="C168" s="247">
        <v>1</v>
      </c>
      <c r="D168" s="247">
        <v>10</v>
      </c>
      <c r="E168" s="247">
        <v>23</v>
      </c>
      <c r="F168" s="247">
        <v>50</v>
      </c>
      <c r="G168" s="953">
        <f t="shared" si="5"/>
        <v>24</v>
      </c>
      <c r="H168" s="953">
        <f t="shared" si="4"/>
        <v>60</v>
      </c>
      <c r="I168" s="958"/>
    </row>
    <row r="169" spans="1:9" ht="24">
      <c r="A169" s="980" t="s">
        <v>2539</v>
      </c>
      <c r="B169" s="981" t="s">
        <v>2540</v>
      </c>
      <c r="C169" s="247">
        <v>1</v>
      </c>
      <c r="D169" s="247">
        <v>5</v>
      </c>
      <c r="E169" s="247">
        <v>252</v>
      </c>
      <c r="F169" s="247">
        <v>300</v>
      </c>
      <c r="G169" s="953">
        <f t="shared" si="5"/>
        <v>253</v>
      </c>
      <c r="H169" s="953">
        <f t="shared" si="4"/>
        <v>305</v>
      </c>
      <c r="I169" s="958"/>
    </row>
    <row r="170" spans="1:9">
      <c r="A170" s="846" t="s">
        <v>2541</v>
      </c>
      <c r="B170" s="961" t="s">
        <v>2542</v>
      </c>
      <c r="C170" s="247">
        <v>16</v>
      </c>
      <c r="D170" s="247">
        <v>20</v>
      </c>
      <c r="E170" s="247">
        <v>16505</v>
      </c>
      <c r="F170" s="247">
        <v>13000</v>
      </c>
      <c r="G170" s="953">
        <f t="shared" si="5"/>
        <v>16521</v>
      </c>
      <c r="H170" s="953">
        <f t="shared" si="4"/>
        <v>13020</v>
      </c>
      <c r="I170" s="958"/>
    </row>
    <row r="171" spans="1:9">
      <c r="A171" s="963" t="s">
        <v>2543</v>
      </c>
      <c r="B171" s="964" t="s">
        <v>2544</v>
      </c>
      <c r="C171" s="247">
        <v>0</v>
      </c>
      <c r="D171" s="247">
        <v>1</v>
      </c>
      <c r="E171" s="247">
        <v>0</v>
      </c>
      <c r="F171" s="247">
        <v>0</v>
      </c>
      <c r="G171" s="953">
        <f t="shared" si="5"/>
        <v>0</v>
      </c>
      <c r="H171" s="953">
        <f t="shared" si="4"/>
        <v>1</v>
      </c>
      <c r="I171" s="958"/>
    </row>
    <row r="172" spans="1:9">
      <c r="A172" s="963" t="s">
        <v>2545</v>
      </c>
      <c r="B172" s="964" t="s">
        <v>2546</v>
      </c>
      <c r="C172" s="247">
        <v>0</v>
      </c>
      <c r="D172" s="247">
        <v>1</v>
      </c>
      <c r="E172" s="247">
        <v>1</v>
      </c>
      <c r="F172" s="247">
        <v>0</v>
      </c>
      <c r="G172" s="953">
        <f t="shared" si="5"/>
        <v>1</v>
      </c>
      <c r="H172" s="953">
        <f t="shared" si="4"/>
        <v>1</v>
      </c>
      <c r="I172" s="958"/>
    </row>
    <row r="173" spans="1:9">
      <c r="A173" s="963" t="s">
        <v>2547</v>
      </c>
      <c r="B173" s="964" t="s">
        <v>2548</v>
      </c>
      <c r="C173" s="247">
        <v>0</v>
      </c>
      <c r="D173" s="247">
        <v>1</v>
      </c>
      <c r="E173" s="247">
        <v>0</v>
      </c>
      <c r="F173" s="247">
        <v>0</v>
      </c>
      <c r="G173" s="953">
        <f t="shared" si="5"/>
        <v>0</v>
      </c>
      <c r="H173" s="953">
        <f t="shared" si="4"/>
        <v>1</v>
      </c>
      <c r="I173" s="958"/>
    </row>
    <row r="174" spans="1:9">
      <c r="A174" s="963" t="s">
        <v>2549</v>
      </c>
      <c r="B174" s="964" t="s">
        <v>2550</v>
      </c>
      <c r="C174" s="247">
        <v>0</v>
      </c>
      <c r="D174" s="247">
        <v>1</v>
      </c>
      <c r="E174" s="247">
        <v>6</v>
      </c>
      <c r="F174" s="247">
        <v>15</v>
      </c>
      <c r="G174" s="953">
        <f t="shared" si="5"/>
        <v>6</v>
      </c>
      <c r="H174" s="953">
        <f t="shared" si="4"/>
        <v>16</v>
      </c>
      <c r="I174" s="958"/>
    </row>
    <row r="175" spans="1:9">
      <c r="A175" s="982" t="s">
        <v>2551</v>
      </c>
      <c r="B175" s="983" t="s">
        <v>2552</v>
      </c>
      <c r="C175" s="247">
        <v>0</v>
      </c>
      <c r="D175" s="247">
        <v>1</v>
      </c>
      <c r="E175" s="247">
        <v>0</v>
      </c>
      <c r="F175" s="247">
        <v>0</v>
      </c>
      <c r="G175" s="953">
        <f t="shared" si="5"/>
        <v>0</v>
      </c>
      <c r="H175" s="953">
        <f t="shared" si="4"/>
        <v>1</v>
      </c>
      <c r="I175" s="958"/>
    </row>
    <row r="176" spans="1:9">
      <c r="A176" s="984" t="s">
        <v>2553</v>
      </c>
      <c r="B176" s="985" t="s">
        <v>2554</v>
      </c>
      <c r="C176" s="247">
        <v>0</v>
      </c>
      <c r="D176" s="247">
        <v>1</v>
      </c>
      <c r="E176" s="247">
        <v>0</v>
      </c>
      <c r="F176" s="247">
        <v>0</v>
      </c>
      <c r="G176" s="953">
        <f t="shared" si="5"/>
        <v>0</v>
      </c>
      <c r="H176" s="953">
        <f t="shared" si="4"/>
        <v>1</v>
      </c>
      <c r="I176" s="958"/>
    </row>
    <row r="177" spans="1:9">
      <c r="A177" s="433" t="s">
        <v>2555</v>
      </c>
      <c r="B177" s="337" t="s">
        <v>2556</v>
      </c>
      <c r="C177" s="247">
        <v>0</v>
      </c>
      <c r="D177" s="247">
        <v>20</v>
      </c>
      <c r="E177" s="247">
        <v>0</v>
      </c>
      <c r="F177" s="247">
        <v>0</v>
      </c>
      <c r="G177" s="953">
        <f t="shared" si="5"/>
        <v>0</v>
      </c>
      <c r="H177" s="953">
        <f t="shared" si="4"/>
        <v>20</v>
      </c>
      <c r="I177" s="958"/>
    </row>
    <row r="178" spans="1:9">
      <c r="A178" s="336" t="s">
        <v>2557</v>
      </c>
      <c r="B178" s="337" t="s">
        <v>2558</v>
      </c>
      <c r="C178" s="247">
        <v>0</v>
      </c>
      <c r="D178" s="247">
        <v>50</v>
      </c>
      <c r="E178" s="247">
        <v>1135</v>
      </c>
      <c r="F178" s="247">
        <v>1200</v>
      </c>
      <c r="G178" s="953">
        <f t="shared" si="5"/>
        <v>1135</v>
      </c>
      <c r="H178" s="953">
        <f t="shared" si="4"/>
        <v>1250</v>
      </c>
      <c r="I178" s="958"/>
    </row>
    <row r="179" spans="1:9">
      <c r="A179" s="986" t="s">
        <v>2559</v>
      </c>
      <c r="B179" s="562" t="s">
        <v>2560</v>
      </c>
      <c r="C179" s="247">
        <v>0</v>
      </c>
      <c r="D179" s="247">
        <v>10</v>
      </c>
      <c r="E179" s="247">
        <v>28</v>
      </c>
      <c r="F179" s="247">
        <v>500</v>
      </c>
      <c r="G179" s="953">
        <f t="shared" si="5"/>
        <v>28</v>
      </c>
      <c r="H179" s="953">
        <f t="shared" si="4"/>
        <v>510</v>
      </c>
      <c r="I179" s="958"/>
    </row>
    <row r="180" spans="1:9">
      <c r="A180" s="439" t="s">
        <v>2185</v>
      </c>
      <c r="B180" s="489" t="s">
        <v>2186</v>
      </c>
      <c r="C180" s="247">
        <v>0</v>
      </c>
      <c r="D180" s="247">
        <v>5</v>
      </c>
      <c r="E180" s="247">
        <v>282</v>
      </c>
      <c r="F180" s="247">
        <v>500</v>
      </c>
      <c r="G180" s="953">
        <f t="shared" si="5"/>
        <v>282</v>
      </c>
      <c r="H180" s="953">
        <f t="shared" si="4"/>
        <v>505</v>
      </c>
      <c r="I180" s="958"/>
    </row>
    <row r="181" spans="1:9">
      <c r="A181" s="986" t="s">
        <v>2187</v>
      </c>
      <c r="B181" s="562" t="s">
        <v>2188</v>
      </c>
      <c r="C181" s="247">
        <v>0</v>
      </c>
      <c r="D181" s="247">
        <v>5</v>
      </c>
      <c r="E181" s="247">
        <v>176</v>
      </c>
      <c r="F181" s="247">
        <v>200</v>
      </c>
      <c r="G181" s="953">
        <f t="shared" si="5"/>
        <v>176</v>
      </c>
      <c r="H181" s="953">
        <f t="shared" si="4"/>
        <v>205</v>
      </c>
      <c r="I181" s="958"/>
    </row>
    <row r="182" spans="1:9">
      <c r="A182" s="429" t="s">
        <v>2561</v>
      </c>
      <c r="B182" s="489" t="s">
        <v>2562</v>
      </c>
      <c r="C182" s="247">
        <v>0</v>
      </c>
      <c r="D182" s="247">
        <v>0</v>
      </c>
      <c r="E182" s="247">
        <v>129</v>
      </c>
      <c r="F182" s="247">
        <v>150</v>
      </c>
      <c r="G182" s="953">
        <f t="shared" si="5"/>
        <v>129</v>
      </c>
      <c r="H182" s="953">
        <f t="shared" si="4"/>
        <v>150</v>
      </c>
      <c r="I182" s="958"/>
    </row>
    <row r="183" spans="1:9">
      <c r="A183" s="429" t="s">
        <v>2189</v>
      </c>
      <c r="B183" s="489" t="s">
        <v>2190</v>
      </c>
      <c r="C183" s="247">
        <v>0</v>
      </c>
      <c r="D183" s="247">
        <v>1</v>
      </c>
      <c r="E183" s="247">
        <v>6</v>
      </c>
      <c r="F183" s="247">
        <v>5</v>
      </c>
      <c r="G183" s="953">
        <f t="shared" si="5"/>
        <v>6</v>
      </c>
      <c r="H183" s="953">
        <f t="shared" si="4"/>
        <v>6</v>
      </c>
      <c r="I183" s="958"/>
    </row>
    <row r="184" spans="1:9">
      <c r="A184" s="433" t="s">
        <v>2563</v>
      </c>
      <c r="B184" s="337" t="s">
        <v>2564</v>
      </c>
      <c r="C184" s="247">
        <v>0</v>
      </c>
      <c r="D184" s="247">
        <v>1</v>
      </c>
      <c r="E184" s="247">
        <v>0</v>
      </c>
      <c r="F184" s="247">
        <v>0</v>
      </c>
      <c r="G184" s="953">
        <f t="shared" si="5"/>
        <v>0</v>
      </c>
      <c r="H184" s="953">
        <f t="shared" si="4"/>
        <v>1</v>
      </c>
      <c r="I184" s="958"/>
    </row>
    <row r="185" spans="1:9">
      <c r="A185" s="744" t="s">
        <v>2565</v>
      </c>
      <c r="B185" s="745" t="s">
        <v>2566</v>
      </c>
      <c r="C185" s="247">
        <v>0</v>
      </c>
      <c r="D185" s="247">
        <v>5</v>
      </c>
      <c r="E185" s="247">
        <v>11</v>
      </c>
      <c r="F185" s="247">
        <v>10</v>
      </c>
      <c r="G185" s="953">
        <f t="shared" si="5"/>
        <v>11</v>
      </c>
      <c r="H185" s="953">
        <f t="shared" si="4"/>
        <v>15</v>
      </c>
      <c r="I185" s="958"/>
    </row>
    <row r="186" spans="1:9">
      <c r="A186" s="429" t="s">
        <v>2233</v>
      </c>
      <c r="B186" s="489" t="s">
        <v>2234</v>
      </c>
      <c r="C186" s="247">
        <v>0</v>
      </c>
      <c r="D186" s="247">
        <v>5</v>
      </c>
      <c r="E186" s="247">
        <v>0</v>
      </c>
      <c r="F186" s="247">
        <v>0</v>
      </c>
      <c r="G186" s="953">
        <f t="shared" si="5"/>
        <v>0</v>
      </c>
      <c r="H186" s="953">
        <f t="shared" si="4"/>
        <v>5</v>
      </c>
      <c r="I186" s="958"/>
    </row>
    <row r="187" spans="1:9">
      <c r="A187" s="429" t="s">
        <v>2567</v>
      </c>
      <c r="B187" s="489" t="s">
        <v>2568</v>
      </c>
      <c r="C187" s="247">
        <v>0</v>
      </c>
      <c r="D187" s="247">
        <v>10</v>
      </c>
      <c r="E187" s="247">
        <v>0</v>
      </c>
      <c r="F187" s="247">
        <v>0</v>
      </c>
      <c r="G187" s="953">
        <f t="shared" si="5"/>
        <v>0</v>
      </c>
      <c r="H187" s="953">
        <f t="shared" si="4"/>
        <v>10</v>
      </c>
      <c r="I187" s="958"/>
    </row>
    <row r="188" spans="1:9">
      <c r="A188" s="987" t="s">
        <v>2569</v>
      </c>
      <c r="B188" s="988" t="s">
        <v>2570</v>
      </c>
      <c r="C188" s="247">
        <v>1</v>
      </c>
      <c r="D188" s="247">
        <v>1</v>
      </c>
      <c r="E188" s="247">
        <v>0</v>
      </c>
      <c r="F188" s="247">
        <v>0</v>
      </c>
      <c r="G188" s="953">
        <f t="shared" si="5"/>
        <v>1</v>
      </c>
      <c r="H188" s="953">
        <f t="shared" si="4"/>
        <v>1</v>
      </c>
      <c r="I188" s="958"/>
    </row>
    <row r="189" spans="1:9" ht="24">
      <c r="A189" s="429" t="s">
        <v>2193</v>
      </c>
      <c r="B189" s="489" t="s">
        <v>2194</v>
      </c>
      <c r="C189" s="247">
        <v>27</v>
      </c>
      <c r="D189" s="247">
        <v>100</v>
      </c>
      <c r="E189" s="247">
        <v>961</v>
      </c>
      <c r="F189" s="247">
        <v>700</v>
      </c>
      <c r="G189" s="953">
        <f t="shared" si="5"/>
        <v>988</v>
      </c>
      <c r="H189" s="953">
        <f t="shared" si="4"/>
        <v>800</v>
      </c>
      <c r="I189" s="958"/>
    </row>
    <row r="190" spans="1:9">
      <c r="A190" s="429" t="s">
        <v>2235</v>
      </c>
      <c r="B190" s="489" t="s">
        <v>2236</v>
      </c>
      <c r="C190" s="247">
        <v>0</v>
      </c>
      <c r="D190" s="247">
        <v>5</v>
      </c>
      <c r="E190" s="247">
        <v>0</v>
      </c>
      <c r="F190" s="247">
        <v>1</v>
      </c>
      <c r="G190" s="953">
        <f t="shared" si="5"/>
        <v>0</v>
      </c>
      <c r="H190" s="953">
        <f t="shared" si="4"/>
        <v>6</v>
      </c>
      <c r="I190" s="958"/>
    </row>
    <row r="191" spans="1:9">
      <c r="A191" s="429" t="s">
        <v>2195</v>
      </c>
      <c r="B191" s="489" t="s">
        <v>2196</v>
      </c>
      <c r="C191" s="247">
        <v>0</v>
      </c>
      <c r="D191" s="247">
        <v>5</v>
      </c>
      <c r="E191" s="247">
        <v>1240</v>
      </c>
      <c r="F191" s="247">
        <v>900</v>
      </c>
      <c r="G191" s="953">
        <f t="shared" si="5"/>
        <v>1240</v>
      </c>
      <c r="H191" s="953">
        <f t="shared" si="4"/>
        <v>905</v>
      </c>
      <c r="I191" s="958"/>
    </row>
    <row r="192" spans="1:9">
      <c r="A192" s="429" t="s">
        <v>2197</v>
      </c>
      <c r="B192" s="489" t="s">
        <v>2198</v>
      </c>
      <c r="C192" s="247">
        <v>0</v>
      </c>
      <c r="D192" s="247">
        <v>1</v>
      </c>
      <c r="E192" s="247">
        <v>8</v>
      </c>
      <c r="F192" s="247">
        <v>10</v>
      </c>
      <c r="G192" s="953">
        <f t="shared" si="5"/>
        <v>8</v>
      </c>
      <c r="H192" s="953">
        <f t="shared" si="4"/>
        <v>11</v>
      </c>
      <c r="I192" s="958"/>
    </row>
    <row r="193" spans="1:9">
      <c r="A193" s="429" t="s">
        <v>2237</v>
      </c>
      <c r="B193" s="489" t="s">
        <v>2238</v>
      </c>
      <c r="C193" s="247">
        <v>0</v>
      </c>
      <c r="D193" s="247">
        <v>5</v>
      </c>
      <c r="E193" s="247">
        <v>0</v>
      </c>
      <c r="F193" s="247">
        <v>1</v>
      </c>
      <c r="G193" s="953">
        <f t="shared" si="5"/>
        <v>0</v>
      </c>
      <c r="H193" s="953">
        <f t="shared" si="4"/>
        <v>6</v>
      </c>
      <c r="I193" s="958"/>
    </row>
    <row r="194" spans="1:9">
      <c r="A194" s="316" t="s">
        <v>2571</v>
      </c>
      <c r="B194" s="391" t="s">
        <v>2572</v>
      </c>
      <c r="C194" s="247">
        <v>0</v>
      </c>
      <c r="D194" s="247">
        <v>1</v>
      </c>
      <c r="E194" s="247">
        <v>0</v>
      </c>
      <c r="F194" s="247">
        <v>10</v>
      </c>
      <c r="G194" s="953">
        <f t="shared" si="5"/>
        <v>0</v>
      </c>
      <c r="H194" s="953">
        <f t="shared" si="4"/>
        <v>11</v>
      </c>
      <c r="I194" s="958"/>
    </row>
    <row r="195" spans="1:9">
      <c r="A195" s="316" t="s">
        <v>2199</v>
      </c>
      <c r="B195" s="391" t="s">
        <v>2200</v>
      </c>
      <c r="C195" s="247">
        <v>0</v>
      </c>
      <c r="D195" s="247">
        <v>0</v>
      </c>
      <c r="E195" s="247">
        <v>1070</v>
      </c>
      <c r="F195" s="247">
        <v>1000</v>
      </c>
      <c r="G195" s="953">
        <f t="shared" si="5"/>
        <v>1070</v>
      </c>
      <c r="H195" s="953">
        <f t="shared" si="4"/>
        <v>1000</v>
      </c>
      <c r="I195" s="958"/>
    </row>
    <row r="196" spans="1:9">
      <c r="A196" s="479" t="s">
        <v>2201</v>
      </c>
      <c r="B196" s="428" t="s">
        <v>2202</v>
      </c>
      <c r="C196" s="247">
        <v>0</v>
      </c>
      <c r="D196" s="247">
        <v>10</v>
      </c>
      <c r="E196" s="247">
        <v>1664</v>
      </c>
      <c r="F196" s="247">
        <v>1200</v>
      </c>
      <c r="G196" s="953">
        <f t="shared" si="5"/>
        <v>1664</v>
      </c>
      <c r="H196" s="953">
        <f t="shared" si="4"/>
        <v>1210</v>
      </c>
      <c r="I196" s="958"/>
    </row>
    <row r="197" spans="1:9" ht="24">
      <c r="A197" s="316" t="s">
        <v>2203</v>
      </c>
      <c r="B197" s="391" t="s">
        <v>2204</v>
      </c>
      <c r="C197" s="247">
        <v>2</v>
      </c>
      <c r="D197" s="247">
        <v>10</v>
      </c>
      <c r="E197" s="247">
        <v>1393</v>
      </c>
      <c r="F197" s="247">
        <v>1000</v>
      </c>
      <c r="G197" s="953">
        <f t="shared" si="5"/>
        <v>1395</v>
      </c>
      <c r="H197" s="953">
        <f t="shared" si="4"/>
        <v>1010</v>
      </c>
      <c r="I197" s="958"/>
    </row>
    <row r="198" spans="1:9">
      <c r="A198" s="316" t="s">
        <v>2205</v>
      </c>
      <c r="B198" s="391" t="s">
        <v>2206</v>
      </c>
      <c r="C198" s="247">
        <v>0</v>
      </c>
      <c r="D198" s="247">
        <v>2</v>
      </c>
      <c r="E198" s="247">
        <v>214</v>
      </c>
      <c r="F198" s="247">
        <v>200</v>
      </c>
      <c r="G198" s="953">
        <f t="shared" si="5"/>
        <v>214</v>
      </c>
      <c r="H198" s="953">
        <f t="shared" si="4"/>
        <v>202</v>
      </c>
      <c r="I198" s="958"/>
    </row>
    <row r="199" spans="1:9">
      <c r="A199" s="316" t="s">
        <v>2573</v>
      </c>
      <c r="B199" s="391" t="s">
        <v>2574</v>
      </c>
      <c r="C199" s="247">
        <v>0</v>
      </c>
      <c r="D199" s="247">
        <v>5</v>
      </c>
      <c r="E199" s="247">
        <v>0</v>
      </c>
      <c r="F199" s="247">
        <v>10</v>
      </c>
      <c r="G199" s="953">
        <f t="shared" si="5"/>
        <v>0</v>
      </c>
      <c r="H199" s="953">
        <f t="shared" si="4"/>
        <v>15</v>
      </c>
      <c r="I199" s="958"/>
    </row>
    <row r="200" spans="1:9" ht="24">
      <c r="A200" s="316" t="s">
        <v>2209</v>
      </c>
      <c r="B200" s="391" t="s">
        <v>2210</v>
      </c>
      <c r="C200" s="247">
        <v>4</v>
      </c>
      <c r="D200" s="247">
        <v>20</v>
      </c>
      <c r="E200" s="247">
        <v>17</v>
      </c>
      <c r="F200" s="247">
        <v>300</v>
      </c>
      <c r="G200" s="953">
        <f t="shared" si="5"/>
        <v>21</v>
      </c>
      <c r="H200" s="953">
        <f t="shared" si="4"/>
        <v>320</v>
      </c>
      <c r="I200" s="958"/>
    </row>
    <row r="201" spans="1:9">
      <c r="A201" s="316" t="s">
        <v>2575</v>
      </c>
      <c r="B201" s="391" t="s">
        <v>2576</v>
      </c>
      <c r="C201" s="247">
        <v>0</v>
      </c>
      <c r="D201" s="247">
        <v>1</v>
      </c>
      <c r="E201" s="247">
        <v>1</v>
      </c>
      <c r="F201" s="247">
        <v>10</v>
      </c>
      <c r="G201" s="953">
        <f t="shared" si="5"/>
        <v>1</v>
      </c>
      <c r="H201" s="953">
        <f t="shared" ref="H201:H222" si="6">D201+F201</f>
        <v>11</v>
      </c>
      <c r="I201" s="958"/>
    </row>
    <row r="202" spans="1:9">
      <c r="A202" s="316" t="s">
        <v>2577</v>
      </c>
      <c r="B202" s="391" t="s">
        <v>2578</v>
      </c>
      <c r="C202" s="247">
        <v>0</v>
      </c>
      <c r="D202" s="247">
        <v>5</v>
      </c>
      <c r="E202" s="247">
        <v>13</v>
      </c>
      <c r="F202" s="247">
        <v>100</v>
      </c>
      <c r="G202" s="953">
        <f t="shared" ref="G202:G222" si="7">C202+E202</f>
        <v>13</v>
      </c>
      <c r="H202" s="953">
        <f t="shared" si="6"/>
        <v>105</v>
      </c>
      <c r="I202" s="958"/>
    </row>
    <row r="203" spans="1:9">
      <c r="A203" s="316" t="s">
        <v>2579</v>
      </c>
      <c r="B203" s="391" t="s">
        <v>2580</v>
      </c>
      <c r="C203" s="247">
        <v>0</v>
      </c>
      <c r="D203" s="247">
        <v>0</v>
      </c>
      <c r="E203" s="247">
        <v>0</v>
      </c>
      <c r="F203" s="247">
        <v>10</v>
      </c>
      <c r="G203" s="953">
        <f t="shared" si="7"/>
        <v>0</v>
      </c>
      <c r="H203" s="953">
        <f t="shared" si="6"/>
        <v>10</v>
      </c>
      <c r="I203" s="958"/>
    </row>
    <row r="204" spans="1:9" ht="24">
      <c r="A204" s="316" t="s">
        <v>2581</v>
      </c>
      <c r="B204" s="391" t="s">
        <v>2582</v>
      </c>
      <c r="C204" s="247">
        <v>0</v>
      </c>
      <c r="D204" s="247">
        <v>1</v>
      </c>
      <c r="E204" s="247">
        <v>38</v>
      </c>
      <c r="F204" s="247">
        <v>200</v>
      </c>
      <c r="G204" s="953">
        <f t="shared" si="7"/>
        <v>38</v>
      </c>
      <c r="H204" s="953">
        <f t="shared" si="6"/>
        <v>201</v>
      </c>
      <c r="I204" s="958"/>
    </row>
    <row r="205" spans="1:9">
      <c r="A205" s="316" t="s">
        <v>2211</v>
      </c>
      <c r="B205" s="391" t="s">
        <v>2212</v>
      </c>
      <c r="C205" s="247">
        <v>0</v>
      </c>
      <c r="D205" s="247">
        <v>1</v>
      </c>
      <c r="E205" s="247">
        <v>0</v>
      </c>
      <c r="F205" s="247">
        <v>1</v>
      </c>
      <c r="G205" s="953">
        <f t="shared" si="7"/>
        <v>0</v>
      </c>
      <c r="H205" s="953">
        <f t="shared" si="6"/>
        <v>2</v>
      </c>
      <c r="I205" s="958"/>
    </row>
    <row r="206" spans="1:9">
      <c r="A206" s="316" t="s">
        <v>2583</v>
      </c>
      <c r="B206" s="391" t="s">
        <v>2584</v>
      </c>
      <c r="C206" s="247">
        <v>0</v>
      </c>
      <c r="D206" s="247">
        <v>0</v>
      </c>
      <c r="E206" s="247">
        <v>0</v>
      </c>
      <c r="F206" s="247">
        <v>1</v>
      </c>
      <c r="G206" s="953">
        <f t="shared" si="7"/>
        <v>0</v>
      </c>
      <c r="H206" s="953">
        <f t="shared" si="6"/>
        <v>1</v>
      </c>
      <c r="I206" s="958"/>
    </row>
    <row r="207" spans="1:9">
      <c r="A207" s="316" t="s">
        <v>2213</v>
      </c>
      <c r="B207" s="391" t="s">
        <v>2214</v>
      </c>
      <c r="C207" s="247">
        <v>0</v>
      </c>
      <c r="D207" s="247">
        <v>0</v>
      </c>
      <c r="E207" s="247">
        <v>0</v>
      </c>
      <c r="F207" s="247">
        <v>15</v>
      </c>
      <c r="G207" s="953">
        <f t="shared" si="7"/>
        <v>0</v>
      </c>
      <c r="H207" s="953">
        <f t="shared" si="6"/>
        <v>15</v>
      </c>
      <c r="I207" s="958"/>
    </row>
    <row r="208" spans="1:9" ht="24">
      <c r="A208" s="316" t="s">
        <v>2215</v>
      </c>
      <c r="B208" s="391" t="s">
        <v>2216</v>
      </c>
      <c r="C208" s="247">
        <v>1</v>
      </c>
      <c r="D208" s="247">
        <v>5</v>
      </c>
      <c r="E208" s="247">
        <v>71</v>
      </c>
      <c r="F208" s="247">
        <v>100</v>
      </c>
      <c r="G208" s="953">
        <f t="shared" si="7"/>
        <v>72</v>
      </c>
      <c r="H208" s="953">
        <f t="shared" si="6"/>
        <v>105</v>
      </c>
      <c r="I208" s="958"/>
    </row>
    <row r="209" spans="1:9">
      <c r="A209" s="282" t="s">
        <v>2585</v>
      </c>
      <c r="B209" s="334" t="s">
        <v>2586</v>
      </c>
      <c r="C209" s="247">
        <v>0</v>
      </c>
      <c r="D209" s="247">
        <v>0</v>
      </c>
      <c r="E209" s="247">
        <v>4</v>
      </c>
      <c r="F209" s="247">
        <v>3</v>
      </c>
      <c r="G209" s="953">
        <f t="shared" si="7"/>
        <v>4</v>
      </c>
      <c r="H209" s="953">
        <f t="shared" si="6"/>
        <v>3</v>
      </c>
      <c r="I209" s="958"/>
    </row>
    <row r="210" spans="1:9" ht="24">
      <c r="A210" s="282" t="s">
        <v>2587</v>
      </c>
      <c r="B210" s="334" t="s">
        <v>2588</v>
      </c>
      <c r="C210" s="247">
        <v>31</v>
      </c>
      <c r="D210" s="247">
        <v>50</v>
      </c>
      <c r="E210" s="247">
        <v>964</v>
      </c>
      <c r="F210" s="247">
        <v>800</v>
      </c>
      <c r="G210" s="953">
        <f t="shared" si="7"/>
        <v>995</v>
      </c>
      <c r="H210" s="953">
        <f t="shared" si="6"/>
        <v>850</v>
      </c>
      <c r="I210" s="958"/>
    </row>
    <row r="211" spans="1:9">
      <c r="A211" s="316" t="s">
        <v>2589</v>
      </c>
      <c r="B211" s="391" t="s">
        <v>2590</v>
      </c>
      <c r="C211" s="247">
        <v>0</v>
      </c>
      <c r="D211" s="247">
        <v>0</v>
      </c>
      <c r="E211" s="247">
        <v>11</v>
      </c>
      <c r="F211" s="247">
        <v>9</v>
      </c>
      <c r="G211" s="953">
        <f t="shared" si="7"/>
        <v>11</v>
      </c>
      <c r="H211" s="953">
        <f t="shared" si="6"/>
        <v>9</v>
      </c>
      <c r="I211" s="958"/>
    </row>
    <row r="212" spans="1:9">
      <c r="A212" s="316" t="s">
        <v>2591</v>
      </c>
      <c r="B212" s="391" t="s">
        <v>2592</v>
      </c>
      <c r="C212" s="247">
        <v>0</v>
      </c>
      <c r="D212" s="247">
        <v>0</v>
      </c>
      <c r="E212" s="247">
        <v>826</v>
      </c>
      <c r="F212" s="247">
        <v>600</v>
      </c>
      <c r="G212" s="953">
        <f t="shared" si="7"/>
        <v>826</v>
      </c>
      <c r="H212" s="953">
        <f t="shared" si="6"/>
        <v>600</v>
      </c>
      <c r="I212" s="958"/>
    </row>
    <row r="213" spans="1:9" ht="24">
      <c r="A213" s="316" t="s">
        <v>2593</v>
      </c>
      <c r="B213" s="391" t="s">
        <v>2594</v>
      </c>
      <c r="C213" s="247">
        <v>0</v>
      </c>
      <c r="D213" s="247">
        <v>0</v>
      </c>
      <c r="E213" s="247">
        <v>798</v>
      </c>
      <c r="F213" s="247">
        <v>700</v>
      </c>
      <c r="G213" s="953">
        <f t="shared" si="7"/>
        <v>798</v>
      </c>
      <c r="H213" s="953">
        <f t="shared" si="6"/>
        <v>700</v>
      </c>
      <c r="I213" s="958"/>
    </row>
    <row r="214" spans="1:9" ht="24">
      <c r="A214" s="592" t="s">
        <v>2595</v>
      </c>
      <c r="B214" s="593" t="s">
        <v>2596</v>
      </c>
      <c r="C214" s="247">
        <v>0</v>
      </c>
      <c r="D214" s="247">
        <v>100</v>
      </c>
      <c r="E214" s="247">
        <v>1</v>
      </c>
      <c r="F214" s="247">
        <v>1500</v>
      </c>
      <c r="G214" s="953">
        <f t="shared" si="7"/>
        <v>1</v>
      </c>
      <c r="H214" s="953">
        <f t="shared" si="6"/>
        <v>1600</v>
      </c>
      <c r="I214" s="958"/>
    </row>
    <row r="215" spans="1:9" ht="24">
      <c r="A215" s="316" t="s">
        <v>2597</v>
      </c>
      <c r="B215" s="391" t="s">
        <v>2598</v>
      </c>
      <c r="C215" s="247">
        <v>0</v>
      </c>
      <c r="D215" s="247">
        <v>0</v>
      </c>
      <c r="E215" s="247">
        <v>0</v>
      </c>
      <c r="F215" s="247">
        <v>20</v>
      </c>
      <c r="G215" s="953">
        <f t="shared" si="7"/>
        <v>0</v>
      </c>
      <c r="H215" s="953">
        <f t="shared" si="6"/>
        <v>20</v>
      </c>
      <c r="I215" s="990"/>
    </row>
    <row r="216" spans="1:9" ht="24">
      <c r="A216" s="108" t="s">
        <v>2599</v>
      </c>
      <c r="B216" s="574" t="s">
        <v>2600</v>
      </c>
      <c r="C216" s="247">
        <v>0</v>
      </c>
      <c r="D216" s="247">
        <v>0</v>
      </c>
      <c r="E216" s="247">
        <v>2</v>
      </c>
      <c r="F216" s="247">
        <v>5</v>
      </c>
      <c r="G216" s="953">
        <f t="shared" si="7"/>
        <v>2</v>
      </c>
      <c r="H216" s="953">
        <f t="shared" si="6"/>
        <v>5</v>
      </c>
      <c r="I216" s="990"/>
    </row>
    <row r="217" spans="1:9">
      <c r="A217" s="108" t="s">
        <v>2601</v>
      </c>
      <c r="B217" s="574" t="s">
        <v>2602</v>
      </c>
      <c r="C217" s="247">
        <v>0</v>
      </c>
      <c r="D217" s="247">
        <v>1</v>
      </c>
      <c r="E217" s="247">
        <v>1</v>
      </c>
      <c r="F217" s="247">
        <v>10</v>
      </c>
      <c r="G217" s="953">
        <f t="shared" si="7"/>
        <v>1</v>
      </c>
      <c r="H217" s="953">
        <f t="shared" si="6"/>
        <v>11</v>
      </c>
      <c r="I217" s="990"/>
    </row>
    <row r="218" spans="1:9">
      <c r="A218" s="108" t="s">
        <v>2603</v>
      </c>
      <c r="B218" s="574" t="s">
        <v>2604</v>
      </c>
      <c r="C218" s="247">
        <v>0</v>
      </c>
      <c r="D218" s="247">
        <v>1</v>
      </c>
      <c r="E218" s="247">
        <v>5</v>
      </c>
      <c r="F218" s="247">
        <v>30</v>
      </c>
      <c r="G218" s="953">
        <f t="shared" si="7"/>
        <v>5</v>
      </c>
      <c r="H218" s="953">
        <f t="shared" si="6"/>
        <v>31</v>
      </c>
      <c r="I218" s="990"/>
    </row>
    <row r="219" spans="1:9">
      <c r="A219" s="108" t="s">
        <v>2605</v>
      </c>
      <c r="B219" s="574" t="s">
        <v>2606</v>
      </c>
      <c r="C219" s="247">
        <v>0</v>
      </c>
      <c r="D219" s="247">
        <v>1</v>
      </c>
      <c r="E219" s="247">
        <v>67</v>
      </c>
      <c r="F219" s="247">
        <v>300</v>
      </c>
      <c r="G219" s="953">
        <f t="shared" si="7"/>
        <v>67</v>
      </c>
      <c r="H219" s="953">
        <f t="shared" si="6"/>
        <v>301</v>
      </c>
      <c r="I219" s="990"/>
    </row>
    <row r="220" spans="1:9">
      <c r="A220" s="108" t="s">
        <v>2607</v>
      </c>
      <c r="B220" s="574" t="s">
        <v>2608</v>
      </c>
      <c r="C220" s="247">
        <v>0</v>
      </c>
      <c r="D220" s="247">
        <v>1</v>
      </c>
      <c r="E220" s="247">
        <v>24</v>
      </c>
      <c r="F220" s="247">
        <v>350</v>
      </c>
      <c r="G220" s="953">
        <f t="shared" si="7"/>
        <v>24</v>
      </c>
      <c r="H220" s="953">
        <f t="shared" si="6"/>
        <v>351</v>
      </c>
      <c r="I220" s="990"/>
    </row>
    <row r="221" spans="1:9">
      <c r="A221" s="108" t="s">
        <v>2609</v>
      </c>
      <c r="B221" s="574" t="s">
        <v>2610</v>
      </c>
      <c r="C221" s="247">
        <v>0</v>
      </c>
      <c r="D221" s="247">
        <v>10</v>
      </c>
      <c r="E221" s="247">
        <v>2</v>
      </c>
      <c r="F221" s="247">
        <v>100</v>
      </c>
      <c r="G221" s="953">
        <f t="shared" si="7"/>
        <v>2</v>
      </c>
      <c r="H221" s="953">
        <f t="shared" si="6"/>
        <v>110</v>
      </c>
      <c r="I221" s="990"/>
    </row>
    <row r="222" spans="1:9">
      <c r="A222" s="108" t="s">
        <v>2611</v>
      </c>
      <c r="B222" s="574" t="s">
        <v>2612</v>
      </c>
      <c r="C222" s="247">
        <v>0</v>
      </c>
      <c r="D222" s="247">
        <v>0</v>
      </c>
      <c r="E222" s="247">
        <v>1</v>
      </c>
      <c r="F222" s="247">
        <v>2</v>
      </c>
      <c r="G222" s="953">
        <f t="shared" si="7"/>
        <v>1</v>
      </c>
      <c r="H222" s="953">
        <f t="shared" si="6"/>
        <v>2</v>
      </c>
      <c r="I222" s="990"/>
    </row>
    <row r="223" spans="1:9">
      <c r="A223" s="224"/>
      <c r="B223" s="1355" t="s">
        <v>15</v>
      </c>
      <c r="C223" s="122">
        <f t="shared" ref="C223:F223" si="8">SUM(C9:C222)</f>
        <v>652</v>
      </c>
      <c r="D223" s="122">
        <f t="shared" si="8"/>
        <v>26139</v>
      </c>
      <c r="E223" s="122">
        <f t="shared" si="8"/>
        <v>99931</v>
      </c>
      <c r="F223" s="122">
        <f t="shared" si="8"/>
        <v>118499</v>
      </c>
      <c r="G223" s="122">
        <f t="shared" ref="G223:H223" si="9">SUM(G9:G222)</f>
        <v>100583</v>
      </c>
      <c r="H223" s="122">
        <f t="shared" si="9"/>
        <v>144638</v>
      </c>
      <c r="I223" s="990"/>
    </row>
    <row r="224" spans="1:9" customFormat="1">
      <c r="A224" s="3547" t="s">
        <v>2245</v>
      </c>
      <c r="B224" s="3548"/>
      <c r="C224" s="119"/>
      <c r="D224" s="119"/>
      <c r="E224" s="119"/>
      <c r="F224" s="119"/>
      <c r="G224" s="119"/>
      <c r="H224" s="119"/>
    </row>
    <row r="225" spans="1:11" customFormat="1">
      <c r="A225" s="20" t="s">
        <v>2246</v>
      </c>
      <c r="B225" s="1354" t="s">
        <v>2247</v>
      </c>
      <c r="C225" s="119"/>
      <c r="D225" s="119"/>
      <c r="E225" s="119"/>
      <c r="F225" s="119"/>
      <c r="G225" s="119"/>
      <c r="H225" s="119"/>
    </row>
    <row r="226" spans="1:11" customFormat="1">
      <c r="A226" s="20" t="s">
        <v>2248</v>
      </c>
      <c r="B226" s="1354" t="s">
        <v>2249</v>
      </c>
      <c r="C226" s="119"/>
      <c r="D226" s="119"/>
      <c r="E226" s="119"/>
      <c r="F226" s="119"/>
      <c r="G226" s="119"/>
      <c r="H226" s="119"/>
    </row>
    <row r="227" spans="1:11" customFormat="1">
      <c r="A227" s="20" t="s">
        <v>2250</v>
      </c>
      <c r="B227" s="1354" t="s">
        <v>2251</v>
      </c>
      <c r="C227" s="119"/>
      <c r="D227" s="119"/>
      <c r="E227" s="119"/>
      <c r="F227" s="119"/>
      <c r="G227" s="119"/>
      <c r="H227" s="119"/>
    </row>
    <row r="228" spans="1:11" customFormat="1">
      <c r="A228" s="20" t="s">
        <v>2252</v>
      </c>
      <c r="B228" s="1354" t="s">
        <v>2253</v>
      </c>
      <c r="C228" s="119"/>
      <c r="D228" s="119"/>
      <c r="E228" s="119"/>
      <c r="F228" s="119"/>
      <c r="G228" s="119"/>
      <c r="H228" s="119"/>
    </row>
    <row r="229" spans="1:11" customFormat="1">
      <c r="A229" s="20" t="s">
        <v>2254</v>
      </c>
      <c r="B229" s="1354" t="s">
        <v>2255</v>
      </c>
      <c r="C229" s="119"/>
      <c r="D229" s="119"/>
      <c r="E229" s="119"/>
      <c r="F229" s="119"/>
      <c r="G229" s="119"/>
      <c r="H229" s="119"/>
    </row>
    <row r="230" spans="1:11" customFormat="1">
      <c r="A230" s="20" t="s">
        <v>2256</v>
      </c>
      <c r="B230" s="1354" t="s">
        <v>2257</v>
      </c>
      <c r="C230" s="119"/>
      <c r="D230" s="119"/>
      <c r="E230" s="119"/>
      <c r="F230" s="119"/>
      <c r="G230" s="119"/>
      <c r="H230" s="119"/>
    </row>
    <row r="231" spans="1:11" customFormat="1" ht="36">
      <c r="A231" s="20" t="s">
        <v>2258</v>
      </c>
      <c r="B231" s="1354" t="s">
        <v>2259</v>
      </c>
      <c r="C231" s="119"/>
      <c r="D231" s="119"/>
      <c r="E231" s="119"/>
      <c r="F231" s="119"/>
      <c r="G231" s="119"/>
      <c r="H231" s="119"/>
    </row>
    <row r="232" spans="1:11" customFormat="1" ht="48">
      <c r="A232" s="20" t="s">
        <v>2260</v>
      </c>
      <c r="B232" s="1354" t="s">
        <v>2261</v>
      </c>
      <c r="C232" s="119"/>
      <c r="D232" s="119"/>
      <c r="E232" s="119"/>
      <c r="F232" s="119"/>
      <c r="G232" s="119"/>
      <c r="H232" s="119"/>
    </row>
    <row r="233" spans="1:11" customFormat="1">
      <c r="A233" s="3549" t="s">
        <v>2262</v>
      </c>
      <c r="B233" s="3550"/>
      <c r="C233" s="119"/>
      <c r="D233" s="119"/>
      <c r="E233" s="119"/>
      <c r="F233" s="119"/>
      <c r="G233" s="119"/>
      <c r="H233" s="119"/>
    </row>
    <row r="234" spans="1:11" customFormat="1">
      <c r="A234" s="608"/>
      <c r="B234" s="121" t="s">
        <v>2263</v>
      </c>
      <c r="C234" s="122">
        <f t="shared" ref="C234:H234" si="10">C223</f>
        <v>652</v>
      </c>
      <c r="D234" s="122">
        <f t="shared" si="10"/>
        <v>26139</v>
      </c>
      <c r="E234" s="122">
        <f t="shared" si="10"/>
        <v>99931</v>
      </c>
      <c r="F234" s="609">
        <f t="shared" si="10"/>
        <v>118499</v>
      </c>
      <c r="G234" s="122">
        <f t="shared" si="10"/>
        <v>100583</v>
      </c>
      <c r="H234" s="122">
        <f t="shared" si="10"/>
        <v>144638</v>
      </c>
      <c r="I234" s="264"/>
      <c r="K234" s="79"/>
    </row>
    <row r="235" spans="1:11">
      <c r="A235" s="552"/>
      <c r="B235" s="552"/>
      <c r="C235" s="552"/>
      <c r="D235" s="552"/>
      <c r="E235" s="552"/>
      <c r="F235" s="552"/>
      <c r="G235" s="552"/>
      <c r="H235" s="552"/>
      <c r="I235" s="815"/>
    </row>
    <row r="236" spans="1:11">
      <c r="A236" s="552"/>
      <c r="B236" s="552"/>
      <c r="C236" s="552"/>
      <c r="D236" s="552"/>
      <c r="E236" s="552"/>
      <c r="F236" s="552"/>
      <c r="G236" s="552"/>
      <c r="H236" s="552"/>
      <c r="I236" s="815"/>
    </row>
    <row r="237" spans="1:11">
      <c r="A237" s="989"/>
      <c r="B237" s="989"/>
      <c r="C237" s="989"/>
      <c r="D237" s="989"/>
      <c r="E237" s="989"/>
      <c r="F237" s="989"/>
      <c r="G237" s="989"/>
      <c r="H237" s="989"/>
    </row>
    <row r="238" spans="1:11">
      <c r="A238" s="989"/>
      <c r="B238" s="989"/>
      <c r="C238" s="989"/>
      <c r="D238" s="989"/>
      <c r="E238" s="989"/>
      <c r="F238" s="989"/>
      <c r="G238" s="989"/>
      <c r="H238" s="989"/>
    </row>
    <row r="239" spans="1:11">
      <c r="A239" s="989"/>
      <c r="B239" s="989"/>
      <c r="C239" s="989"/>
      <c r="D239" s="989"/>
      <c r="E239" s="989"/>
      <c r="F239" s="989"/>
      <c r="G239" s="989"/>
      <c r="H239" s="989"/>
    </row>
    <row r="240" spans="1:11">
      <c r="A240" s="989"/>
      <c r="B240" s="989"/>
      <c r="C240" s="989"/>
      <c r="D240" s="989"/>
      <c r="E240" s="989"/>
      <c r="F240" s="989"/>
      <c r="G240" s="989"/>
      <c r="H240" s="989"/>
    </row>
    <row r="241" spans="1:8">
      <c r="A241" s="989"/>
      <c r="B241" s="989"/>
      <c r="C241" s="989"/>
      <c r="D241" s="989"/>
      <c r="E241" s="989"/>
      <c r="F241" s="989"/>
      <c r="G241" s="989"/>
      <c r="H241" s="989"/>
    </row>
    <row r="242" spans="1:8">
      <c r="A242" s="989"/>
      <c r="B242" s="989"/>
      <c r="C242" s="989"/>
      <c r="D242" s="989"/>
      <c r="E242" s="989"/>
      <c r="F242" s="989"/>
      <c r="G242" s="989"/>
      <c r="H242" s="989"/>
    </row>
    <row r="243" spans="1:8">
      <c r="A243" s="989"/>
      <c r="B243" s="989"/>
      <c r="C243" s="989"/>
      <c r="D243" s="989"/>
      <c r="E243" s="989"/>
      <c r="F243" s="989"/>
      <c r="G243" s="989"/>
      <c r="H243" s="989"/>
    </row>
    <row r="244" spans="1:8">
      <c r="A244" s="989"/>
      <c r="B244" s="989"/>
      <c r="C244" s="989"/>
      <c r="D244" s="989"/>
      <c r="E244" s="989"/>
      <c r="F244" s="989"/>
      <c r="G244" s="989"/>
      <c r="H244" s="989"/>
    </row>
    <row r="245" spans="1:8">
      <c r="A245" s="989"/>
      <c r="B245" s="989"/>
      <c r="C245" s="989"/>
      <c r="D245" s="989"/>
      <c r="E245" s="989"/>
      <c r="F245" s="989"/>
      <c r="G245" s="989"/>
      <c r="H245" s="989"/>
    </row>
    <row r="246" spans="1:8">
      <c r="A246" s="989"/>
      <c r="B246" s="989"/>
      <c r="C246" s="989"/>
      <c r="D246" s="989"/>
      <c r="E246" s="989"/>
      <c r="F246" s="989"/>
      <c r="G246" s="989"/>
      <c r="H246" s="989"/>
    </row>
    <row r="247" spans="1:8">
      <c r="A247" s="989"/>
      <c r="B247" s="989"/>
      <c r="C247" s="989"/>
      <c r="D247" s="989"/>
      <c r="E247" s="989"/>
      <c r="F247" s="989"/>
      <c r="G247" s="989"/>
      <c r="H247" s="989"/>
    </row>
    <row r="248" spans="1:8">
      <c r="A248" s="989"/>
      <c r="B248" s="989"/>
      <c r="C248" s="989"/>
      <c r="D248" s="989"/>
      <c r="E248" s="989"/>
      <c r="F248" s="989"/>
      <c r="G248" s="989"/>
      <c r="H248" s="989"/>
    </row>
    <row r="249" spans="1:8">
      <c r="A249" s="989"/>
      <c r="B249" s="989"/>
      <c r="C249" s="989"/>
      <c r="D249" s="989"/>
      <c r="E249" s="989"/>
      <c r="F249" s="989"/>
      <c r="G249" s="989"/>
      <c r="H249" s="989"/>
    </row>
    <row r="250" spans="1:8">
      <c r="A250" s="989"/>
      <c r="B250" s="989"/>
      <c r="C250" s="989"/>
      <c r="D250" s="989"/>
      <c r="E250" s="989"/>
      <c r="F250" s="989"/>
      <c r="G250" s="989"/>
      <c r="H250" s="989"/>
    </row>
    <row r="251" spans="1:8">
      <c r="A251" s="989"/>
      <c r="B251" s="989"/>
      <c r="C251" s="989"/>
      <c r="D251" s="989"/>
      <c r="E251" s="989"/>
      <c r="F251" s="989"/>
      <c r="G251" s="989"/>
      <c r="H251" s="989"/>
    </row>
    <row r="252" spans="1:8">
      <c r="A252" s="989"/>
      <c r="B252" s="989"/>
      <c r="C252" s="989"/>
      <c r="D252" s="989"/>
      <c r="E252" s="989"/>
      <c r="F252" s="989"/>
      <c r="G252" s="989"/>
      <c r="H252" s="989"/>
    </row>
    <row r="253" spans="1:8">
      <c r="A253" s="989"/>
      <c r="B253" s="989"/>
      <c r="C253" s="989"/>
      <c r="D253" s="989"/>
      <c r="E253" s="989"/>
      <c r="F253" s="989"/>
      <c r="G253" s="989"/>
      <c r="H253" s="989"/>
    </row>
    <row r="254" spans="1:8">
      <c r="A254" s="989"/>
      <c r="B254" s="989"/>
      <c r="C254" s="989"/>
      <c r="D254" s="989"/>
      <c r="E254" s="989"/>
      <c r="F254" s="989"/>
      <c r="G254" s="989"/>
      <c r="H254" s="989"/>
    </row>
    <row r="255" spans="1:8">
      <c r="A255" s="989"/>
      <c r="B255" s="989"/>
      <c r="C255" s="989"/>
      <c r="D255" s="989"/>
      <c r="E255" s="989"/>
      <c r="F255" s="989"/>
      <c r="G255" s="989"/>
      <c r="H255" s="989"/>
    </row>
    <row r="256" spans="1:8">
      <c r="A256" s="989"/>
      <c r="B256" s="989"/>
      <c r="C256" s="989"/>
      <c r="D256" s="989"/>
      <c r="E256" s="989"/>
      <c r="F256" s="989"/>
      <c r="G256" s="989"/>
      <c r="H256" s="989"/>
    </row>
    <row r="257" spans="1:8">
      <c r="A257" s="989"/>
      <c r="B257" s="989"/>
      <c r="C257" s="989"/>
      <c r="D257" s="989"/>
      <c r="E257" s="989"/>
      <c r="F257" s="989"/>
      <c r="G257" s="989"/>
      <c r="H257" s="989"/>
    </row>
    <row r="258" spans="1:8">
      <c r="A258" s="989"/>
      <c r="B258" s="989"/>
      <c r="C258" s="989"/>
      <c r="D258" s="989"/>
      <c r="E258" s="989"/>
      <c r="F258" s="989"/>
      <c r="G258" s="989"/>
      <c r="H258" s="989"/>
    </row>
    <row r="259" spans="1:8">
      <c r="A259" s="989"/>
      <c r="B259" s="989"/>
      <c r="C259" s="989"/>
      <c r="D259" s="989"/>
      <c r="E259" s="989"/>
      <c r="F259" s="989"/>
      <c r="G259" s="989"/>
      <c r="H259" s="989"/>
    </row>
    <row r="260" spans="1:8">
      <c r="A260" s="989"/>
      <c r="B260" s="989"/>
      <c r="C260" s="989"/>
      <c r="D260" s="989"/>
      <c r="E260" s="989"/>
      <c r="F260" s="989"/>
      <c r="G260" s="989"/>
      <c r="H260" s="989"/>
    </row>
    <row r="261" spans="1:8">
      <c r="A261" s="989"/>
      <c r="B261" s="989"/>
      <c r="C261" s="989"/>
      <c r="D261" s="989"/>
      <c r="E261" s="989"/>
      <c r="F261" s="989"/>
      <c r="G261" s="989"/>
      <c r="H261" s="989"/>
    </row>
    <row r="262" spans="1:8">
      <c r="A262" s="989"/>
      <c r="B262" s="989"/>
      <c r="C262" s="989"/>
      <c r="D262" s="989"/>
      <c r="E262" s="989"/>
      <c r="F262" s="989"/>
      <c r="G262" s="989"/>
      <c r="H262" s="989"/>
    </row>
    <row r="263" spans="1:8">
      <c r="A263" s="989"/>
      <c r="B263" s="989"/>
      <c r="C263" s="989"/>
      <c r="D263" s="989"/>
      <c r="E263" s="989"/>
      <c r="F263" s="989"/>
      <c r="G263" s="989"/>
      <c r="H263" s="989"/>
    </row>
    <row r="264" spans="1:8">
      <c r="A264" s="989"/>
      <c r="B264" s="989"/>
      <c r="C264" s="989"/>
      <c r="D264" s="989"/>
      <c r="E264" s="989"/>
      <c r="F264" s="989"/>
      <c r="G264" s="989"/>
      <c r="H264" s="989"/>
    </row>
    <row r="265" spans="1:8">
      <c r="A265" s="989"/>
      <c r="B265" s="989"/>
      <c r="C265" s="989"/>
      <c r="D265" s="989"/>
      <c r="E265" s="989"/>
      <c r="F265" s="989"/>
      <c r="G265" s="989"/>
      <c r="H265" s="989"/>
    </row>
    <row r="266" spans="1:8">
      <c r="A266" s="989"/>
      <c r="B266" s="989"/>
      <c r="C266" s="989"/>
      <c r="D266" s="989"/>
      <c r="E266" s="989"/>
      <c r="F266" s="989"/>
      <c r="G266" s="989"/>
      <c r="H266" s="989"/>
    </row>
    <row r="267" spans="1:8">
      <c r="A267" s="989"/>
      <c r="B267" s="989"/>
      <c r="C267" s="989"/>
      <c r="D267" s="989"/>
      <c r="E267" s="989"/>
      <c r="F267" s="989"/>
      <c r="G267" s="989"/>
      <c r="H267" s="989"/>
    </row>
    <row r="268" spans="1:8">
      <c r="A268" s="989"/>
      <c r="B268" s="989"/>
      <c r="C268" s="989"/>
      <c r="D268" s="989"/>
      <c r="E268" s="989"/>
      <c r="F268" s="989"/>
      <c r="G268" s="989"/>
      <c r="H268" s="989"/>
    </row>
    <row r="269" spans="1:8">
      <c r="A269" s="989"/>
      <c r="B269" s="989"/>
      <c r="C269" s="989"/>
      <c r="D269" s="989"/>
      <c r="E269" s="989"/>
      <c r="F269" s="989"/>
      <c r="G269" s="989"/>
      <c r="H269" s="989"/>
    </row>
    <row r="270" spans="1:8">
      <c r="A270" s="989"/>
      <c r="B270" s="989"/>
      <c r="C270" s="989"/>
      <c r="D270" s="989"/>
      <c r="E270" s="989"/>
      <c r="F270" s="989"/>
      <c r="G270" s="989"/>
      <c r="H270" s="989"/>
    </row>
    <row r="271" spans="1:8">
      <c r="A271" s="989"/>
      <c r="B271" s="989"/>
      <c r="C271" s="989"/>
      <c r="D271" s="989"/>
      <c r="E271" s="989"/>
      <c r="F271" s="989"/>
      <c r="G271" s="989"/>
      <c r="H271" s="989"/>
    </row>
    <row r="272" spans="1:8">
      <c r="A272" s="989"/>
      <c r="B272" s="989"/>
      <c r="C272" s="989"/>
      <c r="D272" s="989"/>
      <c r="E272" s="989"/>
      <c r="F272" s="989"/>
      <c r="G272" s="989"/>
      <c r="H272" s="989"/>
    </row>
    <row r="273" spans="1:8">
      <c r="A273" s="989"/>
      <c r="B273" s="989"/>
      <c r="C273" s="989"/>
      <c r="D273" s="989"/>
      <c r="E273" s="989"/>
      <c r="F273" s="989"/>
      <c r="G273" s="989"/>
      <c r="H273" s="989"/>
    </row>
    <row r="274" spans="1:8">
      <c r="A274" s="989"/>
      <c r="B274" s="989"/>
      <c r="C274" s="989"/>
      <c r="D274" s="989"/>
      <c r="E274" s="989"/>
      <c r="F274" s="989"/>
      <c r="G274" s="989"/>
      <c r="H274" s="989"/>
    </row>
    <row r="275" spans="1:8">
      <c r="A275" s="989"/>
      <c r="B275" s="989"/>
      <c r="C275" s="989"/>
      <c r="D275" s="989"/>
      <c r="E275" s="989"/>
      <c r="F275" s="989"/>
      <c r="G275" s="989"/>
      <c r="H275" s="989"/>
    </row>
    <row r="276" spans="1:8">
      <c r="A276" s="989"/>
      <c r="B276" s="989"/>
      <c r="C276" s="989"/>
      <c r="D276" s="989"/>
      <c r="E276" s="989"/>
      <c r="F276" s="989"/>
      <c r="G276" s="989"/>
      <c r="H276" s="989"/>
    </row>
    <row r="277" spans="1:8">
      <c r="A277" s="989"/>
      <c r="B277" s="989"/>
      <c r="C277" s="989"/>
      <c r="D277" s="989"/>
      <c r="E277" s="989"/>
      <c r="F277" s="989"/>
      <c r="G277" s="989"/>
      <c r="H277" s="989"/>
    </row>
    <row r="278" spans="1:8">
      <c r="A278" s="989"/>
      <c r="B278" s="989"/>
      <c r="C278" s="989"/>
      <c r="D278" s="989"/>
      <c r="E278" s="989"/>
      <c r="F278" s="989"/>
      <c r="G278" s="989"/>
      <c r="H278" s="989"/>
    </row>
    <row r="279" spans="1:8">
      <c r="A279" s="989"/>
      <c r="B279" s="989"/>
      <c r="C279" s="989"/>
      <c r="D279" s="989"/>
      <c r="E279" s="989"/>
      <c r="F279" s="989"/>
      <c r="G279" s="989"/>
      <c r="H279" s="989"/>
    </row>
    <row r="280" spans="1:8">
      <c r="A280" s="989"/>
      <c r="B280" s="989"/>
      <c r="C280" s="989"/>
      <c r="D280" s="989"/>
      <c r="E280" s="989"/>
      <c r="F280" s="989"/>
      <c r="G280" s="989"/>
      <c r="H280" s="989"/>
    </row>
    <row r="281" spans="1:8">
      <c r="A281" s="989"/>
      <c r="B281" s="989"/>
      <c r="C281" s="989"/>
      <c r="D281" s="989"/>
      <c r="E281" s="989"/>
      <c r="F281" s="989"/>
      <c r="G281" s="989"/>
      <c r="H281" s="989"/>
    </row>
    <row r="282" spans="1:8">
      <c r="A282" s="989"/>
      <c r="B282" s="989"/>
      <c r="C282" s="989"/>
      <c r="D282" s="989"/>
      <c r="E282" s="989"/>
      <c r="F282" s="989"/>
      <c r="G282" s="989"/>
      <c r="H282" s="989"/>
    </row>
    <row r="283" spans="1:8">
      <c r="A283" s="989"/>
      <c r="B283" s="989"/>
      <c r="C283" s="989"/>
      <c r="D283" s="989"/>
      <c r="E283" s="989"/>
      <c r="F283" s="989"/>
      <c r="G283" s="989"/>
      <c r="H283" s="989"/>
    </row>
    <row r="284" spans="1:8">
      <c r="A284" s="989"/>
      <c r="B284" s="989"/>
      <c r="C284" s="989"/>
      <c r="D284" s="989"/>
      <c r="E284" s="989"/>
      <c r="F284" s="989"/>
      <c r="G284" s="989"/>
      <c r="H284" s="989"/>
    </row>
    <row r="285" spans="1:8">
      <c r="A285" s="989"/>
      <c r="B285" s="989"/>
      <c r="C285" s="989"/>
      <c r="D285" s="989"/>
      <c r="E285" s="989"/>
      <c r="F285" s="989"/>
      <c r="G285" s="989"/>
      <c r="H285" s="989"/>
    </row>
    <row r="286" spans="1:8">
      <c r="A286" s="989"/>
      <c r="B286" s="989"/>
      <c r="C286" s="989"/>
      <c r="D286" s="989"/>
      <c r="E286" s="989"/>
      <c r="F286" s="989"/>
      <c r="G286" s="989"/>
      <c r="H286" s="989"/>
    </row>
    <row r="287" spans="1:8">
      <c r="A287" s="989"/>
      <c r="B287" s="989"/>
      <c r="C287" s="989"/>
      <c r="D287" s="989"/>
      <c r="E287" s="989"/>
      <c r="F287" s="989"/>
      <c r="G287" s="989"/>
      <c r="H287" s="989"/>
    </row>
    <row r="288" spans="1:8">
      <c r="A288" s="989"/>
      <c r="B288" s="989"/>
      <c r="C288" s="989"/>
      <c r="D288" s="989"/>
      <c r="E288" s="989"/>
      <c r="F288" s="989"/>
      <c r="G288" s="989"/>
      <c r="H288" s="989"/>
    </row>
    <row r="289" spans="1:8">
      <c r="A289" s="989"/>
      <c r="B289" s="989"/>
      <c r="C289" s="989"/>
      <c r="D289" s="989"/>
      <c r="E289" s="989"/>
      <c r="F289" s="989"/>
      <c r="G289" s="989"/>
      <c r="H289" s="989"/>
    </row>
    <row r="290" spans="1:8">
      <c r="A290" s="989"/>
      <c r="B290" s="989"/>
      <c r="C290" s="989"/>
      <c r="D290" s="989"/>
      <c r="E290" s="989"/>
      <c r="F290" s="989"/>
      <c r="G290" s="989"/>
      <c r="H290" s="989"/>
    </row>
    <row r="291" spans="1:8">
      <c r="A291" s="989"/>
      <c r="B291" s="989"/>
      <c r="C291" s="989"/>
      <c r="D291" s="989"/>
      <c r="E291" s="989"/>
      <c r="F291" s="989"/>
      <c r="G291" s="989"/>
      <c r="H291" s="989"/>
    </row>
    <row r="292" spans="1:8">
      <c r="A292" s="989"/>
      <c r="B292" s="989"/>
      <c r="C292" s="989"/>
      <c r="D292" s="989"/>
      <c r="E292" s="989"/>
      <c r="F292" s="989"/>
      <c r="G292" s="989"/>
      <c r="H292" s="989"/>
    </row>
    <row r="293" spans="1:8">
      <c r="A293" s="989"/>
      <c r="B293" s="989"/>
      <c r="C293" s="989"/>
      <c r="D293" s="989"/>
      <c r="E293" s="989"/>
      <c r="F293" s="989"/>
      <c r="G293" s="989"/>
      <c r="H293" s="989"/>
    </row>
    <row r="294" spans="1:8">
      <c r="A294" s="989"/>
      <c r="B294" s="989"/>
      <c r="C294" s="989"/>
      <c r="D294" s="989"/>
      <c r="E294" s="989"/>
      <c r="F294" s="989"/>
      <c r="G294" s="989"/>
      <c r="H294" s="989"/>
    </row>
    <row r="295" spans="1:8">
      <c r="A295" s="989"/>
      <c r="B295" s="989"/>
      <c r="C295" s="989"/>
      <c r="D295" s="989"/>
      <c r="E295" s="989"/>
      <c r="F295" s="989"/>
      <c r="G295" s="989"/>
      <c r="H295" s="989"/>
    </row>
    <row r="296" spans="1:8">
      <c r="A296" s="989"/>
      <c r="B296" s="989"/>
      <c r="C296" s="989"/>
      <c r="D296" s="989"/>
      <c r="E296" s="989"/>
      <c r="F296" s="989"/>
      <c r="G296" s="989"/>
      <c r="H296" s="989"/>
    </row>
    <row r="297" spans="1:8">
      <c r="A297" s="989"/>
      <c r="B297" s="989"/>
      <c r="C297" s="989"/>
      <c r="D297" s="989"/>
      <c r="E297" s="989"/>
      <c r="F297" s="989"/>
      <c r="G297" s="989"/>
      <c r="H297" s="989"/>
    </row>
    <row r="298" spans="1:8">
      <c r="A298" s="989"/>
      <c r="B298" s="989"/>
      <c r="C298" s="989"/>
      <c r="D298" s="989"/>
      <c r="E298" s="989"/>
      <c r="F298" s="989"/>
      <c r="G298" s="989"/>
      <c r="H298" s="989"/>
    </row>
    <row r="299" spans="1:8">
      <c r="A299" s="989"/>
      <c r="B299" s="989"/>
      <c r="C299" s="989"/>
      <c r="D299" s="989"/>
      <c r="E299" s="989"/>
      <c r="F299" s="989"/>
      <c r="G299" s="989"/>
      <c r="H299" s="989"/>
    </row>
    <row r="300" spans="1:8">
      <c r="A300" s="989"/>
      <c r="B300" s="989"/>
      <c r="C300" s="989"/>
      <c r="D300" s="989"/>
      <c r="E300" s="989"/>
      <c r="F300" s="989"/>
      <c r="G300" s="989"/>
      <c r="H300" s="989"/>
    </row>
    <row r="301" spans="1:8">
      <c r="A301" s="989"/>
      <c r="B301" s="989"/>
      <c r="C301" s="989"/>
      <c r="D301" s="989"/>
      <c r="E301" s="989"/>
      <c r="F301" s="989"/>
      <c r="G301" s="989"/>
      <c r="H301" s="989"/>
    </row>
    <row r="302" spans="1:8">
      <c r="A302" s="989"/>
      <c r="B302" s="989"/>
      <c r="C302" s="989"/>
      <c r="D302" s="989"/>
      <c r="E302" s="989"/>
      <c r="F302" s="989"/>
      <c r="G302" s="989"/>
      <c r="H302" s="989"/>
    </row>
    <row r="303" spans="1:8">
      <c r="A303" s="989"/>
      <c r="B303" s="989"/>
      <c r="C303" s="989"/>
      <c r="D303" s="989"/>
      <c r="E303" s="989"/>
      <c r="F303" s="989"/>
      <c r="G303" s="989"/>
      <c r="H303" s="989"/>
    </row>
    <row r="304" spans="1:8">
      <c r="A304" s="989"/>
      <c r="B304" s="989"/>
      <c r="C304" s="989"/>
      <c r="D304" s="989"/>
      <c r="E304" s="989"/>
      <c r="F304" s="989"/>
      <c r="G304" s="989"/>
      <c r="H304" s="989"/>
    </row>
    <row r="305" spans="1:8">
      <c r="A305" s="989"/>
      <c r="B305" s="989"/>
      <c r="C305" s="989"/>
      <c r="D305" s="989"/>
      <c r="E305" s="989"/>
      <c r="F305" s="989"/>
      <c r="G305" s="989"/>
      <c r="H305" s="989"/>
    </row>
    <row r="306" spans="1:8">
      <c r="A306" s="989"/>
      <c r="B306" s="989"/>
      <c r="C306" s="989"/>
      <c r="D306" s="989"/>
      <c r="E306" s="989"/>
      <c r="F306" s="989"/>
      <c r="G306" s="989"/>
      <c r="H306" s="989"/>
    </row>
    <row r="307" spans="1:8">
      <c r="A307" s="989"/>
      <c r="B307" s="989"/>
      <c r="C307" s="989"/>
      <c r="D307" s="989"/>
      <c r="E307" s="989"/>
      <c r="F307" s="989"/>
      <c r="G307" s="989"/>
      <c r="H307" s="989"/>
    </row>
    <row r="308" spans="1:8">
      <c r="A308" s="989"/>
      <c r="B308" s="989"/>
      <c r="C308" s="989"/>
      <c r="D308" s="989"/>
      <c r="E308" s="989"/>
      <c r="F308" s="989"/>
      <c r="G308" s="989"/>
      <c r="H308" s="989"/>
    </row>
    <row r="309" spans="1:8">
      <c r="A309" s="989"/>
      <c r="B309" s="989"/>
      <c r="C309" s="989"/>
      <c r="D309" s="989"/>
      <c r="E309" s="989"/>
      <c r="F309" s="989"/>
      <c r="G309" s="989"/>
      <c r="H309" s="989"/>
    </row>
    <row r="310" spans="1:8">
      <c r="A310" s="989"/>
      <c r="B310" s="989"/>
      <c r="C310" s="989"/>
      <c r="D310" s="989"/>
      <c r="E310" s="989"/>
      <c r="F310" s="989"/>
      <c r="G310" s="989"/>
      <c r="H310" s="989"/>
    </row>
    <row r="311" spans="1:8">
      <c r="A311" s="989"/>
      <c r="B311" s="989"/>
      <c r="C311" s="989"/>
      <c r="D311" s="989"/>
      <c r="E311" s="989"/>
      <c r="F311" s="989"/>
      <c r="G311" s="989"/>
      <c r="H311" s="989"/>
    </row>
    <row r="312" spans="1:8">
      <c r="A312" s="989"/>
      <c r="B312" s="989"/>
      <c r="C312" s="989"/>
      <c r="D312" s="989"/>
      <c r="E312" s="989"/>
      <c r="F312" s="989"/>
      <c r="G312" s="989"/>
      <c r="H312" s="989"/>
    </row>
    <row r="313" spans="1:8">
      <c r="A313" s="989"/>
      <c r="B313" s="989"/>
      <c r="C313" s="989"/>
      <c r="D313" s="989"/>
      <c r="E313" s="989"/>
      <c r="F313" s="989"/>
      <c r="G313" s="989"/>
      <c r="H313" s="989"/>
    </row>
    <row r="314" spans="1:8">
      <c r="A314" s="989"/>
      <c r="B314" s="989"/>
      <c r="C314" s="989"/>
      <c r="D314" s="989"/>
      <c r="E314" s="989"/>
      <c r="F314" s="989"/>
      <c r="G314" s="989"/>
      <c r="H314" s="989"/>
    </row>
    <row r="315" spans="1:8">
      <c r="A315" s="989"/>
      <c r="B315" s="989"/>
      <c r="C315" s="989"/>
      <c r="D315" s="989"/>
      <c r="E315" s="989"/>
      <c r="F315" s="989"/>
      <c r="G315" s="989"/>
      <c r="H315" s="989"/>
    </row>
    <row r="316" spans="1:8">
      <c r="A316" s="989"/>
      <c r="B316" s="989"/>
      <c r="C316" s="989"/>
      <c r="D316" s="989"/>
      <c r="E316" s="989"/>
      <c r="F316" s="989"/>
      <c r="G316" s="989"/>
      <c r="H316" s="989"/>
    </row>
    <row r="317" spans="1:8">
      <c r="A317" s="989"/>
      <c r="B317" s="989"/>
      <c r="C317" s="989"/>
      <c r="D317" s="989"/>
      <c r="E317" s="989"/>
      <c r="F317" s="989"/>
      <c r="G317" s="989"/>
      <c r="H317" s="989"/>
    </row>
    <row r="318" spans="1:8">
      <c r="A318" s="989"/>
      <c r="B318" s="989"/>
      <c r="C318" s="989"/>
      <c r="D318" s="989"/>
      <c r="E318" s="989"/>
      <c r="F318" s="989"/>
      <c r="G318" s="989"/>
      <c r="H318" s="989"/>
    </row>
    <row r="319" spans="1:8">
      <c r="A319" s="989"/>
      <c r="B319" s="989"/>
      <c r="C319" s="989"/>
      <c r="D319" s="989"/>
      <c r="E319" s="989"/>
      <c r="F319" s="989"/>
      <c r="G319" s="989"/>
      <c r="H319" s="989"/>
    </row>
    <row r="320" spans="1:8">
      <c r="A320" s="989"/>
      <c r="B320" s="989"/>
      <c r="C320" s="989"/>
      <c r="D320" s="989"/>
      <c r="E320" s="989"/>
      <c r="F320" s="989"/>
      <c r="G320" s="989"/>
      <c r="H320" s="989"/>
    </row>
    <row r="321" spans="1:8">
      <c r="A321" s="989"/>
      <c r="B321" s="989"/>
      <c r="C321" s="989"/>
      <c r="D321" s="989"/>
      <c r="E321" s="989"/>
      <c r="F321" s="989"/>
      <c r="G321" s="989"/>
      <c r="H321" s="989"/>
    </row>
    <row r="322" spans="1:8">
      <c r="A322" s="989"/>
      <c r="B322" s="989"/>
      <c r="C322" s="989"/>
      <c r="D322" s="989"/>
      <c r="E322" s="989"/>
      <c r="F322" s="989"/>
      <c r="G322" s="989"/>
      <c r="H322" s="989"/>
    </row>
    <row r="323" spans="1:8">
      <c r="A323" s="989"/>
      <c r="B323" s="989"/>
      <c r="C323" s="989"/>
      <c r="D323" s="989"/>
      <c r="E323" s="989"/>
      <c r="F323" s="989"/>
      <c r="G323" s="989"/>
      <c r="H323" s="989"/>
    </row>
    <row r="324" spans="1:8">
      <c r="A324" s="989"/>
      <c r="B324" s="989"/>
      <c r="C324" s="989"/>
      <c r="D324" s="989"/>
      <c r="E324" s="989"/>
      <c r="F324" s="989"/>
      <c r="G324" s="989"/>
      <c r="H324" s="989"/>
    </row>
    <row r="325" spans="1:8">
      <c r="A325" s="989"/>
      <c r="B325" s="989"/>
      <c r="C325" s="989"/>
      <c r="D325" s="989"/>
      <c r="E325" s="989"/>
      <c r="F325" s="989"/>
      <c r="G325" s="989"/>
      <c r="H325" s="989"/>
    </row>
    <row r="326" spans="1:8">
      <c r="A326" s="989"/>
      <c r="B326" s="989"/>
      <c r="C326" s="989"/>
      <c r="D326" s="989"/>
      <c r="E326" s="989"/>
      <c r="F326" s="989"/>
      <c r="G326" s="989"/>
      <c r="H326" s="989"/>
    </row>
    <row r="327" spans="1:8">
      <c r="A327" s="989"/>
      <c r="B327" s="989"/>
      <c r="C327" s="989"/>
      <c r="D327" s="989"/>
      <c r="E327" s="989"/>
      <c r="F327" s="989"/>
      <c r="G327" s="989"/>
      <c r="H327" s="989"/>
    </row>
    <row r="328" spans="1:8">
      <c r="A328" s="989"/>
      <c r="B328" s="989"/>
      <c r="C328" s="989"/>
      <c r="D328" s="989"/>
      <c r="E328" s="989"/>
      <c r="F328" s="989"/>
      <c r="G328" s="989"/>
      <c r="H328" s="989"/>
    </row>
    <row r="329" spans="1:8">
      <c r="A329" s="989"/>
      <c r="B329" s="989"/>
      <c r="C329" s="989"/>
      <c r="D329" s="989"/>
      <c r="E329" s="989"/>
      <c r="F329" s="989"/>
      <c r="G329" s="989"/>
      <c r="H329" s="989"/>
    </row>
    <row r="330" spans="1:8">
      <c r="A330" s="989"/>
      <c r="B330" s="989"/>
      <c r="C330" s="989"/>
      <c r="D330" s="989"/>
      <c r="E330" s="989"/>
      <c r="F330" s="989"/>
      <c r="G330" s="989"/>
      <c r="H330" s="989"/>
    </row>
    <row r="331" spans="1:8">
      <c r="A331" s="989"/>
      <c r="B331" s="989"/>
      <c r="C331" s="989"/>
      <c r="D331" s="989"/>
      <c r="E331" s="989"/>
      <c r="F331" s="989"/>
      <c r="G331" s="989"/>
      <c r="H331" s="989"/>
    </row>
    <row r="332" spans="1:8">
      <c r="A332" s="989"/>
      <c r="B332" s="989"/>
      <c r="C332" s="989"/>
      <c r="D332" s="989"/>
      <c r="E332" s="989"/>
      <c r="F332" s="989"/>
      <c r="G332" s="989"/>
      <c r="H332" s="989"/>
    </row>
    <row r="333" spans="1:8">
      <c r="A333" s="989"/>
      <c r="B333" s="989"/>
      <c r="C333" s="989"/>
      <c r="D333" s="989"/>
      <c r="E333" s="989"/>
      <c r="F333" s="989"/>
      <c r="G333" s="989"/>
      <c r="H333" s="989"/>
    </row>
    <row r="334" spans="1:8">
      <c r="A334" s="989"/>
      <c r="B334" s="989"/>
      <c r="C334" s="989"/>
      <c r="D334" s="989"/>
      <c r="E334" s="989"/>
      <c r="F334" s="989"/>
      <c r="G334" s="989"/>
      <c r="H334" s="989"/>
    </row>
    <row r="335" spans="1:8">
      <c r="A335" s="989"/>
      <c r="B335" s="989"/>
      <c r="C335" s="989"/>
      <c r="D335" s="989"/>
      <c r="E335" s="989"/>
      <c r="F335" s="989"/>
      <c r="G335" s="989"/>
      <c r="H335" s="989"/>
    </row>
    <row r="336" spans="1:8">
      <c r="A336" s="989"/>
      <c r="B336" s="989"/>
      <c r="C336" s="989"/>
      <c r="D336" s="989"/>
      <c r="E336" s="989"/>
      <c r="F336" s="989"/>
      <c r="G336" s="989"/>
      <c r="H336" s="989"/>
    </row>
    <row r="337" spans="1:8">
      <c r="A337" s="989"/>
      <c r="B337" s="989"/>
      <c r="C337" s="989"/>
      <c r="D337" s="989"/>
      <c r="E337" s="989"/>
      <c r="F337" s="989"/>
      <c r="G337" s="989"/>
      <c r="H337" s="989"/>
    </row>
    <row r="338" spans="1:8">
      <c r="A338" s="989"/>
      <c r="B338" s="989"/>
      <c r="C338" s="989"/>
      <c r="D338" s="989"/>
      <c r="E338" s="989"/>
      <c r="F338" s="989"/>
      <c r="G338" s="989"/>
      <c r="H338" s="989"/>
    </row>
    <row r="339" spans="1:8">
      <c r="A339" s="989"/>
      <c r="B339" s="989"/>
      <c r="C339" s="989"/>
      <c r="D339" s="989"/>
      <c r="E339" s="989"/>
      <c r="F339" s="989"/>
      <c r="G339" s="989"/>
      <c r="H339" s="989"/>
    </row>
    <row r="340" spans="1:8">
      <c r="A340" s="989"/>
      <c r="B340" s="989"/>
      <c r="C340" s="989"/>
      <c r="D340" s="989"/>
      <c r="E340" s="989"/>
      <c r="F340" s="989"/>
      <c r="G340" s="989"/>
      <c r="H340" s="989"/>
    </row>
    <row r="341" spans="1:8">
      <c r="A341" s="989"/>
      <c r="B341" s="989"/>
      <c r="C341" s="989"/>
      <c r="D341" s="989"/>
      <c r="E341" s="989"/>
      <c r="F341" s="989"/>
      <c r="G341" s="989"/>
      <c r="H341" s="989"/>
    </row>
    <row r="342" spans="1:8">
      <c r="A342" s="989"/>
      <c r="B342" s="989"/>
      <c r="C342" s="989"/>
      <c r="D342" s="989"/>
      <c r="E342" s="989"/>
      <c r="F342" s="989"/>
      <c r="G342" s="989"/>
      <c r="H342" s="989"/>
    </row>
    <row r="343" spans="1:8">
      <c r="A343" s="989"/>
      <c r="B343" s="989"/>
      <c r="C343" s="989"/>
      <c r="D343" s="989"/>
      <c r="E343" s="989"/>
      <c r="F343" s="989"/>
      <c r="G343" s="989"/>
      <c r="H343" s="989"/>
    </row>
    <row r="344" spans="1:8">
      <c r="A344" s="989"/>
      <c r="B344" s="989"/>
      <c r="C344" s="989"/>
      <c r="D344" s="989"/>
      <c r="E344" s="989"/>
      <c r="F344" s="989"/>
      <c r="G344" s="989"/>
      <c r="H344" s="989"/>
    </row>
    <row r="345" spans="1:8">
      <c r="A345" s="989"/>
      <c r="B345" s="989"/>
      <c r="C345" s="989"/>
      <c r="D345" s="989"/>
      <c r="E345" s="989"/>
      <c r="F345" s="989"/>
      <c r="G345" s="989"/>
      <c r="H345" s="989"/>
    </row>
    <row r="346" spans="1:8">
      <c r="A346" s="989"/>
      <c r="B346" s="989"/>
      <c r="C346" s="989"/>
      <c r="D346" s="989"/>
      <c r="E346" s="989"/>
      <c r="F346" s="989"/>
      <c r="G346" s="989"/>
      <c r="H346" s="989"/>
    </row>
    <row r="347" spans="1:8">
      <c r="A347" s="989"/>
      <c r="B347" s="989"/>
      <c r="C347" s="989"/>
      <c r="D347" s="989"/>
      <c r="E347" s="989"/>
      <c r="F347" s="989"/>
      <c r="G347" s="989"/>
      <c r="H347" s="989"/>
    </row>
    <row r="348" spans="1:8">
      <c r="A348" s="989"/>
      <c r="B348" s="989"/>
      <c r="C348" s="989"/>
      <c r="D348" s="989"/>
      <c r="E348" s="989"/>
      <c r="F348" s="989"/>
      <c r="G348" s="989"/>
      <c r="H348" s="989"/>
    </row>
    <row r="349" spans="1:8">
      <c r="A349" s="989"/>
      <c r="B349" s="989"/>
      <c r="C349" s="989"/>
      <c r="D349" s="989"/>
      <c r="E349" s="989"/>
      <c r="F349" s="989"/>
      <c r="G349" s="989"/>
      <c r="H349" s="989"/>
    </row>
    <row r="350" spans="1:8">
      <c r="A350" s="989"/>
      <c r="B350" s="989"/>
      <c r="C350" s="989"/>
      <c r="D350" s="989"/>
      <c r="E350" s="989"/>
      <c r="F350" s="989"/>
      <c r="G350" s="989"/>
      <c r="H350" s="989"/>
    </row>
    <row r="351" spans="1:8">
      <c r="A351" s="989"/>
      <c r="B351" s="989"/>
      <c r="C351" s="989"/>
      <c r="D351" s="989"/>
      <c r="E351" s="989"/>
      <c r="F351" s="989"/>
      <c r="G351" s="989"/>
      <c r="H351" s="989"/>
    </row>
    <row r="352" spans="1:8">
      <c r="A352" s="989"/>
      <c r="B352" s="989"/>
      <c r="C352" s="989"/>
      <c r="D352" s="989"/>
      <c r="E352" s="989"/>
      <c r="F352" s="989"/>
      <c r="G352" s="989"/>
      <c r="H352" s="989"/>
    </row>
    <row r="353" spans="1:8">
      <c r="A353" s="989"/>
      <c r="B353" s="989"/>
      <c r="C353" s="989"/>
      <c r="D353" s="989"/>
      <c r="E353" s="989"/>
      <c r="F353" s="989"/>
      <c r="G353" s="989"/>
      <c r="H353" s="989"/>
    </row>
    <row r="354" spans="1:8">
      <c r="A354" s="989"/>
      <c r="B354" s="989"/>
      <c r="C354" s="989"/>
      <c r="D354" s="989"/>
      <c r="E354" s="989"/>
      <c r="F354" s="989"/>
      <c r="G354" s="989"/>
      <c r="H354" s="989"/>
    </row>
    <row r="355" spans="1:8">
      <c r="A355" s="989"/>
      <c r="B355" s="989"/>
      <c r="C355" s="989"/>
      <c r="D355" s="989"/>
      <c r="E355" s="989"/>
      <c r="F355" s="989"/>
      <c r="G355" s="989"/>
      <c r="H355" s="989"/>
    </row>
    <row r="356" spans="1:8">
      <c r="A356" s="989"/>
      <c r="B356" s="989"/>
      <c r="C356" s="989"/>
      <c r="D356" s="989"/>
      <c r="E356" s="989"/>
      <c r="F356" s="989"/>
      <c r="G356" s="989"/>
      <c r="H356" s="989"/>
    </row>
    <row r="357" spans="1:8">
      <c r="A357" s="989"/>
      <c r="B357" s="989"/>
      <c r="C357" s="989"/>
      <c r="D357" s="989"/>
      <c r="E357" s="989"/>
      <c r="F357" s="989"/>
      <c r="G357" s="989"/>
      <c r="H357" s="989"/>
    </row>
    <row r="358" spans="1:8">
      <c r="A358" s="989"/>
      <c r="B358" s="989"/>
      <c r="C358" s="989"/>
      <c r="D358" s="989"/>
      <c r="E358" s="989"/>
      <c r="F358" s="989"/>
      <c r="G358" s="989"/>
      <c r="H358" s="989"/>
    </row>
    <row r="359" spans="1:8">
      <c r="A359" s="989"/>
      <c r="B359" s="989"/>
      <c r="C359" s="989"/>
      <c r="D359" s="989"/>
      <c r="E359" s="989"/>
      <c r="F359" s="989"/>
      <c r="G359" s="989"/>
      <c r="H359" s="989"/>
    </row>
    <row r="360" spans="1:8">
      <c r="A360" s="989"/>
      <c r="B360" s="989"/>
      <c r="C360" s="989"/>
      <c r="D360" s="989"/>
      <c r="E360" s="989"/>
      <c r="F360" s="989"/>
      <c r="G360" s="989"/>
      <c r="H360" s="989"/>
    </row>
    <row r="361" spans="1:8">
      <c r="A361" s="989"/>
      <c r="B361" s="989"/>
      <c r="C361" s="989"/>
      <c r="D361" s="989"/>
      <c r="E361" s="989"/>
      <c r="F361" s="989"/>
      <c r="G361" s="989"/>
      <c r="H361" s="989"/>
    </row>
    <row r="362" spans="1:8">
      <c r="A362" s="989"/>
      <c r="B362" s="989"/>
      <c r="C362" s="989"/>
      <c r="D362" s="989"/>
      <c r="E362" s="989"/>
      <c r="F362" s="989"/>
      <c r="G362" s="989"/>
      <c r="H362" s="989"/>
    </row>
    <row r="363" spans="1:8">
      <c r="A363" s="989"/>
      <c r="B363" s="989"/>
      <c r="C363" s="989"/>
      <c r="D363" s="989"/>
      <c r="E363" s="989"/>
      <c r="F363" s="989"/>
      <c r="G363" s="989"/>
      <c r="H363" s="989"/>
    </row>
    <row r="364" spans="1:8">
      <c r="A364" s="989"/>
      <c r="B364" s="989"/>
      <c r="C364" s="989"/>
      <c r="D364" s="989"/>
      <c r="E364" s="989"/>
      <c r="F364" s="989"/>
      <c r="G364" s="989"/>
      <c r="H364" s="989"/>
    </row>
    <row r="365" spans="1:8">
      <c r="A365" s="989"/>
      <c r="B365" s="989"/>
      <c r="C365" s="989"/>
      <c r="D365" s="989"/>
      <c r="E365" s="989"/>
      <c r="F365" s="989"/>
      <c r="G365" s="989"/>
      <c r="H365" s="989"/>
    </row>
    <row r="366" spans="1:8">
      <c r="A366" s="989"/>
      <c r="B366" s="989"/>
      <c r="C366" s="989"/>
      <c r="D366" s="989"/>
      <c r="E366" s="989"/>
      <c r="F366" s="989"/>
      <c r="G366" s="989"/>
      <c r="H366" s="989"/>
    </row>
    <row r="367" spans="1:8">
      <c r="A367" s="989"/>
      <c r="B367" s="989"/>
      <c r="C367" s="989"/>
      <c r="D367" s="989"/>
      <c r="E367" s="989"/>
      <c r="F367" s="989"/>
      <c r="G367" s="989"/>
      <c r="H367" s="989"/>
    </row>
    <row r="368" spans="1:8">
      <c r="A368" s="989"/>
      <c r="B368" s="989"/>
      <c r="C368" s="989"/>
      <c r="D368" s="989"/>
      <c r="E368" s="989"/>
      <c r="F368" s="989"/>
      <c r="G368" s="989"/>
      <c r="H368" s="989"/>
    </row>
    <row r="369" spans="1:8">
      <c r="A369" s="989"/>
      <c r="B369" s="989"/>
      <c r="C369" s="989"/>
      <c r="D369" s="989"/>
      <c r="E369" s="989"/>
      <c r="F369" s="989"/>
      <c r="G369" s="989"/>
      <c r="H369" s="989"/>
    </row>
    <row r="370" spans="1:8">
      <c r="A370" s="989"/>
      <c r="B370" s="989"/>
      <c r="C370" s="989"/>
      <c r="D370" s="989"/>
      <c r="E370" s="989"/>
      <c r="F370" s="989"/>
      <c r="G370" s="989"/>
      <c r="H370" s="989"/>
    </row>
    <row r="371" spans="1:8">
      <c r="A371" s="989"/>
      <c r="B371" s="989"/>
      <c r="C371" s="989"/>
      <c r="D371" s="989"/>
      <c r="E371" s="989"/>
      <c r="F371" s="989"/>
      <c r="G371" s="989"/>
      <c r="H371" s="989"/>
    </row>
    <row r="372" spans="1:8">
      <c r="A372" s="989"/>
      <c r="B372" s="989"/>
      <c r="C372" s="989"/>
      <c r="D372" s="989"/>
      <c r="E372" s="989"/>
      <c r="F372" s="989"/>
      <c r="G372" s="989"/>
      <c r="H372" s="989"/>
    </row>
    <row r="373" spans="1:8">
      <c r="A373" s="989"/>
      <c r="B373" s="989"/>
      <c r="C373" s="989"/>
      <c r="D373" s="989"/>
      <c r="E373" s="989"/>
      <c r="F373" s="989"/>
      <c r="G373" s="989"/>
      <c r="H373" s="989"/>
    </row>
    <row r="374" spans="1:8">
      <c r="A374" s="989"/>
      <c r="B374" s="989"/>
      <c r="C374" s="989"/>
      <c r="D374" s="989"/>
      <c r="E374" s="989"/>
      <c r="F374" s="989"/>
      <c r="G374" s="989"/>
      <c r="H374" s="989"/>
    </row>
    <row r="375" spans="1:8">
      <c r="A375" s="989"/>
      <c r="B375" s="989"/>
      <c r="C375" s="989"/>
      <c r="D375" s="989"/>
      <c r="E375" s="989"/>
      <c r="F375" s="989"/>
      <c r="G375" s="989"/>
      <c r="H375" s="989"/>
    </row>
    <row r="376" spans="1:8">
      <c r="A376" s="989"/>
      <c r="B376" s="989"/>
      <c r="C376" s="989"/>
      <c r="D376" s="989"/>
      <c r="E376" s="989"/>
      <c r="F376" s="989"/>
      <c r="G376" s="989"/>
      <c r="H376" s="989"/>
    </row>
    <row r="377" spans="1:8">
      <c r="A377" s="989"/>
      <c r="B377" s="989"/>
      <c r="C377" s="989"/>
      <c r="D377" s="989"/>
      <c r="E377" s="989"/>
      <c r="F377" s="989"/>
      <c r="G377" s="989"/>
      <c r="H377" s="989"/>
    </row>
    <row r="378" spans="1:8">
      <c r="A378" s="989"/>
      <c r="B378" s="989"/>
      <c r="C378" s="989"/>
      <c r="D378" s="989"/>
      <c r="E378" s="989"/>
      <c r="F378" s="989"/>
      <c r="G378" s="989"/>
      <c r="H378" s="989"/>
    </row>
    <row r="379" spans="1:8">
      <c r="A379" s="989"/>
      <c r="B379" s="989"/>
      <c r="C379" s="989"/>
      <c r="D379" s="989"/>
      <c r="E379" s="989"/>
      <c r="F379" s="989"/>
      <c r="G379" s="989"/>
      <c r="H379" s="989"/>
    </row>
    <row r="380" spans="1:8">
      <c r="A380" s="989"/>
      <c r="B380" s="989"/>
      <c r="C380" s="989"/>
      <c r="D380" s="989"/>
      <c r="E380" s="989"/>
      <c r="F380" s="989"/>
      <c r="G380" s="989"/>
      <c r="H380" s="989"/>
    </row>
    <row r="381" spans="1:8">
      <c r="A381" s="989"/>
      <c r="B381" s="989"/>
      <c r="C381" s="989"/>
      <c r="D381" s="989"/>
      <c r="E381" s="989"/>
      <c r="F381" s="989"/>
      <c r="G381" s="989"/>
      <c r="H381" s="989"/>
    </row>
    <row r="382" spans="1:8">
      <c r="A382" s="989"/>
      <c r="B382" s="989"/>
      <c r="C382" s="989"/>
      <c r="D382" s="989"/>
      <c r="E382" s="989"/>
      <c r="F382" s="989"/>
      <c r="G382" s="989"/>
      <c r="H382" s="989"/>
    </row>
    <row r="383" spans="1:8">
      <c r="A383" s="989"/>
      <c r="B383" s="989"/>
      <c r="C383" s="989"/>
      <c r="D383" s="989"/>
      <c r="E383" s="989"/>
      <c r="F383" s="989"/>
      <c r="G383" s="989"/>
      <c r="H383" s="989"/>
    </row>
    <row r="384" spans="1:8">
      <c r="A384" s="989"/>
      <c r="B384" s="989"/>
      <c r="C384" s="989"/>
      <c r="D384" s="989"/>
      <c r="E384" s="989"/>
      <c r="F384" s="989"/>
      <c r="G384" s="989"/>
      <c r="H384" s="989"/>
    </row>
    <row r="385" spans="1:8">
      <c r="A385" s="989"/>
      <c r="B385" s="989"/>
      <c r="C385" s="989"/>
      <c r="D385" s="989"/>
      <c r="E385" s="989"/>
      <c r="F385" s="989"/>
      <c r="G385" s="989"/>
      <c r="H385" s="989"/>
    </row>
    <row r="386" spans="1:8">
      <c r="A386" s="989"/>
      <c r="B386" s="989"/>
      <c r="C386" s="989"/>
      <c r="D386" s="989"/>
      <c r="E386" s="989"/>
      <c r="F386" s="989"/>
      <c r="G386" s="989"/>
      <c r="H386" s="989"/>
    </row>
    <row r="387" spans="1:8">
      <c r="A387" s="989"/>
      <c r="B387" s="989"/>
      <c r="C387" s="989"/>
      <c r="D387" s="989"/>
      <c r="E387" s="989"/>
      <c r="F387" s="989"/>
      <c r="G387" s="989"/>
      <c r="H387" s="989"/>
    </row>
    <row r="388" spans="1:8">
      <c r="A388" s="989"/>
      <c r="B388" s="989"/>
      <c r="C388" s="989"/>
      <c r="D388" s="989"/>
      <c r="E388" s="989"/>
      <c r="F388" s="989"/>
      <c r="G388" s="989"/>
      <c r="H388" s="989"/>
    </row>
    <row r="389" spans="1:8">
      <c r="A389" s="989"/>
      <c r="B389" s="989"/>
      <c r="C389" s="989"/>
      <c r="D389" s="989"/>
      <c r="E389" s="989"/>
      <c r="F389" s="989"/>
      <c r="G389" s="989"/>
      <c r="H389" s="989"/>
    </row>
    <row r="390" spans="1:8">
      <c r="A390" s="989"/>
      <c r="B390" s="989"/>
      <c r="C390" s="989"/>
      <c r="D390" s="989"/>
      <c r="E390" s="989"/>
      <c r="F390" s="989"/>
      <c r="G390" s="989"/>
      <c r="H390" s="989"/>
    </row>
    <row r="391" spans="1:8">
      <c r="A391" s="989"/>
      <c r="B391" s="989"/>
      <c r="C391" s="989"/>
      <c r="D391" s="989"/>
      <c r="E391" s="989"/>
      <c r="F391" s="989"/>
      <c r="G391" s="989"/>
      <c r="H391" s="989"/>
    </row>
    <row r="392" spans="1:8">
      <c r="A392" s="989"/>
      <c r="B392" s="989"/>
      <c r="C392" s="989"/>
      <c r="D392" s="989"/>
      <c r="E392" s="989"/>
      <c r="F392" s="989"/>
      <c r="G392" s="989"/>
      <c r="H392" s="989"/>
    </row>
    <row r="393" spans="1:8">
      <c r="A393" s="989"/>
      <c r="B393" s="989"/>
      <c r="C393" s="989"/>
      <c r="D393" s="989"/>
      <c r="E393" s="989"/>
      <c r="F393" s="989"/>
      <c r="G393" s="989"/>
      <c r="H393" s="989"/>
    </row>
    <row r="394" spans="1:8">
      <c r="A394" s="989"/>
      <c r="B394" s="989"/>
      <c r="C394" s="989"/>
      <c r="D394" s="989"/>
      <c r="E394" s="989"/>
      <c r="F394" s="989"/>
      <c r="G394" s="989"/>
      <c r="H394" s="989"/>
    </row>
    <row r="395" spans="1:8">
      <c r="A395" s="989"/>
      <c r="B395" s="989"/>
      <c r="C395" s="989"/>
      <c r="D395" s="989"/>
      <c r="E395" s="989"/>
      <c r="F395" s="989"/>
      <c r="G395" s="989"/>
      <c r="H395" s="989"/>
    </row>
    <row r="396" spans="1:8">
      <c r="A396" s="989"/>
      <c r="B396" s="989"/>
      <c r="C396" s="989"/>
      <c r="D396" s="989"/>
      <c r="E396" s="989"/>
      <c r="F396" s="989"/>
      <c r="G396" s="989"/>
      <c r="H396" s="989"/>
    </row>
    <row r="397" spans="1:8">
      <c r="A397" s="989"/>
      <c r="B397" s="989"/>
      <c r="C397" s="989"/>
      <c r="D397" s="989"/>
      <c r="E397" s="989"/>
      <c r="F397" s="989"/>
      <c r="G397" s="989"/>
      <c r="H397" s="989"/>
    </row>
    <row r="398" spans="1:8">
      <c r="A398" s="989"/>
      <c r="B398" s="989"/>
      <c r="C398" s="989"/>
      <c r="D398" s="989"/>
      <c r="E398" s="989"/>
      <c r="F398" s="989"/>
      <c r="G398" s="989"/>
      <c r="H398" s="989"/>
    </row>
    <row r="399" spans="1:8">
      <c r="A399" s="989"/>
      <c r="B399" s="989"/>
      <c r="C399" s="989"/>
      <c r="D399" s="989"/>
      <c r="E399" s="989"/>
      <c r="F399" s="989"/>
      <c r="G399" s="989"/>
      <c r="H399" s="989"/>
    </row>
    <row r="400" spans="1:8">
      <c r="A400" s="989"/>
      <c r="B400" s="989"/>
      <c r="C400" s="989"/>
      <c r="D400" s="989"/>
      <c r="E400" s="989"/>
      <c r="F400" s="989"/>
      <c r="G400" s="989"/>
      <c r="H400" s="989"/>
    </row>
    <row r="401" spans="1:8">
      <c r="A401" s="989"/>
      <c r="B401" s="989"/>
      <c r="C401" s="989"/>
      <c r="D401" s="989"/>
      <c r="E401" s="989"/>
      <c r="F401" s="989"/>
      <c r="G401" s="989"/>
      <c r="H401" s="989"/>
    </row>
    <row r="402" spans="1:8">
      <c r="A402" s="989"/>
      <c r="B402" s="989"/>
      <c r="C402" s="989"/>
      <c r="D402" s="989"/>
      <c r="E402" s="989"/>
      <c r="F402" s="989"/>
      <c r="G402" s="989"/>
      <c r="H402" s="989"/>
    </row>
    <row r="403" spans="1:8">
      <c r="A403" s="989"/>
      <c r="B403" s="989"/>
      <c r="C403" s="989"/>
      <c r="D403" s="989"/>
      <c r="E403" s="989"/>
      <c r="F403" s="989"/>
      <c r="G403" s="989"/>
      <c r="H403" s="989"/>
    </row>
    <row r="404" spans="1:8">
      <c r="A404" s="989"/>
      <c r="B404" s="989"/>
      <c r="C404" s="989"/>
      <c r="D404" s="989"/>
      <c r="E404" s="989"/>
      <c r="F404" s="989"/>
      <c r="G404" s="989"/>
      <c r="H404" s="989"/>
    </row>
    <row r="405" spans="1:8">
      <c r="A405" s="989"/>
      <c r="B405" s="989"/>
      <c r="C405" s="989"/>
      <c r="D405" s="989"/>
      <c r="E405" s="989"/>
      <c r="F405" s="989"/>
      <c r="G405" s="989"/>
      <c r="H405" s="989"/>
    </row>
    <row r="406" spans="1:8">
      <c r="A406" s="989"/>
      <c r="B406" s="989"/>
      <c r="C406" s="989"/>
      <c r="D406" s="989"/>
      <c r="E406" s="989"/>
      <c r="F406" s="989"/>
      <c r="G406" s="989"/>
      <c r="H406" s="989"/>
    </row>
    <row r="407" spans="1:8">
      <c r="A407" s="989"/>
      <c r="B407" s="989"/>
      <c r="C407" s="989"/>
      <c r="D407" s="989"/>
      <c r="E407" s="989"/>
      <c r="F407" s="989"/>
      <c r="G407" s="989"/>
      <c r="H407" s="989"/>
    </row>
    <row r="408" spans="1:8">
      <c r="A408" s="989"/>
      <c r="B408" s="989"/>
      <c r="C408" s="989"/>
      <c r="D408" s="989"/>
      <c r="E408" s="989"/>
      <c r="F408" s="989"/>
      <c r="G408" s="989"/>
      <c r="H408" s="989"/>
    </row>
    <row r="409" spans="1:8">
      <c r="A409" s="989"/>
      <c r="B409" s="989"/>
      <c r="C409" s="989"/>
      <c r="D409" s="989"/>
      <c r="E409" s="989"/>
      <c r="F409" s="989"/>
      <c r="G409" s="989"/>
      <c r="H409" s="989"/>
    </row>
    <row r="410" spans="1:8">
      <c r="A410" s="989"/>
      <c r="B410" s="989"/>
      <c r="C410" s="989"/>
      <c r="D410" s="989"/>
      <c r="E410" s="989"/>
      <c r="F410" s="989"/>
      <c r="G410" s="989"/>
      <c r="H410" s="989"/>
    </row>
    <row r="411" spans="1:8">
      <c r="A411" s="989"/>
      <c r="B411" s="989"/>
      <c r="C411" s="989"/>
      <c r="D411" s="989"/>
      <c r="E411" s="989"/>
      <c r="F411" s="989"/>
      <c r="G411" s="989"/>
      <c r="H411" s="989"/>
    </row>
    <row r="412" spans="1:8">
      <c r="A412" s="989"/>
      <c r="B412" s="989"/>
      <c r="C412" s="989"/>
      <c r="D412" s="989"/>
      <c r="E412" s="989"/>
      <c r="F412" s="989"/>
      <c r="G412" s="989"/>
      <c r="H412" s="989"/>
    </row>
    <row r="413" spans="1:8">
      <c r="A413" s="989"/>
      <c r="B413" s="989"/>
      <c r="C413" s="989"/>
      <c r="D413" s="989"/>
      <c r="E413" s="989"/>
      <c r="F413" s="989"/>
      <c r="G413" s="989"/>
      <c r="H413" s="989"/>
    </row>
    <row r="414" spans="1:8">
      <c r="A414" s="989"/>
      <c r="B414" s="989"/>
      <c r="C414" s="989"/>
      <c r="D414" s="989"/>
      <c r="E414" s="989"/>
      <c r="F414" s="989"/>
      <c r="G414" s="989"/>
      <c r="H414" s="989"/>
    </row>
    <row r="415" spans="1:8">
      <c r="A415" s="989"/>
      <c r="B415" s="989"/>
      <c r="C415" s="989"/>
      <c r="D415" s="989"/>
      <c r="E415" s="989"/>
      <c r="F415" s="989"/>
      <c r="G415" s="989"/>
      <c r="H415" s="989"/>
    </row>
    <row r="416" spans="1:8">
      <c r="A416" s="989"/>
      <c r="B416" s="989"/>
      <c r="C416" s="989"/>
      <c r="D416" s="989"/>
      <c r="E416" s="989"/>
      <c r="F416" s="989"/>
      <c r="G416" s="989"/>
      <c r="H416" s="989"/>
    </row>
    <row r="417" spans="1:8">
      <c r="A417" s="989"/>
      <c r="B417" s="989"/>
      <c r="C417" s="989"/>
      <c r="D417" s="989"/>
      <c r="E417" s="989"/>
      <c r="F417" s="989"/>
      <c r="G417" s="989"/>
      <c r="H417" s="989"/>
    </row>
    <row r="418" spans="1:8">
      <c r="A418" s="989"/>
      <c r="B418" s="989"/>
      <c r="C418" s="989"/>
      <c r="D418" s="989"/>
      <c r="E418" s="989"/>
      <c r="F418" s="989"/>
      <c r="G418" s="989"/>
      <c r="H418" s="989"/>
    </row>
    <row r="419" spans="1:8">
      <c r="A419" s="989"/>
      <c r="B419" s="989"/>
      <c r="C419" s="989"/>
      <c r="D419" s="989"/>
      <c r="E419" s="989"/>
      <c r="F419" s="989"/>
      <c r="G419" s="989"/>
      <c r="H419" s="989"/>
    </row>
    <row r="420" spans="1:8">
      <c r="A420" s="989"/>
      <c r="B420" s="989"/>
      <c r="C420" s="989"/>
      <c r="D420" s="989"/>
      <c r="E420" s="989"/>
      <c r="F420" s="989"/>
      <c r="G420" s="989"/>
      <c r="H420" s="989"/>
    </row>
    <row r="421" spans="1:8">
      <c r="A421" s="989"/>
      <c r="B421" s="989"/>
      <c r="C421" s="989"/>
      <c r="D421" s="989"/>
      <c r="E421" s="989"/>
      <c r="F421" s="989"/>
      <c r="G421" s="989"/>
      <c r="H421" s="989"/>
    </row>
    <row r="422" spans="1:8">
      <c r="A422" s="989"/>
      <c r="B422" s="989"/>
      <c r="C422" s="989"/>
      <c r="D422" s="989"/>
      <c r="E422" s="989"/>
      <c r="F422" s="989"/>
      <c r="G422" s="989"/>
      <c r="H422" s="989"/>
    </row>
    <row r="423" spans="1:8">
      <c r="A423" s="989"/>
      <c r="B423" s="989"/>
      <c r="C423" s="989"/>
      <c r="D423" s="989"/>
      <c r="E423" s="989"/>
      <c r="F423" s="989"/>
      <c r="G423" s="989"/>
      <c r="H423" s="989"/>
    </row>
    <row r="424" spans="1:8">
      <c r="A424" s="989"/>
      <c r="B424" s="989"/>
      <c r="C424" s="989"/>
      <c r="D424" s="989"/>
      <c r="E424" s="989"/>
      <c r="F424" s="989"/>
      <c r="G424" s="989"/>
      <c r="H424" s="989"/>
    </row>
    <row r="425" spans="1:8">
      <c r="A425" s="989"/>
      <c r="B425" s="989"/>
      <c r="C425" s="989"/>
      <c r="D425" s="989"/>
      <c r="E425" s="989"/>
      <c r="F425" s="989"/>
      <c r="G425" s="989"/>
      <c r="H425" s="989"/>
    </row>
    <row r="426" spans="1:8">
      <c r="A426" s="989"/>
      <c r="B426" s="989"/>
      <c r="C426" s="989"/>
      <c r="D426" s="989"/>
      <c r="E426" s="989"/>
      <c r="F426" s="989"/>
      <c r="G426" s="989"/>
      <c r="H426" s="989"/>
    </row>
    <row r="427" spans="1:8">
      <c r="A427" s="989"/>
      <c r="B427" s="989"/>
      <c r="C427" s="989"/>
      <c r="D427" s="989"/>
      <c r="E427" s="989"/>
      <c r="F427" s="989"/>
      <c r="G427" s="989"/>
      <c r="H427" s="989"/>
    </row>
    <row r="428" spans="1:8">
      <c r="A428" s="989"/>
      <c r="B428" s="989"/>
      <c r="C428" s="989"/>
      <c r="D428" s="989"/>
      <c r="E428" s="989"/>
      <c r="F428" s="989"/>
      <c r="G428" s="989"/>
      <c r="H428" s="989"/>
    </row>
    <row r="429" spans="1:8">
      <c r="A429" s="989"/>
      <c r="B429" s="989"/>
      <c r="C429" s="989"/>
      <c r="D429" s="989"/>
      <c r="E429" s="989"/>
      <c r="F429" s="989"/>
      <c r="G429" s="989"/>
      <c r="H429" s="989"/>
    </row>
    <row r="430" spans="1:8">
      <c r="A430" s="989"/>
      <c r="B430" s="989"/>
      <c r="C430" s="989"/>
      <c r="D430" s="989"/>
      <c r="E430" s="989"/>
      <c r="F430" s="989"/>
      <c r="G430" s="989"/>
      <c r="H430" s="989"/>
    </row>
    <row r="431" spans="1:8">
      <c r="A431" s="989"/>
      <c r="B431" s="989"/>
      <c r="C431" s="989"/>
      <c r="D431" s="989"/>
      <c r="E431" s="989"/>
      <c r="F431" s="989"/>
      <c r="G431" s="989"/>
      <c r="H431" s="989"/>
    </row>
    <row r="432" spans="1:8">
      <c r="A432" s="989"/>
      <c r="B432" s="989"/>
      <c r="C432" s="989"/>
      <c r="D432" s="989"/>
      <c r="E432" s="989"/>
      <c r="F432" s="989"/>
      <c r="G432" s="989"/>
      <c r="H432" s="989"/>
    </row>
    <row r="433" spans="1:8">
      <c r="A433" s="989"/>
      <c r="B433" s="989"/>
      <c r="C433" s="989"/>
      <c r="D433" s="989"/>
      <c r="E433" s="989"/>
      <c r="F433" s="989"/>
      <c r="G433" s="989"/>
      <c r="H433" s="989"/>
    </row>
    <row r="434" spans="1:8">
      <c r="A434" s="989"/>
      <c r="B434" s="989"/>
      <c r="C434" s="989"/>
      <c r="D434" s="989"/>
      <c r="E434" s="989"/>
      <c r="F434" s="989"/>
      <c r="G434" s="989"/>
      <c r="H434" s="989"/>
    </row>
    <row r="435" spans="1:8">
      <c r="A435" s="989"/>
      <c r="B435" s="989"/>
      <c r="C435" s="989"/>
      <c r="D435" s="989"/>
      <c r="E435" s="989"/>
      <c r="F435" s="989"/>
      <c r="G435" s="989"/>
      <c r="H435" s="989"/>
    </row>
    <row r="436" spans="1:8">
      <c r="A436" s="989"/>
      <c r="B436" s="989"/>
      <c r="C436" s="989"/>
      <c r="D436" s="989"/>
      <c r="E436" s="989"/>
      <c r="F436" s="989"/>
      <c r="G436" s="989"/>
      <c r="H436" s="989"/>
    </row>
    <row r="437" spans="1:8">
      <c r="A437" s="989"/>
      <c r="B437" s="989"/>
      <c r="C437" s="989"/>
      <c r="D437" s="989"/>
      <c r="E437" s="989"/>
      <c r="F437" s="989"/>
      <c r="G437" s="989"/>
      <c r="H437" s="989"/>
    </row>
    <row r="438" spans="1:8">
      <c r="A438" s="989"/>
      <c r="B438" s="989"/>
      <c r="C438" s="989"/>
      <c r="D438" s="989"/>
      <c r="E438" s="989"/>
      <c r="F438" s="989"/>
      <c r="G438" s="989"/>
      <c r="H438" s="989"/>
    </row>
    <row r="439" spans="1:8">
      <c r="A439" s="989"/>
      <c r="B439" s="989"/>
      <c r="C439" s="989"/>
      <c r="D439" s="989"/>
      <c r="E439" s="989"/>
      <c r="F439" s="989"/>
      <c r="G439" s="989"/>
      <c r="H439" s="989"/>
    </row>
    <row r="440" spans="1:8">
      <c r="A440" s="989"/>
      <c r="B440" s="989"/>
      <c r="C440" s="989"/>
      <c r="D440" s="989"/>
      <c r="E440" s="989"/>
      <c r="F440" s="989"/>
      <c r="G440" s="989"/>
      <c r="H440" s="989"/>
    </row>
    <row r="441" spans="1:8">
      <c r="A441" s="989"/>
      <c r="B441" s="989"/>
      <c r="C441" s="989"/>
      <c r="D441" s="989"/>
      <c r="E441" s="989"/>
      <c r="F441" s="989"/>
      <c r="G441" s="989"/>
      <c r="H441" s="989"/>
    </row>
    <row r="442" spans="1:8">
      <c r="A442" s="989"/>
      <c r="B442" s="989"/>
      <c r="C442" s="989"/>
      <c r="D442" s="989"/>
      <c r="E442" s="989"/>
      <c r="F442" s="989"/>
      <c r="G442" s="989"/>
      <c r="H442" s="989"/>
    </row>
    <row r="443" spans="1:8">
      <c r="A443" s="989"/>
      <c r="B443" s="989"/>
      <c r="C443" s="989"/>
      <c r="D443" s="989"/>
      <c r="E443" s="989"/>
      <c r="F443" s="989"/>
      <c r="G443" s="989"/>
      <c r="H443" s="989"/>
    </row>
    <row r="444" spans="1:8">
      <c r="A444" s="989"/>
      <c r="B444" s="989"/>
      <c r="C444" s="989"/>
      <c r="D444" s="989"/>
      <c r="E444" s="989"/>
      <c r="F444" s="989"/>
      <c r="G444" s="989"/>
      <c r="H444" s="989"/>
    </row>
    <row r="445" spans="1:8">
      <c r="A445" s="989"/>
      <c r="B445" s="989"/>
      <c r="C445" s="989"/>
      <c r="D445" s="989"/>
      <c r="E445" s="989"/>
      <c r="F445" s="989"/>
      <c r="G445" s="989"/>
      <c r="H445" s="989"/>
    </row>
    <row r="446" spans="1:8">
      <c r="A446" s="989"/>
      <c r="B446" s="989"/>
      <c r="C446" s="989"/>
      <c r="D446" s="989"/>
      <c r="E446" s="989"/>
      <c r="F446" s="989"/>
      <c r="G446" s="989"/>
      <c r="H446" s="989"/>
    </row>
    <row r="447" spans="1:8">
      <c r="A447" s="989"/>
      <c r="B447" s="989"/>
      <c r="C447" s="989"/>
      <c r="D447" s="989"/>
      <c r="E447" s="989"/>
      <c r="F447" s="989"/>
      <c r="G447" s="989"/>
      <c r="H447" s="989"/>
    </row>
    <row r="448" spans="1:8">
      <c r="A448" s="989"/>
      <c r="B448" s="989"/>
      <c r="C448" s="989"/>
      <c r="D448" s="989"/>
      <c r="E448" s="989"/>
      <c r="F448" s="989"/>
      <c r="G448" s="989"/>
      <c r="H448" s="989"/>
    </row>
    <row r="449" spans="1:8">
      <c r="A449" s="989"/>
      <c r="B449" s="989"/>
      <c r="C449" s="989"/>
      <c r="D449" s="989"/>
      <c r="E449" s="989"/>
      <c r="F449" s="989"/>
      <c r="G449" s="989"/>
      <c r="H449" s="989"/>
    </row>
    <row r="450" spans="1:8">
      <c r="A450" s="989"/>
      <c r="B450" s="989"/>
      <c r="C450" s="989"/>
      <c r="D450" s="989"/>
      <c r="E450" s="989"/>
      <c r="F450" s="989"/>
      <c r="G450" s="989"/>
      <c r="H450" s="989"/>
    </row>
    <row r="451" spans="1:8">
      <c r="A451" s="989"/>
      <c r="B451" s="989"/>
      <c r="C451" s="989"/>
      <c r="D451" s="989"/>
      <c r="E451" s="989"/>
      <c r="F451" s="989"/>
      <c r="G451" s="989"/>
      <c r="H451" s="989"/>
    </row>
    <row r="452" spans="1:8">
      <c r="A452" s="989"/>
      <c r="B452" s="989"/>
      <c r="C452" s="989"/>
      <c r="D452" s="989"/>
      <c r="E452" s="989"/>
      <c r="F452" s="989"/>
      <c r="G452" s="989"/>
      <c r="H452" s="989"/>
    </row>
    <row r="453" spans="1:8">
      <c r="A453" s="989"/>
      <c r="B453" s="989"/>
      <c r="C453" s="989"/>
      <c r="D453" s="989"/>
      <c r="E453" s="989"/>
      <c r="F453" s="989"/>
      <c r="G453" s="989"/>
      <c r="H453" s="989"/>
    </row>
    <row r="454" spans="1:8">
      <c r="A454" s="989"/>
      <c r="B454" s="989"/>
      <c r="C454" s="989"/>
      <c r="D454" s="989"/>
      <c r="E454" s="989"/>
      <c r="F454" s="989"/>
      <c r="G454" s="989"/>
      <c r="H454" s="989"/>
    </row>
    <row r="455" spans="1:8">
      <c r="A455" s="989"/>
      <c r="B455" s="989"/>
      <c r="C455" s="989"/>
      <c r="D455" s="989"/>
      <c r="E455" s="989"/>
      <c r="F455" s="989"/>
      <c r="G455" s="989"/>
      <c r="H455" s="989"/>
    </row>
    <row r="456" spans="1:8">
      <c r="A456" s="989"/>
      <c r="B456" s="989"/>
      <c r="C456" s="989"/>
      <c r="D456" s="989"/>
      <c r="E456" s="989"/>
      <c r="F456" s="989"/>
      <c r="G456" s="989"/>
      <c r="H456" s="989"/>
    </row>
    <row r="457" spans="1:8">
      <c r="A457" s="989"/>
      <c r="B457" s="989"/>
      <c r="C457" s="989"/>
      <c r="D457" s="989"/>
      <c r="E457" s="989"/>
      <c r="F457" s="989"/>
      <c r="G457" s="989"/>
      <c r="H457" s="989"/>
    </row>
    <row r="458" spans="1:8">
      <c r="A458" s="989"/>
      <c r="B458" s="989"/>
      <c r="C458" s="989"/>
      <c r="D458" s="989"/>
      <c r="E458" s="989"/>
      <c r="F458" s="989"/>
      <c r="G458" s="989"/>
      <c r="H458" s="989"/>
    </row>
    <row r="459" spans="1:8">
      <c r="A459" s="989"/>
      <c r="B459" s="989"/>
      <c r="C459" s="989"/>
      <c r="D459" s="989"/>
      <c r="E459" s="989"/>
      <c r="F459" s="989"/>
      <c r="G459" s="989"/>
      <c r="H459" s="989"/>
    </row>
    <row r="460" spans="1:8">
      <c r="A460" s="989"/>
      <c r="B460" s="989"/>
      <c r="C460" s="989"/>
      <c r="D460" s="989"/>
      <c r="E460" s="989"/>
      <c r="F460" s="989"/>
      <c r="G460" s="989"/>
      <c r="H460" s="989"/>
    </row>
    <row r="461" spans="1:8">
      <c r="A461" s="989"/>
      <c r="B461" s="989"/>
      <c r="C461" s="989"/>
      <c r="D461" s="989"/>
      <c r="E461" s="989"/>
      <c r="F461" s="989"/>
      <c r="G461" s="989"/>
      <c r="H461" s="989"/>
    </row>
    <row r="462" spans="1:8">
      <c r="A462" s="989"/>
      <c r="B462" s="989"/>
      <c r="C462" s="989"/>
      <c r="D462" s="989"/>
      <c r="E462" s="989"/>
      <c r="F462" s="989"/>
      <c r="G462" s="989"/>
      <c r="H462" s="989"/>
    </row>
    <row r="463" spans="1:8">
      <c r="A463" s="989"/>
      <c r="B463" s="989"/>
      <c r="C463" s="989"/>
      <c r="D463" s="989"/>
      <c r="E463" s="989"/>
      <c r="F463" s="989"/>
      <c r="G463" s="989"/>
      <c r="H463" s="989"/>
    </row>
    <row r="464" spans="1:8">
      <c r="A464" s="989"/>
      <c r="B464" s="989"/>
      <c r="C464" s="989"/>
      <c r="D464" s="989"/>
      <c r="E464" s="989"/>
      <c r="F464" s="989"/>
      <c r="G464" s="989"/>
      <c r="H464" s="989"/>
    </row>
    <row r="465" spans="1:8">
      <c r="A465" s="989"/>
      <c r="B465" s="989"/>
      <c r="C465" s="989"/>
      <c r="D465" s="989"/>
      <c r="E465" s="989"/>
      <c r="F465" s="989"/>
      <c r="G465" s="989"/>
      <c r="H465" s="989"/>
    </row>
    <row r="466" spans="1:8">
      <c r="A466" s="989"/>
      <c r="B466" s="989"/>
      <c r="C466" s="989"/>
      <c r="D466" s="989"/>
      <c r="E466" s="989"/>
      <c r="F466" s="989"/>
      <c r="G466" s="989"/>
      <c r="H466" s="989"/>
    </row>
    <row r="467" spans="1:8">
      <c r="A467" s="989"/>
      <c r="B467" s="989"/>
      <c r="C467" s="989"/>
      <c r="D467" s="989"/>
      <c r="E467" s="989"/>
      <c r="F467" s="989"/>
      <c r="G467" s="989"/>
      <c r="H467" s="989"/>
    </row>
    <row r="468" spans="1:8">
      <c r="A468" s="989"/>
      <c r="B468" s="989"/>
      <c r="C468" s="989"/>
      <c r="D468" s="989"/>
      <c r="E468" s="989"/>
      <c r="F468" s="989"/>
      <c r="G468" s="989"/>
      <c r="H468" s="989"/>
    </row>
    <row r="469" spans="1:8">
      <c r="A469" s="989"/>
      <c r="B469" s="989"/>
      <c r="C469" s="989"/>
      <c r="D469" s="989"/>
      <c r="E469" s="989"/>
      <c r="F469" s="989"/>
      <c r="G469" s="989"/>
      <c r="H469" s="989"/>
    </row>
    <row r="470" spans="1:8">
      <c r="A470" s="989"/>
      <c r="B470" s="989"/>
      <c r="C470" s="989"/>
      <c r="D470" s="989"/>
      <c r="E470" s="989"/>
      <c r="F470" s="989"/>
      <c r="G470" s="989"/>
      <c r="H470" s="989"/>
    </row>
    <row r="471" spans="1:8">
      <c r="A471" s="989"/>
      <c r="B471" s="989"/>
      <c r="C471" s="989"/>
      <c r="D471" s="989"/>
      <c r="E471" s="989"/>
      <c r="F471" s="989"/>
      <c r="G471" s="989"/>
      <c r="H471" s="989"/>
    </row>
    <row r="472" spans="1:8">
      <c r="A472" s="989"/>
      <c r="B472" s="989"/>
      <c r="C472" s="989"/>
      <c r="D472" s="989"/>
      <c r="E472" s="989"/>
      <c r="F472" s="989"/>
      <c r="G472" s="989"/>
      <c r="H472" s="989"/>
    </row>
    <row r="473" spans="1:8">
      <c r="A473" s="989"/>
      <c r="B473" s="989"/>
      <c r="C473" s="989"/>
      <c r="D473" s="989"/>
      <c r="E473" s="989"/>
      <c r="F473" s="989"/>
      <c r="G473" s="989"/>
      <c r="H473" s="989"/>
    </row>
    <row r="474" spans="1:8">
      <c r="A474" s="989"/>
      <c r="B474" s="989"/>
      <c r="C474" s="989"/>
      <c r="D474" s="989"/>
      <c r="E474" s="989"/>
      <c r="F474" s="989"/>
      <c r="G474" s="989"/>
      <c r="H474" s="989"/>
    </row>
    <row r="475" spans="1:8">
      <c r="A475" s="989"/>
      <c r="B475" s="989"/>
      <c r="C475" s="989"/>
      <c r="D475" s="989"/>
      <c r="E475" s="989"/>
      <c r="F475" s="989"/>
      <c r="G475" s="989"/>
      <c r="H475" s="989"/>
    </row>
    <row r="476" spans="1:8">
      <c r="A476" s="989"/>
      <c r="B476" s="989"/>
      <c r="C476" s="989"/>
      <c r="D476" s="989"/>
      <c r="E476" s="989"/>
      <c r="F476" s="989"/>
      <c r="G476" s="989"/>
      <c r="H476" s="989"/>
    </row>
    <row r="477" spans="1:8">
      <c r="A477" s="989"/>
      <c r="B477" s="989"/>
      <c r="C477" s="989"/>
      <c r="D477" s="989"/>
      <c r="E477" s="989"/>
      <c r="F477" s="989"/>
      <c r="G477" s="989"/>
      <c r="H477" s="989"/>
    </row>
    <row r="478" spans="1:8">
      <c r="A478" s="989"/>
      <c r="B478" s="989"/>
      <c r="C478" s="989"/>
      <c r="D478" s="989"/>
      <c r="E478" s="989"/>
      <c r="F478" s="989"/>
      <c r="G478" s="989"/>
      <c r="H478" s="989"/>
    </row>
    <row r="479" spans="1:8">
      <c r="A479" s="989"/>
      <c r="B479" s="989"/>
      <c r="C479" s="989"/>
      <c r="D479" s="989"/>
      <c r="E479" s="989"/>
      <c r="F479" s="989"/>
      <c r="G479" s="989"/>
      <c r="H479" s="989"/>
    </row>
    <row r="480" spans="1:8">
      <c r="A480" s="989"/>
      <c r="B480" s="989"/>
      <c r="C480" s="989"/>
      <c r="D480" s="989"/>
      <c r="E480" s="989"/>
      <c r="F480" s="989"/>
      <c r="G480" s="989"/>
      <c r="H480" s="989"/>
    </row>
    <row r="481" spans="1:8">
      <c r="A481" s="989"/>
      <c r="B481" s="989"/>
      <c r="C481" s="989"/>
      <c r="D481" s="989"/>
      <c r="E481" s="989"/>
      <c r="F481" s="989"/>
      <c r="G481" s="989"/>
      <c r="H481" s="989"/>
    </row>
    <row r="482" spans="1:8">
      <c r="A482" s="989"/>
      <c r="B482" s="989"/>
      <c r="C482" s="989"/>
      <c r="D482" s="989"/>
      <c r="E482" s="989"/>
      <c r="F482" s="989"/>
      <c r="G482" s="989"/>
      <c r="H482" s="989"/>
    </row>
    <row r="483" spans="1:8">
      <c r="A483" s="989"/>
      <c r="B483" s="989"/>
      <c r="C483" s="989"/>
      <c r="D483" s="989"/>
      <c r="E483" s="989"/>
      <c r="F483" s="989"/>
      <c r="G483" s="989"/>
      <c r="H483" s="989"/>
    </row>
    <row r="484" spans="1:8">
      <c r="A484" s="989"/>
      <c r="B484" s="989"/>
      <c r="C484" s="989"/>
      <c r="D484" s="989"/>
      <c r="E484" s="989"/>
      <c r="F484" s="989"/>
      <c r="G484" s="989"/>
      <c r="H484" s="989"/>
    </row>
    <row r="485" spans="1:8">
      <c r="A485" s="989"/>
      <c r="B485" s="989"/>
      <c r="C485" s="989"/>
      <c r="D485" s="989"/>
      <c r="E485" s="989"/>
      <c r="F485" s="989"/>
      <c r="G485" s="989"/>
      <c r="H485" s="989"/>
    </row>
    <row r="486" spans="1:8">
      <c r="A486" s="989"/>
      <c r="B486" s="989"/>
      <c r="C486" s="989"/>
      <c r="D486" s="989"/>
      <c r="E486" s="989"/>
      <c r="F486" s="989"/>
      <c r="G486" s="989"/>
      <c r="H486" s="989"/>
    </row>
    <row r="487" spans="1:8">
      <c r="A487" s="989"/>
      <c r="B487" s="989"/>
      <c r="C487" s="989"/>
      <c r="D487" s="989"/>
      <c r="E487" s="989"/>
      <c r="F487" s="989"/>
      <c r="G487" s="989"/>
      <c r="H487" s="989"/>
    </row>
    <row r="488" spans="1:8">
      <c r="A488" s="989"/>
      <c r="B488" s="989"/>
      <c r="C488" s="989"/>
      <c r="D488" s="989"/>
      <c r="E488" s="989"/>
      <c r="F488" s="989"/>
      <c r="G488" s="989"/>
      <c r="H488" s="989"/>
    </row>
    <row r="489" spans="1:8">
      <c r="A489" s="989"/>
      <c r="B489" s="989"/>
      <c r="C489" s="989"/>
      <c r="D489" s="989"/>
      <c r="E489" s="989"/>
      <c r="F489" s="989"/>
      <c r="G489" s="989"/>
      <c r="H489" s="989"/>
    </row>
    <row r="490" spans="1:8">
      <c r="A490" s="989"/>
      <c r="B490" s="989"/>
      <c r="C490" s="989"/>
      <c r="D490" s="989"/>
      <c r="E490" s="989"/>
      <c r="F490" s="989"/>
      <c r="G490" s="989"/>
      <c r="H490" s="989"/>
    </row>
    <row r="491" spans="1:8">
      <c r="A491" s="989"/>
      <c r="B491" s="989"/>
      <c r="C491" s="989"/>
      <c r="D491" s="989"/>
      <c r="E491" s="989"/>
      <c r="F491" s="989"/>
      <c r="G491" s="989"/>
      <c r="H491" s="989"/>
    </row>
    <row r="492" spans="1:8">
      <c r="A492" s="989"/>
      <c r="B492" s="989"/>
      <c r="C492" s="989"/>
      <c r="D492" s="989"/>
      <c r="E492" s="989"/>
      <c r="F492" s="989"/>
      <c r="G492" s="989"/>
      <c r="H492" s="989"/>
    </row>
    <row r="493" spans="1:8">
      <c r="A493" s="989"/>
      <c r="B493" s="989"/>
      <c r="C493" s="989"/>
      <c r="D493" s="989"/>
      <c r="E493" s="989"/>
      <c r="F493" s="989"/>
      <c r="G493" s="989"/>
      <c r="H493" s="989"/>
    </row>
    <row r="494" spans="1:8">
      <c r="A494" s="989"/>
      <c r="B494" s="989"/>
      <c r="C494" s="989"/>
      <c r="D494" s="989"/>
      <c r="E494" s="989"/>
      <c r="F494" s="989"/>
      <c r="G494" s="989"/>
      <c r="H494" s="989"/>
    </row>
    <row r="495" spans="1:8">
      <c r="A495" s="989"/>
      <c r="B495" s="989"/>
      <c r="C495" s="989"/>
      <c r="D495" s="989"/>
      <c r="E495" s="989"/>
      <c r="F495" s="989"/>
      <c r="G495" s="989"/>
      <c r="H495" s="989"/>
    </row>
    <row r="496" spans="1:8">
      <c r="A496" s="989"/>
      <c r="B496" s="989"/>
      <c r="C496" s="989"/>
      <c r="D496" s="989"/>
      <c r="E496" s="989"/>
      <c r="F496" s="989"/>
      <c r="G496" s="989"/>
      <c r="H496" s="989"/>
    </row>
    <row r="497" spans="1:8">
      <c r="A497" s="989"/>
      <c r="B497" s="989"/>
      <c r="C497" s="989"/>
      <c r="D497" s="989"/>
      <c r="E497" s="989"/>
      <c r="F497" s="989"/>
      <c r="G497" s="989"/>
      <c r="H497" s="989"/>
    </row>
    <row r="498" spans="1:8">
      <c r="A498" s="989"/>
      <c r="B498" s="989"/>
      <c r="C498" s="989"/>
      <c r="D498" s="989"/>
      <c r="E498" s="989"/>
      <c r="F498" s="989"/>
      <c r="G498" s="989"/>
      <c r="H498" s="989"/>
    </row>
    <row r="499" spans="1:8">
      <c r="A499" s="989"/>
      <c r="B499" s="989"/>
      <c r="C499" s="989"/>
      <c r="D499" s="989"/>
      <c r="E499" s="989"/>
      <c r="F499" s="989"/>
      <c r="G499" s="989"/>
      <c r="H499" s="989"/>
    </row>
    <row r="500" spans="1:8">
      <c r="A500" s="989"/>
      <c r="B500" s="989"/>
      <c r="C500" s="989"/>
      <c r="D500" s="989"/>
      <c r="E500" s="989"/>
      <c r="F500" s="989"/>
      <c r="G500" s="989"/>
      <c r="H500" s="989"/>
    </row>
    <row r="501" spans="1:8">
      <c r="A501" s="989"/>
      <c r="B501" s="989"/>
      <c r="C501" s="989"/>
      <c r="D501" s="989"/>
      <c r="E501" s="989"/>
      <c r="F501" s="989"/>
      <c r="G501" s="989"/>
      <c r="H501" s="989"/>
    </row>
    <row r="502" spans="1:8">
      <c r="A502" s="989"/>
      <c r="B502" s="989"/>
      <c r="C502" s="989"/>
      <c r="D502" s="989"/>
      <c r="E502" s="989"/>
      <c r="F502" s="989"/>
      <c r="G502" s="989"/>
      <c r="H502" s="989"/>
    </row>
    <row r="503" spans="1:8">
      <c r="A503" s="989"/>
      <c r="B503" s="989"/>
      <c r="C503" s="989"/>
      <c r="D503" s="989"/>
      <c r="E503" s="989"/>
      <c r="F503" s="989"/>
      <c r="G503" s="989"/>
      <c r="H503" s="989"/>
    </row>
    <row r="504" spans="1:8">
      <c r="A504" s="989"/>
      <c r="B504" s="989"/>
      <c r="C504" s="989"/>
      <c r="D504" s="989"/>
      <c r="E504" s="989"/>
      <c r="F504" s="989"/>
      <c r="G504" s="989"/>
      <c r="H504" s="989"/>
    </row>
    <row r="505" spans="1:8">
      <c r="A505" s="989"/>
      <c r="B505" s="989"/>
      <c r="C505" s="989"/>
      <c r="D505" s="989"/>
      <c r="E505" s="989"/>
      <c r="F505" s="989"/>
      <c r="G505" s="989"/>
      <c r="H505" s="989"/>
    </row>
    <row r="506" spans="1:8">
      <c r="A506" s="989"/>
      <c r="B506" s="989"/>
      <c r="C506" s="989"/>
      <c r="D506" s="989"/>
      <c r="E506" s="989"/>
      <c r="F506" s="989"/>
      <c r="G506" s="989"/>
      <c r="H506" s="989"/>
    </row>
    <row r="507" spans="1:8">
      <c r="A507" s="989"/>
      <c r="B507" s="989"/>
      <c r="C507" s="989"/>
      <c r="D507" s="989"/>
      <c r="E507" s="989"/>
      <c r="F507" s="989"/>
      <c r="G507" s="989"/>
      <c r="H507" s="989"/>
    </row>
    <row r="508" spans="1:8">
      <c r="A508" s="989"/>
      <c r="B508" s="989"/>
      <c r="C508" s="989"/>
      <c r="D508" s="989"/>
      <c r="E508" s="989"/>
      <c r="F508" s="989"/>
      <c r="G508" s="989"/>
      <c r="H508" s="989"/>
    </row>
    <row r="509" spans="1:8">
      <c r="A509" s="989"/>
      <c r="B509" s="989"/>
      <c r="C509" s="989"/>
      <c r="D509" s="989"/>
      <c r="E509" s="989"/>
      <c r="F509" s="989"/>
      <c r="G509" s="989"/>
      <c r="H509" s="989"/>
    </row>
    <row r="510" spans="1:8">
      <c r="A510" s="989"/>
      <c r="B510" s="989"/>
      <c r="C510" s="989"/>
      <c r="D510" s="989"/>
      <c r="E510" s="989"/>
      <c r="F510" s="989"/>
      <c r="G510" s="989"/>
      <c r="H510" s="989"/>
    </row>
    <row r="511" spans="1:8">
      <c r="A511" s="989"/>
      <c r="B511" s="989"/>
      <c r="C511" s="989"/>
      <c r="D511" s="989"/>
      <c r="E511" s="989"/>
      <c r="F511" s="989"/>
      <c r="G511" s="989"/>
      <c r="H511" s="989"/>
    </row>
    <row r="512" spans="1:8">
      <c r="A512" s="989"/>
      <c r="B512" s="989"/>
      <c r="C512" s="989"/>
      <c r="D512" s="989"/>
      <c r="E512" s="989"/>
      <c r="F512" s="989"/>
      <c r="G512" s="989"/>
      <c r="H512" s="989"/>
    </row>
    <row r="513" spans="1:8">
      <c r="A513" s="989"/>
      <c r="B513" s="989"/>
      <c r="C513" s="989"/>
      <c r="D513" s="989"/>
      <c r="E513" s="989"/>
      <c r="F513" s="989"/>
      <c r="G513" s="989"/>
      <c r="H513" s="989"/>
    </row>
    <row r="514" spans="1:8">
      <c r="A514" s="989"/>
      <c r="B514" s="989"/>
      <c r="C514" s="989"/>
      <c r="D514" s="989"/>
      <c r="E514" s="989"/>
      <c r="F514" s="989"/>
      <c r="G514" s="989"/>
      <c r="H514" s="989"/>
    </row>
    <row r="515" spans="1:8">
      <c r="A515" s="989"/>
      <c r="B515" s="989"/>
      <c r="C515" s="989"/>
      <c r="D515" s="989"/>
      <c r="E515" s="989"/>
      <c r="F515" s="989"/>
      <c r="G515" s="989"/>
      <c r="H515" s="989"/>
    </row>
    <row r="516" spans="1:8">
      <c r="A516" s="989"/>
      <c r="B516" s="989"/>
      <c r="C516" s="989"/>
      <c r="D516" s="989"/>
      <c r="E516" s="989"/>
      <c r="F516" s="989"/>
      <c r="G516" s="989"/>
      <c r="H516" s="989"/>
    </row>
    <row r="517" spans="1:8">
      <c r="A517" s="989"/>
      <c r="B517" s="989"/>
      <c r="C517" s="989"/>
      <c r="D517" s="989"/>
      <c r="E517" s="989"/>
      <c r="F517" s="989"/>
      <c r="G517" s="989"/>
      <c r="H517" s="989"/>
    </row>
    <row r="518" spans="1:8">
      <c r="A518" s="989"/>
      <c r="B518" s="989"/>
      <c r="C518" s="989"/>
      <c r="D518" s="989"/>
      <c r="E518" s="989"/>
      <c r="F518" s="989"/>
      <c r="G518" s="989"/>
      <c r="H518" s="989"/>
    </row>
    <row r="519" spans="1:8">
      <c r="A519" s="989"/>
      <c r="B519" s="989"/>
      <c r="C519" s="989"/>
      <c r="D519" s="989"/>
      <c r="E519" s="989"/>
      <c r="F519" s="989"/>
      <c r="G519" s="989"/>
      <c r="H519" s="989"/>
    </row>
    <row r="520" spans="1:8">
      <c r="A520" s="989"/>
      <c r="B520" s="989"/>
      <c r="C520" s="989"/>
      <c r="D520" s="989"/>
      <c r="E520" s="989"/>
      <c r="F520" s="989"/>
      <c r="G520" s="989"/>
      <c r="H520" s="989"/>
    </row>
    <row r="521" spans="1:8">
      <c r="A521" s="989"/>
      <c r="B521" s="989"/>
      <c r="C521" s="989"/>
      <c r="D521" s="989"/>
      <c r="E521" s="989"/>
      <c r="F521" s="989"/>
      <c r="G521" s="989"/>
      <c r="H521" s="989"/>
    </row>
    <row r="522" spans="1:8">
      <c r="A522" s="989"/>
      <c r="B522" s="989"/>
      <c r="C522" s="989"/>
      <c r="D522" s="989"/>
      <c r="E522" s="989"/>
      <c r="F522" s="989"/>
      <c r="G522" s="989"/>
      <c r="H522" s="989"/>
    </row>
    <row r="523" spans="1:8">
      <c r="A523" s="989"/>
      <c r="B523" s="989"/>
      <c r="C523" s="989"/>
      <c r="D523" s="989"/>
      <c r="E523" s="989"/>
      <c r="F523" s="989"/>
      <c r="G523" s="989"/>
      <c r="H523" s="989"/>
    </row>
    <row r="524" spans="1:8">
      <c r="A524" s="989"/>
      <c r="B524" s="989"/>
      <c r="C524" s="989"/>
      <c r="D524" s="989"/>
      <c r="E524" s="989"/>
      <c r="F524" s="989"/>
      <c r="G524" s="989"/>
      <c r="H524" s="989"/>
    </row>
    <row r="525" spans="1:8">
      <c r="A525" s="989"/>
      <c r="B525" s="989"/>
      <c r="C525" s="989"/>
      <c r="D525" s="989"/>
      <c r="E525" s="989"/>
      <c r="F525" s="989"/>
      <c r="G525" s="989"/>
      <c r="H525" s="989"/>
    </row>
    <row r="526" spans="1:8">
      <c r="A526" s="989"/>
      <c r="B526" s="989"/>
      <c r="C526" s="989"/>
      <c r="D526" s="989"/>
      <c r="E526" s="989"/>
      <c r="F526" s="989"/>
      <c r="G526" s="989"/>
      <c r="H526" s="989"/>
    </row>
    <row r="527" spans="1:8">
      <c r="A527" s="989"/>
      <c r="B527" s="989"/>
      <c r="C527" s="989"/>
      <c r="D527" s="989"/>
      <c r="E527" s="989"/>
      <c r="F527" s="989"/>
      <c r="G527" s="989"/>
      <c r="H527" s="989"/>
    </row>
    <row r="528" spans="1:8">
      <c r="A528" s="989"/>
      <c r="B528" s="989"/>
      <c r="C528" s="989"/>
      <c r="D528" s="989"/>
      <c r="E528" s="989"/>
      <c r="F528" s="989"/>
      <c r="G528" s="989"/>
      <c r="H528" s="989"/>
    </row>
    <row r="529" spans="1:8">
      <c r="A529" s="989"/>
      <c r="B529" s="989"/>
      <c r="C529" s="989"/>
      <c r="D529" s="989"/>
      <c r="E529" s="989"/>
      <c r="F529" s="989"/>
      <c r="G529" s="989"/>
      <c r="H529" s="989"/>
    </row>
    <row r="530" spans="1:8">
      <c r="A530" s="989"/>
      <c r="B530" s="989"/>
      <c r="C530" s="989"/>
      <c r="D530" s="989"/>
      <c r="E530" s="989"/>
      <c r="F530" s="989"/>
      <c r="G530" s="989"/>
      <c r="H530" s="989"/>
    </row>
    <row r="531" spans="1:8">
      <c r="A531" s="989"/>
      <c r="B531" s="989"/>
      <c r="C531" s="989"/>
      <c r="D531" s="989"/>
      <c r="E531" s="989"/>
      <c r="F531" s="989"/>
      <c r="G531" s="989"/>
      <c r="H531" s="989"/>
    </row>
    <row r="532" spans="1:8">
      <c r="A532" s="989"/>
      <c r="B532" s="989"/>
      <c r="C532" s="989"/>
      <c r="D532" s="989"/>
      <c r="E532" s="989"/>
      <c r="F532" s="989"/>
      <c r="G532" s="989"/>
      <c r="H532" s="989"/>
    </row>
    <row r="533" spans="1:8">
      <c r="A533" s="989"/>
      <c r="B533" s="989"/>
      <c r="C533" s="989"/>
      <c r="D533" s="989"/>
      <c r="E533" s="989"/>
      <c r="F533" s="989"/>
      <c r="G533" s="989"/>
      <c r="H533" s="989"/>
    </row>
    <row r="534" spans="1:8">
      <c r="A534" s="989"/>
      <c r="B534" s="989"/>
      <c r="C534" s="989"/>
      <c r="D534" s="989"/>
      <c r="E534" s="989"/>
      <c r="F534" s="989"/>
      <c r="G534" s="989"/>
      <c r="H534" s="989"/>
    </row>
    <row r="535" spans="1:8">
      <c r="A535" s="989"/>
      <c r="B535" s="989"/>
      <c r="C535" s="989"/>
      <c r="D535" s="989"/>
      <c r="E535" s="989"/>
      <c r="F535" s="989"/>
      <c r="G535" s="989"/>
      <c r="H535" s="989"/>
    </row>
    <row r="536" spans="1:8">
      <c r="A536" s="989"/>
      <c r="B536" s="989"/>
      <c r="C536" s="989"/>
      <c r="D536" s="989"/>
      <c r="E536" s="989"/>
      <c r="F536" s="989"/>
      <c r="G536" s="989"/>
      <c r="H536" s="989"/>
    </row>
    <row r="537" spans="1:8">
      <c r="A537" s="989"/>
      <c r="B537" s="989"/>
      <c r="C537" s="989"/>
      <c r="D537" s="989"/>
      <c r="E537" s="989"/>
      <c r="F537" s="989"/>
      <c r="G537" s="989"/>
      <c r="H537" s="989"/>
    </row>
    <row r="538" spans="1:8">
      <c r="A538" s="989"/>
      <c r="B538" s="989"/>
      <c r="C538" s="989"/>
      <c r="D538" s="989"/>
      <c r="E538" s="989"/>
      <c r="F538" s="989"/>
      <c r="G538" s="989"/>
      <c r="H538" s="989"/>
    </row>
    <row r="539" spans="1:8">
      <c r="A539" s="989"/>
      <c r="B539" s="989"/>
      <c r="C539" s="989"/>
      <c r="D539" s="989"/>
      <c r="E539" s="989"/>
      <c r="F539" s="989"/>
      <c r="G539" s="989"/>
      <c r="H539" s="989"/>
    </row>
    <row r="540" spans="1:8">
      <c r="A540" s="989"/>
      <c r="B540" s="989"/>
      <c r="C540" s="989"/>
      <c r="D540" s="989"/>
      <c r="E540" s="989"/>
      <c r="F540" s="989"/>
      <c r="G540" s="989"/>
      <c r="H540" s="989"/>
    </row>
    <row r="541" spans="1:8">
      <c r="A541" s="989"/>
      <c r="B541" s="989"/>
      <c r="C541" s="989"/>
      <c r="D541" s="989"/>
      <c r="E541" s="989"/>
      <c r="F541" s="989"/>
      <c r="G541" s="989"/>
      <c r="H541" s="989"/>
    </row>
    <row r="542" spans="1:8">
      <c r="A542" s="989"/>
      <c r="B542" s="989"/>
      <c r="C542" s="989"/>
      <c r="D542" s="989"/>
      <c r="E542" s="989"/>
      <c r="F542" s="989"/>
      <c r="G542" s="989"/>
      <c r="H542" s="989"/>
    </row>
    <row r="543" spans="1:8">
      <c r="A543" s="989"/>
      <c r="B543" s="989"/>
      <c r="C543" s="989"/>
      <c r="D543" s="989"/>
      <c r="E543" s="989"/>
      <c r="F543" s="989"/>
      <c r="G543" s="989"/>
      <c r="H543" s="989"/>
    </row>
    <row r="544" spans="1:8">
      <c r="A544" s="989"/>
      <c r="B544" s="989"/>
      <c r="C544" s="989"/>
      <c r="D544" s="989"/>
      <c r="E544" s="989"/>
      <c r="F544" s="989"/>
      <c r="G544" s="989"/>
      <c r="H544" s="989"/>
    </row>
    <row r="545" spans="1:8">
      <c r="A545" s="989"/>
      <c r="B545" s="989"/>
      <c r="C545" s="989"/>
      <c r="D545" s="989"/>
      <c r="E545" s="989"/>
      <c r="F545" s="989"/>
      <c r="G545" s="989"/>
      <c r="H545" s="989"/>
    </row>
    <row r="546" spans="1:8">
      <c r="A546" s="989"/>
      <c r="B546" s="989"/>
      <c r="C546" s="989"/>
      <c r="D546" s="989"/>
      <c r="E546" s="989"/>
      <c r="F546" s="989"/>
      <c r="G546" s="989"/>
      <c r="H546" s="989"/>
    </row>
    <row r="547" spans="1:8">
      <c r="A547" s="989"/>
      <c r="B547" s="989"/>
      <c r="C547" s="989"/>
      <c r="D547" s="989"/>
      <c r="E547" s="989"/>
      <c r="F547" s="989"/>
      <c r="G547" s="989"/>
      <c r="H547" s="989"/>
    </row>
    <row r="548" spans="1:8">
      <c r="A548" s="989"/>
      <c r="B548" s="989"/>
      <c r="C548" s="989"/>
      <c r="D548" s="989"/>
      <c r="E548" s="989"/>
      <c r="F548" s="989"/>
      <c r="G548" s="989"/>
      <c r="H548" s="989"/>
    </row>
    <row r="549" spans="1:8">
      <c r="A549" s="989"/>
      <c r="B549" s="989"/>
      <c r="C549" s="989"/>
      <c r="D549" s="989"/>
      <c r="E549" s="989"/>
      <c r="F549" s="989"/>
      <c r="G549" s="989"/>
      <c r="H549" s="989"/>
    </row>
    <row r="550" spans="1:8">
      <c r="A550" s="989"/>
      <c r="B550" s="989"/>
      <c r="C550" s="989"/>
      <c r="D550" s="989"/>
      <c r="E550" s="989"/>
      <c r="F550" s="989"/>
      <c r="G550" s="989"/>
      <c r="H550" s="989"/>
    </row>
    <row r="551" spans="1:8">
      <c r="A551" s="989"/>
      <c r="B551" s="989"/>
      <c r="C551" s="989"/>
      <c r="D551" s="989"/>
      <c r="E551" s="989"/>
      <c r="F551" s="989"/>
      <c r="G551" s="989"/>
      <c r="H551" s="989"/>
    </row>
    <row r="552" spans="1:8">
      <c r="A552" s="989"/>
      <c r="B552" s="989"/>
      <c r="C552" s="989"/>
      <c r="D552" s="989"/>
      <c r="E552" s="989"/>
      <c r="F552" s="989"/>
      <c r="G552" s="989"/>
      <c r="H552" s="989"/>
    </row>
    <row r="553" spans="1:8">
      <c r="A553" s="989"/>
      <c r="B553" s="989"/>
      <c r="C553" s="989"/>
      <c r="D553" s="989"/>
      <c r="E553" s="989"/>
      <c r="F553" s="989"/>
      <c r="G553" s="989"/>
      <c r="H553" s="989"/>
    </row>
    <row r="554" spans="1:8">
      <c r="A554" s="989"/>
      <c r="B554" s="989"/>
      <c r="C554" s="989"/>
      <c r="D554" s="989"/>
      <c r="E554" s="989"/>
      <c r="F554" s="989"/>
      <c r="G554" s="989"/>
      <c r="H554" s="989"/>
    </row>
    <row r="555" spans="1:8">
      <c r="A555" s="989"/>
      <c r="B555" s="989"/>
      <c r="C555" s="989"/>
      <c r="D555" s="989"/>
      <c r="E555" s="989"/>
      <c r="F555" s="989"/>
      <c r="G555" s="989"/>
      <c r="H555" s="989"/>
    </row>
    <row r="556" spans="1:8">
      <c r="A556" s="989"/>
      <c r="B556" s="989"/>
      <c r="C556" s="989"/>
      <c r="D556" s="989"/>
      <c r="E556" s="989"/>
      <c r="F556" s="989"/>
      <c r="G556" s="989"/>
      <c r="H556" s="989"/>
    </row>
    <row r="557" spans="1:8">
      <c r="A557" s="989"/>
      <c r="B557" s="989"/>
      <c r="C557" s="989"/>
      <c r="D557" s="989"/>
      <c r="E557" s="989"/>
      <c r="F557" s="989"/>
      <c r="G557" s="989"/>
      <c r="H557" s="989"/>
    </row>
    <row r="558" spans="1:8">
      <c r="A558" s="989"/>
      <c r="B558" s="989"/>
      <c r="C558" s="989"/>
      <c r="D558" s="989"/>
      <c r="E558" s="989"/>
      <c r="F558" s="989"/>
      <c r="G558" s="989"/>
      <c r="H558" s="989"/>
    </row>
    <row r="559" spans="1:8">
      <c r="A559" s="989"/>
      <c r="B559" s="989"/>
      <c r="C559" s="989"/>
      <c r="D559" s="989"/>
      <c r="E559" s="989"/>
      <c r="F559" s="989"/>
      <c r="G559" s="989"/>
      <c r="H559" s="989"/>
    </row>
    <row r="560" spans="1:8">
      <c r="A560" s="989"/>
      <c r="B560" s="989"/>
      <c r="C560" s="989"/>
      <c r="D560" s="989"/>
      <c r="E560" s="989"/>
      <c r="F560" s="989"/>
      <c r="G560" s="989"/>
      <c r="H560" s="989"/>
    </row>
    <row r="561" spans="1:8">
      <c r="A561" s="989"/>
      <c r="B561" s="989"/>
      <c r="C561" s="989"/>
      <c r="D561" s="989"/>
      <c r="E561" s="989"/>
      <c r="F561" s="989"/>
      <c r="G561" s="989"/>
      <c r="H561" s="989"/>
    </row>
    <row r="562" spans="1:8">
      <c r="A562" s="989"/>
      <c r="B562" s="989"/>
      <c r="C562" s="989"/>
      <c r="D562" s="989"/>
      <c r="E562" s="989"/>
      <c r="F562" s="989"/>
      <c r="G562" s="989"/>
      <c r="H562" s="989"/>
    </row>
    <row r="563" spans="1:8">
      <c r="A563" s="989"/>
      <c r="B563" s="989"/>
      <c r="C563" s="989"/>
      <c r="D563" s="989"/>
      <c r="E563" s="989"/>
      <c r="F563" s="989"/>
      <c r="G563" s="989"/>
      <c r="H563" s="989"/>
    </row>
    <row r="564" spans="1:8">
      <c r="A564" s="989"/>
      <c r="B564" s="989"/>
      <c r="C564" s="989"/>
      <c r="D564" s="989"/>
      <c r="E564" s="989"/>
      <c r="F564" s="989"/>
      <c r="G564" s="989"/>
      <c r="H564" s="989"/>
    </row>
    <row r="565" spans="1:8">
      <c r="A565" s="989"/>
      <c r="B565" s="989"/>
      <c r="C565" s="989"/>
      <c r="D565" s="989"/>
      <c r="E565" s="989"/>
      <c r="F565" s="989"/>
      <c r="G565" s="989"/>
      <c r="H565" s="989"/>
    </row>
    <row r="566" spans="1:8">
      <c r="A566" s="989"/>
      <c r="B566" s="989"/>
      <c r="C566" s="989"/>
      <c r="D566" s="989"/>
      <c r="E566" s="989"/>
      <c r="F566" s="989"/>
      <c r="G566" s="989"/>
      <c r="H566" s="989"/>
    </row>
    <row r="567" spans="1:8">
      <c r="A567" s="989"/>
      <c r="B567" s="989"/>
      <c r="C567" s="989"/>
      <c r="D567" s="989"/>
      <c r="E567" s="989"/>
      <c r="F567" s="989"/>
      <c r="G567" s="989"/>
      <c r="H567" s="989"/>
    </row>
    <row r="568" spans="1:8">
      <c r="A568" s="989"/>
      <c r="B568" s="989"/>
      <c r="C568" s="989"/>
      <c r="D568" s="989"/>
      <c r="E568" s="989"/>
      <c r="F568" s="989"/>
      <c r="G568" s="989"/>
      <c r="H568" s="989"/>
    </row>
    <row r="569" spans="1:8">
      <c r="A569" s="989"/>
      <c r="B569" s="989"/>
      <c r="C569" s="989"/>
      <c r="D569" s="989"/>
      <c r="E569" s="989"/>
      <c r="F569" s="989"/>
      <c r="G569" s="989"/>
      <c r="H569" s="989"/>
    </row>
    <row r="570" spans="1:8">
      <c r="A570" s="989"/>
      <c r="B570" s="989"/>
      <c r="C570" s="989"/>
      <c r="D570" s="989"/>
      <c r="E570" s="989"/>
      <c r="F570" s="989"/>
      <c r="G570" s="989"/>
      <c r="H570" s="989"/>
    </row>
    <row r="571" spans="1:8">
      <c r="A571" s="989"/>
      <c r="B571" s="989"/>
      <c r="C571" s="989"/>
      <c r="D571" s="989"/>
      <c r="E571" s="989"/>
      <c r="F571" s="989"/>
      <c r="G571" s="989"/>
      <c r="H571" s="989"/>
    </row>
    <row r="572" spans="1:8">
      <c r="A572" s="989"/>
      <c r="B572" s="989"/>
      <c r="C572" s="989"/>
      <c r="D572" s="989"/>
      <c r="E572" s="989"/>
      <c r="F572" s="989"/>
      <c r="G572" s="989"/>
      <c r="H572" s="989"/>
    </row>
    <row r="573" spans="1:8">
      <c r="A573" s="989"/>
      <c r="B573" s="989"/>
      <c r="C573" s="989"/>
      <c r="D573" s="989"/>
      <c r="E573" s="989"/>
      <c r="F573" s="989"/>
      <c r="G573" s="989"/>
      <c r="H573" s="989"/>
    </row>
    <row r="574" spans="1:8">
      <c r="A574" s="989"/>
      <c r="B574" s="989"/>
      <c r="C574" s="989"/>
      <c r="D574" s="989"/>
      <c r="E574" s="989"/>
      <c r="F574" s="989"/>
      <c r="G574" s="989"/>
      <c r="H574" s="989"/>
    </row>
    <row r="575" spans="1:8">
      <c r="A575" s="989"/>
      <c r="B575" s="989"/>
      <c r="C575" s="989"/>
      <c r="D575" s="989"/>
      <c r="E575" s="989"/>
      <c r="F575" s="989"/>
      <c r="G575" s="989"/>
      <c r="H575" s="989"/>
    </row>
    <row r="576" spans="1:8">
      <c r="A576" s="989"/>
      <c r="B576" s="989"/>
      <c r="C576" s="989"/>
      <c r="D576" s="989"/>
      <c r="E576" s="989"/>
      <c r="F576" s="989"/>
      <c r="G576" s="989"/>
      <c r="H576" s="989"/>
    </row>
    <row r="577" spans="1:8">
      <c r="A577" s="989"/>
      <c r="B577" s="989"/>
      <c r="C577" s="989"/>
      <c r="D577" s="989"/>
      <c r="E577" s="989"/>
      <c r="F577" s="989"/>
      <c r="G577" s="989"/>
      <c r="H577" s="989"/>
    </row>
    <row r="578" spans="1:8">
      <c r="A578" s="989"/>
      <c r="B578" s="989"/>
      <c r="C578" s="989"/>
      <c r="D578" s="989"/>
      <c r="E578" s="989"/>
      <c r="F578" s="989"/>
      <c r="G578" s="989"/>
      <c r="H578" s="989"/>
    </row>
    <row r="579" spans="1:8">
      <c r="A579" s="989"/>
      <c r="B579" s="989"/>
      <c r="C579" s="989"/>
      <c r="D579" s="989"/>
      <c r="E579" s="989"/>
      <c r="F579" s="989"/>
      <c r="G579" s="989"/>
      <c r="H579" s="989"/>
    </row>
    <row r="580" spans="1:8">
      <c r="A580" s="989"/>
      <c r="B580" s="989"/>
      <c r="C580" s="989"/>
      <c r="D580" s="989"/>
      <c r="E580" s="989"/>
      <c r="F580" s="989"/>
      <c r="G580" s="989"/>
      <c r="H580" s="989"/>
    </row>
    <row r="581" spans="1:8">
      <c r="A581" s="989"/>
      <c r="B581" s="989"/>
      <c r="C581" s="989"/>
      <c r="D581" s="989"/>
      <c r="E581" s="989"/>
      <c r="F581" s="989"/>
      <c r="G581" s="989"/>
      <c r="H581" s="989"/>
    </row>
    <row r="582" spans="1:8">
      <c r="A582" s="989"/>
      <c r="B582" s="989"/>
      <c r="C582" s="989"/>
      <c r="D582" s="989"/>
      <c r="E582" s="989"/>
      <c r="F582" s="989"/>
      <c r="G582" s="989"/>
      <c r="H582" s="989"/>
    </row>
    <row r="583" spans="1:8">
      <c r="A583" s="989"/>
      <c r="B583" s="989"/>
      <c r="C583" s="989"/>
      <c r="D583" s="989"/>
      <c r="E583" s="989"/>
      <c r="F583" s="989"/>
      <c r="G583" s="989"/>
      <c r="H583" s="989"/>
    </row>
    <row r="584" spans="1:8">
      <c r="A584" s="989"/>
      <c r="B584" s="989"/>
      <c r="C584" s="989"/>
      <c r="D584" s="989"/>
      <c r="E584" s="989"/>
      <c r="F584" s="989"/>
      <c r="G584" s="989"/>
      <c r="H584" s="989"/>
    </row>
    <row r="585" spans="1:8">
      <c r="A585" s="989"/>
      <c r="B585" s="989"/>
      <c r="C585" s="989"/>
      <c r="D585" s="989"/>
      <c r="E585" s="989"/>
      <c r="F585" s="989"/>
      <c r="G585" s="989"/>
      <c r="H585" s="989"/>
    </row>
    <row r="586" spans="1:8">
      <c r="A586" s="989"/>
      <c r="B586" s="989"/>
      <c r="C586" s="989"/>
      <c r="D586" s="989"/>
      <c r="E586" s="989"/>
      <c r="F586" s="989"/>
      <c r="G586" s="989"/>
      <c r="H586" s="989"/>
    </row>
    <row r="587" spans="1:8">
      <c r="A587" s="989"/>
      <c r="B587" s="989"/>
      <c r="C587" s="989"/>
      <c r="D587" s="989"/>
      <c r="E587" s="989"/>
      <c r="F587" s="989"/>
      <c r="G587" s="989"/>
      <c r="H587" s="989"/>
    </row>
    <row r="588" spans="1:8">
      <c r="A588" s="989"/>
      <c r="B588" s="989"/>
      <c r="C588" s="989"/>
      <c r="D588" s="989"/>
      <c r="E588" s="989"/>
      <c r="F588" s="989"/>
      <c r="G588" s="989"/>
      <c r="H588" s="989"/>
    </row>
    <row r="589" spans="1:8">
      <c r="A589" s="989"/>
      <c r="B589" s="989"/>
      <c r="C589" s="989"/>
      <c r="D589" s="989"/>
      <c r="E589" s="989"/>
      <c r="F589" s="989"/>
      <c r="G589" s="989"/>
      <c r="H589" s="989"/>
    </row>
    <row r="590" spans="1:8">
      <c r="A590" s="989"/>
      <c r="B590" s="989"/>
      <c r="C590" s="989"/>
      <c r="D590" s="989"/>
      <c r="E590" s="989"/>
      <c r="F590" s="989"/>
      <c r="G590" s="989"/>
      <c r="H590" s="989"/>
    </row>
    <row r="591" spans="1:8">
      <c r="A591" s="989"/>
      <c r="B591" s="989"/>
      <c r="C591" s="989"/>
      <c r="D591" s="989"/>
      <c r="E591" s="989"/>
      <c r="F591" s="989"/>
      <c r="G591" s="989"/>
      <c r="H591" s="989"/>
    </row>
    <row r="592" spans="1:8">
      <c r="A592" s="989"/>
      <c r="B592" s="989"/>
      <c r="C592" s="989"/>
      <c r="D592" s="989"/>
      <c r="E592" s="989"/>
      <c r="F592" s="989"/>
      <c r="G592" s="989"/>
      <c r="H592" s="989"/>
    </row>
    <row r="593" spans="1:8">
      <c r="A593" s="989"/>
      <c r="B593" s="989"/>
      <c r="C593" s="989"/>
      <c r="D593" s="989"/>
      <c r="E593" s="989"/>
      <c r="F593" s="989"/>
      <c r="G593" s="989"/>
      <c r="H593" s="989"/>
    </row>
    <row r="594" spans="1:8">
      <c r="A594" s="989"/>
      <c r="B594" s="989"/>
      <c r="C594" s="989"/>
      <c r="D594" s="989"/>
      <c r="E594" s="989"/>
      <c r="F594" s="989"/>
      <c r="G594" s="989"/>
      <c r="H594" s="989"/>
    </row>
    <row r="595" spans="1:8">
      <c r="A595" s="989"/>
      <c r="B595" s="989"/>
      <c r="C595" s="989"/>
      <c r="D595" s="989"/>
      <c r="E595" s="989"/>
      <c r="F595" s="989"/>
      <c r="G595" s="989"/>
      <c r="H595" s="989"/>
    </row>
    <row r="596" spans="1:8">
      <c r="A596" s="989"/>
      <c r="B596" s="989"/>
      <c r="C596" s="989"/>
      <c r="D596" s="989"/>
      <c r="E596" s="989"/>
      <c r="F596" s="989"/>
      <c r="G596" s="989"/>
      <c r="H596" s="989"/>
    </row>
    <row r="597" spans="1:8">
      <c r="A597" s="989"/>
      <c r="B597" s="989"/>
      <c r="C597" s="989"/>
      <c r="D597" s="989"/>
      <c r="E597" s="989"/>
      <c r="F597" s="989"/>
      <c r="G597" s="989"/>
      <c r="H597" s="989"/>
    </row>
    <row r="598" spans="1:8">
      <c r="A598" s="989"/>
      <c r="B598" s="989"/>
      <c r="C598" s="989"/>
      <c r="D598" s="989"/>
      <c r="E598" s="989"/>
      <c r="F598" s="989"/>
      <c r="G598" s="989"/>
      <c r="H598" s="989"/>
    </row>
    <row r="599" spans="1:8">
      <c r="A599" s="989"/>
      <c r="B599" s="989"/>
      <c r="C599" s="989"/>
      <c r="D599" s="989"/>
      <c r="E599" s="989"/>
      <c r="F599" s="989"/>
      <c r="G599" s="989"/>
      <c r="H599" s="989"/>
    </row>
    <row r="600" spans="1:8">
      <c r="A600" s="989"/>
      <c r="B600" s="989"/>
      <c r="C600" s="989"/>
      <c r="D600" s="989"/>
      <c r="E600" s="989"/>
      <c r="F600" s="989"/>
      <c r="G600" s="989"/>
      <c r="H600" s="989"/>
    </row>
    <row r="601" spans="1:8">
      <c r="A601" s="989"/>
      <c r="B601" s="989"/>
      <c r="C601" s="989"/>
      <c r="D601" s="989"/>
      <c r="E601" s="989"/>
      <c r="F601" s="989"/>
      <c r="G601" s="989"/>
      <c r="H601" s="989"/>
    </row>
    <row r="602" spans="1:8">
      <c r="A602" s="989"/>
      <c r="B602" s="989"/>
      <c r="C602" s="989"/>
      <c r="D602" s="989"/>
      <c r="E602" s="989"/>
      <c r="F602" s="989"/>
      <c r="G602" s="989"/>
      <c r="H602" s="989"/>
    </row>
    <row r="603" spans="1:8">
      <c r="A603" s="989"/>
      <c r="B603" s="989"/>
      <c r="C603" s="989"/>
      <c r="D603" s="989"/>
      <c r="E603" s="989"/>
      <c r="F603" s="989"/>
      <c r="G603" s="989"/>
      <c r="H603" s="989"/>
    </row>
    <row r="604" spans="1:8">
      <c r="A604" s="989"/>
      <c r="B604" s="989"/>
      <c r="C604" s="989"/>
      <c r="D604" s="989"/>
      <c r="E604" s="989"/>
      <c r="F604" s="989"/>
      <c r="G604" s="989"/>
      <c r="H604" s="989"/>
    </row>
    <row r="605" spans="1:8">
      <c r="A605" s="989"/>
      <c r="B605" s="989"/>
      <c r="C605" s="989"/>
      <c r="D605" s="989"/>
      <c r="E605" s="989"/>
      <c r="F605" s="989"/>
      <c r="G605" s="989"/>
      <c r="H605" s="989"/>
    </row>
    <row r="606" spans="1:8">
      <c r="A606" s="989"/>
      <c r="B606" s="989"/>
      <c r="C606" s="989"/>
      <c r="D606" s="989"/>
      <c r="E606" s="989"/>
      <c r="F606" s="989"/>
      <c r="G606" s="989"/>
      <c r="H606" s="989"/>
    </row>
    <row r="607" spans="1:8">
      <c r="A607" s="989"/>
      <c r="B607" s="989"/>
      <c r="C607" s="989"/>
      <c r="D607" s="989"/>
      <c r="E607" s="989"/>
      <c r="F607" s="989"/>
      <c r="G607" s="989"/>
      <c r="H607" s="989"/>
    </row>
    <row r="608" spans="1:8">
      <c r="A608" s="989"/>
      <c r="B608" s="989"/>
      <c r="C608" s="989"/>
      <c r="D608" s="989"/>
      <c r="E608" s="989"/>
      <c r="F608" s="989"/>
      <c r="G608" s="989"/>
      <c r="H608" s="989"/>
    </row>
    <row r="609" spans="1:8">
      <c r="A609" s="989"/>
      <c r="B609" s="989"/>
      <c r="C609" s="989"/>
      <c r="D609" s="989"/>
      <c r="E609" s="989"/>
      <c r="F609" s="989"/>
      <c r="G609" s="989"/>
      <c r="H609" s="989"/>
    </row>
    <row r="610" spans="1:8">
      <c r="A610" s="989"/>
      <c r="B610" s="989"/>
      <c r="C610" s="989"/>
      <c r="D610" s="989"/>
      <c r="E610" s="989"/>
      <c r="F610" s="989"/>
      <c r="G610" s="989"/>
      <c r="H610" s="989"/>
    </row>
    <row r="611" spans="1:8">
      <c r="A611" s="989"/>
      <c r="B611" s="989"/>
      <c r="C611" s="989"/>
      <c r="D611" s="989"/>
      <c r="E611" s="989"/>
      <c r="F611" s="989"/>
      <c r="G611" s="989"/>
      <c r="H611" s="989"/>
    </row>
    <row r="612" spans="1:8">
      <c r="A612" s="989"/>
      <c r="B612" s="989"/>
      <c r="C612" s="989"/>
      <c r="D612" s="989"/>
      <c r="E612" s="989"/>
      <c r="F612" s="989"/>
      <c r="G612" s="989"/>
      <c r="H612" s="989"/>
    </row>
    <row r="613" spans="1:8">
      <c r="A613" s="989"/>
      <c r="B613" s="989"/>
      <c r="C613" s="989"/>
      <c r="D613" s="989"/>
      <c r="E613" s="989"/>
      <c r="F613" s="989"/>
      <c r="G613" s="989"/>
      <c r="H613" s="989"/>
    </row>
    <row r="614" spans="1:8">
      <c r="A614" s="989"/>
      <c r="B614" s="989"/>
      <c r="C614" s="989"/>
      <c r="D614" s="989"/>
      <c r="E614" s="989"/>
      <c r="F614" s="989"/>
      <c r="G614" s="989"/>
      <c r="H614" s="989"/>
    </row>
    <row r="615" spans="1:8">
      <c r="A615" s="989"/>
      <c r="B615" s="989"/>
      <c r="C615" s="989"/>
      <c r="D615" s="989"/>
      <c r="E615" s="989"/>
      <c r="F615" s="989"/>
      <c r="G615" s="989"/>
      <c r="H615" s="989"/>
    </row>
    <row r="616" spans="1:8">
      <c r="A616" s="989"/>
      <c r="B616" s="989"/>
      <c r="C616" s="989"/>
      <c r="D616" s="989"/>
      <c r="E616" s="989"/>
      <c r="F616" s="989"/>
      <c r="G616" s="989"/>
      <c r="H616" s="989"/>
    </row>
    <row r="617" spans="1:8">
      <c r="A617" s="989"/>
      <c r="B617" s="989"/>
      <c r="C617" s="989"/>
      <c r="D617" s="989"/>
      <c r="E617" s="989"/>
      <c r="F617" s="989"/>
      <c r="G617" s="989"/>
      <c r="H617" s="989"/>
    </row>
    <row r="618" spans="1:8">
      <c r="A618" s="989"/>
      <c r="B618" s="989"/>
      <c r="C618" s="989"/>
      <c r="D618" s="989"/>
      <c r="E618" s="989"/>
      <c r="F618" s="989"/>
      <c r="G618" s="989"/>
      <c r="H618" s="989"/>
    </row>
    <row r="619" spans="1:8">
      <c r="A619" s="989"/>
      <c r="B619" s="989"/>
      <c r="C619" s="989"/>
      <c r="D619" s="989"/>
      <c r="E619" s="989"/>
      <c r="F619" s="989"/>
      <c r="G619" s="989"/>
      <c r="H619" s="989"/>
    </row>
    <row r="620" spans="1:8">
      <c r="A620" s="989"/>
      <c r="B620" s="989"/>
      <c r="C620" s="989"/>
      <c r="D620" s="989"/>
      <c r="E620" s="989"/>
      <c r="F620" s="989"/>
      <c r="G620" s="989"/>
      <c r="H620" s="989"/>
    </row>
    <row r="621" spans="1:8">
      <c r="A621" s="989"/>
      <c r="B621" s="989"/>
      <c r="C621" s="989"/>
      <c r="D621" s="989"/>
      <c r="E621" s="989"/>
      <c r="F621" s="989"/>
      <c r="G621" s="989"/>
      <c r="H621" s="989"/>
    </row>
    <row r="622" spans="1:8">
      <c r="A622" s="989"/>
      <c r="B622" s="989"/>
      <c r="C622" s="989"/>
      <c r="D622" s="989"/>
      <c r="E622" s="989"/>
      <c r="F622" s="989"/>
      <c r="G622" s="989"/>
      <c r="H622" s="989"/>
    </row>
    <row r="623" spans="1:8">
      <c r="A623" s="989"/>
      <c r="B623" s="989"/>
      <c r="C623" s="989"/>
      <c r="D623" s="989"/>
      <c r="E623" s="989"/>
      <c r="F623" s="989"/>
      <c r="G623" s="989"/>
      <c r="H623" s="989"/>
    </row>
    <row r="624" spans="1:8">
      <c r="A624" s="989"/>
      <c r="B624" s="989"/>
      <c r="C624" s="989"/>
      <c r="D624" s="989"/>
      <c r="E624" s="989"/>
      <c r="F624" s="989"/>
      <c r="G624" s="989"/>
      <c r="H624" s="989"/>
    </row>
    <row r="625" spans="1:8">
      <c r="A625" s="989"/>
      <c r="B625" s="989"/>
      <c r="C625" s="989"/>
      <c r="D625" s="989"/>
      <c r="E625" s="989"/>
      <c r="F625" s="989"/>
      <c r="G625" s="989"/>
      <c r="H625" s="989"/>
    </row>
    <row r="626" spans="1:8">
      <c r="A626" s="989"/>
      <c r="B626" s="989"/>
      <c r="C626" s="989"/>
      <c r="D626" s="989"/>
      <c r="E626" s="989"/>
      <c r="F626" s="989"/>
      <c r="G626" s="989"/>
      <c r="H626" s="989"/>
    </row>
    <row r="627" spans="1:8">
      <c r="A627" s="989"/>
      <c r="B627" s="989"/>
      <c r="C627" s="989"/>
      <c r="D627" s="989"/>
      <c r="E627" s="989"/>
      <c r="F627" s="989"/>
      <c r="G627" s="989"/>
      <c r="H627" s="989"/>
    </row>
    <row r="628" spans="1:8">
      <c r="A628" s="989"/>
      <c r="B628" s="989"/>
      <c r="C628" s="989"/>
      <c r="D628" s="989"/>
      <c r="E628" s="989"/>
      <c r="F628" s="989"/>
      <c r="G628" s="989"/>
      <c r="H628" s="989"/>
    </row>
    <row r="629" spans="1:8">
      <c r="A629" s="989"/>
      <c r="B629" s="989"/>
      <c r="C629" s="989"/>
      <c r="D629" s="989"/>
      <c r="E629" s="989"/>
      <c r="F629" s="989"/>
      <c r="G629" s="989"/>
      <c r="H629" s="989"/>
    </row>
    <row r="630" spans="1:8">
      <c r="A630" s="989"/>
      <c r="B630" s="989"/>
      <c r="C630" s="989"/>
      <c r="D630" s="989"/>
      <c r="E630" s="989"/>
      <c r="F630" s="989"/>
      <c r="G630" s="989"/>
      <c r="H630" s="989"/>
    </row>
    <row r="631" spans="1:8">
      <c r="A631" s="989"/>
      <c r="B631" s="989"/>
      <c r="C631" s="989"/>
      <c r="D631" s="989"/>
      <c r="E631" s="989"/>
      <c r="F631" s="989"/>
      <c r="G631" s="989"/>
      <c r="H631" s="989"/>
    </row>
    <row r="632" spans="1:8">
      <c r="A632" s="989"/>
      <c r="B632" s="989"/>
      <c r="C632" s="989"/>
      <c r="D632" s="989"/>
      <c r="E632" s="989"/>
      <c r="F632" s="989"/>
      <c r="G632" s="989"/>
      <c r="H632" s="989"/>
    </row>
    <row r="633" spans="1:8">
      <c r="A633" s="989"/>
      <c r="B633" s="989"/>
      <c r="C633" s="989"/>
      <c r="D633" s="989"/>
      <c r="E633" s="989"/>
      <c r="F633" s="989"/>
      <c r="G633" s="989"/>
      <c r="H633" s="989"/>
    </row>
    <row r="634" spans="1:8">
      <c r="A634" s="989"/>
      <c r="B634" s="989"/>
      <c r="C634" s="989"/>
      <c r="D634" s="989"/>
      <c r="E634" s="989"/>
      <c r="F634" s="989"/>
      <c r="G634" s="989"/>
      <c r="H634" s="989"/>
    </row>
    <row r="635" spans="1:8">
      <c r="A635" s="989"/>
      <c r="B635" s="989"/>
      <c r="C635" s="989"/>
      <c r="D635" s="989"/>
      <c r="E635" s="989"/>
      <c r="F635" s="989"/>
      <c r="G635" s="989"/>
      <c r="H635" s="989"/>
    </row>
    <row r="636" spans="1:8">
      <c r="A636" s="989"/>
      <c r="B636" s="989"/>
      <c r="C636" s="989"/>
      <c r="D636" s="989"/>
      <c r="E636" s="989"/>
      <c r="F636" s="989"/>
      <c r="G636" s="989"/>
      <c r="H636" s="989"/>
    </row>
    <row r="637" spans="1:8">
      <c r="A637" s="989"/>
      <c r="B637" s="989"/>
      <c r="C637" s="989"/>
      <c r="D637" s="989"/>
      <c r="E637" s="989"/>
      <c r="F637" s="989"/>
      <c r="G637" s="989"/>
      <c r="H637" s="989"/>
    </row>
    <row r="638" spans="1:8">
      <c r="A638" s="989"/>
      <c r="B638" s="989"/>
      <c r="C638" s="989"/>
      <c r="D638" s="989"/>
      <c r="E638" s="989"/>
      <c r="F638" s="989"/>
      <c r="G638" s="989"/>
      <c r="H638" s="989"/>
    </row>
    <row r="639" spans="1:8">
      <c r="A639" s="989"/>
      <c r="B639" s="989"/>
      <c r="C639" s="989"/>
      <c r="D639" s="989"/>
      <c r="E639" s="989"/>
      <c r="F639" s="989"/>
      <c r="G639" s="989"/>
      <c r="H639" s="989"/>
    </row>
    <row r="640" spans="1:8">
      <c r="A640" s="989"/>
      <c r="B640" s="989"/>
      <c r="C640" s="989"/>
      <c r="D640" s="989"/>
      <c r="E640" s="989"/>
      <c r="F640" s="989"/>
      <c r="G640" s="989"/>
      <c r="H640" s="989"/>
    </row>
    <row r="641" spans="1:8">
      <c r="A641" s="989"/>
      <c r="B641" s="989"/>
      <c r="C641" s="989"/>
      <c r="D641" s="989"/>
      <c r="E641" s="989"/>
      <c r="F641" s="989"/>
      <c r="G641" s="989"/>
      <c r="H641" s="989"/>
    </row>
    <row r="642" spans="1:8">
      <c r="A642" s="989"/>
      <c r="B642" s="989"/>
      <c r="C642" s="989"/>
      <c r="D642" s="989"/>
      <c r="E642" s="989"/>
      <c r="F642" s="989"/>
      <c r="G642" s="989"/>
      <c r="H642" s="989"/>
    </row>
    <row r="643" spans="1:8">
      <c r="A643" s="989"/>
      <c r="B643" s="989"/>
      <c r="C643" s="989"/>
      <c r="D643" s="989"/>
      <c r="E643" s="989"/>
      <c r="F643" s="989"/>
      <c r="G643" s="989"/>
      <c r="H643" s="989"/>
    </row>
    <row r="644" spans="1:8">
      <c r="A644" s="989"/>
      <c r="B644" s="989"/>
      <c r="C644" s="989"/>
      <c r="D644" s="989"/>
      <c r="E644" s="989"/>
      <c r="F644" s="989"/>
      <c r="G644" s="989"/>
      <c r="H644" s="989"/>
    </row>
    <row r="645" spans="1:8">
      <c r="A645" s="989"/>
      <c r="B645" s="989"/>
      <c r="C645" s="989"/>
      <c r="D645" s="989"/>
      <c r="E645" s="989"/>
      <c r="F645" s="989"/>
      <c r="G645" s="989"/>
      <c r="H645" s="989"/>
    </row>
    <row r="646" spans="1:8">
      <c r="A646" s="989"/>
      <c r="B646" s="989"/>
      <c r="C646" s="989"/>
      <c r="D646" s="989"/>
      <c r="E646" s="989"/>
      <c r="F646" s="989"/>
      <c r="G646" s="989"/>
      <c r="H646" s="989"/>
    </row>
    <row r="647" spans="1:8">
      <c r="A647" s="989"/>
      <c r="B647" s="989"/>
      <c r="C647" s="989"/>
      <c r="D647" s="989"/>
      <c r="E647" s="989"/>
      <c r="F647" s="989"/>
      <c r="G647" s="989"/>
      <c r="H647" s="989"/>
    </row>
    <row r="648" spans="1:8">
      <c r="A648" s="989"/>
      <c r="B648" s="989"/>
      <c r="C648" s="989"/>
      <c r="D648" s="989"/>
      <c r="E648" s="989"/>
      <c r="F648" s="989"/>
      <c r="G648" s="989"/>
      <c r="H648" s="989"/>
    </row>
    <row r="649" spans="1:8">
      <c r="A649" s="989"/>
      <c r="B649" s="989"/>
      <c r="C649" s="989"/>
      <c r="D649" s="989"/>
      <c r="E649" s="989"/>
      <c r="F649" s="989"/>
      <c r="G649" s="989"/>
      <c r="H649" s="989"/>
    </row>
    <row r="650" spans="1:8">
      <c r="A650" s="989"/>
      <c r="B650" s="989"/>
      <c r="C650" s="989"/>
      <c r="D650" s="989"/>
      <c r="E650" s="989"/>
      <c r="F650" s="989"/>
      <c r="G650" s="989"/>
      <c r="H650" s="989"/>
    </row>
    <row r="651" spans="1:8">
      <c r="A651" s="989"/>
      <c r="B651" s="989"/>
      <c r="C651" s="989"/>
      <c r="D651" s="989"/>
      <c r="E651" s="989"/>
      <c r="F651" s="989"/>
      <c r="G651" s="989"/>
      <c r="H651" s="989"/>
    </row>
    <row r="652" spans="1:8">
      <c r="A652" s="989"/>
      <c r="B652" s="989"/>
      <c r="C652" s="989"/>
      <c r="D652" s="989"/>
      <c r="E652" s="989"/>
      <c r="F652" s="989"/>
      <c r="G652" s="989"/>
      <c r="H652" s="989"/>
    </row>
    <row r="653" spans="1:8">
      <c r="A653" s="989"/>
      <c r="B653" s="989"/>
      <c r="C653" s="989"/>
      <c r="D653" s="989"/>
      <c r="E653" s="989"/>
      <c r="F653" s="989"/>
      <c r="G653" s="989"/>
      <c r="H653" s="989"/>
    </row>
    <row r="654" spans="1:8">
      <c r="A654" s="989"/>
      <c r="B654" s="989"/>
      <c r="C654" s="989"/>
      <c r="D654" s="989"/>
      <c r="E654" s="989"/>
      <c r="F654" s="989"/>
      <c r="G654" s="989"/>
      <c r="H654" s="989"/>
    </row>
    <row r="655" spans="1:8">
      <c r="A655" s="989"/>
      <c r="B655" s="989"/>
      <c r="C655" s="989"/>
      <c r="D655" s="989"/>
      <c r="E655" s="989"/>
      <c r="F655" s="989"/>
      <c r="G655" s="989"/>
      <c r="H655" s="989"/>
    </row>
    <row r="656" spans="1:8">
      <c r="A656" s="989"/>
      <c r="B656" s="989"/>
      <c r="C656" s="989"/>
      <c r="D656" s="989"/>
      <c r="E656" s="989"/>
      <c r="F656" s="989"/>
      <c r="G656" s="989"/>
      <c r="H656" s="989"/>
    </row>
    <row r="657" spans="1:8">
      <c r="A657" s="989"/>
      <c r="B657" s="989"/>
      <c r="C657" s="989"/>
      <c r="D657" s="989"/>
      <c r="E657" s="989"/>
      <c r="F657" s="989"/>
      <c r="G657" s="989"/>
      <c r="H657" s="989"/>
    </row>
    <row r="658" spans="1:8">
      <c r="A658" s="989"/>
      <c r="B658" s="989"/>
      <c r="C658" s="989"/>
      <c r="D658" s="989"/>
      <c r="E658" s="989"/>
      <c r="F658" s="989"/>
      <c r="G658" s="989"/>
      <c r="H658" s="989"/>
    </row>
    <row r="659" spans="1:8">
      <c r="A659" s="989"/>
      <c r="B659" s="989"/>
      <c r="C659" s="989"/>
      <c r="D659" s="989"/>
      <c r="E659" s="989"/>
      <c r="F659" s="989"/>
      <c r="G659" s="989"/>
      <c r="H659" s="989"/>
    </row>
    <row r="660" spans="1:8">
      <c r="A660" s="989"/>
      <c r="B660" s="989"/>
      <c r="C660" s="989"/>
      <c r="D660" s="989"/>
      <c r="E660" s="989"/>
      <c r="F660" s="989"/>
      <c r="G660" s="989"/>
      <c r="H660" s="989"/>
    </row>
    <row r="661" spans="1:8">
      <c r="A661" s="989"/>
      <c r="B661" s="989"/>
      <c r="C661" s="989"/>
      <c r="D661" s="989"/>
      <c r="E661" s="989"/>
      <c r="F661" s="989"/>
      <c r="G661" s="989"/>
      <c r="H661" s="989"/>
    </row>
    <row r="662" spans="1:8">
      <c r="A662" s="989"/>
      <c r="B662" s="989"/>
      <c r="C662" s="989"/>
      <c r="D662" s="989"/>
      <c r="E662" s="989"/>
      <c r="F662" s="989"/>
      <c r="G662" s="989"/>
      <c r="H662" s="989"/>
    </row>
    <row r="663" spans="1:8">
      <c r="A663" s="989"/>
      <c r="B663" s="989"/>
      <c r="C663" s="989"/>
      <c r="D663" s="989"/>
      <c r="E663" s="989"/>
      <c r="F663" s="989"/>
      <c r="G663" s="989"/>
      <c r="H663" s="989"/>
    </row>
    <row r="664" spans="1:8">
      <c r="A664" s="989"/>
      <c r="B664" s="989"/>
      <c r="C664" s="989"/>
      <c r="D664" s="989"/>
      <c r="E664" s="989"/>
      <c r="F664" s="989"/>
      <c r="G664" s="989"/>
      <c r="H664" s="989"/>
    </row>
    <row r="665" spans="1:8">
      <c r="A665" s="989"/>
      <c r="B665" s="989"/>
      <c r="C665" s="989"/>
      <c r="D665" s="989"/>
      <c r="E665" s="989"/>
      <c r="F665" s="989"/>
      <c r="G665" s="989"/>
      <c r="H665" s="989"/>
    </row>
    <row r="666" spans="1:8">
      <c r="A666" s="989"/>
      <c r="B666" s="989"/>
      <c r="C666" s="989"/>
      <c r="D666" s="989"/>
      <c r="E666" s="989"/>
      <c r="F666" s="989"/>
      <c r="G666" s="989"/>
      <c r="H666" s="989"/>
    </row>
    <row r="667" spans="1:8">
      <c r="A667" s="989"/>
      <c r="B667" s="989"/>
      <c r="C667" s="989"/>
      <c r="D667" s="989"/>
      <c r="E667" s="989"/>
      <c r="F667" s="989"/>
      <c r="G667" s="989"/>
      <c r="H667" s="989"/>
    </row>
    <row r="668" spans="1:8">
      <c r="A668" s="989"/>
      <c r="B668" s="989"/>
      <c r="C668" s="989"/>
      <c r="D668" s="989"/>
      <c r="E668" s="989"/>
      <c r="F668" s="989"/>
      <c r="G668" s="989"/>
      <c r="H668" s="989"/>
    </row>
    <row r="669" spans="1:8">
      <c r="A669" s="989"/>
      <c r="B669" s="989"/>
      <c r="C669" s="989"/>
      <c r="D669" s="989"/>
      <c r="E669" s="989"/>
      <c r="F669" s="989"/>
      <c r="G669" s="989"/>
      <c r="H669" s="989"/>
    </row>
    <row r="670" spans="1:8">
      <c r="A670" s="989"/>
      <c r="B670" s="989"/>
      <c r="C670" s="989"/>
      <c r="D670" s="989"/>
      <c r="E670" s="989"/>
      <c r="F670" s="989"/>
      <c r="G670" s="989"/>
      <c r="H670" s="989"/>
    </row>
    <row r="671" spans="1:8">
      <c r="A671" s="989"/>
      <c r="B671" s="989"/>
      <c r="C671" s="989"/>
      <c r="D671" s="989"/>
      <c r="E671" s="989"/>
      <c r="F671" s="989"/>
      <c r="G671" s="989"/>
      <c r="H671" s="989"/>
    </row>
    <row r="672" spans="1:8">
      <c r="A672" s="989"/>
      <c r="B672" s="989"/>
      <c r="C672" s="989"/>
      <c r="D672" s="989"/>
      <c r="E672" s="989"/>
      <c r="F672" s="989"/>
      <c r="G672" s="989"/>
      <c r="H672" s="989"/>
    </row>
    <row r="673" spans="1:8">
      <c r="A673" s="989"/>
      <c r="B673" s="989"/>
      <c r="C673" s="989"/>
      <c r="D673" s="989"/>
      <c r="E673" s="989"/>
      <c r="F673" s="989"/>
      <c r="G673" s="989"/>
      <c r="H673" s="989"/>
    </row>
    <row r="674" spans="1:8">
      <c r="A674" s="989"/>
      <c r="B674" s="989"/>
      <c r="C674" s="989"/>
      <c r="D674" s="989"/>
      <c r="E674" s="989"/>
      <c r="F674" s="989"/>
      <c r="G674" s="989"/>
      <c r="H674" s="989"/>
    </row>
    <row r="675" spans="1:8">
      <c r="A675" s="989"/>
      <c r="B675" s="989"/>
      <c r="C675" s="989"/>
      <c r="D675" s="989"/>
      <c r="E675" s="989"/>
      <c r="F675" s="989"/>
      <c r="G675" s="989"/>
      <c r="H675" s="989"/>
    </row>
    <row r="676" spans="1:8">
      <c r="A676" s="989"/>
      <c r="B676" s="989"/>
      <c r="C676" s="989"/>
      <c r="D676" s="989"/>
      <c r="E676" s="989"/>
      <c r="F676" s="989"/>
      <c r="G676" s="989"/>
      <c r="H676" s="989"/>
    </row>
    <row r="677" spans="1:8">
      <c r="A677" s="989"/>
      <c r="B677" s="989"/>
      <c r="C677" s="989"/>
      <c r="D677" s="989"/>
      <c r="E677" s="989"/>
      <c r="F677" s="989"/>
      <c r="G677" s="989"/>
      <c r="H677" s="989"/>
    </row>
    <row r="678" spans="1:8">
      <c r="A678" s="989"/>
      <c r="B678" s="989"/>
      <c r="C678" s="989"/>
      <c r="D678" s="989"/>
      <c r="E678" s="989"/>
      <c r="F678" s="989"/>
      <c r="G678" s="989"/>
      <c r="H678" s="989"/>
    </row>
    <row r="679" spans="1:8">
      <c r="A679" s="989"/>
      <c r="B679" s="989"/>
      <c r="C679" s="989"/>
      <c r="D679" s="989"/>
      <c r="E679" s="989"/>
      <c r="F679" s="989"/>
      <c r="G679" s="989"/>
      <c r="H679" s="989"/>
    </row>
    <row r="680" spans="1:8">
      <c r="A680" s="989"/>
      <c r="B680" s="989"/>
      <c r="C680" s="989"/>
      <c r="D680" s="989"/>
      <c r="E680" s="989"/>
      <c r="F680" s="989"/>
      <c r="G680" s="989"/>
      <c r="H680" s="989"/>
    </row>
    <row r="681" spans="1:8">
      <c r="A681" s="989"/>
      <c r="B681" s="989"/>
      <c r="C681" s="989"/>
      <c r="D681" s="989"/>
      <c r="E681" s="989"/>
      <c r="F681" s="989"/>
      <c r="G681" s="989"/>
      <c r="H681" s="989"/>
    </row>
    <row r="682" spans="1:8">
      <c r="A682" s="989"/>
      <c r="B682" s="989"/>
      <c r="C682" s="989"/>
      <c r="D682" s="989"/>
      <c r="E682" s="989"/>
      <c r="F682" s="989"/>
      <c r="G682" s="989"/>
      <c r="H682" s="989"/>
    </row>
    <row r="683" spans="1:8">
      <c r="A683" s="989"/>
      <c r="B683" s="989"/>
      <c r="C683" s="989"/>
      <c r="D683" s="989"/>
      <c r="E683" s="989"/>
      <c r="F683" s="989"/>
      <c r="G683" s="989"/>
      <c r="H683" s="989"/>
    </row>
    <row r="684" spans="1:8">
      <c r="A684" s="989"/>
      <c r="B684" s="989"/>
      <c r="C684" s="989"/>
      <c r="D684" s="989"/>
      <c r="E684" s="989"/>
      <c r="F684" s="989"/>
      <c r="G684" s="989"/>
      <c r="H684" s="989"/>
    </row>
    <row r="685" spans="1:8">
      <c r="A685" s="989"/>
      <c r="B685" s="989"/>
      <c r="C685" s="989"/>
      <c r="D685" s="989"/>
      <c r="E685" s="989"/>
      <c r="F685" s="989"/>
      <c r="G685" s="989"/>
      <c r="H685" s="989"/>
    </row>
    <row r="686" spans="1:8">
      <c r="A686" s="989"/>
      <c r="B686" s="989"/>
      <c r="C686" s="989"/>
      <c r="D686" s="989"/>
      <c r="E686" s="989"/>
      <c r="F686" s="989"/>
      <c r="G686" s="989"/>
      <c r="H686" s="989"/>
    </row>
    <row r="687" spans="1:8">
      <c r="A687" s="989"/>
      <c r="B687" s="989"/>
      <c r="C687" s="989"/>
      <c r="D687" s="989"/>
      <c r="E687" s="989"/>
      <c r="F687" s="989"/>
      <c r="G687" s="989"/>
      <c r="H687" s="989"/>
    </row>
    <row r="688" spans="1:8">
      <c r="A688" s="989"/>
      <c r="B688" s="989"/>
      <c r="C688" s="989"/>
      <c r="D688" s="989"/>
      <c r="E688" s="989"/>
      <c r="F688" s="989"/>
      <c r="G688" s="989"/>
      <c r="H688" s="989"/>
    </row>
    <row r="689" spans="1:8">
      <c r="A689" s="989"/>
      <c r="B689" s="989"/>
      <c r="C689" s="989"/>
      <c r="D689" s="989"/>
      <c r="E689" s="989"/>
      <c r="F689" s="989"/>
      <c r="G689" s="989"/>
      <c r="H689" s="989"/>
    </row>
    <row r="690" spans="1:8">
      <c r="A690" s="989"/>
      <c r="B690" s="989"/>
      <c r="C690" s="989"/>
      <c r="D690" s="989"/>
      <c r="E690" s="989"/>
      <c r="F690" s="989"/>
      <c r="G690" s="989"/>
      <c r="H690" s="989"/>
    </row>
    <row r="691" spans="1:8">
      <c r="A691" s="989"/>
      <c r="B691" s="989"/>
      <c r="C691" s="989"/>
      <c r="D691" s="989"/>
      <c r="E691" s="989"/>
      <c r="F691" s="989"/>
      <c r="G691" s="989"/>
      <c r="H691" s="989"/>
    </row>
    <row r="692" spans="1:8">
      <c r="A692" s="989"/>
      <c r="B692" s="989"/>
      <c r="C692" s="989"/>
      <c r="D692" s="989"/>
      <c r="E692" s="989"/>
      <c r="F692" s="989"/>
      <c r="G692" s="989"/>
      <c r="H692" s="989"/>
    </row>
    <row r="693" spans="1:8">
      <c r="A693" s="989"/>
      <c r="B693" s="989"/>
      <c r="C693" s="989"/>
      <c r="D693" s="989"/>
      <c r="E693" s="989"/>
      <c r="F693" s="989"/>
      <c r="G693" s="989"/>
      <c r="H693" s="989"/>
    </row>
    <row r="694" spans="1:8">
      <c r="A694" s="989"/>
      <c r="B694" s="989"/>
      <c r="C694" s="989"/>
      <c r="D694" s="989"/>
      <c r="E694" s="989"/>
      <c r="F694" s="989"/>
      <c r="G694" s="989"/>
      <c r="H694" s="989"/>
    </row>
    <row r="695" spans="1:8">
      <c r="A695" s="989"/>
      <c r="B695" s="989"/>
      <c r="C695" s="989"/>
      <c r="D695" s="989"/>
      <c r="E695" s="989"/>
      <c r="F695" s="989"/>
      <c r="G695" s="989"/>
      <c r="H695" s="989"/>
    </row>
    <row r="696" spans="1:8">
      <c r="A696" s="989"/>
      <c r="B696" s="989"/>
      <c r="C696" s="989"/>
      <c r="D696" s="989"/>
      <c r="E696" s="989"/>
      <c r="F696" s="989"/>
      <c r="G696" s="989"/>
      <c r="H696" s="989"/>
    </row>
    <row r="697" spans="1:8">
      <c r="A697" s="989"/>
      <c r="B697" s="989"/>
      <c r="C697" s="989"/>
      <c r="D697" s="989"/>
      <c r="E697" s="989"/>
      <c r="F697" s="989"/>
      <c r="G697" s="989"/>
      <c r="H697" s="989"/>
    </row>
    <row r="698" spans="1:8">
      <c r="A698" s="989"/>
      <c r="B698" s="989"/>
      <c r="C698" s="989"/>
      <c r="D698" s="989"/>
      <c r="E698" s="989"/>
      <c r="F698" s="989"/>
      <c r="G698" s="989"/>
      <c r="H698" s="989"/>
    </row>
    <row r="699" spans="1:8">
      <c r="A699" s="989"/>
      <c r="B699" s="989"/>
      <c r="C699" s="989"/>
      <c r="D699" s="989"/>
      <c r="E699" s="989"/>
      <c r="F699" s="989"/>
      <c r="G699" s="989"/>
      <c r="H699" s="989"/>
    </row>
    <row r="700" spans="1:8">
      <c r="A700" s="989"/>
      <c r="B700" s="989"/>
      <c r="C700" s="989"/>
      <c r="D700" s="989"/>
      <c r="E700" s="989"/>
      <c r="F700" s="989"/>
      <c r="G700" s="989"/>
      <c r="H700" s="989"/>
    </row>
    <row r="701" spans="1:8">
      <c r="A701" s="989"/>
      <c r="B701" s="989"/>
      <c r="C701" s="989"/>
      <c r="D701" s="989"/>
      <c r="E701" s="989"/>
      <c r="F701" s="989"/>
      <c r="G701" s="989"/>
      <c r="H701" s="989"/>
    </row>
    <row r="702" spans="1:8">
      <c r="A702" s="989"/>
      <c r="B702" s="989"/>
      <c r="C702" s="989"/>
      <c r="D702" s="989"/>
      <c r="E702" s="989"/>
      <c r="F702" s="989"/>
      <c r="G702" s="989"/>
      <c r="H702" s="989"/>
    </row>
    <row r="703" spans="1:8">
      <c r="A703" s="989"/>
      <c r="B703" s="989"/>
      <c r="C703" s="989"/>
      <c r="D703" s="989"/>
      <c r="E703" s="989"/>
      <c r="F703" s="989"/>
      <c r="G703" s="989"/>
      <c r="H703" s="989"/>
    </row>
    <row r="704" spans="1:8">
      <c r="A704" s="989"/>
      <c r="B704" s="989"/>
      <c r="C704" s="989"/>
      <c r="D704" s="989"/>
      <c r="E704" s="989"/>
      <c r="F704" s="989"/>
      <c r="G704" s="989"/>
      <c r="H704" s="989"/>
    </row>
    <row r="705" spans="1:8">
      <c r="A705" s="989"/>
      <c r="B705" s="989"/>
      <c r="C705" s="989"/>
      <c r="D705" s="989"/>
      <c r="E705" s="989"/>
      <c r="F705" s="989"/>
      <c r="G705" s="989"/>
      <c r="H705" s="989"/>
    </row>
    <row r="706" spans="1:8">
      <c r="A706" s="989"/>
      <c r="B706" s="989"/>
      <c r="C706" s="989"/>
      <c r="D706" s="989"/>
      <c r="E706" s="989"/>
      <c r="F706" s="989"/>
      <c r="G706" s="989"/>
      <c r="H706" s="989"/>
    </row>
    <row r="707" spans="1:8">
      <c r="A707" s="989"/>
      <c r="B707" s="989"/>
      <c r="C707" s="989"/>
      <c r="D707" s="989"/>
      <c r="E707" s="989"/>
      <c r="F707" s="989"/>
      <c r="G707" s="989"/>
      <c r="H707" s="989"/>
    </row>
    <row r="708" spans="1:8">
      <c r="A708" s="989"/>
      <c r="B708" s="989"/>
      <c r="C708" s="989"/>
      <c r="D708" s="989"/>
      <c r="E708" s="989"/>
      <c r="F708" s="989"/>
      <c r="G708" s="989"/>
      <c r="H708" s="989"/>
    </row>
    <row r="709" spans="1:8">
      <c r="A709" s="989"/>
      <c r="B709" s="989"/>
      <c r="C709" s="989"/>
      <c r="D709" s="989"/>
      <c r="E709" s="989"/>
      <c r="F709" s="989"/>
      <c r="G709" s="989"/>
      <c r="H709" s="989"/>
    </row>
    <row r="710" spans="1:8">
      <c r="A710" s="989"/>
      <c r="B710" s="989"/>
      <c r="C710" s="989"/>
      <c r="D710" s="989"/>
      <c r="E710" s="989"/>
      <c r="F710" s="989"/>
      <c r="G710" s="989"/>
      <c r="H710" s="989"/>
    </row>
    <row r="711" spans="1:8">
      <c r="A711" s="989"/>
      <c r="B711" s="989"/>
      <c r="C711" s="989"/>
      <c r="D711" s="989"/>
      <c r="E711" s="989"/>
      <c r="F711" s="989"/>
      <c r="G711" s="989"/>
      <c r="H711" s="989"/>
    </row>
    <row r="712" spans="1:8">
      <c r="A712" s="989"/>
      <c r="B712" s="989"/>
      <c r="C712" s="989"/>
      <c r="D712" s="989"/>
      <c r="E712" s="989"/>
      <c r="F712" s="989"/>
      <c r="G712" s="989"/>
      <c r="H712" s="989"/>
    </row>
    <row r="713" spans="1:8">
      <c r="A713" s="989"/>
      <c r="B713" s="989"/>
      <c r="C713" s="989"/>
      <c r="D713" s="989"/>
      <c r="E713" s="989"/>
      <c r="F713" s="989"/>
      <c r="G713" s="989"/>
      <c r="H713" s="989"/>
    </row>
    <row r="714" spans="1:8">
      <c r="A714" s="989"/>
      <c r="B714" s="989"/>
      <c r="C714" s="989"/>
      <c r="D714" s="989"/>
      <c r="E714" s="989"/>
      <c r="F714" s="989"/>
      <c r="G714" s="989"/>
      <c r="H714" s="989"/>
    </row>
    <row r="715" spans="1:8">
      <c r="A715" s="989"/>
      <c r="B715" s="989"/>
      <c r="C715" s="989"/>
      <c r="D715" s="989"/>
      <c r="E715" s="989"/>
      <c r="F715" s="989"/>
      <c r="G715" s="989"/>
      <c r="H715" s="989"/>
    </row>
    <row r="716" spans="1:8">
      <c r="A716" s="989"/>
      <c r="B716" s="989"/>
      <c r="C716" s="989"/>
      <c r="D716" s="989"/>
      <c r="E716" s="989"/>
      <c r="F716" s="989"/>
      <c r="G716" s="989"/>
      <c r="H716" s="989"/>
    </row>
    <row r="717" spans="1:8">
      <c r="A717" s="989"/>
      <c r="B717" s="989"/>
      <c r="C717" s="989"/>
      <c r="D717" s="989"/>
      <c r="E717" s="989"/>
      <c r="F717" s="989"/>
      <c r="G717" s="989"/>
      <c r="H717" s="989"/>
    </row>
    <row r="718" spans="1:8">
      <c r="A718" s="989"/>
      <c r="B718" s="989"/>
      <c r="C718" s="989"/>
      <c r="D718" s="989"/>
      <c r="E718" s="989"/>
      <c r="F718" s="989"/>
      <c r="G718" s="989"/>
      <c r="H718" s="989"/>
    </row>
    <row r="719" spans="1:8">
      <c r="A719" s="989"/>
      <c r="B719" s="989"/>
      <c r="C719" s="989"/>
      <c r="D719" s="989"/>
      <c r="E719" s="989"/>
      <c r="F719" s="989"/>
      <c r="G719" s="989"/>
      <c r="H719" s="989"/>
    </row>
    <row r="720" spans="1:8">
      <c r="A720" s="989"/>
      <c r="B720" s="989"/>
      <c r="C720" s="989"/>
      <c r="D720" s="989"/>
      <c r="E720" s="989"/>
      <c r="F720" s="989"/>
      <c r="G720" s="989"/>
      <c r="H720" s="989"/>
    </row>
    <row r="721" spans="1:8">
      <c r="A721" s="989"/>
      <c r="B721" s="989"/>
      <c r="C721" s="989"/>
      <c r="D721" s="989"/>
      <c r="E721" s="989"/>
      <c r="F721" s="989"/>
      <c r="G721" s="989"/>
      <c r="H721" s="989"/>
    </row>
    <row r="722" spans="1:8">
      <c r="A722" s="989"/>
      <c r="B722" s="989"/>
      <c r="C722" s="989"/>
      <c r="D722" s="989"/>
      <c r="E722" s="989"/>
      <c r="F722" s="989"/>
      <c r="G722" s="989"/>
      <c r="H722" s="989"/>
    </row>
    <row r="723" spans="1:8">
      <c r="A723" s="989"/>
      <c r="B723" s="989"/>
      <c r="C723" s="989"/>
      <c r="D723" s="989"/>
      <c r="E723" s="989"/>
      <c r="F723" s="989"/>
      <c r="G723" s="989"/>
      <c r="H723" s="989"/>
    </row>
    <row r="724" spans="1:8">
      <c r="A724" s="989"/>
      <c r="B724" s="989"/>
      <c r="C724" s="989"/>
      <c r="D724" s="989"/>
      <c r="E724" s="989"/>
      <c r="F724" s="989"/>
      <c r="G724" s="989"/>
      <c r="H724" s="989"/>
    </row>
    <row r="725" spans="1:8">
      <c r="A725" s="989"/>
      <c r="B725" s="989"/>
      <c r="C725" s="989"/>
      <c r="D725" s="989"/>
      <c r="E725" s="989"/>
      <c r="F725" s="989"/>
      <c r="G725" s="989"/>
      <c r="H725" s="989"/>
    </row>
    <row r="726" spans="1:8">
      <c r="A726" s="989"/>
      <c r="B726" s="989"/>
      <c r="C726" s="989"/>
      <c r="D726" s="989"/>
      <c r="E726" s="989"/>
      <c r="F726" s="989"/>
      <c r="G726" s="989"/>
      <c r="H726" s="989"/>
    </row>
    <row r="727" spans="1:8">
      <c r="A727" s="989"/>
      <c r="B727" s="989"/>
      <c r="C727" s="989"/>
      <c r="D727" s="989"/>
      <c r="E727" s="989"/>
      <c r="F727" s="989"/>
      <c r="G727" s="989"/>
      <c r="H727" s="989"/>
    </row>
    <row r="728" spans="1:8">
      <c r="A728" s="989"/>
      <c r="B728" s="989"/>
      <c r="C728" s="989"/>
      <c r="D728" s="989"/>
      <c r="E728" s="989"/>
      <c r="F728" s="989"/>
      <c r="G728" s="989"/>
      <c r="H728" s="989"/>
    </row>
    <row r="729" spans="1:8">
      <c r="A729" s="989"/>
      <c r="B729" s="989"/>
      <c r="C729" s="989"/>
      <c r="D729" s="989"/>
      <c r="E729" s="989"/>
      <c r="F729" s="989"/>
      <c r="G729" s="989"/>
      <c r="H729" s="989"/>
    </row>
    <row r="730" spans="1:8">
      <c r="A730" s="989"/>
      <c r="B730" s="989"/>
      <c r="C730" s="989"/>
      <c r="D730" s="989"/>
      <c r="E730" s="989"/>
      <c r="F730" s="989"/>
      <c r="G730" s="989"/>
      <c r="H730" s="989"/>
    </row>
    <row r="731" spans="1:8">
      <c r="A731" s="989"/>
      <c r="B731" s="989"/>
      <c r="C731" s="989"/>
      <c r="D731" s="989"/>
      <c r="E731" s="989"/>
      <c r="F731" s="989"/>
      <c r="G731" s="989"/>
      <c r="H731" s="989"/>
    </row>
    <row r="732" spans="1:8">
      <c r="A732" s="989"/>
      <c r="B732" s="989"/>
      <c r="C732" s="989"/>
      <c r="D732" s="989"/>
      <c r="E732" s="989"/>
      <c r="F732" s="989"/>
      <c r="G732" s="989"/>
      <c r="H732" s="989"/>
    </row>
    <row r="733" spans="1:8">
      <c r="A733" s="989"/>
      <c r="B733" s="989"/>
      <c r="C733" s="989"/>
      <c r="D733" s="989"/>
      <c r="E733" s="989"/>
      <c r="F733" s="989"/>
      <c r="G733" s="989"/>
      <c r="H733" s="989"/>
    </row>
    <row r="734" spans="1:8">
      <c r="A734" s="989"/>
      <c r="B734" s="989"/>
      <c r="C734" s="989"/>
      <c r="D734" s="989"/>
      <c r="E734" s="989"/>
      <c r="F734" s="989"/>
      <c r="G734" s="989"/>
      <c r="H734" s="989"/>
    </row>
    <row r="735" spans="1:8">
      <c r="A735" s="989"/>
      <c r="B735" s="989"/>
      <c r="C735" s="989"/>
      <c r="D735" s="989"/>
      <c r="E735" s="989"/>
      <c r="F735" s="989"/>
      <c r="G735" s="989"/>
      <c r="H735" s="989"/>
    </row>
    <row r="736" spans="1:8">
      <c r="A736" s="989"/>
      <c r="B736" s="989"/>
      <c r="C736" s="989"/>
      <c r="D736" s="989"/>
      <c r="E736" s="989"/>
      <c r="F736" s="989"/>
      <c r="G736" s="989"/>
      <c r="H736" s="989"/>
    </row>
    <row r="737" spans="1:8">
      <c r="A737" s="989"/>
      <c r="B737" s="989"/>
      <c r="C737" s="989"/>
      <c r="D737" s="989"/>
      <c r="E737" s="989"/>
      <c r="F737" s="989"/>
      <c r="G737" s="989"/>
      <c r="H737" s="989"/>
    </row>
    <row r="738" spans="1:8">
      <c r="A738" s="989"/>
      <c r="B738" s="989"/>
      <c r="C738" s="989"/>
      <c r="D738" s="989"/>
      <c r="E738" s="989"/>
      <c r="F738" s="989"/>
      <c r="G738" s="989"/>
      <c r="H738" s="989"/>
    </row>
    <row r="739" spans="1:8">
      <c r="A739" s="989"/>
      <c r="B739" s="989"/>
      <c r="C739" s="989"/>
      <c r="D739" s="989"/>
      <c r="E739" s="989"/>
      <c r="F739" s="989"/>
      <c r="G739" s="989"/>
      <c r="H739" s="989"/>
    </row>
    <row r="740" spans="1:8">
      <c r="A740" s="989"/>
      <c r="B740" s="989"/>
      <c r="C740" s="989"/>
      <c r="D740" s="989"/>
      <c r="E740" s="989"/>
      <c r="F740" s="989"/>
      <c r="G740" s="989"/>
      <c r="H740" s="989"/>
    </row>
    <row r="741" spans="1:8">
      <c r="A741" s="989"/>
      <c r="B741" s="989"/>
      <c r="C741" s="989"/>
      <c r="D741" s="989"/>
      <c r="E741" s="989"/>
      <c r="F741" s="989"/>
      <c r="G741" s="989"/>
      <c r="H741" s="989"/>
    </row>
    <row r="742" spans="1:8">
      <c r="A742" s="989"/>
      <c r="B742" s="989"/>
      <c r="C742" s="989"/>
      <c r="D742" s="989"/>
      <c r="E742" s="989"/>
      <c r="F742" s="989"/>
      <c r="G742" s="989"/>
      <c r="H742" s="989"/>
    </row>
    <row r="743" spans="1:8">
      <c r="A743" s="989"/>
      <c r="B743" s="989"/>
      <c r="C743" s="989"/>
      <c r="D743" s="989"/>
      <c r="E743" s="989"/>
      <c r="F743" s="989"/>
      <c r="G743" s="989"/>
      <c r="H743" s="989"/>
    </row>
    <row r="744" spans="1:8">
      <c r="A744" s="989"/>
      <c r="B744" s="989"/>
      <c r="C744" s="989"/>
      <c r="D744" s="989"/>
      <c r="E744" s="989"/>
      <c r="F744" s="989"/>
      <c r="G744" s="989"/>
      <c r="H744" s="989"/>
    </row>
    <row r="745" spans="1:8">
      <c r="A745" s="989"/>
      <c r="B745" s="989"/>
      <c r="C745" s="989"/>
      <c r="D745" s="989"/>
      <c r="E745" s="989"/>
      <c r="F745" s="989"/>
      <c r="G745" s="989"/>
      <c r="H745" s="989"/>
    </row>
    <row r="746" spans="1:8">
      <c r="A746" s="989"/>
      <c r="B746" s="989"/>
      <c r="C746" s="989"/>
      <c r="D746" s="989"/>
      <c r="E746" s="989"/>
      <c r="F746" s="989"/>
      <c r="G746" s="989"/>
      <c r="H746" s="989"/>
    </row>
    <row r="747" spans="1:8">
      <c r="A747" s="989"/>
      <c r="B747" s="989"/>
      <c r="C747" s="989"/>
      <c r="D747" s="989"/>
      <c r="E747" s="989"/>
      <c r="F747" s="989"/>
      <c r="G747" s="989"/>
      <c r="H747" s="989"/>
    </row>
    <row r="748" spans="1:8">
      <c r="A748" s="989"/>
      <c r="B748" s="989"/>
      <c r="C748" s="989"/>
      <c r="D748" s="989"/>
      <c r="E748" s="989"/>
      <c r="F748" s="989"/>
      <c r="G748" s="989"/>
      <c r="H748" s="989"/>
    </row>
    <row r="749" spans="1:8">
      <c r="A749" s="989"/>
      <c r="B749" s="989"/>
      <c r="C749" s="989"/>
      <c r="D749" s="989"/>
      <c r="E749" s="989"/>
      <c r="F749" s="989"/>
      <c r="G749" s="989"/>
      <c r="H749" s="989"/>
    </row>
    <row r="750" spans="1:8">
      <c r="A750" s="989"/>
      <c r="B750" s="989"/>
      <c r="C750" s="989"/>
      <c r="D750" s="989"/>
      <c r="E750" s="989"/>
      <c r="F750" s="989"/>
      <c r="G750" s="989"/>
      <c r="H750" s="989"/>
    </row>
    <row r="751" spans="1:8">
      <c r="A751" s="989"/>
      <c r="B751" s="989"/>
      <c r="C751" s="989"/>
      <c r="D751" s="989"/>
      <c r="E751" s="989"/>
      <c r="F751" s="989"/>
      <c r="G751" s="989"/>
      <c r="H751" s="989"/>
    </row>
    <row r="752" spans="1:8">
      <c r="A752" s="989"/>
      <c r="B752" s="989"/>
      <c r="C752" s="989"/>
      <c r="D752" s="989"/>
      <c r="E752" s="989"/>
      <c r="F752" s="989"/>
      <c r="G752" s="989"/>
      <c r="H752" s="989"/>
    </row>
    <row r="753" spans="1:8">
      <c r="A753" s="989"/>
      <c r="B753" s="989"/>
      <c r="C753" s="989"/>
      <c r="D753" s="989"/>
      <c r="E753" s="989"/>
      <c r="F753" s="989"/>
      <c r="G753" s="989"/>
      <c r="H753" s="989"/>
    </row>
    <row r="754" spans="1:8">
      <c r="A754" s="989"/>
      <c r="B754" s="989"/>
      <c r="C754" s="989"/>
      <c r="D754" s="989"/>
      <c r="E754" s="989"/>
      <c r="F754" s="989"/>
      <c r="G754" s="989"/>
      <c r="H754" s="989"/>
    </row>
    <row r="755" spans="1:8">
      <c r="A755" s="989"/>
      <c r="B755" s="989"/>
      <c r="C755" s="989"/>
      <c r="D755" s="989"/>
      <c r="E755" s="989"/>
      <c r="F755" s="989"/>
      <c r="G755" s="989"/>
      <c r="H755" s="989"/>
    </row>
    <row r="756" spans="1:8">
      <c r="A756" s="989"/>
      <c r="B756" s="989"/>
      <c r="C756" s="989"/>
      <c r="D756" s="989"/>
      <c r="E756" s="989"/>
      <c r="F756" s="989"/>
      <c r="G756" s="989"/>
      <c r="H756" s="989"/>
    </row>
    <row r="757" spans="1:8">
      <c r="A757" s="989"/>
      <c r="B757" s="989"/>
      <c r="C757" s="989"/>
      <c r="D757" s="989"/>
      <c r="E757" s="989"/>
      <c r="F757" s="989"/>
      <c r="G757" s="989"/>
      <c r="H757" s="989"/>
    </row>
    <row r="758" spans="1:8">
      <c r="A758" s="989"/>
      <c r="B758" s="989"/>
      <c r="C758" s="989"/>
      <c r="D758" s="989"/>
      <c r="E758" s="989"/>
      <c r="F758" s="989"/>
      <c r="G758" s="989"/>
      <c r="H758" s="989"/>
    </row>
    <row r="759" spans="1:8">
      <c r="A759" s="989"/>
      <c r="B759" s="989"/>
      <c r="C759" s="989"/>
      <c r="D759" s="989"/>
      <c r="E759" s="989"/>
      <c r="F759" s="989"/>
      <c r="G759" s="989"/>
      <c r="H759" s="989"/>
    </row>
    <row r="760" spans="1:8">
      <c r="A760" s="989"/>
      <c r="B760" s="989"/>
      <c r="C760" s="989"/>
      <c r="D760" s="989"/>
      <c r="E760" s="989"/>
      <c r="F760" s="989"/>
      <c r="G760" s="989"/>
      <c r="H760" s="989"/>
    </row>
    <row r="761" spans="1:8">
      <c r="A761" s="989"/>
      <c r="B761" s="989"/>
      <c r="C761" s="989"/>
      <c r="D761" s="989"/>
      <c r="E761" s="989"/>
      <c r="F761" s="989"/>
      <c r="G761" s="989"/>
      <c r="H761" s="989"/>
    </row>
    <row r="762" spans="1:8">
      <c r="A762" s="989"/>
      <c r="B762" s="989"/>
      <c r="C762" s="989"/>
      <c r="D762" s="989"/>
      <c r="E762" s="989"/>
      <c r="F762" s="989"/>
      <c r="G762" s="989"/>
      <c r="H762" s="989"/>
    </row>
    <row r="763" spans="1:8">
      <c r="A763" s="989"/>
      <c r="B763" s="989"/>
      <c r="C763" s="989"/>
      <c r="D763" s="989"/>
      <c r="E763" s="989"/>
      <c r="F763" s="989"/>
      <c r="G763" s="989"/>
      <c r="H763" s="989"/>
    </row>
    <row r="764" spans="1:8">
      <c r="A764" s="989"/>
      <c r="B764" s="989"/>
      <c r="C764" s="989"/>
      <c r="D764" s="989"/>
      <c r="E764" s="989"/>
      <c r="F764" s="989"/>
      <c r="G764" s="989"/>
      <c r="H764" s="989"/>
    </row>
    <row r="765" spans="1:8">
      <c r="A765" s="989"/>
      <c r="B765" s="989"/>
      <c r="C765" s="989"/>
      <c r="D765" s="989"/>
      <c r="E765" s="989"/>
      <c r="F765" s="989"/>
      <c r="G765" s="989"/>
      <c r="H765" s="989"/>
    </row>
    <row r="766" spans="1:8">
      <c r="A766" s="989"/>
      <c r="B766" s="989"/>
      <c r="C766" s="989"/>
      <c r="D766" s="989"/>
      <c r="E766" s="989"/>
      <c r="F766" s="989"/>
      <c r="G766" s="989"/>
      <c r="H766" s="989"/>
    </row>
    <row r="767" spans="1:8">
      <c r="A767" s="989"/>
      <c r="B767" s="989"/>
      <c r="C767" s="989"/>
      <c r="D767" s="989"/>
      <c r="E767" s="989"/>
      <c r="F767" s="989"/>
      <c r="G767" s="989"/>
      <c r="H767" s="989"/>
    </row>
    <row r="768" spans="1:8">
      <c r="A768" s="989"/>
      <c r="B768" s="989"/>
      <c r="C768" s="989"/>
      <c r="D768" s="989"/>
      <c r="E768" s="989"/>
      <c r="F768" s="989"/>
      <c r="G768" s="989"/>
      <c r="H768" s="989"/>
    </row>
    <row r="769" spans="1:8">
      <c r="A769" s="989"/>
      <c r="B769" s="989"/>
      <c r="C769" s="989"/>
      <c r="D769" s="989"/>
      <c r="E769" s="989"/>
      <c r="F769" s="989"/>
      <c r="G769" s="989"/>
      <c r="H769" s="989"/>
    </row>
    <row r="770" spans="1:8">
      <c r="A770" s="989"/>
      <c r="B770" s="989"/>
      <c r="C770" s="989"/>
      <c r="D770" s="989"/>
      <c r="E770" s="989"/>
      <c r="F770" s="989"/>
      <c r="G770" s="989"/>
      <c r="H770" s="989"/>
    </row>
    <row r="771" spans="1:8">
      <c r="A771" s="989"/>
      <c r="B771" s="989"/>
      <c r="C771" s="989"/>
      <c r="D771" s="989"/>
      <c r="E771" s="989"/>
      <c r="F771" s="989"/>
      <c r="G771" s="989"/>
      <c r="H771" s="989"/>
    </row>
    <row r="772" spans="1:8">
      <c r="A772" s="989"/>
      <c r="B772" s="989"/>
      <c r="C772" s="989"/>
      <c r="D772" s="989"/>
      <c r="E772" s="989"/>
      <c r="F772" s="989"/>
      <c r="G772" s="989"/>
      <c r="H772" s="989"/>
    </row>
    <row r="773" spans="1:8">
      <c r="A773" s="989"/>
      <c r="B773" s="989"/>
      <c r="C773" s="989"/>
      <c r="D773" s="989"/>
      <c r="E773" s="989"/>
      <c r="F773" s="989"/>
      <c r="G773" s="989"/>
      <c r="H773" s="989"/>
    </row>
    <row r="774" spans="1:8">
      <c r="A774" s="989"/>
      <c r="B774" s="989"/>
      <c r="C774" s="989"/>
      <c r="D774" s="989"/>
      <c r="E774" s="989"/>
      <c r="F774" s="989"/>
      <c r="G774" s="989"/>
      <c r="H774" s="989"/>
    </row>
    <row r="775" spans="1:8">
      <c r="A775" s="989"/>
      <c r="B775" s="989"/>
      <c r="C775" s="989"/>
      <c r="D775" s="989"/>
      <c r="E775" s="989"/>
      <c r="F775" s="989"/>
      <c r="G775" s="989"/>
      <c r="H775" s="989"/>
    </row>
    <row r="776" spans="1:8">
      <c r="A776" s="989"/>
      <c r="B776" s="989"/>
      <c r="C776" s="989"/>
      <c r="D776" s="989"/>
      <c r="E776" s="989"/>
      <c r="F776" s="989"/>
      <c r="G776" s="989"/>
      <c r="H776" s="989"/>
    </row>
    <row r="777" spans="1:8">
      <c r="A777" s="989"/>
      <c r="B777" s="989"/>
      <c r="C777" s="989"/>
      <c r="D777" s="989"/>
      <c r="E777" s="989"/>
      <c r="F777" s="989"/>
      <c r="G777" s="989"/>
      <c r="H777" s="989"/>
    </row>
    <row r="778" spans="1:8">
      <c r="A778" s="989"/>
      <c r="B778" s="989"/>
      <c r="C778" s="989"/>
      <c r="D778" s="989"/>
      <c r="E778" s="989"/>
      <c r="F778" s="989"/>
      <c r="G778" s="989"/>
      <c r="H778" s="989"/>
    </row>
    <row r="779" spans="1:8">
      <c r="A779" s="989"/>
      <c r="B779" s="989"/>
      <c r="C779" s="989"/>
      <c r="D779" s="989"/>
      <c r="E779" s="989"/>
      <c r="F779" s="989"/>
      <c r="G779" s="989"/>
      <c r="H779" s="989"/>
    </row>
    <row r="780" spans="1:8">
      <c r="A780" s="989"/>
      <c r="B780" s="989"/>
      <c r="C780" s="989"/>
      <c r="D780" s="989"/>
      <c r="E780" s="989"/>
      <c r="F780" s="989"/>
      <c r="G780" s="989"/>
      <c r="H780" s="989"/>
    </row>
    <row r="781" spans="1:8">
      <c r="A781" s="989"/>
      <c r="B781" s="989"/>
      <c r="C781" s="989"/>
      <c r="D781" s="989"/>
      <c r="E781" s="989"/>
      <c r="F781" s="989"/>
      <c r="G781" s="989"/>
      <c r="H781" s="989"/>
    </row>
    <row r="782" spans="1:8">
      <c r="A782" s="989"/>
      <c r="B782" s="989"/>
      <c r="C782" s="989"/>
      <c r="D782" s="989"/>
      <c r="E782" s="989"/>
      <c r="F782" s="989"/>
      <c r="G782" s="989"/>
      <c r="H782" s="989"/>
    </row>
    <row r="783" spans="1:8">
      <c r="A783" s="989"/>
      <c r="B783" s="989"/>
      <c r="C783" s="989"/>
      <c r="D783" s="989"/>
      <c r="E783" s="989"/>
      <c r="F783" s="989"/>
      <c r="G783" s="989"/>
      <c r="H783" s="989"/>
    </row>
    <row r="784" spans="1:8">
      <c r="A784" s="989"/>
      <c r="B784" s="989"/>
      <c r="C784" s="989"/>
      <c r="D784" s="989"/>
      <c r="E784" s="989"/>
      <c r="F784" s="989"/>
      <c r="G784" s="989"/>
      <c r="H784" s="989"/>
    </row>
    <row r="785" spans="1:8">
      <c r="A785" s="989"/>
      <c r="B785" s="989"/>
      <c r="C785" s="989"/>
      <c r="D785" s="989"/>
      <c r="E785" s="989"/>
      <c r="F785" s="989"/>
      <c r="G785" s="989"/>
      <c r="H785" s="989"/>
    </row>
    <row r="786" spans="1:8">
      <c r="A786" s="989"/>
      <c r="B786" s="989"/>
      <c r="C786" s="989"/>
      <c r="D786" s="989"/>
      <c r="E786" s="989"/>
      <c r="F786" s="989"/>
      <c r="G786" s="989"/>
      <c r="H786" s="989"/>
    </row>
    <row r="787" spans="1:8">
      <c r="A787" s="989"/>
      <c r="B787" s="989"/>
      <c r="C787" s="989"/>
      <c r="D787" s="989"/>
      <c r="E787" s="989"/>
      <c r="F787" s="989"/>
      <c r="G787" s="989"/>
      <c r="H787" s="989"/>
    </row>
    <row r="788" spans="1:8">
      <c r="A788" s="989"/>
      <c r="B788" s="989"/>
      <c r="C788" s="989"/>
      <c r="D788" s="989"/>
      <c r="E788" s="989"/>
      <c r="F788" s="989"/>
      <c r="G788" s="989"/>
      <c r="H788" s="989"/>
    </row>
    <row r="789" spans="1:8">
      <c r="A789" s="989"/>
      <c r="B789" s="989"/>
      <c r="C789" s="989"/>
      <c r="D789" s="989"/>
      <c r="E789" s="989"/>
      <c r="F789" s="989"/>
      <c r="G789" s="989"/>
      <c r="H789" s="989"/>
    </row>
    <row r="790" spans="1:8">
      <c r="A790" s="989"/>
      <c r="B790" s="989"/>
      <c r="C790" s="989"/>
      <c r="D790" s="989"/>
      <c r="E790" s="989"/>
      <c r="F790" s="989"/>
      <c r="G790" s="989"/>
      <c r="H790" s="989"/>
    </row>
    <row r="791" spans="1:8">
      <c r="A791" s="989"/>
      <c r="B791" s="989"/>
      <c r="C791" s="989"/>
      <c r="D791" s="989"/>
      <c r="E791" s="989"/>
      <c r="F791" s="989"/>
      <c r="G791" s="989"/>
      <c r="H791" s="989"/>
    </row>
    <row r="792" spans="1:8">
      <c r="A792" s="989"/>
      <c r="B792" s="989"/>
      <c r="C792" s="989"/>
      <c r="D792" s="989"/>
      <c r="E792" s="989"/>
      <c r="F792" s="989"/>
      <c r="G792" s="989"/>
      <c r="H792" s="989"/>
    </row>
    <row r="793" spans="1:8">
      <c r="A793" s="989"/>
      <c r="B793" s="989"/>
      <c r="C793" s="989"/>
      <c r="D793" s="989"/>
      <c r="E793" s="989"/>
      <c r="F793" s="989"/>
      <c r="G793" s="989"/>
      <c r="H793" s="989"/>
    </row>
    <row r="794" spans="1:8">
      <c r="A794" s="989"/>
      <c r="B794" s="989"/>
      <c r="C794" s="989"/>
      <c r="D794" s="989"/>
      <c r="E794" s="989"/>
      <c r="F794" s="989"/>
      <c r="G794" s="989"/>
      <c r="H794" s="989"/>
    </row>
    <row r="795" spans="1:8">
      <c r="A795" s="989"/>
      <c r="B795" s="989"/>
      <c r="C795" s="989"/>
      <c r="D795" s="989"/>
      <c r="E795" s="989"/>
      <c r="F795" s="989"/>
      <c r="G795" s="989"/>
      <c r="H795" s="989"/>
    </row>
    <row r="796" spans="1:8">
      <c r="A796" s="989"/>
      <c r="B796" s="989"/>
      <c r="C796" s="989"/>
      <c r="D796" s="989"/>
      <c r="E796" s="989"/>
      <c r="F796" s="989"/>
      <c r="G796" s="989"/>
      <c r="H796" s="989"/>
    </row>
    <row r="797" spans="1:8">
      <c r="A797" s="989"/>
      <c r="B797" s="989"/>
      <c r="C797" s="989"/>
      <c r="D797" s="989"/>
      <c r="E797" s="989"/>
      <c r="F797" s="989"/>
      <c r="G797" s="989"/>
      <c r="H797" s="989"/>
    </row>
    <row r="798" spans="1:8">
      <c r="A798" s="989"/>
      <c r="B798" s="989"/>
      <c r="C798" s="989"/>
      <c r="D798" s="989"/>
      <c r="E798" s="989"/>
      <c r="F798" s="989"/>
      <c r="G798" s="989"/>
      <c r="H798" s="989"/>
    </row>
    <row r="799" spans="1:8">
      <c r="A799" s="989"/>
      <c r="B799" s="989"/>
      <c r="C799" s="989"/>
      <c r="D799" s="989"/>
      <c r="E799" s="989"/>
      <c r="F799" s="989"/>
      <c r="G799" s="989"/>
      <c r="H799" s="989"/>
    </row>
    <row r="800" spans="1:8">
      <c r="A800" s="989"/>
      <c r="B800" s="989"/>
      <c r="C800" s="989"/>
      <c r="D800" s="989"/>
      <c r="E800" s="989"/>
      <c r="F800" s="989"/>
      <c r="G800" s="989"/>
      <c r="H800" s="989"/>
    </row>
    <row r="801" spans="1:8">
      <c r="A801" s="989"/>
      <c r="B801" s="989"/>
      <c r="C801" s="989"/>
      <c r="D801" s="989"/>
      <c r="E801" s="989"/>
      <c r="F801" s="989"/>
      <c r="G801" s="989"/>
      <c r="H801" s="989"/>
    </row>
    <row r="802" spans="1:8">
      <c r="A802" s="989"/>
      <c r="B802" s="989"/>
      <c r="C802" s="989"/>
      <c r="D802" s="989"/>
      <c r="E802" s="989"/>
      <c r="F802" s="989"/>
      <c r="G802" s="989"/>
      <c r="H802" s="989"/>
    </row>
    <row r="803" spans="1:8">
      <c r="A803" s="989"/>
      <c r="B803" s="989"/>
      <c r="C803" s="989"/>
      <c r="D803" s="989"/>
      <c r="E803" s="989"/>
      <c r="F803" s="989"/>
      <c r="G803" s="989"/>
      <c r="H803" s="989"/>
    </row>
    <row r="804" spans="1:8">
      <c r="A804" s="989"/>
      <c r="B804" s="989"/>
      <c r="C804" s="989"/>
      <c r="D804" s="989"/>
      <c r="E804" s="989"/>
      <c r="F804" s="989"/>
      <c r="G804" s="989"/>
      <c r="H804" s="989"/>
    </row>
    <row r="805" spans="1:8">
      <c r="A805" s="989"/>
      <c r="B805" s="989"/>
      <c r="C805" s="989"/>
      <c r="D805" s="989"/>
      <c r="E805" s="989"/>
      <c r="F805" s="989"/>
      <c r="G805" s="989"/>
      <c r="H805" s="989"/>
    </row>
    <row r="806" spans="1:8">
      <c r="A806" s="989"/>
      <c r="B806" s="989"/>
      <c r="C806" s="989"/>
      <c r="D806" s="989"/>
      <c r="E806" s="989"/>
      <c r="F806" s="989"/>
      <c r="G806" s="989"/>
      <c r="H806" s="989"/>
    </row>
    <row r="807" spans="1:8">
      <c r="A807" s="989"/>
      <c r="B807" s="989"/>
      <c r="C807" s="989"/>
      <c r="D807" s="989"/>
      <c r="E807" s="989"/>
      <c r="F807" s="989"/>
      <c r="G807" s="989"/>
      <c r="H807" s="989"/>
    </row>
    <row r="808" spans="1:8">
      <c r="A808" s="989"/>
      <c r="B808" s="989"/>
      <c r="C808" s="989"/>
      <c r="D808" s="989"/>
      <c r="E808" s="989"/>
      <c r="F808" s="989"/>
      <c r="G808" s="989"/>
      <c r="H808" s="989"/>
    </row>
    <row r="809" spans="1:8">
      <c r="A809" s="989"/>
      <c r="B809" s="989"/>
      <c r="C809" s="989"/>
      <c r="D809" s="989"/>
      <c r="E809" s="989"/>
      <c r="F809" s="989"/>
      <c r="G809" s="989"/>
      <c r="H809" s="989"/>
    </row>
    <row r="810" spans="1:8">
      <c r="A810" s="989"/>
      <c r="B810" s="989"/>
      <c r="C810" s="989"/>
      <c r="D810" s="989"/>
      <c r="E810" s="989"/>
      <c r="F810" s="989"/>
      <c r="G810" s="989"/>
      <c r="H810" s="989"/>
    </row>
    <row r="811" spans="1:8">
      <c r="A811" s="989"/>
      <c r="B811" s="989"/>
      <c r="C811" s="989"/>
      <c r="D811" s="989"/>
      <c r="E811" s="989"/>
      <c r="F811" s="989"/>
      <c r="G811" s="989"/>
      <c r="H811" s="989"/>
    </row>
    <row r="812" spans="1:8">
      <c r="A812" s="989"/>
      <c r="B812" s="989"/>
      <c r="C812" s="989"/>
      <c r="D812" s="989"/>
      <c r="E812" s="989"/>
      <c r="F812" s="989"/>
      <c r="G812" s="989"/>
      <c r="H812" s="989"/>
    </row>
    <row r="813" spans="1:8">
      <c r="A813" s="989"/>
      <c r="B813" s="989"/>
      <c r="C813" s="989"/>
      <c r="D813" s="989"/>
      <c r="E813" s="989"/>
      <c r="F813" s="989"/>
      <c r="G813" s="989"/>
      <c r="H813" s="989"/>
    </row>
    <row r="814" spans="1:8">
      <c r="A814" s="989"/>
      <c r="B814" s="989"/>
      <c r="C814" s="989"/>
      <c r="D814" s="989"/>
      <c r="E814" s="989"/>
      <c r="F814" s="989"/>
      <c r="G814" s="989"/>
      <c r="H814" s="989"/>
    </row>
    <row r="815" spans="1:8">
      <c r="A815" s="989"/>
      <c r="B815" s="989"/>
      <c r="C815" s="989"/>
      <c r="D815" s="989"/>
      <c r="E815" s="989"/>
      <c r="F815" s="989"/>
      <c r="G815" s="989"/>
      <c r="H815" s="989"/>
    </row>
    <row r="816" spans="1:8">
      <c r="A816" s="989"/>
      <c r="B816" s="989"/>
      <c r="C816" s="989"/>
      <c r="D816" s="989"/>
      <c r="E816" s="989"/>
      <c r="F816" s="989"/>
      <c r="G816" s="989"/>
      <c r="H816" s="989"/>
    </row>
    <row r="817" spans="1:8">
      <c r="A817" s="989"/>
      <c r="B817" s="989"/>
      <c r="C817" s="989"/>
      <c r="D817" s="989"/>
      <c r="E817" s="989"/>
      <c r="F817" s="989"/>
      <c r="G817" s="989"/>
      <c r="H817" s="989"/>
    </row>
    <row r="818" spans="1:8">
      <c r="A818" s="989"/>
      <c r="B818" s="989"/>
      <c r="C818" s="989"/>
      <c r="D818" s="989"/>
      <c r="E818" s="989"/>
      <c r="F818" s="989"/>
      <c r="G818" s="989"/>
      <c r="H818" s="989"/>
    </row>
    <row r="819" spans="1:8">
      <c r="A819" s="989"/>
      <c r="B819" s="989"/>
      <c r="C819" s="989"/>
      <c r="D819" s="989"/>
      <c r="E819" s="989"/>
      <c r="F819" s="989"/>
      <c r="G819" s="989"/>
      <c r="H819" s="989"/>
    </row>
    <row r="820" spans="1:8">
      <c r="A820" s="989"/>
      <c r="B820" s="989"/>
      <c r="C820" s="989"/>
      <c r="D820" s="989"/>
      <c r="E820" s="989"/>
      <c r="F820" s="989"/>
      <c r="G820" s="989"/>
      <c r="H820" s="989"/>
    </row>
    <row r="821" spans="1:8">
      <c r="A821" s="989"/>
      <c r="B821" s="989"/>
      <c r="C821" s="989"/>
      <c r="D821" s="989"/>
      <c r="E821" s="989"/>
      <c r="F821" s="989"/>
      <c r="G821" s="989"/>
      <c r="H821" s="989"/>
    </row>
    <row r="822" spans="1:8">
      <c r="A822" s="989"/>
      <c r="B822" s="989"/>
      <c r="C822" s="989"/>
      <c r="D822" s="989"/>
      <c r="E822" s="989"/>
      <c r="F822" s="989"/>
      <c r="G822" s="989"/>
      <c r="H822" s="989"/>
    </row>
    <row r="823" spans="1:8">
      <c r="A823" s="989"/>
      <c r="B823" s="989"/>
      <c r="C823" s="989"/>
      <c r="D823" s="989"/>
      <c r="E823" s="989"/>
      <c r="F823" s="989"/>
      <c r="G823" s="989"/>
      <c r="H823" s="989"/>
    </row>
    <row r="824" spans="1:8">
      <c r="A824" s="989"/>
      <c r="B824" s="989"/>
      <c r="C824" s="989"/>
      <c r="D824" s="989"/>
      <c r="E824" s="989"/>
      <c r="F824" s="989"/>
      <c r="G824" s="989"/>
      <c r="H824" s="989"/>
    </row>
    <row r="825" spans="1:8">
      <c r="A825" s="989"/>
      <c r="B825" s="989"/>
      <c r="C825" s="989"/>
      <c r="D825" s="989"/>
      <c r="E825" s="989"/>
      <c r="F825" s="989"/>
      <c r="G825" s="989"/>
      <c r="H825" s="989"/>
    </row>
    <row r="826" spans="1:8">
      <c r="A826" s="989"/>
      <c r="B826" s="989"/>
      <c r="C826" s="989"/>
      <c r="D826" s="989"/>
      <c r="E826" s="989"/>
      <c r="F826" s="989"/>
      <c r="G826" s="989"/>
      <c r="H826" s="989"/>
    </row>
    <row r="827" spans="1:8">
      <c r="A827" s="989"/>
      <c r="B827" s="989"/>
      <c r="C827" s="989"/>
      <c r="D827" s="989"/>
      <c r="E827" s="989"/>
      <c r="F827" s="989"/>
      <c r="G827" s="989"/>
      <c r="H827" s="989"/>
    </row>
    <row r="828" spans="1:8">
      <c r="A828" s="989"/>
      <c r="B828" s="989"/>
      <c r="C828" s="989"/>
      <c r="D828" s="989"/>
      <c r="E828" s="989"/>
      <c r="F828" s="989"/>
      <c r="G828" s="989"/>
      <c r="H828" s="989"/>
    </row>
    <row r="829" spans="1:8">
      <c r="A829" s="989"/>
      <c r="B829" s="989"/>
      <c r="C829" s="989"/>
      <c r="D829" s="989"/>
      <c r="E829" s="989"/>
      <c r="F829" s="989"/>
      <c r="G829" s="989"/>
      <c r="H829" s="989"/>
    </row>
    <row r="830" spans="1:8">
      <c r="A830" s="989"/>
      <c r="B830" s="989"/>
      <c r="C830" s="989"/>
      <c r="D830" s="989"/>
      <c r="E830" s="989"/>
      <c r="F830" s="989"/>
      <c r="G830" s="989"/>
      <c r="H830" s="989"/>
    </row>
    <row r="831" spans="1:8">
      <c r="A831" s="989"/>
      <c r="B831" s="989"/>
      <c r="C831" s="989"/>
      <c r="D831" s="989"/>
      <c r="E831" s="989"/>
      <c r="F831" s="989"/>
      <c r="G831" s="989"/>
      <c r="H831" s="989"/>
    </row>
    <row r="832" spans="1:8">
      <c r="A832" s="989"/>
      <c r="B832" s="989"/>
      <c r="C832" s="989"/>
      <c r="D832" s="989"/>
      <c r="E832" s="989"/>
      <c r="F832" s="989"/>
      <c r="G832" s="989"/>
      <c r="H832" s="989"/>
    </row>
    <row r="833" spans="1:8">
      <c r="A833" s="989"/>
      <c r="B833" s="989"/>
      <c r="C833" s="989"/>
      <c r="D833" s="989"/>
      <c r="E833" s="989"/>
      <c r="F833" s="989"/>
      <c r="G833" s="989"/>
      <c r="H833" s="989"/>
    </row>
    <row r="834" spans="1:8">
      <c r="A834" s="989"/>
      <c r="B834" s="989"/>
      <c r="C834" s="989"/>
      <c r="D834" s="989"/>
      <c r="E834" s="989"/>
      <c r="F834" s="989"/>
      <c r="G834" s="989"/>
      <c r="H834" s="989"/>
    </row>
    <row r="835" spans="1:8">
      <c r="A835" s="989"/>
      <c r="B835" s="989"/>
      <c r="C835" s="989"/>
      <c r="D835" s="989"/>
      <c r="E835" s="989"/>
      <c r="F835" s="989"/>
      <c r="G835" s="989"/>
      <c r="H835" s="989"/>
    </row>
    <row r="836" spans="1:8">
      <c r="A836" s="989"/>
      <c r="B836" s="989"/>
      <c r="C836" s="989"/>
      <c r="D836" s="989"/>
      <c r="E836" s="989"/>
      <c r="F836" s="989"/>
      <c r="G836" s="989"/>
      <c r="H836" s="989"/>
    </row>
    <row r="837" spans="1:8">
      <c r="A837" s="989"/>
      <c r="B837" s="989"/>
      <c r="C837" s="989"/>
      <c r="D837" s="989"/>
      <c r="E837" s="989"/>
      <c r="F837" s="989"/>
      <c r="G837" s="989"/>
      <c r="H837" s="989"/>
    </row>
    <row r="838" spans="1:8">
      <c r="A838" s="989"/>
      <c r="B838" s="989"/>
      <c r="C838" s="989"/>
      <c r="D838" s="989"/>
      <c r="E838" s="989"/>
      <c r="F838" s="989"/>
      <c r="G838" s="989"/>
      <c r="H838" s="989"/>
    </row>
    <row r="839" spans="1:8">
      <c r="A839" s="989"/>
      <c r="B839" s="989"/>
      <c r="C839" s="989"/>
      <c r="D839" s="989"/>
      <c r="E839" s="989"/>
      <c r="F839" s="989"/>
      <c r="G839" s="989"/>
      <c r="H839" s="989"/>
    </row>
    <row r="840" spans="1:8">
      <c r="A840" s="989"/>
      <c r="B840" s="989"/>
      <c r="C840" s="989"/>
      <c r="D840" s="989"/>
      <c r="E840" s="989"/>
      <c r="F840" s="989"/>
      <c r="G840" s="989"/>
      <c r="H840" s="989"/>
    </row>
    <row r="841" spans="1:8">
      <c r="A841" s="989"/>
      <c r="B841" s="989"/>
      <c r="C841" s="989"/>
      <c r="D841" s="989"/>
      <c r="E841" s="989"/>
      <c r="F841" s="989"/>
      <c r="G841" s="989"/>
      <c r="H841" s="989"/>
    </row>
    <row r="842" spans="1:8">
      <c r="A842" s="989"/>
      <c r="B842" s="989"/>
      <c r="C842" s="989"/>
      <c r="D842" s="989"/>
      <c r="E842" s="989"/>
      <c r="F842" s="989"/>
      <c r="G842" s="989"/>
      <c r="H842" s="989"/>
    </row>
    <row r="843" spans="1:8">
      <c r="A843" s="989"/>
      <c r="B843" s="989"/>
      <c r="C843" s="989"/>
      <c r="D843" s="989"/>
      <c r="E843" s="989"/>
      <c r="F843" s="989"/>
      <c r="G843" s="989"/>
      <c r="H843" s="989"/>
    </row>
    <row r="844" spans="1:8">
      <c r="A844" s="989"/>
      <c r="B844" s="989"/>
      <c r="C844" s="989"/>
      <c r="D844" s="989"/>
      <c r="E844" s="989"/>
      <c r="F844" s="989"/>
      <c r="G844" s="989"/>
      <c r="H844" s="989"/>
    </row>
    <row r="845" spans="1:8">
      <c r="A845" s="989"/>
      <c r="B845" s="989"/>
      <c r="C845" s="989"/>
      <c r="D845" s="989"/>
      <c r="E845" s="989"/>
      <c r="F845" s="989"/>
      <c r="G845" s="989"/>
      <c r="H845" s="989"/>
    </row>
    <row r="846" spans="1:8">
      <c r="A846" s="989"/>
      <c r="B846" s="989"/>
      <c r="C846" s="989"/>
      <c r="D846" s="989"/>
      <c r="E846" s="989"/>
      <c r="F846" s="989"/>
      <c r="G846" s="989"/>
      <c r="H846" s="989"/>
    </row>
    <row r="847" spans="1:8">
      <c r="A847" s="989"/>
      <c r="B847" s="989"/>
      <c r="C847" s="989"/>
      <c r="D847" s="989"/>
      <c r="E847" s="989"/>
      <c r="F847" s="989"/>
      <c r="G847" s="989"/>
      <c r="H847" s="989"/>
    </row>
    <row r="848" spans="1:8">
      <c r="A848" s="989"/>
      <c r="B848" s="989"/>
      <c r="C848" s="989"/>
      <c r="D848" s="989"/>
      <c r="E848" s="989"/>
      <c r="F848" s="989"/>
      <c r="G848" s="989"/>
      <c r="H848" s="989"/>
    </row>
    <row r="849" spans="1:8">
      <c r="A849" s="989"/>
      <c r="B849" s="989"/>
      <c r="C849" s="989"/>
      <c r="D849" s="989"/>
      <c r="E849" s="989"/>
      <c r="F849" s="989"/>
      <c r="G849" s="989"/>
      <c r="H849" s="989"/>
    </row>
    <row r="850" spans="1:8">
      <c r="A850" s="989"/>
      <c r="B850" s="989"/>
      <c r="C850" s="989"/>
      <c r="D850" s="989"/>
      <c r="E850" s="989"/>
      <c r="F850" s="989"/>
      <c r="G850" s="989"/>
      <c r="H850" s="989"/>
    </row>
    <row r="851" spans="1:8">
      <c r="A851" s="989"/>
      <c r="B851" s="989"/>
      <c r="C851" s="989"/>
      <c r="D851" s="989"/>
      <c r="E851" s="989"/>
      <c r="F851" s="989"/>
      <c r="G851" s="989"/>
      <c r="H851" s="989"/>
    </row>
    <row r="852" spans="1:8">
      <c r="A852" s="989"/>
      <c r="B852" s="989"/>
      <c r="C852" s="989"/>
      <c r="D852" s="989"/>
      <c r="E852" s="989"/>
      <c r="F852" s="989"/>
      <c r="G852" s="989"/>
      <c r="H852" s="989"/>
    </row>
    <row r="853" spans="1:8">
      <c r="A853" s="989"/>
      <c r="B853" s="989"/>
      <c r="C853" s="989"/>
      <c r="D853" s="989"/>
      <c r="E853" s="989"/>
      <c r="F853" s="989"/>
      <c r="G853" s="989"/>
      <c r="H853" s="989"/>
    </row>
    <row r="854" spans="1:8">
      <c r="A854" s="989"/>
      <c r="B854" s="989"/>
      <c r="C854" s="989"/>
      <c r="D854" s="989"/>
      <c r="E854" s="989"/>
      <c r="F854" s="989"/>
      <c r="G854" s="989"/>
      <c r="H854" s="989"/>
    </row>
    <row r="855" spans="1:8">
      <c r="A855" s="989"/>
      <c r="B855" s="989"/>
      <c r="C855" s="989"/>
      <c r="D855" s="989"/>
      <c r="E855" s="989"/>
      <c r="F855" s="989"/>
      <c r="G855" s="989"/>
      <c r="H855" s="989"/>
    </row>
    <row r="856" spans="1:8">
      <c r="A856" s="989"/>
      <c r="B856" s="989"/>
      <c r="C856" s="989"/>
      <c r="D856" s="989"/>
      <c r="E856" s="989"/>
      <c r="F856" s="989"/>
      <c r="G856" s="989"/>
      <c r="H856" s="989"/>
    </row>
    <row r="857" spans="1:8">
      <c r="A857" s="989"/>
      <c r="B857" s="989"/>
      <c r="C857" s="989"/>
      <c r="D857" s="989"/>
      <c r="E857" s="989"/>
      <c r="F857" s="989"/>
      <c r="G857" s="989"/>
      <c r="H857" s="989"/>
    </row>
    <row r="858" spans="1:8">
      <c r="A858" s="989"/>
      <c r="B858" s="989"/>
      <c r="C858" s="989"/>
      <c r="D858" s="989"/>
      <c r="E858" s="989"/>
      <c r="F858" s="989"/>
      <c r="G858" s="989"/>
      <c r="H858" s="989"/>
    </row>
    <row r="859" spans="1:8">
      <c r="A859" s="989"/>
      <c r="B859" s="989"/>
      <c r="C859" s="989"/>
      <c r="D859" s="989"/>
      <c r="E859" s="989"/>
      <c r="F859" s="989"/>
      <c r="G859" s="989"/>
      <c r="H859" s="989"/>
    </row>
    <row r="860" spans="1:8">
      <c r="A860" s="989"/>
      <c r="B860" s="989"/>
      <c r="C860" s="989"/>
      <c r="D860" s="989"/>
      <c r="E860" s="989"/>
      <c r="F860" s="989"/>
      <c r="G860" s="989"/>
      <c r="H860" s="989"/>
    </row>
    <row r="861" spans="1:8">
      <c r="A861" s="989"/>
      <c r="B861" s="989"/>
      <c r="C861" s="989"/>
      <c r="D861" s="989"/>
      <c r="E861" s="989"/>
      <c r="F861" s="989"/>
      <c r="G861" s="989"/>
      <c r="H861" s="989"/>
    </row>
    <row r="862" spans="1:8">
      <c r="A862" s="989"/>
      <c r="B862" s="989"/>
      <c r="C862" s="989"/>
      <c r="D862" s="989"/>
      <c r="E862" s="989"/>
      <c r="F862" s="989"/>
      <c r="G862" s="989"/>
      <c r="H862" s="989"/>
    </row>
    <row r="863" spans="1:8">
      <c r="A863" s="989"/>
      <c r="B863" s="989"/>
      <c r="C863" s="989"/>
      <c r="D863" s="989"/>
      <c r="E863" s="989"/>
      <c r="F863" s="989"/>
      <c r="G863" s="989"/>
      <c r="H863" s="989"/>
    </row>
    <row r="864" spans="1:8">
      <c r="A864" s="989"/>
      <c r="B864" s="989"/>
      <c r="C864" s="989"/>
      <c r="D864" s="989"/>
      <c r="E864" s="989"/>
      <c r="F864" s="989"/>
      <c r="G864" s="989"/>
      <c r="H864" s="989"/>
    </row>
    <row r="865" spans="1:8">
      <c r="A865" s="989"/>
      <c r="B865" s="989"/>
      <c r="C865" s="989"/>
      <c r="D865" s="989"/>
      <c r="E865" s="989"/>
      <c r="F865" s="989"/>
      <c r="G865" s="989"/>
      <c r="H865" s="989"/>
    </row>
    <row r="866" spans="1:8">
      <c r="A866" s="989"/>
      <c r="B866" s="989"/>
      <c r="C866" s="989"/>
      <c r="D866" s="989"/>
      <c r="E866" s="989"/>
      <c r="F866" s="989"/>
      <c r="G866" s="989"/>
      <c r="H866" s="989"/>
    </row>
    <row r="867" spans="1:8">
      <c r="A867" s="989"/>
      <c r="B867" s="989"/>
      <c r="C867" s="989"/>
      <c r="D867" s="989"/>
      <c r="E867" s="989"/>
      <c r="F867" s="989"/>
      <c r="G867" s="989"/>
      <c r="H867" s="989"/>
    </row>
    <row r="868" spans="1:8">
      <c r="A868" s="989"/>
      <c r="B868" s="989"/>
      <c r="C868" s="989"/>
      <c r="D868" s="989"/>
      <c r="E868" s="989"/>
      <c r="F868" s="989"/>
      <c r="G868" s="989"/>
      <c r="H868" s="989"/>
    </row>
    <row r="869" spans="1:8">
      <c r="A869" s="989"/>
      <c r="B869" s="989"/>
      <c r="C869" s="989"/>
      <c r="D869" s="989"/>
      <c r="E869" s="989"/>
      <c r="F869" s="989"/>
      <c r="G869" s="989"/>
      <c r="H869" s="989"/>
    </row>
    <row r="870" spans="1:8">
      <c r="A870" s="989"/>
      <c r="B870" s="989"/>
      <c r="C870" s="989"/>
      <c r="D870" s="989"/>
      <c r="E870" s="989"/>
      <c r="F870" s="989"/>
      <c r="G870" s="989"/>
      <c r="H870" s="989"/>
    </row>
    <row r="871" spans="1:8">
      <c r="A871" s="989"/>
      <c r="B871" s="989"/>
      <c r="C871" s="989"/>
      <c r="D871" s="989"/>
      <c r="E871" s="989"/>
      <c r="F871" s="989"/>
      <c r="G871" s="989"/>
      <c r="H871" s="989"/>
    </row>
    <row r="872" spans="1:8">
      <c r="A872" s="989"/>
      <c r="B872" s="989"/>
      <c r="C872" s="989"/>
      <c r="D872" s="989"/>
      <c r="E872" s="989"/>
      <c r="F872" s="989"/>
      <c r="G872" s="989"/>
      <c r="H872" s="989"/>
    </row>
    <row r="873" spans="1:8">
      <c r="A873" s="989"/>
      <c r="B873" s="989"/>
      <c r="C873" s="989"/>
      <c r="D873" s="989"/>
      <c r="E873" s="989"/>
      <c r="F873" s="989"/>
      <c r="G873" s="989"/>
      <c r="H873" s="989"/>
    </row>
    <row r="874" spans="1:8">
      <c r="A874" s="989"/>
      <c r="B874" s="989"/>
      <c r="C874" s="989"/>
      <c r="D874" s="989"/>
      <c r="E874" s="989"/>
      <c r="F874" s="989"/>
      <c r="G874" s="989"/>
      <c r="H874" s="989"/>
    </row>
    <row r="875" spans="1:8">
      <c r="A875" s="989"/>
      <c r="B875" s="989"/>
      <c r="C875" s="989"/>
      <c r="D875" s="989"/>
      <c r="E875" s="989"/>
      <c r="F875" s="989"/>
      <c r="G875" s="989"/>
      <c r="H875" s="989"/>
    </row>
    <row r="876" spans="1:8">
      <c r="A876" s="989"/>
      <c r="B876" s="989"/>
      <c r="C876" s="989"/>
      <c r="D876" s="989"/>
      <c r="E876" s="989"/>
      <c r="F876" s="989"/>
      <c r="G876" s="989"/>
      <c r="H876" s="989"/>
    </row>
    <row r="877" spans="1:8">
      <c r="A877" s="989"/>
      <c r="B877" s="989"/>
      <c r="C877" s="989"/>
      <c r="D877" s="989"/>
      <c r="E877" s="989"/>
      <c r="F877" s="989"/>
      <c r="G877" s="989"/>
      <c r="H877" s="989"/>
    </row>
    <row r="878" spans="1:8">
      <c r="A878" s="989"/>
      <c r="B878" s="989"/>
      <c r="C878" s="989"/>
      <c r="D878" s="989"/>
      <c r="E878" s="989"/>
      <c r="F878" s="989"/>
      <c r="G878" s="989"/>
      <c r="H878" s="989"/>
    </row>
    <row r="879" spans="1:8">
      <c r="A879" s="989"/>
      <c r="B879" s="989"/>
      <c r="C879" s="989"/>
      <c r="D879" s="989"/>
      <c r="E879" s="989"/>
      <c r="F879" s="989"/>
      <c r="G879" s="989"/>
      <c r="H879" s="989"/>
    </row>
    <row r="880" spans="1:8">
      <c r="A880" s="989"/>
      <c r="B880" s="989"/>
      <c r="C880" s="989"/>
      <c r="D880" s="989"/>
      <c r="E880" s="989"/>
      <c r="F880" s="989"/>
      <c r="G880" s="989"/>
      <c r="H880" s="989"/>
    </row>
    <row r="881" spans="1:8">
      <c r="A881" s="989"/>
      <c r="B881" s="989"/>
      <c r="C881" s="989"/>
      <c r="D881" s="989"/>
      <c r="E881" s="989"/>
      <c r="F881" s="989"/>
      <c r="G881" s="989"/>
      <c r="H881" s="989"/>
    </row>
    <row r="882" spans="1:8">
      <c r="A882" s="989"/>
      <c r="B882" s="989"/>
      <c r="C882" s="989"/>
      <c r="D882" s="989"/>
      <c r="E882" s="989"/>
      <c r="F882" s="989"/>
      <c r="G882" s="989"/>
      <c r="H882" s="989"/>
    </row>
    <row r="883" spans="1:8">
      <c r="A883" s="989"/>
      <c r="B883" s="989"/>
      <c r="C883" s="989"/>
      <c r="D883" s="989"/>
      <c r="E883" s="989"/>
      <c r="F883" s="989"/>
      <c r="G883" s="989"/>
      <c r="H883" s="989"/>
    </row>
    <row r="884" spans="1:8">
      <c r="A884" s="989"/>
      <c r="B884" s="989"/>
      <c r="C884" s="989"/>
      <c r="D884" s="989"/>
      <c r="E884" s="989"/>
      <c r="F884" s="989"/>
      <c r="G884" s="989"/>
      <c r="H884" s="989"/>
    </row>
    <row r="885" spans="1:8">
      <c r="A885" s="989"/>
      <c r="B885" s="989"/>
      <c r="C885" s="989"/>
      <c r="D885" s="989"/>
      <c r="E885" s="989"/>
      <c r="F885" s="989"/>
      <c r="G885" s="989"/>
      <c r="H885" s="989"/>
    </row>
    <row r="886" spans="1:8">
      <c r="A886" s="989"/>
      <c r="B886" s="989"/>
      <c r="C886" s="989"/>
      <c r="D886" s="989"/>
      <c r="E886" s="989"/>
      <c r="F886" s="989"/>
      <c r="G886" s="989"/>
      <c r="H886" s="989"/>
    </row>
    <row r="887" spans="1:8">
      <c r="A887" s="989"/>
      <c r="B887" s="989"/>
      <c r="C887" s="989"/>
      <c r="D887" s="989"/>
      <c r="E887" s="989"/>
      <c r="F887" s="989"/>
      <c r="G887" s="989"/>
      <c r="H887" s="989"/>
    </row>
    <row r="888" spans="1:8">
      <c r="A888" s="989"/>
      <c r="B888" s="989"/>
      <c r="C888" s="989"/>
      <c r="D888" s="989"/>
      <c r="E888" s="989"/>
      <c r="F888" s="989"/>
      <c r="G888" s="989"/>
      <c r="H888" s="989"/>
    </row>
    <row r="889" spans="1:8">
      <c r="A889" s="989"/>
      <c r="B889" s="989"/>
      <c r="C889" s="989"/>
      <c r="D889" s="989"/>
      <c r="E889" s="989"/>
      <c r="F889" s="989"/>
      <c r="G889" s="989"/>
      <c r="H889" s="989"/>
    </row>
    <row r="890" spans="1:8">
      <c r="A890" s="989"/>
      <c r="B890" s="989"/>
      <c r="C890" s="989"/>
      <c r="D890" s="989"/>
      <c r="E890" s="989"/>
      <c r="F890" s="989"/>
      <c r="G890" s="989"/>
      <c r="H890" s="989"/>
    </row>
    <row r="891" spans="1:8">
      <c r="A891" s="989"/>
      <c r="B891" s="989"/>
      <c r="C891" s="989"/>
      <c r="D891" s="989"/>
      <c r="E891" s="989"/>
      <c r="F891" s="989"/>
      <c r="G891" s="989"/>
      <c r="H891" s="989"/>
    </row>
    <row r="892" spans="1:8">
      <c r="A892" s="989"/>
      <c r="B892" s="989"/>
      <c r="C892" s="989"/>
      <c r="D892" s="989"/>
      <c r="E892" s="989"/>
      <c r="F892" s="989"/>
      <c r="G892" s="989"/>
      <c r="H892" s="989"/>
    </row>
    <row r="893" spans="1:8">
      <c r="A893" s="989"/>
      <c r="B893" s="989"/>
      <c r="C893" s="989"/>
      <c r="D893" s="989"/>
      <c r="E893" s="989"/>
      <c r="F893" s="989"/>
      <c r="G893" s="989"/>
      <c r="H893" s="989"/>
    </row>
    <row r="894" spans="1:8">
      <c r="A894" s="989"/>
      <c r="B894" s="989"/>
      <c r="C894" s="989"/>
      <c r="D894" s="989"/>
      <c r="E894" s="989"/>
      <c r="F894" s="989"/>
      <c r="G894" s="989"/>
      <c r="H894" s="989"/>
    </row>
    <row r="895" spans="1:8">
      <c r="A895" s="989"/>
      <c r="B895" s="989"/>
      <c r="C895" s="989"/>
      <c r="D895" s="989"/>
      <c r="E895" s="989"/>
      <c r="F895" s="989"/>
      <c r="G895" s="989"/>
      <c r="H895" s="989"/>
    </row>
    <row r="896" spans="1:8">
      <c r="A896" s="989"/>
      <c r="B896" s="989"/>
      <c r="C896" s="989"/>
      <c r="D896" s="989"/>
      <c r="E896" s="989"/>
      <c r="F896" s="989"/>
      <c r="G896" s="989"/>
      <c r="H896" s="989"/>
    </row>
    <row r="897" spans="1:8">
      <c r="A897" s="989"/>
      <c r="B897" s="989"/>
      <c r="C897" s="989"/>
      <c r="D897" s="989"/>
      <c r="E897" s="989"/>
      <c r="F897" s="989"/>
      <c r="G897" s="989"/>
      <c r="H897" s="989"/>
    </row>
    <row r="898" spans="1:8">
      <c r="A898" s="989"/>
      <c r="B898" s="989"/>
      <c r="C898" s="989"/>
      <c r="D898" s="989"/>
      <c r="E898" s="989"/>
      <c r="F898" s="989"/>
      <c r="G898" s="989"/>
      <c r="H898" s="989"/>
    </row>
    <row r="899" spans="1:8">
      <c r="A899" s="989"/>
      <c r="B899" s="989"/>
      <c r="C899" s="989"/>
      <c r="D899" s="989"/>
      <c r="E899" s="989"/>
      <c r="F899" s="989"/>
      <c r="G899" s="989"/>
      <c r="H899" s="989"/>
    </row>
    <row r="900" spans="1:8">
      <c r="A900" s="989"/>
      <c r="B900" s="989"/>
      <c r="C900" s="989"/>
      <c r="D900" s="989"/>
      <c r="E900" s="989"/>
      <c r="F900" s="989"/>
      <c r="G900" s="989"/>
      <c r="H900" s="989"/>
    </row>
    <row r="901" spans="1:8">
      <c r="A901" s="989"/>
      <c r="B901" s="989"/>
      <c r="C901" s="989"/>
      <c r="D901" s="989"/>
      <c r="E901" s="989"/>
      <c r="F901" s="989"/>
      <c r="G901" s="989"/>
      <c r="H901" s="989"/>
    </row>
    <row r="902" spans="1:8">
      <c r="A902" s="989"/>
      <c r="B902" s="989"/>
      <c r="C902" s="989"/>
      <c r="D902" s="989"/>
      <c r="E902" s="989"/>
      <c r="F902" s="989"/>
      <c r="G902" s="989"/>
      <c r="H902" s="989"/>
    </row>
    <row r="903" spans="1:8">
      <c r="A903" s="989"/>
      <c r="B903" s="989"/>
      <c r="C903" s="989"/>
      <c r="D903" s="989"/>
      <c r="E903" s="989"/>
      <c r="F903" s="989"/>
      <c r="G903" s="989"/>
      <c r="H903" s="989"/>
    </row>
    <row r="904" spans="1:8">
      <c r="A904" s="989"/>
      <c r="B904" s="989"/>
      <c r="C904" s="989"/>
      <c r="D904" s="989"/>
      <c r="E904" s="989"/>
      <c r="F904" s="989"/>
      <c r="G904" s="989"/>
      <c r="H904" s="989"/>
    </row>
    <row r="905" spans="1:8">
      <c r="A905" s="989"/>
      <c r="B905" s="989"/>
      <c r="C905" s="989"/>
      <c r="D905" s="989"/>
      <c r="E905" s="989"/>
      <c r="F905" s="989"/>
      <c r="G905" s="989"/>
      <c r="H905" s="989"/>
    </row>
    <row r="906" spans="1:8">
      <c r="A906" s="989"/>
      <c r="B906" s="989"/>
      <c r="C906" s="989"/>
      <c r="D906" s="989"/>
      <c r="E906" s="989"/>
      <c r="F906" s="989"/>
      <c r="G906" s="989"/>
      <c r="H906" s="989"/>
    </row>
    <row r="907" spans="1:8">
      <c r="A907" s="989"/>
      <c r="B907" s="989"/>
      <c r="C907" s="989"/>
      <c r="D907" s="989"/>
      <c r="E907" s="989"/>
      <c r="F907" s="989"/>
      <c r="G907" s="989"/>
      <c r="H907" s="989"/>
    </row>
    <row r="908" spans="1:8">
      <c r="A908" s="989"/>
      <c r="B908" s="989"/>
      <c r="C908" s="989"/>
      <c r="D908" s="989"/>
      <c r="E908" s="989"/>
      <c r="F908" s="989"/>
      <c r="G908" s="989"/>
      <c r="H908" s="989"/>
    </row>
    <row r="909" spans="1:8">
      <c r="A909" s="989"/>
      <c r="B909" s="989"/>
      <c r="C909" s="989"/>
      <c r="D909" s="989"/>
      <c r="E909" s="989"/>
      <c r="F909" s="989"/>
      <c r="G909" s="989"/>
      <c r="H909" s="989"/>
    </row>
    <row r="910" spans="1:8">
      <c r="A910" s="989"/>
      <c r="B910" s="989"/>
      <c r="C910" s="989"/>
      <c r="D910" s="989"/>
      <c r="E910" s="989"/>
      <c r="F910" s="989"/>
      <c r="G910" s="989"/>
      <c r="H910" s="989"/>
    </row>
    <row r="911" spans="1:8">
      <c r="A911" s="989"/>
      <c r="B911" s="989"/>
      <c r="C911" s="989"/>
      <c r="D911" s="989"/>
      <c r="E911" s="989"/>
      <c r="F911" s="989"/>
      <c r="G911" s="989"/>
      <c r="H911" s="989"/>
    </row>
    <row r="912" spans="1:8">
      <c r="A912" s="989"/>
      <c r="B912" s="989"/>
      <c r="C912" s="989"/>
      <c r="D912" s="989"/>
      <c r="E912" s="989"/>
      <c r="F912" s="989"/>
      <c r="G912" s="989"/>
      <c r="H912" s="989"/>
    </row>
    <row r="913" spans="1:8">
      <c r="A913" s="989"/>
      <c r="B913" s="989"/>
      <c r="C913" s="989"/>
      <c r="D913" s="989"/>
      <c r="E913" s="989"/>
      <c r="F913" s="989"/>
      <c r="G913" s="989"/>
      <c r="H913" s="989"/>
    </row>
    <row r="914" spans="1:8">
      <c r="A914" s="989"/>
      <c r="B914" s="989"/>
      <c r="C914" s="989"/>
      <c r="D914" s="989"/>
      <c r="E914" s="989"/>
      <c r="F914" s="989"/>
      <c r="G914" s="989"/>
      <c r="H914" s="989"/>
    </row>
    <row r="915" spans="1:8">
      <c r="A915" s="989"/>
      <c r="B915" s="989"/>
      <c r="C915" s="989"/>
      <c r="D915" s="989"/>
      <c r="E915" s="989"/>
      <c r="F915" s="989"/>
      <c r="G915" s="989"/>
      <c r="H915" s="989"/>
    </row>
    <row r="916" spans="1:8">
      <c r="A916" s="989"/>
      <c r="B916" s="989"/>
      <c r="C916" s="989"/>
      <c r="D916" s="989"/>
      <c r="E916" s="989"/>
      <c r="F916" s="989"/>
      <c r="G916" s="989"/>
      <c r="H916" s="989"/>
    </row>
    <row r="917" spans="1:8">
      <c r="A917" s="989"/>
      <c r="B917" s="989"/>
      <c r="C917" s="989"/>
      <c r="D917" s="989"/>
      <c r="E917" s="989"/>
      <c r="F917" s="989"/>
      <c r="G917" s="989"/>
      <c r="H917" s="989"/>
    </row>
    <row r="918" spans="1:8">
      <c r="A918" s="989"/>
      <c r="B918" s="989"/>
      <c r="C918" s="989"/>
      <c r="D918" s="989"/>
      <c r="E918" s="989"/>
      <c r="F918" s="989"/>
      <c r="G918" s="989"/>
      <c r="H918" s="989"/>
    </row>
    <row r="919" spans="1:8">
      <c r="A919" s="989"/>
      <c r="B919" s="989"/>
      <c r="C919" s="989"/>
      <c r="D919" s="989"/>
      <c r="E919" s="989"/>
      <c r="F919" s="989"/>
      <c r="G919" s="989"/>
      <c r="H919" s="989"/>
    </row>
    <row r="920" spans="1:8">
      <c r="A920" s="989"/>
      <c r="B920" s="989"/>
      <c r="C920" s="989"/>
      <c r="D920" s="989"/>
      <c r="E920" s="989"/>
      <c r="F920" s="989"/>
      <c r="G920" s="989"/>
      <c r="H920" s="989"/>
    </row>
    <row r="921" spans="1:8">
      <c r="A921" s="989"/>
      <c r="B921" s="989"/>
      <c r="C921" s="989"/>
      <c r="D921" s="989"/>
      <c r="E921" s="989"/>
      <c r="F921" s="989"/>
      <c r="G921" s="989"/>
      <c r="H921" s="989"/>
    </row>
    <row r="922" spans="1:8">
      <c r="A922" s="989"/>
      <c r="B922" s="989"/>
      <c r="C922" s="989"/>
      <c r="D922" s="989"/>
      <c r="E922" s="989"/>
      <c r="F922" s="989"/>
      <c r="G922" s="989"/>
      <c r="H922" s="989"/>
    </row>
    <row r="923" spans="1:8">
      <c r="A923" s="989"/>
      <c r="B923" s="989"/>
      <c r="C923" s="989"/>
      <c r="D923" s="989"/>
      <c r="E923" s="989"/>
      <c r="F923" s="989"/>
      <c r="G923" s="989"/>
      <c r="H923" s="989"/>
    </row>
    <row r="924" spans="1:8">
      <c r="A924" s="989"/>
      <c r="B924" s="989"/>
      <c r="C924" s="989"/>
      <c r="D924" s="989"/>
      <c r="E924" s="989"/>
      <c r="F924" s="989"/>
      <c r="G924" s="989"/>
      <c r="H924" s="989"/>
    </row>
    <row r="925" spans="1:8">
      <c r="A925" s="989"/>
      <c r="B925" s="989"/>
      <c r="C925" s="989"/>
      <c r="D925" s="989"/>
      <c r="E925" s="989"/>
      <c r="F925" s="989"/>
      <c r="G925" s="989"/>
      <c r="H925" s="989"/>
    </row>
    <row r="926" spans="1:8">
      <c r="A926" s="989"/>
      <c r="B926" s="989"/>
      <c r="C926" s="989"/>
      <c r="D926" s="989"/>
      <c r="E926" s="989"/>
      <c r="F926" s="989"/>
      <c r="G926" s="989"/>
      <c r="H926" s="989"/>
    </row>
    <row r="927" spans="1:8">
      <c r="A927" s="989"/>
      <c r="B927" s="989"/>
      <c r="C927" s="989"/>
      <c r="D927" s="989"/>
      <c r="E927" s="989"/>
      <c r="F927" s="989"/>
      <c r="G927" s="989"/>
      <c r="H927" s="989"/>
    </row>
    <row r="928" spans="1:8">
      <c r="A928" s="989"/>
      <c r="B928" s="989"/>
      <c r="C928" s="989"/>
      <c r="D928" s="989"/>
      <c r="E928" s="989"/>
      <c r="F928" s="989"/>
      <c r="G928" s="989"/>
      <c r="H928" s="989"/>
    </row>
    <row r="929" spans="1:8">
      <c r="A929" s="989"/>
      <c r="B929" s="989"/>
      <c r="C929" s="989"/>
      <c r="D929" s="989"/>
      <c r="E929" s="989"/>
      <c r="F929" s="989"/>
      <c r="G929" s="989"/>
      <c r="H929" s="989"/>
    </row>
    <row r="930" spans="1:8">
      <c r="A930" s="989"/>
      <c r="B930" s="989"/>
      <c r="C930" s="989"/>
      <c r="D930" s="989"/>
      <c r="E930" s="989"/>
      <c r="F930" s="989"/>
      <c r="G930" s="989"/>
      <c r="H930" s="989"/>
    </row>
    <row r="931" spans="1:8">
      <c r="A931" s="989"/>
      <c r="B931" s="989"/>
      <c r="C931" s="989"/>
      <c r="D931" s="989"/>
      <c r="E931" s="989"/>
      <c r="F931" s="989"/>
      <c r="G931" s="989"/>
      <c r="H931" s="989"/>
    </row>
    <row r="932" spans="1:8">
      <c r="A932" s="989"/>
      <c r="B932" s="989"/>
      <c r="C932" s="989"/>
      <c r="D932" s="989"/>
      <c r="E932" s="989"/>
      <c r="F932" s="989"/>
      <c r="G932" s="989"/>
      <c r="H932" s="989"/>
    </row>
    <row r="933" spans="1:8">
      <c r="A933" s="989"/>
      <c r="B933" s="989"/>
      <c r="C933" s="989"/>
      <c r="D933" s="989"/>
      <c r="E933" s="989"/>
      <c r="F933" s="989"/>
      <c r="G933" s="989"/>
      <c r="H933" s="989"/>
    </row>
    <row r="934" spans="1:8">
      <c r="A934" s="989"/>
      <c r="B934" s="989"/>
      <c r="C934" s="989"/>
      <c r="D934" s="989"/>
      <c r="E934" s="989"/>
      <c r="F934" s="989"/>
      <c r="G934" s="989"/>
      <c r="H934" s="989"/>
    </row>
    <row r="935" spans="1:8">
      <c r="A935" s="989"/>
      <c r="B935" s="989"/>
      <c r="C935" s="989"/>
      <c r="D935" s="989"/>
      <c r="E935" s="989"/>
      <c r="F935" s="989"/>
      <c r="G935" s="989"/>
      <c r="H935" s="989"/>
    </row>
    <row r="936" spans="1:8">
      <c r="A936" s="989"/>
      <c r="B936" s="989"/>
      <c r="C936" s="989"/>
      <c r="D936" s="989"/>
      <c r="E936" s="989"/>
      <c r="F936" s="989"/>
      <c r="G936" s="989"/>
      <c r="H936" s="989"/>
    </row>
    <row r="937" spans="1:8">
      <c r="A937" s="989"/>
      <c r="B937" s="989"/>
      <c r="C937" s="989"/>
      <c r="D937" s="989"/>
      <c r="E937" s="989"/>
      <c r="F937" s="989"/>
      <c r="G937" s="989"/>
      <c r="H937" s="989"/>
    </row>
    <row r="938" spans="1:8">
      <c r="A938" s="989"/>
      <c r="B938" s="989"/>
      <c r="C938" s="989"/>
      <c r="D938" s="989"/>
      <c r="E938" s="989"/>
      <c r="F938" s="989"/>
      <c r="G938" s="989"/>
      <c r="H938" s="989"/>
    </row>
    <row r="939" spans="1:8">
      <c r="A939" s="989"/>
      <c r="B939" s="989"/>
      <c r="C939" s="989"/>
      <c r="D939" s="989"/>
      <c r="E939" s="989"/>
      <c r="F939" s="989"/>
      <c r="G939" s="989"/>
      <c r="H939" s="989"/>
    </row>
    <row r="940" spans="1:8">
      <c r="A940" s="989"/>
      <c r="B940" s="989"/>
      <c r="C940" s="989"/>
      <c r="D940" s="989"/>
      <c r="E940" s="989"/>
      <c r="F940" s="989"/>
      <c r="G940" s="989"/>
      <c r="H940" s="989"/>
    </row>
    <row r="941" spans="1:8">
      <c r="A941" s="989"/>
      <c r="B941" s="989"/>
      <c r="C941" s="989"/>
      <c r="D941" s="989"/>
      <c r="E941" s="989"/>
      <c r="F941" s="989"/>
      <c r="G941" s="989"/>
      <c r="H941" s="989"/>
    </row>
    <row r="942" spans="1:8">
      <c r="A942" s="989"/>
      <c r="B942" s="989"/>
      <c r="C942" s="989"/>
      <c r="D942" s="989"/>
      <c r="E942" s="989"/>
      <c r="F942" s="989"/>
      <c r="G942" s="989"/>
      <c r="H942" s="989"/>
    </row>
    <row r="943" spans="1:8">
      <c r="A943" s="989"/>
      <c r="B943" s="989"/>
      <c r="C943" s="989"/>
      <c r="D943" s="989"/>
      <c r="E943" s="989"/>
      <c r="F943" s="989"/>
      <c r="G943" s="989"/>
      <c r="H943" s="989"/>
    </row>
    <row r="944" spans="1:8">
      <c r="A944" s="989"/>
      <c r="B944" s="989"/>
      <c r="C944" s="989"/>
      <c r="D944" s="989"/>
      <c r="E944" s="989"/>
      <c r="F944" s="989"/>
      <c r="G944" s="989"/>
      <c r="H944" s="989"/>
    </row>
    <row r="945" spans="1:8">
      <c r="A945" s="989"/>
      <c r="B945" s="989"/>
      <c r="C945" s="989"/>
      <c r="D945" s="989"/>
      <c r="E945" s="989"/>
      <c r="F945" s="989"/>
      <c r="G945" s="989"/>
      <c r="H945" s="989"/>
    </row>
    <row r="946" spans="1:8">
      <c r="A946" s="989"/>
      <c r="B946" s="989"/>
      <c r="C946" s="989"/>
      <c r="D946" s="989"/>
      <c r="E946" s="989"/>
      <c r="F946" s="989"/>
      <c r="G946" s="989"/>
      <c r="H946" s="989"/>
    </row>
    <row r="947" spans="1:8">
      <c r="A947" s="989"/>
      <c r="B947" s="989"/>
      <c r="C947" s="989"/>
      <c r="D947" s="989"/>
      <c r="E947" s="989"/>
      <c r="F947" s="989"/>
      <c r="G947" s="989"/>
      <c r="H947" s="989"/>
    </row>
    <row r="948" spans="1:8">
      <c r="A948" s="989"/>
      <c r="B948" s="989"/>
      <c r="C948" s="989"/>
      <c r="D948" s="989"/>
      <c r="E948" s="989"/>
      <c r="F948" s="989"/>
      <c r="G948" s="989"/>
      <c r="H948" s="989"/>
    </row>
    <row r="949" spans="1:8">
      <c r="A949" s="989"/>
      <c r="B949" s="989"/>
      <c r="C949" s="989"/>
      <c r="D949" s="989"/>
      <c r="E949" s="989"/>
      <c r="F949" s="989"/>
      <c r="G949" s="989"/>
      <c r="H949" s="989"/>
    </row>
    <row r="950" spans="1:8">
      <c r="A950" s="989"/>
      <c r="B950" s="989"/>
      <c r="C950" s="989"/>
      <c r="D950" s="989"/>
      <c r="E950" s="989"/>
      <c r="F950" s="989"/>
      <c r="G950" s="989"/>
      <c r="H950" s="989"/>
    </row>
    <row r="951" spans="1:8">
      <c r="A951" s="989"/>
      <c r="B951" s="989"/>
      <c r="C951" s="989"/>
      <c r="D951" s="989"/>
      <c r="E951" s="989"/>
      <c r="F951" s="989"/>
      <c r="G951" s="989"/>
      <c r="H951" s="989"/>
    </row>
    <row r="952" spans="1:8">
      <c r="A952" s="989"/>
      <c r="B952" s="989"/>
      <c r="C952" s="989"/>
      <c r="D952" s="989"/>
      <c r="E952" s="989"/>
      <c r="F952" s="989"/>
      <c r="G952" s="989"/>
      <c r="H952" s="989"/>
    </row>
    <row r="953" spans="1:8">
      <c r="A953" s="989"/>
      <c r="B953" s="989"/>
      <c r="C953" s="989"/>
      <c r="D953" s="989"/>
      <c r="E953" s="989"/>
      <c r="F953" s="989"/>
      <c r="G953" s="989"/>
      <c r="H953" s="989"/>
    </row>
    <row r="954" spans="1:8">
      <c r="A954" s="989"/>
      <c r="B954" s="989"/>
      <c r="C954" s="989"/>
      <c r="D954" s="989"/>
      <c r="E954" s="989"/>
      <c r="F954" s="989"/>
      <c r="G954" s="989"/>
      <c r="H954" s="989"/>
    </row>
    <row r="955" spans="1:8">
      <c r="A955" s="989"/>
      <c r="B955" s="989"/>
      <c r="C955" s="989"/>
      <c r="D955" s="989"/>
      <c r="E955" s="989"/>
      <c r="F955" s="989"/>
      <c r="G955" s="989"/>
      <c r="H955" s="989"/>
    </row>
    <row r="956" spans="1:8">
      <c r="A956" s="989"/>
      <c r="B956" s="989"/>
      <c r="C956" s="989"/>
      <c r="D956" s="989"/>
      <c r="E956" s="989"/>
      <c r="F956" s="989"/>
      <c r="G956" s="989"/>
      <c r="H956" s="989"/>
    </row>
    <row r="957" spans="1:8">
      <c r="A957" s="989"/>
      <c r="B957" s="989"/>
      <c r="C957" s="989"/>
      <c r="D957" s="989"/>
      <c r="E957" s="989"/>
      <c r="F957" s="989"/>
      <c r="G957" s="989"/>
      <c r="H957" s="989"/>
    </row>
    <row r="958" spans="1:8">
      <c r="A958" s="989"/>
      <c r="B958" s="989"/>
      <c r="C958" s="989"/>
      <c r="D958" s="989"/>
      <c r="E958" s="989"/>
      <c r="F958" s="989"/>
      <c r="G958" s="989"/>
      <c r="H958" s="989"/>
    </row>
    <row r="959" spans="1:8">
      <c r="A959" s="989"/>
      <c r="B959" s="989"/>
      <c r="C959" s="989"/>
      <c r="D959" s="989"/>
      <c r="E959" s="989"/>
      <c r="F959" s="989"/>
      <c r="G959" s="989"/>
      <c r="H959" s="989"/>
    </row>
    <row r="960" spans="1:8">
      <c r="A960" s="989"/>
      <c r="B960" s="989"/>
      <c r="C960" s="989"/>
      <c r="D960" s="989"/>
      <c r="E960" s="989"/>
      <c r="F960" s="989"/>
      <c r="G960" s="989"/>
      <c r="H960" s="989"/>
    </row>
    <row r="961" spans="1:8">
      <c r="A961" s="989"/>
      <c r="B961" s="989"/>
      <c r="C961" s="989"/>
      <c r="D961" s="989"/>
      <c r="E961" s="989"/>
      <c r="F961" s="989"/>
      <c r="G961" s="989"/>
      <c r="H961" s="989"/>
    </row>
    <row r="962" spans="1:8">
      <c r="A962" s="989"/>
      <c r="B962" s="989"/>
      <c r="C962" s="989"/>
      <c r="D962" s="989"/>
      <c r="E962" s="989"/>
      <c r="F962" s="989"/>
      <c r="G962" s="989"/>
      <c r="H962" s="989"/>
    </row>
    <row r="963" spans="1:8">
      <c r="A963" s="989"/>
      <c r="B963" s="989"/>
      <c r="C963" s="989"/>
      <c r="D963" s="989"/>
      <c r="E963" s="989"/>
      <c r="F963" s="989"/>
      <c r="G963" s="989"/>
      <c r="H963" s="989"/>
    </row>
    <row r="964" spans="1:8">
      <c r="A964" s="989"/>
      <c r="B964" s="989"/>
      <c r="C964" s="989"/>
      <c r="D964" s="989"/>
      <c r="E964" s="989"/>
      <c r="F964" s="989"/>
      <c r="G964" s="989"/>
      <c r="H964" s="989"/>
    </row>
    <row r="965" spans="1:8">
      <c r="A965" s="989"/>
      <c r="B965" s="989"/>
      <c r="C965" s="989"/>
      <c r="D965" s="989"/>
      <c r="E965" s="989"/>
      <c r="F965" s="989"/>
      <c r="G965" s="989"/>
      <c r="H965" s="989"/>
    </row>
    <row r="966" spans="1:8">
      <c r="A966" s="989"/>
      <c r="B966" s="989"/>
      <c r="C966" s="989"/>
      <c r="D966" s="989"/>
      <c r="E966" s="989"/>
      <c r="F966" s="989"/>
      <c r="G966" s="989"/>
      <c r="H966" s="989"/>
    </row>
    <row r="967" spans="1:8">
      <c r="A967" s="989"/>
      <c r="B967" s="989"/>
      <c r="C967" s="989"/>
      <c r="D967" s="989"/>
      <c r="E967" s="989"/>
      <c r="F967" s="989"/>
      <c r="G967" s="989"/>
      <c r="H967" s="989"/>
    </row>
    <row r="968" spans="1:8">
      <c r="A968" s="989"/>
      <c r="B968" s="989"/>
      <c r="C968" s="989"/>
      <c r="D968" s="989"/>
      <c r="E968" s="989"/>
      <c r="F968" s="989"/>
      <c r="G968" s="989"/>
      <c r="H968" s="989"/>
    </row>
    <row r="969" spans="1:8">
      <c r="A969" s="989"/>
      <c r="B969" s="989"/>
      <c r="C969" s="989"/>
      <c r="D969" s="989"/>
      <c r="E969" s="989"/>
      <c r="F969" s="989"/>
      <c r="G969" s="989"/>
      <c r="H969" s="989"/>
    </row>
    <row r="970" spans="1:8">
      <c r="A970" s="989"/>
      <c r="B970" s="989"/>
      <c r="C970" s="989"/>
      <c r="D970" s="989"/>
      <c r="E970" s="989"/>
      <c r="F970" s="989"/>
      <c r="G970" s="989"/>
      <c r="H970" s="989"/>
    </row>
    <row r="971" spans="1:8">
      <c r="A971" s="989"/>
      <c r="B971" s="989"/>
      <c r="C971" s="989"/>
      <c r="D971" s="989"/>
      <c r="E971" s="989"/>
      <c r="F971" s="989"/>
      <c r="G971" s="989"/>
      <c r="H971" s="989"/>
    </row>
    <row r="972" spans="1:8">
      <c r="A972" s="989"/>
      <c r="B972" s="989"/>
      <c r="C972" s="989"/>
      <c r="D972" s="989"/>
      <c r="E972" s="989"/>
      <c r="F972" s="989"/>
      <c r="G972" s="989"/>
      <c r="H972" s="989"/>
    </row>
    <row r="973" spans="1:8">
      <c r="A973" s="989"/>
      <c r="B973" s="989"/>
      <c r="C973" s="989"/>
      <c r="D973" s="989"/>
      <c r="E973" s="989"/>
      <c r="F973" s="989"/>
      <c r="G973" s="989"/>
      <c r="H973" s="989"/>
    </row>
    <row r="974" spans="1:8">
      <c r="A974" s="989"/>
      <c r="B974" s="989"/>
      <c r="C974" s="989"/>
      <c r="D974" s="989"/>
      <c r="E974" s="989"/>
      <c r="F974" s="989"/>
      <c r="G974" s="989"/>
      <c r="H974" s="989"/>
    </row>
    <row r="975" spans="1:8">
      <c r="A975" s="989"/>
      <c r="B975" s="989"/>
      <c r="C975" s="989"/>
      <c r="D975" s="989"/>
      <c r="E975" s="989"/>
      <c r="F975" s="989"/>
      <c r="G975" s="989"/>
      <c r="H975" s="989"/>
    </row>
    <row r="976" spans="1:8">
      <c r="A976" s="989"/>
      <c r="B976" s="989"/>
      <c r="C976" s="989"/>
      <c r="D976" s="989"/>
      <c r="E976" s="989"/>
      <c r="F976" s="989"/>
      <c r="G976" s="989"/>
      <c r="H976" s="989"/>
    </row>
    <row r="977" spans="1:8">
      <c r="A977" s="989"/>
      <c r="B977" s="989"/>
      <c r="C977" s="989"/>
      <c r="D977" s="989"/>
      <c r="E977" s="989"/>
      <c r="F977" s="989"/>
      <c r="G977" s="989"/>
      <c r="H977" s="989"/>
    </row>
    <row r="978" spans="1:8">
      <c r="A978" s="989"/>
      <c r="B978" s="989"/>
      <c r="C978" s="989"/>
      <c r="D978" s="989"/>
      <c r="E978" s="989"/>
      <c r="F978" s="989"/>
      <c r="G978" s="989"/>
      <c r="H978" s="989"/>
    </row>
    <row r="979" spans="1:8">
      <c r="A979" s="989"/>
      <c r="B979" s="989"/>
      <c r="C979" s="989"/>
      <c r="D979" s="989"/>
      <c r="E979" s="989"/>
      <c r="F979" s="989"/>
      <c r="G979" s="989"/>
      <c r="H979" s="989"/>
    </row>
    <row r="980" spans="1:8">
      <c r="A980" s="989"/>
      <c r="B980" s="989"/>
      <c r="C980" s="989"/>
      <c r="D980" s="989"/>
      <c r="E980" s="989"/>
      <c r="F980" s="989"/>
      <c r="G980" s="989"/>
      <c r="H980" s="989"/>
    </row>
    <row r="981" spans="1:8">
      <c r="A981" s="989"/>
      <c r="B981" s="989"/>
      <c r="C981" s="989"/>
      <c r="D981" s="989"/>
      <c r="E981" s="989"/>
      <c r="F981" s="989"/>
      <c r="G981" s="989"/>
      <c r="H981" s="989"/>
    </row>
    <row r="982" spans="1:8">
      <c r="A982" s="989"/>
      <c r="B982" s="989"/>
      <c r="C982" s="989"/>
      <c r="D982" s="989"/>
      <c r="E982" s="989"/>
      <c r="F982" s="989"/>
      <c r="G982" s="989"/>
      <c r="H982" s="989"/>
    </row>
    <row r="983" spans="1:8">
      <c r="A983" s="989"/>
      <c r="B983" s="989"/>
      <c r="C983" s="989"/>
      <c r="D983" s="989"/>
      <c r="E983" s="989"/>
      <c r="F983" s="989"/>
      <c r="G983" s="989"/>
      <c r="H983" s="989"/>
    </row>
    <row r="984" spans="1:8">
      <c r="A984" s="989"/>
      <c r="B984" s="989"/>
      <c r="C984" s="989"/>
      <c r="D984" s="989"/>
      <c r="E984" s="989"/>
      <c r="F984" s="989"/>
      <c r="G984" s="989"/>
      <c r="H984" s="989"/>
    </row>
    <row r="985" spans="1:8">
      <c r="A985" s="989"/>
      <c r="B985" s="989"/>
      <c r="C985" s="989"/>
      <c r="D985" s="989"/>
      <c r="E985" s="989"/>
      <c r="F985" s="989"/>
      <c r="G985" s="989"/>
      <c r="H985" s="989"/>
    </row>
    <row r="986" spans="1:8">
      <c r="A986" s="989"/>
      <c r="B986" s="989"/>
      <c r="C986" s="989"/>
      <c r="D986" s="989"/>
      <c r="E986" s="989"/>
      <c r="F986" s="989"/>
      <c r="G986" s="989"/>
      <c r="H986" s="989"/>
    </row>
    <row r="987" spans="1:8">
      <c r="A987" s="989"/>
      <c r="B987" s="989"/>
      <c r="C987" s="989"/>
      <c r="D987" s="989"/>
      <c r="E987" s="989"/>
      <c r="F987" s="989"/>
      <c r="G987" s="989"/>
      <c r="H987" s="989"/>
    </row>
    <row r="988" spans="1:8">
      <c r="A988" s="989"/>
      <c r="B988" s="989"/>
      <c r="C988" s="989"/>
      <c r="D988" s="989"/>
      <c r="E988" s="989"/>
      <c r="F988" s="989"/>
      <c r="G988" s="989"/>
      <c r="H988" s="989"/>
    </row>
    <row r="989" spans="1:8">
      <c r="A989" s="989"/>
      <c r="B989" s="989"/>
      <c r="C989" s="989"/>
      <c r="D989" s="989"/>
      <c r="E989" s="989"/>
      <c r="F989" s="989"/>
      <c r="G989" s="989"/>
      <c r="H989" s="989"/>
    </row>
    <row r="990" spans="1:8">
      <c r="A990" s="989"/>
      <c r="B990" s="989"/>
      <c r="C990" s="989"/>
      <c r="D990" s="989"/>
      <c r="E990" s="989"/>
      <c r="F990" s="989"/>
      <c r="G990" s="989"/>
      <c r="H990" s="989"/>
    </row>
    <row r="991" spans="1:8">
      <c r="A991" s="989"/>
      <c r="B991" s="989"/>
      <c r="C991" s="989"/>
      <c r="D991" s="989"/>
      <c r="E991" s="989"/>
      <c r="F991" s="989"/>
      <c r="G991" s="989"/>
      <c r="H991" s="989"/>
    </row>
    <row r="992" spans="1:8">
      <c r="A992" s="989"/>
      <c r="B992" s="989"/>
      <c r="C992" s="989"/>
      <c r="D992" s="989"/>
      <c r="E992" s="989"/>
      <c r="F992" s="989"/>
      <c r="G992" s="989"/>
      <c r="H992" s="989"/>
    </row>
    <row r="993" spans="1:8">
      <c r="A993" s="989"/>
      <c r="B993" s="989"/>
      <c r="C993" s="989"/>
      <c r="D993" s="989"/>
      <c r="E993" s="989"/>
      <c r="F993" s="989"/>
      <c r="G993" s="989"/>
      <c r="H993" s="989"/>
    </row>
    <row r="994" spans="1:8">
      <c r="A994" s="989"/>
      <c r="B994" s="989"/>
      <c r="C994" s="989"/>
      <c r="D994" s="989"/>
      <c r="E994" s="989"/>
      <c r="F994" s="989"/>
      <c r="G994" s="989"/>
      <c r="H994" s="989"/>
    </row>
    <row r="995" spans="1:8">
      <c r="A995" s="989"/>
      <c r="B995" s="989"/>
      <c r="C995" s="989"/>
      <c r="D995" s="989"/>
      <c r="E995" s="989"/>
      <c r="F995" s="989"/>
      <c r="G995" s="989"/>
      <c r="H995" s="989"/>
    </row>
    <row r="996" spans="1:8">
      <c r="A996" s="989"/>
      <c r="B996" s="989"/>
      <c r="C996" s="989"/>
      <c r="D996" s="989"/>
      <c r="E996" s="989"/>
      <c r="F996" s="989"/>
      <c r="G996" s="989"/>
      <c r="H996" s="989"/>
    </row>
    <row r="997" spans="1:8">
      <c r="A997" s="989"/>
      <c r="B997" s="989"/>
      <c r="C997" s="989"/>
      <c r="D997" s="989"/>
      <c r="E997" s="989"/>
      <c r="F997" s="989"/>
      <c r="G997" s="989"/>
      <c r="H997" s="989"/>
    </row>
    <row r="998" spans="1:8">
      <c r="A998" s="989"/>
      <c r="B998" s="989"/>
      <c r="C998" s="989"/>
      <c r="D998" s="989"/>
      <c r="E998" s="989"/>
      <c r="F998" s="989"/>
      <c r="G998" s="989"/>
      <c r="H998" s="989"/>
    </row>
    <row r="999" spans="1:8">
      <c r="A999" s="989"/>
      <c r="B999" s="989"/>
      <c r="C999" s="989"/>
      <c r="D999" s="989"/>
      <c r="E999" s="989"/>
      <c r="F999" s="989"/>
      <c r="G999" s="989"/>
      <c r="H999" s="989"/>
    </row>
    <row r="1000" spans="1:8">
      <c r="A1000" s="989"/>
      <c r="B1000" s="989"/>
      <c r="C1000" s="989"/>
      <c r="D1000" s="989"/>
      <c r="E1000" s="989"/>
      <c r="F1000" s="989"/>
      <c r="G1000" s="989"/>
      <c r="H1000" s="989"/>
    </row>
    <row r="1001" spans="1:8">
      <c r="A1001" s="989"/>
      <c r="B1001" s="989"/>
      <c r="C1001" s="989"/>
      <c r="D1001" s="989"/>
      <c r="E1001" s="989"/>
      <c r="F1001" s="989"/>
      <c r="G1001" s="989"/>
      <c r="H1001" s="989"/>
    </row>
    <row r="1002" spans="1:8">
      <c r="A1002" s="989"/>
      <c r="B1002" s="989"/>
      <c r="C1002" s="989"/>
      <c r="D1002" s="989"/>
      <c r="E1002" s="989"/>
      <c r="F1002" s="989"/>
      <c r="G1002" s="989"/>
      <c r="H1002" s="989"/>
    </row>
    <row r="1003" spans="1:8">
      <c r="A1003" s="989"/>
      <c r="B1003" s="989"/>
      <c r="C1003" s="989"/>
      <c r="D1003" s="989"/>
      <c r="E1003" s="989"/>
      <c r="F1003" s="989"/>
      <c r="G1003" s="989"/>
      <c r="H1003" s="989"/>
    </row>
    <row r="1004" spans="1:8">
      <c r="A1004" s="989"/>
      <c r="B1004" s="989"/>
      <c r="C1004" s="989"/>
      <c r="D1004" s="989"/>
      <c r="E1004" s="989"/>
      <c r="F1004" s="989"/>
      <c r="G1004" s="989"/>
      <c r="H1004" s="989"/>
    </row>
    <row r="1005" spans="1:8">
      <c r="A1005" s="989"/>
      <c r="B1005" s="989"/>
      <c r="C1005" s="989"/>
      <c r="D1005" s="989"/>
      <c r="E1005" s="989"/>
      <c r="F1005" s="989"/>
      <c r="G1005" s="989"/>
      <c r="H1005" s="989"/>
    </row>
    <row r="1006" spans="1:8">
      <c r="A1006" s="989"/>
      <c r="B1006" s="989"/>
      <c r="C1006" s="989"/>
      <c r="D1006" s="989"/>
      <c r="E1006" s="989"/>
      <c r="F1006" s="989"/>
      <c r="G1006" s="989"/>
      <c r="H1006" s="989"/>
    </row>
    <row r="1007" spans="1:8">
      <c r="A1007" s="989"/>
      <c r="B1007" s="989"/>
      <c r="C1007" s="989"/>
      <c r="D1007" s="989"/>
      <c r="E1007" s="989"/>
      <c r="F1007" s="989"/>
      <c r="G1007" s="989"/>
      <c r="H1007" s="989"/>
    </row>
    <row r="1008" spans="1:8">
      <c r="A1008" s="989"/>
      <c r="B1008" s="989"/>
      <c r="C1008" s="989"/>
      <c r="D1008" s="989"/>
      <c r="E1008" s="989"/>
      <c r="F1008" s="989"/>
      <c r="G1008" s="989"/>
      <c r="H1008" s="989"/>
    </row>
    <row r="1009" spans="1:8">
      <c r="A1009" s="989"/>
      <c r="B1009" s="989"/>
      <c r="C1009" s="989"/>
      <c r="D1009" s="989"/>
      <c r="E1009" s="989"/>
      <c r="F1009" s="989"/>
      <c r="G1009" s="989"/>
      <c r="H1009" s="989"/>
    </row>
    <row r="1010" spans="1:8">
      <c r="A1010" s="989"/>
      <c r="B1010" s="989"/>
      <c r="C1010" s="989"/>
      <c r="D1010" s="989"/>
      <c r="E1010" s="989"/>
      <c r="F1010" s="989"/>
      <c r="G1010" s="989"/>
      <c r="H1010" s="989"/>
    </row>
    <row r="1011" spans="1:8">
      <c r="A1011" s="989"/>
      <c r="B1011" s="989"/>
      <c r="C1011" s="989"/>
      <c r="D1011" s="989"/>
      <c r="E1011" s="989"/>
      <c r="F1011" s="989"/>
      <c r="G1011" s="989"/>
      <c r="H1011" s="989"/>
    </row>
    <row r="1012" spans="1:8">
      <c r="A1012" s="989"/>
      <c r="B1012" s="989"/>
      <c r="C1012" s="989"/>
      <c r="D1012" s="989"/>
      <c r="E1012" s="989"/>
      <c r="F1012" s="989"/>
      <c r="G1012" s="989"/>
      <c r="H1012" s="989"/>
    </row>
    <row r="1013" spans="1:8">
      <c r="A1013" s="989"/>
      <c r="B1013" s="989"/>
      <c r="C1013" s="989"/>
      <c r="D1013" s="989"/>
      <c r="E1013" s="989"/>
      <c r="F1013" s="989"/>
      <c r="G1013" s="989"/>
      <c r="H1013" s="989"/>
    </row>
    <row r="1014" spans="1:8">
      <c r="A1014" s="989"/>
      <c r="B1014" s="989"/>
      <c r="C1014" s="989"/>
      <c r="D1014" s="989"/>
      <c r="E1014" s="989"/>
      <c r="F1014" s="989"/>
      <c r="G1014" s="989"/>
      <c r="H1014" s="989"/>
    </row>
    <row r="1015" spans="1:8">
      <c r="A1015" s="989"/>
      <c r="B1015" s="989"/>
      <c r="C1015" s="989"/>
      <c r="D1015" s="989"/>
      <c r="E1015" s="989"/>
      <c r="F1015" s="989"/>
      <c r="G1015" s="989"/>
      <c r="H1015" s="989"/>
    </row>
    <row r="1016" spans="1:8">
      <c r="A1016" s="989"/>
      <c r="B1016" s="989"/>
      <c r="C1016" s="989"/>
      <c r="D1016" s="989"/>
      <c r="E1016" s="989"/>
      <c r="F1016" s="989"/>
      <c r="G1016" s="989"/>
      <c r="H1016" s="989"/>
    </row>
    <row r="1017" spans="1:8">
      <c r="A1017" s="989"/>
      <c r="B1017" s="989"/>
      <c r="C1017" s="989"/>
      <c r="D1017" s="989"/>
      <c r="E1017" s="989"/>
      <c r="F1017" s="989"/>
      <c r="G1017" s="989"/>
      <c r="H1017" s="989"/>
    </row>
    <row r="1018" spans="1:8">
      <c r="A1018" s="989"/>
      <c r="B1018" s="989"/>
      <c r="C1018" s="989"/>
      <c r="D1018" s="989"/>
      <c r="E1018" s="989"/>
      <c r="F1018" s="989"/>
      <c r="G1018" s="989"/>
      <c r="H1018" s="989"/>
    </row>
    <row r="1019" spans="1:8">
      <c r="A1019" s="989"/>
      <c r="B1019" s="989"/>
      <c r="C1019" s="989"/>
      <c r="D1019" s="989"/>
      <c r="E1019" s="989"/>
      <c r="F1019" s="989"/>
      <c r="G1019" s="989"/>
      <c r="H1019" s="989"/>
    </row>
    <row r="1020" spans="1:8">
      <c r="A1020" s="989"/>
      <c r="B1020" s="989"/>
      <c r="C1020" s="989"/>
      <c r="D1020" s="989"/>
      <c r="E1020" s="989"/>
      <c r="F1020" s="989"/>
      <c r="G1020" s="989"/>
      <c r="H1020" s="989"/>
    </row>
    <row r="1021" spans="1:8">
      <c r="A1021" s="989"/>
      <c r="B1021" s="989"/>
      <c r="C1021" s="989"/>
      <c r="D1021" s="989"/>
      <c r="E1021" s="989"/>
      <c r="F1021" s="989"/>
      <c r="G1021" s="989"/>
      <c r="H1021" s="989"/>
    </row>
    <row r="1022" spans="1:8">
      <c r="A1022" s="989"/>
      <c r="B1022" s="989"/>
      <c r="C1022" s="989"/>
      <c r="D1022" s="989"/>
      <c r="E1022" s="989"/>
      <c r="F1022" s="989"/>
      <c r="G1022" s="989"/>
      <c r="H1022" s="989"/>
    </row>
    <row r="1023" spans="1:8">
      <c r="A1023" s="989"/>
      <c r="B1023" s="989"/>
      <c r="C1023" s="989"/>
      <c r="D1023" s="989"/>
      <c r="E1023" s="989"/>
      <c r="F1023" s="989"/>
      <c r="G1023" s="989"/>
      <c r="H1023" s="989"/>
    </row>
    <row r="1024" spans="1:8">
      <c r="A1024" s="989"/>
      <c r="B1024" s="989"/>
      <c r="C1024" s="989"/>
      <c r="D1024" s="989"/>
      <c r="E1024" s="989"/>
      <c r="F1024" s="989"/>
      <c r="G1024" s="989"/>
      <c r="H1024" s="989"/>
    </row>
    <row r="1025" spans="1:8">
      <c r="A1025" s="989"/>
      <c r="B1025" s="989"/>
      <c r="C1025" s="989"/>
      <c r="D1025" s="989"/>
      <c r="E1025" s="989"/>
      <c r="F1025" s="989"/>
      <c r="G1025" s="989"/>
      <c r="H1025" s="989"/>
    </row>
    <row r="1026" spans="1:8">
      <c r="A1026" s="989"/>
      <c r="B1026" s="989"/>
      <c r="C1026" s="989"/>
      <c r="D1026" s="989"/>
      <c r="E1026" s="989"/>
      <c r="F1026" s="989"/>
      <c r="G1026" s="989"/>
      <c r="H1026" s="989"/>
    </row>
    <row r="1027" spans="1:8">
      <c r="A1027" s="989"/>
      <c r="B1027" s="989"/>
      <c r="C1027" s="989"/>
      <c r="D1027" s="989"/>
      <c r="E1027" s="989"/>
      <c r="F1027" s="989"/>
      <c r="G1027" s="989"/>
      <c r="H1027" s="989"/>
    </row>
    <row r="1028" spans="1:8">
      <c r="A1028" s="989"/>
      <c r="B1028" s="989"/>
      <c r="C1028" s="989"/>
      <c r="D1028" s="989"/>
      <c r="E1028" s="989"/>
      <c r="F1028" s="989"/>
      <c r="G1028" s="989"/>
      <c r="H1028" s="989"/>
    </row>
    <row r="1029" spans="1:8">
      <c r="A1029" s="989"/>
      <c r="B1029" s="989"/>
      <c r="C1029" s="989"/>
      <c r="D1029" s="989"/>
      <c r="E1029" s="989"/>
      <c r="F1029" s="989"/>
      <c r="G1029" s="989"/>
      <c r="H1029" s="989"/>
    </row>
    <row r="1030" spans="1:8">
      <c r="A1030" s="989"/>
      <c r="B1030" s="989"/>
      <c r="C1030" s="989"/>
      <c r="D1030" s="989"/>
      <c r="E1030" s="989"/>
      <c r="F1030" s="989"/>
      <c r="G1030" s="989"/>
      <c r="H1030" s="989"/>
    </row>
    <row r="1031" spans="1:8">
      <c r="A1031" s="989"/>
      <c r="B1031" s="989"/>
      <c r="C1031" s="989"/>
      <c r="D1031" s="989"/>
      <c r="E1031" s="989"/>
      <c r="F1031" s="989"/>
      <c r="G1031" s="989"/>
      <c r="H1031" s="989"/>
    </row>
    <row r="1032" spans="1:8">
      <c r="A1032" s="989"/>
      <c r="B1032" s="989"/>
      <c r="C1032" s="989"/>
      <c r="D1032" s="989"/>
      <c r="E1032" s="989"/>
      <c r="F1032" s="989"/>
      <c r="G1032" s="989"/>
      <c r="H1032" s="989"/>
    </row>
    <row r="1033" spans="1:8">
      <c r="A1033" s="989"/>
      <c r="B1033" s="989"/>
      <c r="C1033" s="989"/>
      <c r="D1033" s="989"/>
      <c r="E1033" s="989"/>
      <c r="F1033" s="989"/>
      <c r="G1033" s="989"/>
      <c r="H1033" s="989"/>
    </row>
    <row r="1034" spans="1:8">
      <c r="A1034" s="989"/>
      <c r="B1034" s="989"/>
      <c r="C1034" s="989"/>
      <c r="D1034" s="989"/>
      <c r="E1034" s="989"/>
      <c r="F1034" s="989"/>
      <c r="G1034" s="989"/>
      <c r="H1034" s="989"/>
    </row>
    <row r="1035" spans="1:8">
      <c r="A1035" s="989"/>
      <c r="B1035" s="989"/>
      <c r="C1035" s="989"/>
      <c r="D1035" s="989"/>
      <c r="E1035" s="989"/>
      <c r="F1035" s="989"/>
      <c r="G1035" s="989"/>
      <c r="H1035" s="989"/>
    </row>
    <row r="1036" spans="1:8">
      <c r="A1036" s="989"/>
      <c r="B1036" s="989"/>
      <c r="C1036" s="989"/>
      <c r="D1036" s="989"/>
      <c r="E1036" s="989"/>
      <c r="F1036" s="989"/>
      <c r="G1036" s="989"/>
      <c r="H1036" s="989"/>
    </row>
    <row r="1037" spans="1:8">
      <c r="A1037" s="989"/>
      <c r="B1037" s="989"/>
      <c r="C1037" s="989"/>
      <c r="D1037" s="989"/>
      <c r="E1037" s="989"/>
      <c r="F1037" s="989"/>
      <c r="G1037" s="989"/>
      <c r="H1037" s="989"/>
    </row>
    <row r="1038" spans="1:8">
      <c r="A1038" s="989"/>
      <c r="B1038" s="989"/>
      <c r="C1038" s="989"/>
      <c r="D1038" s="989"/>
      <c r="E1038" s="989"/>
      <c r="F1038" s="989"/>
      <c r="G1038" s="989"/>
      <c r="H1038" s="989"/>
    </row>
    <row r="1039" spans="1:8">
      <c r="A1039" s="989"/>
      <c r="B1039" s="989"/>
      <c r="C1039" s="989"/>
      <c r="D1039" s="989"/>
      <c r="E1039" s="989"/>
      <c r="F1039" s="989"/>
      <c r="G1039" s="989"/>
      <c r="H1039" s="989"/>
    </row>
    <row r="1040" spans="1:8">
      <c r="A1040" s="989"/>
      <c r="B1040" s="989"/>
      <c r="C1040" s="989"/>
      <c r="D1040" s="989"/>
      <c r="E1040" s="989"/>
      <c r="F1040" s="989"/>
      <c r="G1040" s="989"/>
      <c r="H1040" s="989"/>
    </row>
    <row r="1041" spans="1:8">
      <c r="A1041" s="989"/>
      <c r="B1041" s="989"/>
      <c r="C1041" s="989"/>
      <c r="D1041" s="989"/>
      <c r="E1041" s="989"/>
      <c r="F1041" s="989"/>
      <c r="G1041" s="989"/>
      <c r="H1041" s="989"/>
    </row>
    <row r="1042" spans="1:8">
      <c r="A1042" s="989"/>
      <c r="B1042" s="989"/>
      <c r="C1042" s="989"/>
      <c r="D1042" s="989"/>
      <c r="E1042" s="989"/>
      <c r="F1042" s="989"/>
      <c r="G1042" s="989"/>
      <c r="H1042" s="989"/>
    </row>
    <row r="1043" spans="1:8">
      <c r="A1043" s="989"/>
      <c r="B1043" s="989"/>
      <c r="C1043" s="989"/>
      <c r="D1043" s="989"/>
      <c r="E1043" s="989"/>
      <c r="F1043" s="989"/>
      <c r="G1043" s="989"/>
      <c r="H1043" s="989"/>
    </row>
    <row r="1044" spans="1:8">
      <c r="A1044" s="989"/>
      <c r="B1044" s="989"/>
      <c r="C1044" s="989"/>
      <c r="D1044" s="989"/>
      <c r="E1044" s="989"/>
      <c r="F1044" s="989"/>
      <c r="G1044" s="989"/>
      <c r="H1044" s="989"/>
    </row>
    <row r="1045" spans="1:8">
      <c r="A1045" s="989"/>
      <c r="B1045" s="989"/>
      <c r="C1045" s="989"/>
      <c r="D1045" s="989"/>
      <c r="E1045" s="989"/>
      <c r="F1045" s="989"/>
      <c r="G1045" s="989"/>
      <c r="H1045" s="989"/>
    </row>
    <row r="1046" spans="1:8">
      <c r="A1046" s="989"/>
      <c r="B1046" s="989"/>
      <c r="C1046" s="989"/>
      <c r="D1046" s="989"/>
      <c r="E1046" s="989"/>
      <c r="F1046" s="989"/>
      <c r="G1046" s="989"/>
      <c r="H1046" s="989"/>
    </row>
    <row r="1047" spans="1:8">
      <c r="A1047" s="989"/>
      <c r="B1047" s="989"/>
      <c r="C1047" s="989"/>
      <c r="D1047" s="989"/>
      <c r="E1047" s="989"/>
      <c r="F1047" s="989"/>
      <c r="G1047" s="989"/>
      <c r="H1047" s="989"/>
    </row>
    <row r="1048" spans="1:8">
      <c r="A1048" s="989"/>
      <c r="B1048" s="989"/>
      <c r="C1048" s="989"/>
      <c r="D1048" s="989"/>
      <c r="E1048" s="989"/>
      <c r="F1048" s="989"/>
      <c r="G1048" s="989"/>
      <c r="H1048" s="989"/>
    </row>
    <row r="1049" spans="1:8">
      <c r="A1049" s="989"/>
      <c r="B1049" s="989"/>
      <c r="C1049" s="989"/>
      <c r="D1049" s="989"/>
      <c r="E1049" s="989"/>
      <c r="F1049" s="989"/>
      <c r="G1049" s="989"/>
      <c r="H1049" s="989"/>
    </row>
    <row r="1050" spans="1:8">
      <c r="A1050" s="989"/>
      <c r="B1050" s="989"/>
      <c r="C1050" s="989"/>
      <c r="D1050" s="989"/>
      <c r="E1050" s="989"/>
      <c r="F1050" s="989"/>
      <c r="G1050" s="989"/>
      <c r="H1050" s="989"/>
    </row>
    <row r="1051" spans="1:8">
      <c r="A1051" s="989"/>
      <c r="B1051" s="989"/>
      <c r="C1051" s="989"/>
      <c r="D1051" s="989"/>
      <c r="E1051" s="989"/>
      <c r="F1051" s="989"/>
      <c r="G1051" s="989"/>
      <c r="H1051" s="989"/>
    </row>
    <row r="1052" spans="1:8">
      <c r="A1052" s="989"/>
      <c r="B1052" s="989"/>
      <c r="C1052" s="989"/>
      <c r="D1052" s="989"/>
      <c r="E1052" s="989"/>
      <c r="F1052" s="989"/>
      <c r="G1052" s="989"/>
      <c r="H1052" s="989"/>
    </row>
    <row r="1053" spans="1:8">
      <c r="A1053" s="989"/>
      <c r="B1053" s="989"/>
      <c r="C1053" s="989"/>
      <c r="D1053" s="989"/>
      <c r="E1053" s="989"/>
      <c r="F1053" s="989"/>
      <c r="G1053" s="989"/>
      <c r="H1053" s="989"/>
    </row>
    <row r="1054" spans="1:8">
      <c r="A1054" s="989"/>
      <c r="B1054" s="989"/>
      <c r="C1054" s="989"/>
      <c r="D1054" s="989"/>
      <c r="E1054" s="989"/>
      <c r="F1054" s="989"/>
      <c r="G1054" s="989"/>
      <c r="H1054" s="989"/>
    </row>
    <row r="1055" spans="1:8">
      <c r="A1055" s="989"/>
      <c r="B1055" s="989"/>
      <c r="C1055" s="989"/>
      <c r="D1055" s="989"/>
      <c r="E1055" s="989"/>
      <c r="F1055" s="989"/>
      <c r="G1055" s="989"/>
      <c r="H1055" s="989"/>
    </row>
    <row r="1056" spans="1:8">
      <c r="A1056" s="989"/>
      <c r="B1056" s="989"/>
      <c r="C1056" s="989"/>
      <c r="D1056" s="989"/>
      <c r="E1056" s="989"/>
      <c r="F1056" s="989"/>
      <c r="G1056" s="989"/>
      <c r="H1056" s="989"/>
    </row>
    <row r="1057" spans="1:8">
      <c r="A1057" s="989"/>
      <c r="B1057" s="989"/>
      <c r="C1057" s="989"/>
      <c r="D1057" s="989"/>
      <c r="E1057" s="989"/>
      <c r="F1057" s="989"/>
      <c r="G1057" s="989"/>
      <c r="H1057" s="989"/>
    </row>
    <row r="1058" spans="1:8">
      <c r="A1058" s="989"/>
      <c r="B1058" s="989"/>
      <c r="C1058" s="989"/>
      <c r="D1058" s="989"/>
      <c r="E1058" s="989"/>
      <c r="F1058" s="989"/>
      <c r="G1058" s="989"/>
      <c r="H1058" s="989"/>
    </row>
    <row r="1059" spans="1:8">
      <c r="A1059" s="989"/>
      <c r="B1059" s="989"/>
      <c r="C1059" s="989"/>
      <c r="D1059" s="989"/>
      <c r="E1059" s="989"/>
      <c r="F1059" s="989"/>
      <c r="G1059" s="989"/>
      <c r="H1059" s="989"/>
    </row>
    <row r="1060" spans="1:8">
      <c r="A1060" s="989"/>
      <c r="B1060" s="989"/>
      <c r="C1060" s="989"/>
      <c r="D1060" s="989"/>
      <c r="E1060" s="989"/>
      <c r="F1060" s="989"/>
      <c r="G1060" s="989"/>
      <c r="H1060" s="989"/>
    </row>
    <row r="1061" spans="1:8">
      <c r="A1061" s="989"/>
      <c r="B1061" s="989"/>
      <c r="C1061" s="989"/>
      <c r="D1061" s="989"/>
      <c r="E1061" s="989"/>
      <c r="F1061" s="989"/>
      <c r="G1061" s="989"/>
      <c r="H1061" s="989"/>
    </row>
    <row r="1062" spans="1:8">
      <c r="A1062" s="989"/>
      <c r="B1062" s="989"/>
      <c r="C1062" s="989"/>
      <c r="D1062" s="989"/>
      <c r="E1062" s="989"/>
      <c r="F1062" s="989"/>
      <c r="G1062" s="989"/>
      <c r="H1062" s="989"/>
    </row>
    <row r="1063" spans="1:8">
      <c r="A1063" s="989"/>
      <c r="B1063" s="989"/>
      <c r="C1063" s="989"/>
      <c r="D1063" s="989"/>
      <c r="E1063" s="989"/>
      <c r="F1063" s="989"/>
      <c r="G1063" s="989"/>
      <c r="H1063" s="989"/>
    </row>
    <row r="1064" spans="1:8">
      <c r="A1064" s="989"/>
      <c r="B1064" s="989"/>
      <c r="C1064" s="989"/>
      <c r="D1064" s="989"/>
      <c r="E1064" s="989"/>
      <c r="F1064" s="989"/>
      <c r="G1064" s="989"/>
      <c r="H1064" s="989"/>
    </row>
    <row r="1065" spans="1:8">
      <c r="A1065" s="989"/>
      <c r="B1065" s="989"/>
      <c r="C1065" s="989"/>
      <c r="D1065" s="989"/>
      <c r="E1065" s="989"/>
      <c r="F1065" s="989"/>
      <c r="G1065" s="989"/>
      <c r="H1065" s="989"/>
    </row>
    <row r="1066" spans="1:8">
      <c r="A1066" s="989"/>
      <c r="B1066" s="989"/>
      <c r="C1066" s="989"/>
      <c r="D1066" s="989"/>
      <c r="E1066" s="989"/>
      <c r="F1066" s="989"/>
      <c r="G1066" s="989"/>
      <c r="H1066" s="989"/>
    </row>
    <row r="1067" spans="1:8">
      <c r="A1067" s="989"/>
      <c r="B1067" s="989"/>
      <c r="C1067" s="989"/>
      <c r="D1067" s="989"/>
      <c r="E1067" s="989"/>
      <c r="F1067" s="989"/>
      <c r="G1067" s="989"/>
      <c r="H1067" s="989"/>
    </row>
    <row r="1068" spans="1:8">
      <c r="A1068" s="989"/>
      <c r="B1068" s="989"/>
      <c r="C1068" s="989"/>
      <c r="D1068" s="989"/>
      <c r="E1068" s="989"/>
      <c r="F1068" s="989"/>
      <c r="G1068" s="989"/>
      <c r="H1068" s="989"/>
    </row>
    <row r="1069" spans="1:8">
      <c r="A1069" s="989"/>
      <c r="B1069" s="989"/>
      <c r="C1069" s="989"/>
      <c r="D1069" s="989"/>
      <c r="E1069" s="989"/>
      <c r="F1069" s="989"/>
      <c r="G1069" s="989"/>
      <c r="H1069" s="989"/>
    </row>
    <row r="1070" spans="1:8">
      <c r="A1070" s="989"/>
      <c r="B1070" s="989"/>
      <c r="C1070" s="989"/>
      <c r="D1070" s="989"/>
      <c r="E1070" s="989"/>
      <c r="F1070" s="989"/>
      <c r="G1070" s="989"/>
      <c r="H1070" s="989"/>
    </row>
    <row r="1071" spans="1:8">
      <c r="A1071" s="989"/>
      <c r="B1071" s="989"/>
      <c r="C1071" s="989"/>
      <c r="D1071" s="989"/>
      <c r="E1071" s="989"/>
      <c r="F1071" s="989"/>
      <c r="G1071" s="989"/>
      <c r="H1071" s="989"/>
    </row>
    <row r="1072" spans="1:8">
      <c r="A1072" s="989"/>
      <c r="B1072" s="989"/>
      <c r="C1072" s="989"/>
      <c r="D1072" s="989"/>
      <c r="E1072" s="989"/>
      <c r="F1072" s="989"/>
      <c r="G1072" s="989"/>
      <c r="H1072" s="989"/>
    </row>
    <row r="1073" spans="1:8">
      <c r="A1073" s="989"/>
      <c r="B1073" s="989"/>
      <c r="C1073" s="989"/>
      <c r="D1073" s="989"/>
      <c r="E1073" s="989"/>
      <c r="F1073" s="989"/>
      <c r="G1073" s="989"/>
      <c r="H1073" s="989"/>
    </row>
    <row r="1074" spans="1:8">
      <c r="A1074" s="989"/>
      <c r="B1074" s="989"/>
      <c r="C1074" s="989"/>
      <c r="D1074" s="989"/>
      <c r="E1074" s="989"/>
      <c r="F1074" s="989"/>
      <c r="G1074" s="989"/>
      <c r="H1074" s="989"/>
    </row>
    <row r="1075" spans="1:8">
      <c r="A1075" s="989"/>
      <c r="B1075" s="989"/>
      <c r="C1075" s="989"/>
      <c r="D1075" s="989"/>
      <c r="E1075" s="989"/>
      <c r="F1075" s="989"/>
      <c r="G1075" s="989"/>
      <c r="H1075" s="989"/>
    </row>
    <row r="1076" spans="1:8">
      <c r="A1076" s="989"/>
      <c r="B1076" s="989"/>
      <c r="C1076" s="989"/>
      <c r="D1076" s="989"/>
      <c r="E1076" s="989"/>
      <c r="F1076" s="989"/>
      <c r="G1076" s="989"/>
      <c r="H1076" s="989"/>
    </row>
    <row r="1077" spans="1:8">
      <c r="A1077" s="989"/>
      <c r="B1077" s="989"/>
      <c r="C1077" s="989"/>
      <c r="D1077" s="989"/>
      <c r="E1077" s="989"/>
      <c r="F1077" s="989"/>
      <c r="G1077" s="989"/>
      <c r="H1077" s="989"/>
    </row>
    <row r="1078" spans="1:8">
      <c r="A1078" s="989"/>
      <c r="B1078" s="989"/>
      <c r="C1078" s="989"/>
      <c r="D1078" s="989"/>
      <c r="E1078" s="989"/>
      <c r="F1078" s="989"/>
      <c r="G1078" s="989"/>
      <c r="H1078" s="989"/>
    </row>
    <row r="1079" spans="1:8">
      <c r="A1079" s="989"/>
      <c r="B1079" s="989"/>
      <c r="C1079" s="989"/>
      <c r="D1079" s="989"/>
      <c r="E1079" s="989"/>
      <c r="F1079" s="989"/>
      <c r="G1079" s="989"/>
      <c r="H1079" s="989"/>
    </row>
    <row r="1080" spans="1:8">
      <c r="A1080" s="989"/>
      <c r="B1080" s="989"/>
      <c r="C1080" s="989"/>
      <c r="D1080" s="989"/>
      <c r="E1080" s="989"/>
      <c r="F1080" s="989"/>
      <c r="G1080" s="989"/>
      <c r="H1080" s="989"/>
    </row>
    <row r="1081" spans="1:8">
      <c r="A1081" s="989"/>
      <c r="B1081" s="989"/>
      <c r="C1081" s="989"/>
      <c r="D1081" s="989"/>
      <c r="E1081" s="989"/>
      <c r="F1081" s="989"/>
      <c r="G1081" s="989"/>
      <c r="H1081" s="989"/>
    </row>
    <row r="1082" spans="1:8">
      <c r="A1082" s="989"/>
      <c r="B1082" s="989"/>
      <c r="C1082" s="989"/>
      <c r="D1082" s="989"/>
      <c r="E1082" s="989"/>
      <c r="F1082" s="989"/>
      <c r="G1082" s="989"/>
      <c r="H1082" s="989"/>
    </row>
    <row r="1083" spans="1:8">
      <c r="A1083" s="989"/>
      <c r="B1083" s="989"/>
      <c r="C1083" s="989"/>
      <c r="D1083" s="989"/>
      <c r="E1083" s="989"/>
      <c r="F1083" s="989"/>
      <c r="G1083" s="989"/>
      <c r="H1083" s="989"/>
    </row>
    <row r="1084" spans="1:8">
      <c r="A1084" s="989"/>
      <c r="B1084" s="989"/>
      <c r="C1084" s="989"/>
      <c r="D1084" s="989"/>
      <c r="E1084" s="989"/>
      <c r="F1084" s="989"/>
      <c r="G1084" s="989"/>
      <c r="H1084" s="989"/>
    </row>
    <row r="1085" spans="1:8">
      <c r="A1085" s="989"/>
      <c r="B1085" s="989"/>
      <c r="C1085" s="989"/>
      <c r="D1085" s="989"/>
      <c r="E1085" s="989"/>
      <c r="F1085" s="989"/>
      <c r="G1085" s="989"/>
      <c r="H1085" s="989"/>
    </row>
    <row r="1086" spans="1:8">
      <c r="A1086" s="989"/>
      <c r="B1086" s="989"/>
      <c r="C1086" s="989"/>
      <c r="D1086" s="989"/>
      <c r="E1086" s="989"/>
      <c r="F1086" s="989"/>
      <c r="G1086" s="989"/>
      <c r="H1086" s="989"/>
    </row>
    <row r="1087" spans="1:8">
      <c r="A1087" s="989"/>
      <c r="B1087" s="989"/>
      <c r="C1087" s="989"/>
      <c r="D1087" s="989"/>
      <c r="E1087" s="989"/>
      <c r="F1087" s="989"/>
      <c r="G1087" s="989"/>
      <c r="H1087" s="989"/>
    </row>
    <row r="1088" spans="1:8">
      <c r="A1088" s="989"/>
      <c r="B1088" s="989"/>
      <c r="C1088" s="989"/>
      <c r="D1088" s="989"/>
      <c r="E1088" s="989"/>
      <c r="F1088" s="989"/>
      <c r="G1088" s="989"/>
      <c r="H1088" s="989"/>
    </row>
    <row r="1089" spans="1:8">
      <c r="A1089" s="989"/>
      <c r="B1089" s="989"/>
      <c r="C1089" s="989"/>
      <c r="D1089" s="989"/>
      <c r="E1089" s="989"/>
      <c r="F1089" s="989"/>
      <c r="G1089" s="989"/>
      <c r="H1089" s="989"/>
    </row>
    <row r="1090" spans="1:8">
      <c r="A1090" s="989"/>
      <c r="B1090" s="989"/>
      <c r="C1090" s="989"/>
      <c r="D1090" s="989"/>
      <c r="E1090" s="989"/>
      <c r="F1090" s="989"/>
      <c r="G1090" s="989"/>
      <c r="H1090" s="989"/>
    </row>
    <row r="1091" spans="1:8">
      <c r="A1091" s="989"/>
      <c r="B1091" s="989"/>
      <c r="C1091" s="989"/>
      <c r="D1091" s="989"/>
      <c r="E1091" s="989"/>
      <c r="F1091" s="989"/>
      <c r="G1091" s="989"/>
      <c r="H1091" s="989"/>
    </row>
    <row r="1092" spans="1:8">
      <c r="A1092" s="989"/>
      <c r="B1092" s="989"/>
      <c r="C1092" s="989"/>
      <c r="D1092" s="989"/>
      <c r="E1092" s="989"/>
      <c r="F1092" s="989"/>
      <c r="G1092" s="989"/>
      <c r="H1092" s="989"/>
    </row>
    <row r="1093" spans="1:8">
      <c r="A1093" s="989"/>
      <c r="B1093" s="989"/>
      <c r="C1093" s="989"/>
      <c r="D1093" s="989"/>
      <c r="E1093" s="989"/>
      <c r="F1093" s="989"/>
      <c r="G1093" s="989"/>
      <c r="H1093" s="989"/>
    </row>
    <row r="1094" spans="1:8">
      <c r="A1094" s="989"/>
      <c r="B1094" s="989"/>
      <c r="C1094" s="989"/>
      <c r="D1094" s="989"/>
      <c r="E1094" s="989"/>
      <c r="F1094" s="989"/>
      <c r="G1094" s="989"/>
      <c r="H1094" s="989"/>
    </row>
    <row r="1095" spans="1:8">
      <c r="A1095" s="989"/>
      <c r="B1095" s="989"/>
      <c r="C1095" s="989"/>
      <c r="D1095" s="989"/>
      <c r="E1095" s="989"/>
      <c r="F1095" s="989"/>
      <c r="G1095" s="989"/>
      <c r="H1095" s="989"/>
    </row>
    <row r="1096" spans="1:8">
      <c r="A1096" s="989"/>
      <c r="B1096" s="989"/>
      <c r="C1096" s="989"/>
      <c r="D1096" s="989"/>
      <c r="E1096" s="989"/>
      <c r="F1096" s="989"/>
      <c r="G1096" s="989"/>
      <c r="H1096" s="989"/>
    </row>
    <row r="1097" spans="1:8">
      <c r="A1097" s="989"/>
      <c r="B1097" s="989"/>
      <c r="C1097" s="989"/>
      <c r="D1097" s="989"/>
      <c r="E1097" s="989"/>
      <c r="F1097" s="989"/>
      <c r="G1097" s="989"/>
      <c r="H1097" s="989"/>
    </row>
    <row r="1098" spans="1:8">
      <c r="A1098" s="989"/>
      <c r="B1098" s="989"/>
      <c r="C1098" s="989"/>
      <c r="D1098" s="989"/>
      <c r="E1098" s="989"/>
      <c r="F1098" s="989"/>
      <c r="G1098" s="989"/>
      <c r="H1098" s="989"/>
    </row>
    <row r="1099" spans="1:8">
      <c r="A1099" s="989"/>
      <c r="B1099" s="989"/>
      <c r="C1099" s="989"/>
      <c r="D1099" s="989"/>
      <c r="E1099" s="989"/>
      <c r="F1099" s="989"/>
      <c r="G1099" s="989"/>
      <c r="H1099" s="989"/>
    </row>
    <row r="1100" spans="1:8">
      <c r="A1100" s="989"/>
      <c r="B1100" s="989"/>
      <c r="C1100" s="989"/>
      <c r="D1100" s="989"/>
      <c r="E1100" s="989"/>
      <c r="F1100" s="989"/>
      <c r="G1100" s="989"/>
      <c r="H1100" s="989"/>
    </row>
    <row r="1101" spans="1:8">
      <c r="A1101" s="989"/>
      <c r="B1101" s="989"/>
      <c r="C1101" s="989"/>
      <c r="D1101" s="989"/>
      <c r="E1101" s="989"/>
      <c r="F1101" s="989"/>
      <c r="G1101" s="989"/>
      <c r="H1101" s="989"/>
    </row>
    <row r="1102" spans="1:8">
      <c r="A1102" s="989"/>
      <c r="B1102" s="989"/>
      <c r="C1102" s="989"/>
      <c r="D1102" s="989"/>
      <c r="E1102" s="989"/>
      <c r="F1102" s="989"/>
      <c r="G1102" s="989"/>
      <c r="H1102" s="989"/>
    </row>
    <row r="1103" spans="1:8">
      <c r="A1103" s="989"/>
      <c r="B1103" s="989"/>
      <c r="C1103" s="989"/>
      <c r="D1103" s="989"/>
      <c r="E1103" s="989"/>
      <c r="F1103" s="989"/>
      <c r="G1103" s="989"/>
      <c r="H1103" s="989"/>
    </row>
    <row r="1104" spans="1:8">
      <c r="A1104" s="989"/>
      <c r="B1104" s="989"/>
      <c r="C1104" s="989"/>
      <c r="D1104" s="989"/>
      <c r="E1104" s="989"/>
      <c r="F1104" s="989"/>
      <c r="G1104" s="989"/>
      <c r="H1104" s="989"/>
    </row>
    <row r="1105" spans="1:8">
      <c r="A1105" s="989"/>
      <c r="B1105" s="989"/>
      <c r="C1105" s="989"/>
      <c r="D1105" s="989"/>
      <c r="E1105" s="989"/>
      <c r="F1105" s="989"/>
      <c r="G1105" s="989"/>
      <c r="H1105" s="989"/>
    </row>
    <row r="1106" spans="1:8">
      <c r="A1106" s="989"/>
      <c r="B1106" s="989"/>
      <c r="C1106" s="989"/>
      <c r="D1106" s="989"/>
      <c r="E1106" s="989"/>
      <c r="F1106" s="989"/>
      <c r="G1106" s="989"/>
      <c r="H1106" s="989"/>
    </row>
    <row r="1107" spans="1:8">
      <c r="A1107" s="989"/>
      <c r="B1107" s="989"/>
      <c r="C1107" s="989"/>
      <c r="D1107" s="989"/>
      <c r="E1107" s="989"/>
      <c r="F1107" s="989"/>
      <c r="G1107" s="989"/>
      <c r="H1107" s="989"/>
    </row>
    <row r="1108" spans="1:8">
      <c r="A1108" s="989"/>
      <c r="B1108" s="989"/>
      <c r="C1108" s="989"/>
      <c r="D1108" s="989"/>
      <c r="E1108" s="989"/>
      <c r="F1108" s="989"/>
      <c r="G1108" s="989"/>
      <c r="H1108" s="989"/>
    </row>
    <row r="1109" spans="1:8">
      <c r="A1109" s="989"/>
      <c r="B1109" s="989"/>
      <c r="C1109" s="989"/>
      <c r="D1109" s="989"/>
      <c r="E1109" s="989"/>
      <c r="F1109" s="989"/>
      <c r="G1109" s="989"/>
      <c r="H1109" s="989"/>
    </row>
    <row r="1110" spans="1:8">
      <c r="A1110" s="989"/>
      <c r="B1110" s="989"/>
      <c r="C1110" s="989"/>
      <c r="D1110" s="989"/>
      <c r="E1110" s="989"/>
      <c r="F1110" s="989"/>
      <c r="G1110" s="989"/>
      <c r="H1110" s="989"/>
    </row>
    <row r="1111" spans="1:8">
      <c r="A1111" s="989"/>
      <c r="B1111" s="989"/>
      <c r="C1111" s="989"/>
      <c r="D1111" s="989"/>
      <c r="E1111" s="989"/>
      <c r="F1111" s="989"/>
      <c r="G1111" s="989"/>
      <c r="H1111" s="989"/>
    </row>
    <row r="1112" spans="1:8">
      <c r="A1112" s="989"/>
      <c r="B1112" s="989"/>
      <c r="C1112" s="989"/>
      <c r="D1112" s="989"/>
      <c r="E1112" s="989"/>
      <c r="F1112" s="989"/>
      <c r="G1112" s="989"/>
      <c r="H1112" s="989"/>
    </row>
    <row r="1113" spans="1:8">
      <c r="A1113" s="989"/>
      <c r="B1113" s="989"/>
      <c r="C1113" s="989"/>
      <c r="D1113" s="989"/>
      <c r="E1113" s="989"/>
      <c r="F1113" s="989"/>
      <c r="G1113" s="989"/>
      <c r="H1113" s="989"/>
    </row>
    <row r="1114" spans="1:8">
      <c r="A1114" s="989"/>
      <c r="B1114" s="989"/>
      <c r="C1114" s="989"/>
      <c r="D1114" s="989"/>
      <c r="E1114" s="989"/>
      <c r="F1114" s="989"/>
      <c r="G1114" s="989"/>
      <c r="H1114" s="989"/>
    </row>
    <row r="1115" spans="1:8">
      <c r="A1115" s="989"/>
      <c r="B1115" s="989"/>
      <c r="C1115" s="989"/>
      <c r="D1115" s="989"/>
      <c r="E1115" s="989"/>
      <c r="F1115" s="989"/>
      <c r="G1115" s="989"/>
      <c r="H1115" s="989"/>
    </row>
    <row r="1116" spans="1:8">
      <c r="A1116" s="989"/>
      <c r="B1116" s="989"/>
      <c r="C1116" s="989"/>
      <c r="D1116" s="989"/>
      <c r="E1116" s="989"/>
      <c r="F1116" s="989"/>
      <c r="G1116" s="989"/>
      <c r="H1116" s="989"/>
    </row>
    <row r="1117" spans="1:8">
      <c r="A1117" s="989"/>
      <c r="B1117" s="989"/>
      <c r="C1117" s="989"/>
      <c r="D1117" s="989"/>
      <c r="E1117" s="989"/>
      <c r="F1117" s="989"/>
      <c r="G1117" s="989"/>
      <c r="H1117" s="989"/>
    </row>
    <row r="1118" spans="1:8">
      <c r="A1118" s="989"/>
      <c r="B1118" s="989"/>
      <c r="C1118" s="989"/>
      <c r="D1118" s="989"/>
      <c r="E1118" s="989"/>
      <c r="F1118" s="989"/>
      <c r="G1118" s="989"/>
      <c r="H1118" s="989"/>
    </row>
    <row r="1119" spans="1:8">
      <c r="A1119" s="989"/>
      <c r="B1119" s="989"/>
      <c r="C1119" s="989"/>
      <c r="D1119" s="989"/>
      <c r="E1119" s="989"/>
      <c r="F1119" s="989"/>
      <c r="G1119" s="989"/>
      <c r="H1119" s="989"/>
    </row>
    <row r="1120" spans="1:8">
      <c r="A1120" s="989"/>
      <c r="B1120" s="989"/>
      <c r="C1120" s="989"/>
      <c r="D1120" s="989"/>
      <c r="E1120" s="989"/>
      <c r="F1120" s="989"/>
      <c r="G1120" s="989"/>
      <c r="H1120" s="989"/>
    </row>
    <row r="1121" spans="1:8">
      <c r="A1121" s="989"/>
      <c r="B1121" s="989"/>
      <c r="C1121" s="989"/>
      <c r="D1121" s="989"/>
      <c r="E1121" s="989"/>
      <c r="F1121" s="989"/>
      <c r="G1121" s="989"/>
      <c r="H1121" s="989"/>
    </row>
    <row r="1122" spans="1:8">
      <c r="A1122" s="989"/>
      <c r="B1122" s="989"/>
      <c r="C1122" s="989"/>
      <c r="D1122" s="989"/>
      <c r="E1122" s="989"/>
      <c r="F1122" s="989"/>
      <c r="G1122" s="989"/>
      <c r="H1122" s="989"/>
    </row>
    <row r="1123" spans="1:8">
      <c r="A1123" s="989"/>
      <c r="B1123" s="989"/>
      <c r="C1123" s="989"/>
      <c r="D1123" s="989"/>
      <c r="E1123" s="989"/>
      <c r="F1123" s="989"/>
      <c r="G1123" s="989"/>
      <c r="H1123" s="989"/>
    </row>
    <row r="1124" spans="1:8">
      <c r="A1124" s="989"/>
      <c r="B1124" s="989"/>
      <c r="C1124" s="989"/>
      <c r="D1124" s="989"/>
      <c r="E1124" s="989"/>
      <c r="F1124" s="989"/>
      <c r="G1124" s="989"/>
      <c r="H1124" s="989"/>
    </row>
    <row r="1125" spans="1:8">
      <c r="A1125" s="989"/>
      <c r="B1125" s="989"/>
      <c r="C1125" s="989"/>
      <c r="D1125" s="989"/>
      <c r="E1125" s="989"/>
      <c r="F1125" s="989"/>
      <c r="G1125" s="989"/>
      <c r="H1125" s="989"/>
    </row>
    <row r="1126" spans="1:8">
      <c r="A1126" s="989"/>
      <c r="B1126" s="989"/>
      <c r="C1126" s="989"/>
      <c r="D1126" s="989"/>
      <c r="E1126" s="989"/>
      <c r="F1126" s="989"/>
      <c r="G1126" s="989"/>
      <c r="H1126" s="989"/>
    </row>
    <row r="1127" spans="1:8">
      <c r="A1127" s="989"/>
      <c r="B1127" s="989"/>
      <c r="C1127" s="989"/>
      <c r="D1127" s="989"/>
      <c r="E1127" s="989"/>
      <c r="F1127" s="989"/>
      <c r="G1127" s="989"/>
      <c r="H1127" s="989"/>
    </row>
    <row r="1128" spans="1:8">
      <c r="A1128" s="989"/>
      <c r="B1128" s="989"/>
      <c r="C1128" s="989"/>
      <c r="D1128" s="989"/>
      <c r="E1128" s="989"/>
      <c r="F1128" s="989"/>
      <c r="G1128" s="989"/>
      <c r="H1128" s="989"/>
    </row>
    <row r="1129" spans="1:8">
      <c r="A1129" s="989"/>
      <c r="B1129" s="989"/>
      <c r="C1129" s="989"/>
      <c r="D1129" s="989"/>
      <c r="E1129" s="989"/>
      <c r="F1129" s="989"/>
      <c r="G1129" s="989"/>
      <c r="H1129" s="989"/>
    </row>
    <row r="1130" spans="1:8">
      <c r="A1130" s="989"/>
      <c r="B1130" s="989"/>
      <c r="C1130" s="989"/>
      <c r="D1130" s="989"/>
      <c r="E1130" s="989"/>
      <c r="F1130" s="989"/>
      <c r="G1130" s="989"/>
      <c r="H1130" s="989"/>
    </row>
    <row r="1131" spans="1:8">
      <c r="A1131" s="989"/>
      <c r="B1131" s="989"/>
      <c r="C1131" s="989"/>
      <c r="D1131" s="989"/>
      <c r="E1131" s="989"/>
      <c r="F1131" s="989"/>
      <c r="G1131" s="989"/>
      <c r="H1131" s="989"/>
    </row>
    <row r="1132" spans="1:8">
      <c r="A1132" s="989"/>
      <c r="B1132" s="989"/>
      <c r="C1132" s="989"/>
      <c r="D1132" s="989"/>
      <c r="E1132" s="989"/>
      <c r="F1132" s="989"/>
      <c r="G1132" s="989"/>
      <c r="H1132" s="989"/>
    </row>
    <row r="1133" spans="1:8">
      <c r="A1133" s="989"/>
      <c r="B1133" s="989"/>
      <c r="C1133" s="989"/>
      <c r="D1133" s="989"/>
      <c r="E1133" s="989"/>
      <c r="F1133" s="989"/>
      <c r="G1133" s="989"/>
      <c r="H1133" s="989"/>
    </row>
    <row r="1134" spans="1:8">
      <c r="A1134" s="989"/>
      <c r="B1134" s="989"/>
      <c r="C1134" s="989"/>
      <c r="D1134" s="989"/>
      <c r="E1134" s="989"/>
      <c r="F1134" s="989"/>
      <c r="G1134" s="989"/>
      <c r="H1134" s="989"/>
    </row>
    <row r="1135" spans="1:8">
      <c r="A1135" s="989"/>
      <c r="B1135" s="989"/>
      <c r="C1135" s="989"/>
      <c r="D1135" s="989"/>
      <c r="E1135" s="989"/>
      <c r="F1135" s="989"/>
      <c r="G1135" s="989"/>
      <c r="H1135" s="989"/>
    </row>
    <row r="1136" spans="1:8">
      <c r="A1136" s="989"/>
      <c r="B1136" s="989"/>
      <c r="C1136" s="989"/>
      <c r="D1136" s="989"/>
      <c r="E1136" s="989"/>
      <c r="F1136" s="989"/>
      <c r="G1136" s="989"/>
      <c r="H1136" s="989"/>
    </row>
    <row r="1137" spans="1:8">
      <c r="A1137" s="989"/>
      <c r="B1137" s="989"/>
      <c r="C1137" s="989"/>
      <c r="D1137" s="989"/>
      <c r="E1137" s="989"/>
      <c r="F1137" s="989"/>
      <c r="G1137" s="989"/>
      <c r="H1137" s="989"/>
    </row>
    <row r="1138" spans="1:8">
      <c r="A1138" s="989"/>
      <c r="B1138" s="989"/>
      <c r="C1138" s="989"/>
      <c r="D1138" s="989"/>
      <c r="E1138" s="989"/>
      <c r="F1138" s="989"/>
      <c r="G1138" s="989"/>
      <c r="H1138" s="989"/>
    </row>
    <row r="1139" spans="1:8">
      <c r="A1139" s="989"/>
      <c r="B1139" s="989"/>
      <c r="C1139" s="989"/>
      <c r="D1139" s="989"/>
      <c r="E1139" s="989"/>
      <c r="F1139" s="989"/>
      <c r="G1139" s="989"/>
      <c r="H1139" s="989"/>
    </row>
    <row r="1140" spans="1:8">
      <c r="A1140" s="989"/>
      <c r="B1140" s="989"/>
      <c r="C1140" s="989"/>
      <c r="D1140" s="989"/>
      <c r="E1140" s="989"/>
      <c r="F1140" s="989"/>
      <c r="G1140" s="989"/>
      <c r="H1140" s="989"/>
    </row>
    <row r="1141" spans="1:8">
      <c r="A1141" s="989"/>
      <c r="B1141" s="989"/>
      <c r="C1141" s="989"/>
      <c r="D1141" s="989"/>
      <c r="E1141" s="989"/>
      <c r="F1141" s="989"/>
      <c r="G1141" s="989"/>
      <c r="H1141" s="989"/>
    </row>
    <row r="1142" spans="1:8">
      <c r="A1142" s="989"/>
      <c r="B1142" s="989"/>
      <c r="C1142" s="989"/>
      <c r="D1142" s="989"/>
      <c r="E1142" s="989"/>
      <c r="F1142" s="989"/>
      <c r="G1142" s="989"/>
      <c r="H1142" s="989"/>
    </row>
    <row r="1143" spans="1:8">
      <c r="A1143" s="989"/>
      <c r="B1143" s="989"/>
      <c r="C1143" s="989"/>
      <c r="D1143" s="989"/>
      <c r="E1143" s="989"/>
      <c r="F1143" s="989"/>
      <c r="G1143" s="989"/>
      <c r="H1143" s="989"/>
    </row>
    <row r="1144" spans="1:8">
      <c r="A1144" s="989"/>
      <c r="B1144" s="989"/>
      <c r="C1144" s="989"/>
      <c r="D1144" s="989"/>
      <c r="E1144" s="989"/>
      <c r="F1144" s="989"/>
      <c r="G1144" s="989"/>
      <c r="H1144" s="989"/>
    </row>
    <row r="1145" spans="1:8">
      <c r="A1145" s="989"/>
      <c r="B1145" s="989"/>
      <c r="C1145" s="989"/>
      <c r="D1145" s="989"/>
      <c r="E1145" s="989"/>
      <c r="F1145" s="989"/>
      <c r="G1145" s="989"/>
      <c r="H1145" s="989"/>
    </row>
    <row r="1146" spans="1:8">
      <c r="A1146" s="989"/>
      <c r="B1146" s="989"/>
      <c r="C1146" s="989"/>
      <c r="D1146" s="989"/>
      <c r="E1146" s="989"/>
      <c r="F1146" s="989"/>
      <c r="G1146" s="989"/>
      <c r="H1146" s="989"/>
    </row>
    <row r="1147" spans="1:8">
      <c r="A1147" s="989"/>
      <c r="B1147" s="989"/>
      <c r="C1147" s="989"/>
      <c r="D1147" s="989"/>
      <c r="E1147" s="989"/>
      <c r="F1147" s="989"/>
      <c r="G1147" s="989"/>
      <c r="H1147" s="989"/>
    </row>
    <row r="1148" spans="1:8">
      <c r="A1148" s="989"/>
      <c r="B1148" s="989"/>
      <c r="C1148" s="989"/>
      <c r="D1148" s="989"/>
      <c r="E1148" s="989"/>
      <c r="F1148" s="989"/>
      <c r="G1148" s="989"/>
      <c r="H1148" s="989"/>
    </row>
    <row r="1149" spans="1:8">
      <c r="A1149" s="989"/>
      <c r="B1149" s="989"/>
      <c r="C1149" s="989"/>
      <c r="D1149" s="989"/>
      <c r="E1149" s="989"/>
      <c r="F1149" s="989"/>
      <c r="G1149" s="989"/>
      <c r="H1149" s="989"/>
    </row>
    <row r="1150" spans="1:8">
      <c r="A1150" s="989"/>
      <c r="B1150" s="989"/>
      <c r="C1150" s="989"/>
      <c r="D1150" s="989"/>
      <c r="E1150" s="989"/>
      <c r="F1150" s="989"/>
      <c r="G1150" s="989"/>
      <c r="H1150" s="989"/>
    </row>
    <row r="1151" spans="1:8">
      <c r="A1151" s="989"/>
      <c r="B1151" s="989"/>
      <c r="C1151" s="989"/>
      <c r="D1151" s="989"/>
      <c r="E1151" s="989"/>
      <c r="F1151" s="989"/>
      <c r="G1151" s="989"/>
      <c r="H1151" s="989"/>
    </row>
    <row r="1152" spans="1:8">
      <c r="A1152" s="989"/>
      <c r="B1152" s="989"/>
      <c r="C1152" s="989"/>
      <c r="D1152" s="989"/>
      <c r="E1152" s="989"/>
      <c r="F1152" s="989"/>
      <c r="G1152" s="989"/>
      <c r="H1152" s="989"/>
    </row>
    <row r="1153" spans="1:8">
      <c r="A1153" s="989"/>
      <c r="B1153" s="989"/>
      <c r="C1153" s="989"/>
      <c r="D1153" s="989"/>
      <c r="E1153" s="989"/>
      <c r="F1153" s="989"/>
      <c r="G1153" s="989"/>
      <c r="H1153" s="989"/>
    </row>
    <row r="1154" spans="1:8">
      <c r="A1154" s="989"/>
      <c r="B1154" s="989"/>
      <c r="C1154" s="989"/>
      <c r="D1154" s="989"/>
      <c r="E1154" s="989"/>
      <c r="F1154" s="989"/>
      <c r="G1154" s="989"/>
      <c r="H1154" s="989"/>
    </row>
    <row r="1155" spans="1:8">
      <c r="A1155" s="989"/>
      <c r="B1155" s="989"/>
      <c r="C1155" s="989"/>
      <c r="D1155" s="989"/>
      <c r="E1155" s="989"/>
      <c r="F1155" s="989"/>
      <c r="G1155" s="989"/>
      <c r="H1155" s="989"/>
    </row>
    <row r="1156" spans="1:8">
      <c r="A1156" s="989"/>
      <c r="B1156" s="989"/>
      <c r="C1156" s="989"/>
      <c r="D1156" s="989"/>
      <c r="E1156" s="989"/>
      <c r="F1156" s="989"/>
      <c r="G1156" s="989"/>
      <c r="H1156" s="989"/>
    </row>
    <row r="1157" spans="1:8">
      <c r="A1157" s="989"/>
      <c r="B1157" s="989"/>
      <c r="C1157" s="989"/>
      <c r="D1157" s="989"/>
      <c r="E1157" s="989"/>
      <c r="F1157" s="989"/>
      <c r="G1157" s="989"/>
      <c r="H1157" s="989"/>
    </row>
    <row r="1158" spans="1:8">
      <c r="A1158" s="989"/>
      <c r="B1158" s="989"/>
      <c r="C1158" s="989"/>
      <c r="D1158" s="989"/>
      <c r="E1158" s="989"/>
      <c r="F1158" s="989"/>
      <c r="G1158" s="989"/>
      <c r="H1158" s="989"/>
    </row>
    <row r="1159" spans="1:8">
      <c r="A1159" s="989"/>
      <c r="B1159" s="989"/>
      <c r="C1159" s="989"/>
      <c r="D1159" s="989"/>
      <c r="E1159" s="989"/>
      <c r="F1159" s="989"/>
      <c r="G1159" s="989"/>
      <c r="H1159" s="989"/>
    </row>
    <row r="1160" spans="1:8">
      <c r="A1160" s="989"/>
      <c r="B1160" s="989"/>
      <c r="C1160" s="989"/>
      <c r="D1160" s="989"/>
      <c r="E1160" s="989"/>
      <c r="F1160" s="989"/>
      <c r="G1160" s="989"/>
      <c r="H1160" s="989"/>
    </row>
    <row r="1161" spans="1:8">
      <c r="A1161" s="989"/>
      <c r="B1161" s="989"/>
      <c r="C1161" s="989"/>
      <c r="D1161" s="989"/>
      <c r="E1161" s="989"/>
      <c r="F1161" s="989"/>
      <c r="G1161" s="989"/>
      <c r="H1161" s="989"/>
    </row>
    <row r="1162" spans="1:8">
      <c r="A1162" s="989"/>
      <c r="B1162" s="989"/>
      <c r="C1162" s="989"/>
      <c r="D1162" s="989"/>
      <c r="E1162" s="989"/>
      <c r="F1162" s="989"/>
      <c r="G1162" s="989"/>
      <c r="H1162" s="989"/>
    </row>
    <row r="1163" spans="1:8">
      <c r="A1163" s="989"/>
      <c r="B1163" s="989"/>
      <c r="C1163" s="989"/>
      <c r="D1163" s="989"/>
      <c r="E1163" s="989"/>
      <c r="F1163" s="989"/>
      <c r="G1163" s="989"/>
      <c r="H1163" s="989"/>
    </row>
    <row r="1164" spans="1:8">
      <c r="A1164" s="989"/>
      <c r="B1164" s="989"/>
      <c r="C1164" s="989"/>
      <c r="D1164" s="989"/>
      <c r="E1164" s="989"/>
      <c r="F1164" s="989"/>
      <c r="G1164" s="989"/>
      <c r="H1164" s="989"/>
    </row>
    <row r="1165" spans="1:8">
      <c r="A1165" s="989"/>
      <c r="B1165" s="989"/>
      <c r="C1165" s="989"/>
      <c r="D1165" s="989"/>
      <c r="E1165" s="989"/>
      <c r="F1165" s="989"/>
      <c r="G1165" s="989"/>
      <c r="H1165" s="989"/>
    </row>
    <row r="1166" spans="1:8">
      <c r="A1166" s="989"/>
      <c r="B1166" s="989"/>
      <c r="C1166" s="989"/>
      <c r="D1166" s="989"/>
      <c r="E1166" s="989"/>
      <c r="F1166" s="989"/>
      <c r="G1166" s="989"/>
      <c r="H1166" s="989"/>
    </row>
    <row r="1167" spans="1:8">
      <c r="A1167" s="989"/>
      <c r="B1167" s="989"/>
      <c r="C1167" s="989"/>
      <c r="D1167" s="989"/>
      <c r="E1167" s="989"/>
      <c r="F1167" s="989"/>
      <c r="G1167" s="989"/>
      <c r="H1167" s="989"/>
    </row>
    <row r="1168" spans="1:8">
      <c r="A1168" s="989"/>
      <c r="B1168" s="989"/>
      <c r="C1168" s="989"/>
      <c r="D1168" s="989"/>
      <c r="E1168" s="989"/>
      <c r="F1168" s="989"/>
      <c r="G1168" s="989"/>
      <c r="H1168" s="989"/>
    </row>
    <row r="1169" spans="1:8">
      <c r="A1169" s="989"/>
      <c r="B1169" s="989"/>
      <c r="C1169" s="989"/>
      <c r="D1169" s="989"/>
      <c r="E1169" s="989"/>
      <c r="F1169" s="989"/>
      <c r="G1169" s="989"/>
      <c r="H1169" s="989"/>
    </row>
    <row r="1170" spans="1:8">
      <c r="A1170" s="989"/>
      <c r="B1170" s="989"/>
      <c r="C1170" s="989"/>
      <c r="D1170" s="989"/>
      <c r="E1170" s="989"/>
      <c r="F1170" s="989"/>
      <c r="G1170" s="989"/>
      <c r="H1170" s="989"/>
    </row>
    <row r="1171" spans="1:8">
      <c r="A1171" s="989"/>
      <c r="B1171" s="989"/>
      <c r="C1171" s="989"/>
      <c r="D1171" s="989"/>
      <c r="E1171" s="989"/>
      <c r="F1171" s="989"/>
      <c r="G1171" s="989"/>
      <c r="H1171" s="989"/>
    </row>
    <row r="1172" spans="1:8">
      <c r="A1172" s="989"/>
      <c r="B1172" s="989"/>
      <c r="C1172" s="989"/>
      <c r="D1172" s="989"/>
      <c r="E1172" s="989"/>
      <c r="F1172" s="989"/>
      <c r="G1172" s="989"/>
      <c r="H1172" s="989"/>
    </row>
    <row r="1173" spans="1:8">
      <c r="A1173" s="989"/>
      <c r="B1173" s="989"/>
      <c r="C1173" s="989"/>
      <c r="D1173" s="989"/>
      <c r="E1173" s="989"/>
      <c r="F1173" s="989"/>
      <c r="G1173" s="989"/>
      <c r="H1173" s="989"/>
    </row>
    <row r="1174" spans="1:8">
      <c r="A1174" s="989"/>
      <c r="B1174" s="989"/>
      <c r="C1174" s="989"/>
      <c r="D1174" s="989"/>
      <c r="E1174" s="989"/>
      <c r="F1174" s="989"/>
      <c r="G1174" s="989"/>
      <c r="H1174" s="989"/>
    </row>
    <row r="1175" spans="1:8">
      <c r="A1175" s="989"/>
      <c r="B1175" s="989"/>
      <c r="C1175" s="989"/>
      <c r="D1175" s="989"/>
      <c r="E1175" s="989"/>
      <c r="F1175" s="989"/>
      <c r="G1175" s="989"/>
      <c r="H1175" s="989"/>
    </row>
    <row r="1176" spans="1:8">
      <c r="A1176" s="989"/>
      <c r="B1176" s="989"/>
      <c r="C1176" s="989"/>
      <c r="D1176" s="989"/>
      <c r="E1176" s="989"/>
      <c r="F1176" s="989"/>
      <c r="G1176" s="989"/>
      <c r="H1176" s="989"/>
    </row>
    <row r="1177" spans="1:8">
      <c r="A1177" s="989"/>
      <c r="B1177" s="989"/>
      <c r="C1177" s="989"/>
      <c r="D1177" s="989"/>
      <c r="E1177" s="989"/>
      <c r="F1177" s="989"/>
      <c r="G1177" s="989"/>
      <c r="H1177" s="989"/>
    </row>
    <row r="1178" spans="1:8">
      <c r="A1178" s="989"/>
      <c r="B1178" s="989"/>
      <c r="C1178" s="989"/>
      <c r="D1178" s="989"/>
      <c r="E1178" s="989"/>
      <c r="F1178" s="989"/>
      <c r="G1178" s="989"/>
      <c r="H1178" s="989"/>
    </row>
    <row r="1179" spans="1:8">
      <c r="A1179" s="989"/>
      <c r="B1179" s="989"/>
      <c r="C1179" s="989"/>
      <c r="D1179" s="989"/>
      <c r="E1179" s="989"/>
      <c r="F1179" s="989"/>
      <c r="G1179" s="989"/>
      <c r="H1179" s="989"/>
    </row>
    <row r="1180" spans="1:8">
      <c r="A1180" s="989"/>
      <c r="B1180" s="989"/>
      <c r="C1180" s="989"/>
      <c r="D1180" s="989"/>
      <c r="E1180" s="989"/>
      <c r="F1180" s="989"/>
      <c r="G1180" s="989"/>
      <c r="H1180" s="989"/>
    </row>
    <row r="1181" spans="1:8">
      <c r="A1181" s="989"/>
      <c r="B1181" s="989"/>
      <c r="C1181" s="989"/>
      <c r="D1181" s="989"/>
      <c r="E1181" s="989"/>
      <c r="F1181" s="989"/>
      <c r="G1181" s="989"/>
      <c r="H1181" s="989"/>
    </row>
    <row r="1182" spans="1:8">
      <c r="A1182" s="989"/>
      <c r="B1182" s="989"/>
      <c r="C1182" s="989"/>
      <c r="D1182" s="989"/>
      <c r="E1182" s="989"/>
      <c r="F1182" s="989"/>
      <c r="G1182" s="989"/>
      <c r="H1182" s="989"/>
    </row>
    <row r="1183" spans="1:8">
      <c r="A1183" s="989"/>
      <c r="B1183" s="989"/>
      <c r="C1183" s="989"/>
      <c r="D1183" s="989"/>
      <c r="E1183" s="989"/>
      <c r="F1183" s="989"/>
      <c r="G1183" s="989"/>
      <c r="H1183" s="989"/>
    </row>
    <row r="1184" spans="1:8">
      <c r="A1184" s="989"/>
      <c r="B1184" s="989"/>
      <c r="C1184" s="989"/>
      <c r="D1184" s="989"/>
      <c r="E1184" s="989"/>
      <c r="F1184" s="989"/>
      <c r="G1184" s="989"/>
      <c r="H1184" s="989"/>
    </row>
    <row r="1185" spans="1:8">
      <c r="A1185" s="989"/>
      <c r="B1185" s="989"/>
      <c r="C1185" s="989"/>
      <c r="D1185" s="989"/>
      <c r="E1185" s="989"/>
      <c r="F1185" s="989"/>
      <c r="G1185" s="989"/>
      <c r="H1185" s="989"/>
    </row>
    <row r="1186" spans="1:8">
      <c r="A1186" s="989"/>
      <c r="B1186" s="989"/>
      <c r="C1186" s="989"/>
      <c r="D1186" s="989"/>
      <c r="E1186" s="989"/>
      <c r="F1186" s="989"/>
      <c r="G1186" s="989"/>
      <c r="H1186" s="989"/>
    </row>
    <row r="1187" spans="1:8">
      <c r="A1187" s="989"/>
      <c r="B1187" s="989"/>
      <c r="C1187" s="989"/>
      <c r="D1187" s="989"/>
      <c r="E1187" s="989"/>
      <c r="F1187" s="989"/>
      <c r="G1187" s="989"/>
      <c r="H1187" s="989"/>
    </row>
    <row r="1188" spans="1:8">
      <c r="A1188" s="989"/>
      <c r="B1188" s="989"/>
      <c r="C1188" s="989"/>
      <c r="D1188" s="989"/>
      <c r="E1188" s="989"/>
      <c r="F1188" s="989"/>
      <c r="G1188" s="989"/>
      <c r="H1188" s="989"/>
    </row>
    <row r="1189" spans="1:8">
      <c r="A1189" s="989"/>
      <c r="B1189" s="989"/>
      <c r="C1189" s="989"/>
      <c r="D1189" s="989"/>
      <c r="E1189" s="989"/>
      <c r="F1189" s="989"/>
      <c r="G1189" s="989"/>
      <c r="H1189" s="989"/>
    </row>
    <row r="1190" spans="1:8">
      <c r="A1190" s="989"/>
      <c r="B1190" s="989"/>
      <c r="C1190" s="989"/>
      <c r="D1190" s="989"/>
      <c r="E1190" s="989"/>
      <c r="F1190" s="989"/>
      <c r="G1190" s="989"/>
      <c r="H1190" s="989"/>
    </row>
    <row r="1191" spans="1:8">
      <c r="A1191" s="989"/>
      <c r="B1191" s="989"/>
      <c r="C1191" s="989"/>
      <c r="D1191" s="989"/>
      <c r="E1191" s="989"/>
      <c r="F1191" s="989"/>
      <c r="G1191" s="989"/>
      <c r="H1191" s="989"/>
    </row>
    <row r="1192" spans="1:8">
      <c r="A1192" s="989"/>
      <c r="B1192" s="989"/>
      <c r="C1192" s="989"/>
      <c r="D1192" s="989"/>
      <c r="E1192" s="989"/>
      <c r="F1192" s="989"/>
      <c r="G1192" s="989"/>
      <c r="H1192" s="989"/>
    </row>
    <row r="1193" spans="1:8">
      <c r="A1193" s="989"/>
      <c r="B1193" s="989"/>
      <c r="C1193" s="989"/>
      <c r="D1193" s="989"/>
      <c r="E1193" s="989"/>
      <c r="F1193" s="989"/>
      <c r="G1193" s="989"/>
      <c r="H1193" s="989"/>
    </row>
    <row r="1194" spans="1:8">
      <c r="A1194" s="989"/>
      <c r="B1194" s="989"/>
      <c r="C1194" s="989"/>
      <c r="D1194" s="989"/>
      <c r="E1194" s="989"/>
      <c r="F1194" s="989"/>
      <c r="G1194" s="989"/>
      <c r="H1194" s="989"/>
    </row>
    <row r="1195" spans="1:8">
      <c r="A1195" s="989"/>
      <c r="B1195" s="989"/>
      <c r="C1195" s="989"/>
      <c r="D1195" s="989"/>
      <c r="E1195" s="989"/>
      <c r="F1195" s="989"/>
      <c r="G1195" s="989"/>
      <c r="H1195" s="989"/>
    </row>
    <row r="1196" spans="1:8">
      <c r="A1196" s="989"/>
      <c r="B1196" s="989"/>
      <c r="C1196" s="989"/>
      <c r="D1196" s="989"/>
      <c r="E1196" s="989"/>
      <c r="F1196" s="989"/>
      <c r="G1196" s="989"/>
      <c r="H1196" s="989"/>
    </row>
    <row r="1197" spans="1:8">
      <c r="A1197" s="989"/>
      <c r="B1197" s="989"/>
      <c r="C1197" s="989"/>
      <c r="D1197" s="989"/>
      <c r="E1197" s="989"/>
      <c r="F1197" s="989"/>
      <c r="G1197" s="989"/>
      <c r="H1197" s="989"/>
    </row>
    <row r="1198" spans="1:8">
      <c r="A1198" s="989"/>
      <c r="B1198" s="989"/>
      <c r="C1198" s="989"/>
      <c r="D1198" s="989"/>
      <c r="E1198" s="989"/>
      <c r="F1198" s="989"/>
      <c r="G1198" s="989"/>
      <c r="H1198" s="989"/>
    </row>
    <row r="1199" spans="1:8">
      <c r="A1199" s="989"/>
      <c r="B1199" s="989"/>
      <c r="C1199" s="989"/>
      <c r="D1199" s="989"/>
      <c r="E1199" s="989"/>
      <c r="F1199" s="989"/>
      <c r="G1199" s="989"/>
      <c r="H1199" s="989"/>
    </row>
    <row r="1200" spans="1:8">
      <c r="A1200" s="989"/>
      <c r="B1200" s="989"/>
      <c r="C1200" s="989"/>
      <c r="D1200" s="989"/>
      <c r="E1200" s="989"/>
      <c r="F1200" s="989"/>
      <c r="G1200" s="989"/>
      <c r="H1200" s="989"/>
    </row>
    <row r="1201" spans="1:8">
      <c r="A1201" s="989"/>
      <c r="B1201" s="989"/>
      <c r="C1201" s="989"/>
      <c r="D1201" s="989"/>
      <c r="E1201" s="989"/>
      <c r="F1201" s="989"/>
      <c r="G1201" s="989"/>
      <c r="H1201" s="989"/>
    </row>
    <row r="1202" spans="1:8">
      <c r="A1202" s="989"/>
      <c r="B1202" s="989"/>
      <c r="C1202" s="989"/>
      <c r="D1202" s="989"/>
      <c r="E1202" s="989"/>
      <c r="F1202" s="989"/>
      <c r="G1202" s="989"/>
      <c r="H1202" s="989"/>
    </row>
    <row r="1203" spans="1:8">
      <c r="A1203" s="989"/>
      <c r="B1203" s="989"/>
      <c r="C1203" s="989"/>
      <c r="D1203" s="989"/>
      <c r="E1203" s="989"/>
      <c r="F1203" s="989"/>
      <c r="G1203" s="989"/>
      <c r="H1203" s="989"/>
    </row>
    <row r="1204" spans="1:8">
      <c r="A1204" s="989"/>
      <c r="B1204" s="989"/>
      <c r="C1204" s="989"/>
      <c r="D1204" s="989"/>
      <c r="E1204" s="989"/>
      <c r="F1204" s="989"/>
      <c r="G1204" s="989"/>
      <c r="H1204" s="989"/>
    </row>
    <row r="1205" spans="1:8">
      <c r="A1205" s="989"/>
      <c r="B1205" s="989"/>
      <c r="C1205" s="989"/>
      <c r="D1205" s="989"/>
      <c r="E1205" s="989"/>
      <c r="F1205" s="989"/>
      <c r="G1205" s="989"/>
      <c r="H1205" s="989"/>
    </row>
    <row r="1206" spans="1:8">
      <c r="A1206" s="989"/>
      <c r="B1206" s="989"/>
      <c r="C1206" s="989"/>
      <c r="D1206" s="989"/>
      <c r="E1206" s="989"/>
      <c r="F1206" s="989"/>
      <c r="G1206" s="989"/>
      <c r="H1206" s="989"/>
    </row>
    <row r="1207" spans="1:8">
      <c r="A1207" s="989"/>
      <c r="B1207" s="989"/>
      <c r="C1207" s="989"/>
      <c r="D1207" s="989"/>
      <c r="E1207" s="989"/>
      <c r="F1207" s="989"/>
      <c r="G1207" s="989"/>
      <c r="H1207" s="989"/>
    </row>
    <row r="1208" spans="1:8">
      <c r="A1208" s="989"/>
      <c r="B1208" s="989"/>
      <c r="C1208" s="989"/>
      <c r="D1208" s="989"/>
      <c r="E1208" s="989"/>
      <c r="F1208" s="989"/>
      <c r="G1208" s="989"/>
      <c r="H1208" s="989"/>
    </row>
    <row r="1209" spans="1:8">
      <c r="A1209" s="989"/>
      <c r="B1209" s="989"/>
      <c r="C1209" s="989"/>
      <c r="D1209" s="989"/>
      <c r="E1209" s="989"/>
      <c r="F1209" s="989"/>
      <c r="G1209" s="989"/>
      <c r="H1209" s="989"/>
    </row>
    <row r="1210" spans="1:8">
      <c r="A1210" s="989"/>
      <c r="B1210" s="989"/>
      <c r="C1210" s="989"/>
      <c r="D1210" s="989"/>
      <c r="E1210" s="989"/>
      <c r="F1210" s="989"/>
      <c r="G1210" s="989"/>
      <c r="H1210" s="989"/>
    </row>
    <row r="1211" spans="1:8">
      <c r="A1211" s="989"/>
      <c r="B1211" s="989"/>
      <c r="C1211" s="989"/>
      <c r="D1211" s="989"/>
      <c r="E1211" s="989"/>
      <c r="F1211" s="989"/>
      <c r="G1211" s="989"/>
      <c r="H1211" s="989"/>
    </row>
    <row r="1212" spans="1:8">
      <c r="A1212" s="989"/>
      <c r="B1212" s="989"/>
      <c r="C1212" s="989"/>
      <c r="D1212" s="989"/>
      <c r="E1212" s="989"/>
      <c r="F1212" s="989"/>
      <c r="G1212" s="989"/>
      <c r="H1212" s="989"/>
    </row>
    <row r="1213" spans="1:8">
      <c r="A1213" s="989"/>
      <c r="B1213" s="989"/>
      <c r="C1213" s="989"/>
      <c r="D1213" s="989"/>
      <c r="E1213" s="989"/>
      <c r="F1213" s="989"/>
      <c r="G1213" s="989"/>
      <c r="H1213" s="989"/>
    </row>
    <row r="1214" spans="1:8">
      <c r="A1214" s="989"/>
      <c r="B1214" s="989"/>
      <c r="C1214" s="989"/>
      <c r="D1214" s="989"/>
      <c r="E1214" s="989"/>
      <c r="F1214" s="989"/>
      <c r="G1214" s="989"/>
      <c r="H1214" s="989"/>
    </row>
    <row r="1215" spans="1:8">
      <c r="A1215" s="989"/>
      <c r="B1215" s="989"/>
      <c r="C1215" s="989"/>
      <c r="D1215" s="989"/>
      <c r="E1215" s="989"/>
      <c r="F1215" s="989"/>
      <c r="G1215" s="989"/>
      <c r="H1215" s="989"/>
    </row>
    <row r="1216" spans="1:8">
      <c r="A1216" s="989"/>
      <c r="B1216" s="989"/>
      <c r="C1216" s="989"/>
      <c r="D1216" s="989"/>
      <c r="E1216" s="989"/>
      <c r="F1216" s="989"/>
      <c r="G1216" s="989"/>
      <c r="H1216" s="989"/>
    </row>
    <row r="1217" spans="1:8">
      <c r="A1217" s="989"/>
      <c r="B1217" s="989"/>
      <c r="C1217" s="989"/>
      <c r="D1217" s="989"/>
      <c r="E1217" s="989"/>
      <c r="F1217" s="989"/>
      <c r="G1217" s="989"/>
      <c r="H1217" s="989"/>
    </row>
    <row r="1218" spans="1:8">
      <c r="A1218" s="989"/>
      <c r="B1218" s="989"/>
      <c r="C1218" s="989"/>
      <c r="D1218" s="989"/>
      <c r="E1218" s="989"/>
      <c r="F1218" s="989"/>
      <c r="G1218" s="989"/>
      <c r="H1218" s="989"/>
    </row>
    <row r="1219" spans="1:8">
      <c r="A1219" s="989"/>
      <c r="B1219" s="989"/>
      <c r="C1219" s="989"/>
      <c r="D1219" s="989"/>
      <c r="E1219" s="989"/>
      <c r="F1219" s="989"/>
      <c r="G1219" s="989"/>
      <c r="H1219" s="989"/>
    </row>
    <row r="1220" spans="1:8">
      <c r="A1220" s="989"/>
      <c r="B1220" s="989"/>
      <c r="C1220" s="989"/>
      <c r="D1220" s="989"/>
      <c r="E1220" s="989"/>
      <c r="F1220" s="989"/>
      <c r="G1220" s="989"/>
      <c r="H1220" s="989"/>
    </row>
    <row r="1221" spans="1:8">
      <c r="A1221" s="989"/>
      <c r="B1221" s="989"/>
      <c r="C1221" s="989"/>
      <c r="D1221" s="989"/>
      <c r="E1221" s="989"/>
      <c r="F1221" s="989"/>
      <c r="G1221" s="989"/>
      <c r="H1221" s="989"/>
    </row>
    <row r="1222" spans="1:8">
      <c r="A1222" s="989"/>
      <c r="B1222" s="989"/>
      <c r="C1222" s="989"/>
      <c r="D1222" s="989"/>
      <c r="E1222" s="989"/>
      <c r="F1222" s="989"/>
      <c r="G1222" s="989"/>
      <c r="H1222" s="989"/>
    </row>
    <row r="1223" spans="1:8">
      <c r="A1223" s="989"/>
      <c r="B1223" s="989"/>
      <c r="C1223" s="989"/>
      <c r="D1223" s="989"/>
      <c r="E1223" s="989"/>
      <c r="F1223" s="989"/>
      <c r="G1223" s="989"/>
      <c r="H1223" s="989"/>
    </row>
    <row r="1224" spans="1:8">
      <c r="A1224" s="989"/>
      <c r="B1224" s="989"/>
      <c r="C1224" s="989"/>
      <c r="D1224" s="989"/>
      <c r="E1224" s="989"/>
      <c r="F1224" s="989"/>
      <c r="G1224" s="989"/>
      <c r="H1224" s="989"/>
    </row>
    <row r="1225" spans="1:8">
      <c r="A1225" s="989"/>
      <c r="B1225" s="989"/>
      <c r="C1225" s="989"/>
      <c r="D1225" s="989"/>
      <c r="E1225" s="989"/>
      <c r="F1225" s="989"/>
      <c r="G1225" s="989"/>
      <c r="H1225" s="989"/>
    </row>
    <row r="1226" spans="1:8">
      <c r="A1226" s="989"/>
      <c r="B1226" s="989"/>
      <c r="C1226" s="989"/>
      <c r="D1226" s="989"/>
      <c r="E1226" s="989"/>
      <c r="F1226" s="989"/>
      <c r="G1226" s="989"/>
      <c r="H1226" s="989"/>
    </row>
    <row r="1227" spans="1:8">
      <c r="A1227" s="989"/>
      <c r="B1227" s="989"/>
      <c r="C1227" s="989"/>
      <c r="D1227" s="989"/>
      <c r="E1227" s="989"/>
      <c r="F1227" s="989"/>
      <c r="G1227" s="989"/>
      <c r="H1227" s="989"/>
    </row>
    <row r="1228" spans="1:8">
      <c r="A1228" s="989"/>
      <c r="B1228" s="989"/>
      <c r="C1228" s="989"/>
      <c r="D1228" s="989"/>
      <c r="E1228" s="989"/>
      <c r="F1228" s="989"/>
      <c r="G1228" s="989"/>
      <c r="H1228" s="989"/>
    </row>
    <row r="1229" spans="1:8">
      <c r="A1229" s="989"/>
      <c r="B1229" s="989"/>
      <c r="C1229" s="989"/>
      <c r="D1229" s="989"/>
      <c r="E1229" s="989"/>
      <c r="F1229" s="989"/>
      <c r="G1229" s="989"/>
      <c r="H1229" s="989"/>
    </row>
    <row r="1230" spans="1:8">
      <c r="A1230" s="989"/>
      <c r="B1230" s="989"/>
      <c r="C1230" s="989"/>
      <c r="D1230" s="989"/>
      <c r="E1230" s="989"/>
      <c r="F1230" s="989"/>
      <c r="G1230" s="989"/>
      <c r="H1230" s="989"/>
    </row>
    <row r="1231" spans="1:8">
      <c r="A1231" s="989"/>
      <c r="B1231" s="989"/>
      <c r="C1231" s="989"/>
      <c r="D1231" s="989"/>
      <c r="E1231" s="989"/>
      <c r="F1231" s="989"/>
      <c r="G1231" s="989"/>
      <c r="H1231" s="989"/>
    </row>
    <row r="1232" spans="1:8">
      <c r="A1232" s="989"/>
      <c r="B1232" s="989"/>
      <c r="C1232" s="989"/>
      <c r="D1232" s="989"/>
      <c r="E1232" s="989"/>
      <c r="F1232" s="989"/>
      <c r="G1232" s="989"/>
      <c r="H1232" s="989"/>
    </row>
    <row r="1233" spans="1:8">
      <c r="A1233" s="989"/>
      <c r="B1233" s="989"/>
      <c r="C1233" s="989"/>
      <c r="D1233" s="989"/>
      <c r="E1233" s="989"/>
      <c r="F1233" s="989"/>
      <c r="G1233" s="989"/>
      <c r="H1233" s="989"/>
    </row>
    <row r="1234" spans="1:8">
      <c r="A1234" s="989"/>
      <c r="B1234" s="989"/>
      <c r="C1234" s="989"/>
      <c r="D1234" s="989"/>
      <c r="E1234" s="989"/>
      <c r="F1234" s="989"/>
      <c r="G1234" s="989"/>
      <c r="H1234" s="989"/>
    </row>
    <row r="1235" spans="1:8">
      <c r="A1235" s="989"/>
      <c r="B1235" s="989"/>
      <c r="C1235" s="989"/>
      <c r="D1235" s="989"/>
      <c r="E1235" s="989"/>
      <c r="F1235" s="989"/>
      <c r="G1235" s="989"/>
      <c r="H1235" s="989"/>
    </row>
    <row r="1236" spans="1:8">
      <c r="A1236" s="989"/>
      <c r="B1236" s="989"/>
      <c r="C1236" s="989"/>
      <c r="D1236" s="989"/>
      <c r="E1236" s="989"/>
      <c r="F1236" s="989"/>
      <c r="G1236" s="989"/>
      <c r="H1236" s="989"/>
    </row>
    <row r="1237" spans="1:8">
      <c r="A1237" s="989"/>
      <c r="B1237" s="989"/>
      <c r="C1237" s="989"/>
      <c r="D1237" s="989"/>
      <c r="E1237" s="989"/>
      <c r="F1237" s="989"/>
      <c r="G1237" s="989"/>
      <c r="H1237" s="989"/>
    </row>
    <row r="1238" spans="1:8">
      <c r="A1238" s="989"/>
      <c r="B1238" s="989"/>
      <c r="C1238" s="989"/>
      <c r="D1238" s="989"/>
      <c r="E1238" s="989"/>
      <c r="F1238" s="989"/>
      <c r="G1238" s="989"/>
      <c r="H1238" s="989"/>
    </row>
    <row r="1239" spans="1:8">
      <c r="A1239" s="989"/>
      <c r="B1239" s="989"/>
      <c r="C1239" s="989"/>
      <c r="D1239" s="989"/>
      <c r="E1239" s="989"/>
      <c r="F1239" s="989"/>
      <c r="G1239" s="989"/>
      <c r="H1239" s="989"/>
    </row>
    <row r="1240" spans="1:8">
      <c r="A1240" s="989"/>
      <c r="B1240" s="989"/>
      <c r="C1240" s="989"/>
      <c r="D1240" s="989"/>
      <c r="E1240" s="989"/>
      <c r="F1240" s="989"/>
      <c r="G1240" s="989"/>
      <c r="H1240" s="989"/>
    </row>
    <row r="1241" spans="1:8">
      <c r="A1241" s="989"/>
      <c r="B1241" s="989"/>
      <c r="C1241" s="989"/>
      <c r="D1241" s="989"/>
      <c r="E1241" s="989"/>
      <c r="F1241" s="989"/>
      <c r="G1241" s="989"/>
      <c r="H1241" s="989"/>
    </row>
    <row r="1242" spans="1:8">
      <c r="A1242" s="989"/>
      <c r="B1242" s="989"/>
      <c r="C1242" s="989"/>
      <c r="D1242" s="989"/>
      <c r="E1242" s="989"/>
      <c r="F1242" s="989"/>
      <c r="G1242" s="989"/>
      <c r="H1242" s="989"/>
    </row>
    <row r="1243" spans="1:8">
      <c r="A1243" s="989"/>
      <c r="B1243" s="989"/>
      <c r="C1243" s="989"/>
      <c r="D1243" s="989"/>
      <c r="E1243" s="989"/>
      <c r="F1243" s="989"/>
      <c r="G1243" s="989"/>
      <c r="H1243" s="989"/>
    </row>
    <row r="1244" spans="1:8">
      <c r="A1244" s="989"/>
      <c r="B1244" s="989"/>
      <c r="C1244" s="989"/>
      <c r="D1244" s="989"/>
      <c r="E1244" s="989"/>
      <c r="F1244" s="989"/>
      <c r="G1244" s="989"/>
      <c r="H1244" s="989"/>
    </row>
    <row r="1245" spans="1:8">
      <c r="A1245" s="989"/>
      <c r="B1245" s="989"/>
      <c r="C1245" s="989"/>
      <c r="D1245" s="989"/>
      <c r="E1245" s="989"/>
      <c r="F1245" s="989"/>
      <c r="G1245" s="989"/>
      <c r="H1245" s="989"/>
    </row>
    <row r="1246" spans="1:8">
      <c r="A1246" s="989"/>
      <c r="B1246" s="989"/>
      <c r="C1246" s="989"/>
      <c r="D1246" s="989"/>
      <c r="E1246" s="989"/>
      <c r="F1246" s="989"/>
      <c r="G1246" s="989"/>
      <c r="H1246" s="989"/>
    </row>
    <row r="1247" spans="1:8">
      <c r="A1247" s="989"/>
      <c r="B1247" s="989"/>
      <c r="C1247" s="989"/>
      <c r="D1247" s="989"/>
      <c r="E1247" s="989"/>
      <c r="F1247" s="989"/>
      <c r="G1247" s="989"/>
      <c r="H1247" s="989"/>
    </row>
    <row r="1248" spans="1:8">
      <c r="A1248" s="989"/>
      <c r="B1248" s="989"/>
      <c r="C1248" s="989"/>
      <c r="D1248" s="989"/>
      <c r="E1248" s="989"/>
      <c r="F1248" s="989"/>
      <c r="G1248" s="989"/>
      <c r="H1248" s="989"/>
    </row>
    <row r="1249" spans="1:8">
      <c r="A1249" s="989"/>
      <c r="B1249" s="989"/>
      <c r="C1249" s="989"/>
      <c r="D1249" s="989"/>
      <c r="E1249" s="989"/>
      <c r="F1249" s="989"/>
      <c r="G1249" s="989"/>
      <c r="H1249" s="989"/>
    </row>
    <row r="1250" spans="1:8">
      <c r="A1250" s="989"/>
      <c r="B1250" s="989"/>
      <c r="C1250" s="989"/>
      <c r="D1250" s="989"/>
      <c r="E1250" s="989"/>
      <c r="F1250" s="989"/>
      <c r="G1250" s="989"/>
      <c r="H1250" s="989"/>
    </row>
    <row r="1251" spans="1:8">
      <c r="A1251" s="989"/>
      <c r="B1251" s="989"/>
      <c r="C1251" s="989"/>
      <c r="D1251" s="989"/>
      <c r="E1251" s="989"/>
      <c r="F1251" s="989"/>
      <c r="G1251" s="989"/>
      <c r="H1251" s="989"/>
    </row>
    <row r="1252" spans="1:8">
      <c r="A1252" s="989"/>
      <c r="B1252" s="989"/>
      <c r="C1252" s="989"/>
      <c r="D1252" s="989"/>
      <c r="E1252" s="989"/>
      <c r="F1252" s="989"/>
      <c r="G1252" s="989"/>
      <c r="H1252" s="989"/>
    </row>
    <row r="1253" spans="1:8">
      <c r="A1253" s="989"/>
      <c r="B1253" s="989"/>
      <c r="C1253" s="989"/>
      <c r="D1253" s="989"/>
      <c r="E1253" s="989"/>
      <c r="F1253" s="989"/>
      <c r="G1253" s="989"/>
      <c r="H1253" s="989"/>
    </row>
    <row r="1254" spans="1:8">
      <c r="A1254" s="989"/>
      <c r="B1254" s="989"/>
      <c r="C1254" s="989"/>
      <c r="D1254" s="989"/>
      <c r="E1254" s="989"/>
      <c r="F1254" s="989"/>
      <c r="G1254" s="989"/>
      <c r="H1254" s="989"/>
    </row>
    <row r="1255" spans="1:8">
      <c r="A1255" s="989"/>
      <c r="B1255" s="989"/>
      <c r="C1255" s="989"/>
      <c r="D1255" s="989"/>
      <c r="E1255" s="989"/>
      <c r="F1255" s="989"/>
      <c r="G1255" s="989"/>
      <c r="H1255" s="989"/>
    </row>
    <row r="1256" spans="1:8">
      <c r="A1256" s="989"/>
      <c r="B1256" s="989"/>
      <c r="C1256" s="989"/>
      <c r="D1256" s="989"/>
      <c r="E1256" s="989"/>
      <c r="F1256" s="989"/>
      <c r="G1256" s="989"/>
      <c r="H1256" s="989"/>
    </row>
    <row r="1257" spans="1:8">
      <c r="A1257" s="989"/>
      <c r="B1257" s="989"/>
      <c r="C1257" s="989"/>
      <c r="D1257" s="989"/>
      <c r="E1257" s="989"/>
      <c r="F1257" s="989"/>
      <c r="G1257" s="989"/>
      <c r="H1257" s="989"/>
    </row>
    <row r="1258" spans="1:8">
      <c r="A1258" s="989"/>
      <c r="B1258" s="989"/>
      <c r="C1258" s="989"/>
      <c r="D1258" s="989"/>
      <c r="E1258" s="989"/>
      <c r="F1258" s="989"/>
      <c r="G1258" s="989"/>
      <c r="H1258" s="989"/>
    </row>
    <row r="1259" spans="1:8">
      <c r="A1259" s="989"/>
      <c r="B1259" s="989"/>
      <c r="C1259" s="989"/>
      <c r="D1259" s="989"/>
      <c r="E1259" s="989"/>
      <c r="F1259" s="989"/>
      <c r="G1259" s="989"/>
      <c r="H1259" s="989"/>
    </row>
    <row r="1260" spans="1:8">
      <c r="A1260" s="989"/>
      <c r="B1260" s="989"/>
      <c r="C1260" s="989"/>
      <c r="D1260" s="989"/>
      <c r="E1260" s="989"/>
      <c r="F1260" s="989"/>
      <c r="G1260" s="989"/>
      <c r="H1260" s="989"/>
    </row>
    <row r="1261" spans="1:8">
      <c r="A1261" s="989"/>
      <c r="B1261" s="989"/>
      <c r="C1261" s="989"/>
      <c r="D1261" s="989"/>
      <c r="E1261" s="989"/>
      <c r="F1261" s="989"/>
      <c r="G1261" s="989"/>
      <c r="H1261" s="989"/>
    </row>
    <row r="1262" spans="1:8">
      <c r="A1262" s="989"/>
      <c r="B1262" s="989"/>
      <c r="C1262" s="989"/>
      <c r="D1262" s="989"/>
      <c r="E1262" s="989"/>
      <c r="F1262" s="989"/>
      <c r="G1262" s="989"/>
      <c r="H1262" s="989"/>
    </row>
    <row r="1263" spans="1:8">
      <c r="A1263" s="989"/>
      <c r="B1263" s="989"/>
      <c r="C1263" s="989"/>
      <c r="D1263" s="989"/>
      <c r="E1263" s="989"/>
      <c r="F1263" s="989"/>
      <c r="G1263" s="989"/>
      <c r="H1263" s="989"/>
    </row>
    <row r="1264" spans="1:8">
      <c r="A1264" s="989"/>
      <c r="B1264" s="989"/>
      <c r="C1264" s="989"/>
      <c r="D1264" s="989"/>
      <c r="E1264" s="989"/>
      <c r="F1264" s="989"/>
      <c r="G1264" s="989"/>
      <c r="H1264" s="989"/>
    </row>
    <row r="1265" spans="1:8">
      <c r="A1265" s="989"/>
      <c r="B1265" s="989"/>
      <c r="C1265" s="989"/>
      <c r="D1265" s="989"/>
      <c r="E1265" s="989"/>
      <c r="F1265" s="989"/>
      <c r="G1265" s="989"/>
      <c r="H1265" s="989"/>
    </row>
    <row r="1266" spans="1:8">
      <c r="A1266" s="989"/>
      <c r="B1266" s="989"/>
      <c r="C1266" s="989"/>
      <c r="D1266" s="989"/>
      <c r="E1266" s="989"/>
      <c r="F1266" s="989"/>
      <c r="G1266" s="989"/>
      <c r="H1266" s="989"/>
    </row>
    <row r="1267" spans="1:8">
      <c r="A1267" s="989"/>
      <c r="B1267" s="989"/>
      <c r="C1267" s="989"/>
      <c r="D1267" s="989"/>
      <c r="E1267" s="989"/>
      <c r="F1267" s="989"/>
      <c r="G1267" s="989"/>
      <c r="H1267" s="989"/>
    </row>
    <row r="1268" spans="1:8">
      <c r="A1268" s="989"/>
      <c r="B1268" s="989"/>
      <c r="C1268" s="989"/>
      <c r="D1268" s="989"/>
      <c r="E1268" s="989"/>
      <c r="F1268" s="989"/>
      <c r="G1268" s="989"/>
      <c r="H1268" s="989"/>
    </row>
    <row r="1269" spans="1:8">
      <c r="A1269" s="989"/>
      <c r="B1269" s="989"/>
      <c r="C1269" s="989"/>
      <c r="D1269" s="989"/>
      <c r="E1269" s="989"/>
      <c r="F1269" s="989"/>
      <c r="G1269" s="989"/>
      <c r="H1269" s="989"/>
    </row>
    <row r="1270" spans="1:8">
      <c r="A1270" s="989"/>
      <c r="B1270" s="989"/>
      <c r="C1270" s="989"/>
      <c r="D1270" s="989"/>
      <c r="E1270" s="989"/>
      <c r="F1270" s="989"/>
      <c r="G1270" s="989"/>
      <c r="H1270" s="989"/>
    </row>
    <row r="1271" spans="1:8">
      <c r="A1271" s="989"/>
      <c r="B1271" s="989"/>
      <c r="C1271" s="989"/>
      <c r="D1271" s="989"/>
      <c r="E1271" s="989"/>
      <c r="F1271" s="989"/>
      <c r="G1271" s="989"/>
      <c r="H1271" s="989"/>
    </row>
    <row r="1272" spans="1:8">
      <c r="A1272" s="989"/>
      <c r="B1272" s="989"/>
      <c r="C1272" s="989"/>
      <c r="D1272" s="989"/>
      <c r="E1272" s="989"/>
      <c r="F1272" s="989"/>
      <c r="G1272" s="989"/>
      <c r="H1272" s="989"/>
    </row>
    <row r="1273" spans="1:8">
      <c r="A1273" s="989"/>
      <c r="B1273" s="989"/>
      <c r="C1273" s="989"/>
      <c r="D1273" s="989"/>
      <c r="E1273" s="989"/>
      <c r="F1273" s="989"/>
      <c r="G1273" s="989"/>
      <c r="H1273" s="989"/>
    </row>
    <row r="1274" spans="1:8">
      <c r="A1274" s="989"/>
      <c r="B1274" s="989"/>
      <c r="C1274" s="989"/>
      <c r="D1274" s="989"/>
      <c r="E1274" s="989"/>
      <c r="F1274" s="989"/>
      <c r="G1274" s="989"/>
      <c r="H1274" s="989"/>
    </row>
    <row r="1275" spans="1:8">
      <c r="A1275" s="989"/>
      <c r="B1275" s="989"/>
      <c r="C1275" s="989"/>
      <c r="D1275" s="989"/>
      <c r="E1275" s="989"/>
      <c r="F1275" s="989"/>
      <c r="G1275" s="989"/>
      <c r="H1275" s="989"/>
    </row>
    <row r="1276" spans="1:8">
      <c r="A1276" s="989"/>
      <c r="B1276" s="989"/>
      <c r="C1276" s="989"/>
      <c r="D1276" s="989"/>
      <c r="E1276" s="989"/>
      <c r="F1276" s="989"/>
      <c r="G1276" s="989"/>
      <c r="H1276" s="989"/>
    </row>
    <row r="1277" spans="1:8">
      <c r="A1277" s="989"/>
      <c r="B1277" s="989"/>
      <c r="C1277" s="989"/>
      <c r="D1277" s="989"/>
      <c r="E1277" s="989"/>
      <c r="F1277" s="989"/>
      <c r="G1277" s="989"/>
      <c r="H1277" s="989"/>
    </row>
    <row r="1278" spans="1:8">
      <c r="A1278" s="989"/>
      <c r="B1278" s="989"/>
      <c r="C1278" s="989"/>
      <c r="D1278" s="989"/>
      <c r="E1278" s="989"/>
      <c r="F1278" s="989"/>
      <c r="G1278" s="989"/>
      <c r="H1278" s="989"/>
    </row>
    <row r="1279" spans="1:8">
      <c r="A1279" s="989"/>
      <c r="B1279" s="989"/>
      <c r="C1279" s="989"/>
      <c r="D1279" s="989"/>
      <c r="E1279" s="989"/>
      <c r="F1279" s="989"/>
      <c r="G1279" s="989"/>
      <c r="H1279" s="989"/>
    </row>
    <row r="1280" spans="1:8">
      <c r="A1280" s="989"/>
      <c r="B1280" s="989"/>
      <c r="C1280" s="989"/>
      <c r="D1280" s="989"/>
      <c r="E1280" s="989"/>
      <c r="F1280" s="989"/>
      <c r="G1280" s="989"/>
      <c r="H1280" s="989"/>
    </row>
    <row r="1281" spans="1:8">
      <c r="A1281" s="989"/>
      <c r="B1281" s="989"/>
      <c r="C1281" s="989"/>
      <c r="D1281" s="989"/>
      <c r="E1281" s="989"/>
      <c r="F1281" s="989"/>
      <c r="G1281" s="989"/>
      <c r="H1281" s="989"/>
    </row>
    <row r="1282" spans="1:8">
      <c r="A1282" s="989"/>
      <c r="B1282" s="989"/>
      <c r="C1282" s="989"/>
      <c r="D1282" s="989"/>
      <c r="E1282" s="989"/>
      <c r="F1282" s="989"/>
      <c r="G1282" s="989"/>
      <c r="H1282" s="989"/>
    </row>
    <row r="1283" spans="1:8">
      <c r="A1283" s="989"/>
      <c r="B1283" s="989"/>
      <c r="C1283" s="989"/>
      <c r="D1283" s="989"/>
      <c r="E1283" s="989"/>
      <c r="F1283" s="989"/>
      <c r="G1283" s="989"/>
      <c r="H1283" s="989"/>
    </row>
    <row r="1284" spans="1:8">
      <c r="A1284" s="989"/>
      <c r="B1284" s="989"/>
      <c r="C1284" s="989"/>
      <c r="D1284" s="989"/>
      <c r="E1284" s="989"/>
      <c r="F1284" s="989"/>
      <c r="G1284" s="989"/>
      <c r="H1284" s="989"/>
    </row>
    <row r="1285" spans="1:8">
      <c r="A1285" s="989"/>
      <c r="B1285" s="989"/>
      <c r="C1285" s="989"/>
      <c r="D1285" s="989"/>
      <c r="E1285" s="989"/>
      <c r="F1285" s="989"/>
      <c r="G1285" s="989"/>
      <c r="H1285" s="989"/>
    </row>
    <row r="1286" spans="1:8">
      <c r="A1286" s="989"/>
      <c r="B1286" s="989"/>
      <c r="C1286" s="989"/>
      <c r="D1286" s="989"/>
      <c r="E1286" s="989"/>
      <c r="F1286" s="989"/>
      <c r="G1286" s="989"/>
      <c r="H1286" s="989"/>
    </row>
    <row r="1287" spans="1:8">
      <c r="A1287" s="989"/>
      <c r="B1287" s="989"/>
      <c r="C1287" s="989"/>
      <c r="D1287" s="989"/>
      <c r="E1287" s="989"/>
      <c r="F1287" s="989"/>
      <c r="G1287" s="989"/>
      <c r="H1287" s="989"/>
    </row>
    <row r="1288" spans="1:8">
      <c r="A1288" s="989"/>
      <c r="B1288" s="989"/>
      <c r="C1288" s="989"/>
      <c r="D1288" s="989"/>
      <c r="E1288" s="989"/>
      <c r="F1288" s="989"/>
      <c r="G1288" s="989"/>
      <c r="H1288" s="989"/>
    </row>
    <row r="1289" spans="1:8">
      <c r="A1289" s="989"/>
      <c r="B1289" s="989"/>
      <c r="C1289" s="989"/>
      <c r="D1289" s="989"/>
      <c r="E1289" s="989"/>
      <c r="F1289" s="989"/>
      <c r="G1289" s="989"/>
      <c r="H1289" s="989"/>
    </row>
    <row r="1290" spans="1:8">
      <c r="A1290" s="989"/>
      <c r="B1290" s="989"/>
      <c r="C1290" s="989"/>
      <c r="D1290" s="989"/>
      <c r="E1290" s="989"/>
      <c r="F1290" s="989"/>
      <c r="G1290" s="989"/>
      <c r="H1290" s="989"/>
    </row>
    <row r="1291" spans="1:8">
      <c r="A1291" s="989"/>
      <c r="B1291" s="989"/>
      <c r="C1291" s="989"/>
      <c r="D1291" s="989"/>
      <c r="E1291" s="989"/>
      <c r="F1291" s="989"/>
      <c r="G1291" s="989"/>
      <c r="H1291" s="989"/>
    </row>
    <row r="1292" spans="1:8">
      <c r="A1292" s="989"/>
      <c r="B1292" s="989"/>
      <c r="C1292" s="989"/>
      <c r="D1292" s="989"/>
      <c r="E1292" s="989"/>
      <c r="F1292" s="989"/>
      <c r="G1292" s="989"/>
      <c r="H1292" s="989"/>
    </row>
    <row r="1293" spans="1:8">
      <c r="A1293" s="989"/>
      <c r="B1293" s="989"/>
      <c r="C1293" s="989"/>
      <c r="D1293" s="989"/>
      <c r="E1293" s="989"/>
      <c r="F1293" s="989"/>
      <c r="G1293" s="989"/>
      <c r="H1293" s="989"/>
    </row>
    <row r="1294" spans="1:8">
      <c r="A1294" s="989"/>
      <c r="B1294" s="989"/>
      <c r="C1294" s="989"/>
      <c r="D1294" s="989"/>
      <c r="E1294" s="989"/>
      <c r="F1294" s="989"/>
      <c r="G1294" s="989"/>
      <c r="H1294" s="989"/>
    </row>
    <row r="1295" spans="1:8">
      <c r="A1295" s="989"/>
      <c r="B1295" s="989"/>
      <c r="C1295" s="989"/>
      <c r="D1295" s="989"/>
      <c r="E1295" s="989"/>
      <c r="F1295" s="989"/>
      <c r="G1295" s="989"/>
      <c r="H1295" s="989"/>
    </row>
    <row r="1296" spans="1:8">
      <c r="A1296" s="989"/>
      <c r="B1296" s="989"/>
      <c r="C1296" s="989"/>
      <c r="D1296" s="989"/>
      <c r="E1296" s="989"/>
      <c r="F1296" s="989"/>
      <c r="G1296" s="989"/>
      <c r="H1296" s="989"/>
    </row>
    <row r="1297" spans="1:8">
      <c r="A1297" s="989"/>
      <c r="B1297" s="989"/>
      <c r="C1297" s="989"/>
      <c r="D1297" s="989"/>
      <c r="E1297" s="989"/>
      <c r="F1297" s="989"/>
      <c r="G1297" s="989"/>
      <c r="H1297" s="989"/>
    </row>
    <row r="1298" spans="1:8">
      <c r="A1298" s="989"/>
      <c r="B1298" s="989"/>
      <c r="C1298" s="989"/>
      <c r="D1298" s="989"/>
      <c r="E1298" s="989"/>
      <c r="F1298" s="989"/>
      <c r="G1298" s="989"/>
      <c r="H1298" s="989"/>
    </row>
    <row r="1299" spans="1:8">
      <c r="A1299" s="989"/>
      <c r="B1299" s="989"/>
      <c r="C1299" s="989"/>
      <c r="D1299" s="989"/>
      <c r="E1299" s="989"/>
      <c r="F1299" s="989"/>
      <c r="G1299" s="989"/>
      <c r="H1299" s="989"/>
    </row>
    <row r="1300" spans="1:8">
      <c r="A1300" s="989"/>
      <c r="B1300" s="989"/>
      <c r="C1300" s="989"/>
      <c r="D1300" s="989"/>
      <c r="E1300" s="989"/>
      <c r="F1300" s="989"/>
      <c r="G1300" s="989"/>
      <c r="H1300" s="989"/>
    </row>
    <row r="1301" spans="1:8">
      <c r="A1301" s="989"/>
      <c r="B1301" s="989"/>
      <c r="C1301" s="989"/>
      <c r="D1301" s="989"/>
      <c r="E1301" s="989"/>
      <c r="F1301" s="989"/>
      <c r="G1301" s="989"/>
      <c r="H1301" s="989"/>
    </row>
    <row r="1302" spans="1:8">
      <c r="A1302" s="989"/>
      <c r="B1302" s="989"/>
      <c r="C1302" s="989"/>
      <c r="D1302" s="989"/>
      <c r="E1302" s="989"/>
      <c r="F1302" s="989"/>
      <c r="G1302" s="989"/>
      <c r="H1302" s="989"/>
    </row>
    <row r="1303" spans="1:8">
      <c r="A1303" s="989"/>
      <c r="B1303" s="989"/>
      <c r="C1303" s="989"/>
      <c r="D1303" s="989"/>
      <c r="E1303" s="989"/>
      <c r="F1303" s="989"/>
      <c r="G1303" s="989"/>
      <c r="H1303" s="989"/>
    </row>
    <row r="1304" spans="1:8">
      <c r="A1304" s="989"/>
      <c r="B1304" s="989"/>
      <c r="C1304" s="989"/>
      <c r="D1304" s="989"/>
      <c r="E1304" s="989"/>
      <c r="F1304" s="989"/>
      <c r="G1304" s="989"/>
      <c r="H1304" s="989"/>
    </row>
    <row r="1305" spans="1:8">
      <c r="A1305" s="989"/>
      <c r="B1305" s="989"/>
      <c r="C1305" s="989"/>
      <c r="D1305" s="989"/>
      <c r="E1305" s="989"/>
      <c r="F1305" s="989"/>
      <c r="G1305" s="989"/>
      <c r="H1305" s="989"/>
    </row>
    <row r="1306" spans="1:8">
      <c r="A1306" s="989"/>
      <c r="B1306" s="989"/>
      <c r="C1306" s="989"/>
      <c r="D1306" s="989"/>
      <c r="E1306" s="989"/>
      <c r="F1306" s="989"/>
      <c r="G1306" s="989"/>
      <c r="H1306" s="989"/>
    </row>
    <row r="1307" spans="1:8">
      <c r="A1307" s="989"/>
      <c r="B1307" s="989"/>
      <c r="C1307" s="989"/>
      <c r="D1307" s="989"/>
      <c r="E1307" s="989"/>
      <c r="F1307" s="989"/>
      <c r="G1307" s="989"/>
      <c r="H1307" s="989"/>
    </row>
    <row r="1308" spans="1:8">
      <c r="A1308" s="989"/>
      <c r="B1308" s="989"/>
      <c r="C1308" s="989"/>
      <c r="D1308" s="989"/>
      <c r="E1308" s="989"/>
      <c r="F1308" s="989"/>
      <c r="G1308" s="989"/>
      <c r="H1308" s="989"/>
    </row>
    <row r="1309" spans="1:8">
      <c r="A1309" s="989"/>
      <c r="B1309" s="989"/>
      <c r="C1309" s="989"/>
      <c r="D1309" s="989"/>
      <c r="E1309" s="989"/>
      <c r="F1309" s="989"/>
      <c r="G1309" s="989"/>
      <c r="H1309" s="989"/>
    </row>
    <row r="1310" spans="1:8">
      <c r="A1310" s="989"/>
      <c r="B1310" s="989"/>
      <c r="C1310" s="989"/>
      <c r="D1310" s="989"/>
      <c r="E1310" s="989"/>
      <c r="F1310" s="989"/>
      <c r="G1310" s="989"/>
      <c r="H1310" s="989"/>
    </row>
    <row r="1311" spans="1:8">
      <c r="A1311" s="989"/>
      <c r="B1311" s="989"/>
      <c r="C1311" s="989"/>
      <c r="D1311" s="989"/>
      <c r="E1311" s="989"/>
      <c r="F1311" s="989"/>
      <c r="G1311" s="989"/>
      <c r="H1311" s="989"/>
    </row>
    <row r="1312" spans="1:8">
      <c r="A1312" s="989"/>
      <c r="B1312" s="989"/>
      <c r="C1312" s="989"/>
      <c r="D1312" s="989"/>
      <c r="E1312" s="989"/>
      <c r="F1312" s="989"/>
      <c r="G1312" s="989"/>
      <c r="H1312" s="989"/>
    </row>
    <row r="1313" spans="1:8">
      <c r="A1313" s="989"/>
      <c r="B1313" s="989"/>
      <c r="C1313" s="989"/>
      <c r="D1313" s="989"/>
      <c r="E1313" s="989"/>
      <c r="F1313" s="989"/>
      <c r="G1313" s="989"/>
      <c r="H1313" s="989"/>
    </row>
    <row r="1314" spans="1:8">
      <c r="A1314" s="989"/>
      <c r="B1314" s="989"/>
      <c r="C1314" s="989"/>
      <c r="D1314" s="989"/>
      <c r="E1314" s="989"/>
      <c r="F1314" s="989"/>
      <c r="G1314" s="989"/>
      <c r="H1314" s="989"/>
    </row>
    <row r="1315" spans="1:8">
      <c r="A1315" s="989"/>
      <c r="B1315" s="989"/>
      <c r="C1315" s="989"/>
      <c r="D1315" s="989"/>
      <c r="E1315" s="989"/>
      <c r="F1315" s="989"/>
      <c r="G1315" s="989"/>
      <c r="H1315" s="989"/>
    </row>
    <row r="1316" spans="1:8">
      <c r="A1316" s="989"/>
      <c r="B1316" s="989"/>
      <c r="C1316" s="989"/>
      <c r="D1316" s="989"/>
      <c r="E1316" s="989"/>
      <c r="F1316" s="989"/>
      <c r="G1316" s="989"/>
      <c r="H1316" s="989"/>
    </row>
    <row r="1317" spans="1:8">
      <c r="A1317" s="989"/>
      <c r="B1317" s="989"/>
      <c r="C1317" s="989"/>
      <c r="D1317" s="989"/>
      <c r="E1317" s="989"/>
      <c r="F1317" s="989"/>
      <c r="G1317" s="989"/>
      <c r="H1317" s="989"/>
    </row>
    <row r="1318" spans="1:8">
      <c r="A1318" s="989"/>
      <c r="B1318" s="989"/>
      <c r="C1318" s="989"/>
      <c r="D1318" s="989"/>
      <c r="E1318" s="989"/>
      <c r="F1318" s="989"/>
      <c r="G1318" s="989"/>
      <c r="H1318" s="989"/>
    </row>
    <row r="1319" spans="1:8">
      <c r="A1319" s="989"/>
      <c r="B1319" s="989"/>
      <c r="C1319" s="989"/>
      <c r="D1319" s="989"/>
      <c r="E1319" s="989"/>
      <c r="F1319" s="989"/>
      <c r="G1319" s="989"/>
      <c r="H1319" s="989"/>
    </row>
    <row r="1320" spans="1:8">
      <c r="A1320" s="989"/>
      <c r="B1320" s="989"/>
      <c r="C1320" s="989"/>
      <c r="D1320" s="989"/>
      <c r="E1320" s="989"/>
      <c r="F1320" s="989"/>
      <c r="G1320" s="989"/>
      <c r="H1320" s="989"/>
    </row>
    <row r="1321" spans="1:8">
      <c r="A1321" s="989"/>
      <c r="B1321" s="989"/>
      <c r="C1321" s="989"/>
      <c r="D1321" s="989"/>
      <c r="E1321" s="989"/>
      <c r="F1321" s="989"/>
      <c r="G1321" s="989"/>
      <c r="H1321" s="989"/>
    </row>
    <row r="1322" spans="1:8">
      <c r="A1322" s="989"/>
      <c r="B1322" s="989"/>
      <c r="C1322" s="989"/>
      <c r="D1322" s="989"/>
      <c r="E1322" s="989"/>
      <c r="F1322" s="989"/>
      <c r="G1322" s="989"/>
      <c r="H1322" s="989"/>
    </row>
    <row r="1323" spans="1:8">
      <c r="A1323" s="989"/>
      <c r="B1323" s="989"/>
      <c r="C1323" s="989"/>
      <c r="D1323" s="989"/>
      <c r="E1323" s="989"/>
      <c r="F1323" s="989"/>
      <c r="G1323" s="989"/>
      <c r="H1323" s="989"/>
    </row>
    <row r="1324" spans="1:8">
      <c r="A1324" s="989"/>
      <c r="B1324" s="989"/>
      <c r="C1324" s="989"/>
      <c r="D1324" s="989"/>
      <c r="E1324" s="989"/>
      <c r="F1324" s="989"/>
      <c r="G1324" s="989"/>
      <c r="H1324" s="989"/>
    </row>
    <row r="1325" spans="1:8">
      <c r="A1325" s="989"/>
      <c r="B1325" s="989"/>
      <c r="C1325" s="989"/>
      <c r="D1325" s="989"/>
      <c r="E1325" s="989"/>
      <c r="F1325" s="989"/>
      <c r="G1325" s="989"/>
      <c r="H1325" s="989"/>
    </row>
    <row r="1326" spans="1:8">
      <c r="A1326" s="989"/>
      <c r="B1326" s="989"/>
      <c r="C1326" s="989"/>
      <c r="D1326" s="989"/>
      <c r="E1326" s="989"/>
      <c r="F1326" s="989"/>
      <c r="G1326" s="989"/>
      <c r="H1326" s="989"/>
    </row>
    <row r="1327" spans="1:8">
      <c r="A1327" s="989"/>
      <c r="B1327" s="989"/>
      <c r="C1327" s="989"/>
      <c r="D1327" s="989"/>
      <c r="E1327" s="989"/>
      <c r="F1327" s="989"/>
      <c r="G1327" s="989"/>
      <c r="H1327" s="989"/>
    </row>
    <row r="1328" spans="1:8">
      <c r="A1328" s="989"/>
      <c r="B1328" s="989"/>
      <c r="C1328" s="989"/>
      <c r="D1328" s="989"/>
      <c r="E1328" s="989"/>
      <c r="F1328" s="989"/>
      <c r="G1328" s="989"/>
      <c r="H1328" s="989"/>
    </row>
  </sheetData>
  <mergeCells count="8">
    <mergeCell ref="G6:H6"/>
    <mergeCell ref="A8:B8"/>
    <mergeCell ref="A224:B224"/>
    <mergeCell ref="A233:B233"/>
    <mergeCell ref="A6:A7"/>
    <mergeCell ref="B6:B7"/>
    <mergeCell ref="C6:D6"/>
    <mergeCell ref="E6:F6"/>
  </mergeCells>
  <conditionalFormatting sqref="A224">
    <cfRule type="duplicateValues" dxfId="304" priority="1"/>
    <cfRule type="duplicateValues" dxfId="303" priority="2"/>
  </conditionalFormatting>
  <conditionalFormatting sqref="A233">
    <cfRule type="duplicateValues" dxfId="302" priority="3"/>
    <cfRule type="duplicateValues" dxfId="301" priority="4"/>
  </conditionalFormatting>
  <conditionalFormatting sqref="A234">
    <cfRule type="duplicateValues" dxfId="300" priority="13"/>
  </conditionalFormatting>
  <conditionalFormatting sqref="A225:A232">
    <cfRule type="duplicateValues" dxfId="299" priority="5"/>
    <cfRule type="duplicateValues" dxfId="298" priority="6"/>
  </conditionalFormatting>
  <printOptions horizontalCentered="1" verticalCentered="1"/>
  <pageMargins left="0.51181102362204722" right="0.51181102362204722" top="0.6692913385826772" bottom="0.15748031496062992" header="0.31496062992125984" footer="0.31496062992125984"/>
  <pageSetup paperSize="9" orientation="landscape" r:id="rId1"/>
  <headerFooter>
    <oddFooter>&amp;R&amp;P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328"/>
  <sheetViews>
    <sheetView zoomScaleNormal="100" workbookViewId="0">
      <pane ySplit="7" topLeftCell="A8" activePane="bottomLeft" state="frozen"/>
      <selection pane="bottomLeft" activeCell="A8" sqref="A8:B8"/>
    </sheetView>
  </sheetViews>
  <sheetFormatPr defaultColWidth="9" defaultRowHeight="15"/>
  <cols>
    <col min="2" max="2" width="60.7109375" customWidth="1"/>
    <col min="3" max="3" width="10.28515625" customWidth="1"/>
    <col min="4" max="4" width="10.28515625" style="133" customWidth="1"/>
    <col min="5" max="5" width="10.28515625" customWidth="1"/>
    <col min="6" max="6" width="10.28515625" style="133" customWidth="1"/>
    <col min="7" max="7" width="10.28515625" customWidth="1"/>
    <col min="8" max="8" width="10.28515625" style="133" customWidth="1"/>
  </cols>
  <sheetData>
    <row r="1" spans="1:10">
      <c r="A1" s="275"/>
      <c r="B1" s="300" t="s">
        <v>0</v>
      </c>
      <c r="C1" s="84" t="s">
        <v>251</v>
      </c>
      <c r="D1" s="84"/>
      <c r="E1" s="503"/>
      <c r="F1" s="84"/>
      <c r="G1" s="503"/>
      <c r="H1" s="84"/>
      <c r="I1" s="67"/>
      <c r="J1" s="67"/>
    </row>
    <row r="2" spans="1:10">
      <c r="A2" s="275"/>
      <c r="B2" s="300" t="s">
        <v>2</v>
      </c>
      <c r="C2" s="84" t="s">
        <v>295</v>
      </c>
      <c r="D2" s="84"/>
      <c r="E2" s="503"/>
      <c r="F2" s="84"/>
      <c r="G2" s="503"/>
      <c r="H2" s="84"/>
      <c r="I2" s="67"/>
      <c r="J2" s="67"/>
    </row>
    <row r="3" spans="1:10">
      <c r="A3" s="275"/>
      <c r="B3" s="300" t="s">
        <v>1787</v>
      </c>
      <c r="C3" s="280" t="s">
        <v>1788</v>
      </c>
      <c r="D3" s="280"/>
      <c r="E3" s="503"/>
      <c r="F3" s="280"/>
      <c r="G3" s="503"/>
      <c r="H3" s="280"/>
      <c r="I3" s="67"/>
      <c r="J3" s="67"/>
    </row>
    <row r="4" spans="1:10">
      <c r="A4" s="275"/>
      <c r="B4" s="300" t="s">
        <v>296</v>
      </c>
      <c r="C4" s="280" t="s">
        <v>259</v>
      </c>
      <c r="D4" s="280"/>
      <c r="E4" s="503"/>
      <c r="F4" s="280"/>
      <c r="G4" s="503"/>
      <c r="H4" s="280"/>
      <c r="I4" s="67"/>
      <c r="J4" s="67"/>
    </row>
    <row r="5" spans="1:10">
      <c r="A5" s="123"/>
      <c r="B5" s="909"/>
      <c r="C5" s="84"/>
      <c r="D5" s="84"/>
      <c r="E5" s="910"/>
      <c r="F5" s="84"/>
      <c r="G5" s="910"/>
      <c r="H5" s="84"/>
      <c r="I5" s="67"/>
      <c r="J5" s="67"/>
    </row>
    <row r="6" spans="1:10">
      <c r="A6" s="3554" t="s">
        <v>276</v>
      </c>
      <c r="B6" s="3554" t="s">
        <v>1798</v>
      </c>
      <c r="C6" s="3476" t="s">
        <v>255</v>
      </c>
      <c r="D6" s="3477"/>
      <c r="E6" s="3478" t="s">
        <v>256</v>
      </c>
      <c r="F6" s="3479"/>
      <c r="G6" s="3480" t="s">
        <v>144</v>
      </c>
      <c r="H6" s="3480"/>
      <c r="I6" s="67"/>
      <c r="J6" s="67"/>
    </row>
    <row r="7" spans="1:10" ht="24">
      <c r="A7" s="3555"/>
      <c r="B7" s="3555"/>
      <c r="C7" s="89" t="s">
        <v>190</v>
      </c>
      <c r="D7" s="7" t="s">
        <v>257</v>
      </c>
      <c r="E7" s="89" t="s">
        <v>190</v>
      </c>
      <c r="F7" s="7" t="s">
        <v>257</v>
      </c>
      <c r="G7" s="89" t="s">
        <v>190</v>
      </c>
      <c r="H7" s="7" t="s">
        <v>257</v>
      </c>
      <c r="I7" s="67"/>
      <c r="J7" s="67"/>
    </row>
    <row r="8" spans="1:10">
      <c r="A8" s="3556" t="s">
        <v>1799</v>
      </c>
      <c r="B8" s="3557"/>
      <c r="C8" s="549"/>
      <c r="D8" s="549"/>
      <c r="E8" s="247"/>
      <c r="F8" s="549"/>
      <c r="G8" s="247"/>
      <c r="H8" s="549"/>
      <c r="I8" s="67"/>
      <c r="J8" s="67"/>
    </row>
    <row r="9" spans="1:10">
      <c r="A9" s="376" t="s">
        <v>2097</v>
      </c>
      <c r="B9" s="855" t="s">
        <v>2098</v>
      </c>
      <c r="C9" s="147"/>
      <c r="D9" s="147"/>
      <c r="E9" s="147">
        <v>2</v>
      </c>
      <c r="F9" s="147">
        <v>5</v>
      </c>
      <c r="G9" s="147">
        <f t="shared" ref="G9:G72" si="0">C9+E9</f>
        <v>2</v>
      </c>
      <c r="H9" s="147">
        <f t="shared" ref="H9:H72" si="1">D9+F9</f>
        <v>5</v>
      </c>
      <c r="I9" s="67"/>
      <c r="J9" s="67"/>
    </row>
    <row r="10" spans="1:10">
      <c r="A10" s="525" t="s">
        <v>2613</v>
      </c>
      <c r="B10" s="621" t="s">
        <v>2614</v>
      </c>
      <c r="C10" s="147"/>
      <c r="D10" s="147"/>
      <c r="E10" s="147">
        <v>5</v>
      </c>
      <c r="F10" s="147">
        <v>5</v>
      </c>
      <c r="G10" s="147">
        <f t="shared" si="0"/>
        <v>5</v>
      </c>
      <c r="H10" s="147">
        <f t="shared" si="1"/>
        <v>5</v>
      </c>
      <c r="I10" s="67"/>
      <c r="J10" s="67"/>
    </row>
    <row r="11" spans="1:10">
      <c r="A11" s="376" t="s">
        <v>2615</v>
      </c>
      <c r="B11" s="855" t="s">
        <v>2616</v>
      </c>
      <c r="C11" s="147"/>
      <c r="D11" s="147"/>
      <c r="E11" s="147">
        <v>1</v>
      </c>
      <c r="F11" s="147">
        <v>5</v>
      </c>
      <c r="G11" s="147">
        <f t="shared" si="0"/>
        <v>1</v>
      </c>
      <c r="H11" s="147">
        <f t="shared" si="1"/>
        <v>5</v>
      </c>
      <c r="I11" s="67"/>
      <c r="J11" s="67"/>
    </row>
    <row r="12" spans="1:10" ht="24">
      <c r="A12" s="316" t="s">
        <v>2617</v>
      </c>
      <c r="B12" s="335" t="s">
        <v>2618</v>
      </c>
      <c r="C12" s="147"/>
      <c r="D12" s="147"/>
      <c r="E12" s="147">
        <v>0</v>
      </c>
      <c r="F12" s="147">
        <v>5</v>
      </c>
      <c r="G12" s="147">
        <f t="shared" si="0"/>
        <v>0</v>
      </c>
      <c r="H12" s="147">
        <f t="shared" si="1"/>
        <v>5</v>
      </c>
      <c r="I12" s="67"/>
      <c r="J12" s="67"/>
    </row>
    <row r="13" spans="1:10">
      <c r="A13" s="413" t="s">
        <v>2619</v>
      </c>
      <c r="B13" s="911" t="s">
        <v>2620</v>
      </c>
      <c r="C13" s="147"/>
      <c r="D13" s="147"/>
      <c r="E13" s="147">
        <v>1</v>
      </c>
      <c r="F13" s="147">
        <v>5</v>
      </c>
      <c r="G13" s="147">
        <f t="shared" si="0"/>
        <v>1</v>
      </c>
      <c r="H13" s="147">
        <f t="shared" si="1"/>
        <v>5</v>
      </c>
      <c r="I13" s="67"/>
      <c r="J13" s="67"/>
    </row>
    <row r="14" spans="1:10">
      <c r="A14" s="376" t="s">
        <v>2621</v>
      </c>
      <c r="B14" s="792" t="s">
        <v>2622</v>
      </c>
      <c r="C14" s="147"/>
      <c r="D14" s="147"/>
      <c r="E14" s="147">
        <v>0</v>
      </c>
      <c r="F14" s="147">
        <v>5</v>
      </c>
      <c r="G14" s="147">
        <f t="shared" si="0"/>
        <v>0</v>
      </c>
      <c r="H14" s="147">
        <f t="shared" si="1"/>
        <v>5</v>
      </c>
      <c r="I14" s="67"/>
      <c r="J14" s="67"/>
    </row>
    <row r="15" spans="1:10">
      <c r="A15" s="316" t="s">
        <v>2623</v>
      </c>
      <c r="B15" s="335" t="s">
        <v>2624</v>
      </c>
      <c r="C15" s="147"/>
      <c r="D15" s="147"/>
      <c r="E15" s="147">
        <v>11</v>
      </c>
      <c r="F15" s="147">
        <v>10</v>
      </c>
      <c r="G15" s="147">
        <f t="shared" si="0"/>
        <v>11</v>
      </c>
      <c r="H15" s="147">
        <f t="shared" si="1"/>
        <v>10</v>
      </c>
      <c r="I15" s="67"/>
      <c r="J15" s="67"/>
    </row>
    <row r="16" spans="1:10">
      <c r="A16" s="194" t="s">
        <v>2625</v>
      </c>
      <c r="B16" s="334" t="s">
        <v>2626</v>
      </c>
      <c r="C16" s="147"/>
      <c r="D16" s="147"/>
      <c r="E16" s="147">
        <v>2</v>
      </c>
      <c r="F16" s="147">
        <v>2</v>
      </c>
      <c r="G16" s="147">
        <f t="shared" si="0"/>
        <v>2</v>
      </c>
      <c r="H16" s="147">
        <f t="shared" si="1"/>
        <v>2</v>
      </c>
      <c r="I16" s="67"/>
      <c r="J16" s="67"/>
    </row>
    <row r="17" spans="1:10">
      <c r="A17" s="316" t="s">
        <v>1800</v>
      </c>
      <c r="B17" s="335" t="s">
        <v>1801</v>
      </c>
      <c r="C17" s="147"/>
      <c r="D17" s="147"/>
      <c r="E17" s="147">
        <v>16</v>
      </c>
      <c r="F17" s="147">
        <v>30</v>
      </c>
      <c r="G17" s="147">
        <f t="shared" si="0"/>
        <v>16</v>
      </c>
      <c r="H17" s="147">
        <f t="shared" si="1"/>
        <v>30</v>
      </c>
      <c r="I17" s="67"/>
      <c r="J17" s="67"/>
    </row>
    <row r="18" spans="1:10">
      <c r="A18" s="7" t="s">
        <v>2137</v>
      </c>
      <c r="B18" s="377" t="s">
        <v>2138</v>
      </c>
      <c r="C18" s="247"/>
      <c r="D18" s="247"/>
      <c r="E18" s="147">
        <v>5</v>
      </c>
      <c r="F18" s="247">
        <v>15</v>
      </c>
      <c r="G18" s="147">
        <f t="shared" si="0"/>
        <v>5</v>
      </c>
      <c r="H18" s="147">
        <f t="shared" si="1"/>
        <v>15</v>
      </c>
      <c r="I18" s="67"/>
      <c r="J18" s="67"/>
    </row>
    <row r="19" spans="1:10">
      <c r="A19" s="316" t="s">
        <v>2627</v>
      </c>
      <c r="B19" s="335" t="s">
        <v>2628</v>
      </c>
      <c r="C19" s="147"/>
      <c r="D19" s="147"/>
      <c r="E19" s="147">
        <v>213</v>
      </c>
      <c r="F19" s="147">
        <v>150</v>
      </c>
      <c r="G19" s="147">
        <f t="shared" si="0"/>
        <v>213</v>
      </c>
      <c r="H19" s="147">
        <f t="shared" si="1"/>
        <v>150</v>
      </c>
      <c r="I19" s="67"/>
      <c r="J19" s="67"/>
    </row>
    <row r="20" spans="1:10">
      <c r="A20" s="316" t="s">
        <v>2629</v>
      </c>
      <c r="B20" s="335" t="s">
        <v>2630</v>
      </c>
      <c r="C20" s="147"/>
      <c r="D20" s="147"/>
      <c r="E20" s="147">
        <v>6</v>
      </c>
      <c r="F20" s="147">
        <v>5</v>
      </c>
      <c r="G20" s="147">
        <f t="shared" si="0"/>
        <v>6</v>
      </c>
      <c r="H20" s="147">
        <f t="shared" si="1"/>
        <v>5</v>
      </c>
      <c r="I20" s="67"/>
      <c r="J20" s="67"/>
    </row>
    <row r="21" spans="1:10">
      <c r="A21" s="376" t="s">
        <v>1812</v>
      </c>
      <c r="B21" s="855" t="s">
        <v>1813</v>
      </c>
      <c r="C21" s="147"/>
      <c r="D21" s="147"/>
      <c r="E21" s="147">
        <v>2</v>
      </c>
      <c r="F21" s="147">
        <v>5</v>
      </c>
      <c r="G21" s="147">
        <f t="shared" si="0"/>
        <v>2</v>
      </c>
      <c r="H21" s="147">
        <f t="shared" si="1"/>
        <v>5</v>
      </c>
      <c r="I21" s="67"/>
      <c r="J21" s="67"/>
    </row>
    <row r="22" spans="1:10">
      <c r="A22" s="316" t="s">
        <v>2221</v>
      </c>
      <c r="B22" s="335" t="s">
        <v>2222</v>
      </c>
      <c r="C22" s="147"/>
      <c r="D22" s="147"/>
      <c r="E22" s="147">
        <v>17</v>
      </c>
      <c r="F22" s="147">
        <v>15</v>
      </c>
      <c r="G22" s="147">
        <f t="shared" si="0"/>
        <v>17</v>
      </c>
      <c r="H22" s="147">
        <f t="shared" si="1"/>
        <v>15</v>
      </c>
      <c r="I22" s="67"/>
      <c r="J22" s="67"/>
    </row>
    <row r="23" spans="1:10">
      <c r="A23" s="316" t="s">
        <v>2631</v>
      </c>
      <c r="B23" s="335" t="s">
        <v>2632</v>
      </c>
      <c r="C23" s="147"/>
      <c r="D23" s="147"/>
      <c r="E23" s="147">
        <v>0</v>
      </c>
      <c r="F23" s="147">
        <v>5</v>
      </c>
      <c r="G23" s="147">
        <f t="shared" si="0"/>
        <v>0</v>
      </c>
      <c r="H23" s="147">
        <f t="shared" si="1"/>
        <v>5</v>
      </c>
      <c r="I23" s="67"/>
      <c r="J23" s="67"/>
    </row>
    <row r="24" spans="1:10">
      <c r="A24" s="194" t="s">
        <v>2223</v>
      </c>
      <c r="B24" s="783" t="s">
        <v>2224</v>
      </c>
      <c r="C24" s="147"/>
      <c r="D24" s="147"/>
      <c r="E24" s="147">
        <v>16</v>
      </c>
      <c r="F24" s="147">
        <v>10</v>
      </c>
      <c r="G24" s="147">
        <f t="shared" si="0"/>
        <v>16</v>
      </c>
      <c r="H24" s="147">
        <f t="shared" si="1"/>
        <v>10</v>
      </c>
      <c r="I24" s="67"/>
      <c r="J24" s="67"/>
    </row>
    <row r="25" spans="1:10">
      <c r="A25" s="525" t="s">
        <v>2633</v>
      </c>
      <c r="B25" s="621" t="s">
        <v>2634</v>
      </c>
      <c r="C25" s="147"/>
      <c r="D25" s="147"/>
      <c r="E25" s="147">
        <v>7</v>
      </c>
      <c r="F25" s="147">
        <v>5</v>
      </c>
      <c r="G25" s="147">
        <f t="shared" si="0"/>
        <v>7</v>
      </c>
      <c r="H25" s="147">
        <f t="shared" si="1"/>
        <v>5</v>
      </c>
      <c r="I25" s="67"/>
      <c r="J25" s="67"/>
    </row>
    <row r="26" spans="1:10">
      <c r="A26" s="316" t="s">
        <v>2635</v>
      </c>
      <c r="B26" s="335" t="s">
        <v>2636</v>
      </c>
      <c r="C26" s="147"/>
      <c r="D26" s="147"/>
      <c r="E26" s="147">
        <v>11</v>
      </c>
      <c r="F26" s="147">
        <v>10</v>
      </c>
      <c r="G26" s="147">
        <f t="shared" si="0"/>
        <v>11</v>
      </c>
      <c r="H26" s="147">
        <f t="shared" si="1"/>
        <v>10</v>
      </c>
      <c r="I26" s="67"/>
      <c r="J26" s="67"/>
    </row>
    <row r="27" spans="1:10">
      <c r="A27" s="316" t="s">
        <v>2637</v>
      </c>
      <c r="B27" s="792" t="s">
        <v>2638</v>
      </c>
      <c r="C27" s="147"/>
      <c r="D27" s="147"/>
      <c r="E27" s="147">
        <v>2</v>
      </c>
      <c r="F27" s="147">
        <v>2</v>
      </c>
      <c r="G27" s="147">
        <f t="shared" si="0"/>
        <v>2</v>
      </c>
      <c r="H27" s="147">
        <f t="shared" si="1"/>
        <v>2</v>
      </c>
      <c r="I27" s="67"/>
      <c r="J27" s="67"/>
    </row>
    <row r="28" spans="1:10">
      <c r="A28" s="316" t="s">
        <v>2639</v>
      </c>
      <c r="B28" s="335" t="s">
        <v>2640</v>
      </c>
      <c r="C28" s="147"/>
      <c r="D28" s="147"/>
      <c r="E28" s="147">
        <v>5</v>
      </c>
      <c r="F28" s="147">
        <v>10</v>
      </c>
      <c r="G28" s="147">
        <f t="shared" si="0"/>
        <v>5</v>
      </c>
      <c r="H28" s="147">
        <f t="shared" si="1"/>
        <v>10</v>
      </c>
      <c r="I28" s="67"/>
      <c r="J28" s="67"/>
    </row>
    <row r="29" spans="1:10">
      <c r="A29" s="316" t="s">
        <v>2641</v>
      </c>
      <c r="B29" s="335" t="s">
        <v>2642</v>
      </c>
      <c r="C29" s="147"/>
      <c r="D29" s="147"/>
      <c r="E29" s="147">
        <v>19</v>
      </c>
      <c r="F29" s="147">
        <v>20</v>
      </c>
      <c r="G29" s="147">
        <f t="shared" si="0"/>
        <v>19</v>
      </c>
      <c r="H29" s="147">
        <f t="shared" si="1"/>
        <v>20</v>
      </c>
      <c r="I29" s="67"/>
      <c r="J29" s="67"/>
    </row>
    <row r="30" spans="1:10">
      <c r="A30" s="316" t="s">
        <v>2643</v>
      </c>
      <c r="B30" s="335" t="s">
        <v>2644</v>
      </c>
      <c r="C30" s="147"/>
      <c r="D30" s="147"/>
      <c r="E30" s="147">
        <v>84</v>
      </c>
      <c r="F30" s="147">
        <v>60</v>
      </c>
      <c r="G30" s="147">
        <f t="shared" si="0"/>
        <v>84</v>
      </c>
      <c r="H30" s="147">
        <f t="shared" si="1"/>
        <v>60</v>
      </c>
      <c r="I30" s="67"/>
      <c r="J30" s="67"/>
    </row>
    <row r="31" spans="1:10">
      <c r="A31" s="912" t="s">
        <v>2645</v>
      </c>
      <c r="B31" s="913" t="s">
        <v>2646</v>
      </c>
      <c r="C31" s="147"/>
      <c r="D31" s="147"/>
      <c r="E31" s="147">
        <v>5</v>
      </c>
      <c r="F31" s="147">
        <v>10</v>
      </c>
      <c r="G31" s="147">
        <f t="shared" si="0"/>
        <v>5</v>
      </c>
      <c r="H31" s="147">
        <f t="shared" si="1"/>
        <v>10</v>
      </c>
      <c r="I31" s="67"/>
      <c r="J31" s="67"/>
    </row>
    <row r="32" spans="1:10">
      <c r="A32" s="316" t="s">
        <v>2647</v>
      </c>
      <c r="B32" s="335" t="s">
        <v>2648</v>
      </c>
      <c r="C32" s="147"/>
      <c r="D32" s="147"/>
      <c r="E32" s="147">
        <v>49</v>
      </c>
      <c r="F32" s="147">
        <v>50</v>
      </c>
      <c r="G32" s="147">
        <f t="shared" si="0"/>
        <v>49</v>
      </c>
      <c r="H32" s="147">
        <f t="shared" si="1"/>
        <v>50</v>
      </c>
      <c r="I32" s="67"/>
      <c r="J32" s="67"/>
    </row>
    <row r="33" spans="1:10">
      <c r="A33" s="193" t="s">
        <v>2649</v>
      </c>
      <c r="B33" s="379" t="s">
        <v>2650</v>
      </c>
      <c r="C33" s="147"/>
      <c r="D33" s="147"/>
      <c r="E33" s="147">
        <v>11</v>
      </c>
      <c r="F33" s="147">
        <v>10</v>
      </c>
      <c r="G33" s="147">
        <f t="shared" si="0"/>
        <v>11</v>
      </c>
      <c r="H33" s="147">
        <f t="shared" si="1"/>
        <v>10</v>
      </c>
      <c r="I33" s="67"/>
      <c r="J33" s="67"/>
    </row>
    <row r="34" spans="1:10">
      <c r="A34" s="193" t="s">
        <v>2651</v>
      </c>
      <c r="B34" s="379" t="s">
        <v>2652</v>
      </c>
      <c r="C34" s="147"/>
      <c r="D34" s="147"/>
      <c r="E34" s="147">
        <v>2</v>
      </c>
      <c r="F34" s="147">
        <v>10</v>
      </c>
      <c r="G34" s="147">
        <f t="shared" si="0"/>
        <v>2</v>
      </c>
      <c r="H34" s="147">
        <f t="shared" si="1"/>
        <v>10</v>
      </c>
      <c r="I34" s="67"/>
      <c r="J34" s="67"/>
    </row>
    <row r="35" spans="1:10">
      <c r="A35" s="316" t="s">
        <v>2653</v>
      </c>
      <c r="B35" s="914" t="s">
        <v>2654</v>
      </c>
      <c r="C35" s="147"/>
      <c r="D35" s="147"/>
      <c r="E35" s="147">
        <v>7</v>
      </c>
      <c r="F35" s="147">
        <v>10</v>
      </c>
      <c r="G35" s="147">
        <f t="shared" si="0"/>
        <v>7</v>
      </c>
      <c r="H35" s="147">
        <f t="shared" si="1"/>
        <v>10</v>
      </c>
      <c r="I35" s="67"/>
      <c r="J35" s="67"/>
    </row>
    <row r="36" spans="1:10">
      <c r="A36" s="316" t="s">
        <v>2655</v>
      </c>
      <c r="B36" s="335" t="s">
        <v>2656</v>
      </c>
      <c r="C36" s="147"/>
      <c r="D36" s="147"/>
      <c r="E36" s="147">
        <v>78</v>
      </c>
      <c r="F36" s="147">
        <v>55</v>
      </c>
      <c r="G36" s="147">
        <f t="shared" si="0"/>
        <v>78</v>
      </c>
      <c r="H36" s="147">
        <f t="shared" si="1"/>
        <v>55</v>
      </c>
      <c r="I36" s="67"/>
      <c r="J36" s="67"/>
    </row>
    <row r="37" spans="1:10">
      <c r="A37" s="316" t="s">
        <v>2657</v>
      </c>
      <c r="B37" s="335" t="s">
        <v>2658</v>
      </c>
      <c r="C37" s="147"/>
      <c r="D37" s="147"/>
      <c r="E37" s="147">
        <v>11</v>
      </c>
      <c r="F37" s="147">
        <v>15</v>
      </c>
      <c r="G37" s="147">
        <f t="shared" si="0"/>
        <v>11</v>
      </c>
      <c r="H37" s="147">
        <f t="shared" si="1"/>
        <v>15</v>
      </c>
      <c r="I37" s="67"/>
      <c r="J37" s="67"/>
    </row>
    <row r="38" spans="1:10">
      <c r="A38" s="7" t="s">
        <v>2659</v>
      </c>
      <c r="B38" s="377" t="s">
        <v>2660</v>
      </c>
      <c r="C38" s="247"/>
      <c r="D38" s="247"/>
      <c r="E38" s="147">
        <v>7</v>
      </c>
      <c r="F38" s="247">
        <v>10</v>
      </c>
      <c r="G38" s="147">
        <f t="shared" si="0"/>
        <v>7</v>
      </c>
      <c r="H38" s="147">
        <f t="shared" si="1"/>
        <v>10</v>
      </c>
      <c r="I38" s="67"/>
      <c r="J38" s="67"/>
    </row>
    <row r="39" spans="1:10">
      <c r="A39" s="194" t="s">
        <v>2661</v>
      </c>
      <c r="B39" s="792" t="s">
        <v>2662</v>
      </c>
      <c r="C39" s="147"/>
      <c r="D39" s="147"/>
      <c r="E39" s="147">
        <v>0</v>
      </c>
      <c r="F39" s="147">
        <v>5</v>
      </c>
      <c r="G39" s="147">
        <f t="shared" si="0"/>
        <v>0</v>
      </c>
      <c r="H39" s="147">
        <f t="shared" si="1"/>
        <v>5</v>
      </c>
      <c r="I39" s="67"/>
      <c r="J39" s="67"/>
    </row>
    <row r="40" spans="1:10">
      <c r="A40" s="194" t="s">
        <v>1818</v>
      </c>
      <c r="B40" s="334" t="s">
        <v>1819</v>
      </c>
      <c r="C40" s="147"/>
      <c r="D40" s="147"/>
      <c r="E40" s="147">
        <v>0</v>
      </c>
      <c r="F40" s="147">
        <v>1</v>
      </c>
      <c r="G40" s="147">
        <f t="shared" si="0"/>
        <v>0</v>
      </c>
      <c r="H40" s="147">
        <f t="shared" si="1"/>
        <v>1</v>
      </c>
      <c r="I40" s="67"/>
      <c r="J40" s="67"/>
    </row>
    <row r="41" spans="1:10">
      <c r="A41" s="316" t="s">
        <v>2663</v>
      </c>
      <c r="B41" s="792" t="s">
        <v>2664</v>
      </c>
      <c r="C41" s="147"/>
      <c r="D41" s="147"/>
      <c r="E41" s="147">
        <v>0</v>
      </c>
      <c r="F41" s="147">
        <v>10</v>
      </c>
      <c r="G41" s="147">
        <f t="shared" si="0"/>
        <v>0</v>
      </c>
      <c r="H41" s="147">
        <f t="shared" si="1"/>
        <v>10</v>
      </c>
      <c r="I41" s="67"/>
      <c r="J41" s="67"/>
    </row>
    <row r="42" spans="1:10">
      <c r="A42" s="316" t="s">
        <v>2665</v>
      </c>
      <c r="B42" s="792" t="s">
        <v>2666</v>
      </c>
      <c r="C42" s="147"/>
      <c r="D42" s="147"/>
      <c r="E42" s="147">
        <v>4</v>
      </c>
      <c r="F42" s="147">
        <v>10</v>
      </c>
      <c r="G42" s="147">
        <f t="shared" si="0"/>
        <v>4</v>
      </c>
      <c r="H42" s="147">
        <f t="shared" si="1"/>
        <v>10</v>
      </c>
      <c r="I42" s="67"/>
      <c r="J42" s="67"/>
    </row>
    <row r="43" spans="1:10">
      <c r="A43" s="413" t="s">
        <v>2667</v>
      </c>
      <c r="B43" s="561" t="s">
        <v>2668</v>
      </c>
      <c r="C43" s="147"/>
      <c r="D43" s="147"/>
      <c r="E43" s="147">
        <v>2</v>
      </c>
      <c r="F43" s="147">
        <v>10</v>
      </c>
      <c r="G43" s="147">
        <f t="shared" si="0"/>
        <v>2</v>
      </c>
      <c r="H43" s="147">
        <f t="shared" si="1"/>
        <v>10</v>
      </c>
      <c r="I43" s="67"/>
      <c r="J43" s="67"/>
    </row>
    <row r="44" spans="1:10">
      <c r="A44" s="316" t="s">
        <v>2669</v>
      </c>
      <c r="B44" s="335" t="s">
        <v>2670</v>
      </c>
      <c r="C44" s="147"/>
      <c r="D44" s="147"/>
      <c r="E44" s="147">
        <v>17</v>
      </c>
      <c r="F44" s="147">
        <v>10</v>
      </c>
      <c r="G44" s="147">
        <f t="shared" si="0"/>
        <v>17</v>
      </c>
      <c r="H44" s="147">
        <f t="shared" si="1"/>
        <v>10</v>
      </c>
      <c r="I44" s="67"/>
      <c r="J44" s="67"/>
    </row>
    <row r="45" spans="1:10">
      <c r="A45" s="316" t="s">
        <v>2671</v>
      </c>
      <c r="B45" s="335" t="s">
        <v>2672</v>
      </c>
      <c r="C45" s="147"/>
      <c r="D45" s="147"/>
      <c r="E45" s="147">
        <v>53</v>
      </c>
      <c r="F45" s="147">
        <v>40</v>
      </c>
      <c r="G45" s="147">
        <f t="shared" si="0"/>
        <v>53</v>
      </c>
      <c r="H45" s="147">
        <f t="shared" si="1"/>
        <v>40</v>
      </c>
      <c r="I45" s="67"/>
      <c r="J45" s="67"/>
    </row>
    <row r="46" spans="1:10">
      <c r="A46" s="316" t="s">
        <v>2673</v>
      </c>
      <c r="B46" s="914" t="s">
        <v>2674</v>
      </c>
      <c r="C46" s="147"/>
      <c r="D46" s="147"/>
      <c r="E46" s="147">
        <v>13</v>
      </c>
      <c r="F46" s="147">
        <v>20</v>
      </c>
      <c r="G46" s="147">
        <f t="shared" si="0"/>
        <v>13</v>
      </c>
      <c r="H46" s="147">
        <f t="shared" si="1"/>
        <v>20</v>
      </c>
      <c r="I46" s="67"/>
      <c r="J46" s="67"/>
    </row>
    <row r="47" spans="1:10">
      <c r="A47" s="316" t="s">
        <v>2675</v>
      </c>
      <c r="B47" s="335" t="s">
        <v>2676</v>
      </c>
      <c r="C47" s="147"/>
      <c r="D47" s="147"/>
      <c r="E47" s="147">
        <v>19</v>
      </c>
      <c r="F47" s="147">
        <v>20</v>
      </c>
      <c r="G47" s="147">
        <f t="shared" si="0"/>
        <v>19</v>
      </c>
      <c r="H47" s="147">
        <f t="shared" si="1"/>
        <v>20</v>
      </c>
      <c r="I47" s="67"/>
      <c r="J47" s="67"/>
    </row>
    <row r="48" spans="1:10">
      <c r="A48" s="316" t="s">
        <v>2099</v>
      </c>
      <c r="B48" s="335" t="s">
        <v>2100</v>
      </c>
      <c r="C48" s="147"/>
      <c r="D48" s="147"/>
      <c r="E48" s="147">
        <v>101</v>
      </c>
      <c r="F48" s="147">
        <v>120</v>
      </c>
      <c r="G48" s="147">
        <f t="shared" si="0"/>
        <v>101</v>
      </c>
      <c r="H48" s="147">
        <f t="shared" si="1"/>
        <v>120</v>
      </c>
      <c r="I48" s="67"/>
      <c r="J48" s="67"/>
    </row>
    <row r="49" spans="1:10">
      <c r="A49" s="316" t="s">
        <v>2677</v>
      </c>
      <c r="B49" s="335" t="s">
        <v>2678</v>
      </c>
      <c r="C49" s="147"/>
      <c r="D49" s="147"/>
      <c r="E49" s="147">
        <v>22</v>
      </c>
      <c r="F49" s="147">
        <v>40</v>
      </c>
      <c r="G49" s="147">
        <f t="shared" si="0"/>
        <v>22</v>
      </c>
      <c r="H49" s="147">
        <f t="shared" si="1"/>
        <v>40</v>
      </c>
      <c r="I49" s="67"/>
      <c r="J49" s="67"/>
    </row>
    <row r="50" spans="1:10">
      <c r="A50" s="7" t="s">
        <v>2679</v>
      </c>
      <c r="B50" s="377" t="s">
        <v>2680</v>
      </c>
      <c r="C50" s="247"/>
      <c r="D50" s="247"/>
      <c r="E50" s="147">
        <v>1</v>
      </c>
      <c r="F50" s="247">
        <v>5</v>
      </c>
      <c r="G50" s="147">
        <f t="shared" si="0"/>
        <v>1</v>
      </c>
      <c r="H50" s="147">
        <f t="shared" si="1"/>
        <v>5</v>
      </c>
      <c r="I50" s="67"/>
      <c r="J50" s="67"/>
    </row>
    <row r="51" spans="1:10">
      <c r="A51" s="316" t="s">
        <v>2681</v>
      </c>
      <c r="B51" s="792" t="s">
        <v>2682</v>
      </c>
      <c r="C51" s="147"/>
      <c r="D51" s="147"/>
      <c r="E51" s="147">
        <v>47</v>
      </c>
      <c r="F51" s="147">
        <v>50</v>
      </c>
      <c r="G51" s="147">
        <f t="shared" si="0"/>
        <v>47</v>
      </c>
      <c r="H51" s="147">
        <f t="shared" si="1"/>
        <v>50</v>
      </c>
      <c r="I51" s="67"/>
      <c r="J51" s="67"/>
    </row>
    <row r="52" spans="1:10">
      <c r="A52" s="316" t="s">
        <v>2683</v>
      </c>
      <c r="B52" s="335" t="s">
        <v>2684</v>
      </c>
      <c r="C52" s="147"/>
      <c r="D52" s="147"/>
      <c r="E52" s="147">
        <v>29</v>
      </c>
      <c r="F52" s="147">
        <v>50</v>
      </c>
      <c r="G52" s="147">
        <f t="shared" si="0"/>
        <v>29</v>
      </c>
      <c r="H52" s="147">
        <f t="shared" si="1"/>
        <v>50</v>
      </c>
      <c r="I52" s="67"/>
      <c r="J52" s="67"/>
    </row>
    <row r="53" spans="1:10">
      <c r="A53" s="376" t="s">
        <v>2685</v>
      </c>
      <c r="B53" s="855" t="s">
        <v>2686</v>
      </c>
      <c r="C53" s="147"/>
      <c r="D53" s="147"/>
      <c r="E53" s="147">
        <v>25</v>
      </c>
      <c r="F53" s="147">
        <v>40</v>
      </c>
      <c r="G53" s="147">
        <f t="shared" si="0"/>
        <v>25</v>
      </c>
      <c r="H53" s="147">
        <f t="shared" si="1"/>
        <v>40</v>
      </c>
      <c r="I53" s="67"/>
      <c r="J53" s="67"/>
    </row>
    <row r="54" spans="1:10">
      <c r="A54" s="7" t="s">
        <v>2687</v>
      </c>
      <c r="B54" s="377" t="s">
        <v>2688</v>
      </c>
      <c r="C54" s="247"/>
      <c r="D54" s="247"/>
      <c r="E54" s="147">
        <v>25</v>
      </c>
      <c r="F54" s="247">
        <v>20</v>
      </c>
      <c r="G54" s="147">
        <f t="shared" si="0"/>
        <v>25</v>
      </c>
      <c r="H54" s="147">
        <f t="shared" si="1"/>
        <v>20</v>
      </c>
      <c r="I54" s="67"/>
      <c r="J54" s="67"/>
    </row>
    <row r="55" spans="1:10">
      <c r="A55" s="7" t="s">
        <v>2689</v>
      </c>
      <c r="B55" s="377" t="s">
        <v>2690</v>
      </c>
      <c r="C55" s="247"/>
      <c r="D55" s="247"/>
      <c r="E55" s="147">
        <v>0</v>
      </c>
      <c r="F55" s="247">
        <v>1</v>
      </c>
      <c r="G55" s="147">
        <f t="shared" si="0"/>
        <v>0</v>
      </c>
      <c r="H55" s="147">
        <f t="shared" si="1"/>
        <v>1</v>
      </c>
      <c r="I55" s="67"/>
      <c r="J55" s="67"/>
    </row>
    <row r="56" spans="1:10">
      <c r="A56" s="525" t="s">
        <v>2691</v>
      </c>
      <c r="B56" s="852" t="s">
        <v>2692</v>
      </c>
      <c r="C56" s="147"/>
      <c r="D56" s="147"/>
      <c r="E56" s="147">
        <v>0</v>
      </c>
      <c r="F56" s="147">
        <v>1</v>
      </c>
      <c r="G56" s="147">
        <f t="shared" si="0"/>
        <v>0</v>
      </c>
      <c r="H56" s="147">
        <f t="shared" si="1"/>
        <v>1</v>
      </c>
      <c r="I56" s="67"/>
      <c r="J56" s="67"/>
    </row>
    <row r="57" spans="1:10">
      <c r="A57" s="316" t="s">
        <v>2693</v>
      </c>
      <c r="B57" s="335" t="s">
        <v>2694</v>
      </c>
      <c r="C57" s="147"/>
      <c r="D57" s="147"/>
      <c r="E57" s="147">
        <v>1</v>
      </c>
      <c r="F57" s="147">
        <v>5</v>
      </c>
      <c r="G57" s="147">
        <f t="shared" si="0"/>
        <v>1</v>
      </c>
      <c r="H57" s="147">
        <f t="shared" si="1"/>
        <v>5</v>
      </c>
      <c r="I57" s="67"/>
      <c r="J57" s="67"/>
    </row>
    <row r="58" spans="1:10">
      <c r="A58" s="525" t="s">
        <v>2695</v>
      </c>
      <c r="B58" s="852" t="s">
        <v>2696</v>
      </c>
      <c r="C58" s="147"/>
      <c r="D58" s="147"/>
      <c r="E58" s="147">
        <v>0</v>
      </c>
      <c r="F58" s="147">
        <v>1</v>
      </c>
      <c r="G58" s="147">
        <f t="shared" si="0"/>
        <v>0</v>
      </c>
      <c r="H58" s="147">
        <f t="shared" si="1"/>
        <v>1</v>
      </c>
      <c r="I58" s="67"/>
      <c r="J58" s="67"/>
    </row>
    <row r="59" spans="1:10">
      <c r="A59" s="525" t="s">
        <v>2697</v>
      </c>
      <c r="B59" s="621" t="s">
        <v>2698</v>
      </c>
      <c r="C59" s="147"/>
      <c r="D59" s="147"/>
      <c r="E59" s="147">
        <v>0</v>
      </c>
      <c r="F59" s="147">
        <v>5</v>
      </c>
      <c r="G59" s="147">
        <f t="shared" si="0"/>
        <v>0</v>
      </c>
      <c r="H59" s="147">
        <f t="shared" si="1"/>
        <v>5</v>
      </c>
      <c r="I59" s="67"/>
      <c r="J59" s="67"/>
    </row>
    <row r="60" spans="1:10" ht="24.75">
      <c r="A60" s="316" t="s">
        <v>2699</v>
      </c>
      <c r="B60" s="792" t="s">
        <v>2700</v>
      </c>
      <c r="C60" s="147"/>
      <c r="D60" s="147"/>
      <c r="E60" s="147">
        <v>0</v>
      </c>
      <c r="F60" s="147">
        <v>5</v>
      </c>
      <c r="G60" s="147">
        <f t="shared" si="0"/>
        <v>0</v>
      </c>
      <c r="H60" s="147">
        <f t="shared" si="1"/>
        <v>5</v>
      </c>
      <c r="I60" s="67"/>
      <c r="J60" s="67"/>
    </row>
    <row r="61" spans="1:10">
      <c r="A61" s="7" t="s">
        <v>2701</v>
      </c>
      <c r="B61" s="377" t="s">
        <v>2702</v>
      </c>
      <c r="C61" s="247"/>
      <c r="D61" s="247"/>
      <c r="E61" s="147">
        <v>0</v>
      </c>
      <c r="F61" s="247">
        <v>1</v>
      </c>
      <c r="G61" s="147">
        <f t="shared" si="0"/>
        <v>0</v>
      </c>
      <c r="H61" s="147">
        <f t="shared" si="1"/>
        <v>1</v>
      </c>
      <c r="I61" s="67"/>
      <c r="J61" s="67"/>
    </row>
    <row r="62" spans="1:10">
      <c r="A62" s="316" t="s">
        <v>2703</v>
      </c>
      <c r="B62" s="792" t="s">
        <v>2704</v>
      </c>
      <c r="C62" s="147"/>
      <c r="D62" s="147"/>
      <c r="E62" s="147">
        <v>40</v>
      </c>
      <c r="F62" s="147">
        <v>30</v>
      </c>
      <c r="G62" s="147">
        <f t="shared" si="0"/>
        <v>40</v>
      </c>
      <c r="H62" s="147">
        <f t="shared" si="1"/>
        <v>30</v>
      </c>
      <c r="I62" s="67"/>
      <c r="J62" s="67"/>
    </row>
    <row r="63" spans="1:10">
      <c r="A63" s="915" t="s">
        <v>2705</v>
      </c>
      <c r="B63" s="792" t="s">
        <v>2706</v>
      </c>
      <c r="C63" s="147"/>
      <c r="D63" s="147"/>
      <c r="E63" s="147">
        <v>0</v>
      </c>
      <c r="F63" s="147">
        <v>5</v>
      </c>
      <c r="G63" s="147">
        <f t="shared" si="0"/>
        <v>0</v>
      </c>
      <c r="H63" s="147">
        <f t="shared" si="1"/>
        <v>5</v>
      </c>
      <c r="I63" s="67"/>
      <c r="J63" s="67"/>
    </row>
    <row r="64" spans="1:10">
      <c r="A64" s="316" t="s">
        <v>2707</v>
      </c>
      <c r="B64" s="335" t="s">
        <v>2708</v>
      </c>
      <c r="C64" s="147"/>
      <c r="D64" s="147"/>
      <c r="E64" s="147">
        <v>8</v>
      </c>
      <c r="F64" s="147">
        <v>5</v>
      </c>
      <c r="G64" s="147">
        <f t="shared" si="0"/>
        <v>8</v>
      </c>
      <c r="H64" s="147">
        <f t="shared" si="1"/>
        <v>5</v>
      </c>
      <c r="I64" s="67"/>
      <c r="J64" s="67"/>
    </row>
    <row r="65" spans="1:10">
      <c r="A65" s="316" t="s">
        <v>2709</v>
      </c>
      <c r="B65" s="335" t="s">
        <v>2710</v>
      </c>
      <c r="C65" s="147"/>
      <c r="D65" s="147"/>
      <c r="E65" s="147">
        <v>9</v>
      </c>
      <c r="F65" s="147">
        <v>10</v>
      </c>
      <c r="G65" s="147">
        <f t="shared" si="0"/>
        <v>9</v>
      </c>
      <c r="H65" s="147">
        <f t="shared" si="1"/>
        <v>10</v>
      </c>
      <c r="I65" s="67"/>
      <c r="J65" s="67"/>
    </row>
    <row r="66" spans="1:10">
      <c r="A66" s="316" t="s">
        <v>2711</v>
      </c>
      <c r="B66" s="335" t="s">
        <v>2712</v>
      </c>
      <c r="C66" s="147"/>
      <c r="D66" s="147"/>
      <c r="E66" s="147">
        <v>11</v>
      </c>
      <c r="F66" s="147">
        <v>15</v>
      </c>
      <c r="G66" s="147">
        <f t="shared" si="0"/>
        <v>11</v>
      </c>
      <c r="H66" s="147">
        <f t="shared" si="1"/>
        <v>15</v>
      </c>
      <c r="I66" s="67"/>
      <c r="J66" s="67"/>
    </row>
    <row r="67" spans="1:10">
      <c r="A67" s="7" t="s">
        <v>2713</v>
      </c>
      <c r="B67" s="451" t="s">
        <v>2714</v>
      </c>
      <c r="C67" s="247"/>
      <c r="D67" s="247"/>
      <c r="E67" s="147">
        <v>2</v>
      </c>
      <c r="F67" s="247">
        <v>1</v>
      </c>
      <c r="G67" s="147">
        <f t="shared" si="0"/>
        <v>2</v>
      </c>
      <c r="H67" s="147">
        <f t="shared" si="1"/>
        <v>1</v>
      </c>
      <c r="I67" s="67"/>
      <c r="J67" s="67"/>
    </row>
    <row r="68" spans="1:10">
      <c r="A68" s="470" t="s">
        <v>2715</v>
      </c>
      <c r="B68" s="792" t="s">
        <v>2716</v>
      </c>
      <c r="C68" s="147"/>
      <c r="D68" s="147"/>
      <c r="E68" s="147">
        <v>1</v>
      </c>
      <c r="F68" s="147">
        <v>5</v>
      </c>
      <c r="G68" s="147">
        <f t="shared" si="0"/>
        <v>1</v>
      </c>
      <c r="H68" s="147">
        <f t="shared" si="1"/>
        <v>5</v>
      </c>
      <c r="I68" s="67"/>
      <c r="J68" s="67"/>
    </row>
    <row r="69" spans="1:10">
      <c r="A69" s="194" t="s">
        <v>2717</v>
      </c>
      <c r="B69" s="334" t="s">
        <v>2718</v>
      </c>
      <c r="C69" s="147"/>
      <c r="D69" s="147"/>
      <c r="E69" s="147">
        <v>1</v>
      </c>
      <c r="F69" s="147">
        <v>1</v>
      </c>
      <c r="G69" s="147">
        <f t="shared" si="0"/>
        <v>1</v>
      </c>
      <c r="H69" s="147">
        <f t="shared" si="1"/>
        <v>1</v>
      </c>
      <c r="I69" s="67"/>
      <c r="J69" s="67"/>
    </row>
    <row r="70" spans="1:10">
      <c r="A70" s="316" t="s">
        <v>2719</v>
      </c>
      <c r="B70" s="792" t="s">
        <v>2720</v>
      </c>
      <c r="C70" s="147"/>
      <c r="D70" s="147"/>
      <c r="E70" s="147">
        <v>2</v>
      </c>
      <c r="F70" s="147">
        <v>1</v>
      </c>
      <c r="G70" s="147">
        <f t="shared" si="0"/>
        <v>2</v>
      </c>
      <c r="H70" s="147">
        <f t="shared" si="1"/>
        <v>1</v>
      </c>
      <c r="I70" s="67"/>
      <c r="J70" s="67"/>
    </row>
    <row r="71" spans="1:10">
      <c r="A71" s="7" t="s">
        <v>2721</v>
      </c>
      <c r="B71" s="377" t="s">
        <v>2722</v>
      </c>
      <c r="C71" s="247"/>
      <c r="D71" s="247"/>
      <c r="E71" s="147">
        <v>0</v>
      </c>
      <c r="F71" s="247">
        <v>2</v>
      </c>
      <c r="G71" s="147">
        <f t="shared" si="0"/>
        <v>0</v>
      </c>
      <c r="H71" s="147">
        <f t="shared" si="1"/>
        <v>2</v>
      </c>
      <c r="I71" s="67"/>
      <c r="J71" s="67"/>
    </row>
    <row r="72" spans="1:10">
      <c r="A72" s="194" t="s">
        <v>2723</v>
      </c>
      <c r="B72" s="334" t="s">
        <v>2724</v>
      </c>
      <c r="C72" s="147"/>
      <c r="D72" s="147"/>
      <c r="E72" s="147">
        <v>4</v>
      </c>
      <c r="F72" s="147">
        <v>5</v>
      </c>
      <c r="G72" s="147">
        <f t="shared" si="0"/>
        <v>4</v>
      </c>
      <c r="H72" s="147">
        <f t="shared" si="1"/>
        <v>5</v>
      </c>
      <c r="I72" s="67"/>
      <c r="J72" s="67"/>
    </row>
    <row r="73" spans="1:10">
      <c r="A73" s="7" t="s">
        <v>2725</v>
      </c>
      <c r="B73" s="377" t="s">
        <v>2726</v>
      </c>
      <c r="C73" s="247"/>
      <c r="D73" s="247"/>
      <c r="E73" s="147">
        <v>2</v>
      </c>
      <c r="F73" s="247">
        <v>1</v>
      </c>
      <c r="G73" s="147">
        <f t="shared" ref="G73:G136" si="2">C73+E73</f>
        <v>2</v>
      </c>
      <c r="H73" s="147">
        <f t="shared" ref="H73:H136" si="3">D73+F73</f>
        <v>1</v>
      </c>
      <c r="I73" s="67"/>
      <c r="J73" s="67"/>
    </row>
    <row r="74" spans="1:10">
      <c r="A74" s="316" t="s">
        <v>2335</v>
      </c>
      <c r="B74" s="335" t="s">
        <v>2336</v>
      </c>
      <c r="C74" s="147"/>
      <c r="D74" s="147"/>
      <c r="E74" s="147">
        <v>9</v>
      </c>
      <c r="F74" s="147">
        <v>10</v>
      </c>
      <c r="G74" s="147">
        <f t="shared" si="2"/>
        <v>9</v>
      </c>
      <c r="H74" s="147">
        <f t="shared" si="3"/>
        <v>10</v>
      </c>
      <c r="I74" s="67"/>
      <c r="J74" s="67"/>
    </row>
    <row r="75" spans="1:10">
      <c r="A75" s="413" t="s">
        <v>2727</v>
      </c>
      <c r="B75" s="561" t="s">
        <v>2728</v>
      </c>
      <c r="C75" s="147"/>
      <c r="D75" s="147"/>
      <c r="E75" s="147">
        <v>1</v>
      </c>
      <c r="F75" s="147">
        <v>5</v>
      </c>
      <c r="G75" s="147">
        <f t="shared" si="2"/>
        <v>1</v>
      </c>
      <c r="H75" s="147">
        <f t="shared" si="3"/>
        <v>5</v>
      </c>
      <c r="I75" s="67"/>
      <c r="J75" s="67"/>
    </row>
    <row r="76" spans="1:10">
      <c r="A76" s="912" t="s">
        <v>2729</v>
      </c>
      <c r="B76" s="913" t="s">
        <v>2730</v>
      </c>
      <c r="C76" s="147"/>
      <c r="D76" s="147"/>
      <c r="E76" s="147">
        <v>0</v>
      </c>
      <c r="F76" s="147">
        <v>5</v>
      </c>
      <c r="G76" s="147">
        <f t="shared" si="2"/>
        <v>0</v>
      </c>
      <c r="H76" s="147">
        <f t="shared" si="3"/>
        <v>5</v>
      </c>
      <c r="I76" s="67"/>
      <c r="J76" s="67"/>
    </row>
    <row r="77" spans="1:10">
      <c r="A77" s="316" t="s">
        <v>2731</v>
      </c>
      <c r="B77" s="335" t="s">
        <v>2732</v>
      </c>
      <c r="C77" s="147"/>
      <c r="D77" s="147"/>
      <c r="E77" s="147">
        <v>2</v>
      </c>
      <c r="F77" s="147">
        <v>5</v>
      </c>
      <c r="G77" s="147">
        <f t="shared" si="2"/>
        <v>2</v>
      </c>
      <c r="H77" s="147">
        <f t="shared" si="3"/>
        <v>5</v>
      </c>
      <c r="I77" s="67"/>
      <c r="J77" s="67"/>
    </row>
    <row r="78" spans="1:10" ht="24">
      <c r="A78" s="316" t="s">
        <v>2733</v>
      </c>
      <c r="B78" s="335" t="s">
        <v>2734</v>
      </c>
      <c r="C78" s="147"/>
      <c r="D78" s="147"/>
      <c r="E78" s="147">
        <v>0</v>
      </c>
      <c r="F78" s="147">
        <v>1</v>
      </c>
      <c r="G78" s="147">
        <f t="shared" si="2"/>
        <v>0</v>
      </c>
      <c r="H78" s="147">
        <f t="shared" si="3"/>
        <v>1</v>
      </c>
      <c r="I78" s="67"/>
      <c r="J78" s="67"/>
    </row>
    <row r="79" spans="1:10">
      <c r="A79" s="915" t="s">
        <v>2735</v>
      </c>
      <c r="B79" s="335" t="s">
        <v>2736</v>
      </c>
      <c r="C79" s="147"/>
      <c r="D79" s="147"/>
      <c r="E79" s="147">
        <v>1</v>
      </c>
      <c r="F79" s="147">
        <v>3</v>
      </c>
      <c r="G79" s="147">
        <f t="shared" si="2"/>
        <v>1</v>
      </c>
      <c r="H79" s="147">
        <f t="shared" si="3"/>
        <v>3</v>
      </c>
      <c r="I79" s="67"/>
      <c r="J79" s="67"/>
    </row>
    <row r="80" spans="1:10">
      <c r="A80" s="376" t="s">
        <v>2737</v>
      </c>
      <c r="B80" s="855" t="s">
        <v>2738</v>
      </c>
      <c r="C80" s="147"/>
      <c r="D80" s="147"/>
      <c r="E80" s="147">
        <v>4</v>
      </c>
      <c r="F80" s="147">
        <v>5</v>
      </c>
      <c r="G80" s="147">
        <f t="shared" si="2"/>
        <v>4</v>
      </c>
      <c r="H80" s="147">
        <f t="shared" si="3"/>
        <v>5</v>
      </c>
      <c r="I80" s="67"/>
      <c r="J80" s="67"/>
    </row>
    <row r="81" spans="1:10" ht="24">
      <c r="A81" s="7" t="s">
        <v>2739</v>
      </c>
      <c r="B81" s="377" t="s">
        <v>2740</v>
      </c>
      <c r="C81" s="247"/>
      <c r="D81" s="247"/>
      <c r="E81" s="147">
        <v>0</v>
      </c>
      <c r="F81" s="247">
        <v>2</v>
      </c>
      <c r="G81" s="147">
        <f t="shared" si="2"/>
        <v>0</v>
      </c>
      <c r="H81" s="147">
        <f t="shared" si="3"/>
        <v>2</v>
      </c>
      <c r="I81" s="67"/>
      <c r="J81" s="67"/>
    </row>
    <row r="82" spans="1:10">
      <c r="A82" s="7" t="s">
        <v>2741</v>
      </c>
      <c r="B82" s="377" t="s">
        <v>2742</v>
      </c>
      <c r="C82" s="247"/>
      <c r="D82" s="247"/>
      <c r="E82" s="147">
        <v>0</v>
      </c>
      <c r="F82" s="247">
        <v>1</v>
      </c>
      <c r="G82" s="147">
        <f t="shared" si="2"/>
        <v>0</v>
      </c>
      <c r="H82" s="147">
        <f t="shared" si="3"/>
        <v>1</v>
      </c>
      <c r="I82" s="67"/>
      <c r="J82" s="67"/>
    </row>
    <row r="83" spans="1:10">
      <c r="A83" s="316" t="s">
        <v>2743</v>
      </c>
      <c r="B83" s="792" t="s">
        <v>2744</v>
      </c>
      <c r="C83" s="147"/>
      <c r="D83" s="147"/>
      <c r="E83" s="147">
        <v>6</v>
      </c>
      <c r="F83" s="147">
        <v>20</v>
      </c>
      <c r="G83" s="147">
        <f t="shared" si="2"/>
        <v>6</v>
      </c>
      <c r="H83" s="147">
        <f t="shared" si="3"/>
        <v>20</v>
      </c>
      <c r="I83" s="67"/>
      <c r="J83" s="67"/>
    </row>
    <row r="84" spans="1:10">
      <c r="A84" s="915" t="s">
        <v>2745</v>
      </c>
      <c r="B84" s="335" t="s">
        <v>2746</v>
      </c>
      <c r="C84" s="147"/>
      <c r="D84" s="147"/>
      <c r="E84" s="147">
        <v>1</v>
      </c>
      <c r="F84" s="147">
        <v>1</v>
      </c>
      <c r="G84" s="147">
        <f t="shared" si="2"/>
        <v>1</v>
      </c>
      <c r="H84" s="147">
        <f t="shared" si="3"/>
        <v>1</v>
      </c>
      <c r="I84" s="67"/>
      <c r="J84" s="67"/>
    </row>
    <row r="85" spans="1:10">
      <c r="A85" s="316" t="s">
        <v>2747</v>
      </c>
      <c r="B85" s="335" t="s">
        <v>2748</v>
      </c>
      <c r="C85" s="147"/>
      <c r="D85" s="147"/>
      <c r="E85" s="147">
        <v>0</v>
      </c>
      <c r="F85" s="147">
        <v>1</v>
      </c>
      <c r="G85" s="147">
        <f t="shared" si="2"/>
        <v>0</v>
      </c>
      <c r="H85" s="147">
        <f t="shared" si="3"/>
        <v>1</v>
      </c>
      <c r="I85" s="67"/>
      <c r="J85" s="67"/>
    </row>
    <row r="86" spans="1:10">
      <c r="A86" s="316" t="s">
        <v>2749</v>
      </c>
      <c r="B86" s="792" t="s">
        <v>2750</v>
      </c>
      <c r="C86" s="147"/>
      <c r="D86" s="147"/>
      <c r="E86" s="147">
        <v>20</v>
      </c>
      <c r="F86" s="147">
        <v>20</v>
      </c>
      <c r="G86" s="147">
        <f t="shared" si="2"/>
        <v>20</v>
      </c>
      <c r="H86" s="147">
        <f t="shared" si="3"/>
        <v>20</v>
      </c>
      <c r="I86" s="67"/>
      <c r="J86" s="67"/>
    </row>
    <row r="87" spans="1:10">
      <c r="A87" s="316" t="s">
        <v>2751</v>
      </c>
      <c r="B87" s="792" t="s">
        <v>2752</v>
      </c>
      <c r="C87" s="147"/>
      <c r="D87" s="147"/>
      <c r="E87" s="147">
        <v>43</v>
      </c>
      <c r="F87" s="147">
        <v>30</v>
      </c>
      <c r="G87" s="147">
        <f t="shared" si="2"/>
        <v>43</v>
      </c>
      <c r="H87" s="147">
        <f t="shared" si="3"/>
        <v>30</v>
      </c>
      <c r="I87" s="67"/>
      <c r="J87" s="67"/>
    </row>
    <row r="88" spans="1:10">
      <c r="A88" s="316" t="s">
        <v>2753</v>
      </c>
      <c r="B88" s="792" t="s">
        <v>2754</v>
      </c>
      <c r="C88" s="147"/>
      <c r="D88" s="147"/>
      <c r="E88" s="147">
        <v>12</v>
      </c>
      <c r="F88" s="147">
        <v>10</v>
      </c>
      <c r="G88" s="147">
        <f t="shared" si="2"/>
        <v>12</v>
      </c>
      <c r="H88" s="147">
        <f t="shared" si="3"/>
        <v>10</v>
      </c>
      <c r="I88" s="67"/>
      <c r="J88" s="67"/>
    </row>
    <row r="89" spans="1:10">
      <c r="A89" s="316" t="s">
        <v>2755</v>
      </c>
      <c r="B89" s="792" t="s">
        <v>2756</v>
      </c>
      <c r="C89" s="147"/>
      <c r="D89" s="147"/>
      <c r="E89" s="147">
        <v>8</v>
      </c>
      <c r="F89" s="147">
        <v>8</v>
      </c>
      <c r="G89" s="147">
        <f t="shared" si="2"/>
        <v>8</v>
      </c>
      <c r="H89" s="147">
        <f t="shared" si="3"/>
        <v>8</v>
      </c>
      <c r="I89" s="67"/>
      <c r="J89" s="67"/>
    </row>
    <row r="90" spans="1:10">
      <c r="A90" s="316" t="s">
        <v>2757</v>
      </c>
      <c r="B90" s="792" t="s">
        <v>2758</v>
      </c>
      <c r="C90" s="147"/>
      <c r="D90" s="147"/>
      <c r="E90" s="147">
        <v>7</v>
      </c>
      <c r="F90" s="147">
        <v>5</v>
      </c>
      <c r="G90" s="147">
        <f t="shared" si="2"/>
        <v>7</v>
      </c>
      <c r="H90" s="147">
        <f t="shared" si="3"/>
        <v>5</v>
      </c>
      <c r="I90" s="67"/>
      <c r="J90" s="67"/>
    </row>
    <row r="91" spans="1:10">
      <c r="A91" s="316" t="s">
        <v>2759</v>
      </c>
      <c r="B91" s="792" t="s">
        <v>2760</v>
      </c>
      <c r="C91" s="147"/>
      <c r="D91" s="147"/>
      <c r="E91" s="147">
        <v>59</v>
      </c>
      <c r="F91" s="147">
        <v>50</v>
      </c>
      <c r="G91" s="147">
        <f t="shared" si="2"/>
        <v>59</v>
      </c>
      <c r="H91" s="147">
        <f t="shared" si="3"/>
        <v>50</v>
      </c>
      <c r="I91" s="67"/>
      <c r="J91" s="67"/>
    </row>
    <row r="92" spans="1:10" ht="24">
      <c r="A92" s="194" t="s">
        <v>2761</v>
      </c>
      <c r="B92" s="334" t="s">
        <v>2762</v>
      </c>
      <c r="C92" s="147"/>
      <c r="D92" s="147"/>
      <c r="E92" s="147">
        <v>0</v>
      </c>
      <c r="F92" s="147">
        <v>1</v>
      </c>
      <c r="G92" s="147">
        <f t="shared" si="2"/>
        <v>0</v>
      </c>
      <c r="H92" s="147">
        <f t="shared" si="3"/>
        <v>1</v>
      </c>
      <c r="I92" s="67"/>
      <c r="J92" s="67"/>
    </row>
    <row r="93" spans="1:10">
      <c r="A93" s="316" t="s">
        <v>2763</v>
      </c>
      <c r="B93" s="335" t="s">
        <v>2764</v>
      </c>
      <c r="C93" s="147"/>
      <c r="D93" s="147"/>
      <c r="E93" s="147">
        <v>0</v>
      </c>
      <c r="F93" s="147">
        <v>3</v>
      </c>
      <c r="G93" s="147">
        <f t="shared" si="2"/>
        <v>0</v>
      </c>
      <c r="H93" s="147">
        <f t="shared" si="3"/>
        <v>3</v>
      </c>
      <c r="I93" s="67"/>
      <c r="J93" s="67"/>
    </row>
    <row r="94" spans="1:10">
      <c r="A94" s="193" t="s">
        <v>2765</v>
      </c>
      <c r="B94" s="379" t="s">
        <v>2766</v>
      </c>
      <c r="C94" s="147"/>
      <c r="D94" s="147"/>
      <c r="E94" s="147">
        <v>0</v>
      </c>
      <c r="F94" s="147">
        <v>3</v>
      </c>
      <c r="G94" s="147">
        <f t="shared" si="2"/>
        <v>0</v>
      </c>
      <c r="H94" s="147">
        <f t="shared" si="3"/>
        <v>3</v>
      </c>
      <c r="I94" s="67"/>
      <c r="J94" s="67"/>
    </row>
    <row r="95" spans="1:10">
      <c r="A95" s="193" t="s">
        <v>2767</v>
      </c>
      <c r="B95" s="379" t="s">
        <v>2768</v>
      </c>
      <c r="C95" s="147"/>
      <c r="D95" s="147"/>
      <c r="E95" s="147">
        <v>1</v>
      </c>
      <c r="F95" s="147">
        <v>1</v>
      </c>
      <c r="G95" s="147">
        <f t="shared" si="2"/>
        <v>1</v>
      </c>
      <c r="H95" s="147">
        <f t="shared" si="3"/>
        <v>1</v>
      </c>
      <c r="I95" s="67"/>
      <c r="J95" s="67"/>
    </row>
    <row r="96" spans="1:10">
      <c r="A96" s="316" t="s">
        <v>2769</v>
      </c>
      <c r="B96" s="335" t="s">
        <v>2770</v>
      </c>
      <c r="C96" s="147"/>
      <c r="D96" s="147"/>
      <c r="E96" s="147">
        <v>0</v>
      </c>
      <c r="F96" s="147">
        <v>1</v>
      </c>
      <c r="G96" s="147">
        <f t="shared" si="2"/>
        <v>0</v>
      </c>
      <c r="H96" s="147">
        <f t="shared" si="3"/>
        <v>1</v>
      </c>
      <c r="I96" s="67"/>
      <c r="J96" s="67"/>
    </row>
    <row r="97" spans="1:10">
      <c r="A97" s="316" t="s">
        <v>2771</v>
      </c>
      <c r="B97" s="335" t="s">
        <v>2772</v>
      </c>
      <c r="C97" s="147"/>
      <c r="D97" s="147"/>
      <c r="E97" s="147">
        <v>2</v>
      </c>
      <c r="F97" s="147">
        <v>1</v>
      </c>
      <c r="G97" s="147">
        <f t="shared" si="2"/>
        <v>2</v>
      </c>
      <c r="H97" s="147">
        <f t="shared" si="3"/>
        <v>1</v>
      </c>
      <c r="I97" s="67"/>
      <c r="J97" s="67"/>
    </row>
    <row r="98" spans="1:10">
      <c r="A98" s="316" t="s">
        <v>2773</v>
      </c>
      <c r="B98" s="335" t="s">
        <v>2774</v>
      </c>
      <c r="C98" s="147"/>
      <c r="D98" s="147"/>
      <c r="E98" s="147">
        <v>5</v>
      </c>
      <c r="F98" s="147">
        <v>5</v>
      </c>
      <c r="G98" s="147">
        <f t="shared" si="2"/>
        <v>5</v>
      </c>
      <c r="H98" s="147">
        <f t="shared" si="3"/>
        <v>5</v>
      </c>
      <c r="I98" s="67"/>
      <c r="J98" s="67"/>
    </row>
    <row r="99" spans="1:10">
      <c r="A99" s="376" t="s">
        <v>2775</v>
      </c>
      <c r="B99" s="855" t="s">
        <v>2776</v>
      </c>
      <c r="C99" s="147"/>
      <c r="D99" s="147"/>
      <c r="E99" s="147">
        <v>0</v>
      </c>
      <c r="F99" s="147">
        <v>1</v>
      </c>
      <c r="G99" s="147">
        <f t="shared" si="2"/>
        <v>0</v>
      </c>
      <c r="H99" s="147">
        <f t="shared" si="3"/>
        <v>1</v>
      </c>
      <c r="I99" s="67"/>
      <c r="J99" s="67"/>
    </row>
    <row r="100" spans="1:10">
      <c r="A100" s="193" t="s">
        <v>2777</v>
      </c>
      <c r="B100" s="379" t="s">
        <v>2778</v>
      </c>
      <c r="C100" s="147"/>
      <c r="D100" s="147"/>
      <c r="E100" s="147">
        <v>0</v>
      </c>
      <c r="F100" s="147">
        <v>1</v>
      </c>
      <c r="G100" s="147">
        <f t="shared" si="2"/>
        <v>0</v>
      </c>
      <c r="H100" s="147">
        <f t="shared" si="3"/>
        <v>1</v>
      </c>
      <c r="I100" s="67"/>
      <c r="J100" s="67"/>
    </row>
    <row r="101" spans="1:10">
      <c r="A101" s="193" t="s">
        <v>2779</v>
      </c>
      <c r="B101" s="379" t="s">
        <v>2780</v>
      </c>
      <c r="C101" s="147"/>
      <c r="D101" s="147"/>
      <c r="E101" s="147">
        <v>0</v>
      </c>
      <c r="F101" s="147">
        <v>1</v>
      </c>
      <c r="G101" s="147">
        <f t="shared" si="2"/>
        <v>0</v>
      </c>
      <c r="H101" s="147">
        <f t="shared" si="3"/>
        <v>1</v>
      </c>
      <c r="I101" s="67"/>
      <c r="J101" s="67"/>
    </row>
    <row r="102" spans="1:10">
      <c r="A102" s="912" t="s">
        <v>2781</v>
      </c>
      <c r="B102" s="913" t="s">
        <v>2782</v>
      </c>
      <c r="C102" s="147"/>
      <c r="D102" s="147"/>
      <c r="E102" s="147">
        <v>0</v>
      </c>
      <c r="F102" s="147">
        <v>1</v>
      </c>
      <c r="G102" s="147">
        <f t="shared" si="2"/>
        <v>0</v>
      </c>
      <c r="H102" s="147">
        <f t="shared" si="3"/>
        <v>1</v>
      </c>
      <c r="I102" s="67"/>
      <c r="J102" s="67"/>
    </row>
    <row r="103" spans="1:10">
      <c r="A103" s="316" t="s">
        <v>2783</v>
      </c>
      <c r="B103" s="335" t="s">
        <v>2784</v>
      </c>
      <c r="C103" s="147"/>
      <c r="D103" s="147"/>
      <c r="E103" s="147">
        <v>2</v>
      </c>
      <c r="F103" s="147">
        <v>2</v>
      </c>
      <c r="G103" s="147">
        <f t="shared" si="2"/>
        <v>2</v>
      </c>
      <c r="H103" s="147">
        <f t="shared" si="3"/>
        <v>2</v>
      </c>
      <c r="I103" s="67"/>
      <c r="J103" s="67"/>
    </row>
    <row r="104" spans="1:10">
      <c r="A104" s="316" t="s">
        <v>2785</v>
      </c>
      <c r="B104" s="335" t="s">
        <v>2786</v>
      </c>
      <c r="C104" s="147"/>
      <c r="D104" s="147"/>
      <c r="E104" s="147">
        <v>1</v>
      </c>
      <c r="F104" s="147">
        <v>1</v>
      </c>
      <c r="G104" s="147">
        <f t="shared" si="2"/>
        <v>1</v>
      </c>
      <c r="H104" s="147">
        <f t="shared" si="3"/>
        <v>1</v>
      </c>
      <c r="I104" s="67"/>
      <c r="J104" s="67"/>
    </row>
    <row r="105" spans="1:10">
      <c r="A105" s="316" t="s">
        <v>2787</v>
      </c>
      <c r="B105" s="335" t="s">
        <v>2788</v>
      </c>
      <c r="C105" s="147"/>
      <c r="D105" s="147"/>
      <c r="E105" s="147">
        <v>0</v>
      </c>
      <c r="F105" s="147">
        <v>1</v>
      </c>
      <c r="G105" s="147">
        <f t="shared" si="2"/>
        <v>0</v>
      </c>
      <c r="H105" s="147">
        <f t="shared" si="3"/>
        <v>1</v>
      </c>
      <c r="I105" s="67"/>
      <c r="J105" s="67"/>
    </row>
    <row r="106" spans="1:10">
      <c r="A106" s="316" t="s">
        <v>2789</v>
      </c>
      <c r="B106" s="335" t="s">
        <v>2790</v>
      </c>
      <c r="C106" s="147"/>
      <c r="D106" s="147"/>
      <c r="E106" s="147">
        <v>7</v>
      </c>
      <c r="F106" s="147">
        <v>5</v>
      </c>
      <c r="G106" s="147">
        <f t="shared" si="2"/>
        <v>7</v>
      </c>
      <c r="H106" s="147">
        <f t="shared" si="3"/>
        <v>5</v>
      </c>
      <c r="I106" s="67"/>
      <c r="J106" s="67"/>
    </row>
    <row r="107" spans="1:10">
      <c r="A107" s="525" t="s">
        <v>2791</v>
      </c>
      <c r="B107" s="621" t="s">
        <v>2792</v>
      </c>
      <c r="C107" s="147"/>
      <c r="D107" s="147"/>
      <c r="E107" s="147">
        <v>3</v>
      </c>
      <c r="F107" s="147">
        <v>5</v>
      </c>
      <c r="G107" s="147">
        <f t="shared" si="2"/>
        <v>3</v>
      </c>
      <c r="H107" s="147">
        <f t="shared" si="3"/>
        <v>5</v>
      </c>
      <c r="I107" s="67"/>
      <c r="J107" s="67"/>
    </row>
    <row r="108" spans="1:10">
      <c r="A108" s="316" t="s">
        <v>2793</v>
      </c>
      <c r="B108" s="335" t="s">
        <v>2794</v>
      </c>
      <c r="C108" s="147"/>
      <c r="D108" s="147"/>
      <c r="E108" s="147">
        <v>3</v>
      </c>
      <c r="F108" s="147">
        <v>2</v>
      </c>
      <c r="G108" s="147">
        <f t="shared" si="2"/>
        <v>3</v>
      </c>
      <c r="H108" s="147">
        <f t="shared" si="3"/>
        <v>2</v>
      </c>
      <c r="I108" s="67"/>
      <c r="J108" s="67"/>
    </row>
    <row r="109" spans="1:10">
      <c r="A109" s="376" t="s">
        <v>2795</v>
      </c>
      <c r="B109" s="855" t="s">
        <v>2796</v>
      </c>
      <c r="C109" s="147"/>
      <c r="D109" s="147"/>
      <c r="E109" s="147">
        <v>1</v>
      </c>
      <c r="F109" s="147">
        <v>1</v>
      </c>
      <c r="G109" s="147">
        <f t="shared" si="2"/>
        <v>1</v>
      </c>
      <c r="H109" s="147">
        <f t="shared" si="3"/>
        <v>1</v>
      </c>
      <c r="I109" s="67"/>
      <c r="J109" s="67"/>
    </row>
    <row r="110" spans="1:10">
      <c r="A110" s="316" t="s">
        <v>2797</v>
      </c>
      <c r="B110" s="335" t="s">
        <v>2798</v>
      </c>
      <c r="C110" s="147"/>
      <c r="D110" s="147"/>
      <c r="E110" s="147">
        <v>0</v>
      </c>
      <c r="F110" s="147">
        <v>1</v>
      </c>
      <c r="G110" s="147">
        <f t="shared" si="2"/>
        <v>0</v>
      </c>
      <c r="H110" s="147">
        <f t="shared" si="3"/>
        <v>1</v>
      </c>
      <c r="I110" s="67"/>
      <c r="J110" s="67"/>
    </row>
    <row r="111" spans="1:10">
      <c r="A111" s="316" t="s">
        <v>2799</v>
      </c>
      <c r="B111" s="335" t="s">
        <v>2800</v>
      </c>
      <c r="C111" s="147"/>
      <c r="D111" s="147"/>
      <c r="E111" s="147">
        <v>2</v>
      </c>
      <c r="F111" s="147">
        <v>2</v>
      </c>
      <c r="G111" s="147">
        <f t="shared" si="2"/>
        <v>2</v>
      </c>
      <c r="H111" s="147">
        <f t="shared" si="3"/>
        <v>2</v>
      </c>
      <c r="I111" s="67"/>
      <c r="J111" s="67"/>
    </row>
    <row r="112" spans="1:10">
      <c r="A112" s="316" t="s">
        <v>2801</v>
      </c>
      <c r="B112" s="335" t="s">
        <v>2802</v>
      </c>
      <c r="C112" s="147"/>
      <c r="D112" s="147"/>
      <c r="E112" s="147">
        <v>1</v>
      </c>
      <c r="F112" s="147">
        <v>5</v>
      </c>
      <c r="G112" s="147">
        <f t="shared" si="2"/>
        <v>1</v>
      </c>
      <c r="H112" s="147">
        <f t="shared" si="3"/>
        <v>5</v>
      </c>
      <c r="I112" s="67"/>
      <c r="J112" s="67"/>
    </row>
    <row r="113" spans="1:10">
      <c r="A113" s="194" t="s">
        <v>2803</v>
      </c>
      <c r="B113" s="334" t="s">
        <v>2804</v>
      </c>
      <c r="C113" s="147"/>
      <c r="D113" s="147"/>
      <c r="E113" s="147">
        <v>7</v>
      </c>
      <c r="F113" s="147">
        <v>5</v>
      </c>
      <c r="G113" s="147">
        <f t="shared" si="2"/>
        <v>7</v>
      </c>
      <c r="H113" s="147">
        <f t="shared" si="3"/>
        <v>5</v>
      </c>
      <c r="I113" s="67"/>
      <c r="J113" s="67"/>
    </row>
    <row r="114" spans="1:10">
      <c r="A114" s="194" t="s">
        <v>2805</v>
      </c>
      <c r="B114" s="334" t="s">
        <v>2806</v>
      </c>
      <c r="C114" s="147"/>
      <c r="D114" s="147"/>
      <c r="E114" s="147">
        <v>2</v>
      </c>
      <c r="F114" s="147">
        <v>5</v>
      </c>
      <c r="G114" s="147">
        <f t="shared" si="2"/>
        <v>2</v>
      </c>
      <c r="H114" s="147">
        <f t="shared" si="3"/>
        <v>5</v>
      </c>
      <c r="I114" s="67"/>
      <c r="J114" s="67"/>
    </row>
    <row r="115" spans="1:10">
      <c r="A115" s="194" t="s">
        <v>2807</v>
      </c>
      <c r="B115" s="783" t="s">
        <v>2808</v>
      </c>
      <c r="C115" s="147"/>
      <c r="D115" s="147"/>
      <c r="E115" s="147">
        <v>0</v>
      </c>
      <c r="F115" s="147">
        <v>3</v>
      </c>
      <c r="G115" s="147">
        <f t="shared" si="2"/>
        <v>0</v>
      </c>
      <c r="H115" s="147">
        <f t="shared" si="3"/>
        <v>3</v>
      </c>
      <c r="I115" s="67"/>
      <c r="J115" s="67"/>
    </row>
    <row r="116" spans="1:10">
      <c r="A116" s="194" t="s">
        <v>2809</v>
      </c>
      <c r="B116" s="334" t="s">
        <v>2810</v>
      </c>
      <c r="C116" s="147"/>
      <c r="D116" s="147"/>
      <c r="E116" s="147">
        <v>0</v>
      </c>
      <c r="F116" s="147">
        <v>3</v>
      </c>
      <c r="G116" s="147">
        <f t="shared" si="2"/>
        <v>0</v>
      </c>
      <c r="H116" s="147">
        <f t="shared" si="3"/>
        <v>3</v>
      </c>
      <c r="I116" s="67"/>
      <c r="J116" s="67"/>
    </row>
    <row r="117" spans="1:10">
      <c r="A117" s="316" t="s">
        <v>2811</v>
      </c>
      <c r="B117" s="914" t="s">
        <v>2812</v>
      </c>
      <c r="C117" s="147"/>
      <c r="D117" s="147"/>
      <c r="E117" s="147">
        <v>17</v>
      </c>
      <c r="F117" s="147">
        <v>20</v>
      </c>
      <c r="G117" s="147">
        <f t="shared" si="2"/>
        <v>17</v>
      </c>
      <c r="H117" s="147">
        <f t="shared" si="3"/>
        <v>20</v>
      </c>
      <c r="I117" s="67"/>
      <c r="J117" s="67"/>
    </row>
    <row r="118" spans="1:10">
      <c r="A118" s="194" t="s">
        <v>2813</v>
      </c>
      <c r="B118" s="334" t="s">
        <v>2814</v>
      </c>
      <c r="C118" s="147"/>
      <c r="D118" s="147"/>
      <c r="E118" s="147">
        <v>2</v>
      </c>
      <c r="F118" s="147">
        <v>5</v>
      </c>
      <c r="G118" s="147">
        <f t="shared" si="2"/>
        <v>2</v>
      </c>
      <c r="H118" s="147">
        <f t="shared" si="3"/>
        <v>5</v>
      </c>
      <c r="I118" s="67"/>
      <c r="J118" s="67"/>
    </row>
    <row r="119" spans="1:10">
      <c r="A119" s="912" t="s">
        <v>2815</v>
      </c>
      <c r="B119" s="913" t="s">
        <v>2816</v>
      </c>
      <c r="C119" s="147"/>
      <c r="D119" s="147"/>
      <c r="E119" s="147">
        <v>4</v>
      </c>
      <c r="F119" s="147">
        <v>4</v>
      </c>
      <c r="G119" s="147">
        <f t="shared" si="2"/>
        <v>4</v>
      </c>
      <c r="H119" s="147">
        <f t="shared" si="3"/>
        <v>4</v>
      </c>
      <c r="I119" s="67"/>
      <c r="J119" s="67"/>
    </row>
    <row r="120" spans="1:10">
      <c r="A120" s="376" t="s">
        <v>2817</v>
      </c>
      <c r="B120" s="916" t="s">
        <v>2818</v>
      </c>
      <c r="C120" s="147"/>
      <c r="D120" s="147"/>
      <c r="E120" s="147">
        <v>0</v>
      </c>
      <c r="F120" s="147">
        <v>2</v>
      </c>
      <c r="G120" s="147">
        <f t="shared" si="2"/>
        <v>0</v>
      </c>
      <c r="H120" s="147">
        <f t="shared" si="3"/>
        <v>2</v>
      </c>
      <c r="I120" s="67"/>
      <c r="J120" s="67"/>
    </row>
    <row r="121" spans="1:10">
      <c r="A121" s="194" t="s">
        <v>2819</v>
      </c>
      <c r="B121" s="334" t="s">
        <v>2820</v>
      </c>
      <c r="C121" s="147"/>
      <c r="D121" s="147"/>
      <c r="E121" s="147">
        <v>0</v>
      </c>
      <c r="F121" s="147">
        <v>1</v>
      </c>
      <c r="G121" s="147">
        <f t="shared" si="2"/>
        <v>0</v>
      </c>
      <c r="H121" s="147">
        <f t="shared" si="3"/>
        <v>1</v>
      </c>
      <c r="I121" s="67"/>
      <c r="J121" s="67"/>
    </row>
    <row r="122" spans="1:10">
      <c r="A122" s="194" t="s">
        <v>2821</v>
      </c>
      <c r="B122" s="334" t="s">
        <v>2822</v>
      </c>
      <c r="C122" s="147"/>
      <c r="D122" s="147"/>
      <c r="E122" s="147">
        <v>0</v>
      </c>
      <c r="F122" s="147">
        <v>1</v>
      </c>
      <c r="G122" s="147">
        <f t="shared" si="2"/>
        <v>0</v>
      </c>
      <c r="H122" s="147">
        <f t="shared" si="3"/>
        <v>1</v>
      </c>
      <c r="I122" s="67"/>
      <c r="J122" s="67"/>
    </row>
    <row r="123" spans="1:10">
      <c r="A123" s="194" t="s">
        <v>2823</v>
      </c>
      <c r="B123" s="334" t="s">
        <v>2824</v>
      </c>
      <c r="C123" s="147"/>
      <c r="D123" s="147"/>
      <c r="E123" s="147">
        <v>0</v>
      </c>
      <c r="F123" s="147">
        <v>1</v>
      </c>
      <c r="G123" s="147">
        <f t="shared" si="2"/>
        <v>0</v>
      </c>
      <c r="H123" s="147">
        <f t="shared" si="3"/>
        <v>1</v>
      </c>
      <c r="I123" s="67"/>
      <c r="J123" s="67"/>
    </row>
    <row r="124" spans="1:10">
      <c r="A124" s="194" t="s">
        <v>2825</v>
      </c>
      <c r="B124" s="334" t="s">
        <v>2826</v>
      </c>
      <c r="C124" s="147"/>
      <c r="D124" s="147"/>
      <c r="E124" s="147">
        <v>0</v>
      </c>
      <c r="F124" s="147">
        <v>1</v>
      </c>
      <c r="G124" s="147">
        <f t="shared" si="2"/>
        <v>0</v>
      </c>
      <c r="H124" s="147">
        <f t="shared" si="3"/>
        <v>1</v>
      </c>
      <c r="I124" s="67"/>
      <c r="J124" s="67"/>
    </row>
    <row r="125" spans="1:10">
      <c r="A125" s="7" t="s">
        <v>2827</v>
      </c>
      <c r="B125" s="377" t="s">
        <v>2828</v>
      </c>
      <c r="C125" s="247"/>
      <c r="D125" s="247"/>
      <c r="E125" s="147">
        <v>0</v>
      </c>
      <c r="F125" s="247">
        <v>1</v>
      </c>
      <c r="G125" s="147">
        <f t="shared" si="2"/>
        <v>0</v>
      </c>
      <c r="H125" s="147">
        <f t="shared" si="3"/>
        <v>1</v>
      </c>
      <c r="I125" s="67"/>
      <c r="J125" s="67"/>
    </row>
    <row r="126" spans="1:10">
      <c r="A126" s="194" t="s">
        <v>2829</v>
      </c>
      <c r="B126" s="334" t="s">
        <v>2830</v>
      </c>
      <c r="C126" s="147"/>
      <c r="D126" s="147"/>
      <c r="E126" s="147">
        <v>0</v>
      </c>
      <c r="F126" s="147">
        <v>1</v>
      </c>
      <c r="G126" s="147">
        <f t="shared" si="2"/>
        <v>0</v>
      </c>
      <c r="H126" s="147">
        <f t="shared" si="3"/>
        <v>1</v>
      </c>
      <c r="I126" s="67"/>
      <c r="J126" s="67"/>
    </row>
    <row r="127" spans="1:10">
      <c r="A127" s="316" t="s">
        <v>2831</v>
      </c>
      <c r="B127" s="335" t="s">
        <v>2832</v>
      </c>
      <c r="C127" s="147"/>
      <c r="D127" s="147"/>
      <c r="E127" s="147">
        <v>20</v>
      </c>
      <c r="F127" s="147">
        <v>15</v>
      </c>
      <c r="G127" s="147">
        <f t="shared" si="2"/>
        <v>20</v>
      </c>
      <c r="H127" s="147">
        <f t="shared" si="3"/>
        <v>15</v>
      </c>
      <c r="I127" s="67"/>
      <c r="J127" s="67"/>
    </row>
    <row r="128" spans="1:10">
      <c r="A128" s="316" t="s">
        <v>2833</v>
      </c>
      <c r="B128" s="335" t="s">
        <v>2834</v>
      </c>
      <c r="C128" s="147"/>
      <c r="D128" s="147"/>
      <c r="E128" s="147">
        <v>9</v>
      </c>
      <c r="F128" s="147">
        <v>15</v>
      </c>
      <c r="G128" s="147">
        <f t="shared" si="2"/>
        <v>9</v>
      </c>
      <c r="H128" s="147">
        <f t="shared" si="3"/>
        <v>15</v>
      </c>
      <c r="I128" s="67"/>
      <c r="J128" s="67"/>
    </row>
    <row r="129" spans="1:10">
      <c r="A129" s="316" t="s">
        <v>2835</v>
      </c>
      <c r="B129" s="335" t="s">
        <v>2836</v>
      </c>
      <c r="C129" s="147"/>
      <c r="D129" s="147"/>
      <c r="E129" s="147">
        <v>1</v>
      </c>
      <c r="F129" s="147">
        <v>5</v>
      </c>
      <c r="G129" s="147">
        <f t="shared" si="2"/>
        <v>1</v>
      </c>
      <c r="H129" s="147">
        <f t="shared" si="3"/>
        <v>5</v>
      </c>
      <c r="I129" s="67"/>
      <c r="J129" s="67"/>
    </row>
    <row r="130" spans="1:10">
      <c r="A130" s="915" t="s">
        <v>2837</v>
      </c>
      <c r="B130" s="792" t="s">
        <v>2838</v>
      </c>
      <c r="C130" s="147"/>
      <c r="D130" s="147"/>
      <c r="E130" s="147">
        <v>1</v>
      </c>
      <c r="F130" s="147">
        <v>1</v>
      </c>
      <c r="G130" s="147">
        <f t="shared" si="2"/>
        <v>1</v>
      </c>
      <c r="H130" s="147">
        <f t="shared" si="3"/>
        <v>1</v>
      </c>
      <c r="I130" s="67"/>
      <c r="J130" s="67"/>
    </row>
    <row r="131" spans="1:10">
      <c r="A131" s="316" t="s">
        <v>2839</v>
      </c>
      <c r="B131" s="792" t="s">
        <v>2840</v>
      </c>
      <c r="C131" s="147"/>
      <c r="D131" s="147"/>
      <c r="E131" s="147">
        <v>2</v>
      </c>
      <c r="F131" s="147">
        <v>2</v>
      </c>
      <c r="G131" s="147">
        <f t="shared" si="2"/>
        <v>2</v>
      </c>
      <c r="H131" s="147">
        <f t="shared" si="3"/>
        <v>2</v>
      </c>
      <c r="I131" s="67"/>
      <c r="J131" s="67"/>
    </row>
    <row r="132" spans="1:10">
      <c r="A132" s="316" t="s">
        <v>2841</v>
      </c>
      <c r="B132" s="335" t="s">
        <v>2842</v>
      </c>
      <c r="C132" s="147"/>
      <c r="D132" s="147"/>
      <c r="E132" s="147">
        <v>2</v>
      </c>
      <c r="F132" s="147">
        <v>5</v>
      </c>
      <c r="G132" s="147">
        <f t="shared" si="2"/>
        <v>2</v>
      </c>
      <c r="H132" s="147">
        <f t="shared" si="3"/>
        <v>5</v>
      </c>
      <c r="I132" s="67"/>
      <c r="J132" s="67"/>
    </row>
    <row r="133" spans="1:10">
      <c r="A133" s="912" t="s">
        <v>2843</v>
      </c>
      <c r="B133" s="792" t="s">
        <v>2844</v>
      </c>
      <c r="C133" s="147"/>
      <c r="D133" s="147"/>
      <c r="E133" s="147">
        <v>0</v>
      </c>
      <c r="F133" s="147">
        <v>1</v>
      </c>
      <c r="G133" s="147">
        <f t="shared" si="2"/>
        <v>0</v>
      </c>
      <c r="H133" s="147">
        <f t="shared" si="3"/>
        <v>1</v>
      </c>
      <c r="I133" s="67"/>
      <c r="J133" s="67"/>
    </row>
    <row r="134" spans="1:10">
      <c r="A134" s="912" t="s">
        <v>2845</v>
      </c>
      <c r="B134" s="913" t="s">
        <v>2846</v>
      </c>
      <c r="C134" s="147"/>
      <c r="D134" s="147"/>
      <c r="E134" s="147">
        <v>7</v>
      </c>
      <c r="F134" s="147">
        <v>5</v>
      </c>
      <c r="G134" s="147">
        <f t="shared" si="2"/>
        <v>7</v>
      </c>
      <c r="H134" s="147">
        <f t="shared" si="3"/>
        <v>5</v>
      </c>
      <c r="I134" s="67"/>
      <c r="J134" s="67"/>
    </row>
    <row r="135" spans="1:10">
      <c r="A135" s="193" t="s">
        <v>2847</v>
      </c>
      <c r="B135" s="792" t="s">
        <v>2848</v>
      </c>
      <c r="C135" s="147"/>
      <c r="D135" s="147"/>
      <c r="E135" s="147">
        <v>2</v>
      </c>
      <c r="F135" s="147">
        <v>1</v>
      </c>
      <c r="G135" s="147">
        <f t="shared" si="2"/>
        <v>2</v>
      </c>
      <c r="H135" s="147">
        <f t="shared" si="3"/>
        <v>1</v>
      </c>
      <c r="I135" s="67"/>
      <c r="J135" s="67"/>
    </row>
    <row r="136" spans="1:10">
      <c r="A136" s="376" t="s">
        <v>2849</v>
      </c>
      <c r="B136" s="855" t="s">
        <v>2850</v>
      </c>
      <c r="C136" s="147"/>
      <c r="D136" s="147"/>
      <c r="E136" s="147">
        <v>1</v>
      </c>
      <c r="F136" s="147">
        <v>1</v>
      </c>
      <c r="G136" s="147">
        <f t="shared" si="2"/>
        <v>1</v>
      </c>
      <c r="H136" s="147">
        <f t="shared" si="3"/>
        <v>1</v>
      </c>
      <c r="I136" s="67"/>
      <c r="J136" s="67"/>
    </row>
    <row r="137" spans="1:10">
      <c r="A137" s="912" t="s">
        <v>2851</v>
      </c>
      <c r="B137" s="913" t="s">
        <v>2852</v>
      </c>
      <c r="C137" s="147"/>
      <c r="D137" s="147"/>
      <c r="E137" s="147">
        <v>0</v>
      </c>
      <c r="F137" s="147">
        <v>1</v>
      </c>
      <c r="G137" s="147">
        <f t="shared" ref="G137:G200" si="4">C137+E137</f>
        <v>0</v>
      </c>
      <c r="H137" s="147">
        <f t="shared" ref="H137:H200" si="5">D137+F137</f>
        <v>1</v>
      </c>
      <c r="I137" s="67"/>
      <c r="J137" s="67"/>
    </row>
    <row r="138" spans="1:10">
      <c r="A138" s="316" t="s">
        <v>2853</v>
      </c>
      <c r="B138" s="792" t="s">
        <v>2854</v>
      </c>
      <c r="C138" s="147"/>
      <c r="D138" s="147"/>
      <c r="E138" s="147">
        <v>1</v>
      </c>
      <c r="F138" s="147">
        <v>1</v>
      </c>
      <c r="G138" s="147">
        <f t="shared" si="4"/>
        <v>1</v>
      </c>
      <c r="H138" s="147">
        <f t="shared" si="5"/>
        <v>1</v>
      </c>
      <c r="I138" s="67"/>
      <c r="J138" s="67"/>
    </row>
    <row r="139" spans="1:10">
      <c r="A139" s="915" t="s">
        <v>2855</v>
      </c>
      <c r="B139" s="911" t="s">
        <v>2856</v>
      </c>
      <c r="C139" s="147"/>
      <c r="D139" s="147"/>
      <c r="E139" s="147">
        <v>0</v>
      </c>
      <c r="F139" s="147">
        <v>1</v>
      </c>
      <c r="G139" s="147">
        <f t="shared" si="4"/>
        <v>0</v>
      </c>
      <c r="H139" s="147">
        <f t="shared" si="5"/>
        <v>1</v>
      </c>
      <c r="I139" s="67"/>
      <c r="J139" s="67"/>
    </row>
    <row r="140" spans="1:10">
      <c r="A140" s="912" t="s">
        <v>2857</v>
      </c>
      <c r="B140" s="913" t="s">
        <v>2858</v>
      </c>
      <c r="C140" s="147"/>
      <c r="D140" s="147"/>
      <c r="E140" s="147">
        <v>0</v>
      </c>
      <c r="F140" s="147">
        <v>1</v>
      </c>
      <c r="G140" s="147">
        <f t="shared" si="4"/>
        <v>0</v>
      </c>
      <c r="H140" s="147">
        <f t="shared" si="5"/>
        <v>1</v>
      </c>
      <c r="I140" s="67"/>
      <c r="J140" s="67"/>
    </row>
    <row r="141" spans="1:10" ht="24">
      <c r="A141" s="912" t="s">
        <v>2859</v>
      </c>
      <c r="B141" s="379" t="s">
        <v>2860</v>
      </c>
      <c r="C141" s="147"/>
      <c r="D141" s="147"/>
      <c r="E141" s="147">
        <v>0</v>
      </c>
      <c r="F141" s="147">
        <v>1</v>
      </c>
      <c r="G141" s="147">
        <f t="shared" si="4"/>
        <v>0</v>
      </c>
      <c r="H141" s="147">
        <f t="shared" si="5"/>
        <v>1</v>
      </c>
      <c r="I141" s="67"/>
      <c r="J141" s="67"/>
    </row>
    <row r="142" spans="1:10">
      <c r="A142" s="915" t="s">
        <v>2861</v>
      </c>
      <c r="B142" s="379" t="s">
        <v>2862</v>
      </c>
      <c r="C142" s="147"/>
      <c r="D142" s="147"/>
      <c r="E142" s="147">
        <v>0</v>
      </c>
      <c r="F142" s="147">
        <v>1</v>
      </c>
      <c r="G142" s="147">
        <f t="shared" si="4"/>
        <v>0</v>
      </c>
      <c r="H142" s="147">
        <f t="shared" si="5"/>
        <v>1</v>
      </c>
      <c r="I142" s="67"/>
      <c r="J142" s="67"/>
    </row>
    <row r="143" spans="1:10">
      <c r="A143" s="915" t="s">
        <v>2863</v>
      </c>
      <c r="B143" s="391" t="s">
        <v>2864</v>
      </c>
      <c r="C143" s="147"/>
      <c r="D143" s="147"/>
      <c r="E143" s="147">
        <v>0</v>
      </c>
      <c r="F143" s="147">
        <v>2</v>
      </c>
      <c r="G143" s="147">
        <f t="shared" si="4"/>
        <v>0</v>
      </c>
      <c r="H143" s="147">
        <f t="shared" si="5"/>
        <v>2</v>
      </c>
      <c r="I143" s="67"/>
      <c r="J143" s="67"/>
    </row>
    <row r="144" spans="1:10">
      <c r="A144" s="912" t="s">
        <v>2865</v>
      </c>
      <c r="B144" s="792" t="s">
        <v>2866</v>
      </c>
      <c r="C144" s="147"/>
      <c r="D144" s="147"/>
      <c r="E144" s="147">
        <v>0</v>
      </c>
      <c r="F144" s="147">
        <v>1</v>
      </c>
      <c r="G144" s="147">
        <f t="shared" si="4"/>
        <v>0</v>
      </c>
      <c r="H144" s="147">
        <f t="shared" si="5"/>
        <v>1</v>
      </c>
      <c r="I144" s="67"/>
      <c r="J144" s="67"/>
    </row>
    <row r="145" spans="1:10" ht="24.75">
      <c r="A145" s="912" t="s">
        <v>2867</v>
      </c>
      <c r="B145" s="792" t="s">
        <v>2868</v>
      </c>
      <c r="C145" s="147"/>
      <c r="D145" s="147"/>
      <c r="E145" s="147">
        <v>0</v>
      </c>
      <c r="F145" s="147">
        <v>1</v>
      </c>
      <c r="G145" s="147">
        <f t="shared" si="4"/>
        <v>0</v>
      </c>
      <c r="H145" s="147">
        <f t="shared" si="5"/>
        <v>1</v>
      </c>
      <c r="I145" s="67"/>
      <c r="J145" s="67"/>
    </row>
    <row r="146" spans="1:10">
      <c r="A146" s="316" t="s">
        <v>2869</v>
      </c>
      <c r="B146" s="914" t="s">
        <v>2870</v>
      </c>
      <c r="C146" s="147"/>
      <c r="D146" s="147"/>
      <c r="E146" s="147">
        <v>0</v>
      </c>
      <c r="F146" s="147">
        <v>1</v>
      </c>
      <c r="G146" s="147">
        <f t="shared" si="4"/>
        <v>0</v>
      </c>
      <c r="H146" s="147">
        <f t="shared" si="5"/>
        <v>1</v>
      </c>
      <c r="I146" s="67"/>
      <c r="J146" s="67"/>
    </row>
    <row r="147" spans="1:10">
      <c r="A147" s="912" t="s">
        <v>2871</v>
      </c>
      <c r="B147" s="913" t="s">
        <v>2872</v>
      </c>
      <c r="C147" s="147"/>
      <c r="D147" s="147"/>
      <c r="E147" s="147">
        <v>1</v>
      </c>
      <c r="F147" s="147">
        <v>1</v>
      </c>
      <c r="G147" s="147">
        <f t="shared" si="4"/>
        <v>1</v>
      </c>
      <c r="H147" s="147">
        <f t="shared" si="5"/>
        <v>1</v>
      </c>
      <c r="I147" s="67"/>
      <c r="J147" s="67"/>
    </row>
    <row r="148" spans="1:10">
      <c r="A148" s="525" t="s">
        <v>2873</v>
      </c>
      <c r="B148" s="621" t="s">
        <v>2874</v>
      </c>
      <c r="C148" s="147"/>
      <c r="D148" s="147"/>
      <c r="E148" s="147">
        <v>0</v>
      </c>
      <c r="F148" s="147">
        <v>5</v>
      </c>
      <c r="G148" s="147">
        <f t="shared" si="4"/>
        <v>0</v>
      </c>
      <c r="H148" s="147">
        <f t="shared" si="5"/>
        <v>5</v>
      </c>
      <c r="I148" s="67"/>
      <c r="J148" s="67"/>
    </row>
    <row r="149" spans="1:10">
      <c r="A149" s="525" t="s">
        <v>2875</v>
      </c>
      <c r="B149" s="621" t="s">
        <v>2876</v>
      </c>
      <c r="C149" s="147"/>
      <c r="D149" s="147"/>
      <c r="E149" s="147">
        <v>0</v>
      </c>
      <c r="F149" s="147">
        <v>5</v>
      </c>
      <c r="G149" s="147">
        <f t="shared" si="4"/>
        <v>0</v>
      </c>
      <c r="H149" s="147">
        <f t="shared" si="5"/>
        <v>5</v>
      </c>
      <c r="I149" s="67"/>
      <c r="J149" s="67"/>
    </row>
    <row r="150" spans="1:10">
      <c r="A150" s="316" t="s">
        <v>2877</v>
      </c>
      <c r="B150" s="335" t="s">
        <v>2878</v>
      </c>
      <c r="C150" s="147"/>
      <c r="D150" s="147"/>
      <c r="E150" s="147">
        <v>32</v>
      </c>
      <c r="F150" s="147">
        <v>30</v>
      </c>
      <c r="G150" s="147">
        <f t="shared" si="4"/>
        <v>32</v>
      </c>
      <c r="H150" s="147">
        <f t="shared" si="5"/>
        <v>30</v>
      </c>
      <c r="I150" s="67"/>
      <c r="J150" s="67"/>
    </row>
    <row r="151" spans="1:10">
      <c r="A151" s="917" t="s">
        <v>2879</v>
      </c>
      <c r="B151" s="335" t="s">
        <v>2880</v>
      </c>
      <c r="C151" s="147"/>
      <c r="D151" s="147"/>
      <c r="E151" s="147">
        <v>7</v>
      </c>
      <c r="F151" s="147">
        <v>15</v>
      </c>
      <c r="G151" s="147">
        <f t="shared" si="4"/>
        <v>7</v>
      </c>
      <c r="H151" s="147">
        <f t="shared" si="5"/>
        <v>15</v>
      </c>
      <c r="I151" s="67"/>
      <c r="J151" s="67"/>
    </row>
    <row r="152" spans="1:10">
      <c r="A152" s="918" t="s">
        <v>2881</v>
      </c>
      <c r="B152" s="335" t="s">
        <v>2882</v>
      </c>
      <c r="C152" s="147"/>
      <c r="D152" s="147"/>
      <c r="E152" s="147">
        <v>2</v>
      </c>
      <c r="F152" s="147">
        <v>5</v>
      </c>
      <c r="G152" s="147">
        <f t="shared" si="4"/>
        <v>2</v>
      </c>
      <c r="H152" s="147">
        <f t="shared" si="5"/>
        <v>5</v>
      </c>
      <c r="I152" s="67"/>
      <c r="J152" s="67"/>
    </row>
    <row r="153" spans="1:10" ht="24">
      <c r="A153" s="194" t="s">
        <v>2883</v>
      </c>
      <c r="B153" s="334" t="s">
        <v>2884</v>
      </c>
      <c r="C153" s="147"/>
      <c r="D153" s="147"/>
      <c r="E153" s="147">
        <v>0</v>
      </c>
      <c r="F153" s="147">
        <v>5</v>
      </c>
      <c r="G153" s="147">
        <f t="shared" si="4"/>
        <v>0</v>
      </c>
      <c r="H153" s="147">
        <f t="shared" si="5"/>
        <v>5</v>
      </c>
      <c r="I153" s="67"/>
      <c r="J153" s="67"/>
    </row>
    <row r="154" spans="1:10" ht="24">
      <c r="A154" s="218" t="s">
        <v>2885</v>
      </c>
      <c r="B154" s="323" t="s">
        <v>2886</v>
      </c>
      <c r="C154" s="147"/>
      <c r="D154" s="147"/>
      <c r="E154" s="147">
        <v>0</v>
      </c>
      <c r="F154" s="147">
        <v>5</v>
      </c>
      <c r="G154" s="147">
        <f t="shared" si="4"/>
        <v>0</v>
      </c>
      <c r="H154" s="147">
        <f t="shared" si="5"/>
        <v>5</v>
      </c>
      <c r="I154" s="67"/>
      <c r="J154" s="67"/>
    </row>
    <row r="155" spans="1:10" ht="24">
      <c r="A155" s="194" t="s">
        <v>2887</v>
      </c>
      <c r="B155" s="334" t="s">
        <v>2888</v>
      </c>
      <c r="C155" s="147"/>
      <c r="D155" s="147"/>
      <c r="E155" s="147">
        <v>1</v>
      </c>
      <c r="F155" s="147">
        <v>5</v>
      </c>
      <c r="G155" s="147">
        <f t="shared" si="4"/>
        <v>1</v>
      </c>
      <c r="H155" s="147">
        <f t="shared" si="5"/>
        <v>5</v>
      </c>
      <c r="I155" s="67"/>
      <c r="J155" s="67"/>
    </row>
    <row r="156" spans="1:10">
      <c r="A156" s="316" t="s">
        <v>2889</v>
      </c>
      <c r="B156" s="335" t="s">
        <v>2890</v>
      </c>
      <c r="C156" s="147"/>
      <c r="D156" s="147"/>
      <c r="E156" s="147">
        <v>0</v>
      </c>
      <c r="F156" s="147">
        <v>5</v>
      </c>
      <c r="G156" s="147">
        <f t="shared" si="4"/>
        <v>0</v>
      </c>
      <c r="H156" s="147">
        <f t="shared" si="5"/>
        <v>5</v>
      </c>
      <c r="I156" s="67"/>
      <c r="J156" s="67"/>
    </row>
    <row r="157" spans="1:10">
      <c r="A157" s="194" t="s">
        <v>2891</v>
      </c>
      <c r="B157" s="334" t="s">
        <v>2892</v>
      </c>
      <c r="C157" s="147"/>
      <c r="D157" s="147"/>
      <c r="E157" s="147">
        <v>0</v>
      </c>
      <c r="F157" s="147">
        <v>2</v>
      </c>
      <c r="G157" s="147">
        <f t="shared" si="4"/>
        <v>0</v>
      </c>
      <c r="H157" s="147">
        <f t="shared" si="5"/>
        <v>2</v>
      </c>
      <c r="I157" s="67"/>
      <c r="J157" s="67"/>
    </row>
    <row r="158" spans="1:10">
      <c r="A158" s="316" t="s">
        <v>2893</v>
      </c>
      <c r="B158" s="335" t="s">
        <v>2894</v>
      </c>
      <c r="C158" s="147"/>
      <c r="D158" s="147"/>
      <c r="E158" s="147">
        <v>0</v>
      </c>
      <c r="F158" s="147">
        <v>5</v>
      </c>
      <c r="G158" s="147">
        <f t="shared" si="4"/>
        <v>0</v>
      </c>
      <c r="H158" s="147">
        <f t="shared" si="5"/>
        <v>5</v>
      </c>
      <c r="I158" s="67"/>
      <c r="J158" s="67"/>
    </row>
    <row r="159" spans="1:10">
      <c r="A159" s="316" t="s">
        <v>2895</v>
      </c>
      <c r="B159" s="335" t="s">
        <v>2896</v>
      </c>
      <c r="C159" s="147"/>
      <c r="D159" s="147"/>
      <c r="E159" s="147">
        <v>0</v>
      </c>
      <c r="F159" s="147">
        <v>5</v>
      </c>
      <c r="G159" s="147">
        <f t="shared" si="4"/>
        <v>0</v>
      </c>
      <c r="H159" s="147">
        <f t="shared" si="5"/>
        <v>5</v>
      </c>
      <c r="I159" s="67"/>
      <c r="J159" s="67"/>
    </row>
    <row r="160" spans="1:10">
      <c r="A160" s="316" t="s">
        <v>2897</v>
      </c>
      <c r="B160" s="792" t="s">
        <v>2898</v>
      </c>
      <c r="C160" s="147"/>
      <c r="D160" s="147"/>
      <c r="E160" s="147">
        <v>22</v>
      </c>
      <c r="F160" s="147">
        <v>15</v>
      </c>
      <c r="G160" s="147">
        <f t="shared" si="4"/>
        <v>22</v>
      </c>
      <c r="H160" s="147">
        <f t="shared" si="5"/>
        <v>15</v>
      </c>
      <c r="I160" s="67"/>
      <c r="J160" s="67"/>
    </row>
    <row r="161" spans="1:10" ht="24">
      <c r="A161" s="316" t="s">
        <v>2899</v>
      </c>
      <c r="B161" s="335" t="s">
        <v>2900</v>
      </c>
      <c r="C161" s="147"/>
      <c r="D161" s="147"/>
      <c r="E161" s="147">
        <v>8</v>
      </c>
      <c r="F161" s="147">
        <v>8</v>
      </c>
      <c r="G161" s="147">
        <f t="shared" si="4"/>
        <v>8</v>
      </c>
      <c r="H161" s="147">
        <f t="shared" si="5"/>
        <v>8</v>
      </c>
      <c r="I161" s="67"/>
      <c r="J161" s="67"/>
    </row>
    <row r="162" spans="1:10">
      <c r="A162" s="194" t="s">
        <v>2901</v>
      </c>
      <c r="B162" s="334" t="s">
        <v>2902</v>
      </c>
      <c r="C162" s="147"/>
      <c r="D162" s="147"/>
      <c r="E162" s="147">
        <v>0</v>
      </c>
      <c r="F162" s="147">
        <v>2</v>
      </c>
      <c r="G162" s="147">
        <f t="shared" si="4"/>
        <v>0</v>
      </c>
      <c r="H162" s="147">
        <f t="shared" si="5"/>
        <v>2</v>
      </c>
      <c r="I162" s="67"/>
      <c r="J162" s="67"/>
    </row>
    <row r="163" spans="1:10">
      <c r="A163" s="193" t="s">
        <v>2903</v>
      </c>
      <c r="B163" s="379" t="s">
        <v>2904</v>
      </c>
      <c r="C163" s="147"/>
      <c r="D163" s="147"/>
      <c r="E163" s="147">
        <v>0</v>
      </c>
      <c r="F163" s="147">
        <v>1</v>
      </c>
      <c r="G163" s="147">
        <f t="shared" si="4"/>
        <v>0</v>
      </c>
      <c r="H163" s="147">
        <f t="shared" si="5"/>
        <v>1</v>
      </c>
      <c r="I163" s="67"/>
      <c r="J163" s="67"/>
    </row>
    <row r="164" spans="1:10">
      <c r="A164" s="376" t="s">
        <v>2905</v>
      </c>
      <c r="B164" s="855" t="s">
        <v>2906</v>
      </c>
      <c r="C164" s="147"/>
      <c r="D164" s="147"/>
      <c r="E164" s="147">
        <v>0</v>
      </c>
      <c r="F164" s="147">
        <v>1</v>
      </c>
      <c r="G164" s="147">
        <f t="shared" si="4"/>
        <v>0</v>
      </c>
      <c r="H164" s="147">
        <f t="shared" si="5"/>
        <v>1</v>
      </c>
      <c r="I164" s="67"/>
      <c r="J164" s="67"/>
    </row>
    <row r="165" spans="1:10" ht="24">
      <c r="A165" s="316" t="s">
        <v>2907</v>
      </c>
      <c r="B165" s="335" t="s">
        <v>2908</v>
      </c>
      <c r="C165" s="147"/>
      <c r="D165" s="147"/>
      <c r="E165" s="147">
        <v>4</v>
      </c>
      <c r="F165" s="147">
        <v>1</v>
      </c>
      <c r="G165" s="147">
        <f t="shared" si="4"/>
        <v>4</v>
      </c>
      <c r="H165" s="147">
        <f t="shared" si="5"/>
        <v>1</v>
      </c>
      <c r="I165" s="67"/>
      <c r="J165" s="67"/>
    </row>
    <row r="166" spans="1:10">
      <c r="A166" s="316" t="s">
        <v>2909</v>
      </c>
      <c r="B166" s="335" t="s">
        <v>2910</v>
      </c>
      <c r="C166" s="147"/>
      <c r="D166" s="147"/>
      <c r="E166" s="147">
        <v>0</v>
      </c>
      <c r="F166" s="147">
        <v>2</v>
      </c>
      <c r="G166" s="147">
        <f t="shared" si="4"/>
        <v>0</v>
      </c>
      <c r="H166" s="147">
        <f t="shared" si="5"/>
        <v>2</v>
      </c>
      <c r="I166" s="67"/>
      <c r="J166" s="67"/>
    </row>
    <row r="167" spans="1:10" ht="24.75">
      <c r="A167" s="316" t="s">
        <v>2911</v>
      </c>
      <c r="B167" s="792" t="s">
        <v>2912</v>
      </c>
      <c r="C167" s="147"/>
      <c r="D167" s="147"/>
      <c r="E167" s="147">
        <v>0</v>
      </c>
      <c r="F167" s="147">
        <v>3</v>
      </c>
      <c r="G167" s="147">
        <f t="shared" si="4"/>
        <v>0</v>
      </c>
      <c r="H167" s="147">
        <f t="shared" si="5"/>
        <v>3</v>
      </c>
      <c r="I167" s="67"/>
      <c r="J167" s="67"/>
    </row>
    <row r="168" spans="1:10">
      <c r="A168" s="316" t="s">
        <v>2913</v>
      </c>
      <c r="B168" s="335" t="s">
        <v>2914</v>
      </c>
      <c r="C168" s="147"/>
      <c r="D168" s="147"/>
      <c r="E168" s="147">
        <v>0</v>
      </c>
      <c r="F168" s="147">
        <v>3</v>
      </c>
      <c r="G168" s="147">
        <f t="shared" si="4"/>
        <v>0</v>
      </c>
      <c r="H168" s="147">
        <f t="shared" si="5"/>
        <v>3</v>
      </c>
      <c r="I168" s="67"/>
      <c r="J168" s="67"/>
    </row>
    <row r="169" spans="1:10" ht="24">
      <c r="A169" s="194" t="s">
        <v>2915</v>
      </c>
      <c r="B169" s="334" t="s">
        <v>2916</v>
      </c>
      <c r="C169" s="147"/>
      <c r="D169" s="147"/>
      <c r="E169" s="147">
        <v>7</v>
      </c>
      <c r="F169" s="147">
        <v>5</v>
      </c>
      <c r="G169" s="147">
        <f t="shared" si="4"/>
        <v>7</v>
      </c>
      <c r="H169" s="147">
        <f t="shared" si="5"/>
        <v>5</v>
      </c>
      <c r="I169" s="67"/>
      <c r="J169" s="67"/>
    </row>
    <row r="170" spans="1:10">
      <c r="A170" s="7" t="s">
        <v>2917</v>
      </c>
      <c r="B170" s="377" t="s">
        <v>2918</v>
      </c>
      <c r="C170" s="247"/>
      <c r="D170" s="247"/>
      <c r="E170" s="147">
        <v>1</v>
      </c>
      <c r="F170" s="247">
        <v>1</v>
      </c>
      <c r="G170" s="147">
        <f t="shared" si="4"/>
        <v>1</v>
      </c>
      <c r="H170" s="147">
        <f t="shared" si="5"/>
        <v>1</v>
      </c>
      <c r="I170" s="67"/>
      <c r="J170" s="67"/>
    </row>
    <row r="171" spans="1:10">
      <c r="A171" s="7" t="s">
        <v>2919</v>
      </c>
      <c r="B171" s="377" t="s">
        <v>2920</v>
      </c>
      <c r="C171" s="247"/>
      <c r="D171" s="247"/>
      <c r="E171" s="147">
        <v>0</v>
      </c>
      <c r="F171" s="247">
        <v>1</v>
      </c>
      <c r="G171" s="147">
        <f t="shared" si="4"/>
        <v>0</v>
      </c>
      <c r="H171" s="147">
        <f t="shared" si="5"/>
        <v>1</v>
      </c>
      <c r="I171" s="67"/>
      <c r="J171" s="67"/>
    </row>
    <row r="172" spans="1:10">
      <c r="A172" s="7" t="s">
        <v>2921</v>
      </c>
      <c r="B172" s="377" t="s">
        <v>2922</v>
      </c>
      <c r="C172" s="247"/>
      <c r="D172" s="247"/>
      <c r="E172" s="147">
        <v>0</v>
      </c>
      <c r="F172" s="247">
        <v>1</v>
      </c>
      <c r="G172" s="147">
        <f t="shared" si="4"/>
        <v>0</v>
      </c>
      <c r="H172" s="147">
        <f t="shared" si="5"/>
        <v>1</v>
      </c>
      <c r="I172" s="67"/>
      <c r="J172" s="67"/>
    </row>
    <row r="173" spans="1:10">
      <c r="A173" s="525" t="s">
        <v>2923</v>
      </c>
      <c r="B173" s="621" t="s">
        <v>2924</v>
      </c>
      <c r="C173" s="147"/>
      <c r="D173" s="147"/>
      <c r="E173" s="147">
        <v>12</v>
      </c>
      <c r="F173" s="147">
        <v>10</v>
      </c>
      <c r="G173" s="147">
        <f t="shared" si="4"/>
        <v>12</v>
      </c>
      <c r="H173" s="147">
        <f t="shared" si="5"/>
        <v>10</v>
      </c>
      <c r="I173" s="67"/>
      <c r="J173" s="67"/>
    </row>
    <row r="174" spans="1:10">
      <c r="A174" s="376" t="s">
        <v>2925</v>
      </c>
      <c r="B174" s="855" t="s">
        <v>2926</v>
      </c>
      <c r="C174" s="147"/>
      <c r="D174" s="147"/>
      <c r="E174" s="147">
        <v>0</v>
      </c>
      <c r="F174" s="147">
        <v>1</v>
      </c>
      <c r="G174" s="147">
        <f t="shared" si="4"/>
        <v>0</v>
      </c>
      <c r="H174" s="147">
        <f t="shared" si="5"/>
        <v>1</v>
      </c>
      <c r="I174" s="67"/>
      <c r="J174" s="67"/>
    </row>
    <row r="175" spans="1:10">
      <c r="A175" s="915" t="s">
        <v>2927</v>
      </c>
      <c r="B175" s="561" t="s">
        <v>2928</v>
      </c>
      <c r="C175" s="147"/>
      <c r="D175" s="147"/>
      <c r="E175" s="147">
        <v>0</v>
      </c>
      <c r="F175" s="147">
        <v>1</v>
      </c>
      <c r="G175" s="147">
        <f t="shared" si="4"/>
        <v>0</v>
      </c>
      <c r="H175" s="147">
        <f t="shared" si="5"/>
        <v>1</v>
      </c>
      <c r="I175" s="67"/>
      <c r="J175" s="67"/>
    </row>
    <row r="176" spans="1:10">
      <c r="A176" s="429" t="s">
        <v>2929</v>
      </c>
      <c r="B176" s="788" t="s">
        <v>2930</v>
      </c>
      <c r="C176" s="147"/>
      <c r="D176" s="147"/>
      <c r="E176" s="147">
        <v>34</v>
      </c>
      <c r="F176" s="147">
        <v>20</v>
      </c>
      <c r="G176" s="147">
        <f t="shared" si="4"/>
        <v>34</v>
      </c>
      <c r="H176" s="147">
        <f t="shared" si="5"/>
        <v>20</v>
      </c>
      <c r="I176" s="67"/>
      <c r="J176" s="67"/>
    </row>
    <row r="177" spans="1:10">
      <c r="A177" s="919" t="s">
        <v>2931</v>
      </c>
      <c r="B177" s="788" t="s">
        <v>2932</v>
      </c>
      <c r="C177" s="147"/>
      <c r="D177" s="147"/>
      <c r="E177" s="147">
        <v>0</v>
      </c>
      <c r="F177" s="147">
        <v>1</v>
      </c>
      <c r="G177" s="147">
        <f t="shared" si="4"/>
        <v>0</v>
      </c>
      <c r="H177" s="147">
        <f t="shared" si="5"/>
        <v>1</v>
      </c>
      <c r="I177" s="67"/>
      <c r="J177" s="67"/>
    </row>
    <row r="178" spans="1:10">
      <c r="A178" s="429" t="s">
        <v>2933</v>
      </c>
      <c r="B178" s="564" t="s">
        <v>2934</v>
      </c>
      <c r="C178" s="147"/>
      <c r="D178" s="147"/>
      <c r="E178" s="147">
        <v>1</v>
      </c>
      <c r="F178" s="147">
        <v>1</v>
      </c>
      <c r="G178" s="147">
        <f t="shared" si="4"/>
        <v>1</v>
      </c>
      <c r="H178" s="147">
        <f t="shared" si="5"/>
        <v>1</v>
      </c>
      <c r="I178" s="67"/>
      <c r="J178" s="67"/>
    </row>
    <row r="179" spans="1:10">
      <c r="A179" s="433" t="s">
        <v>2935</v>
      </c>
      <c r="B179" s="337" t="s">
        <v>2936</v>
      </c>
      <c r="C179" s="147"/>
      <c r="D179" s="147"/>
      <c r="E179" s="147">
        <v>3</v>
      </c>
      <c r="F179" s="147">
        <v>5</v>
      </c>
      <c r="G179" s="147">
        <f t="shared" si="4"/>
        <v>3</v>
      </c>
      <c r="H179" s="147">
        <f t="shared" si="5"/>
        <v>5</v>
      </c>
      <c r="I179" s="67"/>
      <c r="J179" s="67"/>
    </row>
    <row r="180" spans="1:10">
      <c r="A180" s="429" t="s">
        <v>2937</v>
      </c>
      <c r="B180" s="564" t="s">
        <v>2938</v>
      </c>
      <c r="C180" s="147"/>
      <c r="D180" s="147"/>
      <c r="E180" s="147">
        <v>0</v>
      </c>
      <c r="F180" s="147">
        <v>1</v>
      </c>
      <c r="G180" s="147">
        <f t="shared" si="4"/>
        <v>0</v>
      </c>
      <c r="H180" s="147">
        <f t="shared" si="5"/>
        <v>1</v>
      </c>
      <c r="I180" s="67"/>
      <c r="J180" s="67"/>
    </row>
    <row r="181" spans="1:10">
      <c r="A181" s="429" t="s">
        <v>2939</v>
      </c>
      <c r="B181" s="564" t="s">
        <v>2940</v>
      </c>
      <c r="C181" s="147"/>
      <c r="D181" s="147"/>
      <c r="E181" s="147">
        <v>0</v>
      </c>
      <c r="F181" s="147">
        <v>1</v>
      </c>
      <c r="G181" s="147">
        <f t="shared" si="4"/>
        <v>0</v>
      </c>
      <c r="H181" s="147">
        <f t="shared" si="5"/>
        <v>1</v>
      </c>
      <c r="I181" s="67"/>
      <c r="J181" s="67"/>
    </row>
    <row r="182" spans="1:10">
      <c r="A182" s="390" t="s">
        <v>2941</v>
      </c>
      <c r="B182" s="343" t="s">
        <v>2942</v>
      </c>
      <c r="C182" s="247"/>
      <c r="D182" s="247"/>
      <c r="E182" s="147">
        <v>4</v>
      </c>
      <c r="F182" s="247">
        <v>3</v>
      </c>
      <c r="G182" s="147">
        <f t="shared" si="4"/>
        <v>4</v>
      </c>
      <c r="H182" s="147">
        <f t="shared" si="5"/>
        <v>3</v>
      </c>
      <c r="I182" s="67"/>
      <c r="J182" s="67"/>
    </row>
    <row r="183" spans="1:10">
      <c r="A183" s="429" t="s">
        <v>2943</v>
      </c>
      <c r="B183" s="564" t="s">
        <v>2944</v>
      </c>
      <c r="C183" s="147"/>
      <c r="D183" s="147"/>
      <c r="E183" s="147">
        <v>0</v>
      </c>
      <c r="F183" s="147">
        <v>5</v>
      </c>
      <c r="G183" s="147">
        <f t="shared" si="4"/>
        <v>0</v>
      </c>
      <c r="H183" s="147">
        <f t="shared" si="5"/>
        <v>5</v>
      </c>
      <c r="I183" s="67"/>
      <c r="J183" s="67"/>
    </row>
    <row r="184" spans="1:10">
      <c r="A184" s="429" t="s">
        <v>2945</v>
      </c>
      <c r="B184" s="564" t="s">
        <v>2946</v>
      </c>
      <c r="C184" s="147"/>
      <c r="D184" s="147"/>
      <c r="E184" s="147">
        <v>13</v>
      </c>
      <c r="F184" s="147">
        <v>10</v>
      </c>
      <c r="G184" s="147">
        <f t="shared" si="4"/>
        <v>13</v>
      </c>
      <c r="H184" s="147">
        <f t="shared" si="5"/>
        <v>10</v>
      </c>
      <c r="I184" s="67"/>
      <c r="J184" s="67"/>
    </row>
    <row r="185" spans="1:10">
      <c r="A185" s="433" t="s">
        <v>2947</v>
      </c>
      <c r="B185" s="337" t="s">
        <v>2948</v>
      </c>
      <c r="C185" s="147"/>
      <c r="D185" s="147"/>
      <c r="E185" s="147">
        <v>1</v>
      </c>
      <c r="F185" s="147">
        <v>5</v>
      </c>
      <c r="G185" s="147">
        <f t="shared" si="4"/>
        <v>1</v>
      </c>
      <c r="H185" s="147">
        <f t="shared" si="5"/>
        <v>5</v>
      </c>
      <c r="I185" s="67"/>
      <c r="J185" s="67"/>
    </row>
    <row r="186" spans="1:10">
      <c r="A186" s="429" t="s">
        <v>2949</v>
      </c>
      <c r="B186" s="564" t="s">
        <v>2950</v>
      </c>
      <c r="C186" s="147"/>
      <c r="D186" s="147"/>
      <c r="E186" s="147">
        <v>2</v>
      </c>
      <c r="F186" s="147">
        <v>2</v>
      </c>
      <c r="G186" s="147">
        <f t="shared" si="4"/>
        <v>2</v>
      </c>
      <c r="H186" s="147">
        <f t="shared" si="5"/>
        <v>2</v>
      </c>
      <c r="I186" s="67"/>
      <c r="J186" s="67"/>
    </row>
    <row r="187" spans="1:10">
      <c r="A187" s="429" t="s">
        <v>2951</v>
      </c>
      <c r="B187" s="564" t="s">
        <v>2952</v>
      </c>
      <c r="C187" s="147"/>
      <c r="D187" s="147"/>
      <c r="E187" s="147">
        <v>0</v>
      </c>
      <c r="F187" s="147">
        <v>1</v>
      </c>
      <c r="G187" s="147">
        <f t="shared" si="4"/>
        <v>0</v>
      </c>
      <c r="H187" s="147">
        <f t="shared" si="5"/>
        <v>1</v>
      </c>
      <c r="I187" s="67"/>
      <c r="J187" s="67"/>
    </row>
    <row r="188" spans="1:10">
      <c r="A188" s="920" t="s">
        <v>2953</v>
      </c>
      <c r="B188" s="921" t="s">
        <v>2954</v>
      </c>
      <c r="C188" s="147"/>
      <c r="D188" s="147"/>
      <c r="E188" s="147">
        <v>0</v>
      </c>
      <c r="F188" s="147">
        <v>1</v>
      </c>
      <c r="G188" s="147">
        <f t="shared" si="4"/>
        <v>0</v>
      </c>
      <c r="H188" s="147">
        <f t="shared" si="5"/>
        <v>1</v>
      </c>
      <c r="I188" s="67"/>
      <c r="J188" s="67"/>
    </row>
    <row r="189" spans="1:10">
      <c r="A189" s="429" t="s">
        <v>2955</v>
      </c>
      <c r="B189" s="564" t="s">
        <v>2956</v>
      </c>
      <c r="C189" s="147"/>
      <c r="D189" s="147"/>
      <c r="E189" s="147">
        <v>0</v>
      </c>
      <c r="F189" s="147">
        <v>1</v>
      </c>
      <c r="G189" s="147">
        <f t="shared" si="4"/>
        <v>0</v>
      </c>
      <c r="H189" s="147">
        <f t="shared" si="5"/>
        <v>1</v>
      </c>
      <c r="I189" s="67"/>
      <c r="J189" s="67"/>
    </row>
    <row r="190" spans="1:10">
      <c r="A190" s="340" t="s">
        <v>2353</v>
      </c>
      <c r="B190" s="341" t="s">
        <v>2354</v>
      </c>
      <c r="C190" s="147"/>
      <c r="D190" s="147"/>
      <c r="E190" s="147">
        <v>0</v>
      </c>
      <c r="F190" s="147">
        <v>1</v>
      </c>
      <c r="G190" s="147">
        <f t="shared" si="4"/>
        <v>0</v>
      </c>
      <c r="H190" s="147">
        <f t="shared" si="5"/>
        <v>1</v>
      </c>
      <c r="I190" s="67"/>
      <c r="J190" s="67"/>
    </row>
    <row r="191" spans="1:10">
      <c r="A191" s="433" t="s">
        <v>2957</v>
      </c>
      <c r="B191" s="337" t="s">
        <v>2958</v>
      </c>
      <c r="C191" s="147"/>
      <c r="D191" s="147"/>
      <c r="E191" s="147">
        <v>1</v>
      </c>
      <c r="F191" s="147">
        <v>1</v>
      </c>
      <c r="G191" s="147">
        <f t="shared" si="4"/>
        <v>1</v>
      </c>
      <c r="H191" s="147">
        <f t="shared" si="5"/>
        <v>1</v>
      </c>
      <c r="I191" s="67"/>
      <c r="J191" s="67"/>
    </row>
    <row r="192" spans="1:10">
      <c r="A192" s="433" t="s">
        <v>2959</v>
      </c>
      <c r="B192" s="337" t="s">
        <v>2960</v>
      </c>
      <c r="C192" s="147"/>
      <c r="D192" s="147"/>
      <c r="E192" s="147">
        <v>0</v>
      </c>
      <c r="F192" s="147">
        <v>1</v>
      </c>
      <c r="G192" s="147">
        <f t="shared" si="4"/>
        <v>0</v>
      </c>
      <c r="H192" s="147">
        <f t="shared" si="5"/>
        <v>1</v>
      </c>
      <c r="I192" s="67"/>
      <c r="J192" s="67"/>
    </row>
    <row r="193" spans="1:10">
      <c r="A193" s="433" t="s">
        <v>2169</v>
      </c>
      <c r="B193" s="337" t="s">
        <v>2170</v>
      </c>
      <c r="C193" s="147"/>
      <c r="D193" s="147"/>
      <c r="E193" s="147">
        <v>0</v>
      </c>
      <c r="F193" s="147">
        <v>1</v>
      </c>
      <c r="G193" s="147">
        <f t="shared" si="4"/>
        <v>0</v>
      </c>
      <c r="H193" s="147">
        <f t="shared" si="5"/>
        <v>1</v>
      </c>
      <c r="I193" s="67"/>
      <c r="J193" s="67"/>
    </row>
    <row r="194" spans="1:10">
      <c r="A194" s="340" t="s">
        <v>2961</v>
      </c>
      <c r="B194" s="341" t="s">
        <v>2962</v>
      </c>
      <c r="C194" s="147"/>
      <c r="D194" s="147"/>
      <c r="E194" s="147">
        <v>0</v>
      </c>
      <c r="F194" s="147">
        <v>1</v>
      </c>
      <c r="G194" s="147">
        <f t="shared" si="4"/>
        <v>0</v>
      </c>
      <c r="H194" s="147">
        <f t="shared" si="5"/>
        <v>1</v>
      </c>
      <c r="I194" s="67"/>
      <c r="J194" s="67"/>
    </row>
    <row r="195" spans="1:10">
      <c r="A195" s="920" t="s">
        <v>2963</v>
      </c>
      <c r="B195" s="922" t="s">
        <v>2964</v>
      </c>
      <c r="C195" s="147"/>
      <c r="D195" s="147"/>
      <c r="E195" s="147">
        <v>4</v>
      </c>
      <c r="F195" s="147">
        <v>20</v>
      </c>
      <c r="G195" s="147">
        <f t="shared" si="4"/>
        <v>4</v>
      </c>
      <c r="H195" s="147">
        <f t="shared" si="5"/>
        <v>20</v>
      </c>
      <c r="I195" s="67"/>
      <c r="J195" s="67"/>
    </row>
    <row r="196" spans="1:10">
      <c r="A196" s="429" t="s">
        <v>2965</v>
      </c>
      <c r="B196" s="564" t="s">
        <v>2966</v>
      </c>
      <c r="C196" s="147"/>
      <c r="D196" s="147"/>
      <c r="E196" s="147">
        <v>5</v>
      </c>
      <c r="F196" s="147">
        <v>15</v>
      </c>
      <c r="G196" s="147">
        <f t="shared" si="4"/>
        <v>5</v>
      </c>
      <c r="H196" s="147">
        <f t="shared" si="5"/>
        <v>15</v>
      </c>
      <c r="I196" s="67"/>
      <c r="J196" s="67"/>
    </row>
    <row r="197" spans="1:10" ht="24">
      <c r="A197" s="433" t="s">
        <v>2967</v>
      </c>
      <c r="B197" s="337" t="s">
        <v>2968</v>
      </c>
      <c r="C197" s="147"/>
      <c r="D197" s="147"/>
      <c r="E197" s="147">
        <v>7</v>
      </c>
      <c r="F197" s="147">
        <v>6</v>
      </c>
      <c r="G197" s="147">
        <f t="shared" si="4"/>
        <v>7</v>
      </c>
      <c r="H197" s="147">
        <f t="shared" si="5"/>
        <v>6</v>
      </c>
      <c r="I197" s="67"/>
      <c r="J197" s="67"/>
    </row>
    <row r="198" spans="1:10" ht="24">
      <c r="A198" s="344" t="s">
        <v>2969</v>
      </c>
      <c r="B198" s="345" t="s">
        <v>2970</v>
      </c>
      <c r="C198" s="147"/>
      <c r="D198" s="147"/>
      <c r="E198" s="147">
        <v>11</v>
      </c>
      <c r="F198" s="147">
        <v>10</v>
      </c>
      <c r="G198" s="147">
        <f t="shared" si="4"/>
        <v>11</v>
      </c>
      <c r="H198" s="147">
        <f t="shared" si="5"/>
        <v>10</v>
      </c>
      <c r="I198" s="67"/>
      <c r="J198" s="67"/>
    </row>
    <row r="199" spans="1:10">
      <c r="A199" s="433" t="s">
        <v>2971</v>
      </c>
      <c r="B199" s="337" t="s">
        <v>2972</v>
      </c>
      <c r="C199" s="147"/>
      <c r="D199" s="147"/>
      <c r="E199" s="147">
        <v>18</v>
      </c>
      <c r="F199" s="147">
        <v>15</v>
      </c>
      <c r="G199" s="147">
        <f t="shared" si="4"/>
        <v>18</v>
      </c>
      <c r="H199" s="147">
        <f t="shared" si="5"/>
        <v>15</v>
      </c>
      <c r="I199" s="67"/>
      <c r="J199" s="67"/>
    </row>
    <row r="200" spans="1:10" ht="24">
      <c r="A200" s="429" t="s">
        <v>2973</v>
      </c>
      <c r="B200" s="564" t="s">
        <v>2974</v>
      </c>
      <c r="C200" s="147"/>
      <c r="D200" s="147"/>
      <c r="E200" s="147">
        <v>5</v>
      </c>
      <c r="F200" s="147">
        <v>10</v>
      </c>
      <c r="G200" s="147">
        <f t="shared" si="4"/>
        <v>5</v>
      </c>
      <c r="H200" s="147">
        <f t="shared" si="5"/>
        <v>10</v>
      </c>
      <c r="I200" s="927"/>
      <c r="J200" s="67"/>
    </row>
    <row r="201" spans="1:10">
      <c r="A201" s="429" t="s">
        <v>2975</v>
      </c>
      <c r="B201" s="564" t="s">
        <v>2976</v>
      </c>
      <c r="C201" s="147"/>
      <c r="D201" s="147"/>
      <c r="E201" s="147">
        <v>0</v>
      </c>
      <c r="F201" s="147">
        <v>5</v>
      </c>
      <c r="G201" s="147">
        <f t="shared" ref="G201:G229" si="6">C201+E201</f>
        <v>0</v>
      </c>
      <c r="H201" s="147">
        <f t="shared" ref="H201:H229" si="7">D201+F201</f>
        <v>5</v>
      </c>
      <c r="I201" s="67"/>
      <c r="J201" s="67"/>
    </row>
    <row r="202" spans="1:10" ht="24">
      <c r="A202" s="349" t="s">
        <v>2977</v>
      </c>
      <c r="B202" s="616" t="s">
        <v>2978</v>
      </c>
      <c r="C202" s="790"/>
      <c r="D202" s="790"/>
      <c r="E202" s="147">
        <v>1</v>
      </c>
      <c r="F202" s="790">
        <v>1</v>
      </c>
      <c r="G202" s="147">
        <f t="shared" si="6"/>
        <v>1</v>
      </c>
      <c r="H202" s="147">
        <f t="shared" si="7"/>
        <v>1</v>
      </c>
      <c r="I202" s="67"/>
      <c r="J202" s="928"/>
    </row>
    <row r="203" spans="1:10">
      <c r="A203" s="349" t="s">
        <v>2979</v>
      </c>
      <c r="B203" s="616" t="s">
        <v>2980</v>
      </c>
      <c r="C203" s="790"/>
      <c r="D203" s="790"/>
      <c r="E203" s="147">
        <v>1</v>
      </c>
      <c r="F203" s="790">
        <v>1</v>
      </c>
      <c r="G203" s="147">
        <f t="shared" si="6"/>
        <v>1</v>
      </c>
      <c r="H203" s="147">
        <f t="shared" si="7"/>
        <v>1</v>
      </c>
      <c r="I203" s="67"/>
      <c r="J203" s="928"/>
    </row>
    <row r="204" spans="1:10">
      <c r="A204" s="108" t="s">
        <v>2981</v>
      </c>
      <c r="B204" s="574" t="s">
        <v>2982</v>
      </c>
      <c r="C204" s="790"/>
      <c r="D204" s="790"/>
      <c r="E204" s="147">
        <v>1</v>
      </c>
      <c r="F204" s="790">
        <v>1</v>
      </c>
      <c r="G204" s="147">
        <f t="shared" si="6"/>
        <v>1</v>
      </c>
      <c r="H204" s="147">
        <f t="shared" si="7"/>
        <v>1</v>
      </c>
      <c r="I204" s="67"/>
      <c r="J204" s="928"/>
    </row>
    <row r="205" spans="1:10" ht="24">
      <c r="A205" s="349" t="s">
        <v>1924</v>
      </c>
      <c r="B205" s="616" t="s">
        <v>1925</v>
      </c>
      <c r="C205" s="790"/>
      <c r="D205" s="790"/>
      <c r="E205" s="147">
        <v>1</v>
      </c>
      <c r="F205" s="790">
        <v>1</v>
      </c>
      <c r="G205" s="147">
        <f t="shared" si="6"/>
        <v>1</v>
      </c>
      <c r="H205" s="147">
        <f t="shared" si="7"/>
        <v>1</v>
      </c>
      <c r="I205" s="67"/>
      <c r="J205" s="928"/>
    </row>
    <row r="206" spans="1:10">
      <c r="A206" s="282" t="s">
        <v>1986</v>
      </c>
      <c r="B206" s="334" t="s">
        <v>1987</v>
      </c>
      <c r="C206" s="147"/>
      <c r="D206" s="147"/>
      <c r="E206" s="147">
        <v>112</v>
      </c>
      <c r="F206" s="147">
        <v>84</v>
      </c>
      <c r="G206" s="147">
        <f t="shared" si="6"/>
        <v>112</v>
      </c>
      <c r="H206" s="147">
        <f t="shared" si="7"/>
        <v>84</v>
      </c>
      <c r="I206" s="67"/>
      <c r="J206" s="607"/>
    </row>
    <row r="207" spans="1:10">
      <c r="A207" s="708" t="s">
        <v>2983</v>
      </c>
      <c r="B207" s="709" t="s">
        <v>2984</v>
      </c>
      <c r="C207" s="790"/>
      <c r="D207" s="790"/>
      <c r="E207" s="147">
        <v>4</v>
      </c>
      <c r="F207" s="790">
        <v>2</v>
      </c>
      <c r="G207" s="147">
        <f t="shared" si="6"/>
        <v>4</v>
      </c>
      <c r="H207" s="147">
        <f t="shared" si="7"/>
        <v>2</v>
      </c>
      <c r="I207" s="67"/>
      <c r="J207" s="928"/>
    </row>
    <row r="208" spans="1:10">
      <c r="A208" s="525" t="s">
        <v>2985</v>
      </c>
      <c r="B208" s="523" t="s">
        <v>2986</v>
      </c>
      <c r="C208" s="790"/>
      <c r="D208" s="790"/>
      <c r="E208" s="147">
        <v>1</v>
      </c>
      <c r="F208" s="790">
        <v>1</v>
      </c>
      <c r="G208" s="147">
        <f t="shared" si="6"/>
        <v>1</v>
      </c>
      <c r="H208" s="147">
        <f t="shared" si="7"/>
        <v>1</v>
      </c>
      <c r="I208" s="67"/>
      <c r="J208" s="928"/>
    </row>
    <row r="209" spans="1:10">
      <c r="A209" s="525" t="s">
        <v>2987</v>
      </c>
      <c r="B209" s="523" t="s">
        <v>2988</v>
      </c>
      <c r="C209" s="790"/>
      <c r="D209" s="790"/>
      <c r="E209" s="147">
        <v>4</v>
      </c>
      <c r="F209" s="790">
        <v>2</v>
      </c>
      <c r="G209" s="147">
        <f t="shared" si="6"/>
        <v>4</v>
      </c>
      <c r="H209" s="147">
        <f t="shared" si="7"/>
        <v>2</v>
      </c>
      <c r="I209" s="67"/>
      <c r="J209" s="928"/>
    </row>
    <row r="210" spans="1:10">
      <c r="A210" s="525" t="s">
        <v>2989</v>
      </c>
      <c r="B210" s="523" t="s">
        <v>2990</v>
      </c>
      <c r="C210" s="790"/>
      <c r="D210" s="790"/>
      <c r="E210" s="147">
        <v>1</v>
      </c>
      <c r="F210" s="790">
        <v>1</v>
      </c>
      <c r="G210" s="147">
        <f t="shared" si="6"/>
        <v>1</v>
      </c>
      <c r="H210" s="147">
        <f t="shared" si="7"/>
        <v>1</v>
      </c>
      <c r="I210" s="67"/>
      <c r="J210" s="928"/>
    </row>
    <row r="211" spans="1:10">
      <c r="A211" s="525" t="s">
        <v>2991</v>
      </c>
      <c r="B211" s="523" t="s">
        <v>2992</v>
      </c>
      <c r="C211" s="790"/>
      <c r="D211" s="790"/>
      <c r="E211" s="147">
        <v>1</v>
      </c>
      <c r="F211" s="790">
        <v>1</v>
      </c>
      <c r="G211" s="147">
        <f t="shared" si="6"/>
        <v>1</v>
      </c>
      <c r="H211" s="147">
        <f t="shared" si="7"/>
        <v>1</v>
      </c>
      <c r="I211" s="67"/>
      <c r="J211" s="928"/>
    </row>
    <row r="212" spans="1:10">
      <c r="A212" s="525" t="s">
        <v>2993</v>
      </c>
      <c r="B212" s="523" t="s">
        <v>2994</v>
      </c>
      <c r="C212" s="790"/>
      <c r="D212" s="790"/>
      <c r="E212" s="147">
        <v>1</v>
      </c>
      <c r="F212" s="790">
        <v>1</v>
      </c>
      <c r="G212" s="147">
        <f t="shared" si="6"/>
        <v>1</v>
      </c>
      <c r="H212" s="147">
        <f t="shared" si="7"/>
        <v>1</v>
      </c>
      <c r="I212" s="67"/>
      <c r="J212" s="928"/>
    </row>
    <row r="213" spans="1:10">
      <c r="A213" s="525" t="s">
        <v>2995</v>
      </c>
      <c r="B213" s="523" t="s">
        <v>2996</v>
      </c>
      <c r="C213" s="790"/>
      <c r="D213" s="790"/>
      <c r="E213" s="147">
        <v>1</v>
      </c>
      <c r="F213" s="790">
        <v>1</v>
      </c>
      <c r="G213" s="147">
        <f t="shared" si="6"/>
        <v>1</v>
      </c>
      <c r="H213" s="147">
        <f t="shared" si="7"/>
        <v>1</v>
      </c>
      <c r="I213" s="67"/>
      <c r="J213" s="928"/>
    </row>
    <row r="214" spans="1:10">
      <c r="A214" s="525" t="s">
        <v>2997</v>
      </c>
      <c r="B214" s="523" t="s">
        <v>2998</v>
      </c>
      <c r="C214" s="790"/>
      <c r="D214" s="790"/>
      <c r="E214" s="147">
        <v>1</v>
      </c>
      <c r="F214" s="790">
        <v>1</v>
      </c>
      <c r="G214" s="147">
        <f t="shared" si="6"/>
        <v>1</v>
      </c>
      <c r="H214" s="147">
        <f t="shared" si="7"/>
        <v>1</v>
      </c>
      <c r="I214" s="67"/>
      <c r="J214" s="928"/>
    </row>
    <row r="215" spans="1:10">
      <c r="A215" s="525" t="s">
        <v>2999</v>
      </c>
      <c r="B215" s="523" t="s">
        <v>3000</v>
      </c>
      <c r="C215" s="790"/>
      <c r="D215" s="790"/>
      <c r="E215" s="147">
        <v>1</v>
      </c>
      <c r="F215" s="790">
        <v>1</v>
      </c>
      <c r="G215" s="147">
        <f t="shared" si="6"/>
        <v>1</v>
      </c>
      <c r="H215" s="147">
        <f t="shared" si="7"/>
        <v>1</v>
      </c>
      <c r="I215" s="67"/>
      <c r="J215" s="928"/>
    </row>
    <row r="216" spans="1:10">
      <c r="A216" s="525" t="s">
        <v>3001</v>
      </c>
      <c r="B216" s="523" t="s">
        <v>3002</v>
      </c>
      <c r="C216" s="790"/>
      <c r="D216" s="790"/>
      <c r="E216" s="147">
        <v>1</v>
      </c>
      <c r="F216" s="790">
        <v>1</v>
      </c>
      <c r="G216" s="147">
        <f t="shared" si="6"/>
        <v>1</v>
      </c>
      <c r="H216" s="147">
        <f t="shared" si="7"/>
        <v>1</v>
      </c>
      <c r="I216" s="67"/>
      <c r="J216" s="928"/>
    </row>
    <row r="217" spans="1:10">
      <c r="A217" s="525" t="s">
        <v>3003</v>
      </c>
      <c r="B217" s="523" t="s">
        <v>3004</v>
      </c>
      <c r="C217" s="790"/>
      <c r="D217" s="790"/>
      <c r="E217" s="147">
        <v>2</v>
      </c>
      <c r="F217" s="790">
        <v>1</v>
      </c>
      <c r="G217" s="147">
        <f t="shared" si="6"/>
        <v>2</v>
      </c>
      <c r="H217" s="147">
        <f t="shared" si="7"/>
        <v>1</v>
      </c>
      <c r="I217" s="67"/>
      <c r="J217" s="928"/>
    </row>
    <row r="218" spans="1:10">
      <c r="A218" s="525" t="s">
        <v>3005</v>
      </c>
      <c r="B218" s="523" t="s">
        <v>3006</v>
      </c>
      <c r="C218" s="790"/>
      <c r="D218" s="790"/>
      <c r="E218" s="147">
        <v>2</v>
      </c>
      <c r="F218" s="790">
        <v>2</v>
      </c>
      <c r="G218" s="147">
        <f t="shared" si="6"/>
        <v>2</v>
      </c>
      <c r="H218" s="147">
        <f t="shared" si="7"/>
        <v>2</v>
      </c>
      <c r="I218" s="67"/>
      <c r="J218" s="928"/>
    </row>
    <row r="219" spans="1:10">
      <c r="A219" s="525" t="s">
        <v>3007</v>
      </c>
      <c r="B219" s="523" t="s">
        <v>3008</v>
      </c>
      <c r="C219" s="790"/>
      <c r="D219" s="790"/>
      <c r="E219" s="147">
        <v>2</v>
      </c>
      <c r="F219" s="790">
        <v>1</v>
      </c>
      <c r="G219" s="147">
        <f t="shared" si="6"/>
        <v>2</v>
      </c>
      <c r="H219" s="147">
        <f t="shared" si="7"/>
        <v>1</v>
      </c>
      <c r="I219" s="67"/>
      <c r="J219" s="928"/>
    </row>
    <row r="220" spans="1:10">
      <c r="A220" s="525" t="s">
        <v>3009</v>
      </c>
      <c r="B220" s="523" t="s">
        <v>3010</v>
      </c>
      <c r="C220" s="790"/>
      <c r="D220" s="790"/>
      <c r="E220" s="147">
        <v>3</v>
      </c>
      <c r="F220" s="790">
        <v>3</v>
      </c>
      <c r="G220" s="147">
        <f t="shared" si="6"/>
        <v>3</v>
      </c>
      <c r="H220" s="147">
        <f t="shared" si="7"/>
        <v>3</v>
      </c>
      <c r="I220" s="67"/>
      <c r="J220" s="928"/>
    </row>
    <row r="221" spans="1:10">
      <c r="A221" s="923" t="s">
        <v>3011</v>
      </c>
      <c r="B221" s="924" t="s">
        <v>3012</v>
      </c>
      <c r="C221" s="790"/>
      <c r="D221" s="790"/>
      <c r="E221" s="147">
        <v>2</v>
      </c>
      <c r="F221" s="790">
        <v>2</v>
      </c>
      <c r="G221" s="147">
        <f t="shared" si="6"/>
        <v>2</v>
      </c>
      <c r="H221" s="147">
        <f t="shared" si="7"/>
        <v>2</v>
      </c>
      <c r="I221" s="67"/>
      <c r="J221" s="928"/>
    </row>
    <row r="222" spans="1:10">
      <c r="A222" s="349" t="s">
        <v>3013</v>
      </c>
      <c r="B222" s="616" t="s">
        <v>3014</v>
      </c>
      <c r="C222" s="790"/>
      <c r="D222" s="790"/>
      <c r="E222" s="147">
        <v>2</v>
      </c>
      <c r="F222" s="790">
        <v>1</v>
      </c>
      <c r="G222" s="147">
        <f t="shared" si="6"/>
        <v>2</v>
      </c>
      <c r="H222" s="147">
        <f t="shared" si="7"/>
        <v>1</v>
      </c>
      <c r="I222" s="67"/>
      <c r="J222" s="928"/>
    </row>
    <row r="223" spans="1:10">
      <c r="A223" s="349" t="s">
        <v>3015</v>
      </c>
      <c r="B223" s="616" t="s">
        <v>3016</v>
      </c>
      <c r="C223" s="790"/>
      <c r="D223" s="790"/>
      <c r="E223" s="147">
        <v>20</v>
      </c>
      <c r="F223" s="790">
        <v>16</v>
      </c>
      <c r="G223" s="147">
        <f t="shared" si="6"/>
        <v>20</v>
      </c>
      <c r="H223" s="147">
        <f t="shared" si="7"/>
        <v>16</v>
      </c>
      <c r="I223" s="67"/>
      <c r="J223" s="928"/>
    </row>
    <row r="224" spans="1:10">
      <c r="A224" s="349" t="s">
        <v>3017</v>
      </c>
      <c r="B224" s="616" t="s">
        <v>3018</v>
      </c>
      <c r="C224" s="790"/>
      <c r="D224" s="790"/>
      <c r="E224" s="147">
        <v>2</v>
      </c>
      <c r="F224" s="790">
        <v>2</v>
      </c>
      <c r="G224" s="147">
        <f t="shared" si="6"/>
        <v>2</v>
      </c>
      <c r="H224" s="147">
        <f t="shared" si="7"/>
        <v>2</v>
      </c>
      <c r="I224" s="67"/>
      <c r="J224" s="928"/>
    </row>
    <row r="225" spans="1:10">
      <c r="A225" s="349" t="s">
        <v>3019</v>
      </c>
      <c r="B225" s="616" t="s">
        <v>3020</v>
      </c>
      <c r="C225" s="790"/>
      <c r="D225" s="790"/>
      <c r="E225" s="147">
        <v>1</v>
      </c>
      <c r="F225" s="790">
        <v>1</v>
      </c>
      <c r="G225" s="147">
        <f t="shared" si="6"/>
        <v>1</v>
      </c>
      <c r="H225" s="147">
        <f t="shared" si="7"/>
        <v>1</v>
      </c>
      <c r="I225" s="67"/>
      <c r="J225" s="928"/>
    </row>
    <row r="226" spans="1:10">
      <c r="A226" s="349" t="s">
        <v>3021</v>
      </c>
      <c r="B226" s="616" t="s">
        <v>3022</v>
      </c>
      <c r="C226" s="790"/>
      <c r="D226" s="790"/>
      <c r="E226" s="147">
        <v>2</v>
      </c>
      <c r="F226" s="790">
        <v>2</v>
      </c>
      <c r="G226" s="147">
        <f t="shared" si="6"/>
        <v>2</v>
      </c>
      <c r="H226" s="147">
        <f t="shared" si="7"/>
        <v>2</v>
      </c>
      <c r="I226" s="67"/>
      <c r="J226" s="928"/>
    </row>
    <row r="227" spans="1:10">
      <c r="A227" s="108" t="s">
        <v>3023</v>
      </c>
      <c r="B227" s="574" t="s">
        <v>3024</v>
      </c>
      <c r="C227" s="790"/>
      <c r="D227" s="790"/>
      <c r="E227" s="147">
        <v>1</v>
      </c>
      <c r="F227" s="790">
        <v>1</v>
      </c>
      <c r="G227" s="147">
        <f t="shared" si="6"/>
        <v>1</v>
      </c>
      <c r="H227" s="147">
        <f t="shared" si="7"/>
        <v>1</v>
      </c>
      <c r="I227" s="67"/>
      <c r="J227" s="928"/>
    </row>
    <row r="228" spans="1:10">
      <c r="A228" s="349" t="s">
        <v>3025</v>
      </c>
      <c r="B228" s="348" t="s">
        <v>3026</v>
      </c>
      <c r="C228" s="790"/>
      <c r="D228" s="790"/>
      <c r="E228" s="147">
        <v>1</v>
      </c>
      <c r="F228" s="790">
        <v>1</v>
      </c>
      <c r="G228" s="147">
        <f t="shared" si="6"/>
        <v>1</v>
      </c>
      <c r="H228" s="147">
        <f t="shared" si="7"/>
        <v>1</v>
      </c>
      <c r="I228" s="67"/>
      <c r="J228" s="928"/>
    </row>
    <row r="229" spans="1:10">
      <c r="A229" s="349" t="s">
        <v>2058</v>
      </c>
      <c r="B229" s="348" t="s">
        <v>2059</v>
      </c>
      <c r="C229" s="790"/>
      <c r="D229" s="790"/>
      <c r="E229" s="147">
        <v>8</v>
      </c>
      <c r="F229" s="790">
        <v>6</v>
      </c>
      <c r="G229" s="147">
        <f t="shared" si="6"/>
        <v>8</v>
      </c>
      <c r="H229" s="147">
        <f t="shared" si="7"/>
        <v>6</v>
      </c>
      <c r="I229" s="67"/>
      <c r="J229" s="928"/>
    </row>
    <row r="230" spans="1:10">
      <c r="A230" s="99"/>
      <c r="B230" s="100" t="s">
        <v>1790</v>
      </c>
      <c r="C230" s="101"/>
      <c r="D230" s="101"/>
      <c r="E230" s="101">
        <f>SUM(E9:E229)</f>
        <v>1699</v>
      </c>
      <c r="F230" s="101">
        <f>SUM(F9:F229)</f>
        <v>1877</v>
      </c>
      <c r="G230" s="101">
        <f>SUM(G9:G229)</f>
        <v>1699</v>
      </c>
      <c r="H230" s="101">
        <f>SUM(H9:H229)</f>
        <v>1877</v>
      </c>
      <c r="I230" s="67"/>
      <c r="J230" s="67"/>
    </row>
    <row r="231" spans="1:10">
      <c r="A231" s="442"/>
      <c r="B231" s="100" t="s">
        <v>2086</v>
      </c>
      <c r="C231" s="247"/>
      <c r="D231" s="247"/>
      <c r="E231" s="147"/>
      <c r="F231" s="247"/>
      <c r="G231" s="147"/>
      <c r="H231" s="247"/>
      <c r="I231" s="67"/>
      <c r="J231" s="67"/>
    </row>
    <row r="232" spans="1:10">
      <c r="A232" s="78" t="s">
        <v>2623</v>
      </c>
      <c r="B232" s="925" t="s">
        <v>2624</v>
      </c>
      <c r="C232" s="247"/>
      <c r="D232" s="247"/>
      <c r="E232" s="147">
        <v>0</v>
      </c>
      <c r="F232" s="247">
        <v>5</v>
      </c>
      <c r="G232" s="147">
        <f t="shared" ref="G232:G263" si="8">C232+E232</f>
        <v>0</v>
      </c>
      <c r="H232" s="147">
        <f t="shared" ref="H232:H263" si="9">D232+F232</f>
        <v>5</v>
      </c>
      <c r="I232" s="67"/>
      <c r="J232" s="67"/>
    </row>
    <row r="233" spans="1:10">
      <c r="A233" s="78" t="s">
        <v>1800</v>
      </c>
      <c r="B233" s="925" t="s">
        <v>1801</v>
      </c>
      <c r="C233" s="247"/>
      <c r="D233" s="247"/>
      <c r="E233" s="147">
        <v>16</v>
      </c>
      <c r="F233" s="247">
        <v>20</v>
      </c>
      <c r="G233" s="147">
        <f t="shared" si="8"/>
        <v>16</v>
      </c>
      <c r="H233" s="147">
        <f t="shared" si="9"/>
        <v>20</v>
      </c>
      <c r="I233" s="67"/>
      <c r="J233" s="67"/>
    </row>
    <row r="234" spans="1:10">
      <c r="A234" s="78" t="s">
        <v>3027</v>
      </c>
      <c r="B234" s="925" t="s">
        <v>3028</v>
      </c>
      <c r="C234" s="247"/>
      <c r="D234" s="247"/>
      <c r="E234" s="147">
        <v>1</v>
      </c>
      <c r="F234" s="247">
        <v>1</v>
      </c>
      <c r="G234" s="147">
        <f t="shared" si="8"/>
        <v>1</v>
      </c>
      <c r="H234" s="147">
        <f t="shared" si="9"/>
        <v>1</v>
      </c>
      <c r="I234" s="67"/>
      <c r="J234" s="67"/>
    </row>
    <row r="235" spans="1:10">
      <c r="A235" s="78" t="s">
        <v>1812</v>
      </c>
      <c r="B235" s="925" t="s">
        <v>1813</v>
      </c>
      <c r="C235" s="247"/>
      <c r="D235" s="247"/>
      <c r="E235" s="147">
        <v>1</v>
      </c>
      <c r="F235" s="247">
        <v>1</v>
      </c>
      <c r="G235" s="147">
        <f t="shared" si="8"/>
        <v>1</v>
      </c>
      <c r="H235" s="147">
        <f t="shared" si="9"/>
        <v>1</v>
      </c>
      <c r="I235" s="67"/>
      <c r="J235" s="67"/>
    </row>
    <row r="236" spans="1:10">
      <c r="A236" s="78" t="s">
        <v>2221</v>
      </c>
      <c r="B236" s="925" t="s">
        <v>2222</v>
      </c>
      <c r="C236" s="247"/>
      <c r="D236" s="247"/>
      <c r="E236" s="147">
        <v>0</v>
      </c>
      <c r="F236" s="247">
        <v>1</v>
      </c>
      <c r="G236" s="147">
        <f t="shared" si="8"/>
        <v>0</v>
      </c>
      <c r="H236" s="147">
        <f t="shared" si="9"/>
        <v>1</v>
      </c>
      <c r="I236" s="67"/>
      <c r="J236" s="67"/>
    </row>
    <row r="237" spans="1:10">
      <c r="A237" s="78" t="s">
        <v>2631</v>
      </c>
      <c r="B237" s="925" t="s">
        <v>2632</v>
      </c>
      <c r="C237" s="247"/>
      <c r="D237" s="247"/>
      <c r="E237" s="147">
        <v>0</v>
      </c>
      <c r="F237" s="247">
        <v>1</v>
      </c>
      <c r="G237" s="147">
        <f t="shared" si="8"/>
        <v>0</v>
      </c>
      <c r="H237" s="147">
        <f t="shared" si="9"/>
        <v>1</v>
      </c>
      <c r="I237" s="67"/>
      <c r="J237" s="67"/>
    </row>
    <row r="238" spans="1:10">
      <c r="A238" s="78" t="s">
        <v>2655</v>
      </c>
      <c r="B238" s="925" t="s">
        <v>2656</v>
      </c>
      <c r="C238" s="247"/>
      <c r="D238" s="247"/>
      <c r="E238" s="147">
        <v>49</v>
      </c>
      <c r="F238" s="247">
        <v>49</v>
      </c>
      <c r="G238" s="147">
        <f t="shared" si="8"/>
        <v>49</v>
      </c>
      <c r="H238" s="147">
        <f t="shared" si="9"/>
        <v>49</v>
      </c>
      <c r="I238" s="67"/>
      <c r="J238" s="67"/>
    </row>
    <row r="239" spans="1:10">
      <c r="A239" s="78" t="s">
        <v>2657</v>
      </c>
      <c r="B239" s="925" t="s">
        <v>2658</v>
      </c>
      <c r="C239" s="247"/>
      <c r="D239" s="247"/>
      <c r="E239" s="147">
        <v>0</v>
      </c>
      <c r="F239" s="247">
        <v>5</v>
      </c>
      <c r="G239" s="147">
        <f t="shared" si="8"/>
        <v>0</v>
      </c>
      <c r="H239" s="147">
        <f t="shared" si="9"/>
        <v>5</v>
      </c>
      <c r="I239" s="67"/>
      <c r="J239" s="67"/>
    </row>
    <row r="240" spans="1:10">
      <c r="A240" s="525" t="s">
        <v>2093</v>
      </c>
      <c r="B240" s="621" t="s">
        <v>2094</v>
      </c>
      <c r="C240" s="247"/>
      <c r="D240" s="247"/>
      <c r="E240" s="147">
        <v>6</v>
      </c>
      <c r="F240" s="247">
        <v>5</v>
      </c>
      <c r="G240" s="147">
        <f t="shared" si="8"/>
        <v>6</v>
      </c>
      <c r="H240" s="147">
        <f t="shared" si="9"/>
        <v>5</v>
      </c>
      <c r="I240" s="67"/>
      <c r="J240" s="67"/>
    </row>
    <row r="241" spans="1:10">
      <c r="A241" s="78" t="s">
        <v>2669</v>
      </c>
      <c r="B241" s="792" t="s">
        <v>2670</v>
      </c>
      <c r="C241" s="247"/>
      <c r="D241" s="247"/>
      <c r="E241" s="147">
        <v>29</v>
      </c>
      <c r="F241" s="247">
        <v>29</v>
      </c>
      <c r="G241" s="147">
        <f t="shared" si="8"/>
        <v>29</v>
      </c>
      <c r="H241" s="147">
        <f t="shared" si="9"/>
        <v>29</v>
      </c>
      <c r="I241" s="67"/>
      <c r="J241" s="67"/>
    </row>
    <row r="242" spans="1:10">
      <c r="A242" s="78" t="s">
        <v>2671</v>
      </c>
      <c r="B242" s="792" t="s">
        <v>2672</v>
      </c>
      <c r="C242" s="247"/>
      <c r="D242" s="247"/>
      <c r="E242" s="147">
        <v>110</v>
      </c>
      <c r="F242" s="247">
        <v>110</v>
      </c>
      <c r="G242" s="147">
        <f t="shared" si="8"/>
        <v>110</v>
      </c>
      <c r="H242" s="147">
        <f t="shared" si="9"/>
        <v>110</v>
      </c>
      <c r="I242" s="67"/>
      <c r="J242" s="67"/>
    </row>
    <row r="243" spans="1:10">
      <c r="A243" s="78" t="s">
        <v>2673</v>
      </c>
      <c r="B243" s="792" t="s">
        <v>2674</v>
      </c>
      <c r="C243" s="247"/>
      <c r="D243" s="247"/>
      <c r="E243" s="147">
        <v>20</v>
      </c>
      <c r="F243" s="247">
        <v>20</v>
      </c>
      <c r="G243" s="147">
        <f t="shared" si="8"/>
        <v>20</v>
      </c>
      <c r="H243" s="147">
        <f t="shared" si="9"/>
        <v>20</v>
      </c>
      <c r="I243" s="67"/>
      <c r="J243" s="67"/>
    </row>
    <row r="244" spans="1:10">
      <c r="A244" s="78" t="s">
        <v>2099</v>
      </c>
      <c r="B244" s="792" t="s">
        <v>2100</v>
      </c>
      <c r="C244" s="247"/>
      <c r="D244" s="247"/>
      <c r="E244" s="147">
        <v>410</v>
      </c>
      <c r="F244" s="247">
        <v>410</v>
      </c>
      <c r="G244" s="147">
        <f t="shared" si="8"/>
        <v>410</v>
      </c>
      <c r="H244" s="147">
        <f t="shared" si="9"/>
        <v>410</v>
      </c>
      <c r="I244" s="67"/>
      <c r="J244" s="67"/>
    </row>
    <row r="245" spans="1:10">
      <c r="A245" s="78" t="s">
        <v>2677</v>
      </c>
      <c r="B245" s="792" t="s">
        <v>2678</v>
      </c>
      <c r="C245" s="247"/>
      <c r="D245" s="247"/>
      <c r="E245" s="147">
        <v>48</v>
      </c>
      <c r="F245" s="247">
        <v>48</v>
      </c>
      <c r="G245" s="147">
        <f t="shared" si="8"/>
        <v>48</v>
      </c>
      <c r="H245" s="147">
        <f t="shared" si="9"/>
        <v>48</v>
      </c>
      <c r="I245" s="67"/>
      <c r="J245" s="67"/>
    </row>
    <row r="246" spans="1:10">
      <c r="A246" s="316" t="s">
        <v>2681</v>
      </c>
      <c r="B246" s="792" t="s">
        <v>2682</v>
      </c>
      <c r="C246" s="247"/>
      <c r="D246" s="247"/>
      <c r="E246" s="147">
        <v>20</v>
      </c>
      <c r="F246" s="247">
        <v>20</v>
      </c>
      <c r="G246" s="147">
        <f t="shared" si="8"/>
        <v>20</v>
      </c>
      <c r="H246" s="147">
        <f t="shared" si="9"/>
        <v>20</v>
      </c>
      <c r="I246" s="67"/>
      <c r="J246" s="67"/>
    </row>
    <row r="247" spans="1:10">
      <c r="A247" s="525" t="s">
        <v>2697</v>
      </c>
      <c r="B247" s="621" t="s">
        <v>2698</v>
      </c>
      <c r="C247" s="247"/>
      <c r="D247" s="247"/>
      <c r="E247" s="147">
        <v>0</v>
      </c>
      <c r="F247" s="247">
        <v>2</v>
      </c>
      <c r="G247" s="147">
        <f t="shared" si="8"/>
        <v>0</v>
      </c>
      <c r="H247" s="147">
        <f t="shared" si="9"/>
        <v>2</v>
      </c>
      <c r="I247" s="67"/>
      <c r="J247" s="67"/>
    </row>
    <row r="248" spans="1:10">
      <c r="A248" s="78" t="s">
        <v>2711</v>
      </c>
      <c r="B248" s="926" t="s">
        <v>2712</v>
      </c>
      <c r="C248" s="247"/>
      <c r="D248" s="247"/>
      <c r="E248" s="147">
        <v>0</v>
      </c>
      <c r="F248" s="247">
        <v>5</v>
      </c>
      <c r="G248" s="147">
        <f t="shared" si="8"/>
        <v>0</v>
      </c>
      <c r="H248" s="147">
        <f t="shared" si="9"/>
        <v>5</v>
      </c>
      <c r="I248" s="67"/>
      <c r="J248" s="67"/>
    </row>
    <row r="249" spans="1:10">
      <c r="A249" s="78" t="s">
        <v>2737</v>
      </c>
      <c r="B249" s="925" t="s">
        <v>2738</v>
      </c>
      <c r="C249" s="247"/>
      <c r="D249" s="247"/>
      <c r="E249" s="147">
        <v>0</v>
      </c>
      <c r="F249" s="247">
        <v>5</v>
      </c>
      <c r="G249" s="147">
        <f t="shared" si="8"/>
        <v>0</v>
      </c>
      <c r="H249" s="147">
        <f t="shared" si="9"/>
        <v>5</v>
      </c>
      <c r="I249" s="67"/>
      <c r="J249" s="67"/>
    </row>
    <row r="250" spans="1:10" ht="24">
      <c r="A250" s="525" t="s">
        <v>3029</v>
      </c>
      <c r="B250" s="621" t="s">
        <v>3030</v>
      </c>
      <c r="C250" s="247"/>
      <c r="D250" s="247"/>
      <c r="E250" s="147">
        <v>0</v>
      </c>
      <c r="F250" s="247">
        <v>1</v>
      </c>
      <c r="G250" s="147">
        <f t="shared" si="8"/>
        <v>0</v>
      </c>
      <c r="H250" s="147">
        <f t="shared" si="9"/>
        <v>1</v>
      </c>
      <c r="I250" s="67"/>
      <c r="J250" s="67"/>
    </row>
    <row r="251" spans="1:10">
      <c r="A251" s="78" t="s">
        <v>2745</v>
      </c>
      <c r="B251" s="792" t="s">
        <v>2746</v>
      </c>
      <c r="C251" s="247"/>
      <c r="D251" s="247"/>
      <c r="E251" s="147">
        <v>0</v>
      </c>
      <c r="F251" s="247">
        <v>1</v>
      </c>
      <c r="G251" s="147">
        <f t="shared" si="8"/>
        <v>0</v>
      </c>
      <c r="H251" s="147">
        <f t="shared" si="9"/>
        <v>1</v>
      </c>
      <c r="I251" s="67"/>
      <c r="J251" s="67"/>
    </row>
    <row r="252" spans="1:10">
      <c r="A252" s="78" t="s">
        <v>2747</v>
      </c>
      <c r="B252" s="925" t="s">
        <v>2748</v>
      </c>
      <c r="C252" s="247"/>
      <c r="D252" s="247"/>
      <c r="E252" s="147">
        <v>0</v>
      </c>
      <c r="F252" s="247">
        <v>1</v>
      </c>
      <c r="G252" s="147">
        <f t="shared" si="8"/>
        <v>0</v>
      </c>
      <c r="H252" s="147">
        <f t="shared" si="9"/>
        <v>1</v>
      </c>
      <c r="I252" s="67"/>
      <c r="J252" s="67"/>
    </row>
    <row r="253" spans="1:10">
      <c r="A253" s="525" t="s">
        <v>3031</v>
      </c>
      <c r="B253" s="621" t="s">
        <v>3032</v>
      </c>
      <c r="C253" s="247"/>
      <c r="D253" s="247"/>
      <c r="E253" s="147">
        <v>13</v>
      </c>
      <c r="F253" s="247">
        <v>10</v>
      </c>
      <c r="G253" s="147">
        <f t="shared" si="8"/>
        <v>13</v>
      </c>
      <c r="H253" s="147">
        <f t="shared" si="9"/>
        <v>10</v>
      </c>
      <c r="I253" s="67"/>
      <c r="J253" s="67"/>
    </row>
    <row r="254" spans="1:10">
      <c r="A254" s="78" t="s">
        <v>2749</v>
      </c>
      <c r="B254" s="792" t="s">
        <v>2750</v>
      </c>
      <c r="C254" s="247"/>
      <c r="D254" s="247"/>
      <c r="E254" s="147">
        <v>21</v>
      </c>
      <c r="F254" s="247">
        <v>21</v>
      </c>
      <c r="G254" s="147">
        <f t="shared" si="8"/>
        <v>21</v>
      </c>
      <c r="H254" s="147">
        <f t="shared" si="9"/>
        <v>21</v>
      </c>
      <c r="I254" s="67"/>
      <c r="J254" s="67"/>
    </row>
    <row r="255" spans="1:10">
      <c r="A255" s="78" t="s">
        <v>2751</v>
      </c>
      <c r="B255" s="792" t="s">
        <v>2752</v>
      </c>
      <c r="C255" s="247"/>
      <c r="D255" s="247"/>
      <c r="E255" s="147">
        <v>72</v>
      </c>
      <c r="F255" s="247">
        <v>72</v>
      </c>
      <c r="G255" s="147">
        <f t="shared" si="8"/>
        <v>72</v>
      </c>
      <c r="H255" s="147">
        <f t="shared" si="9"/>
        <v>72</v>
      </c>
      <c r="I255" s="67"/>
      <c r="J255" s="67"/>
    </row>
    <row r="256" spans="1:10">
      <c r="A256" s="78" t="s">
        <v>2753</v>
      </c>
      <c r="B256" s="792" t="s">
        <v>2754</v>
      </c>
      <c r="C256" s="247"/>
      <c r="D256" s="247"/>
      <c r="E256" s="147">
        <v>4</v>
      </c>
      <c r="F256" s="247">
        <v>15</v>
      </c>
      <c r="G256" s="147">
        <f t="shared" si="8"/>
        <v>4</v>
      </c>
      <c r="H256" s="147">
        <f t="shared" si="9"/>
        <v>15</v>
      </c>
      <c r="I256" s="67"/>
      <c r="J256" s="67"/>
    </row>
    <row r="257" spans="1:10">
      <c r="A257" s="78" t="s">
        <v>2755</v>
      </c>
      <c r="B257" s="792" t="s">
        <v>2756</v>
      </c>
      <c r="C257" s="247"/>
      <c r="D257" s="247"/>
      <c r="E257" s="147">
        <v>12</v>
      </c>
      <c r="F257" s="247">
        <v>15</v>
      </c>
      <c r="G257" s="147">
        <f t="shared" si="8"/>
        <v>12</v>
      </c>
      <c r="H257" s="147">
        <f t="shared" si="9"/>
        <v>15</v>
      </c>
      <c r="I257" s="67"/>
      <c r="J257" s="67"/>
    </row>
    <row r="258" spans="1:10">
      <c r="A258" s="78" t="s">
        <v>2757</v>
      </c>
      <c r="B258" s="792" t="s">
        <v>2758</v>
      </c>
      <c r="C258" s="247"/>
      <c r="D258" s="247"/>
      <c r="E258" s="147">
        <v>18</v>
      </c>
      <c r="F258" s="247">
        <v>15</v>
      </c>
      <c r="G258" s="147">
        <f t="shared" si="8"/>
        <v>18</v>
      </c>
      <c r="H258" s="147">
        <f t="shared" si="9"/>
        <v>15</v>
      </c>
      <c r="I258" s="67"/>
      <c r="J258" s="67"/>
    </row>
    <row r="259" spans="1:10">
      <c r="A259" s="525" t="s">
        <v>3033</v>
      </c>
      <c r="B259" s="621" t="s">
        <v>3034</v>
      </c>
      <c r="C259" s="247"/>
      <c r="D259" s="247"/>
      <c r="E259" s="147">
        <v>0</v>
      </c>
      <c r="F259" s="247">
        <v>5</v>
      </c>
      <c r="G259" s="147">
        <f t="shared" si="8"/>
        <v>0</v>
      </c>
      <c r="H259" s="147">
        <f t="shared" si="9"/>
        <v>5</v>
      </c>
      <c r="I259" s="67"/>
      <c r="J259" s="67"/>
    </row>
    <row r="260" spans="1:10">
      <c r="A260" s="78" t="s">
        <v>2759</v>
      </c>
      <c r="B260" s="792" t="s">
        <v>2760</v>
      </c>
      <c r="C260" s="247"/>
      <c r="D260" s="247"/>
      <c r="E260" s="147">
        <v>168</v>
      </c>
      <c r="F260" s="247">
        <v>168</v>
      </c>
      <c r="G260" s="147">
        <f t="shared" si="8"/>
        <v>168</v>
      </c>
      <c r="H260" s="147">
        <f t="shared" si="9"/>
        <v>168</v>
      </c>
      <c r="I260" s="67"/>
      <c r="J260" s="67"/>
    </row>
    <row r="261" spans="1:10">
      <c r="A261" s="525" t="s">
        <v>3035</v>
      </c>
      <c r="B261" s="621" t="s">
        <v>3036</v>
      </c>
      <c r="C261" s="247"/>
      <c r="D261" s="247"/>
      <c r="E261" s="147">
        <v>0</v>
      </c>
      <c r="F261" s="247">
        <v>2</v>
      </c>
      <c r="G261" s="147">
        <f t="shared" si="8"/>
        <v>0</v>
      </c>
      <c r="H261" s="147">
        <f t="shared" si="9"/>
        <v>2</v>
      </c>
      <c r="I261" s="67"/>
      <c r="J261" s="67"/>
    </row>
    <row r="262" spans="1:10">
      <c r="A262" s="78" t="s">
        <v>2769</v>
      </c>
      <c r="B262" s="925" t="s">
        <v>2770</v>
      </c>
      <c r="C262" s="247"/>
      <c r="D262" s="247"/>
      <c r="E262" s="147">
        <v>0</v>
      </c>
      <c r="F262" s="247">
        <v>5</v>
      </c>
      <c r="G262" s="147">
        <f t="shared" si="8"/>
        <v>0</v>
      </c>
      <c r="H262" s="147">
        <f t="shared" si="9"/>
        <v>5</v>
      </c>
      <c r="I262" s="67"/>
      <c r="J262" s="67"/>
    </row>
    <row r="263" spans="1:10">
      <c r="A263" s="78" t="s">
        <v>2771</v>
      </c>
      <c r="B263" s="925" t="s">
        <v>2772</v>
      </c>
      <c r="C263" s="247"/>
      <c r="D263" s="247"/>
      <c r="E263" s="147">
        <v>0</v>
      </c>
      <c r="F263" s="247">
        <v>5</v>
      </c>
      <c r="G263" s="147">
        <f t="shared" si="8"/>
        <v>0</v>
      </c>
      <c r="H263" s="147">
        <f t="shared" si="9"/>
        <v>5</v>
      </c>
      <c r="I263" s="67"/>
      <c r="J263" s="67"/>
    </row>
    <row r="264" spans="1:10">
      <c r="A264" s="78" t="s">
        <v>2773</v>
      </c>
      <c r="B264" s="926" t="s">
        <v>2774</v>
      </c>
      <c r="C264" s="247"/>
      <c r="D264" s="247"/>
      <c r="E264" s="147">
        <v>1</v>
      </c>
      <c r="F264" s="247">
        <v>5</v>
      </c>
      <c r="G264" s="147">
        <f t="shared" ref="G264:G290" si="10">C264+E264</f>
        <v>1</v>
      </c>
      <c r="H264" s="147">
        <f t="shared" ref="H264:H290" si="11">D264+F264</f>
        <v>5</v>
      </c>
      <c r="I264" s="67"/>
      <c r="J264" s="67"/>
    </row>
    <row r="265" spans="1:10">
      <c r="A265" s="78" t="s">
        <v>2775</v>
      </c>
      <c r="B265" s="925" t="s">
        <v>2776</v>
      </c>
      <c r="C265" s="247"/>
      <c r="D265" s="247"/>
      <c r="E265" s="147">
        <v>0</v>
      </c>
      <c r="F265" s="247">
        <v>5</v>
      </c>
      <c r="G265" s="147">
        <f t="shared" si="10"/>
        <v>0</v>
      </c>
      <c r="H265" s="147">
        <f t="shared" si="11"/>
        <v>5</v>
      </c>
      <c r="I265" s="67"/>
      <c r="J265" s="67"/>
    </row>
    <row r="266" spans="1:10">
      <c r="A266" s="78" t="s">
        <v>2777</v>
      </c>
      <c r="B266" s="925" t="s">
        <v>2778</v>
      </c>
      <c r="C266" s="247"/>
      <c r="D266" s="247"/>
      <c r="E266" s="147">
        <v>0</v>
      </c>
      <c r="F266" s="247">
        <v>5</v>
      </c>
      <c r="G266" s="147">
        <f t="shared" si="10"/>
        <v>0</v>
      </c>
      <c r="H266" s="147">
        <f t="shared" si="11"/>
        <v>5</v>
      </c>
      <c r="I266" s="67"/>
      <c r="J266" s="67"/>
    </row>
    <row r="267" spans="1:10">
      <c r="A267" s="78" t="s">
        <v>2779</v>
      </c>
      <c r="B267" s="925" t="s">
        <v>2780</v>
      </c>
      <c r="C267" s="247"/>
      <c r="D267" s="247"/>
      <c r="E267" s="147">
        <v>0</v>
      </c>
      <c r="F267" s="247">
        <v>5</v>
      </c>
      <c r="G267" s="147">
        <f t="shared" si="10"/>
        <v>0</v>
      </c>
      <c r="H267" s="147">
        <f t="shared" si="11"/>
        <v>5</v>
      </c>
      <c r="I267" s="67"/>
      <c r="J267" s="67"/>
    </row>
    <row r="268" spans="1:10">
      <c r="A268" s="78" t="s">
        <v>2781</v>
      </c>
      <c r="B268" s="925" t="s">
        <v>2782</v>
      </c>
      <c r="C268" s="247"/>
      <c r="D268" s="247"/>
      <c r="E268" s="147">
        <v>0</v>
      </c>
      <c r="F268" s="247">
        <v>5</v>
      </c>
      <c r="G268" s="147">
        <f t="shared" si="10"/>
        <v>0</v>
      </c>
      <c r="H268" s="147">
        <f t="shared" si="11"/>
        <v>5</v>
      </c>
      <c r="I268" s="67"/>
      <c r="J268" s="67"/>
    </row>
    <row r="269" spans="1:10">
      <c r="A269" s="78" t="s">
        <v>2783</v>
      </c>
      <c r="B269" s="926" t="s">
        <v>2784</v>
      </c>
      <c r="C269" s="247"/>
      <c r="D269" s="247"/>
      <c r="E269" s="147">
        <v>0</v>
      </c>
      <c r="F269" s="247">
        <v>5</v>
      </c>
      <c r="G269" s="147">
        <f t="shared" si="10"/>
        <v>0</v>
      </c>
      <c r="H269" s="147">
        <f t="shared" si="11"/>
        <v>5</v>
      </c>
      <c r="I269" s="67"/>
      <c r="J269" s="67"/>
    </row>
    <row r="270" spans="1:10">
      <c r="A270" s="78" t="s">
        <v>2789</v>
      </c>
      <c r="B270" s="792" t="s">
        <v>2790</v>
      </c>
      <c r="C270" s="247"/>
      <c r="D270" s="247"/>
      <c r="E270" s="147">
        <v>2</v>
      </c>
      <c r="F270" s="247">
        <v>1</v>
      </c>
      <c r="G270" s="147">
        <f t="shared" si="10"/>
        <v>2</v>
      </c>
      <c r="H270" s="147">
        <f t="shared" si="11"/>
        <v>1</v>
      </c>
      <c r="I270" s="67"/>
      <c r="J270" s="67"/>
    </row>
    <row r="271" spans="1:10">
      <c r="A271" s="78" t="s">
        <v>2793</v>
      </c>
      <c r="B271" s="926" t="s">
        <v>2794</v>
      </c>
      <c r="C271" s="247"/>
      <c r="D271" s="247"/>
      <c r="E271" s="147">
        <v>0</v>
      </c>
      <c r="F271" s="247">
        <v>1</v>
      </c>
      <c r="G271" s="147">
        <f t="shared" si="10"/>
        <v>0</v>
      </c>
      <c r="H271" s="147">
        <f t="shared" si="11"/>
        <v>1</v>
      </c>
      <c r="I271" s="67"/>
      <c r="J271" s="67"/>
    </row>
    <row r="272" spans="1:10">
      <c r="A272" s="78" t="s">
        <v>2797</v>
      </c>
      <c r="B272" s="792" t="s">
        <v>2798</v>
      </c>
      <c r="C272" s="247"/>
      <c r="D272" s="247"/>
      <c r="E272" s="147">
        <v>0</v>
      </c>
      <c r="F272" s="247">
        <v>1</v>
      </c>
      <c r="G272" s="147">
        <f t="shared" si="10"/>
        <v>0</v>
      </c>
      <c r="H272" s="147">
        <f t="shared" si="11"/>
        <v>1</v>
      </c>
      <c r="I272" s="67"/>
      <c r="J272" s="67"/>
    </row>
    <row r="273" spans="1:10">
      <c r="A273" s="78" t="s">
        <v>2799</v>
      </c>
      <c r="B273" s="792" t="s">
        <v>2800</v>
      </c>
      <c r="C273" s="247"/>
      <c r="D273" s="247"/>
      <c r="E273" s="147">
        <v>0</v>
      </c>
      <c r="F273" s="247">
        <v>1</v>
      </c>
      <c r="G273" s="147">
        <f t="shared" si="10"/>
        <v>0</v>
      </c>
      <c r="H273" s="147">
        <f t="shared" si="11"/>
        <v>1</v>
      </c>
      <c r="I273" s="67"/>
      <c r="J273" s="67"/>
    </row>
    <row r="274" spans="1:10">
      <c r="A274" s="316" t="s">
        <v>2831</v>
      </c>
      <c r="B274" s="335" t="s">
        <v>2832</v>
      </c>
      <c r="C274" s="247"/>
      <c r="D274" s="247"/>
      <c r="E274" s="147">
        <v>5</v>
      </c>
      <c r="F274" s="247">
        <v>15</v>
      </c>
      <c r="G274" s="147">
        <f t="shared" si="10"/>
        <v>5</v>
      </c>
      <c r="H274" s="147">
        <f t="shared" si="11"/>
        <v>15</v>
      </c>
      <c r="I274" s="67"/>
      <c r="J274" s="67"/>
    </row>
    <row r="275" spans="1:10">
      <c r="A275" s="78" t="s">
        <v>2833</v>
      </c>
      <c r="B275" s="792" t="s">
        <v>2834</v>
      </c>
      <c r="C275" s="247"/>
      <c r="D275" s="247"/>
      <c r="E275" s="147">
        <v>2</v>
      </c>
      <c r="F275" s="247">
        <v>5</v>
      </c>
      <c r="G275" s="147">
        <f t="shared" si="10"/>
        <v>2</v>
      </c>
      <c r="H275" s="147">
        <f t="shared" si="11"/>
        <v>5</v>
      </c>
      <c r="I275" s="67"/>
      <c r="J275" s="67"/>
    </row>
    <row r="276" spans="1:10">
      <c r="A276" s="316" t="s">
        <v>2835</v>
      </c>
      <c r="B276" s="335" t="s">
        <v>2836</v>
      </c>
      <c r="C276" s="247"/>
      <c r="D276" s="247"/>
      <c r="E276" s="147">
        <v>0</v>
      </c>
      <c r="F276" s="247">
        <v>1</v>
      </c>
      <c r="G276" s="147">
        <f t="shared" si="10"/>
        <v>0</v>
      </c>
      <c r="H276" s="147">
        <f t="shared" si="11"/>
        <v>1</v>
      </c>
      <c r="I276" s="67"/>
      <c r="J276" s="67"/>
    </row>
    <row r="277" spans="1:10">
      <c r="A277" s="78" t="s">
        <v>2877</v>
      </c>
      <c r="B277" s="792" t="s">
        <v>2878</v>
      </c>
      <c r="C277" s="247"/>
      <c r="D277" s="247"/>
      <c r="E277" s="147">
        <v>0</v>
      </c>
      <c r="F277" s="247">
        <v>2</v>
      </c>
      <c r="G277" s="147">
        <f t="shared" si="10"/>
        <v>0</v>
      </c>
      <c r="H277" s="147">
        <f t="shared" si="11"/>
        <v>2</v>
      </c>
      <c r="I277" s="67"/>
      <c r="J277" s="67"/>
    </row>
    <row r="278" spans="1:10" ht="24">
      <c r="A278" s="316" t="s">
        <v>2899</v>
      </c>
      <c r="B278" s="679" t="s">
        <v>2900</v>
      </c>
      <c r="C278" s="247"/>
      <c r="D278" s="247"/>
      <c r="E278" s="147">
        <v>20</v>
      </c>
      <c r="F278" s="247">
        <v>30</v>
      </c>
      <c r="G278" s="147">
        <f t="shared" si="10"/>
        <v>20</v>
      </c>
      <c r="H278" s="147">
        <f t="shared" si="11"/>
        <v>30</v>
      </c>
      <c r="I278" s="67"/>
      <c r="J278" s="67"/>
    </row>
    <row r="279" spans="1:10" ht="24">
      <c r="A279" s="525" t="s">
        <v>3037</v>
      </c>
      <c r="B279" s="621" t="s">
        <v>3038</v>
      </c>
      <c r="C279" s="247"/>
      <c r="D279" s="247"/>
      <c r="E279" s="147">
        <v>0</v>
      </c>
      <c r="F279" s="247">
        <v>1</v>
      </c>
      <c r="G279" s="147">
        <f t="shared" si="10"/>
        <v>0</v>
      </c>
      <c r="H279" s="147">
        <f t="shared" si="11"/>
        <v>1</v>
      </c>
      <c r="I279" s="67"/>
      <c r="J279" s="67"/>
    </row>
    <row r="280" spans="1:10">
      <c r="A280" s="316" t="s">
        <v>2929</v>
      </c>
      <c r="B280" s="792" t="s">
        <v>2930</v>
      </c>
      <c r="C280" s="247"/>
      <c r="D280" s="247"/>
      <c r="E280" s="147">
        <v>1</v>
      </c>
      <c r="F280" s="247">
        <v>5</v>
      </c>
      <c r="G280" s="147">
        <f t="shared" si="10"/>
        <v>1</v>
      </c>
      <c r="H280" s="147">
        <f t="shared" si="11"/>
        <v>5</v>
      </c>
      <c r="I280" s="67"/>
      <c r="J280" s="67"/>
    </row>
    <row r="281" spans="1:10">
      <c r="A281" s="429" t="s">
        <v>2933</v>
      </c>
      <c r="B281" s="564" t="s">
        <v>2934</v>
      </c>
      <c r="C281" s="247"/>
      <c r="D281" s="247"/>
      <c r="E281" s="147">
        <v>0</v>
      </c>
      <c r="F281" s="247">
        <v>1</v>
      </c>
      <c r="G281" s="147">
        <f t="shared" si="10"/>
        <v>0</v>
      </c>
      <c r="H281" s="147">
        <f t="shared" si="11"/>
        <v>1</v>
      </c>
      <c r="I281" s="67"/>
      <c r="J281" s="67"/>
    </row>
    <row r="282" spans="1:10">
      <c r="A282" s="433" t="s">
        <v>2935</v>
      </c>
      <c r="B282" s="337" t="s">
        <v>2936</v>
      </c>
      <c r="C282" s="247"/>
      <c r="D282" s="247"/>
      <c r="E282" s="147">
        <v>1</v>
      </c>
      <c r="F282" s="247">
        <v>5</v>
      </c>
      <c r="G282" s="147">
        <f t="shared" si="10"/>
        <v>1</v>
      </c>
      <c r="H282" s="147">
        <f t="shared" si="11"/>
        <v>5</v>
      </c>
      <c r="I282" s="67"/>
      <c r="J282" s="67"/>
    </row>
    <row r="283" spans="1:10">
      <c r="A283" s="254" t="s">
        <v>2961</v>
      </c>
      <c r="B283" s="388" t="s">
        <v>2962</v>
      </c>
      <c r="C283" s="247"/>
      <c r="D283" s="247"/>
      <c r="E283" s="147">
        <v>0</v>
      </c>
      <c r="F283" s="247">
        <v>1</v>
      </c>
      <c r="G283" s="147">
        <f t="shared" si="10"/>
        <v>0</v>
      </c>
      <c r="H283" s="147">
        <f t="shared" si="11"/>
        <v>1</v>
      </c>
      <c r="I283" s="67"/>
      <c r="J283" s="67"/>
    </row>
    <row r="284" spans="1:10">
      <c r="A284" s="254" t="s">
        <v>2963</v>
      </c>
      <c r="B284" s="929" t="s">
        <v>2964</v>
      </c>
      <c r="C284" s="247"/>
      <c r="D284" s="247"/>
      <c r="E284" s="147">
        <v>0</v>
      </c>
      <c r="F284" s="247">
        <v>1</v>
      </c>
      <c r="G284" s="147">
        <f t="shared" si="10"/>
        <v>0</v>
      </c>
      <c r="H284" s="147">
        <f t="shared" si="11"/>
        <v>1</v>
      </c>
      <c r="I284" s="67"/>
      <c r="J284" s="67"/>
    </row>
    <row r="285" spans="1:10" ht="24">
      <c r="A285" s="254" t="s">
        <v>2969</v>
      </c>
      <c r="B285" s="929" t="s">
        <v>2970</v>
      </c>
      <c r="C285" s="247"/>
      <c r="D285" s="247"/>
      <c r="E285" s="147">
        <v>0</v>
      </c>
      <c r="F285" s="247">
        <v>2</v>
      </c>
      <c r="G285" s="147">
        <f t="shared" si="10"/>
        <v>0</v>
      </c>
      <c r="H285" s="147">
        <f t="shared" si="11"/>
        <v>2</v>
      </c>
      <c r="I285" s="67"/>
      <c r="J285" s="67"/>
    </row>
    <row r="286" spans="1:10" ht="24">
      <c r="A286" s="254" t="s">
        <v>3039</v>
      </c>
      <c r="B286" s="929" t="s">
        <v>3040</v>
      </c>
      <c r="C286" s="247"/>
      <c r="D286" s="247"/>
      <c r="E286" s="147">
        <v>0</v>
      </c>
      <c r="F286" s="247">
        <v>1</v>
      </c>
      <c r="G286" s="147">
        <f t="shared" si="10"/>
        <v>0</v>
      </c>
      <c r="H286" s="147">
        <f t="shared" si="11"/>
        <v>1</v>
      </c>
      <c r="I286" s="67"/>
      <c r="J286" s="67"/>
    </row>
    <row r="287" spans="1:10" ht="24">
      <c r="A287" s="254" t="s">
        <v>2973</v>
      </c>
      <c r="B287" s="929" t="s">
        <v>2974</v>
      </c>
      <c r="C287" s="247"/>
      <c r="D287" s="247"/>
      <c r="E287" s="147">
        <v>0</v>
      </c>
      <c r="F287" s="247">
        <v>1</v>
      </c>
      <c r="G287" s="147">
        <f t="shared" si="10"/>
        <v>0</v>
      </c>
      <c r="H287" s="147">
        <f t="shared" si="11"/>
        <v>1</v>
      </c>
      <c r="I287" s="67"/>
      <c r="J287" s="67"/>
    </row>
    <row r="288" spans="1:10">
      <c r="A288" s="7" t="s">
        <v>2137</v>
      </c>
      <c r="B288" s="377" t="s">
        <v>2138</v>
      </c>
      <c r="C288" s="247"/>
      <c r="D288" s="247"/>
      <c r="E288" s="147">
        <v>6</v>
      </c>
      <c r="F288" s="247">
        <v>5</v>
      </c>
      <c r="G288" s="147">
        <f t="shared" si="10"/>
        <v>6</v>
      </c>
      <c r="H288" s="147">
        <f t="shared" si="11"/>
        <v>5</v>
      </c>
      <c r="I288" s="67"/>
      <c r="J288" s="67"/>
    </row>
    <row r="289" spans="1:10">
      <c r="A289" s="349" t="s">
        <v>3041</v>
      </c>
      <c r="B289" s="348" t="s">
        <v>3042</v>
      </c>
      <c r="C289" s="790"/>
      <c r="D289" s="790"/>
      <c r="E289" s="147">
        <v>1</v>
      </c>
      <c r="F289" s="790">
        <v>1</v>
      </c>
      <c r="G289" s="147">
        <f t="shared" si="10"/>
        <v>1</v>
      </c>
      <c r="H289" s="147">
        <f t="shared" si="11"/>
        <v>1</v>
      </c>
      <c r="I289" s="67"/>
      <c r="J289" s="928"/>
    </row>
    <row r="290" spans="1:10">
      <c r="A290" s="525" t="s">
        <v>3043</v>
      </c>
      <c r="B290" s="621" t="s">
        <v>3044</v>
      </c>
      <c r="C290" s="790"/>
      <c r="D290" s="790"/>
      <c r="E290" s="147">
        <v>2</v>
      </c>
      <c r="F290" s="790">
        <v>2</v>
      </c>
      <c r="G290" s="147">
        <f t="shared" si="10"/>
        <v>2</v>
      </c>
      <c r="H290" s="147">
        <f t="shared" si="11"/>
        <v>2</v>
      </c>
      <c r="I290" s="67"/>
      <c r="J290" s="928"/>
    </row>
    <row r="291" spans="1:10">
      <c r="A291" s="108" t="s">
        <v>3045</v>
      </c>
      <c r="B291" s="109" t="s">
        <v>3046</v>
      </c>
      <c r="C291" s="790"/>
      <c r="D291" s="790"/>
      <c r="E291" s="147">
        <v>1</v>
      </c>
      <c r="F291" s="790">
        <v>1</v>
      </c>
      <c r="G291" s="147">
        <f t="shared" ref="G291:G299" si="12">C291+E291</f>
        <v>1</v>
      </c>
      <c r="H291" s="790">
        <v>1</v>
      </c>
      <c r="I291" s="67"/>
      <c r="J291" s="928"/>
    </row>
    <row r="292" spans="1:10">
      <c r="A292" s="349" t="s">
        <v>2101</v>
      </c>
      <c r="B292" s="348" t="s">
        <v>2102</v>
      </c>
      <c r="C292" s="790"/>
      <c r="D292" s="790"/>
      <c r="E292" s="147">
        <v>2</v>
      </c>
      <c r="F292" s="790">
        <v>1</v>
      </c>
      <c r="G292" s="147">
        <f t="shared" si="12"/>
        <v>2</v>
      </c>
      <c r="H292" s="147">
        <f t="shared" ref="H292:H299" si="13">D292+F292</f>
        <v>1</v>
      </c>
      <c r="I292" s="67"/>
      <c r="J292" s="928"/>
    </row>
    <row r="293" spans="1:10">
      <c r="A293" s="390" t="s">
        <v>1986</v>
      </c>
      <c r="B293" s="342" t="s">
        <v>1987</v>
      </c>
      <c r="C293" s="247"/>
      <c r="D293" s="247"/>
      <c r="E293" s="147">
        <v>16</v>
      </c>
      <c r="F293" s="247">
        <v>16</v>
      </c>
      <c r="G293" s="147">
        <f t="shared" si="12"/>
        <v>16</v>
      </c>
      <c r="H293" s="147">
        <f t="shared" si="13"/>
        <v>16</v>
      </c>
      <c r="I293" s="67"/>
      <c r="J293" s="67"/>
    </row>
    <row r="294" spans="1:10">
      <c r="A294" s="429" t="s">
        <v>2683</v>
      </c>
      <c r="B294" s="440" t="s">
        <v>2684</v>
      </c>
      <c r="C294" s="147"/>
      <c r="D294" s="147"/>
      <c r="E294" s="147">
        <v>2</v>
      </c>
      <c r="F294" s="147">
        <v>2</v>
      </c>
      <c r="G294" s="147">
        <f t="shared" si="12"/>
        <v>2</v>
      </c>
      <c r="H294" s="147">
        <f t="shared" si="13"/>
        <v>2</v>
      </c>
      <c r="I294" s="67"/>
      <c r="J294" s="67"/>
    </row>
    <row r="295" spans="1:10">
      <c r="A295" s="108" t="s">
        <v>3047</v>
      </c>
      <c r="B295" s="574" t="s">
        <v>3048</v>
      </c>
      <c r="C295" s="790"/>
      <c r="D295" s="790"/>
      <c r="E295" s="147">
        <v>1</v>
      </c>
      <c r="F295" s="790">
        <v>1</v>
      </c>
      <c r="G295" s="147">
        <f t="shared" si="12"/>
        <v>1</v>
      </c>
      <c r="H295" s="147">
        <f t="shared" si="13"/>
        <v>1</v>
      </c>
      <c r="I295" s="67"/>
      <c r="J295" s="928"/>
    </row>
    <row r="296" spans="1:10">
      <c r="A296" s="390" t="s">
        <v>3049</v>
      </c>
      <c r="B296" s="343" t="s">
        <v>3050</v>
      </c>
      <c r="C296" s="247"/>
      <c r="D296" s="247"/>
      <c r="E296" s="147">
        <v>1</v>
      </c>
      <c r="F296" s="247">
        <v>1</v>
      </c>
      <c r="G296" s="147">
        <f t="shared" si="12"/>
        <v>1</v>
      </c>
      <c r="H296" s="147">
        <f t="shared" si="13"/>
        <v>1</v>
      </c>
      <c r="I296" s="67"/>
      <c r="J296" s="67"/>
    </row>
    <row r="297" spans="1:10">
      <c r="A297" s="390" t="s">
        <v>3051</v>
      </c>
      <c r="B297" s="343" t="s">
        <v>3052</v>
      </c>
      <c r="C297" s="247"/>
      <c r="D297" s="247"/>
      <c r="E297" s="147">
        <v>1</v>
      </c>
      <c r="F297" s="247">
        <v>1</v>
      </c>
      <c r="G297" s="147">
        <f t="shared" si="12"/>
        <v>1</v>
      </c>
      <c r="H297" s="147">
        <f t="shared" si="13"/>
        <v>1</v>
      </c>
      <c r="I297" s="67"/>
      <c r="J297" s="67"/>
    </row>
    <row r="298" spans="1:10">
      <c r="A298" s="390" t="s">
        <v>2923</v>
      </c>
      <c r="B298" s="342" t="s">
        <v>2924</v>
      </c>
      <c r="C298" s="247"/>
      <c r="D298" s="247"/>
      <c r="E298" s="147">
        <v>4</v>
      </c>
      <c r="F298" s="247">
        <v>4</v>
      </c>
      <c r="G298" s="147">
        <f t="shared" si="12"/>
        <v>4</v>
      </c>
      <c r="H298" s="147">
        <f t="shared" si="13"/>
        <v>4</v>
      </c>
      <c r="I298" s="67"/>
      <c r="J298" s="67"/>
    </row>
    <row r="299" spans="1:10">
      <c r="A299" s="390" t="s">
        <v>2052</v>
      </c>
      <c r="B299" s="342" t="s">
        <v>2053</v>
      </c>
      <c r="C299" s="247"/>
      <c r="D299" s="247"/>
      <c r="E299" s="147">
        <v>1</v>
      </c>
      <c r="F299" s="247">
        <v>1</v>
      </c>
      <c r="G299" s="147">
        <f t="shared" si="12"/>
        <v>1</v>
      </c>
      <c r="H299" s="147">
        <f t="shared" si="13"/>
        <v>1</v>
      </c>
      <c r="I299" s="67"/>
      <c r="J299" s="67"/>
    </row>
    <row r="300" spans="1:10">
      <c r="A300" s="930"/>
      <c r="B300" s="931" t="s">
        <v>3053</v>
      </c>
      <c r="C300" s="225"/>
      <c r="D300" s="225"/>
      <c r="E300" s="225">
        <f t="shared" ref="E300:H300" si="14">SUM(E232:E299)</f>
        <v>1088</v>
      </c>
      <c r="F300" s="225">
        <f t="shared" si="14"/>
        <v>1214</v>
      </c>
      <c r="G300" s="225">
        <f t="shared" si="14"/>
        <v>1088</v>
      </c>
      <c r="H300" s="225">
        <f t="shared" si="14"/>
        <v>1214</v>
      </c>
      <c r="I300" s="67"/>
      <c r="J300" s="67"/>
    </row>
    <row r="301" spans="1:10">
      <c r="A301" s="224"/>
      <c r="B301" s="201" t="s">
        <v>2105</v>
      </c>
      <c r="C301" s="101"/>
      <c r="D301" s="101"/>
      <c r="E301" s="101">
        <f t="shared" ref="E301:H301" si="15">E230+E300</f>
        <v>2787</v>
      </c>
      <c r="F301" s="101">
        <f t="shared" si="15"/>
        <v>3091</v>
      </c>
      <c r="G301" s="101">
        <f t="shared" si="15"/>
        <v>2787</v>
      </c>
      <c r="H301" s="101">
        <f t="shared" si="15"/>
        <v>3091</v>
      </c>
      <c r="I301" s="67"/>
      <c r="J301" s="67"/>
    </row>
    <row r="302" spans="1:10">
      <c r="A302" s="551"/>
      <c r="B302" s="551" t="s">
        <v>2106</v>
      </c>
      <c r="C302" s="549"/>
      <c r="D302" s="549"/>
      <c r="E302" s="147"/>
      <c r="F302" s="549"/>
      <c r="G302" s="147"/>
      <c r="H302" s="549"/>
      <c r="I302" s="67"/>
      <c r="J302" s="67"/>
    </row>
    <row r="303" spans="1:10">
      <c r="A303" s="932" t="s">
        <v>3054</v>
      </c>
      <c r="B303" s="913" t="s">
        <v>3055</v>
      </c>
      <c r="C303" s="147">
        <v>0</v>
      </c>
      <c r="D303" s="147">
        <v>1</v>
      </c>
      <c r="E303" s="147">
        <v>0</v>
      </c>
      <c r="F303" s="147">
        <v>2</v>
      </c>
      <c r="G303" s="147">
        <f t="shared" ref="G303:G334" si="16">C303+E303</f>
        <v>0</v>
      </c>
      <c r="H303" s="147">
        <f t="shared" ref="H303:H334" si="17">D303+F303</f>
        <v>3</v>
      </c>
      <c r="I303" s="67"/>
      <c r="J303" s="607"/>
    </row>
    <row r="304" spans="1:10">
      <c r="A304" s="932" t="s">
        <v>3056</v>
      </c>
      <c r="B304" s="913" t="s">
        <v>3057</v>
      </c>
      <c r="C304" s="147">
        <v>0</v>
      </c>
      <c r="D304" s="147">
        <v>1</v>
      </c>
      <c r="E304" s="147">
        <v>0</v>
      </c>
      <c r="F304" s="147">
        <v>2</v>
      </c>
      <c r="G304" s="147">
        <f t="shared" si="16"/>
        <v>0</v>
      </c>
      <c r="H304" s="147">
        <f t="shared" si="17"/>
        <v>3</v>
      </c>
      <c r="I304" s="67"/>
      <c r="J304" s="607"/>
    </row>
    <row r="305" spans="1:10">
      <c r="A305" s="932" t="s">
        <v>3058</v>
      </c>
      <c r="B305" s="913" t="s">
        <v>3059</v>
      </c>
      <c r="C305" s="147">
        <v>0</v>
      </c>
      <c r="D305" s="147">
        <v>1</v>
      </c>
      <c r="E305" s="147">
        <v>14</v>
      </c>
      <c r="F305" s="147">
        <v>15</v>
      </c>
      <c r="G305" s="147">
        <f t="shared" si="16"/>
        <v>14</v>
      </c>
      <c r="H305" s="147">
        <f t="shared" si="17"/>
        <v>16</v>
      </c>
      <c r="I305" s="67"/>
      <c r="J305" s="607"/>
    </row>
    <row r="306" spans="1:10">
      <c r="A306" s="932" t="s">
        <v>3060</v>
      </c>
      <c r="B306" s="913" t="s">
        <v>3061</v>
      </c>
      <c r="C306" s="147">
        <v>0</v>
      </c>
      <c r="D306" s="147">
        <v>1</v>
      </c>
      <c r="E306" s="147">
        <v>9</v>
      </c>
      <c r="F306" s="147">
        <v>5</v>
      </c>
      <c r="G306" s="147">
        <f t="shared" si="16"/>
        <v>9</v>
      </c>
      <c r="H306" s="147">
        <f t="shared" si="17"/>
        <v>6</v>
      </c>
      <c r="I306" s="67"/>
      <c r="J306" s="607"/>
    </row>
    <row r="307" spans="1:10">
      <c r="A307" s="932" t="s">
        <v>3062</v>
      </c>
      <c r="B307" s="913" t="s">
        <v>3063</v>
      </c>
      <c r="C307" s="147">
        <v>0</v>
      </c>
      <c r="D307" s="147">
        <v>1</v>
      </c>
      <c r="E307" s="147">
        <v>1</v>
      </c>
      <c r="F307" s="147">
        <v>5</v>
      </c>
      <c r="G307" s="147">
        <f t="shared" si="16"/>
        <v>1</v>
      </c>
      <c r="H307" s="147">
        <f t="shared" si="17"/>
        <v>6</v>
      </c>
      <c r="I307" s="67"/>
      <c r="J307" s="607"/>
    </row>
    <row r="308" spans="1:10">
      <c r="A308" s="932" t="s">
        <v>3064</v>
      </c>
      <c r="B308" s="913" t="s">
        <v>3065</v>
      </c>
      <c r="C308" s="147">
        <v>0</v>
      </c>
      <c r="D308" s="147">
        <v>1</v>
      </c>
      <c r="E308" s="147">
        <v>0</v>
      </c>
      <c r="F308" s="147">
        <v>5</v>
      </c>
      <c r="G308" s="147">
        <f t="shared" si="16"/>
        <v>0</v>
      </c>
      <c r="H308" s="147">
        <f t="shared" si="17"/>
        <v>6</v>
      </c>
      <c r="I308" s="67"/>
      <c r="J308" s="607"/>
    </row>
    <row r="309" spans="1:10">
      <c r="A309" s="932" t="s">
        <v>3066</v>
      </c>
      <c r="B309" s="913" t="s">
        <v>3067</v>
      </c>
      <c r="C309" s="147">
        <v>0</v>
      </c>
      <c r="D309" s="147">
        <v>1</v>
      </c>
      <c r="E309" s="147">
        <v>0</v>
      </c>
      <c r="F309" s="147">
        <v>5</v>
      </c>
      <c r="G309" s="147">
        <f t="shared" si="16"/>
        <v>0</v>
      </c>
      <c r="H309" s="147">
        <f t="shared" si="17"/>
        <v>6</v>
      </c>
      <c r="I309" s="67"/>
      <c r="J309" s="607"/>
    </row>
    <row r="310" spans="1:10">
      <c r="A310" s="932" t="s">
        <v>3068</v>
      </c>
      <c r="B310" s="913" t="s">
        <v>3069</v>
      </c>
      <c r="C310" s="147">
        <v>0</v>
      </c>
      <c r="D310" s="147">
        <v>1</v>
      </c>
      <c r="E310" s="147">
        <v>1</v>
      </c>
      <c r="F310" s="147">
        <v>5</v>
      </c>
      <c r="G310" s="147">
        <f t="shared" si="16"/>
        <v>1</v>
      </c>
      <c r="H310" s="147">
        <f t="shared" si="17"/>
        <v>6</v>
      </c>
      <c r="I310" s="67"/>
      <c r="J310" s="607"/>
    </row>
    <row r="311" spans="1:10">
      <c r="A311" s="932" t="s">
        <v>3070</v>
      </c>
      <c r="B311" s="913" t="s">
        <v>3071</v>
      </c>
      <c r="C311" s="147">
        <v>0</v>
      </c>
      <c r="D311" s="147">
        <v>1</v>
      </c>
      <c r="E311" s="147">
        <v>2</v>
      </c>
      <c r="F311" s="147">
        <v>5</v>
      </c>
      <c r="G311" s="147">
        <f t="shared" si="16"/>
        <v>2</v>
      </c>
      <c r="H311" s="147">
        <f t="shared" si="17"/>
        <v>6</v>
      </c>
      <c r="I311" s="67"/>
      <c r="J311" s="607"/>
    </row>
    <row r="312" spans="1:10">
      <c r="A312" s="932" t="s">
        <v>2107</v>
      </c>
      <c r="B312" s="913" t="s">
        <v>2108</v>
      </c>
      <c r="C312" s="147">
        <v>0</v>
      </c>
      <c r="D312" s="147">
        <v>1</v>
      </c>
      <c r="E312" s="147">
        <v>52</v>
      </c>
      <c r="F312" s="147">
        <v>40</v>
      </c>
      <c r="G312" s="147">
        <f t="shared" si="16"/>
        <v>52</v>
      </c>
      <c r="H312" s="147">
        <f t="shared" si="17"/>
        <v>41</v>
      </c>
      <c r="I312" s="67"/>
      <c r="J312" s="607"/>
    </row>
    <row r="313" spans="1:10">
      <c r="A313" s="932" t="s">
        <v>3072</v>
      </c>
      <c r="B313" s="775" t="s">
        <v>3073</v>
      </c>
      <c r="C313" s="147">
        <v>0</v>
      </c>
      <c r="D313" s="147">
        <v>1</v>
      </c>
      <c r="E313" s="147">
        <v>0</v>
      </c>
      <c r="F313" s="147">
        <v>0</v>
      </c>
      <c r="G313" s="147">
        <f t="shared" si="16"/>
        <v>0</v>
      </c>
      <c r="H313" s="147">
        <f t="shared" si="17"/>
        <v>1</v>
      </c>
      <c r="I313" s="67"/>
      <c r="J313" s="607"/>
    </row>
    <row r="314" spans="1:10">
      <c r="A314" s="932" t="s">
        <v>3074</v>
      </c>
      <c r="B314" s="913" t="s">
        <v>3075</v>
      </c>
      <c r="C314" s="147">
        <v>0</v>
      </c>
      <c r="D314" s="147">
        <v>1</v>
      </c>
      <c r="E314" s="147">
        <v>0</v>
      </c>
      <c r="F314" s="147">
        <v>5</v>
      </c>
      <c r="G314" s="147">
        <f t="shared" si="16"/>
        <v>0</v>
      </c>
      <c r="H314" s="147">
        <f t="shared" si="17"/>
        <v>6</v>
      </c>
      <c r="I314" s="67"/>
      <c r="J314" s="607"/>
    </row>
    <row r="315" spans="1:10">
      <c r="A315" s="932" t="s">
        <v>3076</v>
      </c>
      <c r="B315" s="913" t="s">
        <v>3077</v>
      </c>
      <c r="C315" s="147">
        <v>0</v>
      </c>
      <c r="D315" s="147">
        <v>1</v>
      </c>
      <c r="E315" s="147">
        <v>4</v>
      </c>
      <c r="F315" s="147">
        <v>5</v>
      </c>
      <c r="G315" s="147">
        <f t="shared" si="16"/>
        <v>4</v>
      </c>
      <c r="H315" s="147">
        <f t="shared" si="17"/>
        <v>6</v>
      </c>
      <c r="I315" s="67"/>
      <c r="J315" s="607"/>
    </row>
    <row r="316" spans="1:10">
      <c r="A316" s="932" t="s">
        <v>3078</v>
      </c>
      <c r="B316" s="913" t="s">
        <v>3079</v>
      </c>
      <c r="C316" s="147">
        <v>0</v>
      </c>
      <c r="D316" s="147">
        <v>1</v>
      </c>
      <c r="E316" s="147">
        <v>0</v>
      </c>
      <c r="F316" s="147">
        <v>5</v>
      </c>
      <c r="G316" s="147">
        <f t="shared" si="16"/>
        <v>0</v>
      </c>
      <c r="H316" s="147">
        <f t="shared" si="17"/>
        <v>6</v>
      </c>
      <c r="I316" s="67"/>
      <c r="J316" s="607"/>
    </row>
    <row r="317" spans="1:10">
      <c r="A317" s="932" t="s">
        <v>3080</v>
      </c>
      <c r="B317" s="913" t="s">
        <v>3081</v>
      </c>
      <c r="C317" s="147">
        <v>0</v>
      </c>
      <c r="D317" s="147">
        <v>1</v>
      </c>
      <c r="E317" s="147">
        <v>2</v>
      </c>
      <c r="F317" s="147">
        <v>5</v>
      </c>
      <c r="G317" s="147">
        <f t="shared" si="16"/>
        <v>2</v>
      </c>
      <c r="H317" s="147">
        <f t="shared" si="17"/>
        <v>6</v>
      </c>
      <c r="I317" s="67"/>
      <c r="J317" s="607"/>
    </row>
    <row r="318" spans="1:10">
      <c r="A318" s="316" t="s">
        <v>2115</v>
      </c>
      <c r="B318" s="335" t="s">
        <v>2116</v>
      </c>
      <c r="C318" s="147">
        <v>0</v>
      </c>
      <c r="D318" s="147">
        <v>0</v>
      </c>
      <c r="E318" s="147">
        <v>0</v>
      </c>
      <c r="F318" s="147">
        <v>200</v>
      </c>
      <c r="G318" s="147">
        <f t="shared" si="16"/>
        <v>0</v>
      </c>
      <c r="H318" s="147">
        <f t="shared" si="17"/>
        <v>200</v>
      </c>
      <c r="I318" s="67"/>
      <c r="J318" s="607"/>
    </row>
    <row r="319" spans="1:10">
      <c r="A319" s="282" t="s">
        <v>2117</v>
      </c>
      <c r="B319" s="334" t="s">
        <v>2118</v>
      </c>
      <c r="C319" s="147">
        <v>0</v>
      </c>
      <c r="D319" s="147">
        <v>0</v>
      </c>
      <c r="E319" s="147">
        <v>0</v>
      </c>
      <c r="F319" s="147">
        <v>5</v>
      </c>
      <c r="G319" s="147">
        <f t="shared" si="16"/>
        <v>0</v>
      </c>
      <c r="H319" s="147">
        <f t="shared" si="17"/>
        <v>5</v>
      </c>
      <c r="I319" s="67"/>
      <c r="J319" s="607"/>
    </row>
    <row r="320" spans="1:10">
      <c r="A320" s="282" t="s">
        <v>3082</v>
      </c>
      <c r="B320" s="334" t="s">
        <v>3083</v>
      </c>
      <c r="C320" s="147">
        <v>0</v>
      </c>
      <c r="D320" s="147">
        <v>0</v>
      </c>
      <c r="E320" s="147">
        <v>0</v>
      </c>
      <c r="F320" s="147">
        <v>5</v>
      </c>
      <c r="G320" s="147">
        <f t="shared" si="16"/>
        <v>0</v>
      </c>
      <c r="H320" s="147">
        <f t="shared" si="17"/>
        <v>5</v>
      </c>
      <c r="I320" s="67"/>
      <c r="J320" s="607"/>
    </row>
    <row r="321" spans="1:10">
      <c r="A321" s="194" t="s">
        <v>2119</v>
      </c>
      <c r="B321" s="334" t="s">
        <v>2120</v>
      </c>
      <c r="C321" s="147">
        <v>0</v>
      </c>
      <c r="D321" s="147">
        <v>0</v>
      </c>
      <c r="E321" s="147">
        <v>50</v>
      </c>
      <c r="F321" s="147">
        <v>200</v>
      </c>
      <c r="G321" s="147">
        <f t="shared" si="16"/>
        <v>50</v>
      </c>
      <c r="H321" s="147">
        <f t="shared" si="17"/>
        <v>200</v>
      </c>
      <c r="I321" s="67"/>
      <c r="J321" s="607"/>
    </row>
    <row r="322" spans="1:10">
      <c r="A322" s="376" t="s">
        <v>2127</v>
      </c>
      <c r="B322" s="855" t="s">
        <v>2128</v>
      </c>
      <c r="C322" s="147">
        <v>0</v>
      </c>
      <c r="D322" s="147">
        <v>0</v>
      </c>
      <c r="E322" s="147">
        <v>35</v>
      </c>
      <c r="F322" s="147">
        <v>30</v>
      </c>
      <c r="G322" s="147">
        <f t="shared" si="16"/>
        <v>35</v>
      </c>
      <c r="H322" s="147">
        <f t="shared" si="17"/>
        <v>30</v>
      </c>
      <c r="I322" s="67"/>
      <c r="J322" s="607"/>
    </row>
    <row r="323" spans="1:10">
      <c r="A323" s="376" t="s">
        <v>2129</v>
      </c>
      <c r="B323" s="855" t="s">
        <v>2130</v>
      </c>
      <c r="C323" s="147">
        <v>0</v>
      </c>
      <c r="D323" s="147">
        <v>0</v>
      </c>
      <c r="E323" s="147">
        <v>0</v>
      </c>
      <c r="F323" s="147">
        <v>5</v>
      </c>
      <c r="G323" s="147">
        <f t="shared" si="16"/>
        <v>0</v>
      </c>
      <c r="H323" s="147">
        <f t="shared" si="17"/>
        <v>5</v>
      </c>
      <c r="I323" s="67"/>
      <c r="J323" s="607"/>
    </row>
    <row r="324" spans="1:10">
      <c r="A324" s="316" t="s">
        <v>2131</v>
      </c>
      <c r="B324" s="335" t="s">
        <v>2132</v>
      </c>
      <c r="C324" s="147">
        <v>0</v>
      </c>
      <c r="D324" s="147">
        <v>0</v>
      </c>
      <c r="E324" s="147">
        <v>314</v>
      </c>
      <c r="F324" s="147">
        <v>300</v>
      </c>
      <c r="G324" s="147">
        <f t="shared" si="16"/>
        <v>314</v>
      </c>
      <c r="H324" s="147">
        <f t="shared" si="17"/>
        <v>300</v>
      </c>
      <c r="I324" s="67"/>
      <c r="J324" s="607"/>
    </row>
    <row r="325" spans="1:10">
      <c r="A325" s="316" t="s">
        <v>2133</v>
      </c>
      <c r="B325" s="335" t="s">
        <v>2134</v>
      </c>
      <c r="C325" s="147">
        <v>0</v>
      </c>
      <c r="D325" s="147">
        <v>0</v>
      </c>
      <c r="E325" s="147">
        <v>0</v>
      </c>
      <c r="F325" s="147">
        <v>5</v>
      </c>
      <c r="G325" s="147">
        <f t="shared" si="16"/>
        <v>0</v>
      </c>
      <c r="H325" s="147">
        <f t="shared" si="17"/>
        <v>5</v>
      </c>
      <c r="I325" s="67"/>
      <c r="J325" s="607"/>
    </row>
    <row r="326" spans="1:10">
      <c r="A326" s="316" t="s">
        <v>2601</v>
      </c>
      <c r="B326" s="335" t="s">
        <v>2602</v>
      </c>
      <c r="C326" s="147">
        <v>33</v>
      </c>
      <c r="D326" s="147">
        <v>90</v>
      </c>
      <c r="E326" s="147">
        <v>811</v>
      </c>
      <c r="F326" s="147">
        <v>450</v>
      </c>
      <c r="G326" s="147">
        <f t="shared" si="16"/>
        <v>844</v>
      </c>
      <c r="H326" s="147">
        <f t="shared" si="17"/>
        <v>540</v>
      </c>
      <c r="I326" s="67"/>
      <c r="J326" s="607"/>
    </row>
    <row r="327" spans="1:10">
      <c r="A327" s="282" t="s">
        <v>2321</v>
      </c>
      <c r="B327" s="334" t="s">
        <v>2322</v>
      </c>
      <c r="C327" s="147">
        <v>0</v>
      </c>
      <c r="D327" s="147">
        <v>0</v>
      </c>
      <c r="E327" s="147">
        <v>0</v>
      </c>
      <c r="F327" s="147">
        <v>5</v>
      </c>
      <c r="G327" s="147">
        <f t="shared" si="16"/>
        <v>0</v>
      </c>
      <c r="H327" s="147">
        <f t="shared" si="17"/>
        <v>5</v>
      </c>
      <c r="I327" s="67"/>
      <c r="J327" s="607"/>
    </row>
    <row r="328" spans="1:10">
      <c r="A328" s="316" t="s">
        <v>2135</v>
      </c>
      <c r="B328" s="335" t="s">
        <v>2136</v>
      </c>
      <c r="C328" s="147">
        <v>863</v>
      </c>
      <c r="D328" s="147">
        <v>1000</v>
      </c>
      <c r="E328" s="147">
        <v>3193</v>
      </c>
      <c r="F328" s="147">
        <v>3193</v>
      </c>
      <c r="G328" s="147">
        <f t="shared" si="16"/>
        <v>4056</v>
      </c>
      <c r="H328" s="147">
        <f t="shared" si="17"/>
        <v>4193</v>
      </c>
      <c r="I328" s="67"/>
      <c r="J328" s="607"/>
    </row>
    <row r="329" spans="1:10">
      <c r="A329" s="194" t="s">
        <v>3084</v>
      </c>
      <c r="B329" s="334" t="s">
        <v>3085</v>
      </c>
      <c r="C329" s="147">
        <v>0</v>
      </c>
      <c r="D329" s="147">
        <v>0</v>
      </c>
      <c r="E329" s="147">
        <v>1</v>
      </c>
      <c r="F329" s="147">
        <v>20</v>
      </c>
      <c r="G329" s="147">
        <f t="shared" si="16"/>
        <v>1</v>
      </c>
      <c r="H329" s="147">
        <f t="shared" si="17"/>
        <v>20</v>
      </c>
      <c r="I329" s="67"/>
      <c r="J329" s="607"/>
    </row>
    <row r="330" spans="1:10">
      <c r="A330" s="316" t="s">
        <v>2219</v>
      </c>
      <c r="B330" s="335" t="s">
        <v>2220</v>
      </c>
      <c r="C330" s="147">
        <v>7</v>
      </c>
      <c r="D330" s="147">
        <v>30</v>
      </c>
      <c r="E330" s="147">
        <v>3</v>
      </c>
      <c r="F330" s="147">
        <v>20</v>
      </c>
      <c r="G330" s="147">
        <f t="shared" si="16"/>
        <v>10</v>
      </c>
      <c r="H330" s="147">
        <f t="shared" si="17"/>
        <v>50</v>
      </c>
      <c r="I330" s="67"/>
      <c r="J330" s="607"/>
    </row>
    <row r="331" spans="1:10">
      <c r="A331" s="316" t="s">
        <v>1800</v>
      </c>
      <c r="B331" s="335" t="s">
        <v>1801</v>
      </c>
      <c r="C331" s="147">
        <v>0</v>
      </c>
      <c r="D331" s="147">
        <v>20</v>
      </c>
      <c r="E331" s="147"/>
      <c r="F331" s="147">
        <v>0</v>
      </c>
      <c r="G331" s="147">
        <f t="shared" si="16"/>
        <v>0</v>
      </c>
      <c r="H331" s="147">
        <f t="shared" si="17"/>
        <v>20</v>
      </c>
      <c r="I331" s="67"/>
      <c r="J331" s="607"/>
    </row>
    <row r="332" spans="1:10">
      <c r="A332" s="316" t="s">
        <v>3086</v>
      </c>
      <c r="B332" s="335" t="s">
        <v>3087</v>
      </c>
      <c r="C332" s="147">
        <v>2</v>
      </c>
      <c r="D332" s="147">
        <v>10</v>
      </c>
      <c r="E332" s="147">
        <v>4</v>
      </c>
      <c r="F332" s="147">
        <v>5</v>
      </c>
      <c r="G332" s="147">
        <f t="shared" si="16"/>
        <v>6</v>
      </c>
      <c r="H332" s="147">
        <f t="shared" si="17"/>
        <v>15</v>
      </c>
      <c r="I332" s="67"/>
      <c r="J332" s="607"/>
    </row>
    <row r="333" spans="1:10">
      <c r="A333" s="316" t="s">
        <v>3088</v>
      </c>
      <c r="B333" s="335" t="s">
        <v>3089</v>
      </c>
      <c r="C333" s="147">
        <v>1</v>
      </c>
      <c r="D333" s="147">
        <v>5</v>
      </c>
      <c r="E333" s="147">
        <v>6</v>
      </c>
      <c r="F333" s="147">
        <v>5</v>
      </c>
      <c r="G333" s="147">
        <f t="shared" si="16"/>
        <v>7</v>
      </c>
      <c r="H333" s="147">
        <f t="shared" si="17"/>
        <v>10</v>
      </c>
      <c r="I333" s="67"/>
      <c r="J333" s="607"/>
    </row>
    <row r="334" spans="1:10">
      <c r="A334" s="316" t="s">
        <v>3090</v>
      </c>
      <c r="B334" s="335" t="s">
        <v>3091</v>
      </c>
      <c r="C334" s="147">
        <v>32</v>
      </c>
      <c r="D334" s="147">
        <v>15</v>
      </c>
      <c r="E334" s="147">
        <v>6</v>
      </c>
      <c r="F334" s="147">
        <v>5</v>
      </c>
      <c r="G334" s="147">
        <f t="shared" si="16"/>
        <v>38</v>
      </c>
      <c r="H334" s="147">
        <f t="shared" si="17"/>
        <v>20</v>
      </c>
      <c r="I334" s="67"/>
      <c r="J334" s="607"/>
    </row>
    <row r="335" spans="1:10">
      <c r="A335" s="316" t="s">
        <v>2627</v>
      </c>
      <c r="B335" s="335" t="s">
        <v>2628</v>
      </c>
      <c r="C335" s="147">
        <v>0</v>
      </c>
      <c r="D335" s="147">
        <v>2</v>
      </c>
      <c r="E335" s="147"/>
      <c r="F335" s="147">
        <v>0</v>
      </c>
      <c r="G335" s="147">
        <f t="shared" ref="G335:G366" si="18">C335+E335</f>
        <v>0</v>
      </c>
      <c r="H335" s="147">
        <f t="shared" ref="H335:H366" si="19">D335+F335</f>
        <v>2</v>
      </c>
      <c r="I335" s="67"/>
      <c r="J335" s="607"/>
    </row>
    <row r="336" spans="1:10">
      <c r="A336" s="316" t="s">
        <v>2629</v>
      </c>
      <c r="B336" s="335" t="s">
        <v>2630</v>
      </c>
      <c r="C336" s="147">
        <v>0</v>
      </c>
      <c r="D336" s="147">
        <v>5</v>
      </c>
      <c r="E336" s="147"/>
      <c r="F336" s="147">
        <v>0</v>
      </c>
      <c r="G336" s="147">
        <f t="shared" si="18"/>
        <v>0</v>
      </c>
      <c r="H336" s="147">
        <f t="shared" si="19"/>
        <v>5</v>
      </c>
      <c r="I336" s="67"/>
      <c r="J336" s="607"/>
    </row>
    <row r="337" spans="1:10">
      <c r="A337" s="376" t="s">
        <v>1812</v>
      </c>
      <c r="B337" s="855" t="s">
        <v>1813</v>
      </c>
      <c r="C337" s="147">
        <v>0</v>
      </c>
      <c r="D337" s="147">
        <v>5</v>
      </c>
      <c r="E337" s="147"/>
      <c r="F337" s="147">
        <v>0</v>
      </c>
      <c r="G337" s="147">
        <f t="shared" si="18"/>
        <v>0</v>
      </c>
      <c r="H337" s="147">
        <f t="shared" si="19"/>
        <v>5</v>
      </c>
      <c r="I337" s="67"/>
      <c r="J337" s="607"/>
    </row>
    <row r="338" spans="1:10">
      <c r="A338" s="316" t="s">
        <v>2221</v>
      </c>
      <c r="B338" s="335" t="s">
        <v>2222</v>
      </c>
      <c r="C338" s="147">
        <v>6</v>
      </c>
      <c r="D338" s="147">
        <v>10</v>
      </c>
      <c r="E338" s="147"/>
      <c r="F338" s="147">
        <v>0</v>
      </c>
      <c r="G338" s="147">
        <f t="shared" si="18"/>
        <v>6</v>
      </c>
      <c r="H338" s="147">
        <f t="shared" si="19"/>
        <v>10</v>
      </c>
      <c r="I338" s="67"/>
      <c r="J338" s="607"/>
    </row>
    <row r="339" spans="1:10">
      <c r="A339" s="282" t="s">
        <v>3092</v>
      </c>
      <c r="B339" s="334" t="s">
        <v>3093</v>
      </c>
      <c r="C339" s="147">
        <v>0</v>
      </c>
      <c r="D339" s="147">
        <v>0</v>
      </c>
      <c r="E339" s="147">
        <v>0</v>
      </c>
      <c r="F339" s="147">
        <v>5</v>
      </c>
      <c r="G339" s="147">
        <f t="shared" si="18"/>
        <v>0</v>
      </c>
      <c r="H339" s="147">
        <f t="shared" si="19"/>
        <v>5</v>
      </c>
      <c r="I339" s="67"/>
      <c r="J339" s="607"/>
    </row>
    <row r="340" spans="1:10">
      <c r="A340" s="316" t="s">
        <v>3094</v>
      </c>
      <c r="B340" s="335" t="s">
        <v>3095</v>
      </c>
      <c r="C340" s="147">
        <v>0</v>
      </c>
      <c r="D340" s="147">
        <v>5</v>
      </c>
      <c r="E340" s="147">
        <v>11</v>
      </c>
      <c r="F340" s="147">
        <v>10</v>
      </c>
      <c r="G340" s="147">
        <f t="shared" si="18"/>
        <v>11</v>
      </c>
      <c r="H340" s="147">
        <f t="shared" si="19"/>
        <v>15</v>
      </c>
      <c r="I340" s="67"/>
      <c r="J340" s="607"/>
    </row>
    <row r="341" spans="1:10">
      <c r="A341" s="316" t="s">
        <v>2657</v>
      </c>
      <c r="B341" s="335" t="s">
        <v>2658</v>
      </c>
      <c r="C341" s="147">
        <v>0</v>
      </c>
      <c r="D341" s="147">
        <v>5</v>
      </c>
      <c r="E341" s="147"/>
      <c r="F341" s="147">
        <v>0</v>
      </c>
      <c r="G341" s="147">
        <f t="shared" si="18"/>
        <v>0</v>
      </c>
      <c r="H341" s="147">
        <f t="shared" si="19"/>
        <v>5</v>
      </c>
      <c r="I341" s="67"/>
      <c r="J341" s="607"/>
    </row>
    <row r="342" spans="1:10">
      <c r="A342" s="932" t="s">
        <v>3096</v>
      </c>
      <c r="B342" s="913" t="s">
        <v>3097</v>
      </c>
      <c r="C342" s="147">
        <v>0</v>
      </c>
      <c r="D342" s="147">
        <v>0</v>
      </c>
      <c r="E342" s="147">
        <v>4</v>
      </c>
      <c r="F342" s="147">
        <v>4</v>
      </c>
      <c r="G342" s="147">
        <f t="shared" si="18"/>
        <v>4</v>
      </c>
      <c r="H342" s="147">
        <f t="shared" si="19"/>
        <v>4</v>
      </c>
      <c r="I342" s="67"/>
      <c r="J342" s="607"/>
    </row>
    <row r="343" spans="1:10">
      <c r="A343" s="194" t="s">
        <v>3098</v>
      </c>
      <c r="B343" s="334" t="s">
        <v>3099</v>
      </c>
      <c r="C343" s="147">
        <v>0</v>
      </c>
      <c r="D343" s="147">
        <v>0</v>
      </c>
      <c r="E343" s="147">
        <v>0</v>
      </c>
      <c r="F343" s="147">
        <v>1</v>
      </c>
      <c r="G343" s="147">
        <f t="shared" si="18"/>
        <v>0</v>
      </c>
      <c r="H343" s="147">
        <f t="shared" si="19"/>
        <v>1</v>
      </c>
      <c r="I343" s="67"/>
      <c r="J343" s="607"/>
    </row>
    <row r="344" spans="1:10">
      <c r="A344" s="282" t="s">
        <v>1984</v>
      </c>
      <c r="B344" s="334" t="s">
        <v>1985</v>
      </c>
      <c r="C344" s="147">
        <v>5</v>
      </c>
      <c r="D344" s="147">
        <v>20</v>
      </c>
      <c r="E344" s="147">
        <v>53</v>
      </c>
      <c r="F344" s="147">
        <v>45</v>
      </c>
      <c r="G344" s="147">
        <f t="shared" si="18"/>
        <v>58</v>
      </c>
      <c r="H344" s="147">
        <f t="shared" si="19"/>
        <v>65</v>
      </c>
      <c r="I344" s="67"/>
      <c r="J344" s="607"/>
    </row>
    <row r="345" spans="1:10">
      <c r="A345" s="282" t="s">
        <v>2093</v>
      </c>
      <c r="B345" s="334" t="s">
        <v>2094</v>
      </c>
      <c r="C345" s="147">
        <v>1</v>
      </c>
      <c r="D345" s="147">
        <v>5</v>
      </c>
      <c r="E345" s="147"/>
      <c r="F345" s="147">
        <v>0</v>
      </c>
      <c r="G345" s="147">
        <f t="shared" si="18"/>
        <v>1</v>
      </c>
      <c r="H345" s="147">
        <f t="shared" si="19"/>
        <v>5</v>
      </c>
      <c r="I345" s="67"/>
      <c r="J345" s="607"/>
    </row>
    <row r="346" spans="1:10">
      <c r="A346" s="316" t="s">
        <v>2669</v>
      </c>
      <c r="B346" s="335" t="s">
        <v>2670</v>
      </c>
      <c r="C346" s="147">
        <v>0</v>
      </c>
      <c r="D346" s="147">
        <v>5</v>
      </c>
      <c r="E346" s="147"/>
      <c r="F346" s="147">
        <v>0</v>
      </c>
      <c r="G346" s="147">
        <f t="shared" si="18"/>
        <v>0</v>
      </c>
      <c r="H346" s="147">
        <f t="shared" si="19"/>
        <v>5</v>
      </c>
      <c r="I346" s="67"/>
      <c r="J346" s="607"/>
    </row>
    <row r="347" spans="1:10">
      <c r="A347" s="316" t="s">
        <v>2671</v>
      </c>
      <c r="B347" s="335" t="s">
        <v>2672</v>
      </c>
      <c r="C347" s="147">
        <v>0</v>
      </c>
      <c r="D347" s="147">
        <v>5</v>
      </c>
      <c r="E347" s="147"/>
      <c r="F347" s="147">
        <v>0</v>
      </c>
      <c r="G347" s="147">
        <f t="shared" si="18"/>
        <v>0</v>
      </c>
      <c r="H347" s="147">
        <f t="shared" si="19"/>
        <v>5</v>
      </c>
      <c r="I347" s="67"/>
      <c r="J347" s="607"/>
    </row>
    <row r="348" spans="1:10">
      <c r="A348" s="316" t="s">
        <v>2673</v>
      </c>
      <c r="B348" s="335" t="s">
        <v>2674</v>
      </c>
      <c r="C348" s="147">
        <v>1</v>
      </c>
      <c r="D348" s="147">
        <v>5</v>
      </c>
      <c r="E348" s="147"/>
      <c r="F348" s="147">
        <v>0</v>
      </c>
      <c r="G348" s="147">
        <f t="shared" si="18"/>
        <v>1</v>
      </c>
      <c r="H348" s="147">
        <f t="shared" si="19"/>
        <v>5</v>
      </c>
      <c r="I348" s="67"/>
      <c r="J348" s="607"/>
    </row>
    <row r="349" spans="1:10">
      <c r="A349" s="316" t="s">
        <v>2675</v>
      </c>
      <c r="B349" s="335" t="s">
        <v>2676</v>
      </c>
      <c r="C349" s="147">
        <v>1</v>
      </c>
      <c r="D349" s="147">
        <v>5</v>
      </c>
      <c r="E349" s="147"/>
      <c r="F349" s="147">
        <v>0</v>
      </c>
      <c r="G349" s="147">
        <f t="shared" si="18"/>
        <v>1</v>
      </c>
      <c r="H349" s="147">
        <f t="shared" si="19"/>
        <v>5</v>
      </c>
      <c r="I349" s="67"/>
      <c r="J349" s="607"/>
    </row>
    <row r="350" spans="1:10">
      <c r="A350" s="316" t="s">
        <v>2099</v>
      </c>
      <c r="B350" s="335" t="s">
        <v>2100</v>
      </c>
      <c r="C350" s="147">
        <v>28</v>
      </c>
      <c r="D350" s="147">
        <v>100</v>
      </c>
      <c r="E350" s="147"/>
      <c r="F350" s="147">
        <v>0</v>
      </c>
      <c r="G350" s="147">
        <f t="shared" si="18"/>
        <v>28</v>
      </c>
      <c r="H350" s="147">
        <f t="shared" si="19"/>
        <v>100</v>
      </c>
      <c r="I350" s="67"/>
      <c r="J350" s="607"/>
    </row>
    <row r="351" spans="1:10">
      <c r="A351" s="282" t="s">
        <v>1986</v>
      </c>
      <c r="B351" s="334" t="s">
        <v>1987</v>
      </c>
      <c r="C351" s="147">
        <v>8</v>
      </c>
      <c r="D351" s="147">
        <v>6</v>
      </c>
      <c r="E351" s="147"/>
      <c r="F351" s="147">
        <v>0</v>
      </c>
      <c r="G351" s="147">
        <f t="shared" si="18"/>
        <v>8</v>
      </c>
      <c r="H351" s="147">
        <f t="shared" si="19"/>
        <v>6</v>
      </c>
      <c r="I351" s="67"/>
      <c r="J351" s="607"/>
    </row>
    <row r="352" spans="1:10">
      <c r="A352" s="933" t="s">
        <v>2681</v>
      </c>
      <c r="B352" s="775" t="s">
        <v>2682</v>
      </c>
      <c r="C352" s="147">
        <v>0</v>
      </c>
      <c r="D352" s="147">
        <v>5</v>
      </c>
      <c r="E352" s="147"/>
      <c r="F352" s="147">
        <v>0</v>
      </c>
      <c r="G352" s="147">
        <f t="shared" si="18"/>
        <v>0</v>
      </c>
      <c r="H352" s="147">
        <f t="shared" si="19"/>
        <v>5</v>
      </c>
      <c r="I352" s="67"/>
      <c r="J352" s="607"/>
    </row>
    <row r="353" spans="1:10">
      <c r="A353" s="316" t="s">
        <v>2683</v>
      </c>
      <c r="B353" s="335" t="s">
        <v>2684</v>
      </c>
      <c r="C353" s="147">
        <v>0</v>
      </c>
      <c r="D353" s="147">
        <v>5</v>
      </c>
      <c r="E353" s="147"/>
      <c r="F353" s="147">
        <v>0</v>
      </c>
      <c r="G353" s="147">
        <f t="shared" si="18"/>
        <v>0</v>
      </c>
      <c r="H353" s="147">
        <f t="shared" si="19"/>
        <v>5</v>
      </c>
      <c r="I353" s="67"/>
      <c r="J353" s="607"/>
    </row>
    <row r="354" spans="1:10">
      <c r="A354" s="376" t="s">
        <v>2685</v>
      </c>
      <c r="B354" s="855" t="s">
        <v>2686</v>
      </c>
      <c r="C354" s="147">
        <v>0</v>
      </c>
      <c r="D354" s="147">
        <v>5</v>
      </c>
      <c r="E354" s="147"/>
      <c r="F354" s="147">
        <v>0</v>
      </c>
      <c r="G354" s="147">
        <f t="shared" si="18"/>
        <v>0</v>
      </c>
      <c r="H354" s="147">
        <f t="shared" si="19"/>
        <v>5</v>
      </c>
      <c r="I354" s="67"/>
      <c r="J354" s="607"/>
    </row>
    <row r="355" spans="1:10">
      <c r="A355" s="282" t="s">
        <v>3100</v>
      </c>
      <c r="B355" s="334" t="s">
        <v>3101</v>
      </c>
      <c r="C355" s="147">
        <v>0</v>
      </c>
      <c r="D355" s="147">
        <v>0</v>
      </c>
      <c r="E355" s="147">
        <v>0</v>
      </c>
      <c r="F355" s="147">
        <v>5</v>
      </c>
      <c r="G355" s="147">
        <f t="shared" si="18"/>
        <v>0</v>
      </c>
      <c r="H355" s="147">
        <f t="shared" si="19"/>
        <v>5</v>
      </c>
      <c r="I355" s="67"/>
      <c r="J355" s="607"/>
    </row>
    <row r="356" spans="1:10">
      <c r="A356" s="282" t="s">
        <v>3102</v>
      </c>
      <c r="B356" s="334" t="s">
        <v>3103</v>
      </c>
      <c r="C356" s="147">
        <v>0</v>
      </c>
      <c r="D356" s="147">
        <v>0</v>
      </c>
      <c r="E356" s="147">
        <v>0</v>
      </c>
      <c r="F356" s="147">
        <v>5</v>
      </c>
      <c r="G356" s="147">
        <f t="shared" si="18"/>
        <v>0</v>
      </c>
      <c r="H356" s="147">
        <f t="shared" si="19"/>
        <v>5</v>
      </c>
      <c r="I356" s="67"/>
      <c r="J356" s="607"/>
    </row>
    <row r="357" spans="1:10">
      <c r="A357" s="282" t="s">
        <v>3104</v>
      </c>
      <c r="B357" s="334" t="s">
        <v>3105</v>
      </c>
      <c r="C357" s="147">
        <v>0</v>
      </c>
      <c r="D357" s="147">
        <v>0</v>
      </c>
      <c r="E357" s="147">
        <v>0</v>
      </c>
      <c r="F357" s="147">
        <v>5</v>
      </c>
      <c r="G357" s="147">
        <f t="shared" si="18"/>
        <v>0</v>
      </c>
      <c r="H357" s="147">
        <f t="shared" si="19"/>
        <v>5</v>
      </c>
      <c r="I357" s="67"/>
      <c r="J357" s="607"/>
    </row>
    <row r="358" spans="1:10">
      <c r="A358" s="282" t="s">
        <v>3106</v>
      </c>
      <c r="B358" s="334" t="s">
        <v>3107</v>
      </c>
      <c r="C358" s="147">
        <v>0</v>
      </c>
      <c r="D358" s="147">
        <v>0</v>
      </c>
      <c r="E358" s="147">
        <v>0</v>
      </c>
      <c r="F358" s="147">
        <v>5</v>
      </c>
      <c r="G358" s="147">
        <f t="shared" si="18"/>
        <v>0</v>
      </c>
      <c r="H358" s="147">
        <f t="shared" si="19"/>
        <v>5</v>
      </c>
      <c r="I358" s="67"/>
      <c r="J358" s="607"/>
    </row>
    <row r="359" spans="1:10">
      <c r="A359" s="78" t="s">
        <v>3108</v>
      </c>
      <c r="B359" s="791" t="s">
        <v>3109</v>
      </c>
      <c r="C359" s="147">
        <v>0</v>
      </c>
      <c r="D359" s="147">
        <v>0</v>
      </c>
      <c r="E359" s="147">
        <v>0</v>
      </c>
      <c r="F359" s="147">
        <v>1</v>
      </c>
      <c r="G359" s="147">
        <f t="shared" si="18"/>
        <v>0</v>
      </c>
      <c r="H359" s="147">
        <f t="shared" si="19"/>
        <v>1</v>
      </c>
      <c r="I359" s="67"/>
      <c r="J359" s="607"/>
    </row>
    <row r="360" spans="1:10">
      <c r="A360" s="11" t="s">
        <v>3110</v>
      </c>
      <c r="B360" s="775" t="s">
        <v>3111</v>
      </c>
      <c r="C360" s="147">
        <v>0</v>
      </c>
      <c r="D360" s="147">
        <v>0</v>
      </c>
      <c r="E360" s="147">
        <v>0</v>
      </c>
      <c r="F360" s="147">
        <v>1</v>
      </c>
      <c r="G360" s="147">
        <f t="shared" si="18"/>
        <v>0</v>
      </c>
      <c r="H360" s="147">
        <f t="shared" si="19"/>
        <v>1</v>
      </c>
      <c r="I360" s="67"/>
      <c r="J360" s="607"/>
    </row>
    <row r="361" spans="1:10">
      <c r="A361" s="915" t="s">
        <v>3112</v>
      </c>
      <c r="B361" s="934" t="s">
        <v>3113</v>
      </c>
      <c r="C361" s="147">
        <v>0</v>
      </c>
      <c r="D361" s="147">
        <v>0</v>
      </c>
      <c r="E361" s="147">
        <v>0</v>
      </c>
      <c r="F361" s="147">
        <v>1</v>
      </c>
      <c r="G361" s="147">
        <f t="shared" si="18"/>
        <v>0</v>
      </c>
      <c r="H361" s="147">
        <f t="shared" si="19"/>
        <v>1</v>
      </c>
      <c r="I361" s="67"/>
      <c r="J361" s="607"/>
    </row>
    <row r="362" spans="1:10">
      <c r="A362" s="935" t="s">
        <v>3114</v>
      </c>
      <c r="B362" s="936" t="s">
        <v>3115</v>
      </c>
      <c r="C362" s="147">
        <v>0</v>
      </c>
      <c r="D362" s="147">
        <v>3</v>
      </c>
      <c r="E362" s="147">
        <v>3</v>
      </c>
      <c r="F362" s="147">
        <v>1</v>
      </c>
      <c r="G362" s="147">
        <f t="shared" si="18"/>
        <v>3</v>
      </c>
      <c r="H362" s="147">
        <f t="shared" si="19"/>
        <v>4</v>
      </c>
      <c r="I362" s="67"/>
      <c r="J362" s="607"/>
    </row>
    <row r="363" spans="1:10">
      <c r="A363" s="376" t="s">
        <v>2737</v>
      </c>
      <c r="B363" s="855" t="s">
        <v>2738</v>
      </c>
      <c r="C363" s="147">
        <v>0</v>
      </c>
      <c r="D363" s="147">
        <v>5</v>
      </c>
      <c r="E363" s="147"/>
      <c r="F363" s="147">
        <v>0</v>
      </c>
      <c r="G363" s="147">
        <f t="shared" si="18"/>
        <v>0</v>
      </c>
      <c r="H363" s="147">
        <f t="shared" si="19"/>
        <v>5</v>
      </c>
      <c r="I363" s="67"/>
      <c r="J363" s="607"/>
    </row>
    <row r="364" spans="1:10">
      <c r="A364" s="193" t="s">
        <v>3116</v>
      </c>
      <c r="B364" s="934" t="s">
        <v>3117</v>
      </c>
      <c r="C364" s="147">
        <v>0</v>
      </c>
      <c r="D364" s="147">
        <v>2</v>
      </c>
      <c r="E364" s="147">
        <v>0</v>
      </c>
      <c r="F364" s="147">
        <v>1</v>
      </c>
      <c r="G364" s="147">
        <f t="shared" si="18"/>
        <v>0</v>
      </c>
      <c r="H364" s="147">
        <f t="shared" si="19"/>
        <v>3</v>
      </c>
      <c r="I364" s="67"/>
      <c r="J364" s="607"/>
    </row>
    <row r="365" spans="1:10">
      <c r="A365" s="316" t="s">
        <v>2743</v>
      </c>
      <c r="B365" s="775" t="s">
        <v>2744</v>
      </c>
      <c r="C365" s="147">
        <v>0</v>
      </c>
      <c r="D365" s="147">
        <v>5</v>
      </c>
      <c r="E365" s="147"/>
      <c r="F365" s="147">
        <v>0</v>
      </c>
      <c r="G365" s="147">
        <f t="shared" si="18"/>
        <v>0</v>
      </c>
      <c r="H365" s="147">
        <f t="shared" si="19"/>
        <v>5</v>
      </c>
      <c r="I365" s="67"/>
      <c r="J365" s="607"/>
    </row>
    <row r="366" spans="1:10">
      <c r="A366" s="915" t="s">
        <v>2745</v>
      </c>
      <c r="B366" s="335" t="s">
        <v>2746</v>
      </c>
      <c r="C366" s="147">
        <v>0</v>
      </c>
      <c r="D366" s="147">
        <v>5</v>
      </c>
      <c r="E366" s="147"/>
      <c r="F366" s="147">
        <v>0</v>
      </c>
      <c r="G366" s="147">
        <f t="shared" si="18"/>
        <v>0</v>
      </c>
      <c r="H366" s="147">
        <f t="shared" si="19"/>
        <v>5</v>
      </c>
      <c r="I366" s="67"/>
      <c r="J366" s="607"/>
    </row>
    <row r="367" spans="1:10">
      <c r="A367" s="316" t="s">
        <v>2747</v>
      </c>
      <c r="B367" s="335" t="s">
        <v>2748</v>
      </c>
      <c r="C367" s="147">
        <v>0</v>
      </c>
      <c r="D367" s="147">
        <v>5</v>
      </c>
      <c r="E367" s="147"/>
      <c r="F367" s="147">
        <v>0</v>
      </c>
      <c r="G367" s="147">
        <f t="shared" ref="G367:G398" si="20">C367+E367</f>
        <v>0</v>
      </c>
      <c r="H367" s="147">
        <f t="shared" ref="H367:H398" si="21">D367+F367</f>
        <v>5</v>
      </c>
      <c r="I367" s="67"/>
      <c r="J367" s="607"/>
    </row>
    <row r="368" spans="1:10">
      <c r="A368" s="193" t="s">
        <v>3118</v>
      </c>
      <c r="B368" s="934" t="s">
        <v>3119</v>
      </c>
      <c r="C368" s="147">
        <v>0</v>
      </c>
      <c r="D368" s="147">
        <v>0</v>
      </c>
      <c r="E368" s="147">
        <v>0</v>
      </c>
      <c r="F368" s="147">
        <v>1</v>
      </c>
      <c r="G368" s="147">
        <f t="shared" si="20"/>
        <v>0</v>
      </c>
      <c r="H368" s="147">
        <f t="shared" si="21"/>
        <v>1</v>
      </c>
      <c r="I368" s="67"/>
      <c r="J368" s="607"/>
    </row>
    <row r="369" spans="1:10">
      <c r="A369" s="316" t="s">
        <v>2749</v>
      </c>
      <c r="B369" s="792" t="s">
        <v>2750</v>
      </c>
      <c r="C369" s="147">
        <v>0</v>
      </c>
      <c r="D369" s="147">
        <v>2</v>
      </c>
      <c r="E369" s="147"/>
      <c r="F369" s="147">
        <v>0</v>
      </c>
      <c r="G369" s="147">
        <f t="shared" si="20"/>
        <v>0</v>
      </c>
      <c r="H369" s="147">
        <f t="shared" si="21"/>
        <v>2</v>
      </c>
      <c r="I369" s="67"/>
      <c r="J369" s="607"/>
    </row>
    <row r="370" spans="1:10">
      <c r="A370" s="316" t="s">
        <v>2751</v>
      </c>
      <c r="B370" s="792" t="s">
        <v>2752</v>
      </c>
      <c r="C370" s="147">
        <v>0</v>
      </c>
      <c r="D370" s="147">
        <v>2</v>
      </c>
      <c r="E370" s="147"/>
      <c r="F370" s="147">
        <v>0</v>
      </c>
      <c r="G370" s="147">
        <f t="shared" si="20"/>
        <v>0</v>
      </c>
      <c r="H370" s="147">
        <f t="shared" si="21"/>
        <v>2</v>
      </c>
      <c r="I370" s="67"/>
      <c r="J370" s="607"/>
    </row>
    <row r="371" spans="1:10">
      <c r="A371" s="316" t="s">
        <v>2753</v>
      </c>
      <c r="B371" s="792" t="s">
        <v>2754</v>
      </c>
      <c r="C371" s="147">
        <v>0</v>
      </c>
      <c r="D371" s="147">
        <v>2</v>
      </c>
      <c r="E371" s="147"/>
      <c r="F371" s="147">
        <v>0</v>
      </c>
      <c r="G371" s="147">
        <f t="shared" si="20"/>
        <v>0</v>
      </c>
      <c r="H371" s="147">
        <f t="shared" si="21"/>
        <v>2</v>
      </c>
      <c r="I371" s="67"/>
      <c r="J371" s="607"/>
    </row>
    <row r="372" spans="1:10">
      <c r="A372" s="316" t="s">
        <v>2755</v>
      </c>
      <c r="B372" s="792" t="s">
        <v>2756</v>
      </c>
      <c r="C372" s="147">
        <v>0</v>
      </c>
      <c r="D372" s="147">
        <v>2</v>
      </c>
      <c r="E372" s="147"/>
      <c r="F372" s="147">
        <v>0</v>
      </c>
      <c r="G372" s="147">
        <f t="shared" si="20"/>
        <v>0</v>
      </c>
      <c r="H372" s="147">
        <f t="shared" si="21"/>
        <v>2</v>
      </c>
      <c r="I372" s="67"/>
      <c r="J372" s="607"/>
    </row>
    <row r="373" spans="1:10">
      <c r="A373" s="316" t="s">
        <v>2757</v>
      </c>
      <c r="B373" s="792" t="s">
        <v>2758</v>
      </c>
      <c r="C373" s="147">
        <v>0</v>
      </c>
      <c r="D373" s="147">
        <v>2</v>
      </c>
      <c r="E373" s="147"/>
      <c r="F373" s="147">
        <v>0</v>
      </c>
      <c r="G373" s="147">
        <f t="shared" si="20"/>
        <v>0</v>
      </c>
      <c r="H373" s="147">
        <f t="shared" si="21"/>
        <v>2</v>
      </c>
      <c r="I373" s="67"/>
      <c r="J373" s="607"/>
    </row>
    <row r="374" spans="1:10">
      <c r="A374" s="316" t="s">
        <v>2759</v>
      </c>
      <c r="B374" s="792" t="s">
        <v>2760</v>
      </c>
      <c r="C374" s="147">
        <v>0</v>
      </c>
      <c r="D374" s="147">
        <v>1</v>
      </c>
      <c r="E374" s="147"/>
      <c r="F374" s="147">
        <v>0</v>
      </c>
      <c r="G374" s="147">
        <f t="shared" si="20"/>
        <v>0</v>
      </c>
      <c r="H374" s="147">
        <f t="shared" si="21"/>
        <v>1</v>
      </c>
      <c r="I374" s="67"/>
      <c r="J374" s="607"/>
    </row>
    <row r="375" spans="1:10">
      <c r="A375" s="282" t="s">
        <v>3120</v>
      </c>
      <c r="B375" s="334" t="s">
        <v>3121</v>
      </c>
      <c r="C375" s="147">
        <v>0</v>
      </c>
      <c r="D375" s="147">
        <v>0</v>
      </c>
      <c r="E375" s="147">
        <v>0</v>
      </c>
      <c r="F375" s="147">
        <v>1</v>
      </c>
      <c r="G375" s="147">
        <f t="shared" si="20"/>
        <v>0</v>
      </c>
      <c r="H375" s="147">
        <f t="shared" si="21"/>
        <v>1</v>
      </c>
      <c r="I375" s="67"/>
      <c r="J375" s="607"/>
    </row>
    <row r="376" spans="1:10">
      <c r="A376" s="316" t="s">
        <v>2763</v>
      </c>
      <c r="B376" s="335" t="s">
        <v>2764</v>
      </c>
      <c r="C376" s="147">
        <v>0</v>
      </c>
      <c r="D376" s="147">
        <v>1</v>
      </c>
      <c r="E376" s="147"/>
      <c r="F376" s="147">
        <v>0</v>
      </c>
      <c r="G376" s="147">
        <f t="shared" si="20"/>
        <v>0</v>
      </c>
      <c r="H376" s="147">
        <f t="shared" si="21"/>
        <v>1</v>
      </c>
      <c r="I376" s="67"/>
      <c r="J376" s="607"/>
    </row>
    <row r="377" spans="1:10">
      <c r="A377" s="193" t="s">
        <v>2765</v>
      </c>
      <c r="B377" s="379" t="s">
        <v>2766</v>
      </c>
      <c r="C377" s="147">
        <v>0</v>
      </c>
      <c r="D377" s="147">
        <v>1</v>
      </c>
      <c r="E377" s="147"/>
      <c r="F377" s="147">
        <v>0</v>
      </c>
      <c r="G377" s="147">
        <f t="shared" si="20"/>
        <v>0</v>
      </c>
      <c r="H377" s="147">
        <f t="shared" si="21"/>
        <v>1</v>
      </c>
      <c r="I377" s="67"/>
      <c r="J377" s="607"/>
    </row>
    <row r="378" spans="1:10">
      <c r="A378" s="193" t="s">
        <v>2767</v>
      </c>
      <c r="B378" s="379" t="s">
        <v>2768</v>
      </c>
      <c r="C378" s="147">
        <v>0</v>
      </c>
      <c r="D378" s="147">
        <v>1</v>
      </c>
      <c r="E378" s="147"/>
      <c r="F378" s="147">
        <v>0</v>
      </c>
      <c r="G378" s="147">
        <f t="shared" si="20"/>
        <v>0</v>
      </c>
      <c r="H378" s="147">
        <f t="shared" si="21"/>
        <v>1</v>
      </c>
      <c r="I378" s="67"/>
      <c r="J378" s="607"/>
    </row>
    <row r="379" spans="1:10">
      <c r="A379" s="316" t="s">
        <v>2769</v>
      </c>
      <c r="B379" s="335" t="s">
        <v>2770</v>
      </c>
      <c r="C379" s="147">
        <v>0</v>
      </c>
      <c r="D379" s="147">
        <v>1</v>
      </c>
      <c r="E379" s="147"/>
      <c r="F379" s="147">
        <v>0</v>
      </c>
      <c r="G379" s="147">
        <f t="shared" si="20"/>
        <v>0</v>
      </c>
      <c r="H379" s="147">
        <f t="shared" si="21"/>
        <v>1</v>
      </c>
      <c r="I379" s="67"/>
      <c r="J379" s="607"/>
    </row>
    <row r="380" spans="1:10">
      <c r="A380" s="316" t="s">
        <v>2771</v>
      </c>
      <c r="B380" s="335" t="s">
        <v>2772</v>
      </c>
      <c r="C380" s="147">
        <v>0</v>
      </c>
      <c r="D380" s="147">
        <v>1</v>
      </c>
      <c r="E380" s="147"/>
      <c r="F380" s="147">
        <v>0</v>
      </c>
      <c r="G380" s="147">
        <f t="shared" si="20"/>
        <v>0</v>
      </c>
      <c r="H380" s="147">
        <f t="shared" si="21"/>
        <v>1</v>
      </c>
      <c r="I380" s="67"/>
      <c r="J380" s="607"/>
    </row>
    <row r="381" spans="1:10">
      <c r="A381" s="316" t="s">
        <v>2773</v>
      </c>
      <c r="B381" s="335" t="s">
        <v>2774</v>
      </c>
      <c r="C381" s="147">
        <v>0</v>
      </c>
      <c r="D381" s="147">
        <v>1</v>
      </c>
      <c r="E381" s="147"/>
      <c r="F381" s="147">
        <v>0</v>
      </c>
      <c r="G381" s="147">
        <f t="shared" si="20"/>
        <v>0</v>
      </c>
      <c r="H381" s="147">
        <f t="shared" si="21"/>
        <v>1</v>
      </c>
      <c r="I381" s="67"/>
      <c r="J381" s="607"/>
    </row>
    <row r="382" spans="1:10">
      <c r="A382" s="376" t="s">
        <v>2775</v>
      </c>
      <c r="B382" s="855" t="s">
        <v>2776</v>
      </c>
      <c r="C382" s="147">
        <v>0</v>
      </c>
      <c r="D382" s="147">
        <v>1</v>
      </c>
      <c r="E382" s="147"/>
      <c r="F382" s="147">
        <v>0</v>
      </c>
      <c r="G382" s="147">
        <f t="shared" si="20"/>
        <v>0</v>
      </c>
      <c r="H382" s="147">
        <f t="shared" si="21"/>
        <v>1</v>
      </c>
      <c r="I382" s="67"/>
      <c r="J382" s="607"/>
    </row>
    <row r="383" spans="1:10">
      <c r="A383" s="193" t="s">
        <v>2777</v>
      </c>
      <c r="B383" s="379" t="s">
        <v>2778</v>
      </c>
      <c r="C383" s="147">
        <v>0</v>
      </c>
      <c r="D383" s="147">
        <v>1</v>
      </c>
      <c r="E383" s="147"/>
      <c r="F383" s="147">
        <v>0</v>
      </c>
      <c r="G383" s="147">
        <f t="shared" si="20"/>
        <v>0</v>
      </c>
      <c r="H383" s="147">
        <f t="shared" si="21"/>
        <v>1</v>
      </c>
      <c r="I383" s="67"/>
      <c r="J383" s="607"/>
    </row>
    <row r="384" spans="1:10">
      <c r="A384" s="193" t="s">
        <v>2779</v>
      </c>
      <c r="B384" s="379" t="s">
        <v>2780</v>
      </c>
      <c r="C384" s="147">
        <v>0</v>
      </c>
      <c r="D384" s="147">
        <v>1</v>
      </c>
      <c r="E384" s="147"/>
      <c r="F384" s="147">
        <v>0</v>
      </c>
      <c r="G384" s="147">
        <f t="shared" si="20"/>
        <v>0</v>
      </c>
      <c r="H384" s="147">
        <f t="shared" si="21"/>
        <v>1</v>
      </c>
      <c r="I384" s="67"/>
      <c r="J384" s="607"/>
    </row>
    <row r="385" spans="1:10">
      <c r="A385" s="912" t="s">
        <v>2781</v>
      </c>
      <c r="B385" s="913" t="s">
        <v>2782</v>
      </c>
      <c r="C385" s="147">
        <v>0</v>
      </c>
      <c r="D385" s="147">
        <v>1</v>
      </c>
      <c r="E385" s="147"/>
      <c r="F385" s="147">
        <v>0</v>
      </c>
      <c r="G385" s="147">
        <f t="shared" si="20"/>
        <v>0</v>
      </c>
      <c r="H385" s="147">
        <f t="shared" si="21"/>
        <v>1</v>
      </c>
      <c r="I385" s="67"/>
      <c r="J385" s="607"/>
    </row>
    <row r="386" spans="1:10">
      <c r="A386" s="316" t="s">
        <v>2783</v>
      </c>
      <c r="B386" s="335" t="s">
        <v>2784</v>
      </c>
      <c r="C386" s="147">
        <v>0</v>
      </c>
      <c r="D386" s="147">
        <v>1</v>
      </c>
      <c r="E386" s="147"/>
      <c r="F386" s="147">
        <v>0</v>
      </c>
      <c r="G386" s="147">
        <f t="shared" si="20"/>
        <v>0</v>
      </c>
      <c r="H386" s="147">
        <f t="shared" si="21"/>
        <v>1</v>
      </c>
      <c r="I386" s="67"/>
      <c r="J386" s="607"/>
    </row>
    <row r="387" spans="1:10">
      <c r="A387" s="316" t="s">
        <v>2785</v>
      </c>
      <c r="B387" s="335" t="s">
        <v>2786</v>
      </c>
      <c r="C387" s="147">
        <v>0</v>
      </c>
      <c r="D387" s="147">
        <v>1</v>
      </c>
      <c r="E387" s="147"/>
      <c r="F387" s="147">
        <v>0</v>
      </c>
      <c r="G387" s="147">
        <f t="shared" si="20"/>
        <v>0</v>
      </c>
      <c r="H387" s="147">
        <f t="shared" si="21"/>
        <v>1</v>
      </c>
      <c r="I387" s="67"/>
      <c r="J387" s="607"/>
    </row>
    <row r="388" spans="1:10">
      <c r="A388" s="316" t="s">
        <v>2789</v>
      </c>
      <c r="B388" s="335" t="s">
        <v>2790</v>
      </c>
      <c r="C388" s="147">
        <v>0</v>
      </c>
      <c r="D388" s="147">
        <v>1</v>
      </c>
      <c r="E388" s="147"/>
      <c r="F388" s="147">
        <v>0</v>
      </c>
      <c r="G388" s="147">
        <f t="shared" si="20"/>
        <v>0</v>
      </c>
      <c r="H388" s="147">
        <f t="shared" si="21"/>
        <v>1</v>
      </c>
      <c r="I388" s="67"/>
      <c r="J388" s="607"/>
    </row>
    <row r="389" spans="1:10">
      <c r="A389" s="316" t="s">
        <v>2793</v>
      </c>
      <c r="B389" s="335" t="s">
        <v>2794</v>
      </c>
      <c r="C389" s="147">
        <v>0</v>
      </c>
      <c r="D389" s="147">
        <v>1</v>
      </c>
      <c r="E389" s="147"/>
      <c r="F389" s="147">
        <v>0</v>
      </c>
      <c r="G389" s="147">
        <f t="shared" si="20"/>
        <v>0</v>
      </c>
      <c r="H389" s="147">
        <f t="shared" si="21"/>
        <v>1</v>
      </c>
      <c r="I389" s="67"/>
      <c r="J389" s="607"/>
    </row>
    <row r="390" spans="1:10">
      <c r="A390" s="282" t="s">
        <v>3122</v>
      </c>
      <c r="B390" s="334" t="s">
        <v>3123</v>
      </c>
      <c r="C390" s="147">
        <v>0</v>
      </c>
      <c r="D390" s="147">
        <v>0</v>
      </c>
      <c r="E390" s="147">
        <v>1</v>
      </c>
      <c r="F390" s="147">
        <v>5</v>
      </c>
      <c r="G390" s="147">
        <f t="shared" si="20"/>
        <v>1</v>
      </c>
      <c r="H390" s="147">
        <f t="shared" si="21"/>
        <v>5</v>
      </c>
      <c r="I390" s="67"/>
      <c r="J390" s="607"/>
    </row>
    <row r="391" spans="1:10">
      <c r="A391" s="282" t="s">
        <v>3124</v>
      </c>
      <c r="B391" s="334" t="s">
        <v>3125</v>
      </c>
      <c r="C391" s="147">
        <v>0</v>
      </c>
      <c r="D391" s="147">
        <v>0</v>
      </c>
      <c r="E391" s="147">
        <v>0</v>
      </c>
      <c r="F391" s="147">
        <v>5</v>
      </c>
      <c r="G391" s="147">
        <f t="shared" si="20"/>
        <v>0</v>
      </c>
      <c r="H391" s="147">
        <f t="shared" si="21"/>
        <v>5</v>
      </c>
      <c r="I391" s="67"/>
      <c r="J391" s="607"/>
    </row>
    <row r="392" spans="1:10">
      <c r="A392" s="316" t="s">
        <v>2831</v>
      </c>
      <c r="B392" s="335" t="s">
        <v>2832</v>
      </c>
      <c r="C392" s="147">
        <v>0</v>
      </c>
      <c r="D392" s="147">
        <v>5</v>
      </c>
      <c r="E392" s="147"/>
      <c r="F392" s="147">
        <v>0</v>
      </c>
      <c r="G392" s="147">
        <f t="shared" si="20"/>
        <v>0</v>
      </c>
      <c r="H392" s="147">
        <f t="shared" si="21"/>
        <v>5</v>
      </c>
      <c r="I392" s="67"/>
      <c r="J392" s="607"/>
    </row>
    <row r="393" spans="1:10">
      <c r="A393" s="78" t="s">
        <v>3126</v>
      </c>
      <c r="B393" s="925" t="s">
        <v>3127</v>
      </c>
      <c r="C393" s="147">
        <v>0</v>
      </c>
      <c r="D393" s="147">
        <v>0</v>
      </c>
      <c r="E393" s="147">
        <v>1</v>
      </c>
      <c r="F393" s="147">
        <v>5</v>
      </c>
      <c r="G393" s="147">
        <f t="shared" si="20"/>
        <v>1</v>
      </c>
      <c r="H393" s="147">
        <f t="shared" si="21"/>
        <v>5</v>
      </c>
      <c r="I393" s="67"/>
      <c r="J393" s="607"/>
    </row>
    <row r="394" spans="1:10">
      <c r="A394" s="194" t="s">
        <v>3128</v>
      </c>
      <c r="B394" s="334" t="s">
        <v>3129</v>
      </c>
      <c r="C394" s="147">
        <v>0</v>
      </c>
      <c r="D394" s="147">
        <v>0</v>
      </c>
      <c r="E394" s="147">
        <v>1</v>
      </c>
      <c r="F394" s="147">
        <v>5</v>
      </c>
      <c r="G394" s="147">
        <f t="shared" si="20"/>
        <v>1</v>
      </c>
      <c r="H394" s="147">
        <f t="shared" si="21"/>
        <v>5</v>
      </c>
      <c r="I394" s="67"/>
      <c r="J394" s="607"/>
    </row>
    <row r="395" spans="1:10">
      <c r="A395" s="78" t="s">
        <v>3130</v>
      </c>
      <c r="B395" s="925" t="s">
        <v>3131</v>
      </c>
      <c r="C395" s="147">
        <v>0</v>
      </c>
      <c r="D395" s="147">
        <v>0</v>
      </c>
      <c r="E395" s="147">
        <v>0</v>
      </c>
      <c r="F395" s="147">
        <v>1</v>
      </c>
      <c r="G395" s="147">
        <f t="shared" si="20"/>
        <v>0</v>
      </c>
      <c r="H395" s="147">
        <f t="shared" si="21"/>
        <v>1</v>
      </c>
      <c r="I395" s="67"/>
      <c r="J395" s="607"/>
    </row>
    <row r="396" spans="1:10">
      <c r="A396" s="316" t="s">
        <v>2835</v>
      </c>
      <c r="B396" s="335" t="s">
        <v>2836</v>
      </c>
      <c r="C396" s="147">
        <v>0</v>
      </c>
      <c r="D396" s="147">
        <v>1</v>
      </c>
      <c r="E396" s="147"/>
      <c r="F396" s="147">
        <v>0</v>
      </c>
      <c r="G396" s="147">
        <f t="shared" si="20"/>
        <v>0</v>
      </c>
      <c r="H396" s="147">
        <f t="shared" si="21"/>
        <v>1</v>
      </c>
      <c r="I396" s="67"/>
      <c r="J396" s="607"/>
    </row>
    <row r="397" spans="1:10">
      <c r="A397" s="194" t="s">
        <v>3132</v>
      </c>
      <c r="B397" s="334" t="s">
        <v>3133</v>
      </c>
      <c r="C397" s="147">
        <v>0</v>
      </c>
      <c r="D397" s="147">
        <v>0</v>
      </c>
      <c r="E397" s="147">
        <v>6</v>
      </c>
      <c r="F397" s="147">
        <v>5</v>
      </c>
      <c r="G397" s="147">
        <f t="shared" si="20"/>
        <v>6</v>
      </c>
      <c r="H397" s="147">
        <f t="shared" si="21"/>
        <v>5</v>
      </c>
      <c r="I397" s="67"/>
      <c r="J397" s="607"/>
    </row>
    <row r="398" spans="1:10">
      <c r="A398" s="848" t="s">
        <v>3134</v>
      </c>
      <c r="B398" s="775" t="s">
        <v>3135</v>
      </c>
      <c r="C398" s="147">
        <v>0</v>
      </c>
      <c r="D398" s="147">
        <v>0</v>
      </c>
      <c r="E398" s="147">
        <v>4</v>
      </c>
      <c r="F398" s="147">
        <v>5</v>
      </c>
      <c r="G398" s="147">
        <f t="shared" si="20"/>
        <v>4</v>
      </c>
      <c r="H398" s="147">
        <f t="shared" si="21"/>
        <v>5</v>
      </c>
      <c r="I398" s="67"/>
      <c r="J398" s="607"/>
    </row>
    <row r="399" spans="1:10">
      <c r="A399" s="848" t="s">
        <v>3136</v>
      </c>
      <c r="B399" s="551" t="s">
        <v>3137</v>
      </c>
      <c r="C399" s="147">
        <v>0</v>
      </c>
      <c r="D399" s="147">
        <v>0</v>
      </c>
      <c r="E399" s="147">
        <v>1</v>
      </c>
      <c r="F399" s="147">
        <v>1</v>
      </c>
      <c r="G399" s="147">
        <f t="shared" ref="G399:G430" si="22">C399+E399</f>
        <v>1</v>
      </c>
      <c r="H399" s="147">
        <f t="shared" ref="H399:H430" si="23">D399+F399</f>
        <v>1</v>
      </c>
      <c r="I399" s="67"/>
      <c r="J399" s="607"/>
    </row>
    <row r="400" spans="1:10" ht="24">
      <c r="A400" s="886" t="s">
        <v>3138</v>
      </c>
      <c r="B400" s="561" t="s">
        <v>3139</v>
      </c>
      <c r="C400" s="147">
        <v>0</v>
      </c>
      <c r="D400" s="147">
        <v>0</v>
      </c>
      <c r="E400" s="147">
        <v>1</v>
      </c>
      <c r="F400" s="147">
        <v>1</v>
      </c>
      <c r="G400" s="147">
        <f t="shared" si="22"/>
        <v>1</v>
      </c>
      <c r="H400" s="147">
        <f t="shared" si="23"/>
        <v>1</v>
      </c>
      <c r="I400" s="67"/>
      <c r="J400" s="607"/>
    </row>
    <row r="401" spans="1:10">
      <c r="A401" s="194" t="s">
        <v>3140</v>
      </c>
      <c r="B401" s="334" t="s">
        <v>3141</v>
      </c>
      <c r="C401" s="147">
        <v>0</v>
      </c>
      <c r="D401" s="147">
        <v>0</v>
      </c>
      <c r="E401" s="147">
        <v>0</v>
      </c>
      <c r="F401" s="147">
        <v>10</v>
      </c>
      <c r="G401" s="147">
        <f t="shared" si="22"/>
        <v>0</v>
      </c>
      <c r="H401" s="147">
        <f t="shared" si="23"/>
        <v>10</v>
      </c>
      <c r="I401" s="67"/>
      <c r="J401" s="607"/>
    </row>
    <row r="402" spans="1:10">
      <c r="A402" s="78" t="s">
        <v>3142</v>
      </c>
      <c r="B402" s="925" t="s">
        <v>3143</v>
      </c>
      <c r="C402" s="147">
        <v>0</v>
      </c>
      <c r="D402" s="147">
        <v>0</v>
      </c>
      <c r="E402" s="147">
        <v>0</v>
      </c>
      <c r="F402" s="147">
        <v>1</v>
      </c>
      <c r="G402" s="147">
        <f t="shared" si="22"/>
        <v>0</v>
      </c>
      <c r="H402" s="147">
        <f t="shared" si="23"/>
        <v>1</v>
      </c>
      <c r="I402" s="67"/>
      <c r="J402" s="607"/>
    </row>
    <row r="403" spans="1:10">
      <c r="A403" s="316" t="s">
        <v>3144</v>
      </c>
      <c r="B403" s="775" t="s">
        <v>3145</v>
      </c>
      <c r="C403" s="147">
        <v>11</v>
      </c>
      <c r="D403" s="147">
        <v>20</v>
      </c>
      <c r="E403" s="147">
        <v>0</v>
      </c>
      <c r="F403" s="147">
        <v>1</v>
      </c>
      <c r="G403" s="147">
        <f t="shared" si="22"/>
        <v>11</v>
      </c>
      <c r="H403" s="147">
        <f t="shared" si="23"/>
        <v>21</v>
      </c>
      <c r="I403" s="67"/>
      <c r="J403" s="607"/>
    </row>
    <row r="404" spans="1:10">
      <c r="A404" s="915" t="s">
        <v>3146</v>
      </c>
      <c r="B404" s="561" t="s">
        <v>3147</v>
      </c>
      <c r="C404" s="147">
        <v>0</v>
      </c>
      <c r="D404" s="147">
        <v>0</v>
      </c>
      <c r="E404" s="147">
        <v>0</v>
      </c>
      <c r="F404" s="147">
        <v>1</v>
      </c>
      <c r="G404" s="147">
        <f t="shared" si="22"/>
        <v>0</v>
      </c>
      <c r="H404" s="147">
        <f t="shared" si="23"/>
        <v>1</v>
      </c>
      <c r="I404" s="67"/>
      <c r="J404" s="607"/>
    </row>
    <row r="405" spans="1:10">
      <c r="A405" s="316" t="s">
        <v>2895</v>
      </c>
      <c r="B405" s="335" t="s">
        <v>2896</v>
      </c>
      <c r="C405" s="147">
        <v>0</v>
      </c>
      <c r="D405" s="147">
        <v>1</v>
      </c>
      <c r="E405" s="147"/>
      <c r="F405" s="147">
        <v>0</v>
      </c>
      <c r="G405" s="147">
        <f t="shared" si="22"/>
        <v>0</v>
      </c>
      <c r="H405" s="147">
        <f t="shared" si="23"/>
        <v>1</v>
      </c>
      <c r="I405" s="67"/>
      <c r="J405" s="607"/>
    </row>
    <row r="406" spans="1:10">
      <c r="A406" s="932" t="s">
        <v>2903</v>
      </c>
      <c r="B406" s="913" t="s">
        <v>2904</v>
      </c>
      <c r="C406" s="147">
        <v>0</v>
      </c>
      <c r="D406" s="147">
        <v>1</v>
      </c>
      <c r="E406" s="147"/>
      <c r="F406" s="147">
        <v>0</v>
      </c>
      <c r="G406" s="147">
        <f t="shared" si="22"/>
        <v>0</v>
      </c>
      <c r="H406" s="147">
        <f t="shared" si="23"/>
        <v>1</v>
      </c>
      <c r="I406" s="67"/>
      <c r="J406" s="607"/>
    </row>
    <row r="407" spans="1:10">
      <c r="A407" s="359" t="s">
        <v>3148</v>
      </c>
      <c r="B407" s="586" t="s">
        <v>3149</v>
      </c>
      <c r="C407" s="147">
        <v>0</v>
      </c>
      <c r="D407" s="147">
        <v>0</v>
      </c>
      <c r="E407" s="147">
        <v>9</v>
      </c>
      <c r="F407" s="147">
        <v>5</v>
      </c>
      <c r="G407" s="147">
        <f t="shared" si="22"/>
        <v>9</v>
      </c>
      <c r="H407" s="147">
        <f t="shared" si="23"/>
        <v>5</v>
      </c>
      <c r="I407" s="67"/>
      <c r="J407" s="607"/>
    </row>
    <row r="408" spans="1:10">
      <c r="A408" s="194" t="s">
        <v>3150</v>
      </c>
      <c r="B408" s="334" t="s">
        <v>3151</v>
      </c>
      <c r="C408" s="147">
        <v>0</v>
      </c>
      <c r="D408" s="147">
        <v>0</v>
      </c>
      <c r="E408" s="147">
        <v>0</v>
      </c>
      <c r="F408" s="147">
        <v>2</v>
      </c>
      <c r="G408" s="147">
        <f t="shared" si="22"/>
        <v>0</v>
      </c>
      <c r="H408" s="147">
        <f t="shared" si="23"/>
        <v>2</v>
      </c>
      <c r="I408" s="67"/>
      <c r="J408" s="607"/>
    </row>
    <row r="409" spans="1:10">
      <c r="A409" s="935" t="s">
        <v>2923</v>
      </c>
      <c r="B409" s="936" t="s">
        <v>2924</v>
      </c>
      <c r="C409" s="147">
        <v>0</v>
      </c>
      <c r="D409" s="147">
        <v>1</v>
      </c>
      <c r="E409" s="147"/>
      <c r="F409" s="147">
        <v>0</v>
      </c>
      <c r="G409" s="147">
        <f t="shared" si="22"/>
        <v>0</v>
      </c>
      <c r="H409" s="147">
        <f t="shared" si="23"/>
        <v>1</v>
      </c>
      <c r="I409" s="67"/>
      <c r="J409" s="607"/>
    </row>
    <row r="410" spans="1:10">
      <c r="A410" s="194" t="s">
        <v>2935</v>
      </c>
      <c r="B410" s="334" t="s">
        <v>2936</v>
      </c>
      <c r="C410" s="147">
        <v>0</v>
      </c>
      <c r="D410" s="147">
        <v>5</v>
      </c>
      <c r="E410" s="147"/>
      <c r="F410" s="147">
        <v>0</v>
      </c>
      <c r="G410" s="147">
        <f t="shared" si="22"/>
        <v>0</v>
      </c>
      <c r="H410" s="147">
        <f t="shared" si="23"/>
        <v>5</v>
      </c>
      <c r="I410" s="67"/>
      <c r="J410" s="607"/>
    </row>
    <row r="411" spans="1:10">
      <c r="A411" s="282" t="s">
        <v>2349</v>
      </c>
      <c r="B411" s="334" t="s">
        <v>2350</v>
      </c>
      <c r="C411" s="147">
        <v>0</v>
      </c>
      <c r="D411" s="147">
        <v>0</v>
      </c>
      <c r="E411" s="147">
        <v>1</v>
      </c>
      <c r="F411" s="147">
        <v>40</v>
      </c>
      <c r="G411" s="147">
        <f t="shared" si="22"/>
        <v>1</v>
      </c>
      <c r="H411" s="147">
        <f t="shared" si="23"/>
        <v>40</v>
      </c>
      <c r="I411" s="67"/>
      <c r="J411" s="607"/>
    </row>
    <row r="412" spans="1:10" ht="24">
      <c r="A412" s="194" t="s">
        <v>3152</v>
      </c>
      <c r="B412" s="334" t="s">
        <v>3153</v>
      </c>
      <c r="C412" s="147">
        <v>0</v>
      </c>
      <c r="D412" s="147">
        <v>0</v>
      </c>
      <c r="E412" s="147">
        <v>0</v>
      </c>
      <c r="F412" s="147">
        <v>20</v>
      </c>
      <c r="G412" s="147">
        <f t="shared" si="22"/>
        <v>0</v>
      </c>
      <c r="H412" s="147">
        <f t="shared" si="23"/>
        <v>20</v>
      </c>
      <c r="I412" s="67"/>
      <c r="J412" s="607"/>
    </row>
    <row r="413" spans="1:10">
      <c r="A413" s="282" t="s">
        <v>3154</v>
      </c>
      <c r="B413" s="334" t="s">
        <v>3155</v>
      </c>
      <c r="C413" s="147">
        <v>0</v>
      </c>
      <c r="D413" s="147">
        <v>0</v>
      </c>
      <c r="E413" s="147">
        <v>6</v>
      </c>
      <c r="F413" s="147">
        <v>5</v>
      </c>
      <c r="G413" s="147">
        <f t="shared" si="22"/>
        <v>6</v>
      </c>
      <c r="H413" s="147">
        <f t="shared" si="23"/>
        <v>5</v>
      </c>
      <c r="I413" s="67"/>
      <c r="J413" s="607"/>
    </row>
    <row r="414" spans="1:10">
      <c r="A414" s="376" t="s">
        <v>2229</v>
      </c>
      <c r="B414" s="855" t="s">
        <v>2230</v>
      </c>
      <c r="C414" s="147">
        <v>0</v>
      </c>
      <c r="D414" s="147">
        <v>0</v>
      </c>
      <c r="E414" s="147">
        <v>0</v>
      </c>
      <c r="F414" s="147">
        <v>1</v>
      </c>
      <c r="G414" s="147">
        <f t="shared" si="22"/>
        <v>0</v>
      </c>
      <c r="H414" s="147">
        <f t="shared" si="23"/>
        <v>1</v>
      </c>
      <c r="I414" s="67"/>
      <c r="J414" s="607"/>
    </row>
    <row r="415" spans="1:10">
      <c r="A415" s="194" t="s">
        <v>3156</v>
      </c>
      <c r="B415" s="334" t="s">
        <v>3157</v>
      </c>
      <c r="C415" s="147">
        <v>0</v>
      </c>
      <c r="D415" s="147">
        <v>0</v>
      </c>
      <c r="E415" s="147">
        <v>2</v>
      </c>
      <c r="F415" s="147">
        <v>20</v>
      </c>
      <c r="G415" s="147">
        <f t="shared" si="22"/>
        <v>2</v>
      </c>
      <c r="H415" s="147">
        <f t="shared" si="23"/>
        <v>20</v>
      </c>
      <c r="I415" s="67"/>
      <c r="J415" s="607"/>
    </row>
    <row r="416" spans="1:10">
      <c r="A416" s="194" t="s">
        <v>3158</v>
      </c>
      <c r="B416" s="334" t="s">
        <v>3159</v>
      </c>
      <c r="C416" s="147">
        <v>0</v>
      </c>
      <c r="D416" s="147">
        <v>0</v>
      </c>
      <c r="E416" s="147">
        <v>1</v>
      </c>
      <c r="F416" s="147">
        <v>1</v>
      </c>
      <c r="G416" s="147">
        <f t="shared" si="22"/>
        <v>1</v>
      </c>
      <c r="H416" s="147">
        <f t="shared" si="23"/>
        <v>1</v>
      </c>
      <c r="I416" s="67"/>
      <c r="J416" s="607"/>
    </row>
    <row r="417" spans="1:10">
      <c r="A417" s="316" t="s">
        <v>2103</v>
      </c>
      <c r="B417" s="335" t="s">
        <v>2104</v>
      </c>
      <c r="C417" s="147">
        <v>0</v>
      </c>
      <c r="D417" s="147">
        <v>0</v>
      </c>
      <c r="E417" s="147">
        <v>0</v>
      </c>
      <c r="F417" s="147">
        <v>1</v>
      </c>
      <c r="G417" s="147">
        <f t="shared" si="22"/>
        <v>0</v>
      </c>
      <c r="H417" s="147">
        <f t="shared" si="23"/>
        <v>1</v>
      </c>
      <c r="I417" s="67"/>
      <c r="J417" s="607"/>
    </row>
    <row r="418" spans="1:10">
      <c r="A418" s="848" t="s">
        <v>3160</v>
      </c>
      <c r="B418" s="551" t="s">
        <v>3161</v>
      </c>
      <c r="C418" s="147">
        <v>0</v>
      </c>
      <c r="D418" s="147">
        <v>0</v>
      </c>
      <c r="E418" s="147">
        <v>0</v>
      </c>
      <c r="F418" s="147">
        <v>1</v>
      </c>
      <c r="G418" s="147">
        <f t="shared" si="22"/>
        <v>0</v>
      </c>
      <c r="H418" s="147">
        <f t="shared" si="23"/>
        <v>1</v>
      </c>
      <c r="I418" s="67"/>
      <c r="J418" s="607"/>
    </row>
    <row r="419" spans="1:10">
      <c r="A419" s="282" t="s">
        <v>3162</v>
      </c>
      <c r="B419" s="334" t="s">
        <v>3163</v>
      </c>
      <c r="C419" s="147">
        <v>0</v>
      </c>
      <c r="D419" s="147">
        <v>1</v>
      </c>
      <c r="E419" s="147">
        <v>0</v>
      </c>
      <c r="F419" s="147">
        <v>3</v>
      </c>
      <c r="G419" s="147">
        <f t="shared" si="22"/>
        <v>0</v>
      </c>
      <c r="H419" s="147">
        <f t="shared" si="23"/>
        <v>4</v>
      </c>
      <c r="I419" s="67"/>
      <c r="J419" s="607"/>
    </row>
    <row r="420" spans="1:10">
      <c r="A420" s="525" t="s">
        <v>2609</v>
      </c>
      <c r="B420" s="621" t="s">
        <v>2610</v>
      </c>
      <c r="C420" s="147">
        <v>0</v>
      </c>
      <c r="D420" s="147">
        <v>0</v>
      </c>
      <c r="E420" s="147">
        <v>0</v>
      </c>
      <c r="F420" s="147">
        <v>5</v>
      </c>
      <c r="G420" s="147">
        <f t="shared" si="22"/>
        <v>0</v>
      </c>
      <c r="H420" s="147">
        <f t="shared" si="23"/>
        <v>5</v>
      </c>
      <c r="I420" s="67"/>
      <c r="J420" s="607"/>
    </row>
    <row r="421" spans="1:10">
      <c r="A421" s="316" t="s">
        <v>2163</v>
      </c>
      <c r="B421" s="335" t="s">
        <v>2164</v>
      </c>
      <c r="C421" s="147">
        <v>0</v>
      </c>
      <c r="D421" s="147">
        <v>0</v>
      </c>
      <c r="E421" s="147">
        <v>2</v>
      </c>
      <c r="F421" s="147">
        <v>15</v>
      </c>
      <c r="G421" s="147">
        <f t="shared" si="22"/>
        <v>2</v>
      </c>
      <c r="H421" s="147">
        <f t="shared" si="23"/>
        <v>15</v>
      </c>
      <c r="I421" s="67"/>
      <c r="J421" s="607"/>
    </row>
    <row r="422" spans="1:10">
      <c r="A422" s="316" t="s">
        <v>2357</v>
      </c>
      <c r="B422" s="335" t="s">
        <v>2358</v>
      </c>
      <c r="C422" s="147">
        <v>0</v>
      </c>
      <c r="D422" s="147">
        <v>0</v>
      </c>
      <c r="E422" s="147">
        <v>0</v>
      </c>
      <c r="F422" s="147">
        <v>1</v>
      </c>
      <c r="G422" s="147">
        <f t="shared" si="22"/>
        <v>0</v>
      </c>
      <c r="H422" s="147">
        <f t="shared" si="23"/>
        <v>1</v>
      </c>
      <c r="I422" s="67"/>
      <c r="J422" s="607"/>
    </row>
    <row r="423" spans="1:10">
      <c r="A423" s="282" t="s">
        <v>2165</v>
      </c>
      <c r="B423" s="334" t="s">
        <v>2166</v>
      </c>
      <c r="C423" s="147">
        <v>0</v>
      </c>
      <c r="D423" s="147">
        <v>0</v>
      </c>
      <c r="E423" s="147">
        <v>20</v>
      </c>
      <c r="F423" s="147">
        <v>20</v>
      </c>
      <c r="G423" s="147">
        <f t="shared" si="22"/>
        <v>20</v>
      </c>
      <c r="H423" s="147">
        <f t="shared" si="23"/>
        <v>20</v>
      </c>
      <c r="I423" s="67"/>
      <c r="J423" s="607"/>
    </row>
    <row r="424" spans="1:10">
      <c r="A424" s="316" t="s">
        <v>2167</v>
      </c>
      <c r="B424" s="335" t="s">
        <v>2168</v>
      </c>
      <c r="C424" s="147">
        <v>0</v>
      </c>
      <c r="D424" s="147">
        <v>0</v>
      </c>
      <c r="E424" s="147">
        <v>0</v>
      </c>
      <c r="F424" s="147">
        <v>1</v>
      </c>
      <c r="G424" s="147">
        <f t="shared" si="22"/>
        <v>0</v>
      </c>
      <c r="H424" s="147">
        <f t="shared" si="23"/>
        <v>1</v>
      </c>
      <c r="I424" s="67"/>
      <c r="J424" s="607"/>
    </row>
    <row r="425" spans="1:10">
      <c r="A425" s="282" t="s">
        <v>2363</v>
      </c>
      <c r="B425" s="334" t="s">
        <v>2364</v>
      </c>
      <c r="C425" s="147">
        <v>0</v>
      </c>
      <c r="D425" s="147">
        <v>5</v>
      </c>
      <c r="E425" s="147">
        <v>0</v>
      </c>
      <c r="F425" s="147">
        <v>2</v>
      </c>
      <c r="G425" s="147">
        <f t="shared" si="22"/>
        <v>0</v>
      </c>
      <c r="H425" s="147">
        <f t="shared" si="23"/>
        <v>7</v>
      </c>
      <c r="I425" s="67"/>
      <c r="J425" s="607"/>
    </row>
    <row r="426" spans="1:10">
      <c r="A426" s="525" t="s">
        <v>2367</v>
      </c>
      <c r="B426" s="621" t="s">
        <v>2368</v>
      </c>
      <c r="C426" s="147">
        <v>0</v>
      </c>
      <c r="D426" s="147">
        <v>0</v>
      </c>
      <c r="E426" s="147">
        <v>0</v>
      </c>
      <c r="F426" s="147">
        <v>1</v>
      </c>
      <c r="G426" s="147">
        <f t="shared" si="22"/>
        <v>0</v>
      </c>
      <c r="H426" s="147">
        <f t="shared" si="23"/>
        <v>1</v>
      </c>
      <c r="I426" s="67"/>
      <c r="J426" s="607"/>
    </row>
    <row r="427" spans="1:10">
      <c r="A427" s="525" t="s">
        <v>2369</v>
      </c>
      <c r="B427" s="621" t="s">
        <v>2370</v>
      </c>
      <c r="C427" s="147">
        <v>0</v>
      </c>
      <c r="D427" s="147">
        <v>0</v>
      </c>
      <c r="E427" s="147">
        <v>0</v>
      </c>
      <c r="F427" s="147">
        <v>1</v>
      </c>
      <c r="G427" s="147">
        <f t="shared" si="22"/>
        <v>0</v>
      </c>
      <c r="H427" s="147">
        <f t="shared" si="23"/>
        <v>1</v>
      </c>
      <c r="I427" s="67"/>
      <c r="J427" s="607"/>
    </row>
    <row r="428" spans="1:10">
      <c r="A428" s="316" t="s">
        <v>2371</v>
      </c>
      <c r="B428" s="335" t="s">
        <v>2372</v>
      </c>
      <c r="C428" s="147">
        <v>0</v>
      </c>
      <c r="D428" s="147">
        <v>0</v>
      </c>
      <c r="E428" s="147">
        <v>0</v>
      </c>
      <c r="F428" s="147">
        <v>1</v>
      </c>
      <c r="G428" s="147">
        <f t="shared" si="22"/>
        <v>0</v>
      </c>
      <c r="H428" s="147">
        <f t="shared" si="23"/>
        <v>1</v>
      </c>
      <c r="I428" s="67"/>
      <c r="J428" s="607"/>
    </row>
    <row r="429" spans="1:10">
      <c r="A429" s="316" t="s">
        <v>2173</v>
      </c>
      <c r="B429" s="335" t="s">
        <v>2174</v>
      </c>
      <c r="C429" s="147">
        <v>0</v>
      </c>
      <c r="D429" s="147">
        <v>0</v>
      </c>
      <c r="E429" s="147">
        <v>4</v>
      </c>
      <c r="F429" s="147">
        <v>10</v>
      </c>
      <c r="G429" s="147">
        <f t="shared" si="22"/>
        <v>4</v>
      </c>
      <c r="H429" s="147">
        <f t="shared" si="23"/>
        <v>10</v>
      </c>
      <c r="I429" s="67"/>
      <c r="J429" s="607"/>
    </row>
    <row r="430" spans="1:10">
      <c r="A430" s="316" t="s">
        <v>2179</v>
      </c>
      <c r="B430" s="335" t="s">
        <v>2180</v>
      </c>
      <c r="C430" s="147">
        <v>612</v>
      </c>
      <c r="D430" s="147">
        <v>400</v>
      </c>
      <c r="E430" s="147">
        <v>0</v>
      </c>
      <c r="F430" s="147">
        <v>5</v>
      </c>
      <c r="G430" s="147">
        <f t="shared" si="22"/>
        <v>612</v>
      </c>
      <c r="H430" s="147">
        <f t="shared" si="23"/>
        <v>405</v>
      </c>
      <c r="I430" s="67"/>
      <c r="J430" s="607"/>
    </row>
    <row r="431" spans="1:10">
      <c r="A431" s="525" t="s">
        <v>2403</v>
      </c>
      <c r="B431" s="621" t="s">
        <v>2404</v>
      </c>
      <c r="C431" s="147">
        <v>0</v>
      </c>
      <c r="D431" s="147">
        <v>0</v>
      </c>
      <c r="E431" s="147">
        <v>0</v>
      </c>
      <c r="F431" s="147">
        <v>1</v>
      </c>
      <c r="G431" s="147">
        <f t="shared" ref="G431:G462" si="24">C431+E431</f>
        <v>0</v>
      </c>
      <c r="H431" s="147">
        <f t="shared" ref="H431:H462" si="25">D431+F431</f>
        <v>1</v>
      </c>
      <c r="I431" s="67"/>
      <c r="J431" s="607"/>
    </row>
    <row r="432" spans="1:10">
      <c r="A432" s="316" t="s">
        <v>3164</v>
      </c>
      <c r="B432" s="335" t="s">
        <v>3165</v>
      </c>
      <c r="C432" s="147">
        <v>0</v>
      </c>
      <c r="D432" s="147">
        <v>0</v>
      </c>
      <c r="E432" s="147">
        <v>0</v>
      </c>
      <c r="F432" s="147">
        <v>200</v>
      </c>
      <c r="G432" s="147">
        <f t="shared" si="24"/>
        <v>0</v>
      </c>
      <c r="H432" s="147">
        <f t="shared" si="25"/>
        <v>200</v>
      </c>
      <c r="I432" s="67"/>
      <c r="J432" s="607"/>
    </row>
    <row r="433" spans="1:10">
      <c r="A433" s="316" t="s">
        <v>3166</v>
      </c>
      <c r="B433" s="335" t="s">
        <v>3167</v>
      </c>
      <c r="C433" s="147">
        <v>1076</v>
      </c>
      <c r="D433" s="147">
        <v>800</v>
      </c>
      <c r="E433" s="147">
        <v>37</v>
      </c>
      <c r="F433" s="147">
        <v>500</v>
      </c>
      <c r="G433" s="147">
        <f t="shared" si="24"/>
        <v>1113</v>
      </c>
      <c r="H433" s="147">
        <f t="shared" si="25"/>
        <v>1300</v>
      </c>
      <c r="I433" s="67"/>
      <c r="J433" s="607"/>
    </row>
    <row r="434" spans="1:10">
      <c r="A434" s="376" t="s">
        <v>2565</v>
      </c>
      <c r="B434" s="855" t="s">
        <v>2566</v>
      </c>
      <c r="C434" s="147">
        <v>0</v>
      </c>
      <c r="D434" s="147">
        <v>0</v>
      </c>
      <c r="E434" s="147">
        <v>531</v>
      </c>
      <c r="F434" s="147">
        <v>700</v>
      </c>
      <c r="G434" s="147">
        <f t="shared" si="24"/>
        <v>531</v>
      </c>
      <c r="H434" s="147">
        <f t="shared" si="25"/>
        <v>700</v>
      </c>
      <c r="I434" s="67"/>
      <c r="J434" s="607"/>
    </row>
    <row r="435" spans="1:10">
      <c r="A435" s="282" t="s">
        <v>2191</v>
      </c>
      <c r="B435" s="334" t="s">
        <v>2192</v>
      </c>
      <c r="C435" s="147">
        <v>0</v>
      </c>
      <c r="D435" s="147">
        <v>0</v>
      </c>
      <c r="E435" s="147">
        <v>1327</v>
      </c>
      <c r="F435" s="147">
        <v>1500</v>
      </c>
      <c r="G435" s="147">
        <f t="shared" si="24"/>
        <v>1327</v>
      </c>
      <c r="H435" s="147">
        <f t="shared" si="25"/>
        <v>1500</v>
      </c>
      <c r="I435" s="67"/>
      <c r="J435" s="607"/>
    </row>
    <row r="436" spans="1:10">
      <c r="A436" s="282" t="s">
        <v>2567</v>
      </c>
      <c r="B436" s="334" t="s">
        <v>2568</v>
      </c>
      <c r="C436" s="147">
        <v>0</v>
      </c>
      <c r="D436" s="147">
        <v>0</v>
      </c>
      <c r="E436" s="147">
        <v>7</v>
      </c>
      <c r="F436" s="147">
        <v>5</v>
      </c>
      <c r="G436" s="147">
        <f t="shared" si="24"/>
        <v>7</v>
      </c>
      <c r="H436" s="147">
        <f t="shared" si="25"/>
        <v>5</v>
      </c>
      <c r="I436" s="67"/>
      <c r="J436" s="607"/>
    </row>
    <row r="437" spans="1:10">
      <c r="A437" s="282" t="s">
        <v>2569</v>
      </c>
      <c r="B437" s="334" t="s">
        <v>2570</v>
      </c>
      <c r="C437" s="147">
        <v>0</v>
      </c>
      <c r="D437" s="147">
        <v>0</v>
      </c>
      <c r="E437" s="147">
        <v>0</v>
      </c>
      <c r="F437" s="147">
        <v>20</v>
      </c>
      <c r="G437" s="147">
        <f t="shared" si="24"/>
        <v>0</v>
      </c>
      <c r="H437" s="147">
        <f t="shared" si="25"/>
        <v>20</v>
      </c>
      <c r="I437" s="67"/>
      <c r="J437" s="607"/>
    </row>
    <row r="438" spans="1:10" ht="24">
      <c r="A438" s="316" t="s">
        <v>2193</v>
      </c>
      <c r="B438" s="335" t="s">
        <v>2194</v>
      </c>
      <c r="C438" s="147">
        <v>0</v>
      </c>
      <c r="D438" s="147">
        <v>0</v>
      </c>
      <c r="E438" s="147">
        <v>72</v>
      </c>
      <c r="F438" s="147">
        <v>200</v>
      </c>
      <c r="G438" s="147">
        <f t="shared" si="24"/>
        <v>72</v>
      </c>
      <c r="H438" s="147">
        <f t="shared" si="25"/>
        <v>200</v>
      </c>
      <c r="I438" s="67"/>
      <c r="J438" s="607"/>
    </row>
    <row r="439" spans="1:10">
      <c r="A439" s="194" t="s">
        <v>2195</v>
      </c>
      <c r="B439" s="334" t="s">
        <v>2196</v>
      </c>
      <c r="C439" s="147">
        <v>0</v>
      </c>
      <c r="D439" s="147">
        <v>0</v>
      </c>
      <c r="E439" s="147">
        <v>4188</v>
      </c>
      <c r="F439" s="147">
        <v>4188</v>
      </c>
      <c r="G439" s="147">
        <f t="shared" si="24"/>
        <v>4188</v>
      </c>
      <c r="H439" s="147">
        <f t="shared" si="25"/>
        <v>4188</v>
      </c>
      <c r="I439" s="67"/>
      <c r="J439" s="607"/>
    </row>
    <row r="440" spans="1:10">
      <c r="A440" s="282" t="s">
        <v>2201</v>
      </c>
      <c r="B440" s="334" t="s">
        <v>2202</v>
      </c>
      <c r="C440" s="147">
        <v>0</v>
      </c>
      <c r="D440" s="147">
        <v>0</v>
      </c>
      <c r="E440" s="147">
        <v>45</v>
      </c>
      <c r="F440" s="147">
        <v>50</v>
      </c>
      <c r="G440" s="147">
        <f t="shared" si="24"/>
        <v>45</v>
      </c>
      <c r="H440" s="147">
        <f t="shared" si="25"/>
        <v>50</v>
      </c>
      <c r="I440" s="67"/>
      <c r="J440" s="607"/>
    </row>
    <row r="441" spans="1:10" ht="24">
      <c r="A441" s="316" t="s">
        <v>2203</v>
      </c>
      <c r="B441" s="335" t="s">
        <v>2204</v>
      </c>
      <c r="C441" s="147">
        <v>0</v>
      </c>
      <c r="D441" s="147">
        <v>0</v>
      </c>
      <c r="E441" s="147">
        <v>3603</v>
      </c>
      <c r="F441" s="147">
        <v>3603</v>
      </c>
      <c r="G441" s="147">
        <f t="shared" si="24"/>
        <v>3603</v>
      </c>
      <c r="H441" s="147">
        <f t="shared" si="25"/>
        <v>3603</v>
      </c>
      <c r="I441" s="67"/>
      <c r="J441" s="607"/>
    </row>
    <row r="442" spans="1:10">
      <c r="A442" s="282" t="s">
        <v>2205</v>
      </c>
      <c r="B442" s="334" t="s">
        <v>2206</v>
      </c>
      <c r="C442" s="147">
        <v>0</v>
      </c>
      <c r="D442" s="147">
        <v>0</v>
      </c>
      <c r="E442" s="147">
        <v>1422</v>
      </c>
      <c r="F442" s="147">
        <v>1422</v>
      </c>
      <c r="G442" s="147">
        <f t="shared" si="24"/>
        <v>1422</v>
      </c>
      <c r="H442" s="147">
        <f t="shared" si="25"/>
        <v>1422</v>
      </c>
      <c r="I442" s="67"/>
      <c r="J442" s="607"/>
    </row>
    <row r="443" spans="1:10">
      <c r="A443" s="525" t="s">
        <v>2239</v>
      </c>
      <c r="B443" s="621" t="s">
        <v>2240</v>
      </c>
      <c r="C443" s="147">
        <v>0</v>
      </c>
      <c r="D443" s="147">
        <v>0</v>
      </c>
      <c r="E443" s="147">
        <v>10</v>
      </c>
      <c r="F443" s="147">
        <v>3</v>
      </c>
      <c r="G443" s="147">
        <f t="shared" si="24"/>
        <v>10</v>
      </c>
      <c r="H443" s="147">
        <f t="shared" si="25"/>
        <v>3</v>
      </c>
      <c r="I443" s="937"/>
      <c r="J443" s="607"/>
    </row>
    <row r="444" spans="1:10">
      <c r="A444" s="525" t="s">
        <v>2573</v>
      </c>
      <c r="B444" s="621" t="s">
        <v>2574</v>
      </c>
      <c r="C444" s="147">
        <v>0</v>
      </c>
      <c r="D444" s="147">
        <v>0</v>
      </c>
      <c r="E444" s="147">
        <v>44</v>
      </c>
      <c r="F444" s="147">
        <v>50</v>
      </c>
      <c r="G444" s="147">
        <f t="shared" si="24"/>
        <v>44</v>
      </c>
      <c r="H444" s="147">
        <f t="shared" si="25"/>
        <v>50</v>
      </c>
      <c r="I444" s="937"/>
      <c r="J444" s="607"/>
    </row>
    <row r="445" spans="1:10" ht="24">
      <c r="A445" s="316" t="s">
        <v>2209</v>
      </c>
      <c r="B445" s="335" t="s">
        <v>2210</v>
      </c>
      <c r="C445" s="147">
        <v>55</v>
      </c>
      <c r="D445" s="147">
        <v>650</v>
      </c>
      <c r="E445" s="147">
        <v>21</v>
      </c>
      <c r="F445" s="147">
        <v>20</v>
      </c>
      <c r="G445" s="147">
        <f t="shared" si="24"/>
        <v>76</v>
      </c>
      <c r="H445" s="147">
        <f t="shared" si="25"/>
        <v>670</v>
      </c>
      <c r="I445" s="937"/>
      <c r="J445" s="607"/>
    </row>
    <row r="446" spans="1:10">
      <c r="A446" s="525" t="s">
        <v>2579</v>
      </c>
      <c r="B446" s="621" t="s">
        <v>2580</v>
      </c>
      <c r="C446" s="147">
        <v>0</v>
      </c>
      <c r="D446" s="147">
        <v>0</v>
      </c>
      <c r="E446" s="147">
        <v>0</v>
      </c>
      <c r="F446" s="147">
        <v>5</v>
      </c>
      <c r="G446" s="147">
        <f t="shared" si="24"/>
        <v>0</v>
      </c>
      <c r="H446" s="147">
        <f t="shared" si="25"/>
        <v>5</v>
      </c>
      <c r="I446" s="937"/>
      <c r="J446" s="607"/>
    </row>
    <row r="447" spans="1:10">
      <c r="A447" s="282" t="s">
        <v>2211</v>
      </c>
      <c r="B447" s="334" t="s">
        <v>2212</v>
      </c>
      <c r="C447" s="147">
        <v>0</v>
      </c>
      <c r="D447" s="147">
        <v>0</v>
      </c>
      <c r="E447" s="147">
        <v>529</v>
      </c>
      <c r="F447" s="147">
        <v>500</v>
      </c>
      <c r="G447" s="147">
        <f t="shared" si="24"/>
        <v>529</v>
      </c>
      <c r="H447" s="147">
        <f t="shared" si="25"/>
        <v>500</v>
      </c>
      <c r="I447" s="937"/>
      <c r="J447" s="607"/>
    </row>
    <row r="448" spans="1:10" ht="24">
      <c r="A448" s="282" t="s">
        <v>2215</v>
      </c>
      <c r="B448" s="783" t="s">
        <v>2216</v>
      </c>
      <c r="C448" s="147">
        <v>0</v>
      </c>
      <c r="D448" s="147">
        <v>0</v>
      </c>
      <c r="E448" s="147">
        <v>1507</v>
      </c>
      <c r="F448" s="147">
        <v>1507</v>
      </c>
      <c r="G448" s="147">
        <f t="shared" si="24"/>
        <v>1507</v>
      </c>
      <c r="H448" s="147">
        <f t="shared" si="25"/>
        <v>1507</v>
      </c>
      <c r="I448" s="937"/>
      <c r="J448" s="607"/>
    </row>
    <row r="449" spans="1:10">
      <c r="A449" s="376" t="s">
        <v>3168</v>
      </c>
      <c r="B449" s="855" t="s">
        <v>3169</v>
      </c>
      <c r="C449" s="147">
        <v>0</v>
      </c>
      <c r="D449" s="147">
        <v>5</v>
      </c>
      <c r="E449" s="147">
        <v>0</v>
      </c>
      <c r="F449" s="147">
        <v>0</v>
      </c>
      <c r="G449" s="147">
        <f t="shared" si="24"/>
        <v>0</v>
      </c>
      <c r="H449" s="147">
        <f t="shared" si="25"/>
        <v>5</v>
      </c>
      <c r="I449" s="937"/>
      <c r="J449" s="607"/>
    </row>
    <row r="450" spans="1:10">
      <c r="A450" s="848" t="s">
        <v>3170</v>
      </c>
      <c r="B450" s="551" t="s">
        <v>3171</v>
      </c>
      <c r="C450" s="147">
        <v>0</v>
      </c>
      <c r="D450" s="147">
        <v>0</v>
      </c>
      <c r="E450" s="147">
        <v>5</v>
      </c>
      <c r="F450" s="147">
        <v>1</v>
      </c>
      <c r="G450" s="147">
        <f t="shared" si="24"/>
        <v>5</v>
      </c>
      <c r="H450" s="147">
        <f t="shared" si="25"/>
        <v>1</v>
      </c>
      <c r="I450" s="937"/>
      <c r="J450" s="607"/>
    </row>
    <row r="451" spans="1:10">
      <c r="A451" s="935" t="s">
        <v>3172</v>
      </c>
      <c r="B451" s="936" t="s">
        <v>3173</v>
      </c>
      <c r="C451" s="147">
        <v>0</v>
      </c>
      <c r="D451" s="147">
        <v>0</v>
      </c>
      <c r="E451" s="147">
        <v>2</v>
      </c>
      <c r="F451" s="147">
        <v>5</v>
      </c>
      <c r="G451" s="147">
        <f t="shared" si="24"/>
        <v>2</v>
      </c>
      <c r="H451" s="147">
        <f t="shared" si="25"/>
        <v>5</v>
      </c>
      <c r="I451" s="937"/>
      <c r="J451" s="607"/>
    </row>
    <row r="452" spans="1:10" ht="24">
      <c r="A452" s="349" t="s">
        <v>2967</v>
      </c>
      <c r="B452" s="616" t="s">
        <v>2968</v>
      </c>
      <c r="C452" s="147">
        <v>0</v>
      </c>
      <c r="D452" s="147">
        <v>1</v>
      </c>
      <c r="E452" s="147"/>
      <c r="F452" s="147">
        <v>0</v>
      </c>
      <c r="G452" s="147">
        <f t="shared" si="24"/>
        <v>0</v>
      </c>
      <c r="H452" s="147">
        <f t="shared" si="25"/>
        <v>1</v>
      </c>
      <c r="I452" s="937"/>
      <c r="J452" s="607"/>
    </row>
    <row r="453" spans="1:10">
      <c r="A453" s="920" t="s">
        <v>3174</v>
      </c>
      <c r="B453" s="788" t="s">
        <v>3175</v>
      </c>
      <c r="C453" s="147">
        <v>0</v>
      </c>
      <c r="D453" s="147">
        <v>0</v>
      </c>
      <c r="E453" s="147">
        <v>0</v>
      </c>
      <c r="F453" s="147">
        <v>1</v>
      </c>
      <c r="G453" s="147">
        <f t="shared" si="24"/>
        <v>0</v>
      </c>
      <c r="H453" s="147">
        <f t="shared" si="25"/>
        <v>1</v>
      </c>
      <c r="I453" s="937"/>
      <c r="J453" s="607"/>
    </row>
    <row r="454" spans="1:10" ht="24">
      <c r="A454" s="433" t="s">
        <v>3176</v>
      </c>
      <c r="B454" s="337" t="s">
        <v>3177</v>
      </c>
      <c r="C454" s="147">
        <v>0</v>
      </c>
      <c r="D454" s="147">
        <v>0</v>
      </c>
      <c r="E454" s="147">
        <v>3</v>
      </c>
      <c r="F454" s="147">
        <v>10</v>
      </c>
      <c r="G454" s="147">
        <f t="shared" si="24"/>
        <v>3</v>
      </c>
      <c r="H454" s="147">
        <f t="shared" si="25"/>
        <v>10</v>
      </c>
      <c r="I454" s="937"/>
      <c r="J454" s="607"/>
    </row>
    <row r="455" spans="1:10" ht="24.75">
      <c r="A455" s="938" t="s">
        <v>3178</v>
      </c>
      <c r="B455" s="788" t="s">
        <v>3179</v>
      </c>
      <c r="C455" s="147">
        <v>0</v>
      </c>
      <c r="D455" s="147">
        <v>0</v>
      </c>
      <c r="E455" s="147">
        <v>1</v>
      </c>
      <c r="F455" s="147">
        <v>1</v>
      </c>
      <c r="G455" s="147">
        <f t="shared" si="24"/>
        <v>1</v>
      </c>
      <c r="H455" s="147">
        <f t="shared" si="25"/>
        <v>1</v>
      </c>
      <c r="I455" s="937"/>
      <c r="J455" s="607"/>
    </row>
    <row r="456" spans="1:10">
      <c r="A456" s="433" t="s">
        <v>3180</v>
      </c>
      <c r="B456" s="337" t="s">
        <v>3181</v>
      </c>
      <c r="C456" s="147">
        <v>0</v>
      </c>
      <c r="D456" s="147">
        <v>0</v>
      </c>
      <c r="E456" s="147">
        <v>4</v>
      </c>
      <c r="F456" s="147">
        <v>10</v>
      </c>
      <c r="G456" s="147">
        <f t="shared" si="24"/>
        <v>4</v>
      </c>
      <c r="H456" s="147">
        <f t="shared" si="25"/>
        <v>10</v>
      </c>
      <c r="I456" s="937"/>
      <c r="J456" s="607"/>
    </row>
    <row r="457" spans="1:10" ht="24">
      <c r="A457" s="433" t="s">
        <v>3182</v>
      </c>
      <c r="B457" s="337" t="s">
        <v>3183</v>
      </c>
      <c r="C457" s="147">
        <v>0</v>
      </c>
      <c r="D457" s="147">
        <v>0</v>
      </c>
      <c r="E457" s="147">
        <v>0</v>
      </c>
      <c r="F457" s="147">
        <v>5</v>
      </c>
      <c r="G457" s="147">
        <f t="shared" si="24"/>
        <v>0</v>
      </c>
      <c r="H457" s="147">
        <f t="shared" si="25"/>
        <v>5</v>
      </c>
      <c r="I457" s="937"/>
      <c r="J457" s="607"/>
    </row>
    <row r="458" spans="1:10">
      <c r="A458" s="433" t="s">
        <v>3184</v>
      </c>
      <c r="B458" s="337" t="s">
        <v>3185</v>
      </c>
      <c r="C458" s="147">
        <v>0</v>
      </c>
      <c r="D458" s="147">
        <v>3</v>
      </c>
      <c r="E458" s="147">
        <v>1</v>
      </c>
      <c r="F458" s="147">
        <v>5</v>
      </c>
      <c r="G458" s="147">
        <f t="shared" si="24"/>
        <v>1</v>
      </c>
      <c r="H458" s="147">
        <f t="shared" si="25"/>
        <v>8</v>
      </c>
      <c r="I458" s="937"/>
      <c r="J458" s="607"/>
    </row>
    <row r="459" spans="1:10">
      <c r="A459" s="390" t="s">
        <v>3186</v>
      </c>
      <c r="B459" s="342" t="s">
        <v>3187</v>
      </c>
      <c r="C459" s="147">
        <v>0</v>
      </c>
      <c r="D459" s="147">
        <v>0</v>
      </c>
      <c r="E459" s="147">
        <v>6</v>
      </c>
      <c r="F459" s="147">
        <v>4</v>
      </c>
      <c r="G459" s="147">
        <f t="shared" si="24"/>
        <v>6</v>
      </c>
      <c r="H459" s="147">
        <f t="shared" si="25"/>
        <v>4</v>
      </c>
      <c r="I459" s="937"/>
      <c r="J459" s="67"/>
    </row>
    <row r="460" spans="1:10">
      <c r="A460" s="390" t="s">
        <v>3188</v>
      </c>
      <c r="B460" s="342" t="s">
        <v>3189</v>
      </c>
      <c r="C460" s="147">
        <v>0</v>
      </c>
      <c r="D460" s="147">
        <v>0</v>
      </c>
      <c r="E460" s="147">
        <v>4</v>
      </c>
      <c r="F460" s="147">
        <v>4</v>
      </c>
      <c r="G460" s="147">
        <f t="shared" si="24"/>
        <v>4</v>
      </c>
      <c r="H460" s="147">
        <f t="shared" si="25"/>
        <v>4</v>
      </c>
      <c r="I460" s="937"/>
      <c r="J460" s="67"/>
    </row>
    <row r="461" spans="1:10">
      <c r="A461" s="390" t="s">
        <v>3190</v>
      </c>
      <c r="B461" s="342" t="s">
        <v>3191</v>
      </c>
      <c r="C461" s="147">
        <v>0</v>
      </c>
      <c r="D461" s="147">
        <v>0</v>
      </c>
      <c r="E461" s="147">
        <v>5</v>
      </c>
      <c r="F461" s="147">
        <v>3</v>
      </c>
      <c r="G461" s="147">
        <f t="shared" si="24"/>
        <v>5</v>
      </c>
      <c r="H461" s="147">
        <f t="shared" si="25"/>
        <v>3</v>
      </c>
      <c r="I461" s="937"/>
      <c r="J461" s="67"/>
    </row>
    <row r="462" spans="1:10">
      <c r="A462" s="390" t="s">
        <v>3192</v>
      </c>
      <c r="B462" s="342" t="s">
        <v>3193</v>
      </c>
      <c r="C462" s="147">
        <v>0</v>
      </c>
      <c r="D462" s="147">
        <v>0</v>
      </c>
      <c r="E462" s="147">
        <v>4</v>
      </c>
      <c r="F462" s="147">
        <v>3</v>
      </c>
      <c r="G462" s="147">
        <f t="shared" si="24"/>
        <v>4</v>
      </c>
      <c r="H462" s="147">
        <f t="shared" si="25"/>
        <v>3</v>
      </c>
      <c r="I462" s="937"/>
      <c r="J462" s="67"/>
    </row>
    <row r="463" spans="1:10">
      <c r="A463" s="390" t="s">
        <v>3194</v>
      </c>
      <c r="B463" s="342" t="s">
        <v>3195</v>
      </c>
      <c r="C463" s="147">
        <v>0</v>
      </c>
      <c r="D463" s="147">
        <v>0</v>
      </c>
      <c r="E463" s="147">
        <v>2</v>
      </c>
      <c r="F463" s="147">
        <v>2</v>
      </c>
      <c r="G463" s="147">
        <f t="shared" ref="G463:G483" si="26">C463+E463</f>
        <v>2</v>
      </c>
      <c r="H463" s="147">
        <f t="shared" ref="H463:H483" si="27">D463+F463</f>
        <v>2</v>
      </c>
      <c r="I463" s="937"/>
      <c r="J463" s="67"/>
    </row>
    <row r="464" spans="1:10">
      <c r="A464" s="390" t="s">
        <v>3196</v>
      </c>
      <c r="B464" s="342" t="s">
        <v>3197</v>
      </c>
      <c r="C464" s="147">
        <v>0</v>
      </c>
      <c r="D464" s="147">
        <v>0</v>
      </c>
      <c r="E464" s="147">
        <v>1</v>
      </c>
      <c r="F464" s="147">
        <v>1</v>
      </c>
      <c r="G464" s="147">
        <f t="shared" si="26"/>
        <v>1</v>
      </c>
      <c r="H464" s="147">
        <f t="shared" si="27"/>
        <v>1</v>
      </c>
      <c r="I464" s="937"/>
      <c r="J464" s="67"/>
    </row>
    <row r="465" spans="1:10">
      <c r="A465" s="349" t="s">
        <v>2303</v>
      </c>
      <c r="B465" s="616" t="s">
        <v>2304</v>
      </c>
      <c r="C465" s="147">
        <v>0</v>
      </c>
      <c r="D465" s="147">
        <v>0</v>
      </c>
      <c r="E465" s="147">
        <v>1</v>
      </c>
      <c r="F465" s="147">
        <v>1</v>
      </c>
      <c r="G465" s="147">
        <f t="shared" si="26"/>
        <v>1</v>
      </c>
      <c r="H465" s="147">
        <f t="shared" si="27"/>
        <v>1</v>
      </c>
      <c r="I465" s="937"/>
      <c r="J465" s="928"/>
    </row>
    <row r="466" spans="1:10">
      <c r="A466" s="349" t="s">
        <v>3043</v>
      </c>
      <c r="B466" s="616" t="s">
        <v>3044</v>
      </c>
      <c r="C466" s="147">
        <v>1</v>
      </c>
      <c r="D466" s="147">
        <v>1</v>
      </c>
      <c r="E466" s="147"/>
      <c r="F466" s="147">
        <v>0</v>
      </c>
      <c r="G466" s="147">
        <f t="shared" si="26"/>
        <v>1</v>
      </c>
      <c r="H466" s="147">
        <f t="shared" si="27"/>
        <v>1</v>
      </c>
      <c r="I466" s="937"/>
      <c r="J466" s="928"/>
    </row>
    <row r="467" spans="1:10">
      <c r="A467" s="349" t="s">
        <v>2101</v>
      </c>
      <c r="B467" s="616" t="s">
        <v>2102</v>
      </c>
      <c r="C467" s="147">
        <v>1</v>
      </c>
      <c r="D467" s="147">
        <v>1</v>
      </c>
      <c r="E467" s="147"/>
      <c r="F467" s="147">
        <v>0</v>
      </c>
      <c r="G467" s="147">
        <f t="shared" si="26"/>
        <v>1</v>
      </c>
      <c r="H467" s="147">
        <f t="shared" si="27"/>
        <v>1</v>
      </c>
      <c r="I467" s="937"/>
      <c r="J467" s="928"/>
    </row>
    <row r="468" spans="1:10">
      <c r="A468" s="349" t="s">
        <v>3198</v>
      </c>
      <c r="B468" s="616" t="s">
        <v>3199</v>
      </c>
      <c r="C468" s="147">
        <v>0</v>
      </c>
      <c r="D468" s="147">
        <v>0</v>
      </c>
      <c r="E468" s="147">
        <v>1</v>
      </c>
      <c r="F468" s="147">
        <v>1</v>
      </c>
      <c r="G468" s="147">
        <f t="shared" si="26"/>
        <v>1</v>
      </c>
      <c r="H468" s="147">
        <f t="shared" si="27"/>
        <v>1</v>
      </c>
      <c r="I468" s="937"/>
      <c r="J468" s="928"/>
    </row>
    <row r="469" spans="1:10">
      <c r="A469" s="349" t="s">
        <v>3200</v>
      </c>
      <c r="B469" s="616" t="s">
        <v>3201</v>
      </c>
      <c r="C469" s="147">
        <v>1</v>
      </c>
      <c r="D469" s="147">
        <v>1</v>
      </c>
      <c r="E469" s="147">
        <v>0</v>
      </c>
      <c r="F469" s="147">
        <v>0</v>
      </c>
      <c r="G469" s="147">
        <f t="shared" si="26"/>
        <v>1</v>
      </c>
      <c r="H469" s="147">
        <f t="shared" si="27"/>
        <v>1</v>
      </c>
      <c r="I469" s="937"/>
      <c r="J469" s="928"/>
    </row>
    <row r="470" spans="1:10">
      <c r="A470" s="349" t="s">
        <v>3202</v>
      </c>
      <c r="B470" s="616" t="s">
        <v>3203</v>
      </c>
      <c r="C470" s="147">
        <v>0</v>
      </c>
      <c r="D470" s="147">
        <v>0</v>
      </c>
      <c r="E470" s="147">
        <v>5</v>
      </c>
      <c r="F470" s="147">
        <v>4</v>
      </c>
      <c r="G470" s="147">
        <f t="shared" si="26"/>
        <v>5</v>
      </c>
      <c r="H470" s="147">
        <f t="shared" si="27"/>
        <v>4</v>
      </c>
      <c r="I470" s="937"/>
      <c r="J470" s="928"/>
    </row>
    <row r="471" spans="1:10">
      <c r="A471" s="349" t="s">
        <v>2343</v>
      </c>
      <c r="B471" s="616" t="s">
        <v>2344</v>
      </c>
      <c r="C471" s="147">
        <v>0</v>
      </c>
      <c r="D471" s="147">
        <v>0</v>
      </c>
      <c r="E471" s="147">
        <v>1</v>
      </c>
      <c r="F471" s="147">
        <v>1</v>
      </c>
      <c r="G471" s="147">
        <f t="shared" si="26"/>
        <v>1</v>
      </c>
      <c r="H471" s="147">
        <f t="shared" si="27"/>
        <v>1</v>
      </c>
      <c r="I471" s="937"/>
      <c r="J471" s="928"/>
    </row>
    <row r="472" spans="1:10">
      <c r="A472" s="349" t="s">
        <v>2393</v>
      </c>
      <c r="B472" s="616" t="s">
        <v>3204</v>
      </c>
      <c r="C472" s="147">
        <v>0</v>
      </c>
      <c r="D472" s="147">
        <v>0</v>
      </c>
      <c r="E472" s="147">
        <v>2</v>
      </c>
      <c r="F472" s="147">
        <v>2</v>
      </c>
      <c r="G472" s="147">
        <f t="shared" si="26"/>
        <v>2</v>
      </c>
      <c r="H472" s="147">
        <f t="shared" si="27"/>
        <v>2</v>
      </c>
      <c r="I472" s="937"/>
      <c r="J472" s="928"/>
    </row>
    <row r="473" spans="1:10">
      <c r="A473" s="349" t="s">
        <v>2395</v>
      </c>
      <c r="B473" s="616" t="s">
        <v>2396</v>
      </c>
      <c r="C473" s="147">
        <v>0</v>
      </c>
      <c r="D473" s="147">
        <v>0</v>
      </c>
      <c r="E473" s="147">
        <v>1</v>
      </c>
      <c r="F473" s="147">
        <v>1</v>
      </c>
      <c r="G473" s="147">
        <f t="shared" si="26"/>
        <v>1</v>
      </c>
      <c r="H473" s="147">
        <f t="shared" si="27"/>
        <v>1</v>
      </c>
      <c r="I473" s="937"/>
      <c r="J473" s="928"/>
    </row>
    <row r="474" spans="1:10">
      <c r="A474" s="349" t="s">
        <v>2181</v>
      </c>
      <c r="B474" s="616" t="s">
        <v>2182</v>
      </c>
      <c r="C474" s="147">
        <v>1</v>
      </c>
      <c r="D474" s="147">
        <v>1</v>
      </c>
      <c r="E474" s="147">
        <v>8</v>
      </c>
      <c r="F474" s="147">
        <v>5</v>
      </c>
      <c r="G474" s="147">
        <f t="shared" si="26"/>
        <v>9</v>
      </c>
      <c r="H474" s="147">
        <f t="shared" si="27"/>
        <v>6</v>
      </c>
      <c r="I474" s="937"/>
      <c r="J474" s="928"/>
    </row>
    <row r="475" spans="1:10">
      <c r="A475" s="349" t="s">
        <v>2231</v>
      </c>
      <c r="B475" s="616" t="s">
        <v>2232</v>
      </c>
      <c r="C475" s="147">
        <v>8</v>
      </c>
      <c r="D475" s="147">
        <v>7</v>
      </c>
      <c r="E475" s="147">
        <v>0</v>
      </c>
      <c r="F475" s="147">
        <v>0</v>
      </c>
      <c r="G475" s="147">
        <f t="shared" si="26"/>
        <v>8</v>
      </c>
      <c r="H475" s="147">
        <f t="shared" si="27"/>
        <v>7</v>
      </c>
      <c r="I475" s="937"/>
      <c r="J475" s="928"/>
    </row>
    <row r="476" spans="1:10">
      <c r="A476" s="349" t="s">
        <v>3205</v>
      </c>
      <c r="B476" s="616" t="s">
        <v>3206</v>
      </c>
      <c r="C476" s="147">
        <v>0</v>
      </c>
      <c r="D476" s="147">
        <v>0</v>
      </c>
      <c r="E476" s="147">
        <v>4</v>
      </c>
      <c r="F476" s="147">
        <v>3</v>
      </c>
      <c r="G476" s="147">
        <f t="shared" si="26"/>
        <v>4</v>
      </c>
      <c r="H476" s="147">
        <f t="shared" si="27"/>
        <v>3</v>
      </c>
      <c r="I476" s="937"/>
      <c r="J476" s="928"/>
    </row>
    <row r="477" spans="1:10">
      <c r="A477" s="349" t="s">
        <v>2235</v>
      </c>
      <c r="B477" s="616" t="s">
        <v>2236</v>
      </c>
      <c r="C477" s="147">
        <v>0</v>
      </c>
      <c r="D477" s="147">
        <v>0</v>
      </c>
      <c r="E477" s="147">
        <v>6</v>
      </c>
      <c r="F477" s="147">
        <v>5</v>
      </c>
      <c r="G477" s="147">
        <f t="shared" si="26"/>
        <v>6</v>
      </c>
      <c r="H477" s="147">
        <f t="shared" si="27"/>
        <v>5</v>
      </c>
      <c r="I477" s="937"/>
      <c r="J477" s="928"/>
    </row>
    <row r="478" spans="1:10">
      <c r="A478" s="349" t="s">
        <v>2571</v>
      </c>
      <c r="B478" s="616" t="s">
        <v>2572</v>
      </c>
      <c r="C478" s="147">
        <v>0</v>
      </c>
      <c r="D478" s="147">
        <v>0</v>
      </c>
      <c r="E478" s="147">
        <v>1</v>
      </c>
      <c r="F478" s="147">
        <v>1</v>
      </c>
      <c r="G478" s="147">
        <f t="shared" si="26"/>
        <v>1</v>
      </c>
      <c r="H478" s="147">
        <f t="shared" si="27"/>
        <v>1</v>
      </c>
      <c r="I478" s="937"/>
      <c r="J478" s="928"/>
    </row>
    <row r="479" spans="1:10">
      <c r="A479" s="349" t="s">
        <v>2207</v>
      </c>
      <c r="B479" s="616" t="s">
        <v>2208</v>
      </c>
      <c r="C479" s="147">
        <v>0</v>
      </c>
      <c r="D479" s="147">
        <v>0</v>
      </c>
      <c r="E479" s="147">
        <v>3</v>
      </c>
      <c r="F479" s="147">
        <v>3</v>
      </c>
      <c r="G479" s="147">
        <f t="shared" si="26"/>
        <v>3</v>
      </c>
      <c r="H479" s="147">
        <f t="shared" si="27"/>
        <v>3</v>
      </c>
      <c r="I479" s="937"/>
      <c r="J479" s="928"/>
    </row>
    <row r="480" spans="1:10">
      <c r="A480" s="349" t="s">
        <v>3207</v>
      </c>
      <c r="B480" s="616" t="s">
        <v>3208</v>
      </c>
      <c r="C480" s="147">
        <v>0</v>
      </c>
      <c r="D480" s="147">
        <v>0</v>
      </c>
      <c r="E480" s="147">
        <v>1</v>
      </c>
      <c r="F480" s="147">
        <v>1</v>
      </c>
      <c r="G480" s="147">
        <f t="shared" si="26"/>
        <v>1</v>
      </c>
      <c r="H480" s="147">
        <f t="shared" si="27"/>
        <v>1</v>
      </c>
      <c r="I480" s="937"/>
      <c r="J480" s="928"/>
    </row>
    <row r="481" spans="1:10">
      <c r="A481" s="349" t="s">
        <v>2213</v>
      </c>
      <c r="B481" s="616" t="s">
        <v>2214</v>
      </c>
      <c r="C481" s="147">
        <v>0</v>
      </c>
      <c r="D481" s="147">
        <v>0</v>
      </c>
      <c r="E481" s="147">
        <v>5</v>
      </c>
      <c r="F481" s="147">
        <v>4</v>
      </c>
      <c r="G481" s="147">
        <f t="shared" si="26"/>
        <v>5</v>
      </c>
      <c r="H481" s="147">
        <f t="shared" si="27"/>
        <v>4</v>
      </c>
      <c r="I481" s="937"/>
      <c r="J481" s="928"/>
    </row>
    <row r="482" spans="1:10">
      <c r="A482" s="108" t="s">
        <v>3209</v>
      </c>
      <c r="B482" s="109" t="s">
        <v>3210</v>
      </c>
      <c r="C482" s="147">
        <v>0</v>
      </c>
      <c r="D482" s="147">
        <v>0</v>
      </c>
      <c r="E482" s="147">
        <v>1</v>
      </c>
      <c r="F482" s="147">
        <v>1</v>
      </c>
      <c r="G482" s="147">
        <f t="shared" si="26"/>
        <v>1</v>
      </c>
      <c r="H482" s="147">
        <f t="shared" si="27"/>
        <v>1</v>
      </c>
      <c r="I482" s="937"/>
      <c r="J482" s="928"/>
    </row>
    <row r="483" spans="1:10">
      <c r="A483" s="108" t="s">
        <v>3211</v>
      </c>
      <c r="B483" s="109" t="s">
        <v>2786</v>
      </c>
      <c r="C483" s="147">
        <v>0</v>
      </c>
      <c r="D483" s="147">
        <v>0</v>
      </c>
      <c r="E483" s="147">
        <v>1</v>
      </c>
      <c r="F483" s="147">
        <v>1</v>
      </c>
      <c r="G483" s="147">
        <f t="shared" si="26"/>
        <v>1</v>
      </c>
      <c r="H483" s="147">
        <f t="shared" si="27"/>
        <v>1</v>
      </c>
      <c r="I483" s="937"/>
      <c r="J483" s="928"/>
    </row>
    <row r="484" spans="1:10">
      <c r="A484" s="3558" t="s">
        <v>15</v>
      </c>
      <c r="B484" s="3559"/>
      <c r="C484" s="122">
        <f t="shared" ref="C484:D484" si="28">SUM(C303:C483)</f>
        <v>2754</v>
      </c>
      <c r="D484" s="122">
        <f t="shared" si="28"/>
        <v>3343</v>
      </c>
      <c r="E484" s="122">
        <f t="shared" ref="E484:F484" si="29">SUM(E303:E483)</f>
        <v>18061</v>
      </c>
      <c r="F484" s="122">
        <f t="shared" si="29"/>
        <v>19424</v>
      </c>
      <c r="G484" s="122">
        <f t="shared" ref="G484:H484" si="30">SUM(G303:G483)</f>
        <v>20815</v>
      </c>
      <c r="H484" s="122">
        <f t="shared" si="30"/>
        <v>22767</v>
      </c>
      <c r="I484" s="937"/>
      <c r="J484" s="939"/>
    </row>
    <row r="485" spans="1:10">
      <c r="A485" s="3547" t="s">
        <v>2245</v>
      </c>
      <c r="B485" s="3548"/>
      <c r="C485" s="119"/>
      <c r="D485" s="119"/>
      <c r="E485" s="119"/>
      <c r="F485" s="119"/>
      <c r="G485" s="119"/>
      <c r="H485" s="119"/>
    </row>
    <row r="486" spans="1:10">
      <c r="A486" s="20" t="s">
        <v>2246</v>
      </c>
      <c r="B486" s="1354" t="s">
        <v>2247</v>
      </c>
      <c r="C486" s="119"/>
      <c r="D486" s="119"/>
      <c r="E486" s="119"/>
      <c r="F486" s="119"/>
      <c r="G486" s="119"/>
      <c r="H486" s="119"/>
    </row>
    <row r="487" spans="1:10">
      <c r="A487" s="20" t="s">
        <v>2248</v>
      </c>
      <c r="B487" s="1354" t="s">
        <v>2249</v>
      </c>
      <c r="C487" s="119"/>
      <c r="D487" s="119"/>
      <c r="E487" s="119"/>
      <c r="F487" s="119"/>
      <c r="G487" s="119"/>
      <c r="H487" s="119"/>
    </row>
    <row r="488" spans="1:10">
      <c r="A488" s="20" t="s">
        <v>2250</v>
      </c>
      <c r="B488" s="1354" t="s">
        <v>2251</v>
      </c>
      <c r="C488" s="119"/>
      <c r="D488" s="119"/>
      <c r="E488" s="119"/>
      <c r="F488" s="119"/>
      <c r="G488" s="119"/>
      <c r="H488" s="119"/>
    </row>
    <row r="489" spans="1:10">
      <c r="A489" s="20" t="s">
        <v>2252</v>
      </c>
      <c r="B489" s="1354" t="s">
        <v>2253</v>
      </c>
      <c r="C489" s="119"/>
      <c r="D489" s="119"/>
      <c r="E489" s="119"/>
      <c r="F489" s="119"/>
      <c r="G489" s="119"/>
      <c r="H489" s="119"/>
    </row>
    <row r="490" spans="1:10">
      <c r="A490" s="20" t="s">
        <v>2254</v>
      </c>
      <c r="B490" s="1354" t="s">
        <v>2255</v>
      </c>
      <c r="C490" s="119"/>
      <c r="D490" s="119"/>
      <c r="E490" s="119"/>
      <c r="F490" s="119"/>
      <c r="G490" s="119"/>
      <c r="H490" s="119"/>
    </row>
    <row r="491" spans="1:10">
      <c r="A491" s="20" t="s">
        <v>2256</v>
      </c>
      <c r="B491" s="1354" t="s">
        <v>2257</v>
      </c>
      <c r="C491" s="119"/>
      <c r="D491" s="119"/>
      <c r="E491" s="119"/>
      <c r="F491" s="119"/>
      <c r="G491" s="119"/>
      <c r="H491" s="119"/>
    </row>
    <row r="492" spans="1:10" ht="25.5" customHeight="1">
      <c r="A492" s="20" t="s">
        <v>2258</v>
      </c>
      <c r="B492" s="1354" t="s">
        <v>2259</v>
      </c>
      <c r="C492" s="119"/>
      <c r="D492" s="119"/>
      <c r="E492" s="119"/>
      <c r="F492" s="119"/>
      <c r="G492" s="119"/>
      <c r="H492" s="119"/>
    </row>
    <row r="493" spans="1:10" ht="32.25" customHeight="1">
      <c r="A493" s="20" t="s">
        <v>2260</v>
      </c>
      <c r="B493" s="1354" t="s">
        <v>2261</v>
      </c>
      <c r="C493" s="119"/>
      <c r="D493" s="119"/>
      <c r="E493" s="119"/>
      <c r="F493" s="119"/>
      <c r="G493" s="119"/>
      <c r="H493" s="119"/>
    </row>
    <row r="494" spans="1:10">
      <c r="A494" s="3549" t="s">
        <v>2262</v>
      </c>
      <c r="B494" s="3550"/>
      <c r="C494" s="119"/>
      <c r="D494" s="119"/>
      <c r="E494" s="119"/>
      <c r="F494" s="119"/>
      <c r="G494" s="119"/>
      <c r="H494" s="119"/>
    </row>
    <row r="495" spans="1:10">
      <c r="A495" s="3560" t="s">
        <v>2263</v>
      </c>
      <c r="B495" s="3561"/>
      <c r="C495" s="122">
        <f t="shared" ref="C495:H495" si="31">C301+C484</f>
        <v>2754</v>
      </c>
      <c r="D495" s="122">
        <f t="shared" si="31"/>
        <v>3343</v>
      </c>
      <c r="E495" s="122">
        <f t="shared" si="31"/>
        <v>20848</v>
      </c>
      <c r="F495" s="122">
        <f t="shared" si="31"/>
        <v>22515</v>
      </c>
      <c r="G495" s="122">
        <f t="shared" si="31"/>
        <v>23602</v>
      </c>
      <c r="H495" s="122">
        <f t="shared" si="31"/>
        <v>25858</v>
      </c>
      <c r="I495" s="67"/>
      <c r="J495" s="940"/>
    </row>
    <row r="496" spans="1:10">
      <c r="A496" s="401"/>
      <c r="B496" s="890"/>
      <c r="C496" s="543"/>
      <c r="D496" s="543"/>
      <c r="E496" s="543"/>
      <c r="F496" s="543"/>
      <c r="G496" s="543"/>
      <c r="H496" s="543"/>
      <c r="I496" s="67"/>
      <c r="J496" s="6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0">
    <mergeCell ref="A485:B485"/>
    <mergeCell ref="A494:B494"/>
    <mergeCell ref="A495:B495"/>
    <mergeCell ref="A6:A7"/>
    <mergeCell ref="B6:B7"/>
    <mergeCell ref="C6:D6"/>
    <mergeCell ref="E6:F6"/>
    <mergeCell ref="G6:H6"/>
    <mergeCell ref="A8:B8"/>
    <mergeCell ref="A484:B484"/>
  </mergeCells>
  <conditionalFormatting sqref="A485">
    <cfRule type="duplicateValues" dxfId="297" priority="1"/>
    <cfRule type="duplicateValues" dxfId="296" priority="2"/>
  </conditionalFormatting>
  <conditionalFormatting sqref="A494">
    <cfRule type="duplicateValues" dxfId="295" priority="3"/>
    <cfRule type="duplicateValues" dxfId="294" priority="4"/>
  </conditionalFormatting>
  <conditionalFormatting sqref="A486:A493">
    <cfRule type="duplicateValues" dxfId="293" priority="5"/>
    <cfRule type="duplicateValues" dxfId="292" priority="6"/>
  </conditionalFormatting>
  <printOptions horizontalCentered="1" vertic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1328"/>
  <sheetViews>
    <sheetView workbookViewId="0">
      <pane ySplit="7" topLeftCell="A8" activePane="bottomLeft" state="frozen"/>
      <selection pane="bottomLeft" activeCell="A8" sqref="A8:B8"/>
    </sheetView>
  </sheetViews>
  <sheetFormatPr defaultColWidth="9" defaultRowHeight="15"/>
  <cols>
    <col min="2" max="2" width="60.85546875" customWidth="1"/>
    <col min="3" max="3" width="10.28515625" customWidth="1"/>
    <col min="4" max="4" width="10.28515625" style="133" customWidth="1"/>
    <col min="5" max="5" width="10.28515625" customWidth="1"/>
    <col min="6" max="6" width="10.28515625" style="133" customWidth="1"/>
    <col min="7" max="7" width="10.28515625" customWidth="1"/>
    <col min="8" max="8" width="10.28515625" style="133" customWidth="1"/>
  </cols>
  <sheetData>
    <row r="1" spans="1:10">
      <c r="A1" s="275"/>
      <c r="B1" s="236" t="s">
        <v>0</v>
      </c>
      <c r="C1" s="84" t="s">
        <v>251</v>
      </c>
      <c r="D1" s="84"/>
      <c r="E1" s="84"/>
      <c r="F1" s="84"/>
      <c r="G1" s="84"/>
      <c r="H1" s="84"/>
      <c r="I1" s="896"/>
      <c r="J1" s="897"/>
    </row>
    <row r="2" spans="1:10">
      <c r="A2" s="275"/>
      <c r="B2" s="236" t="s">
        <v>2</v>
      </c>
      <c r="C2" s="84" t="s">
        <v>295</v>
      </c>
      <c r="D2" s="84"/>
      <c r="E2" s="84"/>
      <c r="F2" s="84"/>
      <c r="G2" s="84"/>
      <c r="H2" s="84"/>
      <c r="I2" s="896"/>
      <c r="J2" s="897"/>
    </row>
    <row r="3" spans="1:10">
      <c r="A3" s="275"/>
      <c r="B3" s="236" t="s">
        <v>1787</v>
      </c>
      <c r="C3" s="280" t="s">
        <v>1788</v>
      </c>
      <c r="D3" s="280"/>
      <c r="E3" s="280"/>
      <c r="F3" s="280"/>
      <c r="G3" s="280"/>
      <c r="H3" s="280"/>
      <c r="I3" s="896"/>
      <c r="J3" s="897"/>
    </row>
    <row r="4" spans="1:10">
      <c r="A4" s="275"/>
      <c r="B4" s="236" t="s">
        <v>297</v>
      </c>
      <c r="C4" s="280" t="s">
        <v>44</v>
      </c>
      <c r="D4" s="280"/>
      <c r="E4" s="280"/>
      <c r="F4" s="280"/>
      <c r="G4" s="280"/>
      <c r="H4" s="280"/>
      <c r="I4" s="896"/>
      <c r="J4" s="897"/>
    </row>
    <row r="5" spans="1:10">
      <c r="A5" s="893"/>
      <c r="B5" s="277"/>
      <c r="C5" s="405"/>
      <c r="D5" s="405"/>
      <c r="E5" s="405"/>
      <c r="F5" s="405"/>
      <c r="G5" s="84"/>
      <c r="H5" s="405"/>
      <c r="I5" s="896"/>
      <c r="J5" s="897"/>
    </row>
    <row r="6" spans="1:10">
      <c r="A6" s="3554" t="s">
        <v>276</v>
      </c>
      <c r="B6" s="3554" t="s">
        <v>1798</v>
      </c>
      <c r="C6" s="3476" t="s">
        <v>255</v>
      </c>
      <c r="D6" s="3477"/>
      <c r="E6" s="3478" t="s">
        <v>256</v>
      </c>
      <c r="F6" s="3479"/>
      <c r="G6" s="3480" t="s">
        <v>144</v>
      </c>
      <c r="H6" s="3480"/>
      <c r="I6" s="898"/>
      <c r="J6" s="898"/>
    </row>
    <row r="7" spans="1:10" ht="24">
      <c r="A7" s="3555"/>
      <c r="B7" s="3555"/>
      <c r="C7" s="89" t="s">
        <v>190</v>
      </c>
      <c r="D7" s="7" t="s">
        <v>257</v>
      </c>
      <c r="E7" s="89" t="s">
        <v>190</v>
      </c>
      <c r="F7" s="7" t="s">
        <v>257</v>
      </c>
      <c r="G7" s="89" t="s">
        <v>190</v>
      </c>
      <c r="H7" s="7" t="s">
        <v>257</v>
      </c>
      <c r="I7" s="898"/>
      <c r="J7" s="898"/>
    </row>
    <row r="8" spans="1:10">
      <c r="A8" s="3556" t="s">
        <v>1799</v>
      </c>
      <c r="B8" s="3557"/>
      <c r="C8" s="116"/>
      <c r="D8" s="116"/>
      <c r="E8" s="116"/>
      <c r="F8" s="116"/>
      <c r="G8" s="116"/>
      <c r="H8" s="116"/>
      <c r="I8" s="896"/>
      <c r="J8" s="897"/>
    </row>
    <row r="9" spans="1:10">
      <c r="A9" s="11" t="s">
        <v>3212</v>
      </c>
      <c r="B9" s="586" t="s">
        <v>3213</v>
      </c>
      <c r="C9" s="305"/>
      <c r="D9" s="305"/>
      <c r="E9" s="305">
        <v>0</v>
      </c>
      <c r="F9" s="305">
        <v>1</v>
      </c>
      <c r="G9" s="305">
        <f t="shared" ref="G9:G40" si="0">C9+E9</f>
        <v>0</v>
      </c>
      <c r="H9" s="305">
        <f t="shared" ref="H9:H40" si="1">D9+F9</f>
        <v>1</v>
      </c>
      <c r="I9" s="898"/>
      <c r="J9" s="273"/>
    </row>
    <row r="10" spans="1:10">
      <c r="A10" s="194" t="s">
        <v>2099</v>
      </c>
      <c r="B10" s="334" t="s">
        <v>2100</v>
      </c>
      <c r="C10" s="305"/>
      <c r="D10" s="305"/>
      <c r="E10" s="305">
        <v>2</v>
      </c>
      <c r="F10" s="305">
        <v>10</v>
      </c>
      <c r="G10" s="305">
        <f t="shared" si="0"/>
        <v>2</v>
      </c>
      <c r="H10" s="305">
        <f t="shared" si="1"/>
        <v>10</v>
      </c>
      <c r="I10" s="898"/>
      <c r="J10" s="273"/>
    </row>
    <row r="11" spans="1:10" ht="24.75">
      <c r="A11" s="318" t="s">
        <v>3214</v>
      </c>
      <c r="B11" s="559" t="s">
        <v>3215</v>
      </c>
      <c r="C11" s="305"/>
      <c r="D11" s="305"/>
      <c r="E11" s="305">
        <v>0</v>
      </c>
      <c r="F11" s="305">
        <v>35</v>
      </c>
      <c r="G11" s="305">
        <f t="shared" si="0"/>
        <v>0</v>
      </c>
      <c r="H11" s="305">
        <f t="shared" si="1"/>
        <v>35</v>
      </c>
      <c r="I11" s="898"/>
      <c r="J11" s="273"/>
    </row>
    <row r="12" spans="1:10" ht="24.75">
      <c r="A12" s="11" t="s">
        <v>3216</v>
      </c>
      <c r="B12" s="559" t="s">
        <v>3217</v>
      </c>
      <c r="C12" s="305"/>
      <c r="D12" s="305"/>
      <c r="E12" s="305">
        <v>0</v>
      </c>
      <c r="F12" s="305">
        <v>5</v>
      </c>
      <c r="G12" s="305">
        <f t="shared" si="0"/>
        <v>0</v>
      </c>
      <c r="H12" s="305">
        <f t="shared" si="1"/>
        <v>5</v>
      </c>
      <c r="I12" s="898"/>
      <c r="J12" s="273"/>
    </row>
    <row r="13" spans="1:10">
      <c r="A13" s="854" t="s">
        <v>3218</v>
      </c>
      <c r="B13" s="559" t="s">
        <v>3219</v>
      </c>
      <c r="C13" s="305"/>
      <c r="D13" s="305"/>
      <c r="E13" s="305">
        <v>0</v>
      </c>
      <c r="F13" s="305">
        <v>10</v>
      </c>
      <c r="G13" s="305">
        <f t="shared" si="0"/>
        <v>0</v>
      </c>
      <c r="H13" s="305">
        <f t="shared" si="1"/>
        <v>10</v>
      </c>
      <c r="I13" s="898"/>
      <c r="J13" s="273"/>
    </row>
    <row r="14" spans="1:10">
      <c r="A14" s="442" t="s">
        <v>3220</v>
      </c>
      <c r="B14" s="877" t="s">
        <v>3221</v>
      </c>
      <c r="C14" s="305"/>
      <c r="D14" s="305"/>
      <c r="E14" s="305">
        <v>0</v>
      </c>
      <c r="F14" s="305">
        <v>1</v>
      </c>
      <c r="G14" s="305">
        <f t="shared" si="0"/>
        <v>0</v>
      </c>
      <c r="H14" s="305">
        <f t="shared" si="1"/>
        <v>1</v>
      </c>
      <c r="I14" s="898"/>
      <c r="J14" s="273"/>
    </row>
    <row r="15" spans="1:10">
      <c r="A15" s="192" t="s">
        <v>3222</v>
      </c>
      <c r="B15" s="555" t="s">
        <v>3223</v>
      </c>
      <c r="C15" s="305"/>
      <c r="D15" s="305"/>
      <c r="E15" s="305">
        <v>0</v>
      </c>
      <c r="F15" s="305">
        <v>20</v>
      </c>
      <c r="G15" s="305">
        <f t="shared" si="0"/>
        <v>0</v>
      </c>
      <c r="H15" s="305">
        <f t="shared" si="1"/>
        <v>20</v>
      </c>
      <c r="I15" s="898"/>
      <c r="J15" s="273"/>
    </row>
    <row r="16" spans="1:10">
      <c r="A16" s="194" t="s">
        <v>3224</v>
      </c>
      <c r="B16" s="334" t="s">
        <v>3225</v>
      </c>
      <c r="C16" s="305"/>
      <c r="D16" s="305"/>
      <c r="E16" s="305">
        <v>0</v>
      </c>
      <c r="F16" s="305">
        <v>10</v>
      </c>
      <c r="G16" s="305">
        <f t="shared" si="0"/>
        <v>0</v>
      </c>
      <c r="H16" s="305">
        <f t="shared" si="1"/>
        <v>10</v>
      </c>
      <c r="I16" s="898"/>
      <c r="J16" s="273"/>
    </row>
    <row r="17" spans="1:10">
      <c r="A17" s="359" t="s">
        <v>3226</v>
      </c>
      <c r="B17" s="853" t="s">
        <v>3227</v>
      </c>
      <c r="C17" s="305"/>
      <c r="D17" s="305"/>
      <c r="E17" s="305">
        <v>0</v>
      </c>
      <c r="F17" s="305">
        <v>2</v>
      </c>
      <c r="G17" s="305">
        <f t="shared" si="0"/>
        <v>0</v>
      </c>
      <c r="H17" s="305">
        <f t="shared" si="1"/>
        <v>2</v>
      </c>
      <c r="I17" s="898"/>
      <c r="J17" s="273"/>
    </row>
    <row r="18" spans="1:10">
      <c r="A18" s="194" t="s">
        <v>3228</v>
      </c>
      <c r="B18" s="334" t="s">
        <v>3229</v>
      </c>
      <c r="C18" s="305"/>
      <c r="D18" s="305"/>
      <c r="E18" s="305">
        <v>0</v>
      </c>
      <c r="F18" s="305">
        <v>5</v>
      </c>
      <c r="G18" s="305">
        <f t="shared" si="0"/>
        <v>0</v>
      </c>
      <c r="H18" s="305">
        <f t="shared" si="1"/>
        <v>5</v>
      </c>
      <c r="I18" s="898"/>
      <c r="J18" s="273"/>
    </row>
    <row r="19" spans="1:10">
      <c r="A19" s="194" t="s">
        <v>3230</v>
      </c>
      <c r="B19" s="559" t="s">
        <v>3231</v>
      </c>
      <c r="C19" s="305"/>
      <c r="D19" s="305"/>
      <c r="E19" s="305">
        <v>0</v>
      </c>
      <c r="F19" s="305">
        <v>5</v>
      </c>
      <c r="G19" s="305">
        <f t="shared" si="0"/>
        <v>0</v>
      </c>
      <c r="H19" s="305">
        <f t="shared" si="1"/>
        <v>5</v>
      </c>
      <c r="I19" s="898"/>
      <c r="J19" s="273"/>
    </row>
    <row r="20" spans="1:10">
      <c r="A20" s="677" t="s">
        <v>2989</v>
      </c>
      <c r="B20" s="559" t="s">
        <v>2990</v>
      </c>
      <c r="C20" s="305"/>
      <c r="D20" s="305"/>
      <c r="E20" s="305">
        <v>0</v>
      </c>
      <c r="F20" s="305">
        <v>3</v>
      </c>
      <c r="G20" s="305">
        <f t="shared" si="0"/>
        <v>0</v>
      </c>
      <c r="H20" s="305">
        <f t="shared" si="1"/>
        <v>3</v>
      </c>
      <c r="I20" s="898"/>
      <c r="J20" s="273"/>
    </row>
    <row r="21" spans="1:10">
      <c r="A21" s="11" t="s">
        <v>3232</v>
      </c>
      <c r="B21" s="587" t="s">
        <v>3233</v>
      </c>
      <c r="C21" s="305"/>
      <c r="D21" s="305"/>
      <c r="E21" s="305">
        <v>0</v>
      </c>
      <c r="F21" s="305">
        <v>5</v>
      </c>
      <c r="G21" s="305">
        <f t="shared" si="0"/>
        <v>0</v>
      </c>
      <c r="H21" s="305">
        <f t="shared" si="1"/>
        <v>5</v>
      </c>
      <c r="I21" s="898"/>
      <c r="J21" s="273"/>
    </row>
    <row r="22" spans="1:10">
      <c r="A22" s="11" t="s">
        <v>3234</v>
      </c>
      <c r="B22" s="559" t="s">
        <v>3235</v>
      </c>
      <c r="C22" s="305"/>
      <c r="D22" s="305"/>
      <c r="E22" s="305">
        <v>0</v>
      </c>
      <c r="F22" s="305">
        <v>2</v>
      </c>
      <c r="G22" s="305">
        <f t="shared" si="0"/>
        <v>0</v>
      </c>
      <c r="H22" s="305">
        <f t="shared" si="1"/>
        <v>2</v>
      </c>
      <c r="I22" s="898"/>
      <c r="J22" s="273"/>
    </row>
    <row r="23" spans="1:10">
      <c r="A23" s="11" t="s">
        <v>3236</v>
      </c>
      <c r="B23" s="587" t="s">
        <v>3237</v>
      </c>
      <c r="C23" s="305"/>
      <c r="D23" s="305"/>
      <c r="E23" s="305">
        <v>0</v>
      </c>
      <c r="F23" s="305">
        <v>2</v>
      </c>
      <c r="G23" s="305">
        <f t="shared" si="0"/>
        <v>0</v>
      </c>
      <c r="H23" s="305">
        <f t="shared" si="1"/>
        <v>2</v>
      </c>
      <c r="I23" s="898"/>
      <c r="J23" s="273"/>
    </row>
    <row r="24" spans="1:10">
      <c r="A24" s="11" t="s">
        <v>3238</v>
      </c>
      <c r="B24" s="559" t="s">
        <v>3239</v>
      </c>
      <c r="C24" s="305"/>
      <c r="D24" s="305"/>
      <c r="E24" s="305">
        <v>0</v>
      </c>
      <c r="F24" s="305">
        <v>2</v>
      </c>
      <c r="G24" s="305">
        <f t="shared" si="0"/>
        <v>0</v>
      </c>
      <c r="H24" s="305">
        <f t="shared" si="1"/>
        <v>2</v>
      </c>
      <c r="I24" s="898"/>
      <c r="J24" s="273"/>
    </row>
    <row r="25" spans="1:10">
      <c r="A25" s="359" t="s">
        <v>2691</v>
      </c>
      <c r="B25" s="853" t="s">
        <v>2692</v>
      </c>
      <c r="C25" s="305"/>
      <c r="D25" s="305"/>
      <c r="E25" s="305">
        <v>0</v>
      </c>
      <c r="F25" s="305">
        <v>3</v>
      </c>
      <c r="G25" s="305">
        <f t="shared" si="0"/>
        <v>0</v>
      </c>
      <c r="H25" s="305">
        <f t="shared" si="1"/>
        <v>3</v>
      </c>
      <c r="I25" s="898"/>
      <c r="J25" s="273"/>
    </row>
    <row r="26" spans="1:10">
      <c r="A26" s="359" t="s">
        <v>2693</v>
      </c>
      <c r="B26" s="853" t="s">
        <v>2694</v>
      </c>
      <c r="C26" s="305"/>
      <c r="D26" s="305"/>
      <c r="E26" s="305">
        <v>0</v>
      </c>
      <c r="F26" s="305">
        <v>2</v>
      </c>
      <c r="G26" s="305">
        <f t="shared" si="0"/>
        <v>0</v>
      </c>
      <c r="H26" s="305">
        <f t="shared" si="1"/>
        <v>2</v>
      </c>
      <c r="I26" s="898"/>
      <c r="J26" s="273"/>
    </row>
    <row r="27" spans="1:10">
      <c r="A27" s="359" t="s">
        <v>3240</v>
      </c>
      <c r="B27" s="853" t="s">
        <v>3241</v>
      </c>
      <c r="C27" s="305"/>
      <c r="D27" s="305"/>
      <c r="E27" s="305">
        <v>0</v>
      </c>
      <c r="F27" s="305">
        <v>2</v>
      </c>
      <c r="G27" s="305">
        <f t="shared" si="0"/>
        <v>0</v>
      </c>
      <c r="H27" s="305">
        <f t="shared" si="1"/>
        <v>2</v>
      </c>
      <c r="I27" s="898"/>
      <c r="J27" s="273"/>
    </row>
    <row r="28" spans="1:10">
      <c r="A28" s="193" t="s">
        <v>3242</v>
      </c>
      <c r="B28" s="379" t="s">
        <v>3243</v>
      </c>
      <c r="C28" s="305"/>
      <c r="D28" s="305"/>
      <c r="E28" s="305">
        <v>0</v>
      </c>
      <c r="F28" s="305">
        <v>2</v>
      </c>
      <c r="G28" s="305">
        <f t="shared" si="0"/>
        <v>0</v>
      </c>
      <c r="H28" s="305">
        <f t="shared" si="1"/>
        <v>2</v>
      </c>
      <c r="I28" s="898"/>
      <c r="J28" s="273"/>
    </row>
    <row r="29" spans="1:10">
      <c r="A29" s="359" t="s">
        <v>2695</v>
      </c>
      <c r="B29" s="853" t="s">
        <v>2696</v>
      </c>
      <c r="C29" s="305"/>
      <c r="D29" s="305"/>
      <c r="E29" s="305">
        <v>0</v>
      </c>
      <c r="F29" s="305">
        <v>2</v>
      </c>
      <c r="G29" s="305">
        <f t="shared" si="0"/>
        <v>0</v>
      </c>
      <c r="H29" s="305">
        <f t="shared" si="1"/>
        <v>2</v>
      </c>
      <c r="I29" s="898"/>
      <c r="J29" s="273"/>
    </row>
    <row r="30" spans="1:10">
      <c r="A30" s="359" t="s">
        <v>3244</v>
      </c>
      <c r="B30" s="391" t="s">
        <v>3245</v>
      </c>
      <c r="C30" s="305"/>
      <c r="D30" s="305"/>
      <c r="E30" s="305">
        <v>0</v>
      </c>
      <c r="F30" s="305">
        <v>2</v>
      </c>
      <c r="G30" s="305">
        <f t="shared" si="0"/>
        <v>0</v>
      </c>
      <c r="H30" s="305">
        <f t="shared" si="1"/>
        <v>2</v>
      </c>
      <c r="I30" s="898"/>
      <c r="J30" s="273"/>
    </row>
    <row r="31" spans="1:10">
      <c r="A31" s="359" t="s">
        <v>3246</v>
      </c>
      <c r="B31" s="853" t="s">
        <v>3247</v>
      </c>
      <c r="C31" s="305"/>
      <c r="D31" s="305"/>
      <c r="E31" s="305">
        <v>0</v>
      </c>
      <c r="F31" s="305">
        <v>1</v>
      </c>
      <c r="G31" s="305">
        <f t="shared" si="0"/>
        <v>0</v>
      </c>
      <c r="H31" s="305">
        <f t="shared" si="1"/>
        <v>1</v>
      </c>
      <c r="I31" s="898"/>
      <c r="J31" s="273"/>
    </row>
    <row r="32" spans="1:10">
      <c r="A32" s="194" t="s">
        <v>3248</v>
      </c>
      <c r="B32" s="334" t="s">
        <v>3249</v>
      </c>
      <c r="C32" s="305"/>
      <c r="D32" s="305"/>
      <c r="E32" s="305">
        <v>2</v>
      </c>
      <c r="F32" s="305">
        <v>40</v>
      </c>
      <c r="G32" s="305">
        <f t="shared" si="0"/>
        <v>2</v>
      </c>
      <c r="H32" s="305">
        <f t="shared" si="1"/>
        <v>40</v>
      </c>
      <c r="I32" s="898"/>
      <c r="J32" s="273"/>
    </row>
    <row r="33" spans="1:10">
      <c r="A33" s="194" t="s">
        <v>3250</v>
      </c>
      <c r="B33" s="334" t="s">
        <v>3251</v>
      </c>
      <c r="C33" s="305"/>
      <c r="D33" s="305"/>
      <c r="E33" s="305">
        <v>0</v>
      </c>
      <c r="F33" s="305">
        <v>40</v>
      </c>
      <c r="G33" s="305">
        <f t="shared" si="0"/>
        <v>0</v>
      </c>
      <c r="H33" s="305">
        <f t="shared" si="1"/>
        <v>40</v>
      </c>
      <c r="I33" s="898"/>
      <c r="J33" s="273"/>
    </row>
    <row r="34" spans="1:10">
      <c r="A34" s="11" t="s">
        <v>3252</v>
      </c>
      <c r="B34" s="586" t="s">
        <v>3253</v>
      </c>
      <c r="C34" s="305"/>
      <c r="D34" s="305"/>
      <c r="E34" s="305">
        <v>0</v>
      </c>
      <c r="F34" s="305">
        <v>50</v>
      </c>
      <c r="G34" s="305">
        <f t="shared" si="0"/>
        <v>0</v>
      </c>
      <c r="H34" s="305">
        <f t="shared" si="1"/>
        <v>50</v>
      </c>
      <c r="I34" s="898"/>
      <c r="J34" s="273"/>
    </row>
    <row r="35" spans="1:10">
      <c r="A35" s="848" t="s">
        <v>3254</v>
      </c>
      <c r="B35" s="551" t="s">
        <v>3255</v>
      </c>
      <c r="C35" s="305"/>
      <c r="D35" s="305"/>
      <c r="E35" s="305">
        <v>0</v>
      </c>
      <c r="F35" s="305">
        <v>2</v>
      </c>
      <c r="G35" s="305">
        <f t="shared" si="0"/>
        <v>0</v>
      </c>
      <c r="H35" s="305">
        <f t="shared" si="1"/>
        <v>2</v>
      </c>
      <c r="I35" s="898"/>
      <c r="J35" s="273"/>
    </row>
    <row r="36" spans="1:10">
      <c r="A36" s="11" t="s">
        <v>3256</v>
      </c>
      <c r="B36" s="559" t="s">
        <v>3257</v>
      </c>
      <c r="C36" s="305"/>
      <c r="D36" s="305"/>
      <c r="E36" s="305">
        <v>0</v>
      </c>
      <c r="F36" s="305">
        <v>2</v>
      </c>
      <c r="G36" s="305">
        <f t="shared" si="0"/>
        <v>0</v>
      </c>
      <c r="H36" s="305">
        <f t="shared" si="1"/>
        <v>2</v>
      </c>
      <c r="I36" s="898"/>
      <c r="J36" s="273"/>
    </row>
    <row r="37" spans="1:10" ht="24.75">
      <c r="A37" s="11" t="s">
        <v>3258</v>
      </c>
      <c r="B37" s="559" t="s">
        <v>3259</v>
      </c>
      <c r="C37" s="305"/>
      <c r="D37" s="305"/>
      <c r="E37" s="305">
        <v>0</v>
      </c>
      <c r="F37" s="305">
        <v>3</v>
      </c>
      <c r="G37" s="305">
        <f t="shared" si="0"/>
        <v>0</v>
      </c>
      <c r="H37" s="305">
        <f t="shared" si="1"/>
        <v>3</v>
      </c>
      <c r="I37" s="898"/>
      <c r="J37" s="273"/>
    </row>
    <row r="38" spans="1:10">
      <c r="A38" s="11" t="s">
        <v>3260</v>
      </c>
      <c r="B38" s="791" t="s">
        <v>3261</v>
      </c>
      <c r="C38" s="305"/>
      <c r="D38" s="305"/>
      <c r="E38" s="305">
        <v>0</v>
      </c>
      <c r="F38" s="305">
        <v>2</v>
      </c>
      <c r="G38" s="305">
        <f t="shared" si="0"/>
        <v>0</v>
      </c>
      <c r="H38" s="305">
        <f t="shared" si="1"/>
        <v>2</v>
      </c>
      <c r="I38" s="898"/>
      <c r="J38" s="273"/>
    </row>
    <row r="39" spans="1:10">
      <c r="A39" s="11" t="s">
        <v>2991</v>
      </c>
      <c r="B39" s="559" t="s">
        <v>2992</v>
      </c>
      <c r="C39" s="305"/>
      <c r="D39" s="305"/>
      <c r="E39" s="305">
        <v>0</v>
      </c>
      <c r="F39" s="305">
        <v>5</v>
      </c>
      <c r="G39" s="305">
        <f t="shared" si="0"/>
        <v>0</v>
      </c>
      <c r="H39" s="305">
        <f t="shared" si="1"/>
        <v>5</v>
      </c>
      <c r="I39" s="898"/>
      <c r="J39" s="273"/>
    </row>
    <row r="40" spans="1:10">
      <c r="A40" s="318" t="s">
        <v>3262</v>
      </c>
      <c r="B40" s="559" t="s">
        <v>3263</v>
      </c>
      <c r="C40" s="305"/>
      <c r="D40" s="305"/>
      <c r="E40" s="305">
        <v>1</v>
      </c>
      <c r="F40" s="305">
        <v>5</v>
      </c>
      <c r="G40" s="305">
        <f t="shared" si="0"/>
        <v>1</v>
      </c>
      <c r="H40" s="305">
        <f t="shared" si="1"/>
        <v>5</v>
      </c>
      <c r="I40" s="898"/>
      <c r="J40" s="273"/>
    </row>
    <row r="41" spans="1:10" ht="24.75">
      <c r="A41" s="359" t="s">
        <v>3264</v>
      </c>
      <c r="B41" s="559" t="s">
        <v>3265</v>
      </c>
      <c r="C41" s="305"/>
      <c r="D41" s="305"/>
      <c r="E41" s="305">
        <v>0</v>
      </c>
      <c r="F41" s="305">
        <v>1</v>
      </c>
      <c r="G41" s="305">
        <f t="shared" ref="G41:G72" si="2">C41+E41</f>
        <v>0</v>
      </c>
      <c r="H41" s="305">
        <f t="shared" ref="H41:H72" si="3">D41+F41</f>
        <v>1</v>
      </c>
      <c r="I41" s="898"/>
      <c r="J41" s="273"/>
    </row>
    <row r="42" spans="1:10" ht="24">
      <c r="A42" s="11" t="s">
        <v>3266</v>
      </c>
      <c r="B42" s="586" t="s">
        <v>3267</v>
      </c>
      <c r="C42" s="305"/>
      <c r="D42" s="305"/>
      <c r="E42" s="305">
        <v>2</v>
      </c>
      <c r="F42" s="305">
        <v>5</v>
      </c>
      <c r="G42" s="305">
        <f t="shared" si="2"/>
        <v>2</v>
      </c>
      <c r="H42" s="305">
        <f t="shared" si="3"/>
        <v>5</v>
      </c>
      <c r="I42" s="898"/>
      <c r="J42" s="273"/>
    </row>
    <row r="43" spans="1:10">
      <c r="A43" s="359" t="s">
        <v>3268</v>
      </c>
      <c r="B43" s="853" t="s">
        <v>3269</v>
      </c>
      <c r="C43" s="305"/>
      <c r="D43" s="305"/>
      <c r="E43" s="305">
        <v>0</v>
      </c>
      <c r="F43" s="305">
        <v>2</v>
      </c>
      <c r="G43" s="305">
        <f t="shared" si="2"/>
        <v>0</v>
      </c>
      <c r="H43" s="305">
        <f t="shared" si="3"/>
        <v>2</v>
      </c>
      <c r="I43" s="898"/>
      <c r="J43" s="273"/>
    </row>
    <row r="44" spans="1:10">
      <c r="A44" s="11" t="s">
        <v>3270</v>
      </c>
      <c r="B44" s="587" t="s">
        <v>3271</v>
      </c>
      <c r="C44" s="305"/>
      <c r="D44" s="305"/>
      <c r="E44" s="305">
        <v>0</v>
      </c>
      <c r="F44" s="305">
        <v>1</v>
      </c>
      <c r="G44" s="305">
        <f t="shared" si="2"/>
        <v>0</v>
      </c>
      <c r="H44" s="305">
        <f t="shared" si="3"/>
        <v>1</v>
      </c>
      <c r="I44" s="898"/>
      <c r="J44" s="273"/>
    </row>
    <row r="45" spans="1:10">
      <c r="A45" s="11" t="s">
        <v>3272</v>
      </c>
      <c r="B45" s="559" t="s">
        <v>3273</v>
      </c>
      <c r="C45" s="305"/>
      <c r="D45" s="305"/>
      <c r="E45" s="305">
        <v>0</v>
      </c>
      <c r="F45" s="305">
        <v>1</v>
      </c>
      <c r="G45" s="305">
        <f t="shared" si="2"/>
        <v>0</v>
      </c>
      <c r="H45" s="305">
        <f t="shared" si="3"/>
        <v>1</v>
      </c>
      <c r="I45" s="898"/>
      <c r="J45" s="273"/>
    </row>
    <row r="46" spans="1:10">
      <c r="A46" s="359" t="s">
        <v>3274</v>
      </c>
      <c r="B46" s="853" t="s">
        <v>3275</v>
      </c>
      <c r="C46" s="305"/>
      <c r="D46" s="305"/>
      <c r="E46" s="305">
        <v>13</v>
      </c>
      <c r="F46" s="305">
        <v>20</v>
      </c>
      <c r="G46" s="305">
        <f t="shared" si="2"/>
        <v>13</v>
      </c>
      <c r="H46" s="305">
        <f t="shared" si="3"/>
        <v>20</v>
      </c>
      <c r="I46" s="898"/>
      <c r="J46" s="273"/>
    </row>
    <row r="47" spans="1:10">
      <c r="A47" s="359" t="s">
        <v>3276</v>
      </c>
      <c r="B47" s="860" t="s">
        <v>3277</v>
      </c>
      <c r="C47" s="305"/>
      <c r="D47" s="305"/>
      <c r="E47" s="305">
        <v>0</v>
      </c>
      <c r="F47" s="305">
        <v>2</v>
      </c>
      <c r="G47" s="305">
        <f t="shared" si="2"/>
        <v>0</v>
      </c>
      <c r="H47" s="305">
        <f t="shared" si="3"/>
        <v>2</v>
      </c>
      <c r="I47" s="898"/>
      <c r="J47" s="273"/>
    </row>
    <row r="48" spans="1:10">
      <c r="A48" s="359" t="s">
        <v>3278</v>
      </c>
      <c r="B48" s="559" t="s">
        <v>3279</v>
      </c>
      <c r="C48" s="305"/>
      <c r="D48" s="305"/>
      <c r="E48" s="305">
        <v>0</v>
      </c>
      <c r="F48" s="305">
        <v>2</v>
      </c>
      <c r="G48" s="305">
        <f t="shared" si="2"/>
        <v>0</v>
      </c>
      <c r="H48" s="305">
        <f t="shared" si="3"/>
        <v>2</v>
      </c>
      <c r="I48" s="898"/>
      <c r="J48" s="273"/>
    </row>
    <row r="49" spans="1:10">
      <c r="A49" s="359" t="s">
        <v>3280</v>
      </c>
      <c r="B49" s="853" t="s">
        <v>3281</v>
      </c>
      <c r="C49" s="305"/>
      <c r="D49" s="305"/>
      <c r="E49" s="305">
        <v>0</v>
      </c>
      <c r="F49" s="305">
        <v>2</v>
      </c>
      <c r="G49" s="305">
        <f t="shared" si="2"/>
        <v>0</v>
      </c>
      <c r="H49" s="305">
        <f t="shared" si="3"/>
        <v>2</v>
      </c>
      <c r="I49" s="898"/>
      <c r="J49" s="273"/>
    </row>
    <row r="50" spans="1:10">
      <c r="A50" s="359" t="s">
        <v>3282</v>
      </c>
      <c r="B50" s="391" t="s">
        <v>3283</v>
      </c>
      <c r="C50" s="305"/>
      <c r="D50" s="305"/>
      <c r="E50" s="305">
        <v>0</v>
      </c>
      <c r="F50" s="305">
        <v>2</v>
      </c>
      <c r="G50" s="305">
        <f t="shared" si="2"/>
        <v>0</v>
      </c>
      <c r="H50" s="305">
        <f t="shared" si="3"/>
        <v>2</v>
      </c>
      <c r="I50" s="898"/>
      <c r="J50" s="273"/>
    </row>
    <row r="51" spans="1:10">
      <c r="A51" s="318" t="s">
        <v>3284</v>
      </c>
      <c r="B51" s="392" t="s">
        <v>3285</v>
      </c>
      <c r="C51" s="305"/>
      <c r="D51" s="305"/>
      <c r="E51" s="305">
        <v>1</v>
      </c>
      <c r="F51" s="305">
        <v>30</v>
      </c>
      <c r="G51" s="305">
        <f t="shared" si="2"/>
        <v>1</v>
      </c>
      <c r="H51" s="305">
        <f t="shared" si="3"/>
        <v>30</v>
      </c>
      <c r="I51" s="898"/>
      <c r="J51" s="273"/>
    </row>
    <row r="52" spans="1:10">
      <c r="A52" s="359" t="s">
        <v>3286</v>
      </c>
      <c r="B52" s="559" t="s">
        <v>3287</v>
      </c>
      <c r="C52" s="305"/>
      <c r="D52" s="305"/>
      <c r="E52" s="305">
        <v>0</v>
      </c>
      <c r="F52" s="305">
        <v>2</v>
      </c>
      <c r="G52" s="305">
        <f t="shared" si="2"/>
        <v>0</v>
      </c>
      <c r="H52" s="305">
        <f t="shared" si="3"/>
        <v>2</v>
      </c>
      <c r="I52" s="898"/>
      <c r="J52" s="273"/>
    </row>
    <row r="53" spans="1:10">
      <c r="A53" s="359" t="s">
        <v>3288</v>
      </c>
      <c r="B53" s="894" t="s">
        <v>3289</v>
      </c>
      <c r="C53" s="305"/>
      <c r="D53" s="305"/>
      <c r="E53" s="305">
        <v>44</v>
      </c>
      <c r="F53" s="305">
        <v>50</v>
      </c>
      <c r="G53" s="305">
        <f t="shared" si="2"/>
        <v>44</v>
      </c>
      <c r="H53" s="305">
        <f t="shared" si="3"/>
        <v>50</v>
      </c>
      <c r="I53" s="898"/>
      <c r="J53" s="273"/>
    </row>
    <row r="54" spans="1:10">
      <c r="A54" s="193" t="s">
        <v>3290</v>
      </c>
      <c r="B54" s="379" t="s">
        <v>3291</v>
      </c>
      <c r="C54" s="305"/>
      <c r="D54" s="305"/>
      <c r="E54" s="305">
        <v>0</v>
      </c>
      <c r="F54" s="305">
        <v>2</v>
      </c>
      <c r="G54" s="305">
        <f t="shared" si="2"/>
        <v>0</v>
      </c>
      <c r="H54" s="305">
        <f t="shared" si="3"/>
        <v>2</v>
      </c>
      <c r="I54" s="898"/>
      <c r="J54" s="273"/>
    </row>
    <row r="55" spans="1:10">
      <c r="A55" s="895" t="s">
        <v>3292</v>
      </c>
      <c r="B55" s="860" t="s">
        <v>3293</v>
      </c>
      <c r="C55" s="305"/>
      <c r="D55" s="305"/>
      <c r="E55" s="305">
        <v>4</v>
      </c>
      <c r="F55" s="305">
        <v>5</v>
      </c>
      <c r="G55" s="305">
        <f t="shared" si="2"/>
        <v>4</v>
      </c>
      <c r="H55" s="305">
        <f t="shared" si="3"/>
        <v>5</v>
      </c>
      <c r="I55" s="898"/>
      <c r="J55" s="273"/>
    </row>
    <row r="56" spans="1:10">
      <c r="A56" s="359" t="s">
        <v>2993</v>
      </c>
      <c r="B56" s="559" t="s">
        <v>2994</v>
      </c>
      <c r="C56" s="305"/>
      <c r="D56" s="305"/>
      <c r="E56" s="305">
        <v>32</v>
      </c>
      <c r="F56" s="305">
        <v>40</v>
      </c>
      <c r="G56" s="305">
        <f t="shared" si="2"/>
        <v>32</v>
      </c>
      <c r="H56" s="305">
        <f t="shared" si="3"/>
        <v>40</v>
      </c>
      <c r="I56" s="898"/>
      <c r="J56" s="273"/>
    </row>
    <row r="57" spans="1:10">
      <c r="A57" s="11" t="s">
        <v>3294</v>
      </c>
      <c r="B57" s="586" t="s">
        <v>3295</v>
      </c>
      <c r="C57" s="305"/>
      <c r="D57" s="305"/>
      <c r="E57" s="305">
        <v>0</v>
      </c>
      <c r="F57" s="305">
        <v>2</v>
      </c>
      <c r="G57" s="305">
        <f t="shared" si="2"/>
        <v>0</v>
      </c>
      <c r="H57" s="305">
        <f t="shared" si="3"/>
        <v>2</v>
      </c>
      <c r="I57" s="898"/>
      <c r="J57" s="273"/>
    </row>
    <row r="58" spans="1:10">
      <c r="A58" s="359" t="s">
        <v>3296</v>
      </c>
      <c r="B58" s="853" t="s">
        <v>3297</v>
      </c>
      <c r="C58" s="305"/>
      <c r="D58" s="305"/>
      <c r="E58" s="305">
        <v>1</v>
      </c>
      <c r="F58" s="305">
        <v>5</v>
      </c>
      <c r="G58" s="305">
        <f t="shared" si="2"/>
        <v>1</v>
      </c>
      <c r="H58" s="305">
        <f t="shared" si="3"/>
        <v>5</v>
      </c>
      <c r="I58" s="898"/>
      <c r="J58" s="273"/>
    </row>
    <row r="59" spans="1:10">
      <c r="A59" s="359" t="s">
        <v>3298</v>
      </c>
      <c r="B59" s="853" t="s">
        <v>3299</v>
      </c>
      <c r="C59" s="305"/>
      <c r="D59" s="305"/>
      <c r="E59" s="305">
        <v>1</v>
      </c>
      <c r="F59" s="305">
        <v>15</v>
      </c>
      <c r="G59" s="305">
        <f t="shared" si="2"/>
        <v>1</v>
      </c>
      <c r="H59" s="305">
        <f t="shared" si="3"/>
        <v>15</v>
      </c>
      <c r="I59" s="898"/>
      <c r="J59" s="273"/>
    </row>
    <row r="60" spans="1:10">
      <c r="A60" s="11" t="s">
        <v>3300</v>
      </c>
      <c r="B60" s="586" t="s">
        <v>3301</v>
      </c>
      <c r="C60" s="305"/>
      <c r="D60" s="305"/>
      <c r="E60" s="305">
        <v>0</v>
      </c>
      <c r="F60" s="305">
        <v>3</v>
      </c>
      <c r="G60" s="305">
        <f t="shared" si="2"/>
        <v>0</v>
      </c>
      <c r="H60" s="305">
        <f t="shared" si="3"/>
        <v>3</v>
      </c>
      <c r="I60" s="898"/>
      <c r="J60" s="273"/>
    </row>
    <row r="61" spans="1:10">
      <c r="A61" s="11" t="s">
        <v>3302</v>
      </c>
      <c r="B61" s="586" t="s">
        <v>3303</v>
      </c>
      <c r="C61" s="305"/>
      <c r="D61" s="305"/>
      <c r="E61" s="305">
        <v>0</v>
      </c>
      <c r="F61" s="305">
        <v>5</v>
      </c>
      <c r="G61" s="305">
        <f t="shared" si="2"/>
        <v>0</v>
      </c>
      <c r="H61" s="305">
        <f t="shared" si="3"/>
        <v>5</v>
      </c>
      <c r="I61" s="898"/>
      <c r="J61" s="273"/>
    </row>
    <row r="62" spans="1:10">
      <c r="A62" s="11" t="s">
        <v>3304</v>
      </c>
      <c r="B62" s="586" t="s">
        <v>3305</v>
      </c>
      <c r="C62" s="305"/>
      <c r="D62" s="305"/>
      <c r="E62" s="305">
        <v>0</v>
      </c>
      <c r="F62" s="305">
        <v>3</v>
      </c>
      <c r="G62" s="305">
        <f t="shared" si="2"/>
        <v>0</v>
      </c>
      <c r="H62" s="305">
        <f t="shared" si="3"/>
        <v>3</v>
      </c>
      <c r="I62" s="898"/>
      <c r="J62" s="273"/>
    </row>
    <row r="63" spans="1:10">
      <c r="A63" s="11" t="s">
        <v>3306</v>
      </c>
      <c r="B63" s="586" t="s">
        <v>3307</v>
      </c>
      <c r="C63" s="305"/>
      <c r="D63" s="305"/>
      <c r="E63" s="305">
        <v>0</v>
      </c>
      <c r="F63" s="305">
        <v>15</v>
      </c>
      <c r="G63" s="305">
        <f t="shared" si="2"/>
        <v>0</v>
      </c>
      <c r="H63" s="305">
        <f t="shared" si="3"/>
        <v>15</v>
      </c>
      <c r="I63" s="898"/>
      <c r="J63" s="273"/>
    </row>
    <row r="64" spans="1:10" ht="24">
      <c r="A64" s="854" t="s">
        <v>3308</v>
      </c>
      <c r="B64" s="855" t="s">
        <v>3309</v>
      </c>
      <c r="C64" s="305"/>
      <c r="D64" s="305"/>
      <c r="E64" s="305">
        <v>1</v>
      </c>
      <c r="F64" s="305">
        <v>5</v>
      </c>
      <c r="G64" s="305">
        <f t="shared" si="2"/>
        <v>1</v>
      </c>
      <c r="H64" s="305">
        <f t="shared" si="3"/>
        <v>5</v>
      </c>
      <c r="I64" s="898"/>
      <c r="J64" s="273"/>
    </row>
    <row r="65" spans="1:10">
      <c r="A65" s="359" t="s">
        <v>3310</v>
      </c>
      <c r="B65" s="853" t="s">
        <v>3311</v>
      </c>
      <c r="C65" s="305"/>
      <c r="D65" s="305"/>
      <c r="E65" s="305">
        <v>0</v>
      </c>
      <c r="F65" s="305">
        <v>20</v>
      </c>
      <c r="G65" s="305">
        <f t="shared" si="2"/>
        <v>0</v>
      </c>
      <c r="H65" s="305">
        <f t="shared" si="3"/>
        <v>20</v>
      </c>
      <c r="I65" s="898"/>
      <c r="J65" s="273"/>
    </row>
    <row r="66" spans="1:10">
      <c r="A66" s="359" t="s">
        <v>3312</v>
      </c>
      <c r="B66" s="853" t="s">
        <v>3313</v>
      </c>
      <c r="C66" s="305"/>
      <c r="D66" s="305"/>
      <c r="E66" s="305">
        <v>0</v>
      </c>
      <c r="F66" s="305">
        <v>3</v>
      </c>
      <c r="G66" s="305">
        <f t="shared" si="2"/>
        <v>0</v>
      </c>
      <c r="H66" s="305">
        <f t="shared" si="3"/>
        <v>3</v>
      </c>
      <c r="I66" s="898"/>
      <c r="J66" s="273"/>
    </row>
    <row r="67" spans="1:10">
      <c r="A67" s="318" t="s">
        <v>3314</v>
      </c>
      <c r="B67" s="392" t="s">
        <v>3315</v>
      </c>
      <c r="C67" s="305"/>
      <c r="D67" s="305"/>
      <c r="E67" s="305">
        <v>0</v>
      </c>
      <c r="F67" s="305">
        <v>1</v>
      </c>
      <c r="G67" s="305">
        <f t="shared" si="2"/>
        <v>0</v>
      </c>
      <c r="H67" s="305">
        <f t="shared" si="3"/>
        <v>1</v>
      </c>
      <c r="I67" s="898"/>
      <c r="J67" s="273"/>
    </row>
    <row r="68" spans="1:10">
      <c r="A68" s="359" t="s">
        <v>3316</v>
      </c>
      <c r="B68" s="853" t="s">
        <v>3317</v>
      </c>
      <c r="C68" s="305"/>
      <c r="D68" s="305"/>
      <c r="E68" s="305">
        <v>0</v>
      </c>
      <c r="F68" s="305">
        <v>2</v>
      </c>
      <c r="G68" s="305">
        <f t="shared" si="2"/>
        <v>0</v>
      </c>
      <c r="H68" s="305">
        <f t="shared" si="3"/>
        <v>2</v>
      </c>
      <c r="I68" s="898"/>
      <c r="J68" s="273"/>
    </row>
    <row r="69" spans="1:10">
      <c r="A69" s="359" t="s">
        <v>3318</v>
      </c>
      <c r="B69" s="853" t="s">
        <v>3319</v>
      </c>
      <c r="C69" s="305"/>
      <c r="D69" s="305"/>
      <c r="E69" s="305">
        <v>0</v>
      </c>
      <c r="F69" s="305">
        <v>2</v>
      </c>
      <c r="G69" s="305">
        <f t="shared" si="2"/>
        <v>0</v>
      </c>
      <c r="H69" s="305">
        <f t="shared" si="3"/>
        <v>2</v>
      </c>
      <c r="I69" s="898"/>
      <c r="J69" s="273"/>
    </row>
    <row r="70" spans="1:10">
      <c r="A70" s="318" t="s">
        <v>3320</v>
      </c>
      <c r="B70" s="588" t="s">
        <v>3321</v>
      </c>
      <c r="C70" s="305"/>
      <c r="D70" s="305"/>
      <c r="E70" s="305">
        <v>0</v>
      </c>
      <c r="F70" s="305">
        <v>2</v>
      </c>
      <c r="G70" s="305">
        <f t="shared" si="2"/>
        <v>0</v>
      </c>
      <c r="H70" s="305">
        <f t="shared" si="3"/>
        <v>2</v>
      </c>
      <c r="I70" s="898"/>
      <c r="J70" s="273"/>
    </row>
    <row r="71" spans="1:10">
      <c r="A71" s="359" t="s">
        <v>3322</v>
      </c>
      <c r="B71" s="853" t="s">
        <v>3323</v>
      </c>
      <c r="C71" s="305"/>
      <c r="D71" s="305"/>
      <c r="E71" s="305">
        <v>0</v>
      </c>
      <c r="F71" s="305">
        <v>1</v>
      </c>
      <c r="G71" s="305">
        <f t="shared" si="2"/>
        <v>0</v>
      </c>
      <c r="H71" s="305">
        <f t="shared" si="3"/>
        <v>1</v>
      </c>
      <c r="I71" s="898"/>
      <c r="J71" s="273"/>
    </row>
    <row r="72" spans="1:10">
      <c r="A72" s="11" t="s">
        <v>3324</v>
      </c>
      <c r="B72" s="586" t="s">
        <v>3325</v>
      </c>
      <c r="C72" s="305"/>
      <c r="D72" s="305"/>
      <c r="E72" s="305">
        <v>0</v>
      </c>
      <c r="F72" s="305">
        <v>1</v>
      </c>
      <c r="G72" s="305">
        <f t="shared" si="2"/>
        <v>0</v>
      </c>
      <c r="H72" s="305">
        <f t="shared" si="3"/>
        <v>1</v>
      </c>
      <c r="I72" s="898"/>
      <c r="J72" s="273"/>
    </row>
    <row r="73" spans="1:10">
      <c r="A73" s="359" t="s">
        <v>3326</v>
      </c>
      <c r="B73" s="853" t="s">
        <v>3327</v>
      </c>
      <c r="C73" s="305"/>
      <c r="D73" s="305"/>
      <c r="E73" s="305">
        <v>1</v>
      </c>
      <c r="F73" s="305">
        <v>20</v>
      </c>
      <c r="G73" s="305">
        <f t="shared" ref="G73:G104" si="4">C73+E73</f>
        <v>1</v>
      </c>
      <c r="H73" s="305">
        <f t="shared" ref="H73:H104" si="5">D73+F73</f>
        <v>20</v>
      </c>
      <c r="I73" s="898"/>
      <c r="J73" s="273"/>
    </row>
    <row r="74" spans="1:10">
      <c r="A74" s="11" t="s">
        <v>3328</v>
      </c>
      <c r="B74" s="586" t="s">
        <v>3329</v>
      </c>
      <c r="C74" s="305"/>
      <c r="D74" s="305"/>
      <c r="E74" s="305">
        <v>0</v>
      </c>
      <c r="F74" s="305">
        <v>1</v>
      </c>
      <c r="G74" s="305">
        <f t="shared" si="4"/>
        <v>0</v>
      </c>
      <c r="H74" s="305">
        <f t="shared" si="5"/>
        <v>1</v>
      </c>
      <c r="I74" s="898"/>
      <c r="J74" s="273"/>
    </row>
    <row r="75" spans="1:10">
      <c r="A75" s="854" t="s">
        <v>3330</v>
      </c>
      <c r="B75" s="855" t="s">
        <v>3331</v>
      </c>
      <c r="C75" s="305"/>
      <c r="D75" s="305"/>
      <c r="E75" s="305">
        <v>1</v>
      </c>
      <c r="F75" s="305">
        <v>5</v>
      </c>
      <c r="G75" s="305">
        <f t="shared" si="4"/>
        <v>1</v>
      </c>
      <c r="H75" s="305">
        <f t="shared" si="5"/>
        <v>5</v>
      </c>
      <c r="I75" s="898"/>
      <c r="J75" s="273"/>
    </row>
    <row r="76" spans="1:10">
      <c r="A76" s="11" t="s">
        <v>3332</v>
      </c>
      <c r="B76" s="587" t="s">
        <v>3333</v>
      </c>
      <c r="C76" s="305"/>
      <c r="D76" s="305"/>
      <c r="E76" s="305">
        <v>0</v>
      </c>
      <c r="F76" s="305">
        <v>1</v>
      </c>
      <c r="G76" s="305">
        <f t="shared" si="4"/>
        <v>0</v>
      </c>
      <c r="H76" s="305">
        <f t="shared" si="5"/>
        <v>1</v>
      </c>
      <c r="I76" s="898"/>
      <c r="J76" s="273"/>
    </row>
    <row r="77" spans="1:10">
      <c r="A77" s="11" t="s">
        <v>3334</v>
      </c>
      <c r="B77" s="559" t="s">
        <v>3335</v>
      </c>
      <c r="C77" s="305"/>
      <c r="D77" s="305"/>
      <c r="E77" s="305">
        <v>0</v>
      </c>
      <c r="F77" s="305">
        <v>1</v>
      </c>
      <c r="G77" s="305">
        <f t="shared" si="4"/>
        <v>0</v>
      </c>
      <c r="H77" s="305">
        <f t="shared" si="5"/>
        <v>1</v>
      </c>
      <c r="I77" s="898"/>
      <c r="J77" s="273"/>
    </row>
    <row r="78" spans="1:10">
      <c r="A78" s="11" t="s">
        <v>3336</v>
      </c>
      <c r="B78" s="586" t="s">
        <v>3337</v>
      </c>
      <c r="C78" s="305"/>
      <c r="D78" s="305"/>
      <c r="E78" s="305">
        <v>0</v>
      </c>
      <c r="F78" s="305">
        <v>10</v>
      </c>
      <c r="G78" s="305">
        <f t="shared" si="4"/>
        <v>0</v>
      </c>
      <c r="H78" s="305">
        <f t="shared" si="5"/>
        <v>10</v>
      </c>
      <c r="I78" s="898"/>
      <c r="J78" s="273"/>
    </row>
    <row r="79" spans="1:10">
      <c r="A79" s="11" t="s">
        <v>3338</v>
      </c>
      <c r="B79" s="586" t="s">
        <v>3339</v>
      </c>
      <c r="C79" s="305"/>
      <c r="D79" s="305"/>
      <c r="E79" s="305">
        <v>0</v>
      </c>
      <c r="F79" s="305">
        <v>2</v>
      </c>
      <c r="G79" s="305">
        <f t="shared" si="4"/>
        <v>0</v>
      </c>
      <c r="H79" s="305">
        <f t="shared" si="5"/>
        <v>2</v>
      </c>
      <c r="I79" s="898"/>
      <c r="J79" s="273"/>
    </row>
    <row r="80" spans="1:10">
      <c r="A80" s="359" t="s">
        <v>2995</v>
      </c>
      <c r="B80" s="853" t="s">
        <v>2996</v>
      </c>
      <c r="C80" s="305"/>
      <c r="D80" s="305"/>
      <c r="E80" s="305">
        <v>11</v>
      </c>
      <c r="F80" s="305">
        <v>30</v>
      </c>
      <c r="G80" s="305">
        <f t="shared" si="4"/>
        <v>11</v>
      </c>
      <c r="H80" s="305">
        <f t="shared" si="5"/>
        <v>30</v>
      </c>
      <c r="I80" s="898"/>
      <c r="J80" s="273"/>
    </row>
    <row r="81" spans="1:10">
      <c r="A81" s="318" t="s">
        <v>3340</v>
      </c>
      <c r="B81" s="392" t="s">
        <v>3341</v>
      </c>
      <c r="C81" s="305"/>
      <c r="D81" s="305"/>
      <c r="E81" s="305">
        <v>1</v>
      </c>
      <c r="F81" s="305">
        <v>3</v>
      </c>
      <c r="G81" s="305">
        <f t="shared" si="4"/>
        <v>1</v>
      </c>
      <c r="H81" s="305">
        <f t="shared" si="5"/>
        <v>3</v>
      </c>
      <c r="I81" s="898"/>
      <c r="J81" s="273"/>
    </row>
    <row r="82" spans="1:10">
      <c r="A82" s="677" t="s">
        <v>3342</v>
      </c>
      <c r="B82" s="899" t="s">
        <v>3343</v>
      </c>
      <c r="C82" s="305"/>
      <c r="D82" s="305"/>
      <c r="E82" s="305">
        <v>119</v>
      </c>
      <c r="F82" s="305">
        <v>150</v>
      </c>
      <c r="G82" s="305">
        <f t="shared" si="4"/>
        <v>119</v>
      </c>
      <c r="H82" s="305">
        <f t="shared" si="5"/>
        <v>150</v>
      </c>
      <c r="I82" s="898"/>
      <c r="J82" s="273"/>
    </row>
    <row r="83" spans="1:10">
      <c r="A83" s="193" t="s">
        <v>3344</v>
      </c>
      <c r="B83" s="379" t="s">
        <v>3345</v>
      </c>
      <c r="C83" s="305"/>
      <c r="D83" s="305"/>
      <c r="E83" s="305">
        <v>4</v>
      </c>
      <c r="F83" s="305">
        <v>15</v>
      </c>
      <c r="G83" s="305">
        <f t="shared" si="4"/>
        <v>4</v>
      </c>
      <c r="H83" s="305">
        <f t="shared" si="5"/>
        <v>15</v>
      </c>
      <c r="I83" s="898"/>
      <c r="J83" s="273"/>
    </row>
    <row r="84" spans="1:10">
      <c r="A84" s="193" t="s">
        <v>3346</v>
      </c>
      <c r="B84" s="379" t="s">
        <v>3347</v>
      </c>
      <c r="C84" s="305"/>
      <c r="D84" s="305"/>
      <c r="E84" s="305">
        <v>0</v>
      </c>
      <c r="F84" s="305">
        <v>10</v>
      </c>
      <c r="G84" s="305">
        <f t="shared" si="4"/>
        <v>0</v>
      </c>
      <c r="H84" s="305">
        <f t="shared" si="5"/>
        <v>10</v>
      </c>
      <c r="I84" s="898"/>
      <c r="J84" s="273"/>
    </row>
    <row r="85" spans="1:10">
      <c r="A85" s="318" t="s">
        <v>3348</v>
      </c>
      <c r="B85" s="392" t="s">
        <v>3349</v>
      </c>
      <c r="C85" s="305"/>
      <c r="D85" s="305"/>
      <c r="E85" s="305">
        <v>0</v>
      </c>
      <c r="F85" s="305">
        <v>3</v>
      </c>
      <c r="G85" s="305">
        <f t="shared" si="4"/>
        <v>0</v>
      </c>
      <c r="H85" s="305">
        <f t="shared" si="5"/>
        <v>3</v>
      </c>
      <c r="I85" s="898"/>
      <c r="J85" s="273"/>
    </row>
    <row r="86" spans="1:10">
      <c r="A86" s="359" t="s">
        <v>3350</v>
      </c>
      <c r="B86" s="853" t="s">
        <v>3351</v>
      </c>
      <c r="C86" s="305"/>
      <c r="D86" s="305"/>
      <c r="E86" s="305">
        <v>2</v>
      </c>
      <c r="F86" s="305">
        <v>5</v>
      </c>
      <c r="G86" s="305">
        <f t="shared" si="4"/>
        <v>2</v>
      </c>
      <c r="H86" s="305">
        <f t="shared" si="5"/>
        <v>5</v>
      </c>
      <c r="I86" s="898"/>
      <c r="J86" s="273"/>
    </row>
    <row r="87" spans="1:10">
      <c r="A87" s="359" t="s">
        <v>3352</v>
      </c>
      <c r="B87" s="860" t="s">
        <v>3353</v>
      </c>
      <c r="C87" s="305"/>
      <c r="D87" s="305"/>
      <c r="E87" s="305">
        <v>11</v>
      </c>
      <c r="F87" s="305">
        <v>15</v>
      </c>
      <c r="G87" s="305">
        <f t="shared" si="4"/>
        <v>11</v>
      </c>
      <c r="H87" s="305">
        <f t="shared" si="5"/>
        <v>15</v>
      </c>
      <c r="I87" s="898"/>
      <c r="J87" s="273"/>
    </row>
    <row r="88" spans="1:10">
      <c r="A88" s="677" t="s">
        <v>3354</v>
      </c>
      <c r="B88" s="559" t="s">
        <v>3355</v>
      </c>
      <c r="C88" s="305"/>
      <c r="D88" s="305"/>
      <c r="E88" s="305">
        <v>0</v>
      </c>
      <c r="F88" s="305">
        <v>1</v>
      </c>
      <c r="G88" s="305">
        <f t="shared" si="4"/>
        <v>0</v>
      </c>
      <c r="H88" s="305">
        <f t="shared" si="5"/>
        <v>1</v>
      </c>
      <c r="I88" s="898"/>
      <c r="J88" s="273"/>
    </row>
    <row r="89" spans="1:10">
      <c r="A89" s="856" t="s">
        <v>3356</v>
      </c>
      <c r="B89" s="857" t="s">
        <v>3357</v>
      </c>
      <c r="C89" s="305"/>
      <c r="D89" s="305"/>
      <c r="E89" s="305">
        <v>1</v>
      </c>
      <c r="F89" s="305">
        <v>5</v>
      </c>
      <c r="G89" s="305">
        <f t="shared" si="4"/>
        <v>1</v>
      </c>
      <c r="H89" s="305">
        <f t="shared" si="5"/>
        <v>5</v>
      </c>
      <c r="I89" s="898"/>
      <c r="J89" s="273"/>
    </row>
    <row r="90" spans="1:10">
      <c r="A90" s="359" t="s">
        <v>3358</v>
      </c>
      <c r="B90" s="853" t="s">
        <v>3359</v>
      </c>
      <c r="C90" s="305"/>
      <c r="D90" s="305"/>
      <c r="E90" s="305">
        <v>11</v>
      </c>
      <c r="F90" s="305">
        <v>15</v>
      </c>
      <c r="G90" s="305">
        <f t="shared" si="4"/>
        <v>11</v>
      </c>
      <c r="H90" s="305">
        <f t="shared" si="5"/>
        <v>15</v>
      </c>
      <c r="I90" s="898"/>
      <c r="J90" s="273"/>
    </row>
    <row r="91" spans="1:10" ht="24">
      <c r="A91" s="359" t="s">
        <v>3360</v>
      </c>
      <c r="B91" s="853" t="s">
        <v>3361</v>
      </c>
      <c r="C91" s="305"/>
      <c r="D91" s="305"/>
      <c r="E91" s="305">
        <v>12</v>
      </c>
      <c r="F91" s="305">
        <v>15</v>
      </c>
      <c r="G91" s="305">
        <f t="shared" si="4"/>
        <v>12</v>
      </c>
      <c r="H91" s="305">
        <f t="shared" si="5"/>
        <v>15</v>
      </c>
      <c r="I91" s="898"/>
      <c r="J91" s="273"/>
    </row>
    <row r="92" spans="1:10">
      <c r="A92" s="193" t="s">
        <v>3362</v>
      </c>
      <c r="B92" s="379" t="s">
        <v>3363</v>
      </c>
      <c r="C92" s="305"/>
      <c r="D92" s="305"/>
      <c r="E92" s="305">
        <v>6</v>
      </c>
      <c r="F92" s="305">
        <v>50</v>
      </c>
      <c r="G92" s="305">
        <f t="shared" si="4"/>
        <v>6</v>
      </c>
      <c r="H92" s="305">
        <f t="shared" si="5"/>
        <v>50</v>
      </c>
      <c r="I92" s="898"/>
      <c r="J92" s="273"/>
    </row>
    <row r="93" spans="1:10">
      <c r="A93" s="193" t="s">
        <v>3364</v>
      </c>
      <c r="B93" s="379" t="s">
        <v>3365</v>
      </c>
      <c r="C93" s="305"/>
      <c r="D93" s="305"/>
      <c r="E93" s="305">
        <v>2</v>
      </c>
      <c r="F93" s="305">
        <v>30</v>
      </c>
      <c r="G93" s="305">
        <f t="shared" si="4"/>
        <v>2</v>
      </c>
      <c r="H93" s="305">
        <f t="shared" si="5"/>
        <v>30</v>
      </c>
      <c r="I93" s="898"/>
      <c r="J93" s="273"/>
    </row>
    <row r="94" spans="1:10">
      <c r="A94" s="359" t="s">
        <v>3366</v>
      </c>
      <c r="B94" s="853" t="s">
        <v>3367</v>
      </c>
      <c r="C94" s="305"/>
      <c r="D94" s="305"/>
      <c r="E94" s="305">
        <v>2</v>
      </c>
      <c r="F94" s="305">
        <v>10</v>
      </c>
      <c r="G94" s="305">
        <f t="shared" si="4"/>
        <v>2</v>
      </c>
      <c r="H94" s="305">
        <f t="shared" si="5"/>
        <v>10</v>
      </c>
      <c r="I94" s="898"/>
      <c r="J94" s="273"/>
    </row>
    <row r="95" spans="1:10" ht="24">
      <c r="A95" s="359" t="s">
        <v>3368</v>
      </c>
      <c r="B95" s="860" t="s">
        <v>3369</v>
      </c>
      <c r="C95" s="305"/>
      <c r="D95" s="305"/>
      <c r="E95" s="305">
        <v>5</v>
      </c>
      <c r="F95" s="305">
        <v>10</v>
      </c>
      <c r="G95" s="305">
        <f t="shared" si="4"/>
        <v>5</v>
      </c>
      <c r="H95" s="305">
        <f t="shared" si="5"/>
        <v>10</v>
      </c>
      <c r="I95" s="898"/>
      <c r="J95" s="273"/>
    </row>
    <row r="96" spans="1:10">
      <c r="A96" s="11" t="s">
        <v>3370</v>
      </c>
      <c r="B96" s="559" t="s">
        <v>3371</v>
      </c>
      <c r="C96" s="305"/>
      <c r="D96" s="305"/>
      <c r="E96" s="305">
        <v>0</v>
      </c>
      <c r="F96" s="305">
        <v>3</v>
      </c>
      <c r="G96" s="305">
        <f t="shared" si="4"/>
        <v>0</v>
      </c>
      <c r="H96" s="305">
        <f t="shared" si="5"/>
        <v>3</v>
      </c>
      <c r="I96" s="898"/>
      <c r="J96" s="273"/>
    </row>
    <row r="97" spans="1:10" ht="24">
      <c r="A97" s="318" t="s">
        <v>3372</v>
      </c>
      <c r="B97" s="392" t="s">
        <v>3373</v>
      </c>
      <c r="C97" s="305"/>
      <c r="D97" s="305"/>
      <c r="E97" s="305">
        <v>3</v>
      </c>
      <c r="F97" s="305">
        <v>5</v>
      </c>
      <c r="G97" s="305">
        <f t="shared" si="4"/>
        <v>3</v>
      </c>
      <c r="H97" s="305">
        <f t="shared" si="5"/>
        <v>5</v>
      </c>
      <c r="I97" s="898"/>
      <c r="J97" s="273"/>
    </row>
    <row r="98" spans="1:10">
      <c r="A98" s="359" t="s">
        <v>3374</v>
      </c>
      <c r="B98" s="853" t="s">
        <v>3375</v>
      </c>
      <c r="C98" s="305"/>
      <c r="D98" s="305"/>
      <c r="E98" s="305">
        <v>0</v>
      </c>
      <c r="F98" s="305">
        <v>2</v>
      </c>
      <c r="G98" s="305">
        <f t="shared" si="4"/>
        <v>0</v>
      </c>
      <c r="H98" s="305">
        <f t="shared" si="5"/>
        <v>2</v>
      </c>
      <c r="I98" s="898"/>
      <c r="J98" s="273"/>
    </row>
    <row r="99" spans="1:10">
      <c r="A99" s="318" t="s">
        <v>3376</v>
      </c>
      <c r="B99" s="392" t="s">
        <v>3377</v>
      </c>
      <c r="C99" s="305"/>
      <c r="D99" s="305"/>
      <c r="E99" s="305">
        <v>0</v>
      </c>
      <c r="F99" s="305">
        <v>1</v>
      </c>
      <c r="G99" s="305">
        <f t="shared" si="4"/>
        <v>0</v>
      </c>
      <c r="H99" s="305">
        <f t="shared" si="5"/>
        <v>1</v>
      </c>
      <c r="I99" s="898"/>
      <c r="J99" s="273"/>
    </row>
    <row r="100" spans="1:10">
      <c r="A100" s="359" t="s">
        <v>2997</v>
      </c>
      <c r="B100" s="853" t="s">
        <v>2998</v>
      </c>
      <c r="C100" s="305"/>
      <c r="D100" s="305"/>
      <c r="E100" s="305">
        <v>0</v>
      </c>
      <c r="F100" s="305">
        <v>30</v>
      </c>
      <c r="G100" s="305">
        <f t="shared" si="4"/>
        <v>0</v>
      </c>
      <c r="H100" s="305">
        <f t="shared" si="5"/>
        <v>30</v>
      </c>
      <c r="I100" s="898"/>
      <c r="J100" s="273"/>
    </row>
    <row r="101" spans="1:10">
      <c r="A101" s="359" t="s">
        <v>2999</v>
      </c>
      <c r="B101" s="853" t="s">
        <v>3000</v>
      </c>
      <c r="C101" s="305"/>
      <c r="D101" s="305"/>
      <c r="E101" s="305">
        <v>1</v>
      </c>
      <c r="F101" s="305">
        <v>5</v>
      </c>
      <c r="G101" s="305">
        <f t="shared" si="4"/>
        <v>1</v>
      </c>
      <c r="H101" s="305">
        <f t="shared" si="5"/>
        <v>5</v>
      </c>
      <c r="I101" s="898"/>
      <c r="J101" s="273"/>
    </row>
    <row r="102" spans="1:10">
      <c r="A102" s="854" t="s">
        <v>3378</v>
      </c>
      <c r="B102" s="855" t="s">
        <v>3379</v>
      </c>
      <c r="C102" s="305"/>
      <c r="D102" s="305"/>
      <c r="E102" s="305">
        <v>0</v>
      </c>
      <c r="F102" s="305">
        <v>5</v>
      </c>
      <c r="G102" s="305">
        <f t="shared" si="4"/>
        <v>0</v>
      </c>
      <c r="H102" s="305">
        <f t="shared" si="5"/>
        <v>5</v>
      </c>
      <c r="I102" s="898"/>
      <c r="J102" s="273"/>
    </row>
    <row r="103" spans="1:10">
      <c r="A103" s="900" t="s">
        <v>3380</v>
      </c>
      <c r="B103" s="853" t="s">
        <v>3381</v>
      </c>
      <c r="C103" s="305"/>
      <c r="D103" s="305"/>
      <c r="E103" s="305">
        <v>0</v>
      </c>
      <c r="F103" s="305">
        <v>30</v>
      </c>
      <c r="G103" s="305">
        <f t="shared" si="4"/>
        <v>0</v>
      </c>
      <c r="H103" s="305">
        <f t="shared" si="5"/>
        <v>30</v>
      </c>
      <c r="I103" s="898"/>
      <c r="J103" s="273"/>
    </row>
    <row r="104" spans="1:10">
      <c r="A104" s="359" t="s">
        <v>3382</v>
      </c>
      <c r="B104" s="391" t="s">
        <v>3383</v>
      </c>
      <c r="C104" s="305"/>
      <c r="D104" s="305"/>
      <c r="E104" s="305">
        <v>0</v>
      </c>
      <c r="F104" s="305">
        <v>1</v>
      </c>
      <c r="G104" s="305">
        <f t="shared" si="4"/>
        <v>0</v>
      </c>
      <c r="H104" s="305">
        <f t="shared" si="5"/>
        <v>1</v>
      </c>
      <c r="I104" s="898"/>
      <c r="J104" s="273"/>
    </row>
    <row r="105" spans="1:10">
      <c r="A105" s="359" t="s">
        <v>3384</v>
      </c>
      <c r="B105" s="391" t="s">
        <v>3385</v>
      </c>
      <c r="C105" s="305"/>
      <c r="D105" s="305"/>
      <c r="E105" s="305">
        <v>0</v>
      </c>
      <c r="F105" s="305">
        <v>5</v>
      </c>
      <c r="G105" s="305">
        <f t="shared" ref="G105:G135" si="6">C105+E105</f>
        <v>0</v>
      </c>
      <c r="H105" s="305">
        <f t="shared" ref="H105:H135" si="7">D105+F105</f>
        <v>5</v>
      </c>
      <c r="I105" s="898"/>
      <c r="J105" s="273"/>
    </row>
    <row r="106" spans="1:10">
      <c r="A106" s="359" t="s">
        <v>3386</v>
      </c>
      <c r="B106" s="559" t="s">
        <v>3387</v>
      </c>
      <c r="C106" s="305"/>
      <c r="D106" s="305"/>
      <c r="E106" s="305">
        <v>0</v>
      </c>
      <c r="F106" s="305">
        <v>1</v>
      </c>
      <c r="G106" s="305">
        <f t="shared" si="6"/>
        <v>0</v>
      </c>
      <c r="H106" s="305">
        <f t="shared" si="7"/>
        <v>1</v>
      </c>
      <c r="I106" s="898"/>
      <c r="J106" s="273"/>
    </row>
    <row r="107" spans="1:10">
      <c r="A107" s="194" t="s">
        <v>3388</v>
      </c>
      <c r="B107" s="559" t="s">
        <v>3389</v>
      </c>
      <c r="C107" s="305"/>
      <c r="D107" s="305"/>
      <c r="E107" s="305">
        <v>0</v>
      </c>
      <c r="F107" s="305">
        <v>5</v>
      </c>
      <c r="G107" s="305">
        <f t="shared" si="6"/>
        <v>0</v>
      </c>
      <c r="H107" s="305">
        <f t="shared" si="7"/>
        <v>5</v>
      </c>
      <c r="I107" s="898"/>
      <c r="J107" s="273"/>
    </row>
    <row r="108" spans="1:10">
      <c r="A108" s="359" t="s">
        <v>3390</v>
      </c>
      <c r="B108" s="853" t="s">
        <v>3391</v>
      </c>
      <c r="C108" s="305"/>
      <c r="D108" s="305"/>
      <c r="E108" s="305">
        <v>0</v>
      </c>
      <c r="F108" s="305">
        <v>10</v>
      </c>
      <c r="G108" s="305">
        <f t="shared" si="6"/>
        <v>0</v>
      </c>
      <c r="H108" s="305">
        <f t="shared" si="7"/>
        <v>10</v>
      </c>
      <c r="I108" s="898"/>
      <c r="J108" s="273"/>
    </row>
    <row r="109" spans="1:10">
      <c r="A109" s="359" t="s">
        <v>3392</v>
      </c>
      <c r="B109" s="853" t="s">
        <v>3393</v>
      </c>
      <c r="C109" s="305"/>
      <c r="D109" s="305"/>
      <c r="E109" s="305">
        <v>3</v>
      </c>
      <c r="F109" s="305">
        <v>60</v>
      </c>
      <c r="G109" s="305">
        <f t="shared" si="6"/>
        <v>3</v>
      </c>
      <c r="H109" s="305">
        <f t="shared" si="7"/>
        <v>60</v>
      </c>
      <c r="I109" s="898"/>
      <c r="J109" s="273"/>
    </row>
    <row r="110" spans="1:10">
      <c r="A110" s="359" t="s">
        <v>3394</v>
      </c>
      <c r="B110" s="679" t="s">
        <v>3395</v>
      </c>
      <c r="C110" s="305"/>
      <c r="D110" s="305"/>
      <c r="E110" s="305">
        <v>0</v>
      </c>
      <c r="F110" s="305">
        <v>2</v>
      </c>
      <c r="G110" s="305">
        <f t="shared" si="6"/>
        <v>0</v>
      </c>
      <c r="H110" s="305">
        <f t="shared" si="7"/>
        <v>2</v>
      </c>
      <c r="I110" s="898"/>
      <c r="J110" s="273"/>
    </row>
    <row r="111" spans="1:10">
      <c r="A111" s="359" t="s">
        <v>3396</v>
      </c>
      <c r="B111" s="853" t="s">
        <v>3397</v>
      </c>
      <c r="C111" s="305"/>
      <c r="D111" s="305"/>
      <c r="E111" s="305">
        <v>2</v>
      </c>
      <c r="F111" s="305">
        <v>5</v>
      </c>
      <c r="G111" s="305">
        <f t="shared" si="6"/>
        <v>2</v>
      </c>
      <c r="H111" s="305">
        <f t="shared" si="7"/>
        <v>5</v>
      </c>
      <c r="I111" s="898"/>
      <c r="J111" s="273"/>
    </row>
    <row r="112" spans="1:10">
      <c r="A112" s="359" t="s">
        <v>3001</v>
      </c>
      <c r="B112" s="391" t="s">
        <v>3002</v>
      </c>
      <c r="C112" s="305"/>
      <c r="D112" s="305"/>
      <c r="E112" s="305">
        <v>0</v>
      </c>
      <c r="F112" s="305">
        <v>1</v>
      </c>
      <c r="G112" s="305">
        <f t="shared" si="6"/>
        <v>0</v>
      </c>
      <c r="H112" s="305">
        <f t="shared" si="7"/>
        <v>1</v>
      </c>
      <c r="I112" s="898"/>
      <c r="J112" s="273"/>
    </row>
    <row r="113" spans="1:10">
      <c r="A113" s="194" t="s">
        <v>2715</v>
      </c>
      <c r="B113" s="334" t="s">
        <v>2716</v>
      </c>
      <c r="C113" s="305"/>
      <c r="D113" s="305"/>
      <c r="E113" s="305">
        <v>0</v>
      </c>
      <c r="F113" s="305">
        <v>1</v>
      </c>
      <c r="G113" s="305">
        <f t="shared" si="6"/>
        <v>0</v>
      </c>
      <c r="H113" s="305">
        <f t="shared" si="7"/>
        <v>1</v>
      </c>
      <c r="I113" s="898"/>
      <c r="J113" s="273"/>
    </row>
    <row r="114" spans="1:10">
      <c r="A114" s="194" t="s">
        <v>2729</v>
      </c>
      <c r="B114" s="334" t="s">
        <v>2730</v>
      </c>
      <c r="C114" s="305"/>
      <c r="D114" s="305"/>
      <c r="E114" s="305">
        <v>0</v>
      </c>
      <c r="F114" s="305">
        <v>3</v>
      </c>
      <c r="G114" s="305">
        <f t="shared" si="6"/>
        <v>0</v>
      </c>
      <c r="H114" s="305">
        <f t="shared" si="7"/>
        <v>3</v>
      </c>
      <c r="I114" s="898"/>
      <c r="J114" s="273"/>
    </row>
    <row r="115" spans="1:10">
      <c r="A115" s="901" t="s">
        <v>3398</v>
      </c>
      <c r="B115" s="334" t="s">
        <v>3399</v>
      </c>
      <c r="C115" s="305"/>
      <c r="D115" s="305"/>
      <c r="E115" s="305">
        <v>0</v>
      </c>
      <c r="F115" s="305">
        <v>5</v>
      </c>
      <c r="G115" s="305">
        <f t="shared" si="6"/>
        <v>0</v>
      </c>
      <c r="H115" s="305">
        <f t="shared" si="7"/>
        <v>5</v>
      </c>
      <c r="I115" s="898"/>
      <c r="J115" s="273"/>
    </row>
    <row r="116" spans="1:10">
      <c r="A116" s="359" t="s">
        <v>3400</v>
      </c>
      <c r="B116" s="853" t="s">
        <v>3401</v>
      </c>
      <c r="C116" s="305"/>
      <c r="D116" s="305"/>
      <c r="E116" s="305">
        <v>0</v>
      </c>
      <c r="F116" s="305">
        <v>50</v>
      </c>
      <c r="G116" s="305">
        <f t="shared" si="6"/>
        <v>0</v>
      </c>
      <c r="H116" s="305">
        <f t="shared" si="7"/>
        <v>50</v>
      </c>
      <c r="I116" s="898"/>
      <c r="J116" s="273"/>
    </row>
    <row r="117" spans="1:10">
      <c r="A117" s="193" t="s">
        <v>3402</v>
      </c>
      <c r="B117" s="379" t="s">
        <v>3403</v>
      </c>
      <c r="C117" s="305"/>
      <c r="D117" s="305"/>
      <c r="E117" s="305">
        <v>0</v>
      </c>
      <c r="F117" s="305">
        <v>30</v>
      </c>
      <c r="G117" s="305">
        <f t="shared" si="6"/>
        <v>0</v>
      </c>
      <c r="H117" s="305">
        <f t="shared" si="7"/>
        <v>30</v>
      </c>
      <c r="I117" s="898"/>
      <c r="J117" s="273"/>
    </row>
    <row r="118" spans="1:10">
      <c r="A118" s="11" t="s">
        <v>3404</v>
      </c>
      <c r="B118" s="587" t="s">
        <v>3405</v>
      </c>
      <c r="C118" s="305"/>
      <c r="D118" s="305"/>
      <c r="E118" s="305">
        <v>0</v>
      </c>
      <c r="F118" s="305">
        <v>1</v>
      </c>
      <c r="G118" s="305">
        <f t="shared" si="6"/>
        <v>0</v>
      </c>
      <c r="H118" s="305">
        <f t="shared" si="7"/>
        <v>1</v>
      </c>
      <c r="I118" s="898"/>
      <c r="J118" s="273"/>
    </row>
    <row r="119" spans="1:10">
      <c r="A119" s="11" t="s">
        <v>3406</v>
      </c>
      <c r="B119" s="559" t="s">
        <v>3407</v>
      </c>
      <c r="C119" s="305"/>
      <c r="D119" s="305"/>
      <c r="E119" s="305">
        <v>0</v>
      </c>
      <c r="F119" s="305">
        <v>1</v>
      </c>
      <c r="G119" s="305">
        <f t="shared" si="6"/>
        <v>0</v>
      </c>
      <c r="H119" s="305">
        <f t="shared" si="7"/>
        <v>1</v>
      </c>
      <c r="I119" s="898"/>
      <c r="J119" s="273"/>
    </row>
    <row r="120" spans="1:10">
      <c r="A120" s="11" t="s">
        <v>3408</v>
      </c>
      <c r="B120" s="586" t="s">
        <v>3409</v>
      </c>
      <c r="C120" s="305"/>
      <c r="D120" s="305"/>
      <c r="E120" s="305">
        <v>0</v>
      </c>
      <c r="F120" s="305">
        <v>1</v>
      </c>
      <c r="G120" s="305">
        <f t="shared" si="6"/>
        <v>0</v>
      </c>
      <c r="H120" s="305">
        <f t="shared" si="7"/>
        <v>1</v>
      </c>
      <c r="I120" s="898"/>
      <c r="J120" s="273"/>
    </row>
    <row r="121" spans="1:10">
      <c r="A121" s="11" t="s">
        <v>3410</v>
      </c>
      <c r="B121" s="586" t="s">
        <v>3411</v>
      </c>
      <c r="C121" s="305"/>
      <c r="D121" s="305"/>
      <c r="E121" s="305">
        <v>0</v>
      </c>
      <c r="F121" s="305">
        <v>1</v>
      </c>
      <c r="G121" s="305">
        <f t="shared" si="6"/>
        <v>0</v>
      </c>
      <c r="H121" s="305">
        <f t="shared" si="7"/>
        <v>1</v>
      </c>
      <c r="I121" s="898"/>
      <c r="J121" s="273"/>
    </row>
    <row r="122" spans="1:10">
      <c r="A122" s="11" t="s">
        <v>3412</v>
      </c>
      <c r="B122" s="587" t="s">
        <v>3413</v>
      </c>
      <c r="C122" s="305"/>
      <c r="D122" s="305"/>
      <c r="E122" s="305">
        <v>0</v>
      </c>
      <c r="F122" s="305">
        <v>10</v>
      </c>
      <c r="G122" s="305">
        <f t="shared" si="6"/>
        <v>0</v>
      </c>
      <c r="H122" s="305">
        <f t="shared" si="7"/>
        <v>10</v>
      </c>
      <c r="I122" s="898"/>
      <c r="J122" s="273"/>
    </row>
    <row r="123" spans="1:10">
      <c r="A123" s="11" t="s">
        <v>3414</v>
      </c>
      <c r="B123" s="757" t="s">
        <v>3415</v>
      </c>
      <c r="C123" s="305"/>
      <c r="D123" s="305"/>
      <c r="E123" s="305">
        <v>0</v>
      </c>
      <c r="F123" s="305">
        <v>10</v>
      </c>
      <c r="G123" s="305">
        <f t="shared" si="6"/>
        <v>0</v>
      </c>
      <c r="H123" s="305">
        <f t="shared" si="7"/>
        <v>10</v>
      </c>
      <c r="I123" s="898"/>
      <c r="J123" s="273"/>
    </row>
    <row r="124" spans="1:10" ht="24.75">
      <c r="A124" s="318" t="s">
        <v>3416</v>
      </c>
      <c r="B124" s="559" t="s">
        <v>3417</v>
      </c>
      <c r="C124" s="305"/>
      <c r="D124" s="305"/>
      <c r="E124" s="305">
        <v>0</v>
      </c>
      <c r="F124" s="305">
        <v>1</v>
      </c>
      <c r="G124" s="305">
        <f t="shared" si="6"/>
        <v>0</v>
      </c>
      <c r="H124" s="305">
        <f t="shared" si="7"/>
        <v>1</v>
      </c>
      <c r="I124" s="898"/>
      <c r="J124" s="273"/>
    </row>
    <row r="125" spans="1:10">
      <c r="A125" s="359" t="s">
        <v>3418</v>
      </c>
      <c r="B125" s="853" t="s">
        <v>3419</v>
      </c>
      <c r="C125" s="305"/>
      <c r="D125" s="305"/>
      <c r="E125" s="305">
        <v>107</v>
      </c>
      <c r="F125" s="305">
        <v>150</v>
      </c>
      <c r="G125" s="305">
        <f t="shared" si="6"/>
        <v>107</v>
      </c>
      <c r="H125" s="305">
        <f t="shared" si="7"/>
        <v>150</v>
      </c>
      <c r="I125" s="898"/>
      <c r="J125" s="273"/>
    </row>
    <row r="126" spans="1:10">
      <c r="A126" s="359" t="s">
        <v>3420</v>
      </c>
      <c r="B126" s="853" t="s">
        <v>3421</v>
      </c>
      <c r="C126" s="305"/>
      <c r="D126" s="305"/>
      <c r="E126" s="305">
        <v>16</v>
      </c>
      <c r="F126" s="305">
        <v>30</v>
      </c>
      <c r="G126" s="305">
        <f t="shared" si="6"/>
        <v>16</v>
      </c>
      <c r="H126" s="305">
        <f t="shared" si="7"/>
        <v>30</v>
      </c>
      <c r="I126" s="898"/>
      <c r="J126" s="273"/>
    </row>
    <row r="127" spans="1:10">
      <c r="A127" s="318" t="s">
        <v>3422</v>
      </c>
      <c r="B127" s="392" t="s">
        <v>3423</v>
      </c>
      <c r="C127" s="305"/>
      <c r="D127" s="305"/>
      <c r="E127" s="305">
        <v>0</v>
      </c>
      <c r="F127" s="305">
        <v>5</v>
      </c>
      <c r="G127" s="305">
        <f t="shared" si="6"/>
        <v>0</v>
      </c>
      <c r="H127" s="305">
        <f t="shared" si="7"/>
        <v>5</v>
      </c>
      <c r="I127" s="898"/>
      <c r="J127" s="273"/>
    </row>
    <row r="128" spans="1:10">
      <c r="A128" s="11" t="s">
        <v>3424</v>
      </c>
      <c r="B128" s="894" t="s">
        <v>3425</v>
      </c>
      <c r="C128" s="305"/>
      <c r="D128" s="305"/>
      <c r="E128" s="305">
        <v>5</v>
      </c>
      <c r="F128" s="305">
        <v>10</v>
      </c>
      <c r="G128" s="305">
        <f t="shared" si="6"/>
        <v>5</v>
      </c>
      <c r="H128" s="305">
        <f t="shared" si="7"/>
        <v>10</v>
      </c>
      <c r="I128" s="898"/>
      <c r="J128" s="273"/>
    </row>
    <row r="129" spans="1:10">
      <c r="A129" s="108" t="s">
        <v>2627</v>
      </c>
      <c r="B129" s="109" t="s">
        <v>2628</v>
      </c>
      <c r="C129" s="305"/>
      <c r="D129" s="305"/>
      <c r="E129" s="305">
        <v>1</v>
      </c>
      <c r="F129" s="305">
        <v>2</v>
      </c>
      <c r="G129" s="305">
        <f t="shared" si="6"/>
        <v>1</v>
      </c>
      <c r="H129" s="305">
        <f t="shared" si="7"/>
        <v>2</v>
      </c>
      <c r="I129" s="898"/>
      <c r="J129" s="273"/>
    </row>
    <row r="130" spans="1:10">
      <c r="A130" s="108" t="s">
        <v>1984</v>
      </c>
      <c r="B130" s="109" t="s">
        <v>1985</v>
      </c>
      <c r="C130" s="305"/>
      <c r="D130" s="305"/>
      <c r="E130" s="305">
        <v>2</v>
      </c>
      <c r="F130" s="305">
        <v>5</v>
      </c>
      <c r="G130" s="305">
        <f t="shared" si="6"/>
        <v>2</v>
      </c>
      <c r="H130" s="305">
        <f t="shared" si="7"/>
        <v>5</v>
      </c>
      <c r="I130" s="898"/>
      <c r="J130" s="273"/>
    </row>
    <row r="131" spans="1:10">
      <c r="A131" s="108" t="s">
        <v>1986</v>
      </c>
      <c r="B131" s="109" t="s">
        <v>1987</v>
      </c>
      <c r="C131" s="305"/>
      <c r="D131" s="305"/>
      <c r="E131" s="305">
        <v>1</v>
      </c>
      <c r="F131" s="305">
        <v>3</v>
      </c>
      <c r="G131" s="305">
        <f t="shared" si="6"/>
        <v>1</v>
      </c>
      <c r="H131" s="305">
        <f t="shared" si="7"/>
        <v>3</v>
      </c>
      <c r="I131" s="898"/>
      <c r="J131" s="273"/>
    </row>
    <row r="132" spans="1:10">
      <c r="A132" s="5" t="s">
        <v>3426</v>
      </c>
      <c r="B132" s="5" t="s">
        <v>3427</v>
      </c>
      <c r="C132" s="550"/>
      <c r="D132" s="550"/>
      <c r="E132" s="305">
        <v>0</v>
      </c>
      <c r="F132" s="550">
        <v>2</v>
      </c>
      <c r="G132" s="305">
        <f t="shared" si="6"/>
        <v>0</v>
      </c>
      <c r="H132" s="305">
        <f t="shared" si="7"/>
        <v>2</v>
      </c>
      <c r="I132" s="898"/>
      <c r="J132" s="897"/>
    </row>
    <row r="133" spans="1:10">
      <c r="A133" s="108" t="s">
        <v>3428</v>
      </c>
      <c r="B133" s="109" t="s">
        <v>3429</v>
      </c>
      <c r="C133" s="305"/>
      <c r="D133" s="305"/>
      <c r="E133" s="305">
        <v>0</v>
      </c>
      <c r="F133" s="305">
        <v>5</v>
      </c>
      <c r="G133" s="305">
        <f t="shared" si="6"/>
        <v>0</v>
      </c>
      <c r="H133" s="305">
        <f t="shared" si="7"/>
        <v>5</v>
      </c>
      <c r="I133" s="898"/>
      <c r="J133" s="273"/>
    </row>
    <row r="134" spans="1:10">
      <c r="A134" s="108" t="s">
        <v>3430</v>
      </c>
      <c r="B134" s="109" t="s">
        <v>3431</v>
      </c>
      <c r="C134" s="305"/>
      <c r="D134" s="305"/>
      <c r="E134" s="305">
        <v>0</v>
      </c>
      <c r="F134" s="305">
        <v>5</v>
      </c>
      <c r="G134" s="305">
        <f t="shared" si="6"/>
        <v>0</v>
      </c>
      <c r="H134" s="305">
        <f t="shared" si="7"/>
        <v>5</v>
      </c>
      <c r="I134" s="898"/>
      <c r="J134" s="273"/>
    </row>
    <row r="135" spans="1:10">
      <c r="A135" s="5" t="s">
        <v>3432</v>
      </c>
      <c r="B135" s="5" t="s">
        <v>3433</v>
      </c>
      <c r="C135" s="550"/>
      <c r="D135" s="550"/>
      <c r="E135" s="305">
        <v>0</v>
      </c>
      <c r="F135" s="550">
        <v>5</v>
      </c>
      <c r="G135" s="305">
        <f t="shared" si="6"/>
        <v>0</v>
      </c>
      <c r="H135" s="305">
        <f t="shared" si="7"/>
        <v>5</v>
      </c>
      <c r="I135" s="896"/>
      <c r="J135" s="897"/>
    </row>
    <row r="136" spans="1:10">
      <c r="A136" s="99"/>
      <c r="B136" s="100" t="s">
        <v>1790</v>
      </c>
      <c r="C136" s="101"/>
      <c r="D136" s="101"/>
      <c r="E136" s="101">
        <f t="shared" ref="E136:H136" si="8">SUM(E9:E135)</f>
        <v>434</v>
      </c>
      <c r="F136" s="101">
        <f t="shared" si="8"/>
        <v>1447</v>
      </c>
      <c r="G136" s="101">
        <f t="shared" si="8"/>
        <v>434</v>
      </c>
      <c r="H136" s="101">
        <f t="shared" si="8"/>
        <v>1447</v>
      </c>
      <c r="I136" s="898"/>
      <c r="J136" s="902"/>
    </row>
    <row r="137" spans="1:10">
      <c r="A137" s="442"/>
      <c r="B137" s="100" t="s">
        <v>2086</v>
      </c>
      <c r="C137" s="247"/>
      <c r="D137" s="247"/>
      <c r="E137" s="247"/>
      <c r="F137" s="247"/>
      <c r="G137" s="247"/>
      <c r="H137" s="247"/>
      <c r="I137" s="898"/>
      <c r="J137" s="273"/>
    </row>
    <row r="138" spans="1:10">
      <c r="A138" s="442" t="s">
        <v>3434</v>
      </c>
      <c r="B138" s="552" t="s">
        <v>3435</v>
      </c>
      <c r="C138" s="305"/>
      <c r="D138" s="305"/>
      <c r="E138" s="305">
        <v>24</v>
      </c>
      <c r="F138" s="305">
        <v>25</v>
      </c>
      <c r="G138" s="305">
        <f t="shared" ref="G138:H140" si="9">C138+E138</f>
        <v>24</v>
      </c>
      <c r="H138" s="305">
        <f t="shared" si="9"/>
        <v>25</v>
      </c>
      <c r="I138" s="898"/>
      <c r="J138" s="273"/>
    </row>
    <row r="139" spans="1:10">
      <c r="A139" s="579" t="s">
        <v>3436</v>
      </c>
      <c r="B139" s="879" t="s">
        <v>3437</v>
      </c>
      <c r="C139" s="305"/>
      <c r="D139" s="305"/>
      <c r="E139" s="305">
        <v>1</v>
      </c>
      <c r="F139" s="305">
        <v>2</v>
      </c>
      <c r="G139" s="305">
        <f t="shared" si="9"/>
        <v>1</v>
      </c>
      <c r="H139" s="305">
        <f t="shared" si="9"/>
        <v>2</v>
      </c>
      <c r="I139" s="898"/>
      <c r="J139" s="273"/>
    </row>
    <row r="140" spans="1:10">
      <c r="A140" s="442" t="s">
        <v>3438</v>
      </c>
      <c r="B140" s="877" t="s">
        <v>3439</v>
      </c>
      <c r="C140" s="305"/>
      <c r="D140" s="305"/>
      <c r="E140" s="305">
        <v>0</v>
      </c>
      <c r="F140" s="305">
        <v>2</v>
      </c>
      <c r="G140" s="305">
        <f t="shared" si="9"/>
        <v>0</v>
      </c>
      <c r="H140" s="305">
        <f t="shared" si="9"/>
        <v>2</v>
      </c>
      <c r="I140" s="898"/>
      <c r="J140" s="273"/>
    </row>
    <row r="141" spans="1:10">
      <c r="A141" s="99"/>
      <c r="B141" s="100" t="s">
        <v>1792</v>
      </c>
      <c r="C141" s="101"/>
      <c r="D141" s="101"/>
      <c r="E141" s="101">
        <f t="shared" ref="E141:H141" si="10">SUM(E138:E140)</f>
        <v>25</v>
      </c>
      <c r="F141" s="101">
        <f t="shared" si="10"/>
        <v>29</v>
      </c>
      <c r="G141" s="101">
        <f t="shared" ref="G141" si="11">SUM(G138:G140)</f>
        <v>25</v>
      </c>
      <c r="H141" s="101">
        <f t="shared" si="10"/>
        <v>29</v>
      </c>
      <c r="I141" s="898"/>
      <c r="J141" s="273"/>
    </row>
    <row r="142" spans="1:10">
      <c r="A142" s="224"/>
      <c r="B142" s="201" t="s">
        <v>2105</v>
      </c>
      <c r="C142" s="101"/>
      <c r="D142" s="101"/>
      <c r="E142" s="101">
        <f t="shared" ref="E142:H142" si="12">E136+E141</f>
        <v>459</v>
      </c>
      <c r="F142" s="101">
        <f t="shared" si="12"/>
        <v>1476</v>
      </c>
      <c r="G142" s="101">
        <f t="shared" si="12"/>
        <v>459</v>
      </c>
      <c r="H142" s="101">
        <f t="shared" si="12"/>
        <v>1476</v>
      </c>
      <c r="I142" s="898"/>
      <c r="J142" s="273"/>
    </row>
    <row r="143" spans="1:10">
      <c r="A143" s="3556" t="s">
        <v>2106</v>
      </c>
      <c r="B143" s="3557"/>
      <c r="C143" s="116"/>
      <c r="D143" s="116"/>
      <c r="E143" s="116"/>
      <c r="F143" s="116"/>
      <c r="G143" s="116"/>
      <c r="H143" s="116"/>
      <c r="I143" s="898"/>
      <c r="J143" s="273"/>
    </row>
    <row r="144" spans="1:10">
      <c r="A144" s="192" t="s">
        <v>2273</v>
      </c>
      <c r="B144" s="486" t="s">
        <v>2274</v>
      </c>
      <c r="C144" s="305">
        <v>0</v>
      </c>
      <c r="D144" s="305">
        <v>0</v>
      </c>
      <c r="E144" s="305">
        <v>4</v>
      </c>
      <c r="F144" s="305">
        <v>30</v>
      </c>
      <c r="G144" s="305">
        <f t="shared" ref="G144:G175" si="13">C144+E144</f>
        <v>4</v>
      </c>
      <c r="H144" s="305">
        <v>30</v>
      </c>
      <c r="I144" s="898"/>
      <c r="J144" s="273"/>
    </row>
    <row r="145" spans="1:10">
      <c r="A145" s="359">
        <v>310015</v>
      </c>
      <c r="B145" s="391" t="s">
        <v>3440</v>
      </c>
      <c r="C145" s="305">
        <v>0</v>
      </c>
      <c r="D145" s="305">
        <v>100</v>
      </c>
      <c r="E145" s="305">
        <v>0</v>
      </c>
      <c r="F145" s="305">
        <v>10</v>
      </c>
      <c r="G145" s="305">
        <f t="shared" si="13"/>
        <v>0</v>
      </c>
      <c r="H145" s="305">
        <f t="shared" ref="H145:H176" si="14">D145+F145</f>
        <v>110</v>
      </c>
      <c r="I145" s="898"/>
      <c r="J145" s="273"/>
    </row>
    <row r="146" spans="1:10">
      <c r="A146" s="194">
        <v>600313</v>
      </c>
      <c r="B146" s="334" t="s">
        <v>3441</v>
      </c>
      <c r="C146" s="305">
        <v>0</v>
      </c>
      <c r="D146" s="305">
        <v>0</v>
      </c>
      <c r="E146" s="305">
        <v>0</v>
      </c>
      <c r="F146" s="305">
        <v>5</v>
      </c>
      <c r="G146" s="305">
        <f t="shared" si="13"/>
        <v>0</v>
      </c>
      <c r="H146" s="305">
        <f t="shared" si="14"/>
        <v>5</v>
      </c>
      <c r="I146" s="898"/>
      <c r="J146" s="273"/>
    </row>
    <row r="147" spans="1:10">
      <c r="A147" s="194">
        <v>600344</v>
      </c>
      <c r="B147" s="334" t="s">
        <v>3442</v>
      </c>
      <c r="C147" s="305">
        <v>0</v>
      </c>
      <c r="D147" s="305">
        <v>0</v>
      </c>
      <c r="E147" s="305">
        <v>0</v>
      </c>
      <c r="F147" s="305">
        <v>5</v>
      </c>
      <c r="G147" s="305">
        <f t="shared" si="13"/>
        <v>0</v>
      </c>
      <c r="H147" s="305">
        <f t="shared" si="14"/>
        <v>5</v>
      </c>
      <c r="I147" s="898"/>
      <c r="J147" s="273"/>
    </row>
    <row r="148" spans="1:10">
      <c r="A148" s="194" t="s">
        <v>3443</v>
      </c>
      <c r="B148" s="334" t="s">
        <v>3444</v>
      </c>
      <c r="C148" s="305">
        <v>0</v>
      </c>
      <c r="D148" s="305">
        <v>0</v>
      </c>
      <c r="E148" s="305">
        <v>0</v>
      </c>
      <c r="F148" s="305">
        <v>3</v>
      </c>
      <c r="G148" s="305">
        <f t="shared" si="13"/>
        <v>0</v>
      </c>
      <c r="H148" s="305">
        <f t="shared" si="14"/>
        <v>3</v>
      </c>
      <c r="I148" s="898"/>
      <c r="J148" s="273"/>
    </row>
    <row r="149" spans="1:10">
      <c r="A149" s="194" t="s">
        <v>2113</v>
      </c>
      <c r="B149" s="334" t="s">
        <v>2114</v>
      </c>
      <c r="C149" s="305">
        <v>0</v>
      </c>
      <c r="D149" s="305">
        <v>0</v>
      </c>
      <c r="E149" s="305">
        <v>15</v>
      </c>
      <c r="F149" s="305">
        <v>20</v>
      </c>
      <c r="G149" s="305">
        <f t="shared" si="13"/>
        <v>15</v>
      </c>
      <c r="H149" s="305">
        <f t="shared" si="14"/>
        <v>20</v>
      </c>
      <c r="I149" s="898"/>
      <c r="J149" s="273"/>
    </row>
    <row r="150" spans="1:10">
      <c r="A150" s="194" t="s">
        <v>2115</v>
      </c>
      <c r="B150" s="334" t="s">
        <v>2116</v>
      </c>
      <c r="C150" s="305">
        <v>0</v>
      </c>
      <c r="D150" s="305">
        <v>0</v>
      </c>
      <c r="E150" s="305">
        <v>0</v>
      </c>
      <c r="F150" s="305">
        <v>200</v>
      </c>
      <c r="G150" s="305">
        <f t="shared" si="13"/>
        <v>0</v>
      </c>
      <c r="H150" s="305">
        <f t="shared" si="14"/>
        <v>200</v>
      </c>
      <c r="I150" s="898"/>
      <c r="J150" s="273"/>
    </row>
    <row r="151" spans="1:10">
      <c r="A151" s="194" t="s">
        <v>2291</v>
      </c>
      <c r="B151" s="334" t="s">
        <v>2292</v>
      </c>
      <c r="C151" s="305">
        <v>0</v>
      </c>
      <c r="D151" s="305">
        <v>0</v>
      </c>
      <c r="E151" s="305">
        <v>0</v>
      </c>
      <c r="F151" s="305">
        <v>50</v>
      </c>
      <c r="G151" s="305">
        <f t="shared" si="13"/>
        <v>0</v>
      </c>
      <c r="H151" s="305">
        <f t="shared" si="14"/>
        <v>50</v>
      </c>
      <c r="I151" s="898"/>
      <c r="J151" s="273"/>
    </row>
    <row r="152" spans="1:10">
      <c r="A152" s="359" t="s">
        <v>2117</v>
      </c>
      <c r="B152" s="391" t="s">
        <v>2118</v>
      </c>
      <c r="C152" s="305">
        <v>1</v>
      </c>
      <c r="D152" s="305">
        <v>0</v>
      </c>
      <c r="E152" s="305">
        <v>272</v>
      </c>
      <c r="F152" s="305">
        <v>500</v>
      </c>
      <c r="G152" s="305">
        <f t="shared" si="13"/>
        <v>273</v>
      </c>
      <c r="H152" s="305">
        <f t="shared" si="14"/>
        <v>500</v>
      </c>
      <c r="I152" s="898"/>
      <c r="J152" s="273"/>
    </row>
    <row r="153" spans="1:10">
      <c r="A153" s="194" t="s">
        <v>3082</v>
      </c>
      <c r="B153" s="334" t="s">
        <v>3083</v>
      </c>
      <c r="C153" s="305">
        <v>0</v>
      </c>
      <c r="D153" s="305">
        <v>0</v>
      </c>
      <c r="E153" s="305">
        <v>0</v>
      </c>
      <c r="F153" s="305">
        <v>10</v>
      </c>
      <c r="G153" s="305">
        <f t="shared" si="13"/>
        <v>0</v>
      </c>
      <c r="H153" s="305">
        <f t="shared" si="14"/>
        <v>10</v>
      </c>
      <c r="I153" s="898"/>
      <c r="J153" s="273"/>
    </row>
    <row r="154" spans="1:10">
      <c r="A154" s="194" t="s">
        <v>2119</v>
      </c>
      <c r="B154" s="334" t="s">
        <v>2120</v>
      </c>
      <c r="C154" s="305">
        <v>0</v>
      </c>
      <c r="D154" s="305">
        <v>0</v>
      </c>
      <c r="E154" s="305">
        <v>0</v>
      </c>
      <c r="F154" s="305">
        <v>300</v>
      </c>
      <c r="G154" s="305">
        <f t="shared" si="13"/>
        <v>0</v>
      </c>
      <c r="H154" s="305">
        <f t="shared" si="14"/>
        <v>300</v>
      </c>
      <c r="I154" s="898"/>
      <c r="J154" s="273"/>
    </row>
    <row r="155" spans="1:10">
      <c r="A155" s="194" t="s">
        <v>2127</v>
      </c>
      <c r="B155" s="334" t="s">
        <v>2128</v>
      </c>
      <c r="C155" s="305">
        <v>0</v>
      </c>
      <c r="D155" s="305">
        <v>0</v>
      </c>
      <c r="E155" s="305">
        <v>49</v>
      </c>
      <c r="F155" s="305">
        <v>100</v>
      </c>
      <c r="G155" s="305">
        <f t="shared" si="13"/>
        <v>49</v>
      </c>
      <c r="H155" s="305">
        <f t="shared" si="14"/>
        <v>100</v>
      </c>
      <c r="I155" s="898"/>
      <c r="J155" s="273"/>
    </row>
    <row r="156" spans="1:10">
      <c r="A156" s="194" t="s">
        <v>2129</v>
      </c>
      <c r="B156" s="334" t="s">
        <v>2130</v>
      </c>
      <c r="C156" s="305">
        <v>0</v>
      </c>
      <c r="D156" s="305">
        <v>0</v>
      </c>
      <c r="E156" s="305">
        <v>4</v>
      </c>
      <c r="F156" s="305">
        <v>10</v>
      </c>
      <c r="G156" s="305">
        <f t="shared" si="13"/>
        <v>4</v>
      </c>
      <c r="H156" s="305">
        <f t="shared" si="14"/>
        <v>10</v>
      </c>
      <c r="I156" s="898"/>
      <c r="J156" s="273"/>
    </row>
    <row r="157" spans="1:10">
      <c r="A157" s="194" t="s">
        <v>2299</v>
      </c>
      <c r="B157" s="334" t="s">
        <v>2300</v>
      </c>
      <c r="C157" s="305">
        <v>0</v>
      </c>
      <c r="D157" s="305">
        <v>0</v>
      </c>
      <c r="E157" s="305">
        <v>1</v>
      </c>
      <c r="F157" s="305">
        <v>5</v>
      </c>
      <c r="G157" s="305">
        <f t="shared" si="13"/>
        <v>1</v>
      </c>
      <c r="H157" s="305">
        <f t="shared" si="14"/>
        <v>5</v>
      </c>
      <c r="I157" s="898"/>
      <c r="J157" s="273"/>
    </row>
    <row r="158" spans="1:10">
      <c r="A158" s="854" t="s">
        <v>2131</v>
      </c>
      <c r="B158" s="855" t="s">
        <v>2132</v>
      </c>
      <c r="C158" s="305">
        <v>0</v>
      </c>
      <c r="D158" s="305">
        <v>0</v>
      </c>
      <c r="E158" s="305">
        <v>1084</v>
      </c>
      <c r="F158" s="305">
        <v>1500</v>
      </c>
      <c r="G158" s="305">
        <f t="shared" si="13"/>
        <v>1084</v>
      </c>
      <c r="H158" s="305">
        <f t="shared" si="14"/>
        <v>1500</v>
      </c>
      <c r="I158" s="898"/>
      <c r="J158" s="273"/>
    </row>
    <row r="159" spans="1:10">
      <c r="A159" s="359" t="s">
        <v>2133</v>
      </c>
      <c r="B159" s="335" t="s">
        <v>2134</v>
      </c>
      <c r="C159" s="305">
        <v>0</v>
      </c>
      <c r="D159" s="305">
        <v>0</v>
      </c>
      <c r="E159" s="305">
        <v>22</v>
      </c>
      <c r="F159" s="305">
        <v>100</v>
      </c>
      <c r="G159" s="305">
        <f t="shared" si="13"/>
        <v>22</v>
      </c>
      <c r="H159" s="305">
        <f t="shared" si="14"/>
        <v>100</v>
      </c>
      <c r="I159" s="898"/>
      <c r="J159" s="273"/>
    </row>
    <row r="160" spans="1:10">
      <c r="A160" s="282" t="s">
        <v>2303</v>
      </c>
      <c r="B160" s="334" t="s">
        <v>2304</v>
      </c>
      <c r="C160" s="305">
        <v>0</v>
      </c>
      <c r="D160" s="305">
        <v>0</v>
      </c>
      <c r="E160" s="305">
        <v>0</v>
      </c>
      <c r="F160" s="305">
        <v>10</v>
      </c>
      <c r="G160" s="305">
        <f t="shared" si="13"/>
        <v>0</v>
      </c>
      <c r="H160" s="305">
        <f t="shared" si="14"/>
        <v>10</v>
      </c>
      <c r="I160" s="898"/>
      <c r="J160" s="273"/>
    </row>
    <row r="161" spans="1:10" ht="24">
      <c r="A161" s="282" t="s">
        <v>2305</v>
      </c>
      <c r="B161" s="334" t="s">
        <v>2306</v>
      </c>
      <c r="C161" s="305">
        <v>0</v>
      </c>
      <c r="D161" s="305">
        <v>0</v>
      </c>
      <c r="E161" s="305">
        <v>0</v>
      </c>
      <c r="F161" s="305">
        <v>5</v>
      </c>
      <c r="G161" s="305">
        <f t="shared" si="13"/>
        <v>0</v>
      </c>
      <c r="H161" s="305">
        <f t="shared" si="14"/>
        <v>5</v>
      </c>
      <c r="I161" s="898"/>
      <c r="J161" s="273"/>
    </row>
    <row r="162" spans="1:10">
      <c r="A162" s="194" t="s">
        <v>2307</v>
      </c>
      <c r="B162" s="334" t="s">
        <v>3445</v>
      </c>
      <c r="C162" s="305">
        <v>0</v>
      </c>
      <c r="D162" s="305">
        <v>0</v>
      </c>
      <c r="E162" s="305">
        <v>0</v>
      </c>
      <c r="F162" s="305">
        <v>1</v>
      </c>
      <c r="G162" s="305">
        <f t="shared" si="13"/>
        <v>0</v>
      </c>
      <c r="H162" s="305">
        <f t="shared" si="14"/>
        <v>1</v>
      </c>
      <c r="I162" s="898"/>
      <c r="J162" s="273"/>
    </row>
    <row r="163" spans="1:10">
      <c r="A163" s="194" t="s">
        <v>3446</v>
      </c>
      <c r="B163" s="334" t="s">
        <v>3447</v>
      </c>
      <c r="C163" s="305">
        <v>0</v>
      </c>
      <c r="D163" s="305">
        <v>0</v>
      </c>
      <c r="E163" s="305">
        <v>0</v>
      </c>
      <c r="F163" s="305">
        <v>5</v>
      </c>
      <c r="G163" s="305">
        <f t="shared" si="13"/>
        <v>0</v>
      </c>
      <c r="H163" s="305">
        <f t="shared" si="14"/>
        <v>5</v>
      </c>
      <c r="I163" s="898"/>
      <c r="J163" s="273"/>
    </row>
    <row r="164" spans="1:10">
      <c r="A164" s="194" t="s">
        <v>2309</v>
      </c>
      <c r="B164" s="334" t="s">
        <v>2310</v>
      </c>
      <c r="C164" s="305">
        <v>0</v>
      </c>
      <c r="D164" s="305">
        <v>0</v>
      </c>
      <c r="E164" s="305">
        <v>0</v>
      </c>
      <c r="F164" s="305">
        <v>10</v>
      </c>
      <c r="G164" s="305">
        <f t="shared" si="13"/>
        <v>0</v>
      </c>
      <c r="H164" s="305">
        <f t="shared" si="14"/>
        <v>10</v>
      </c>
      <c r="I164" s="898"/>
      <c r="J164" s="273"/>
    </row>
    <row r="165" spans="1:10">
      <c r="A165" s="442" t="s">
        <v>3448</v>
      </c>
      <c r="B165" s="877" t="s">
        <v>3449</v>
      </c>
      <c r="C165" s="305">
        <v>0</v>
      </c>
      <c r="D165" s="305">
        <v>0</v>
      </c>
      <c r="E165" s="305">
        <v>0</v>
      </c>
      <c r="F165" s="305">
        <v>5</v>
      </c>
      <c r="G165" s="305">
        <f t="shared" si="13"/>
        <v>0</v>
      </c>
      <c r="H165" s="305">
        <f t="shared" si="14"/>
        <v>5</v>
      </c>
      <c r="I165" s="898"/>
      <c r="J165" s="273"/>
    </row>
    <row r="166" spans="1:10">
      <c r="A166" s="192" t="s">
        <v>2321</v>
      </c>
      <c r="B166" s="486" t="s">
        <v>2322</v>
      </c>
      <c r="C166" s="305">
        <v>0</v>
      </c>
      <c r="D166" s="305">
        <v>0</v>
      </c>
      <c r="E166" s="305">
        <v>0</v>
      </c>
      <c r="F166" s="305">
        <v>10</v>
      </c>
      <c r="G166" s="305">
        <f t="shared" si="13"/>
        <v>0</v>
      </c>
      <c r="H166" s="305">
        <f t="shared" si="14"/>
        <v>10</v>
      </c>
      <c r="I166" s="898"/>
      <c r="J166" s="273"/>
    </row>
    <row r="167" spans="1:10">
      <c r="A167" s="194" t="s">
        <v>2323</v>
      </c>
      <c r="B167" s="334" t="s">
        <v>2324</v>
      </c>
      <c r="C167" s="305">
        <v>0</v>
      </c>
      <c r="D167" s="305">
        <v>0</v>
      </c>
      <c r="E167" s="305">
        <v>0</v>
      </c>
      <c r="F167" s="305">
        <v>30</v>
      </c>
      <c r="G167" s="305">
        <f t="shared" si="13"/>
        <v>0</v>
      </c>
      <c r="H167" s="305">
        <f t="shared" si="14"/>
        <v>30</v>
      </c>
      <c r="I167" s="898"/>
      <c r="J167" s="273"/>
    </row>
    <row r="168" spans="1:10">
      <c r="A168" s="359" t="s">
        <v>2135</v>
      </c>
      <c r="B168" s="335" t="s">
        <v>2136</v>
      </c>
      <c r="C168" s="305">
        <v>20</v>
      </c>
      <c r="D168" s="305">
        <v>100</v>
      </c>
      <c r="E168" s="305">
        <v>1687</v>
      </c>
      <c r="F168" s="305">
        <v>1500</v>
      </c>
      <c r="G168" s="305">
        <f t="shared" si="13"/>
        <v>1707</v>
      </c>
      <c r="H168" s="305">
        <f t="shared" si="14"/>
        <v>1600</v>
      </c>
      <c r="I168" s="898"/>
      <c r="J168" s="273"/>
    </row>
    <row r="169" spans="1:10">
      <c r="A169" s="194" t="s">
        <v>3450</v>
      </c>
      <c r="B169" s="334" t="s">
        <v>3451</v>
      </c>
      <c r="C169" s="305">
        <v>0</v>
      </c>
      <c r="D169" s="305">
        <v>0</v>
      </c>
      <c r="E169" s="305">
        <v>0</v>
      </c>
      <c r="F169" s="305">
        <v>2</v>
      </c>
      <c r="G169" s="305">
        <f t="shared" si="13"/>
        <v>0</v>
      </c>
      <c r="H169" s="305">
        <f t="shared" si="14"/>
        <v>2</v>
      </c>
      <c r="I169" s="898"/>
      <c r="J169" s="273"/>
    </row>
    <row r="170" spans="1:10">
      <c r="A170" s="194" t="s">
        <v>2329</v>
      </c>
      <c r="B170" s="334" t="s">
        <v>2330</v>
      </c>
      <c r="C170" s="305">
        <v>0</v>
      </c>
      <c r="D170" s="305">
        <v>0</v>
      </c>
      <c r="E170" s="305">
        <v>0</v>
      </c>
      <c r="F170" s="305">
        <v>50</v>
      </c>
      <c r="G170" s="305">
        <f t="shared" si="13"/>
        <v>0</v>
      </c>
      <c r="H170" s="305">
        <f t="shared" si="14"/>
        <v>50</v>
      </c>
      <c r="I170" s="898"/>
      <c r="J170" s="273"/>
    </row>
    <row r="171" spans="1:10">
      <c r="A171" s="194" t="s">
        <v>2157</v>
      </c>
      <c r="B171" s="334" t="s">
        <v>2158</v>
      </c>
      <c r="C171" s="305">
        <v>0</v>
      </c>
      <c r="D171" s="305">
        <v>0</v>
      </c>
      <c r="E171" s="305">
        <v>97</v>
      </c>
      <c r="F171" s="305">
        <v>100</v>
      </c>
      <c r="G171" s="305">
        <f t="shared" si="13"/>
        <v>97</v>
      </c>
      <c r="H171" s="305">
        <f t="shared" si="14"/>
        <v>100</v>
      </c>
      <c r="I171" s="898"/>
      <c r="J171" s="273"/>
    </row>
    <row r="172" spans="1:10">
      <c r="A172" s="282" t="s">
        <v>3452</v>
      </c>
      <c r="B172" s="334" t="s">
        <v>3453</v>
      </c>
      <c r="C172" s="305">
        <v>0</v>
      </c>
      <c r="D172" s="305">
        <v>0</v>
      </c>
      <c r="E172" s="305">
        <v>309</v>
      </c>
      <c r="F172" s="305">
        <v>300</v>
      </c>
      <c r="G172" s="305">
        <f t="shared" si="13"/>
        <v>309</v>
      </c>
      <c r="H172" s="305">
        <f t="shared" si="14"/>
        <v>300</v>
      </c>
      <c r="I172" s="898"/>
      <c r="J172" s="273"/>
    </row>
    <row r="173" spans="1:10">
      <c r="A173" s="194" t="s">
        <v>3454</v>
      </c>
      <c r="B173" s="334" t="s">
        <v>3455</v>
      </c>
      <c r="C173" s="305">
        <v>0</v>
      </c>
      <c r="D173" s="305">
        <v>0</v>
      </c>
      <c r="E173" s="305">
        <v>0</v>
      </c>
      <c r="F173" s="305">
        <v>1</v>
      </c>
      <c r="G173" s="305">
        <f t="shared" si="13"/>
        <v>0</v>
      </c>
      <c r="H173" s="305">
        <f t="shared" si="14"/>
        <v>1</v>
      </c>
      <c r="I173" s="898"/>
      <c r="J173" s="273"/>
    </row>
    <row r="174" spans="1:10">
      <c r="A174" s="359" t="s">
        <v>3456</v>
      </c>
      <c r="B174" s="335" t="s">
        <v>3457</v>
      </c>
      <c r="C174" s="305">
        <v>0</v>
      </c>
      <c r="D174" s="305">
        <v>0</v>
      </c>
      <c r="E174" s="305">
        <v>23</v>
      </c>
      <c r="F174" s="305">
        <v>50</v>
      </c>
      <c r="G174" s="305">
        <f t="shared" si="13"/>
        <v>23</v>
      </c>
      <c r="H174" s="305">
        <f t="shared" si="14"/>
        <v>50</v>
      </c>
      <c r="I174" s="898"/>
      <c r="J174" s="273"/>
    </row>
    <row r="175" spans="1:10">
      <c r="A175" s="442" t="s">
        <v>3458</v>
      </c>
      <c r="B175" s="877" t="s">
        <v>3459</v>
      </c>
      <c r="C175" s="305">
        <v>0</v>
      </c>
      <c r="D175" s="305">
        <v>0</v>
      </c>
      <c r="E175" s="305">
        <v>0</v>
      </c>
      <c r="F175" s="305">
        <v>1</v>
      </c>
      <c r="G175" s="305">
        <f t="shared" si="13"/>
        <v>0</v>
      </c>
      <c r="H175" s="305">
        <f t="shared" si="14"/>
        <v>1</v>
      </c>
      <c r="I175" s="898"/>
      <c r="J175" s="273"/>
    </row>
    <row r="176" spans="1:10">
      <c r="A176" s="359" t="s">
        <v>2697</v>
      </c>
      <c r="B176" s="335" t="s">
        <v>2698</v>
      </c>
      <c r="C176" s="305">
        <v>0</v>
      </c>
      <c r="D176" s="305">
        <v>0</v>
      </c>
      <c r="E176" s="305">
        <v>2</v>
      </c>
      <c r="F176" s="305">
        <v>30</v>
      </c>
      <c r="G176" s="305">
        <f t="shared" ref="G176:G207" si="15">C176+E176</f>
        <v>2</v>
      </c>
      <c r="H176" s="305">
        <f t="shared" si="14"/>
        <v>30</v>
      </c>
      <c r="I176" s="898"/>
      <c r="J176" s="273"/>
    </row>
    <row r="177" spans="1:10">
      <c r="A177" s="848" t="s">
        <v>3460</v>
      </c>
      <c r="B177" s="551" t="s">
        <v>3461</v>
      </c>
      <c r="C177" s="305">
        <v>0</v>
      </c>
      <c r="D177" s="305">
        <v>0</v>
      </c>
      <c r="E177" s="305">
        <v>0</v>
      </c>
      <c r="F177" s="305">
        <v>40</v>
      </c>
      <c r="G177" s="305">
        <f t="shared" si="15"/>
        <v>0</v>
      </c>
      <c r="H177" s="305">
        <f t="shared" ref="H177:H208" si="16">D177+F177</f>
        <v>40</v>
      </c>
      <c r="I177" s="898"/>
      <c r="J177" s="273"/>
    </row>
    <row r="178" spans="1:10">
      <c r="A178" s="194" t="s">
        <v>2607</v>
      </c>
      <c r="B178" s="334" t="s">
        <v>2608</v>
      </c>
      <c r="C178" s="305">
        <v>0</v>
      </c>
      <c r="D178" s="305">
        <v>0</v>
      </c>
      <c r="E178" s="305">
        <v>0</v>
      </c>
      <c r="F178" s="305">
        <v>1</v>
      </c>
      <c r="G178" s="305">
        <f t="shared" si="15"/>
        <v>0</v>
      </c>
      <c r="H178" s="305">
        <f t="shared" si="16"/>
        <v>1</v>
      </c>
      <c r="I178" s="898"/>
      <c r="J178" s="273"/>
    </row>
    <row r="179" spans="1:10">
      <c r="A179" s="856" t="s">
        <v>3462</v>
      </c>
      <c r="B179" s="857" t="s">
        <v>3463</v>
      </c>
      <c r="C179" s="305">
        <v>0</v>
      </c>
      <c r="D179" s="305">
        <v>0</v>
      </c>
      <c r="E179" s="305">
        <v>5</v>
      </c>
      <c r="F179" s="305">
        <v>20</v>
      </c>
      <c r="G179" s="305">
        <f t="shared" si="15"/>
        <v>5</v>
      </c>
      <c r="H179" s="305">
        <f t="shared" si="16"/>
        <v>20</v>
      </c>
      <c r="I179" s="898"/>
      <c r="J179" s="273"/>
    </row>
    <row r="180" spans="1:10">
      <c r="A180" s="442" t="s">
        <v>2343</v>
      </c>
      <c r="B180" s="877" t="s">
        <v>2344</v>
      </c>
      <c r="C180" s="305">
        <v>0</v>
      </c>
      <c r="D180" s="305">
        <v>0</v>
      </c>
      <c r="E180" s="305">
        <v>0</v>
      </c>
      <c r="F180" s="305">
        <v>5</v>
      </c>
      <c r="G180" s="305">
        <f t="shared" si="15"/>
        <v>0</v>
      </c>
      <c r="H180" s="305">
        <f t="shared" si="16"/>
        <v>5</v>
      </c>
      <c r="I180" s="898"/>
      <c r="J180" s="273"/>
    </row>
    <row r="181" spans="1:10">
      <c r="A181" s="194" t="s">
        <v>3464</v>
      </c>
      <c r="B181" s="334" t="s">
        <v>3465</v>
      </c>
      <c r="C181" s="305">
        <v>0</v>
      </c>
      <c r="D181" s="305">
        <v>0</v>
      </c>
      <c r="E181" s="305">
        <v>0</v>
      </c>
      <c r="F181" s="305">
        <v>10</v>
      </c>
      <c r="G181" s="305">
        <f t="shared" si="15"/>
        <v>0</v>
      </c>
      <c r="H181" s="305">
        <f t="shared" si="16"/>
        <v>10</v>
      </c>
      <c r="I181" s="898"/>
      <c r="J181" s="273"/>
    </row>
    <row r="182" spans="1:10">
      <c r="A182" s="192" t="s">
        <v>2937</v>
      </c>
      <c r="B182" s="486" t="s">
        <v>2938</v>
      </c>
      <c r="C182" s="305">
        <v>0</v>
      </c>
      <c r="D182" s="305">
        <v>0</v>
      </c>
      <c r="E182" s="305">
        <v>550</v>
      </c>
      <c r="F182" s="305">
        <v>500</v>
      </c>
      <c r="G182" s="305">
        <f t="shared" si="15"/>
        <v>550</v>
      </c>
      <c r="H182" s="305">
        <f t="shared" si="16"/>
        <v>500</v>
      </c>
      <c r="I182" s="898"/>
      <c r="J182" s="273"/>
    </row>
    <row r="183" spans="1:10">
      <c r="A183" s="282" t="s">
        <v>2349</v>
      </c>
      <c r="B183" s="334" t="s">
        <v>2350</v>
      </c>
      <c r="C183" s="305">
        <v>0</v>
      </c>
      <c r="D183" s="305">
        <v>0</v>
      </c>
      <c r="E183" s="305">
        <v>535</v>
      </c>
      <c r="F183" s="305">
        <v>450</v>
      </c>
      <c r="G183" s="305">
        <f t="shared" si="15"/>
        <v>535</v>
      </c>
      <c r="H183" s="305">
        <f t="shared" si="16"/>
        <v>450</v>
      </c>
      <c r="I183" s="898"/>
      <c r="J183" s="273"/>
    </row>
    <row r="184" spans="1:10">
      <c r="A184" s="192" t="s">
        <v>2353</v>
      </c>
      <c r="B184" s="486" t="s">
        <v>2354</v>
      </c>
      <c r="C184" s="305">
        <v>0</v>
      </c>
      <c r="D184" s="305">
        <v>0</v>
      </c>
      <c r="E184" s="305">
        <v>0</v>
      </c>
      <c r="F184" s="305">
        <v>5</v>
      </c>
      <c r="G184" s="305">
        <f t="shared" si="15"/>
        <v>0</v>
      </c>
      <c r="H184" s="305">
        <f t="shared" si="16"/>
        <v>5</v>
      </c>
      <c r="I184" s="898"/>
      <c r="J184" s="273"/>
    </row>
    <row r="185" spans="1:10">
      <c r="A185" s="194" t="s">
        <v>2163</v>
      </c>
      <c r="B185" s="334" t="s">
        <v>2164</v>
      </c>
      <c r="C185" s="305">
        <v>0</v>
      </c>
      <c r="D185" s="305">
        <v>0</v>
      </c>
      <c r="E185" s="305">
        <v>37</v>
      </c>
      <c r="F185" s="305">
        <v>70</v>
      </c>
      <c r="G185" s="305">
        <f t="shared" si="15"/>
        <v>37</v>
      </c>
      <c r="H185" s="305">
        <f t="shared" si="16"/>
        <v>70</v>
      </c>
      <c r="I185" s="898"/>
      <c r="J185" s="273"/>
    </row>
    <row r="186" spans="1:10">
      <c r="A186" s="192" t="s">
        <v>2357</v>
      </c>
      <c r="B186" s="486" t="s">
        <v>2358</v>
      </c>
      <c r="C186" s="305">
        <v>0</v>
      </c>
      <c r="D186" s="305">
        <v>0</v>
      </c>
      <c r="E186" s="305">
        <v>1</v>
      </c>
      <c r="F186" s="305">
        <v>5</v>
      </c>
      <c r="G186" s="305">
        <f t="shared" si="15"/>
        <v>1</v>
      </c>
      <c r="H186" s="305">
        <f t="shared" si="16"/>
        <v>5</v>
      </c>
      <c r="I186" s="898"/>
      <c r="J186" s="273"/>
    </row>
    <row r="187" spans="1:10">
      <c r="A187" s="854" t="s">
        <v>2167</v>
      </c>
      <c r="B187" s="855" t="s">
        <v>2168</v>
      </c>
      <c r="C187" s="305">
        <v>0</v>
      </c>
      <c r="D187" s="305">
        <v>0</v>
      </c>
      <c r="E187" s="305">
        <v>406</v>
      </c>
      <c r="F187" s="305">
        <v>400</v>
      </c>
      <c r="G187" s="305">
        <f t="shared" si="15"/>
        <v>406</v>
      </c>
      <c r="H187" s="305">
        <f t="shared" si="16"/>
        <v>400</v>
      </c>
      <c r="I187" s="898"/>
      <c r="J187" s="273"/>
    </row>
    <row r="188" spans="1:10">
      <c r="A188" s="318" t="s">
        <v>2169</v>
      </c>
      <c r="B188" s="392" t="s">
        <v>2170</v>
      </c>
      <c r="C188" s="305">
        <v>0</v>
      </c>
      <c r="D188" s="305">
        <v>0</v>
      </c>
      <c r="E188" s="305">
        <v>9</v>
      </c>
      <c r="F188" s="305">
        <v>20</v>
      </c>
      <c r="G188" s="305">
        <f t="shared" si="15"/>
        <v>9</v>
      </c>
      <c r="H188" s="305">
        <f t="shared" si="16"/>
        <v>20</v>
      </c>
      <c r="I188" s="898"/>
      <c r="J188" s="273"/>
    </row>
    <row r="189" spans="1:10">
      <c r="A189" s="854" t="s">
        <v>2363</v>
      </c>
      <c r="B189" s="855" t="s">
        <v>2364</v>
      </c>
      <c r="C189" s="305">
        <v>0</v>
      </c>
      <c r="D189" s="305">
        <v>0</v>
      </c>
      <c r="E189" s="305">
        <v>6</v>
      </c>
      <c r="F189" s="305">
        <v>20</v>
      </c>
      <c r="G189" s="305">
        <f t="shared" si="15"/>
        <v>6</v>
      </c>
      <c r="H189" s="305">
        <f t="shared" si="16"/>
        <v>20</v>
      </c>
      <c r="I189" s="898"/>
      <c r="J189" s="273"/>
    </row>
    <row r="190" spans="1:10">
      <c r="A190" s="192" t="s">
        <v>2367</v>
      </c>
      <c r="B190" s="486" t="s">
        <v>2368</v>
      </c>
      <c r="C190" s="305">
        <v>0</v>
      </c>
      <c r="D190" s="305">
        <v>0</v>
      </c>
      <c r="E190" s="305">
        <v>0</v>
      </c>
      <c r="F190" s="305">
        <v>5</v>
      </c>
      <c r="G190" s="305">
        <f t="shared" si="15"/>
        <v>0</v>
      </c>
      <c r="H190" s="305">
        <f t="shared" si="16"/>
        <v>5</v>
      </c>
      <c r="I190" s="898"/>
      <c r="J190" s="273"/>
    </row>
    <row r="191" spans="1:10">
      <c r="A191" s="194" t="s">
        <v>2371</v>
      </c>
      <c r="B191" s="334" t="s">
        <v>2372</v>
      </c>
      <c r="C191" s="305">
        <v>0</v>
      </c>
      <c r="D191" s="305">
        <v>0</v>
      </c>
      <c r="E191" s="305">
        <v>0</v>
      </c>
      <c r="F191" s="305">
        <v>10</v>
      </c>
      <c r="G191" s="305">
        <f t="shared" si="15"/>
        <v>0</v>
      </c>
      <c r="H191" s="305">
        <f t="shared" si="16"/>
        <v>10</v>
      </c>
      <c r="I191" s="898"/>
      <c r="J191" s="273"/>
    </row>
    <row r="192" spans="1:10">
      <c r="A192" s="194" t="s">
        <v>2173</v>
      </c>
      <c r="B192" s="334" t="s">
        <v>2174</v>
      </c>
      <c r="C192" s="305">
        <v>0</v>
      </c>
      <c r="D192" s="305">
        <v>0</v>
      </c>
      <c r="E192" s="305">
        <v>69</v>
      </c>
      <c r="F192" s="305">
        <v>85</v>
      </c>
      <c r="G192" s="305">
        <f t="shared" si="15"/>
        <v>69</v>
      </c>
      <c r="H192" s="305">
        <f t="shared" si="16"/>
        <v>85</v>
      </c>
      <c r="I192" s="898"/>
      <c r="J192" s="273"/>
    </row>
    <row r="193" spans="1:10">
      <c r="A193" s="194" t="s">
        <v>2375</v>
      </c>
      <c r="B193" s="334" t="s">
        <v>2376</v>
      </c>
      <c r="C193" s="305">
        <v>0</v>
      </c>
      <c r="D193" s="305">
        <v>0</v>
      </c>
      <c r="E193" s="305">
        <v>1</v>
      </c>
      <c r="F193" s="305">
        <v>5</v>
      </c>
      <c r="G193" s="305">
        <f t="shared" si="15"/>
        <v>1</v>
      </c>
      <c r="H193" s="305">
        <f t="shared" si="16"/>
        <v>5</v>
      </c>
      <c r="I193" s="898"/>
      <c r="J193" s="273"/>
    </row>
    <row r="194" spans="1:10">
      <c r="A194" s="903" t="s">
        <v>2175</v>
      </c>
      <c r="B194" s="858" t="s">
        <v>2176</v>
      </c>
      <c r="C194" s="305">
        <v>0</v>
      </c>
      <c r="D194" s="305">
        <v>0</v>
      </c>
      <c r="E194" s="305">
        <v>7</v>
      </c>
      <c r="F194" s="305">
        <v>80</v>
      </c>
      <c r="G194" s="305">
        <f t="shared" si="15"/>
        <v>7</v>
      </c>
      <c r="H194" s="305">
        <f t="shared" si="16"/>
        <v>80</v>
      </c>
      <c r="I194" s="898"/>
      <c r="J194" s="273"/>
    </row>
    <row r="195" spans="1:10">
      <c r="A195" s="194" t="s">
        <v>3466</v>
      </c>
      <c r="B195" s="334" t="s">
        <v>3467</v>
      </c>
      <c r="C195" s="305">
        <v>0</v>
      </c>
      <c r="D195" s="305">
        <v>0</v>
      </c>
      <c r="E195" s="305">
        <v>0</v>
      </c>
      <c r="F195" s="305">
        <v>30</v>
      </c>
      <c r="G195" s="305">
        <f t="shared" si="15"/>
        <v>0</v>
      </c>
      <c r="H195" s="305">
        <f t="shared" si="16"/>
        <v>30</v>
      </c>
      <c r="I195" s="898"/>
      <c r="J195" s="273"/>
    </row>
    <row r="196" spans="1:10">
      <c r="A196" s="194" t="s">
        <v>3468</v>
      </c>
      <c r="B196" s="334" t="s">
        <v>3469</v>
      </c>
      <c r="C196" s="305">
        <v>0</v>
      </c>
      <c r="D196" s="305">
        <v>0</v>
      </c>
      <c r="E196" s="305">
        <v>0</v>
      </c>
      <c r="F196" s="305">
        <v>5</v>
      </c>
      <c r="G196" s="305">
        <f t="shared" si="15"/>
        <v>0</v>
      </c>
      <c r="H196" s="305">
        <f t="shared" si="16"/>
        <v>5</v>
      </c>
      <c r="I196" s="898"/>
      <c r="J196" s="273"/>
    </row>
    <row r="197" spans="1:10">
      <c r="A197" s="194" t="s">
        <v>2389</v>
      </c>
      <c r="B197" s="334" t="s">
        <v>2390</v>
      </c>
      <c r="C197" s="305">
        <v>0</v>
      </c>
      <c r="D197" s="305">
        <v>0</v>
      </c>
      <c r="E197" s="305">
        <v>0</v>
      </c>
      <c r="F197" s="305">
        <v>5</v>
      </c>
      <c r="G197" s="305">
        <f t="shared" si="15"/>
        <v>0</v>
      </c>
      <c r="H197" s="305">
        <f t="shared" si="16"/>
        <v>5</v>
      </c>
      <c r="I197" s="898"/>
      <c r="J197" s="273"/>
    </row>
    <row r="198" spans="1:10">
      <c r="A198" s="194" t="s">
        <v>2391</v>
      </c>
      <c r="B198" s="334" t="s">
        <v>2392</v>
      </c>
      <c r="C198" s="305">
        <v>0</v>
      </c>
      <c r="D198" s="305">
        <v>0</v>
      </c>
      <c r="E198" s="305">
        <v>419</v>
      </c>
      <c r="F198" s="305">
        <v>400</v>
      </c>
      <c r="G198" s="305">
        <f t="shared" si="15"/>
        <v>419</v>
      </c>
      <c r="H198" s="305">
        <f t="shared" si="16"/>
        <v>400</v>
      </c>
      <c r="I198" s="898"/>
      <c r="J198" s="273"/>
    </row>
    <row r="199" spans="1:10">
      <c r="A199" s="854" t="s">
        <v>2179</v>
      </c>
      <c r="B199" s="855" t="s">
        <v>2180</v>
      </c>
      <c r="C199" s="305">
        <v>17</v>
      </c>
      <c r="D199" s="305">
        <v>50</v>
      </c>
      <c r="E199" s="305">
        <v>447</v>
      </c>
      <c r="F199" s="305">
        <v>500</v>
      </c>
      <c r="G199" s="305">
        <f t="shared" si="15"/>
        <v>464</v>
      </c>
      <c r="H199" s="305">
        <f t="shared" si="16"/>
        <v>550</v>
      </c>
      <c r="I199" s="898"/>
      <c r="J199" s="273"/>
    </row>
    <row r="200" spans="1:10">
      <c r="A200" s="289" t="s">
        <v>2961</v>
      </c>
      <c r="B200" s="414" t="s">
        <v>2962</v>
      </c>
      <c r="C200" s="305">
        <v>0</v>
      </c>
      <c r="D200" s="305">
        <v>0</v>
      </c>
      <c r="E200" s="305">
        <v>0</v>
      </c>
      <c r="F200" s="305">
        <v>300</v>
      </c>
      <c r="G200" s="305">
        <f t="shared" si="15"/>
        <v>0</v>
      </c>
      <c r="H200" s="305">
        <f t="shared" si="16"/>
        <v>300</v>
      </c>
      <c r="I200" s="898"/>
      <c r="J200" s="273"/>
    </row>
    <row r="201" spans="1:10">
      <c r="A201" s="282" t="s">
        <v>2395</v>
      </c>
      <c r="B201" s="334" t="s">
        <v>2396</v>
      </c>
      <c r="C201" s="305">
        <v>0</v>
      </c>
      <c r="D201" s="305">
        <v>0</v>
      </c>
      <c r="E201" s="305">
        <v>0</v>
      </c>
      <c r="F201" s="305">
        <v>5</v>
      </c>
      <c r="G201" s="305">
        <f t="shared" si="15"/>
        <v>0</v>
      </c>
      <c r="H201" s="305">
        <f t="shared" si="16"/>
        <v>5</v>
      </c>
      <c r="I201" s="898"/>
      <c r="J201" s="273"/>
    </row>
    <row r="202" spans="1:10">
      <c r="A202" s="318" t="s">
        <v>2399</v>
      </c>
      <c r="B202" s="392" t="s">
        <v>2400</v>
      </c>
      <c r="C202" s="305">
        <v>1</v>
      </c>
      <c r="D202" s="305">
        <v>5</v>
      </c>
      <c r="E202" s="305">
        <v>0</v>
      </c>
      <c r="F202" s="305">
        <v>50</v>
      </c>
      <c r="G202" s="305">
        <f t="shared" si="15"/>
        <v>1</v>
      </c>
      <c r="H202" s="305">
        <f t="shared" si="16"/>
        <v>55</v>
      </c>
      <c r="I202" s="898"/>
      <c r="J202" s="273"/>
    </row>
    <row r="203" spans="1:10">
      <c r="A203" s="192" t="s">
        <v>2403</v>
      </c>
      <c r="B203" s="486" t="s">
        <v>2404</v>
      </c>
      <c r="C203" s="305">
        <v>0</v>
      </c>
      <c r="D203" s="305">
        <v>0</v>
      </c>
      <c r="E203" s="305">
        <v>0</v>
      </c>
      <c r="F203" s="305">
        <v>5</v>
      </c>
      <c r="G203" s="305">
        <f t="shared" si="15"/>
        <v>0</v>
      </c>
      <c r="H203" s="305">
        <f t="shared" si="16"/>
        <v>5</v>
      </c>
      <c r="I203" s="898"/>
      <c r="J203" s="273"/>
    </row>
    <row r="204" spans="1:10">
      <c r="A204" s="282" t="s">
        <v>2541</v>
      </c>
      <c r="B204" s="334" t="s">
        <v>2542</v>
      </c>
      <c r="C204" s="305">
        <v>0</v>
      </c>
      <c r="D204" s="305">
        <v>0</v>
      </c>
      <c r="E204" s="305">
        <v>0</v>
      </c>
      <c r="F204" s="305">
        <v>5</v>
      </c>
      <c r="G204" s="305">
        <f t="shared" si="15"/>
        <v>0</v>
      </c>
      <c r="H204" s="305">
        <f t="shared" si="16"/>
        <v>5</v>
      </c>
      <c r="I204" s="898"/>
      <c r="J204" s="273"/>
    </row>
    <row r="205" spans="1:10">
      <c r="A205" s="194" t="s">
        <v>3470</v>
      </c>
      <c r="B205" s="334" t="s">
        <v>3471</v>
      </c>
      <c r="C205" s="305">
        <v>0</v>
      </c>
      <c r="D205" s="305">
        <v>0</v>
      </c>
      <c r="E205" s="305">
        <v>0</v>
      </c>
      <c r="F205" s="305">
        <v>300</v>
      </c>
      <c r="G205" s="305">
        <f t="shared" si="15"/>
        <v>0</v>
      </c>
      <c r="H205" s="305">
        <f t="shared" si="16"/>
        <v>300</v>
      </c>
      <c r="I205" s="898"/>
      <c r="J205" s="273"/>
    </row>
    <row r="206" spans="1:10">
      <c r="A206" s="194" t="s">
        <v>3472</v>
      </c>
      <c r="B206" s="334" t="s">
        <v>3473</v>
      </c>
      <c r="C206" s="305">
        <v>0</v>
      </c>
      <c r="D206" s="305">
        <v>50</v>
      </c>
      <c r="E206" s="305">
        <v>0</v>
      </c>
      <c r="F206" s="305">
        <v>300</v>
      </c>
      <c r="G206" s="305">
        <f t="shared" si="15"/>
        <v>0</v>
      </c>
      <c r="H206" s="305">
        <f t="shared" si="16"/>
        <v>350</v>
      </c>
      <c r="I206" s="898"/>
      <c r="J206" s="273"/>
    </row>
    <row r="207" spans="1:10">
      <c r="A207" s="194" t="s">
        <v>2559</v>
      </c>
      <c r="B207" s="334" t="s">
        <v>2560</v>
      </c>
      <c r="C207" s="305">
        <v>0</v>
      </c>
      <c r="D207" s="305">
        <v>0</v>
      </c>
      <c r="E207" s="305">
        <v>0</v>
      </c>
      <c r="F207" s="305">
        <v>5</v>
      </c>
      <c r="G207" s="305">
        <f t="shared" si="15"/>
        <v>0</v>
      </c>
      <c r="H207" s="305">
        <f t="shared" si="16"/>
        <v>5</v>
      </c>
      <c r="I207" s="898"/>
      <c r="J207" s="273"/>
    </row>
    <row r="208" spans="1:10">
      <c r="A208" s="282" t="s">
        <v>2189</v>
      </c>
      <c r="B208" s="334" t="s">
        <v>2190</v>
      </c>
      <c r="C208" s="305">
        <v>0</v>
      </c>
      <c r="D208" s="305">
        <v>0</v>
      </c>
      <c r="E208" s="305">
        <v>0</v>
      </c>
      <c r="F208" s="305">
        <v>15</v>
      </c>
      <c r="G208" s="305">
        <f t="shared" ref="G208:G242" si="17">C208+E208</f>
        <v>0</v>
      </c>
      <c r="H208" s="305">
        <f t="shared" si="16"/>
        <v>15</v>
      </c>
      <c r="I208" s="898"/>
      <c r="J208" s="273"/>
    </row>
    <row r="209" spans="1:10" ht="24">
      <c r="A209" s="194" t="s">
        <v>3474</v>
      </c>
      <c r="B209" s="334" t="s">
        <v>3475</v>
      </c>
      <c r="C209" s="305">
        <v>0</v>
      </c>
      <c r="D209" s="305">
        <v>0</v>
      </c>
      <c r="E209" s="305">
        <v>0</v>
      </c>
      <c r="F209" s="305">
        <v>2</v>
      </c>
      <c r="G209" s="305">
        <f t="shared" si="17"/>
        <v>0</v>
      </c>
      <c r="H209" s="305">
        <f t="shared" ref="H209:H242" si="18">D209+F209</f>
        <v>2</v>
      </c>
      <c r="I209" s="898"/>
      <c r="J209" s="273"/>
    </row>
    <row r="210" spans="1:10">
      <c r="A210" s="282" t="s">
        <v>2567</v>
      </c>
      <c r="B210" s="334" t="s">
        <v>2568</v>
      </c>
      <c r="C210" s="305">
        <v>0</v>
      </c>
      <c r="D210" s="305">
        <v>0</v>
      </c>
      <c r="E210" s="305">
        <v>0</v>
      </c>
      <c r="F210" s="305">
        <v>15</v>
      </c>
      <c r="G210" s="305">
        <f t="shared" si="17"/>
        <v>0</v>
      </c>
      <c r="H210" s="305">
        <f t="shared" si="18"/>
        <v>15</v>
      </c>
      <c r="I210" s="898"/>
      <c r="J210" s="273"/>
    </row>
    <row r="211" spans="1:10" ht="24">
      <c r="A211" s="359" t="s">
        <v>2193</v>
      </c>
      <c r="B211" s="335" t="s">
        <v>2194</v>
      </c>
      <c r="C211" s="305">
        <v>0</v>
      </c>
      <c r="D211" s="305">
        <v>0</v>
      </c>
      <c r="E211" s="305">
        <v>451</v>
      </c>
      <c r="F211" s="305">
        <v>700</v>
      </c>
      <c r="G211" s="305">
        <f t="shared" si="17"/>
        <v>451</v>
      </c>
      <c r="H211" s="305">
        <f t="shared" si="18"/>
        <v>700</v>
      </c>
      <c r="I211" s="898"/>
      <c r="J211" s="273"/>
    </row>
    <row r="212" spans="1:10">
      <c r="A212" s="854" t="s">
        <v>3205</v>
      </c>
      <c r="B212" s="855" t="s">
        <v>3206</v>
      </c>
      <c r="C212" s="305">
        <v>0</v>
      </c>
      <c r="D212" s="305">
        <v>0</v>
      </c>
      <c r="E212" s="305">
        <v>0</v>
      </c>
      <c r="F212" s="305">
        <v>10</v>
      </c>
      <c r="G212" s="305">
        <f t="shared" si="17"/>
        <v>0</v>
      </c>
      <c r="H212" s="305">
        <f t="shared" si="18"/>
        <v>10</v>
      </c>
      <c r="I212" s="898"/>
      <c r="J212" s="273"/>
    </row>
    <row r="213" spans="1:10">
      <c r="A213" s="194" t="s">
        <v>2195</v>
      </c>
      <c r="B213" s="334" t="s">
        <v>2196</v>
      </c>
      <c r="C213" s="305">
        <v>0</v>
      </c>
      <c r="D213" s="305">
        <v>0</v>
      </c>
      <c r="E213" s="305">
        <v>4765</v>
      </c>
      <c r="F213" s="305">
        <v>4500</v>
      </c>
      <c r="G213" s="305">
        <f t="shared" si="17"/>
        <v>4765</v>
      </c>
      <c r="H213" s="305">
        <f t="shared" si="18"/>
        <v>4500</v>
      </c>
      <c r="I213" s="898"/>
      <c r="J213" s="273"/>
    </row>
    <row r="214" spans="1:10">
      <c r="A214" s="194" t="s">
        <v>2199</v>
      </c>
      <c r="B214" s="334" t="s">
        <v>2200</v>
      </c>
      <c r="C214" s="305">
        <v>0</v>
      </c>
      <c r="D214" s="305">
        <v>0</v>
      </c>
      <c r="E214" s="305">
        <v>567</v>
      </c>
      <c r="F214" s="305">
        <v>500</v>
      </c>
      <c r="G214" s="305">
        <f t="shared" si="17"/>
        <v>567</v>
      </c>
      <c r="H214" s="305">
        <f t="shared" si="18"/>
        <v>500</v>
      </c>
      <c r="I214" s="898"/>
      <c r="J214" s="273"/>
    </row>
    <row r="215" spans="1:10">
      <c r="A215" s="194" t="s">
        <v>2201</v>
      </c>
      <c r="B215" s="334" t="s">
        <v>2202</v>
      </c>
      <c r="C215" s="305">
        <v>0</v>
      </c>
      <c r="D215" s="305">
        <v>0</v>
      </c>
      <c r="E215" s="305">
        <v>5021</v>
      </c>
      <c r="F215" s="305">
        <v>5000</v>
      </c>
      <c r="G215" s="305">
        <f t="shared" si="17"/>
        <v>5021</v>
      </c>
      <c r="H215" s="305">
        <f t="shared" si="18"/>
        <v>5000</v>
      </c>
      <c r="I215" s="898"/>
      <c r="J215" s="273"/>
    </row>
    <row r="216" spans="1:10" ht="24">
      <c r="A216" s="359" t="s">
        <v>2203</v>
      </c>
      <c r="B216" s="335" t="s">
        <v>2204</v>
      </c>
      <c r="C216" s="305">
        <v>0</v>
      </c>
      <c r="D216" s="305">
        <v>0</v>
      </c>
      <c r="E216" s="305">
        <v>1828</v>
      </c>
      <c r="F216" s="305">
        <v>2500</v>
      </c>
      <c r="G216" s="305">
        <f t="shared" si="17"/>
        <v>1828</v>
      </c>
      <c r="H216" s="305">
        <f t="shared" si="18"/>
        <v>2500</v>
      </c>
      <c r="I216" s="898"/>
      <c r="J216" s="273"/>
    </row>
    <row r="217" spans="1:10">
      <c r="A217" s="854" t="s">
        <v>3476</v>
      </c>
      <c r="B217" s="855" t="s">
        <v>3477</v>
      </c>
      <c r="C217" s="305">
        <v>0</v>
      </c>
      <c r="D217" s="305">
        <v>0</v>
      </c>
      <c r="E217" s="305">
        <v>0</v>
      </c>
      <c r="F217" s="305">
        <v>2</v>
      </c>
      <c r="G217" s="305">
        <f t="shared" si="17"/>
        <v>0</v>
      </c>
      <c r="H217" s="305">
        <f t="shared" si="18"/>
        <v>2</v>
      </c>
      <c r="I217" s="898"/>
      <c r="J217" s="273"/>
    </row>
    <row r="218" spans="1:10">
      <c r="A218" s="194" t="s">
        <v>2205</v>
      </c>
      <c r="B218" s="334" t="s">
        <v>2206</v>
      </c>
      <c r="C218" s="305">
        <v>0</v>
      </c>
      <c r="D218" s="305">
        <v>0</v>
      </c>
      <c r="E218" s="305">
        <v>3976</v>
      </c>
      <c r="F218" s="305">
        <v>4000</v>
      </c>
      <c r="G218" s="305">
        <f t="shared" si="17"/>
        <v>3976</v>
      </c>
      <c r="H218" s="305">
        <f t="shared" si="18"/>
        <v>4000</v>
      </c>
      <c r="I218" s="898"/>
      <c r="J218" s="273"/>
    </row>
    <row r="219" spans="1:10" ht="24">
      <c r="A219" s="904" t="s">
        <v>2209</v>
      </c>
      <c r="B219" s="345" t="s">
        <v>2210</v>
      </c>
      <c r="C219" s="305">
        <v>0</v>
      </c>
      <c r="D219" s="305">
        <v>0</v>
      </c>
      <c r="E219" s="305">
        <v>24</v>
      </c>
      <c r="F219" s="305">
        <v>20</v>
      </c>
      <c r="G219" s="305">
        <f t="shared" si="17"/>
        <v>24</v>
      </c>
      <c r="H219" s="305">
        <f t="shared" si="18"/>
        <v>20</v>
      </c>
      <c r="I219" s="898"/>
      <c r="J219" s="273"/>
    </row>
    <row r="220" spans="1:10" ht="24">
      <c r="A220" s="338" t="s">
        <v>2581</v>
      </c>
      <c r="B220" s="339" t="s">
        <v>2582</v>
      </c>
      <c r="C220" s="305">
        <v>0</v>
      </c>
      <c r="D220" s="305">
        <v>0</v>
      </c>
      <c r="E220" s="305">
        <v>0</v>
      </c>
      <c r="F220" s="305">
        <v>3</v>
      </c>
      <c r="G220" s="305">
        <f t="shared" si="17"/>
        <v>0</v>
      </c>
      <c r="H220" s="305">
        <f t="shared" si="18"/>
        <v>3</v>
      </c>
      <c r="I220" s="898"/>
      <c r="J220" s="273"/>
    </row>
    <row r="221" spans="1:10">
      <c r="A221" s="338" t="s">
        <v>3207</v>
      </c>
      <c r="B221" s="339" t="s">
        <v>3208</v>
      </c>
      <c r="C221" s="305">
        <v>0</v>
      </c>
      <c r="D221" s="305">
        <v>0</v>
      </c>
      <c r="E221" s="305">
        <v>12</v>
      </c>
      <c r="F221" s="305">
        <v>20</v>
      </c>
      <c r="G221" s="305">
        <f t="shared" si="17"/>
        <v>12</v>
      </c>
      <c r="H221" s="305">
        <f t="shared" si="18"/>
        <v>20</v>
      </c>
      <c r="I221" s="898"/>
      <c r="J221" s="273"/>
    </row>
    <row r="222" spans="1:10">
      <c r="A222" s="336" t="s">
        <v>2211</v>
      </c>
      <c r="B222" s="337" t="s">
        <v>2212</v>
      </c>
      <c r="C222" s="305">
        <v>0</v>
      </c>
      <c r="D222" s="305">
        <v>0</v>
      </c>
      <c r="E222" s="305">
        <v>61</v>
      </c>
      <c r="F222" s="305">
        <v>100</v>
      </c>
      <c r="G222" s="305">
        <f t="shared" si="17"/>
        <v>61</v>
      </c>
      <c r="H222" s="305">
        <f t="shared" si="18"/>
        <v>100</v>
      </c>
      <c r="I222" s="898"/>
      <c r="J222" s="273"/>
    </row>
    <row r="223" spans="1:10">
      <c r="A223" s="338" t="s">
        <v>2213</v>
      </c>
      <c r="B223" s="339" t="s">
        <v>2214</v>
      </c>
      <c r="C223" s="305">
        <v>0</v>
      </c>
      <c r="D223" s="305">
        <v>0</v>
      </c>
      <c r="E223" s="305">
        <v>0</v>
      </c>
      <c r="F223" s="305">
        <v>5</v>
      </c>
      <c r="G223" s="305">
        <f t="shared" si="17"/>
        <v>0</v>
      </c>
      <c r="H223" s="305">
        <f t="shared" si="18"/>
        <v>5</v>
      </c>
      <c r="I223" s="898"/>
      <c r="J223" s="273"/>
    </row>
    <row r="224" spans="1:10">
      <c r="A224" s="336" t="s">
        <v>3478</v>
      </c>
      <c r="B224" s="337" t="s">
        <v>3479</v>
      </c>
      <c r="C224" s="305">
        <v>0</v>
      </c>
      <c r="D224" s="305">
        <v>0</v>
      </c>
      <c r="E224" s="305">
        <v>0</v>
      </c>
      <c r="F224" s="305">
        <v>5</v>
      </c>
      <c r="G224" s="305">
        <f t="shared" si="17"/>
        <v>0</v>
      </c>
      <c r="H224" s="305">
        <f t="shared" si="18"/>
        <v>5</v>
      </c>
      <c r="I224" s="898"/>
      <c r="J224" s="273"/>
    </row>
    <row r="225" spans="1:10" ht="24">
      <c r="A225" s="433" t="s">
        <v>2215</v>
      </c>
      <c r="B225" s="337" t="s">
        <v>2216</v>
      </c>
      <c r="C225" s="305">
        <v>0</v>
      </c>
      <c r="D225" s="305">
        <v>0</v>
      </c>
      <c r="E225" s="305">
        <v>5566</v>
      </c>
      <c r="F225" s="305">
        <v>5000</v>
      </c>
      <c r="G225" s="305">
        <f t="shared" si="17"/>
        <v>5566</v>
      </c>
      <c r="H225" s="305">
        <f t="shared" si="18"/>
        <v>5000</v>
      </c>
      <c r="I225" s="898"/>
      <c r="J225" s="273"/>
    </row>
    <row r="226" spans="1:10">
      <c r="A226" s="433" t="s">
        <v>3480</v>
      </c>
      <c r="B226" s="337" t="s">
        <v>3481</v>
      </c>
      <c r="C226" s="305">
        <v>0</v>
      </c>
      <c r="D226" s="305">
        <v>0</v>
      </c>
      <c r="E226" s="305">
        <v>0</v>
      </c>
      <c r="F226" s="305">
        <v>5</v>
      </c>
      <c r="G226" s="305">
        <f t="shared" si="17"/>
        <v>0</v>
      </c>
      <c r="H226" s="305">
        <f t="shared" si="18"/>
        <v>5</v>
      </c>
      <c r="I226" s="898"/>
      <c r="J226" s="273"/>
    </row>
    <row r="227" spans="1:10">
      <c r="A227" s="433" t="s">
        <v>2591</v>
      </c>
      <c r="B227" s="337" t="s">
        <v>2592</v>
      </c>
      <c r="C227" s="305">
        <v>0</v>
      </c>
      <c r="D227" s="305">
        <v>0</v>
      </c>
      <c r="E227" s="305">
        <v>0</v>
      </c>
      <c r="F227" s="305">
        <v>3</v>
      </c>
      <c r="G227" s="305">
        <f t="shared" si="17"/>
        <v>0</v>
      </c>
      <c r="H227" s="305">
        <f t="shared" si="18"/>
        <v>3</v>
      </c>
      <c r="I227" s="898"/>
      <c r="J227" s="273"/>
    </row>
    <row r="228" spans="1:10" ht="24">
      <c r="A228" s="433" t="s">
        <v>2593</v>
      </c>
      <c r="B228" s="337" t="s">
        <v>2594</v>
      </c>
      <c r="C228" s="305">
        <v>0</v>
      </c>
      <c r="D228" s="305">
        <v>0</v>
      </c>
      <c r="E228" s="305">
        <v>0</v>
      </c>
      <c r="F228" s="305">
        <v>10</v>
      </c>
      <c r="G228" s="305">
        <f t="shared" si="17"/>
        <v>0</v>
      </c>
      <c r="H228" s="305">
        <f t="shared" si="18"/>
        <v>10</v>
      </c>
      <c r="I228" s="898"/>
      <c r="J228" s="273"/>
    </row>
    <row r="229" spans="1:10" ht="24">
      <c r="A229" s="882" t="s">
        <v>3482</v>
      </c>
      <c r="B229" s="905" t="s">
        <v>3483</v>
      </c>
      <c r="C229" s="305">
        <v>0</v>
      </c>
      <c r="D229" s="305">
        <v>0</v>
      </c>
      <c r="E229" s="305">
        <v>1</v>
      </c>
      <c r="F229" s="305">
        <v>5</v>
      </c>
      <c r="G229" s="305">
        <f t="shared" si="17"/>
        <v>1</v>
      </c>
      <c r="H229" s="305">
        <f t="shared" si="18"/>
        <v>5</v>
      </c>
      <c r="I229" s="898"/>
      <c r="J229" s="273"/>
    </row>
    <row r="230" spans="1:10">
      <c r="A230" s="882" t="s">
        <v>3484</v>
      </c>
      <c r="B230" s="905" t="s">
        <v>3485</v>
      </c>
      <c r="C230" s="305">
        <v>0</v>
      </c>
      <c r="D230" s="305">
        <v>0</v>
      </c>
      <c r="E230" s="305">
        <v>1</v>
      </c>
      <c r="F230" s="305">
        <v>5</v>
      </c>
      <c r="G230" s="305">
        <f t="shared" si="17"/>
        <v>1</v>
      </c>
      <c r="H230" s="305">
        <f t="shared" si="18"/>
        <v>5</v>
      </c>
      <c r="I230" s="898"/>
      <c r="J230" s="273"/>
    </row>
    <row r="231" spans="1:10">
      <c r="A231" s="882" t="s">
        <v>2121</v>
      </c>
      <c r="B231" s="905" t="s">
        <v>2122</v>
      </c>
      <c r="C231" s="305">
        <v>0</v>
      </c>
      <c r="D231" s="305">
        <v>0</v>
      </c>
      <c r="E231" s="305">
        <v>1136</v>
      </c>
      <c r="F231" s="305">
        <v>1000</v>
      </c>
      <c r="G231" s="305">
        <f t="shared" si="17"/>
        <v>1136</v>
      </c>
      <c r="H231" s="305">
        <f t="shared" si="18"/>
        <v>1000</v>
      </c>
      <c r="I231" s="898"/>
      <c r="J231" s="273"/>
    </row>
    <row r="232" spans="1:10">
      <c r="A232" s="882" t="s">
        <v>3486</v>
      </c>
      <c r="B232" s="905" t="s">
        <v>3487</v>
      </c>
      <c r="C232" s="305">
        <v>0</v>
      </c>
      <c r="D232" s="305">
        <v>0</v>
      </c>
      <c r="E232" s="305">
        <v>16</v>
      </c>
      <c r="F232" s="305">
        <v>30</v>
      </c>
      <c r="G232" s="305">
        <f t="shared" si="17"/>
        <v>16</v>
      </c>
      <c r="H232" s="305">
        <f t="shared" si="18"/>
        <v>30</v>
      </c>
      <c r="I232" s="898"/>
      <c r="J232" s="273"/>
    </row>
    <row r="233" spans="1:10">
      <c r="A233" s="882" t="s">
        <v>2161</v>
      </c>
      <c r="B233" s="905" t="s">
        <v>2162</v>
      </c>
      <c r="C233" s="305">
        <v>0</v>
      </c>
      <c r="D233" s="305">
        <v>0</v>
      </c>
      <c r="E233" s="305">
        <v>1536</v>
      </c>
      <c r="F233" s="305">
        <v>1500</v>
      </c>
      <c r="G233" s="305">
        <f t="shared" si="17"/>
        <v>1536</v>
      </c>
      <c r="H233" s="305">
        <f t="shared" si="18"/>
        <v>1500</v>
      </c>
      <c r="I233" s="898"/>
      <c r="J233" s="273"/>
    </row>
    <row r="234" spans="1:10">
      <c r="A234" s="882" t="s">
        <v>2171</v>
      </c>
      <c r="B234" s="905" t="s">
        <v>2172</v>
      </c>
      <c r="C234" s="305">
        <v>0</v>
      </c>
      <c r="D234" s="305">
        <v>0</v>
      </c>
      <c r="E234" s="305">
        <v>1</v>
      </c>
      <c r="F234" s="305">
        <v>5</v>
      </c>
      <c r="G234" s="305">
        <f t="shared" si="17"/>
        <v>1</v>
      </c>
      <c r="H234" s="305">
        <f t="shared" si="18"/>
        <v>5</v>
      </c>
      <c r="I234" s="898"/>
      <c r="J234" s="273"/>
    </row>
    <row r="235" spans="1:10">
      <c r="A235" s="882" t="s">
        <v>2379</v>
      </c>
      <c r="B235" s="905" t="s">
        <v>2380</v>
      </c>
      <c r="C235" s="305">
        <v>0</v>
      </c>
      <c r="D235" s="305">
        <v>0</v>
      </c>
      <c r="E235" s="305">
        <v>14</v>
      </c>
      <c r="F235" s="305">
        <v>20</v>
      </c>
      <c r="G235" s="305">
        <f t="shared" si="17"/>
        <v>14</v>
      </c>
      <c r="H235" s="305">
        <f t="shared" si="18"/>
        <v>20</v>
      </c>
      <c r="I235" s="898"/>
      <c r="J235" s="273"/>
    </row>
    <row r="236" spans="1:10">
      <c r="A236" s="882" t="s">
        <v>2565</v>
      </c>
      <c r="B236" s="905" t="s">
        <v>2566</v>
      </c>
      <c r="C236" s="305">
        <v>0</v>
      </c>
      <c r="D236" s="305">
        <v>0</v>
      </c>
      <c r="E236" s="305">
        <v>810</v>
      </c>
      <c r="F236" s="305">
        <v>700</v>
      </c>
      <c r="G236" s="305">
        <f t="shared" si="17"/>
        <v>810</v>
      </c>
      <c r="H236" s="305">
        <f t="shared" si="18"/>
        <v>700</v>
      </c>
      <c r="I236" s="898"/>
      <c r="J236" s="273"/>
    </row>
    <row r="237" spans="1:10">
      <c r="A237" s="882" t="s">
        <v>2191</v>
      </c>
      <c r="B237" s="905" t="s">
        <v>2192</v>
      </c>
      <c r="C237" s="305">
        <v>0</v>
      </c>
      <c r="D237" s="305">
        <v>0</v>
      </c>
      <c r="E237" s="305">
        <v>1</v>
      </c>
      <c r="F237" s="305">
        <v>5</v>
      </c>
      <c r="G237" s="305">
        <f t="shared" si="17"/>
        <v>1</v>
      </c>
      <c r="H237" s="305">
        <f t="shared" si="18"/>
        <v>5</v>
      </c>
      <c r="I237" s="898"/>
      <c r="J237" s="273"/>
    </row>
    <row r="238" spans="1:10">
      <c r="A238" s="882" t="s">
        <v>2235</v>
      </c>
      <c r="B238" s="905" t="s">
        <v>2236</v>
      </c>
      <c r="C238" s="305">
        <v>0</v>
      </c>
      <c r="D238" s="305">
        <v>0</v>
      </c>
      <c r="E238" s="305">
        <v>5</v>
      </c>
      <c r="F238" s="305">
        <v>5</v>
      </c>
      <c r="G238" s="305">
        <f t="shared" si="17"/>
        <v>5</v>
      </c>
      <c r="H238" s="305">
        <f t="shared" si="18"/>
        <v>5</v>
      </c>
      <c r="I238" s="898"/>
      <c r="J238" s="273"/>
    </row>
    <row r="239" spans="1:10">
      <c r="A239" s="882" t="s">
        <v>2197</v>
      </c>
      <c r="B239" s="905" t="s">
        <v>2198</v>
      </c>
      <c r="C239" s="305">
        <v>0</v>
      </c>
      <c r="D239" s="305">
        <v>0</v>
      </c>
      <c r="E239" s="305">
        <v>1168</v>
      </c>
      <c r="F239" s="305">
        <v>1000</v>
      </c>
      <c r="G239" s="305">
        <f t="shared" si="17"/>
        <v>1168</v>
      </c>
      <c r="H239" s="305">
        <f t="shared" si="18"/>
        <v>1000</v>
      </c>
      <c r="I239" s="898"/>
      <c r="J239" s="273"/>
    </row>
    <row r="240" spans="1:10">
      <c r="A240" s="882" t="s">
        <v>2573</v>
      </c>
      <c r="B240" s="905" t="s">
        <v>2574</v>
      </c>
      <c r="C240" s="305">
        <v>0</v>
      </c>
      <c r="D240" s="305">
        <v>0</v>
      </c>
      <c r="E240" s="305">
        <v>109</v>
      </c>
      <c r="F240" s="305">
        <v>100</v>
      </c>
      <c r="G240" s="305">
        <f t="shared" si="17"/>
        <v>109</v>
      </c>
      <c r="H240" s="305">
        <f t="shared" si="18"/>
        <v>100</v>
      </c>
      <c r="I240" s="898"/>
      <c r="J240" s="273"/>
    </row>
    <row r="241" spans="1:10">
      <c r="A241" s="882" t="s">
        <v>2583</v>
      </c>
      <c r="B241" s="905" t="s">
        <v>2584</v>
      </c>
      <c r="C241" s="305">
        <v>0</v>
      </c>
      <c r="D241" s="305">
        <v>0</v>
      </c>
      <c r="E241" s="305">
        <v>8</v>
      </c>
      <c r="F241" s="305">
        <v>20</v>
      </c>
      <c r="G241" s="305">
        <f t="shared" si="17"/>
        <v>8</v>
      </c>
      <c r="H241" s="305">
        <f t="shared" si="18"/>
        <v>20</v>
      </c>
      <c r="I241" s="898"/>
      <c r="J241" s="273"/>
    </row>
    <row r="242" spans="1:10" ht="24">
      <c r="A242" s="882" t="s">
        <v>2587</v>
      </c>
      <c r="B242" s="905" t="s">
        <v>2588</v>
      </c>
      <c r="C242" s="305">
        <v>0</v>
      </c>
      <c r="D242" s="305">
        <v>0</v>
      </c>
      <c r="E242" s="305">
        <v>4</v>
      </c>
      <c r="F242" s="305">
        <v>10</v>
      </c>
      <c r="G242" s="305">
        <f t="shared" si="17"/>
        <v>4</v>
      </c>
      <c r="H242" s="305">
        <f t="shared" si="18"/>
        <v>10</v>
      </c>
      <c r="I242" s="898"/>
      <c r="J242" s="273"/>
    </row>
    <row r="243" spans="1:10">
      <c r="A243" s="3562" t="s">
        <v>15</v>
      </c>
      <c r="B243" s="3559"/>
      <c r="C243" s="906">
        <f t="shared" ref="C243:D243" si="19">SUM(C144:C242)</f>
        <v>39</v>
      </c>
      <c r="D243" s="906">
        <f t="shared" si="19"/>
        <v>305</v>
      </c>
      <c r="E243" s="906">
        <f t="shared" ref="E243:H243" si="20">SUM(E144:E242)</f>
        <v>33142</v>
      </c>
      <c r="F243" s="906">
        <f t="shared" si="20"/>
        <v>35419</v>
      </c>
      <c r="G243" s="906">
        <f t="shared" si="20"/>
        <v>33181</v>
      </c>
      <c r="H243" s="906">
        <f t="shared" si="20"/>
        <v>35724</v>
      </c>
      <c r="I243" s="898"/>
      <c r="J243" s="907"/>
    </row>
    <row r="244" spans="1:10">
      <c r="A244" s="3547" t="s">
        <v>2245</v>
      </c>
      <c r="B244" s="3548"/>
      <c r="C244" s="119"/>
      <c r="D244" s="119"/>
      <c r="E244" s="119"/>
      <c r="F244" s="119"/>
      <c r="G244" s="119"/>
      <c r="H244" s="119"/>
    </row>
    <row r="245" spans="1:10">
      <c r="A245" s="20" t="s">
        <v>2246</v>
      </c>
      <c r="B245" s="1354" t="s">
        <v>2247</v>
      </c>
      <c r="C245" s="119"/>
      <c r="D245" s="119"/>
      <c r="E245" s="119"/>
      <c r="F245" s="119"/>
      <c r="G245" s="119"/>
      <c r="H245" s="119"/>
    </row>
    <row r="246" spans="1:10">
      <c r="A246" s="20" t="s">
        <v>2248</v>
      </c>
      <c r="B246" s="1354" t="s">
        <v>2249</v>
      </c>
      <c r="C246" s="119"/>
      <c r="D246" s="119"/>
      <c r="E246" s="119"/>
      <c r="F246" s="119"/>
      <c r="G246" s="119"/>
      <c r="H246" s="119"/>
    </row>
    <row r="247" spans="1:10">
      <c r="A247" s="20" t="s">
        <v>2250</v>
      </c>
      <c r="B247" s="1354" t="s">
        <v>2251</v>
      </c>
      <c r="C247" s="119"/>
      <c r="D247" s="119"/>
      <c r="E247" s="119"/>
      <c r="F247" s="119"/>
      <c r="G247" s="119"/>
      <c r="H247" s="119"/>
    </row>
    <row r="248" spans="1:10">
      <c r="A248" s="20" t="s">
        <v>2252</v>
      </c>
      <c r="B248" s="1354" t="s">
        <v>2253</v>
      </c>
      <c r="C248" s="119"/>
      <c r="D248" s="119"/>
      <c r="E248" s="119"/>
      <c r="F248" s="119"/>
      <c r="G248" s="119"/>
      <c r="H248" s="119"/>
    </row>
    <row r="249" spans="1:10">
      <c r="A249" s="20" t="s">
        <v>2254</v>
      </c>
      <c r="B249" s="1354" t="s">
        <v>2255</v>
      </c>
      <c r="C249" s="119"/>
      <c r="D249" s="119"/>
      <c r="E249" s="119"/>
      <c r="F249" s="119"/>
      <c r="G249" s="119"/>
      <c r="H249" s="119"/>
    </row>
    <row r="250" spans="1:10">
      <c r="A250" s="20" t="s">
        <v>2256</v>
      </c>
      <c r="B250" s="1354" t="s">
        <v>2257</v>
      </c>
      <c r="C250" s="119"/>
      <c r="D250" s="119"/>
      <c r="E250" s="119"/>
      <c r="F250" s="119"/>
      <c r="G250" s="119"/>
      <c r="H250" s="119"/>
    </row>
    <row r="251" spans="1:10" ht="36">
      <c r="A251" s="20" t="s">
        <v>2258</v>
      </c>
      <c r="B251" s="1354" t="s">
        <v>2259</v>
      </c>
      <c r="C251" s="119"/>
      <c r="D251" s="119"/>
      <c r="E251" s="119"/>
      <c r="F251" s="119"/>
      <c r="G251" s="119"/>
      <c r="H251" s="119"/>
    </row>
    <row r="252" spans="1:10" ht="36">
      <c r="A252" s="20" t="s">
        <v>2260</v>
      </c>
      <c r="B252" s="1354" t="s">
        <v>2261</v>
      </c>
      <c r="C252" s="119"/>
      <c r="D252" s="119"/>
      <c r="E252" s="119"/>
      <c r="F252" s="119"/>
      <c r="G252" s="119"/>
      <c r="H252" s="119"/>
    </row>
    <row r="253" spans="1:10">
      <c r="A253" s="3549" t="s">
        <v>2262</v>
      </c>
      <c r="B253" s="3550"/>
      <c r="C253" s="119"/>
      <c r="D253" s="119"/>
      <c r="E253" s="119"/>
      <c r="F253" s="119"/>
      <c r="G253" s="119"/>
      <c r="H253" s="119"/>
    </row>
    <row r="254" spans="1:10">
      <c r="A254" s="3560" t="s">
        <v>2263</v>
      </c>
      <c r="B254" s="3561"/>
      <c r="C254" s="122">
        <f t="shared" ref="C254:D254" si="21">C142+C243</f>
        <v>39</v>
      </c>
      <c r="D254" s="122">
        <f t="shared" si="21"/>
        <v>305</v>
      </c>
      <c r="E254" s="122">
        <f t="shared" ref="E254:H254" si="22">E142+E243</f>
        <v>33601</v>
      </c>
      <c r="F254" s="122">
        <f t="shared" si="22"/>
        <v>36895</v>
      </c>
      <c r="G254" s="122">
        <f t="shared" si="22"/>
        <v>33640</v>
      </c>
      <c r="H254" s="122">
        <f t="shared" si="22"/>
        <v>37200</v>
      </c>
      <c r="I254" s="908"/>
      <c r="J254" s="273"/>
    </row>
    <row r="255" spans="1:10">
      <c r="A255" s="401"/>
      <c r="B255" s="401"/>
      <c r="C255" s="543"/>
      <c r="D255" s="543"/>
      <c r="E255" s="543"/>
      <c r="F255" s="543"/>
      <c r="G255" s="543"/>
      <c r="H255" s="543"/>
      <c r="I255" s="896"/>
      <c r="J255" s="897"/>
    </row>
    <row r="256" spans="1:10">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1">
    <mergeCell ref="A243:B243"/>
    <mergeCell ref="A244:B244"/>
    <mergeCell ref="A253:B253"/>
    <mergeCell ref="A254:B254"/>
    <mergeCell ref="A6:A7"/>
    <mergeCell ref="B6:B7"/>
    <mergeCell ref="C6:D6"/>
    <mergeCell ref="E6:F6"/>
    <mergeCell ref="G6:H6"/>
    <mergeCell ref="A8:B8"/>
    <mergeCell ref="A143:B143"/>
  </mergeCells>
  <conditionalFormatting sqref="A244">
    <cfRule type="duplicateValues" dxfId="291" priority="1"/>
    <cfRule type="duplicateValues" dxfId="290" priority="2"/>
  </conditionalFormatting>
  <conditionalFormatting sqref="A253">
    <cfRule type="duplicateValues" dxfId="289" priority="3"/>
    <cfRule type="duplicateValues" dxfId="288" priority="4"/>
  </conditionalFormatting>
  <conditionalFormatting sqref="A245:A252">
    <cfRule type="duplicateValues" dxfId="287" priority="5"/>
    <cfRule type="duplicateValues" dxfId="286" priority="6"/>
  </conditionalFormatting>
  <printOptions horizontalCentered="1" vertic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1328"/>
  <sheetViews>
    <sheetView workbookViewId="0">
      <pane ySplit="7" topLeftCell="A8" activePane="bottomLeft" state="frozen"/>
      <selection pane="bottomLeft" activeCell="C8" sqref="C8"/>
    </sheetView>
  </sheetViews>
  <sheetFormatPr defaultColWidth="9" defaultRowHeight="15"/>
  <cols>
    <col min="2" max="2" width="60.7109375" customWidth="1"/>
    <col min="3" max="8" width="10.28515625" customWidth="1"/>
  </cols>
  <sheetData>
    <row r="1" spans="1:10">
      <c r="A1" s="138"/>
      <c r="B1" s="236" t="s">
        <v>3488</v>
      </c>
      <c r="C1" s="84" t="s">
        <v>251</v>
      </c>
      <c r="D1" s="84"/>
      <c r="E1" s="84"/>
      <c r="F1" s="84"/>
      <c r="G1" s="84"/>
      <c r="H1" s="84"/>
      <c r="I1" s="355"/>
      <c r="J1" s="355"/>
    </row>
    <row r="2" spans="1:10">
      <c r="A2" s="663"/>
      <c r="B2" s="236" t="s">
        <v>2</v>
      </c>
      <c r="C2" s="84" t="s">
        <v>295</v>
      </c>
      <c r="D2" s="84"/>
      <c r="E2" s="84"/>
      <c r="F2" s="503"/>
      <c r="G2" s="84"/>
      <c r="H2" s="84"/>
      <c r="I2" s="355"/>
      <c r="J2" s="355"/>
    </row>
    <row r="3" spans="1:10">
      <c r="A3" s="663"/>
      <c r="B3" s="236" t="s">
        <v>1787</v>
      </c>
      <c r="C3" s="280" t="s">
        <v>1788</v>
      </c>
      <c r="D3" s="280"/>
      <c r="E3" s="280"/>
      <c r="F3" s="280"/>
      <c r="G3" s="280"/>
      <c r="H3" s="280"/>
      <c r="I3" s="355"/>
      <c r="J3" s="355"/>
    </row>
    <row r="4" spans="1:10">
      <c r="A4" s="663"/>
      <c r="B4" s="236" t="s">
        <v>294</v>
      </c>
      <c r="C4" s="278" t="s">
        <v>40</v>
      </c>
      <c r="D4" s="278"/>
      <c r="E4" s="278"/>
      <c r="F4" s="278"/>
      <c r="G4" s="278"/>
      <c r="H4" s="278"/>
      <c r="I4" s="355"/>
      <c r="J4" s="355"/>
    </row>
    <row r="5" spans="1:10">
      <c r="A5" s="138"/>
      <c r="B5" s="277"/>
      <c r="C5" s="84"/>
      <c r="D5" s="84"/>
      <c r="E5" s="84"/>
      <c r="F5" s="84"/>
      <c r="G5" s="84"/>
      <c r="H5" s="84"/>
      <c r="I5" s="355"/>
      <c r="J5" s="355"/>
    </row>
    <row r="6" spans="1:10">
      <c r="A6" s="3554" t="s">
        <v>276</v>
      </c>
      <c r="B6" s="3554" t="s">
        <v>1798</v>
      </c>
      <c r="C6" s="3476" t="s">
        <v>255</v>
      </c>
      <c r="D6" s="3477"/>
      <c r="E6" s="3478" t="s">
        <v>256</v>
      </c>
      <c r="F6" s="3479"/>
      <c r="G6" s="3480" t="s">
        <v>144</v>
      </c>
      <c r="H6" s="3480"/>
      <c r="I6" s="355"/>
      <c r="J6" s="355"/>
    </row>
    <row r="7" spans="1:10" ht="24">
      <c r="A7" s="3555"/>
      <c r="B7" s="3555"/>
      <c r="C7" s="89" t="s">
        <v>190</v>
      </c>
      <c r="D7" s="7" t="s">
        <v>257</v>
      </c>
      <c r="E7" s="89" t="s">
        <v>190</v>
      </c>
      <c r="F7" s="7" t="s">
        <v>257</v>
      </c>
      <c r="G7" s="89" t="s">
        <v>190</v>
      </c>
      <c r="H7" s="7" t="s">
        <v>257</v>
      </c>
      <c r="I7" s="355"/>
      <c r="J7" s="355"/>
    </row>
    <row r="8" spans="1:10">
      <c r="A8" s="3566" t="s">
        <v>1799</v>
      </c>
      <c r="B8" s="3567"/>
      <c r="C8" s="90"/>
      <c r="D8" s="90"/>
      <c r="E8" s="90"/>
      <c r="F8" s="90"/>
      <c r="G8" s="142"/>
      <c r="H8" s="90"/>
      <c r="I8" s="355"/>
      <c r="J8" s="355"/>
    </row>
    <row r="9" spans="1:10">
      <c r="A9" s="194" t="s">
        <v>2097</v>
      </c>
      <c r="B9" s="334" t="s">
        <v>2098</v>
      </c>
      <c r="C9" s="116"/>
      <c r="D9" s="116"/>
      <c r="E9" s="116">
        <v>10</v>
      </c>
      <c r="F9" s="116">
        <v>8</v>
      </c>
      <c r="G9" s="116">
        <f t="shared" ref="G9:G40" si="0">E9+C9</f>
        <v>10</v>
      </c>
      <c r="H9" s="116">
        <f t="shared" ref="H9:H40" si="1">F9+D9</f>
        <v>8</v>
      </c>
      <c r="I9" s="355"/>
      <c r="J9" s="355"/>
    </row>
    <row r="10" spans="1:10">
      <c r="A10" s="359" t="s">
        <v>2613</v>
      </c>
      <c r="B10" s="853" t="s">
        <v>2614</v>
      </c>
      <c r="C10" s="116"/>
      <c r="D10" s="116"/>
      <c r="E10" s="116">
        <v>7</v>
      </c>
      <c r="F10" s="116">
        <v>7</v>
      </c>
      <c r="G10" s="116">
        <f t="shared" si="0"/>
        <v>7</v>
      </c>
      <c r="H10" s="116">
        <f t="shared" si="1"/>
        <v>7</v>
      </c>
      <c r="I10" s="355"/>
      <c r="J10" s="355"/>
    </row>
    <row r="11" spans="1:10" ht="24">
      <c r="A11" s="192" t="s">
        <v>3489</v>
      </c>
      <c r="B11" s="486" t="s">
        <v>3490</v>
      </c>
      <c r="C11" s="116"/>
      <c r="D11" s="116"/>
      <c r="E11" s="116">
        <v>0</v>
      </c>
      <c r="F11" s="116">
        <v>1</v>
      </c>
      <c r="G11" s="116">
        <f t="shared" si="0"/>
        <v>0</v>
      </c>
      <c r="H11" s="116">
        <f t="shared" si="1"/>
        <v>1</v>
      </c>
      <c r="I11" s="355"/>
      <c r="J11" s="355"/>
    </row>
    <row r="12" spans="1:10">
      <c r="A12" s="194" t="s">
        <v>3491</v>
      </c>
      <c r="B12" s="334" t="s">
        <v>3492</v>
      </c>
      <c r="C12" s="116"/>
      <c r="D12" s="116"/>
      <c r="E12" s="116">
        <v>1</v>
      </c>
      <c r="F12" s="116">
        <v>3</v>
      </c>
      <c r="G12" s="116">
        <f t="shared" si="0"/>
        <v>1</v>
      </c>
      <c r="H12" s="116">
        <f t="shared" si="1"/>
        <v>3</v>
      </c>
      <c r="I12" s="355"/>
      <c r="J12" s="355"/>
    </row>
    <row r="13" spans="1:10">
      <c r="A13" s="854" t="s">
        <v>3493</v>
      </c>
      <c r="B13" s="855" t="s">
        <v>3494</v>
      </c>
      <c r="C13" s="116"/>
      <c r="D13" s="116"/>
      <c r="E13" s="116">
        <v>0</v>
      </c>
      <c r="F13" s="116">
        <v>1</v>
      </c>
      <c r="G13" s="116">
        <f t="shared" si="0"/>
        <v>0</v>
      </c>
      <c r="H13" s="116">
        <f t="shared" si="1"/>
        <v>1</v>
      </c>
      <c r="I13" s="355"/>
      <c r="J13" s="355"/>
    </row>
    <row r="14" spans="1:10">
      <c r="A14" s="854" t="s">
        <v>2979</v>
      </c>
      <c r="B14" s="855" t="s">
        <v>2980</v>
      </c>
      <c r="C14" s="116"/>
      <c r="D14" s="116"/>
      <c r="E14" s="116">
        <v>0</v>
      </c>
      <c r="F14" s="116">
        <v>1</v>
      </c>
      <c r="G14" s="116">
        <f t="shared" si="0"/>
        <v>0</v>
      </c>
      <c r="H14" s="116">
        <f t="shared" si="1"/>
        <v>1</v>
      </c>
      <c r="I14" s="355"/>
      <c r="J14" s="355"/>
    </row>
    <row r="15" spans="1:10">
      <c r="A15" s="194" t="s">
        <v>3495</v>
      </c>
      <c r="B15" s="334" t="s">
        <v>3496</v>
      </c>
      <c r="C15" s="116"/>
      <c r="D15" s="116"/>
      <c r="E15" s="116">
        <v>1</v>
      </c>
      <c r="F15" s="116">
        <v>5</v>
      </c>
      <c r="G15" s="116">
        <f t="shared" si="0"/>
        <v>1</v>
      </c>
      <c r="H15" s="116">
        <f t="shared" si="1"/>
        <v>5</v>
      </c>
      <c r="I15" s="355"/>
      <c r="J15" s="355"/>
    </row>
    <row r="16" spans="1:10">
      <c r="A16" s="856" t="s">
        <v>3497</v>
      </c>
      <c r="B16" s="857" t="s">
        <v>3498</v>
      </c>
      <c r="C16" s="116"/>
      <c r="D16" s="116"/>
      <c r="E16" s="116">
        <v>0</v>
      </c>
      <c r="F16" s="116">
        <v>5</v>
      </c>
      <c r="G16" s="116">
        <f t="shared" si="0"/>
        <v>0</v>
      </c>
      <c r="H16" s="116">
        <f t="shared" si="1"/>
        <v>5</v>
      </c>
      <c r="I16" s="355"/>
      <c r="J16" s="355"/>
    </row>
    <row r="17" spans="1:10">
      <c r="A17" s="856" t="s">
        <v>1986</v>
      </c>
      <c r="B17" s="857" t="s">
        <v>1987</v>
      </c>
      <c r="C17" s="116"/>
      <c r="D17" s="116"/>
      <c r="E17" s="116">
        <v>0</v>
      </c>
      <c r="F17" s="116">
        <v>1</v>
      </c>
      <c r="G17" s="116">
        <f t="shared" si="0"/>
        <v>0</v>
      </c>
      <c r="H17" s="116">
        <f t="shared" si="1"/>
        <v>1</v>
      </c>
      <c r="I17" s="355"/>
      <c r="J17" s="355"/>
    </row>
    <row r="18" spans="1:10">
      <c r="A18" s="525" t="s">
        <v>2014</v>
      </c>
      <c r="B18" s="621" t="s">
        <v>2015</v>
      </c>
      <c r="C18" s="116"/>
      <c r="D18" s="116"/>
      <c r="E18" s="116">
        <v>0</v>
      </c>
      <c r="F18" s="116">
        <v>1</v>
      </c>
      <c r="G18" s="116">
        <f t="shared" si="0"/>
        <v>0</v>
      </c>
      <c r="H18" s="116">
        <f t="shared" si="1"/>
        <v>1</v>
      </c>
      <c r="I18" s="355"/>
      <c r="J18" s="355"/>
    </row>
    <row r="19" spans="1:10">
      <c r="A19" s="525" t="s">
        <v>3499</v>
      </c>
      <c r="B19" s="621" t="s">
        <v>3500</v>
      </c>
      <c r="C19" s="116"/>
      <c r="D19" s="116"/>
      <c r="E19" s="116">
        <v>0</v>
      </c>
      <c r="F19" s="116">
        <v>1</v>
      </c>
      <c r="G19" s="116">
        <f t="shared" si="0"/>
        <v>0</v>
      </c>
      <c r="H19" s="116">
        <f t="shared" si="1"/>
        <v>1</v>
      </c>
      <c r="I19" s="355"/>
      <c r="J19" s="355"/>
    </row>
    <row r="20" spans="1:10">
      <c r="A20" s="194" t="s">
        <v>2327</v>
      </c>
      <c r="B20" s="334" t="s">
        <v>2328</v>
      </c>
      <c r="C20" s="116"/>
      <c r="D20" s="116"/>
      <c r="E20" s="116">
        <v>10</v>
      </c>
      <c r="F20" s="116">
        <v>10</v>
      </c>
      <c r="G20" s="116">
        <f t="shared" si="0"/>
        <v>10</v>
      </c>
      <c r="H20" s="116">
        <f t="shared" si="1"/>
        <v>10</v>
      </c>
      <c r="I20" s="355"/>
      <c r="J20" s="355"/>
    </row>
    <row r="21" spans="1:10">
      <c r="A21" s="854" t="s">
        <v>3501</v>
      </c>
      <c r="B21" s="855" t="s">
        <v>3502</v>
      </c>
      <c r="C21" s="116"/>
      <c r="D21" s="116"/>
      <c r="E21" s="116">
        <v>0</v>
      </c>
      <c r="F21" s="116">
        <v>1</v>
      </c>
      <c r="G21" s="116">
        <f t="shared" si="0"/>
        <v>0</v>
      </c>
      <c r="H21" s="116">
        <f t="shared" si="1"/>
        <v>1</v>
      </c>
      <c r="I21" s="355"/>
      <c r="J21" s="355"/>
    </row>
    <row r="22" spans="1:10">
      <c r="A22" s="854" t="s">
        <v>3503</v>
      </c>
      <c r="B22" s="855" t="s">
        <v>3504</v>
      </c>
      <c r="C22" s="116"/>
      <c r="D22" s="116"/>
      <c r="E22" s="116">
        <v>0</v>
      </c>
      <c r="F22" s="116">
        <v>1</v>
      </c>
      <c r="G22" s="116">
        <f t="shared" si="0"/>
        <v>0</v>
      </c>
      <c r="H22" s="116">
        <f t="shared" si="1"/>
        <v>1</v>
      </c>
      <c r="I22" s="355"/>
      <c r="J22" s="355"/>
    </row>
    <row r="23" spans="1:10">
      <c r="A23" s="856" t="s">
        <v>3505</v>
      </c>
      <c r="B23" s="857" t="s">
        <v>3506</v>
      </c>
      <c r="C23" s="116"/>
      <c r="D23" s="116"/>
      <c r="E23" s="116">
        <v>0</v>
      </c>
      <c r="F23" s="116">
        <v>1</v>
      </c>
      <c r="G23" s="116">
        <f t="shared" si="0"/>
        <v>0</v>
      </c>
      <c r="H23" s="116">
        <f t="shared" si="1"/>
        <v>1</v>
      </c>
      <c r="I23" s="355"/>
      <c r="J23" s="355"/>
    </row>
    <row r="24" spans="1:10">
      <c r="A24" s="525" t="s">
        <v>3031</v>
      </c>
      <c r="B24" s="621" t="s">
        <v>3032</v>
      </c>
      <c r="C24" s="116"/>
      <c r="D24" s="116"/>
      <c r="E24" s="116">
        <v>0</v>
      </c>
      <c r="F24" s="116">
        <v>1</v>
      </c>
      <c r="G24" s="116">
        <f t="shared" si="0"/>
        <v>0</v>
      </c>
      <c r="H24" s="116">
        <f t="shared" si="1"/>
        <v>1</v>
      </c>
      <c r="I24" s="355"/>
      <c r="J24" s="355"/>
    </row>
    <row r="25" spans="1:10">
      <c r="A25" s="856" t="s">
        <v>2765</v>
      </c>
      <c r="B25" s="857" t="s">
        <v>2766</v>
      </c>
      <c r="C25" s="116"/>
      <c r="D25" s="116"/>
      <c r="E25" s="116">
        <v>0</v>
      </c>
      <c r="F25" s="116">
        <v>1</v>
      </c>
      <c r="G25" s="116">
        <f t="shared" si="0"/>
        <v>0</v>
      </c>
      <c r="H25" s="116">
        <f t="shared" si="1"/>
        <v>1</v>
      </c>
      <c r="I25" s="355"/>
      <c r="J25" s="355"/>
    </row>
    <row r="26" spans="1:10">
      <c r="A26" s="525" t="s">
        <v>3507</v>
      </c>
      <c r="B26" s="621" t="s">
        <v>3508</v>
      </c>
      <c r="C26" s="116"/>
      <c r="D26" s="116"/>
      <c r="E26" s="116">
        <v>0</v>
      </c>
      <c r="F26" s="116">
        <v>1</v>
      </c>
      <c r="G26" s="116">
        <f t="shared" si="0"/>
        <v>0</v>
      </c>
      <c r="H26" s="116">
        <f t="shared" si="1"/>
        <v>1</v>
      </c>
      <c r="I26" s="355"/>
      <c r="J26" s="355"/>
    </row>
    <row r="27" spans="1:10" ht="24">
      <c r="A27" s="192" t="s">
        <v>3509</v>
      </c>
      <c r="B27" s="486" t="s">
        <v>3510</v>
      </c>
      <c r="C27" s="116"/>
      <c r="D27" s="116"/>
      <c r="E27" s="116">
        <v>0</v>
      </c>
      <c r="F27" s="116">
        <v>1</v>
      </c>
      <c r="G27" s="116">
        <f t="shared" si="0"/>
        <v>0</v>
      </c>
      <c r="H27" s="116">
        <f t="shared" si="1"/>
        <v>1</v>
      </c>
      <c r="I27" s="355"/>
      <c r="J27" s="355"/>
    </row>
    <row r="28" spans="1:10">
      <c r="A28" s="359" t="s">
        <v>3511</v>
      </c>
      <c r="B28" s="378" t="s">
        <v>3512</v>
      </c>
      <c r="C28" s="116"/>
      <c r="D28" s="116"/>
      <c r="E28" s="116">
        <v>0</v>
      </c>
      <c r="F28" s="116">
        <v>1</v>
      </c>
      <c r="G28" s="116">
        <f t="shared" si="0"/>
        <v>0</v>
      </c>
      <c r="H28" s="116">
        <f t="shared" si="1"/>
        <v>1</v>
      </c>
      <c r="I28" s="355"/>
      <c r="J28" s="355"/>
    </row>
    <row r="29" spans="1:10">
      <c r="A29" s="318" t="s">
        <v>3513</v>
      </c>
      <c r="B29" s="853" t="s">
        <v>3514</v>
      </c>
      <c r="C29" s="116"/>
      <c r="D29" s="116"/>
      <c r="E29" s="116">
        <v>0</v>
      </c>
      <c r="F29" s="116">
        <v>1</v>
      </c>
      <c r="G29" s="116">
        <f t="shared" si="0"/>
        <v>0</v>
      </c>
      <c r="H29" s="116">
        <f t="shared" si="1"/>
        <v>1</v>
      </c>
      <c r="I29" s="355"/>
      <c r="J29" s="355"/>
    </row>
    <row r="30" spans="1:10">
      <c r="A30" s="525" t="s">
        <v>3515</v>
      </c>
      <c r="B30" s="621" t="s">
        <v>3516</v>
      </c>
      <c r="C30" s="116"/>
      <c r="D30" s="116"/>
      <c r="E30" s="116">
        <v>0</v>
      </c>
      <c r="F30" s="116">
        <v>1</v>
      </c>
      <c r="G30" s="116">
        <f t="shared" si="0"/>
        <v>0</v>
      </c>
      <c r="H30" s="116">
        <f t="shared" si="1"/>
        <v>1</v>
      </c>
      <c r="I30" s="355"/>
      <c r="J30" s="355"/>
    </row>
    <row r="31" spans="1:10" ht="24">
      <c r="A31" s="525" t="s">
        <v>3517</v>
      </c>
      <c r="B31" s="621" t="s">
        <v>3518</v>
      </c>
      <c r="C31" s="116"/>
      <c r="D31" s="116"/>
      <c r="E31" s="116">
        <v>0</v>
      </c>
      <c r="F31" s="116">
        <v>2</v>
      </c>
      <c r="G31" s="116">
        <f t="shared" si="0"/>
        <v>0</v>
      </c>
      <c r="H31" s="116">
        <f t="shared" si="1"/>
        <v>2</v>
      </c>
      <c r="I31" s="355"/>
      <c r="J31" s="355"/>
    </row>
    <row r="32" spans="1:10">
      <c r="A32" s="194" t="s">
        <v>3519</v>
      </c>
      <c r="B32" s="334" t="s">
        <v>3520</v>
      </c>
      <c r="C32" s="116"/>
      <c r="D32" s="116"/>
      <c r="E32" s="116">
        <v>0</v>
      </c>
      <c r="F32" s="116">
        <v>1</v>
      </c>
      <c r="G32" s="116">
        <f t="shared" si="0"/>
        <v>0</v>
      </c>
      <c r="H32" s="116">
        <f t="shared" si="1"/>
        <v>1</v>
      </c>
      <c r="I32" s="355"/>
      <c r="J32" s="355"/>
    </row>
    <row r="33" spans="1:10" ht="24">
      <c r="A33" s="194" t="s">
        <v>3521</v>
      </c>
      <c r="B33" s="783" t="s">
        <v>3522</v>
      </c>
      <c r="C33" s="116"/>
      <c r="D33" s="116"/>
      <c r="E33" s="116">
        <v>0</v>
      </c>
      <c r="F33" s="116">
        <v>1</v>
      </c>
      <c r="G33" s="116">
        <f t="shared" si="0"/>
        <v>0</v>
      </c>
      <c r="H33" s="116">
        <f t="shared" si="1"/>
        <v>1</v>
      </c>
      <c r="I33" s="355"/>
      <c r="J33" s="355"/>
    </row>
    <row r="34" spans="1:10">
      <c r="A34" s="194" t="s">
        <v>3523</v>
      </c>
      <c r="B34" s="334" t="s">
        <v>3524</v>
      </c>
      <c r="C34" s="116"/>
      <c r="D34" s="116"/>
      <c r="E34" s="116">
        <v>2</v>
      </c>
      <c r="F34" s="116">
        <v>4</v>
      </c>
      <c r="G34" s="116">
        <f t="shared" si="0"/>
        <v>2</v>
      </c>
      <c r="H34" s="116">
        <f t="shared" si="1"/>
        <v>4</v>
      </c>
      <c r="I34" s="355"/>
      <c r="J34" s="355"/>
    </row>
    <row r="35" spans="1:10">
      <c r="A35" s="192" t="s">
        <v>3525</v>
      </c>
      <c r="B35" s="486" t="s">
        <v>3526</v>
      </c>
      <c r="C35" s="116"/>
      <c r="D35" s="116"/>
      <c r="E35" s="116">
        <v>0</v>
      </c>
      <c r="F35" s="116">
        <v>1</v>
      </c>
      <c r="G35" s="116">
        <f t="shared" si="0"/>
        <v>0</v>
      </c>
      <c r="H35" s="116">
        <f t="shared" si="1"/>
        <v>1</v>
      </c>
      <c r="I35" s="355"/>
      <c r="J35" s="355"/>
    </row>
    <row r="36" spans="1:10">
      <c r="A36" s="194" t="s">
        <v>3527</v>
      </c>
      <c r="B36" s="334" t="s">
        <v>3528</v>
      </c>
      <c r="C36" s="116"/>
      <c r="D36" s="116"/>
      <c r="E36" s="116">
        <v>11</v>
      </c>
      <c r="F36" s="116">
        <v>15</v>
      </c>
      <c r="G36" s="116">
        <f t="shared" si="0"/>
        <v>11</v>
      </c>
      <c r="H36" s="116">
        <f t="shared" si="1"/>
        <v>15</v>
      </c>
      <c r="I36" s="355"/>
      <c r="J36" s="355"/>
    </row>
    <row r="37" spans="1:10">
      <c r="A37" s="194" t="s">
        <v>3529</v>
      </c>
      <c r="B37" s="334" t="s">
        <v>3530</v>
      </c>
      <c r="C37" s="116"/>
      <c r="D37" s="116"/>
      <c r="E37" s="116">
        <v>1</v>
      </c>
      <c r="F37" s="116">
        <v>2</v>
      </c>
      <c r="G37" s="116">
        <f t="shared" si="0"/>
        <v>1</v>
      </c>
      <c r="H37" s="116">
        <f t="shared" si="1"/>
        <v>2</v>
      </c>
      <c r="I37" s="355"/>
      <c r="J37" s="355"/>
    </row>
    <row r="38" spans="1:10">
      <c r="A38" s="194" t="s">
        <v>3531</v>
      </c>
      <c r="B38" s="334" t="s">
        <v>3532</v>
      </c>
      <c r="C38" s="116"/>
      <c r="D38" s="116"/>
      <c r="E38" s="116">
        <v>3</v>
      </c>
      <c r="F38" s="116">
        <v>5</v>
      </c>
      <c r="G38" s="116">
        <f t="shared" si="0"/>
        <v>3</v>
      </c>
      <c r="H38" s="116">
        <f t="shared" si="1"/>
        <v>5</v>
      </c>
      <c r="I38" s="355"/>
      <c r="J38" s="355"/>
    </row>
    <row r="39" spans="1:10" ht="24">
      <c r="A39" s="525" t="s">
        <v>3533</v>
      </c>
      <c r="B39" s="621" t="s">
        <v>3534</v>
      </c>
      <c r="C39" s="116"/>
      <c r="D39" s="116"/>
      <c r="E39" s="116">
        <v>0</v>
      </c>
      <c r="F39" s="116">
        <v>1</v>
      </c>
      <c r="G39" s="116">
        <f t="shared" si="0"/>
        <v>0</v>
      </c>
      <c r="H39" s="116">
        <f t="shared" si="1"/>
        <v>1</v>
      </c>
      <c r="I39" s="355"/>
      <c r="J39" s="355"/>
    </row>
    <row r="40" spans="1:10">
      <c r="A40" s="318" t="s">
        <v>3535</v>
      </c>
      <c r="B40" s="858" t="s">
        <v>3536</v>
      </c>
      <c r="C40" s="116"/>
      <c r="D40" s="116"/>
      <c r="E40" s="116">
        <v>0</v>
      </c>
      <c r="F40" s="116">
        <v>1</v>
      </c>
      <c r="G40" s="116">
        <f t="shared" si="0"/>
        <v>0</v>
      </c>
      <c r="H40" s="116">
        <f t="shared" si="1"/>
        <v>1</v>
      </c>
      <c r="I40" s="355"/>
      <c r="J40" s="355"/>
    </row>
    <row r="41" spans="1:10">
      <c r="A41" s="854" t="s">
        <v>3537</v>
      </c>
      <c r="B41" s="859" t="s">
        <v>3538</v>
      </c>
      <c r="C41" s="116"/>
      <c r="D41" s="116"/>
      <c r="E41" s="116">
        <v>0</v>
      </c>
      <c r="F41" s="116">
        <v>1</v>
      </c>
      <c r="G41" s="116">
        <f t="shared" ref="G41:G72" si="2">E41+C41</f>
        <v>0</v>
      </c>
      <c r="H41" s="116">
        <f t="shared" ref="H41:H72" si="3">F41+D41</f>
        <v>1</v>
      </c>
      <c r="I41" s="355"/>
      <c r="J41" s="355"/>
    </row>
    <row r="42" spans="1:10" ht="24">
      <c r="A42" s="194" t="s">
        <v>3539</v>
      </c>
      <c r="B42" s="334" t="s">
        <v>3540</v>
      </c>
      <c r="C42" s="116"/>
      <c r="D42" s="116"/>
      <c r="E42" s="116">
        <v>1</v>
      </c>
      <c r="F42" s="116">
        <v>5</v>
      </c>
      <c r="G42" s="116">
        <f t="shared" si="2"/>
        <v>1</v>
      </c>
      <c r="H42" s="116">
        <f t="shared" si="3"/>
        <v>5</v>
      </c>
      <c r="I42" s="355"/>
      <c r="J42" s="355"/>
    </row>
    <row r="43" spans="1:10" ht="24">
      <c r="A43" s="194" t="s">
        <v>3541</v>
      </c>
      <c r="B43" s="334" t="s">
        <v>3542</v>
      </c>
      <c r="C43" s="116"/>
      <c r="D43" s="116"/>
      <c r="E43" s="116">
        <v>1</v>
      </c>
      <c r="F43" s="116">
        <v>5</v>
      </c>
      <c r="G43" s="116">
        <f t="shared" si="2"/>
        <v>1</v>
      </c>
      <c r="H43" s="116">
        <f t="shared" si="3"/>
        <v>5</v>
      </c>
      <c r="I43" s="355"/>
      <c r="J43" s="355"/>
    </row>
    <row r="44" spans="1:10" ht="24">
      <c r="A44" s="194" t="s">
        <v>3543</v>
      </c>
      <c r="B44" s="334" t="s">
        <v>3544</v>
      </c>
      <c r="C44" s="116"/>
      <c r="D44" s="116"/>
      <c r="E44" s="116">
        <v>0</v>
      </c>
      <c r="F44" s="116">
        <v>1</v>
      </c>
      <c r="G44" s="116">
        <f t="shared" si="2"/>
        <v>0</v>
      </c>
      <c r="H44" s="116">
        <f t="shared" si="3"/>
        <v>1</v>
      </c>
      <c r="I44" s="355"/>
      <c r="J44" s="355"/>
    </row>
    <row r="45" spans="1:10">
      <c r="A45" s="78" t="s">
        <v>3545</v>
      </c>
      <c r="B45" s="580" t="s">
        <v>3546</v>
      </c>
      <c r="C45" s="116"/>
      <c r="D45" s="116"/>
      <c r="E45" s="116">
        <v>0</v>
      </c>
      <c r="F45" s="116">
        <v>1</v>
      </c>
      <c r="G45" s="116">
        <f t="shared" si="2"/>
        <v>0</v>
      </c>
      <c r="H45" s="116">
        <f t="shared" si="3"/>
        <v>1</v>
      </c>
      <c r="I45" s="355"/>
      <c r="J45" s="355"/>
    </row>
    <row r="46" spans="1:10">
      <c r="A46" s="359" t="s">
        <v>3049</v>
      </c>
      <c r="B46" s="860" t="s">
        <v>3050</v>
      </c>
      <c r="C46" s="116"/>
      <c r="D46" s="116"/>
      <c r="E46" s="116">
        <v>8</v>
      </c>
      <c r="F46" s="116">
        <v>10</v>
      </c>
      <c r="G46" s="116">
        <f t="shared" si="2"/>
        <v>8</v>
      </c>
      <c r="H46" s="116">
        <f t="shared" si="3"/>
        <v>10</v>
      </c>
      <c r="I46" s="355"/>
      <c r="J46" s="355"/>
    </row>
    <row r="47" spans="1:10">
      <c r="A47" s="854" t="s">
        <v>3547</v>
      </c>
      <c r="B47" s="859" t="s">
        <v>3548</v>
      </c>
      <c r="C47" s="116"/>
      <c r="D47" s="116"/>
      <c r="E47" s="116">
        <v>6</v>
      </c>
      <c r="F47" s="116">
        <v>10</v>
      </c>
      <c r="G47" s="116">
        <f t="shared" si="2"/>
        <v>6</v>
      </c>
      <c r="H47" s="116">
        <f t="shared" si="3"/>
        <v>10</v>
      </c>
      <c r="I47" s="355"/>
      <c r="J47" s="355"/>
    </row>
    <row r="48" spans="1:10">
      <c r="A48" s="359" t="s">
        <v>3549</v>
      </c>
      <c r="B48" s="859" t="s">
        <v>3550</v>
      </c>
      <c r="C48" s="116"/>
      <c r="D48" s="116"/>
      <c r="E48" s="116">
        <v>1</v>
      </c>
      <c r="F48" s="116">
        <v>5</v>
      </c>
      <c r="G48" s="116">
        <f t="shared" si="2"/>
        <v>1</v>
      </c>
      <c r="H48" s="116">
        <f t="shared" si="3"/>
        <v>5</v>
      </c>
      <c r="I48" s="355"/>
      <c r="J48" s="355"/>
    </row>
    <row r="49" spans="1:10">
      <c r="A49" s="193" t="s">
        <v>3551</v>
      </c>
      <c r="B49" s="379" t="s">
        <v>3552</v>
      </c>
      <c r="C49" s="116"/>
      <c r="D49" s="116"/>
      <c r="E49" s="116">
        <v>0</v>
      </c>
      <c r="F49" s="116">
        <v>1</v>
      </c>
      <c r="G49" s="116">
        <f t="shared" si="2"/>
        <v>0</v>
      </c>
      <c r="H49" s="116">
        <f t="shared" si="3"/>
        <v>1</v>
      </c>
      <c r="I49" s="355"/>
      <c r="J49" s="355"/>
    </row>
    <row r="50" spans="1:10">
      <c r="A50" s="193" t="s">
        <v>3553</v>
      </c>
      <c r="B50" s="379" t="s">
        <v>3554</v>
      </c>
      <c r="C50" s="116"/>
      <c r="D50" s="116"/>
      <c r="E50" s="116">
        <v>0</v>
      </c>
      <c r="F50" s="116">
        <v>1</v>
      </c>
      <c r="G50" s="116">
        <f t="shared" si="2"/>
        <v>0</v>
      </c>
      <c r="H50" s="116">
        <f t="shared" si="3"/>
        <v>1</v>
      </c>
      <c r="I50" s="355"/>
      <c r="J50" s="355"/>
    </row>
    <row r="51" spans="1:10">
      <c r="A51" s="193" t="s">
        <v>3023</v>
      </c>
      <c r="B51" s="859" t="s">
        <v>3024</v>
      </c>
      <c r="C51" s="116"/>
      <c r="D51" s="116"/>
      <c r="E51" s="116">
        <v>0</v>
      </c>
      <c r="F51" s="116">
        <v>1</v>
      </c>
      <c r="G51" s="116">
        <f t="shared" si="2"/>
        <v>0</v>
      </c>
      <c r="H51" s="116">
        <f t="shared" si="3"/>
        <v>1</v>
      </c>
      <c r="I51" s="355"/>
      <c r="J51" s="355"/>
    </row>
    <row r="52" spans="1:10">
      <c r="A52" s="359" t="s">
        <v>3051</v>
      </c>
      <c r="B52" s="859" t="s">
        <v>3052</v>
      </c>
      <c r="C52" s="116"/>
      <c r="D52" s="116"/>
      <c r="E52" s="116">
        <v>0</v>
      </c>
      <c r="F52" s="116">
        <v>1</v>
      </c>
      <c r="G52" s="116">
        <f t="shared" si="2"/>
        <v>0</v>
      </c>
      <c r="H52" s="116">
        <f t="shared" si="3"/>
        <v>1</v>
      </c>
      <c r="I52" s="355"/>
      <c r="J52" s="355"/>
    </row>
    <row r="53" spans="1:10">
      <c r="A53" s="267" t="s">
        <v>3555</v>
      </c>
      <c r="B53" s="853" t="s">
        <v>3556</v>
      </c>
      <c r="C53" s="116"/>
      <c r="D53" s="116"/>
      <c r="E53" s="116">
        <v>1</v>
      </c>
      <c r="F53" s="116">
        <v>2</v>
      </c>
      <c r="G53" s="116">
        <f t="shared" si="2"/>
        <v>1</v>
      </c>
      <c r="H53" s="116">
        <f t="shared" si="3"/>
        <v>2</v>
      </c>
      <c r="I53" s="355"/>
      <c r="J53" s="355"/>
    </row>
    <row r="54" spans="1:10">
      <c r="A54" s="193" t="s">
        <v>3557</v>
      </c>
      <c r="B54" s="859" t="s">
        <v>3558</v>
      </c>
      <c r="C54" s="116"/>
      <c r="D54" s="116"/>
      <c r="E54" s="116">
        <v>0</v>
      </c>
      <c r="F54" s="116">
        <v>1</v>
      </c>
      <c r="G54" s="116">
        <f t="shared" si="2"/>
        <v>0</v>
      </c>
      <c r="H54" s="116">
        <f t="shared" si="3"/>
        <v>1</v>
      </c>
      <c r="I54" s="355"/>
      <c r="J54" s="355"/>
    </row>
    <row r="55" spans="1:10">
      <c r="A55" s="267" t="s">
        <v>3559</v>
      </c>
      <c r="B55" s="853" t="s">
        <v>3560</v>
      </c>
      <c r="C55" s="116"/>
      <c r="D55" s="116"/>
      <c r="E55" s="116">
        <v>0</v>
      </c>
      <c r="F55" s="116">
        <v>1</v>
      </c>
      <c r="G55" s="116">
        <f t="shared" si="2"/>
        <v>0</v>
      </c>
      <c r="H55" s="116">
        <f t="shared" si="3"/>
        <v>1</v>
      </c>
      <c r="I55" s="355"/>
      <c r="J55" s="355"/>
    </row>
    <row r="56" spans="1:10">
      <c r="A56" s="359" t="s">
        <v>3561</v>
      </c>
      <c r="B56" s="586" t="s">
        <v>3562</v>
      </c>
      <c r="C56" s="116"/>
      <c r="D56" s="116"/>
      <c r="E56" s="116">
        <v>0</v>
      </c>
      <c r="F56" s="116">
        <v>1</v>
      </c>
      <c r="G56" s="116">
        <f t="shared" si="2"/>
        <v>0</v>
      </c>
      <c r="H56" s="116">
        <f t="shared" si="3"/>
        <v>1</v>
      </c>
      <c r="I56" s="355"/>
      <c r="J56" s="355"/>
    </row>
    <row r="57" spans="1:10">
      <c r="A57" s="267" t="s">
        <v>3563</v>
      </c>
      <c r="B57" s="853" t="s">
        <v>3564</v>
      </c>
      <c r="C57" s="116"/>
      <c r="D57" s="116"/>
      <c r="E57" s="116">
        <v>0</v>
      </c>
      <c r="F57" s="116">
        <v>1</v>
      </c>
      <c r="G57" s="116">
        <f t="shared" si="2"/>
        <v>0</v>
      </c>
      <c r="H57" s="116">
        <f t="shared" si="3"/>
        <v>1</v>
      </c>
      <c r="I57" s="355"/>
      <c r="J57" s="355"/>
    </row>
    <row r="58" spans="1:10">
      <c r="A58" s="359" t="s">
        <v>3565</v>
      </c>
      <c r="B58" s="860" t="s">
        <v>3566</v>
      </c>
      <c r="C58" s="116"/>
      <c r="D58" s="116"/>
      <c r="E58" s="116">
        <v>0</v>
      </c>
      <c r="F58" s="116">
        <v>1</v>
      </c>
      <c r="G58" s="116">
        <f t="shared" si="2"/>
        <v>0</v>
      </c>
      <c r="H58" s="116">
        <f t="shared" si="3"/>
        <v>1</v>
      </c>
      <c r="I58" s="355"/>
      <c r="J58" s="355"/>
    </row>
    <row r="59" spans="1:10">
      <c r="A59" s="359" t="s">
        <v>3567</v>
      </c>
      <c r="B59" s="586" t="s">
        <v>3568</v>
      </c>
      <c r="C59" s="116"/>
      <c r="D59" s="116"/>
      <c r="E59" s="116">
        <v>25</v>
      </c>
      <c r="F59" s="116">
        <v>25</v>
      </c>
      <c r="G59" s="116">
        <f t="shared" si="2"/>
        <v>25</v>
      </c>
      <c r="H59" s="116">
        <f t="shared" si="3"/>
        <v>25</v>
      </c>
      <c r="I59" s="355"/>
      <c r="J59" s="355"/>
    </row>
    <row r="60" spans="1:10">
      <c r="A60" s="359" t="s">
        <v>3569</v>
      </c>
      <c r="B60" s="586" t="s">
        <v>3570</v>
      </c>
      <c r="C60" s="116"/>
      <c r="D60" s="116"/>
      <c r="E60" s="116">
        <v>0</v>
      </c>
      <c r="F60" s="116">
        <v>1</v>
      </c>
      <c r="G60" s="116">
        <f t="shared" si="2"/>
        <v>0</v>
      </c>
      <c r="H60" s="116">
        <f t="shared" si="3"/>
        <v>1</v>
      </c>
      <c r="I60" s="355"/>
      <c r="J60" s="355"/>
    </row>
    <row r="61" spans="1:10">
      <c r="A61" s="854" t="s">
        <v>3571</v>
      </c>
      <c r="B61" s="859" t="s">
        <v>3572</v>
      </c>
      <c r="C61" s="116"/>
      <c r="D61" s="116"/>
      <c r="E61" s="116">
        <v>0</v>
      </c>
      <c r="F61" s="116">
        <v>1</v>
      </c>
      <c r="G61" s="116">
        <f t="shared" si="2"/>
        <v>0</v>
      </c>
      <c r="H61" s="116">
        <f t="shared" si="3"/>
        <v>1</v>
      </c>
      <c r="I61" s="355"/>
      <c r="J61" s="355"/>
    </row>
    <row r="62" spans="1:10">
      <c r="A62" s="525" t="s">
        <v>3573</v>
      </c>
      <c r="B62" s="621" t="s">
        <v>3574</v>
      </c>
      <c r="C62" s="116"/>
      <c r="D62" s="116"/>
      <c r="E62" s="116">
        <v>0</v>
      </c>
      <c r="F62" s="116">
        <v>1</v>
      </c>
      <c r="G62" s="116">
        <f t="shared" si="2"/>
        <v>0</v>
      </c>
      <c r="H62" s="116">
        <f t="shared" si="3"/>
        <v>1</v>
      </c>
      <c r="I62" s="355"/>
      <c r="J62" s="355"/>
    </row>
    <row r="63" spans="1:10">
      <c r="A63" s="861" t="s">
        <v>3575</v>
      </c>
      <c r="B63" s="862" t="s">
        <v>3576</v>
      </c>
      <c r="C63" s="116"/>
      <c r="D63" s="116"/>
      <c r="E63" s="116">
        <v>2</v>
      </c>
      <c r="F63" s="116">
        <v>4</v>
      </c>
      <c r="G63" s="116">
        <f t="shared" si="2"/>
        <v>2</v>
      </c>
      <c r="H63" s="116">
        <f t="shared" si="3"/>
        <v>4</v>
      </c>
      <c r="I63" s="355"/>
      <c r="J63" s="355"/>
    </row>
    <row r="64" spans="1:10">
      <c r="A64" s="863" t="s">
        <v>3577</v>
      </c>
      <c r="B64" s="378" t="s">
        <v>3578</v>
      </c>
      <c r="C64" s="116"/>
      <c r="D64" s="116"/>
      <c r="E64" s="116">
        <v>400</v>
      </c>
      <c r="F64" s="116">
        <v>420</v>
      </c>
      <c r="G64" s="116">
        <f t="shared" si="2"/>
        <v>400</v>
      </c>
      <c r="H64" s="116">
        <f t="shared" si="3"/>
        <v>420</v>
      </c>
      <c r="I64" s="355"/>
      <c r="J64" s="355"/>
    </row>
    <row r="65" spans="1:10">
      <c r="A65" s="863" t="s">
        <v>3579</v>
      </c>
      <c r="B65" s="864" t="s">
        <v>3580</v>
      </c>
      <c r="C65" s="116"/>
      <c r="D65" s="116"/>
      <c r="E65" s="116">
        <v>33</v>
      </c>
      <c r="F65" s="116">
        <v>35</v>
      </c>
      <c r="G65" s="116">
        <f t="shared" si="2"/>
        <v>33</v>
      </c>
      <c r="H65" s="116">
        <f t="shared" si="3"/>
        <v>35</v>
      </c>
      <c r="I65" s="355"/>
      <c r="J65" s="355"/>
    </row>
    <row r="66" spans="1:10" ht="24">
      <c r="A66" s="863" t="s">
        <v>3581</v>
      </c>
      <c r="B66" s="865" t="s">
        <v>3582</v>
      </c>
      <c r="C66" s="116"/>
      <c r="D66" s="116"/>
      <c r="E66" s="116">
        <v>5</v>
      </c>
      <c r="F66" s="116">
        <v>4</v>
      </c>
      <c r="G66" s="116">
        <f t="shared" si="2"/>
        <v>5</v>
      </c>
      <c r="H66" s="116">
        <f t="shared" si="3"/>
        <v>4</v>
      </c>
      <c r="I66" s="355"/>
      <c r="J66" s="355"/>
    </row>
    <row r="67" spans="1:10" ht="24.75">
      <c r="A67" s="218" t="s">
        <v>3583</v>
      </c>
      <c r="B67" s="866" t="s">
        <v>3584</v>
      </c>
      <c r="C67" s="116"/>
      <c r="D67" s="116"/>
      <c r="E67" s="116">
        <v>1</v>
      </c>
      <c r="F67" s="116">
        <v>2</v>
      </c>
      <c r="G67" s="116">
        <f t="shared" si="2"/>
        <v>1</v>
      </c>
      <c r="H67" s="116">
        <f t="shared" si="3"/>
        <v>2</v>
      </c>
      <c r="I67" s="355"/>
      <c r="J67" s="355"/>
    </row>
    <row r="68" spans="1:10">
      <c r="A68" s="687" t="s">
        <v>3585</v>
      </c>
      <c r="B68" s="688" t="s">
        <v>3586</v>
      </c>
      <c r="C68" s="116"/>
      <c r="D68" s="116"/>
      <c r="E68" s="116">
        <v>0</v>
      </c>
      <c r="F68" s="116">
        <v>1</v>
      </c>
      <c r="G68" s="116">
        <f t="shared" si="2"/>
        <v>0</v>
      </c>
      <c r="H68" s="116">
        <f t="shared" si="3"/>
        <v>1</v>
      </c>
      <c r="I68" s="355"/>
      <c r="J68" s="355"/>
    </row>
    <row r="69" spans="1:10">
      <c r="A69" s="218" t="s">
        <v>3587</v>
      </c>
      <c r="B69" s="323" t="s">
        <v>3588</v>
      </c>
      <c r="C69" s="116"/>
      <c r="D69" s="116"/>
      <c r="E69" s="116">
        <v>0</v>
      </c>
      <c r="F69" s="116">
        <v>1</v>
      </c>
      <c r="G69" s="116">
        <f t="shared" si="2"/>
        <v>0</v>
      </c>
      <c r="H69" s="116">
        <f t="shared" si="3"/>
        <v>1</v>
      </c>
      <c r="I69" s="355"/>
      <c r="J69" s="355"/>
    </row>
    <row r="70" spans="1:10">
      <c r="A70" s="863" t="s">
        <v>3589</v>
      </c>
      <c r="B70" s="864" t="s">
        <v>3590</v>
      </c>
      <c r="C70" s="116"/>
      <c r="D70" s="116"/>
      <c r="E70" s="116">
        <v>2</v>
      </c>
      <c r="F70" s="116">
        <v>4</v>
      </c>
      <c r="G70" s="116">
        <f t="shared" si="2"/>
        <v>2</v>
      </c>
      <c r="H70" s="116">
        <f t="shared" si="3"/>
        <v>4</v>
      </c>
      <c r="I70" s="355"/>
      <c r="J70" s="355"/>
    </row>
    <row r="71" spans="1:10">
      <c r="A71" s="218" t="s">
        <v>3591</v>
      </c>
      <c r="B71" s="862" t="s">
        <v>3592</v>
      </c>
      <c r="C71" s="116"/>
      <c r="D71" s="116"/>
      <c r="E71" s="116">
        <v>0</v>
      </c>
      <c r="F71" s="116">
        <v>1</v>
      </c>
      <c r="G71" s="116">
        <f t="shared" si="2"/>
        <v>0</v>
      </c>
      <c r="H71" s="116">
        <f t="shared" si="3"/>
        <v>1</v>
      </c>
      <c r="I71" s="355"/>
      <c r="J71" s="355"/>
    </row>
    <row r="72" spans="1:10">
      <c r="A72" s="194" t="s">
        <v>3593</v>
      </c>
      <c r="B72" s="334" t="s">
        <v>3594</v>
      </c>
      <c r="C72" s="116"/>
      <c r="D72" s="116"/>
      <c r="E72" s="116">
        <v>0</v>
      </c>
      <c r="F72" s="116">
        <v>1</v>
      </c>
      <c r="G72" s="116">
        <f t="shared" si="2"/>
        <v>0</v>
      </c>
      <c r="H72" s="116">
        <f t="shared" si="3"/>
        <v>1</v>
      </c>
      <c r="I72" s="355"/>
      <c r="J72" s="355"/>
    </row>
    <row r="73" spans="1:10">
      <c r="A73" s="318" t="s">
        <v>3595</v>
      </c>
      <c r="B73" s="586" t="s">
        <v>3596</v>
      </c>
      <c r="C73" s="116"/>
      <c r="D73" s="116"/>
      <c r="E73" s="116">
        <v>1</v>
      </c>
      <c r="F73" s="116">
        <v>1</v>
      </c>
      <c r="G73" s="116">
        <f t="shared" ref="G73:G104" si="4">E73+C73</f>
        <v>1</v>
      </c>
      <c r="H73" s="116">
        <f t="shared" ref="H73:H104" si="5">F73+D73</f>
        <v>1</v>
      </c>
      <c r="I73" s="355"/>
      <c r="J73" s="355"/>
    </row>
    <row r="74" spans="1:10">
      <c r="A74" s="194" t="s">
        <v>3597</v>
      </c>
      <c r="B74" s="859" t="s">
        <v>3598</v>
      </c>
      <c r="C74" s="116"/>
      <c r="D74" s="116"/>
      <c r="E74" s="116">
        <v>4</v>
      </c>
      <c r="F74" s="116">
        <v>1</v>
      </c>
      <c r="G74" s="116">
        <f t="shared" si="4"/>
        <v>4</v>
      </c>
      <c r="H74" s="116">
        <f t="shared" si="5"/>
        <v>1</v>
      </c>
      <c r="I74" s="355"/>
      <c r="J74" s="355"/>
    </row>
    <row r="75" spans="1:10">
      <c r="A75" s="359" t="s">
        <v>3599</v>
      </c>
      <c r="B75" s="378" t="s">
        <v>3600</v>
      </c>
      <c r="C75" s="116"/>
      <c r="D75" s="116"/>
      <c r="E75" s="116">
        <v>325</v>
      </c>
      <c r="F75" s="116">
        <v>350</v>
      </c>
      <c r="G75" s="116">
        <f t="shared" si="4"/>
        <v>325</v>
      </c>
      <c r="H75" s="116">
        <f t="shared" si="5"/>
        <v>350</v>
      </c>
      <c r="I75" s="355"/>
      <c r="J75" s="355"/>
    </row>
    <row r="76" spans="1:10">
      <c r="A76" s="359" t="s">
        <v>3601</v>
      </c>
      <c r="B76" s="378" t="s">
        <v>3602</v>
      </c>
      <c r="C76" s="116"/>
      <c r="D76" s="116"/>
      <c r="E76" s="116">
        <v>25</v>
      </c>
      <c r="F76" s="116">
        <v>30</v>
      </c>
      <c r="G76" s="116">
        <f t="shared" si="4"/>
        <v>25</v>
      </c>
      <c r="H76" s="116">
        <f t="shared" si="5"/>
        <v>30</v>
      </c>
      <c r="I76" s="355"/>
      <c r="J76" s="355"/>
    </row>
    <row r="77" spans="1:10">
      <c r="A77" s="194" t="s">
        <v>3603</v>
      </c>
      <c r="B77" s="334" t="s">
        <v>3604</v>
      </c>
      <c r="C77" s="116"/>
      <c r="D77" s="116"/>
      <c r="E77" s="116">
        <v>0</v>
      </c>
      <c r="F77" s="116">
        <v>1</v>
      </c>
      <c r="G77" s="116">
        <f t="shared" si="4"/>
        <v>0</v>
      </c>
      <c r="H77" s="116">
        <f t="shared" si="5"/>
        <v>1</v>
      </c>
      <c r="I77" s="355"/>
      <c r="J77" s="355"/>
    </row>
    <row r="78" spans="1:10" ht="24">
      <c r="A78" s="193" t="s">
        <v>3605</v>
      </c>
      <c r="B78" s="379" t="s">
        <v>3606</v>
      </c>
      <c r="C78" s="116"/>
      <c r="D78" s="116"/>
      <c r="E78" s="116">
        <v>0</v>
      </c>
      <c r="F78" s="116">
        <v>1</v>
      </c>
      <c r="G78" s="116">
        <f t="shared" si="4"/>
        <v>0</v>
      </c>
      <c r="H78" s="116">
        <f t="shared" si="5"/>
        <v>1</v>
      </c>
      <c r="I78" s="355"/>
      <c r="J78" s="355"/>
    </row>
    <row r="79" spans="1:10">
      <c r="A79" s="359" t="s">
        <v>3607</v>
      </c>
      <c r="B79" s="586" t="s">
        <v>3608</v>
      </c>
      <c r="C79" s="116"/>
      <c r="D79" s="116"/>
      <c r="E79" s="116">
        <v>17</v>
      </c>
      <c r="F79" s="116">
        <v>20</v>
      </c>
      <c r="G79" s="116">
        <f t="shared" si="4"/>
        <v>17</v>
      </c>
      <c r="H79" s="116">
        <f t="shared" si="5"/>
        <v>20</v>
      </c>
      <c r="I79" s="355"/>
      <c r="J79" s="355"/>
    </row>
    <row r="80" spans="1:10">
      <c r="A80" s="359" t="s">
        <v>3609</v>
      </c>
      <c r="B80" s="378" t="s">
        <v>3610</v>
      </c>
      <c r="C80" s="116"/>
      <c r="D80" s="116"/>
      <c r="E80" s="116">
        <v>174</v>
      </c>
      <c r="F80" s="116">
        <v>200</v>
      </c>
      <c r="G80" s="116">
        <f t="shared" si="4"/>
        <v>174</v>
      </c>
      <c r="H80" s="116">
        <f t="shared" si="5"/>
        <v>200</v>
      </c>
      <c r="I80" s="355"/>
      <c r="J80" s="355"/>
    </row>
    <row r="81" spans="1:10" ht="24">
      <c r="A81" s="194" t="s">
        <v>3611</v>
      </c>
      <c r="B81" s="334" t="s">
        <v>3612</v>
      </c>
      <c r="C81" s="116"/>
      <c r="D81" s="116"/>
      <c r="E81" s="116">
        <v>1</v>
      </c>
      <c r="F81" s="116">
        <v>2</v>
      </c>
      <c r="G81" s="116">
        <f t="shared" si="4"/>
        <v>1</v>
      </c>
      <c r="H81" s="116">
        <f t="shared" si="5"/>
        <v>2</v>
      </c>
      <c r="I81" s="355"/>
      <c r="J81" s="355"/>
    </row>
    <row r="82" spans="1:10">
      <c r="A82" s="194" t="s">
        <v>3613</v>
      </c>
      <c r="B82" s="334" t="s">
        <v>3614</v>
      </c>
      <c r="C82" s="116"/>
      <c r="D82" s="116"/>
      <c r="E82" s="116">
        <v>0</v>
      </c>
      <c r="F82" s="116">
        <v>1</v>
      </c>
      <c r="G82" s="116">
        <f t="shared" si="4"/>
        <v>0</v>
      </c>
      <c r="H82" s="116">
        <f t="shared" si="5"/>
        <v>1</v>
      </c>
      <c r="I82" s="355"/>
      <c r="J82" s="355"/>
    </row>
    <row r="83" spans="1:10">
      <c r="A83" s="359" t="s">
        <v>3615</v>
      </c>
      <c r="B83" s="378" t="s">
        <v>3616</v>
      </c>
      <c r="C83" s="116"/>
      <c r="D83" s="116"/>
      <c r="E83" s="116">
        <v>0</v>
      </c>
      <c r="F83" s="116">
        <v>1</v>
      </c>
      <c r="G83" s="116">
        <f t="shared" si="4"/>
        <v>0</v>
      </c>
      <c r="H83" s="116">
        <f t="shared" si="5"/>
        <v>1</v>
      </c>
      <c r="I83" s="355"/>
      <c r="J83" s="355"/>
    </row>
    <row r="84" spans="1:10">
      <c r="A84" s="359" t="s">
        <v>3617</v>
      </c>
      <c r="B84" s="378" t="s">
        <v>3618</v>
      </c>
      <c r="C84" s="116"/>
      <c r="D84" s="116"/>
      <c r="E84" s="116">
        <v>0</v>
      </c>
      <c r="F84" s="116">
        <v>1</v>
      </c>
      <c r="G84" s="116">
        <f t="shared" si="4"/>
        <v>0</v>
      </c>
      <c r="H84" s="116">
        <f t="shared" si="5"/>
        <v>1</v>
      </c>
      <c r="I84" s="355"/>
      <c r="J84" s="355"/>
    </row>
    <row r="85" spans="1:10">
      <c r="A85" s="194" t="s">
        <v>3619</v>
      </c>
      <c r="B85" s="334" t="s">
        <v>3620</v>
      </c>
      <c r="C85" s="116"/>
      <c r="D85" s="116"/>
      <c r="E85" s="116">
        <v>0</v>
      </c>
      <c r="F85" s="116">
        <v>1</v>
      </c>
      <c r="G85" s="116">
        <f t="shared" si="4"/>
        <v>0</v>
      </c>
      <c r="H85" s="116">
        <f t="shared" si="5"/>
        <v>1</v>
      </c>
      <c r="I85" s="355"/>
      <c r="J85" s="355"/>
    </row>
    <row r="86" spans="1:10">
      <c r="A86" s="193" t="s">
        <v>3621</v>
      </c>
      <c r="B86" s="379" t="s">
        <v>3622</v>
      </c>
      <c r="C86" s="116"/>
      <c r="D86" s="116"/>
      <c r="E86" s="116">
        <v>0</v>
      </c>
      <c r="F86" s="116">
        <v>1</v>
      </c>
      <c r="G86" s="116">
        <f t="shared" si="4"/>
        <v>0</v>
      </c>
      <c r="H86" s="116">
        <f t="shared" si="5"/>
        <v>1</v>
      </c>
      <c r="I86" s="355"/>
      <c r="J86" s="355"/>
    </row>
    <row r="87" spans="1:10">
      <c r="A87" s="194" t="s">
        <v>3623</v>
      </c>
      <c r="B87" s="334" t="s">
        <v>3624</v>
      </c>
      <c r="C87" s="116"/>
      <c r="D87" s="116"/>
      <c r="E87" s="116">
        <v>0</v>
      </c>
      <c r="F87" s="116">
        <v>1</v>
      </c>
      <c r="G87" s="116">
        <f t="shared" si="4"/>
        <v>0</v>
      </c>
      <c r="H87" s="116">
        <f t="shared" si="5"/>
        <v>1</v>
      </c>
      <c r="I87" s="355"/>
      <c r="J87" s="355"/>
    </row>
    <row r="88" spans="1:10">
      <c r="A88" s="194" t="s">
        <v>3625</v>
      </c>
      <c r="B88" s="334" t="s">
        <v>3626</v>
      </c>
      <c r="C88" s="116"/>
      <c r="D88" s="116"/>
      <c r="E88" s="116">
        <v>0</v>
      </c>
      <c r="F88" s="116">
        <v>1</v>
      </c>
      <c r="G88" s="116">
        <f t="shared" si="4"/>
        <v>0</v>
      </c>
      <c r="H88" s="116">
        <f t="shared" si="5"/>
        <v>1</v>
      </c>
      <c r="I88" s="355"/>
      <c r="J88" s="355"/>
    </row>
    <row r="89" spans="1:10">
      <c r="A89" s="194" t="s">
        <v>3627</v>
      </c>
      <c r="B89" s="334" t="s">
        <v>3628</v>
      </c>
      <c r="C89" s="116"/>
      <c r="D89" s="116"/>
      <c r="E89" s="116">
        <v>0</v>
      </c>
      <c r="F89" s="116">
        <v>1</v>
      </c>
      <c r="G89" s="116">
        <f t="shared" si="4"/>
        <v>0</v>
      </c>
      <c r="H89" s="116">
        <f t="shared" si="5"/>
        <v>1</v>
      </c>
      <c r="I89" s="355"/>
      <c r="J89" s="355"/>
    </row>
    <row r="90" spans="1:10">
      <c r="A90" s="359" t="s">
        <v>3629</v>
      </c>
      <c r="B90" s="378" t="s">
        <v>3630</v>
      </c>
      <c r="C90" s="116"/>
      <c r="D90" s="116"/>
      <c r="E90" s="116">
        <v>1</v>
      </c>
      <c r="F90" s="116">
        <v>2</v>
      </c>
      <c r="G90" s="116">
        <f t="shared" si="4"/>
        <v>1</v>
      </c>
      <c r="H90" s="116">
        <f t="shared" si="5"/>
        <v>2</v>
      </c>
      <c r="I90" s="355"/>
      <c r="J90" s="355"/>
    </row>
    <row r="91" spans="1:10">
      <c r="A91" s="867" t="s">
        <v>3631</v>
      </c>
      <c r="B91" s="868" t="s">
        <v>3632</v>
      </c>
      <c r="C91" s="142"/>
      <c r="D91" s="142"/>
      <c r="E91" s="116">
        <v>0</v>
      </c>
      <c r="F91" s="116">
        <v>1</v>
      </c>
      <c r="G91" s="116">
        <f t="shared" si="4"/>
        <v>0</v>
      </c>
      <c r="H91" s="116">
        <f t="shared" si="5"/>
        <v>1</v>
      </c>
      <c r="I91" s="355"/>
      <c r="J91" s="355"/>
    </row>
    <row r="92" spans="1:10">
      <c r="A92" s="194" t="s">
        <v>3633</v>
      </c>
      <c r="B92" s="783" t="s">
        <v>3634</v>
      </c>
      <c r="C92" s="116"/>
      <c r="D92" s="116"/>
      <c r="E92" s="116">
        <v>0</v>
      </c>
      <c r="F92" s="116">
        <v>1</v>
      </c>
      <c r="G92" s="116">
        <f t="shared" si="4"/>
        <v>0</v>
      </c>
      <c r="H92" s="116">
        <f t="shared" si="5"/>
        <v>1</v>
      </c>
      <c r="I92" s="355"/>
      <c r="J92" s="355"/>
    </row>
    <row r="93" spans="1:10">
      <c r="A93" s="194" t="s">
        <v>3635</v>
      </c>
      <c r="B93" s="334" t="s">
        <v>3636</v>
      </c>
      <c r="C93" s="116"/>
      <c r="D93" s="116"/>
      <c r="E93" s="116">
        <v>0</v>
      </c>
      <c r="F93" s="116">
        <v>1</v>
      </c>
      <c r="G93" s="116">
        <f t="shared" si="4"/>
        <v>0</v>
      </c>
      <c r="H93" s="116">
        <f t="shared" si="5"/>
        <v>1</v>
      </c>
      <c r="I93" s="355"/>
      <c r="J93" s="355"/>
    </row>
    <row r="94" spans="1:10">
      <c r="A94" s="359" t="s">
        <v>3637</v>
      </c>
      <c r="B94" s="869" t="s">
        <v>3638</v>
      </c>
      <c r="C94" s="116"/>
      <c r="D94" s="116"/>
      <c r="E94" s="116">
        <v>0</v>
      </c>
      <c r="F94" s="116">
        <v>1</v>
      </c>
      <c r="G94" s="116">
        <f t="shared" si="4"/>
        <v>0</v>
      </c>
      <c r="H94" s="116">
        <f t="shared" si="5"/>
        <v>1</v>
      </c>
      <c r="I94" s="355"/>
      <c r="J94" s="355"/>
    </row>
    <row r="95" spans="1:10">
      <c r="A95" s="318" t="s">
        <v>3639</v>
      </c>
      <c r="B95" s="853" t="s">
        <v>3640</v>
      </c>
      <c r="C95" s="116"/>
      <c r="D95" s="116"/>
      <c r="E95" s="116">
        <v>0</v>
      </c>
      <c r="F95" s="116">
        <v>1</v>
      </c>
      <c r="G95" s="116">
        <f t="shared" si="4"/>
        <v>0</v>
      </c>
      <c r="H95" s="116">
        <f t="shared" si="5"/>
        <v>1</v>
      </c>
      <c r="I95" s="355"/>
      <c r="J95" s="355"/>
    </row>
    <row r="96" spans="1:10">
      <c r="A96" s="194" t="s">
        <v>3641</v>
      </c>
      <c r="B96" s="334" t="s">
        <v>3642</v>
      </c>
      <c r="C96" s="116"/>
      <c r="D96" s="116"/>
      <c r="E96" s="116">
        <v>0</v>
      </c>
      <c r="F96" s="116">
        <v>1</v>
      </c>
      <c r="G96" s="116">
        <f t="shared" si="4"/>
        <v>0</v>
      </c>
      <c r="H96" s="116">
        <f t="shared" si="5"/>
        <v>1</v>
      </c>
      <c r="I96" s="355"/>
      <c r="J96" s="355"/>
    </row>
    <row r="97" spans="1:10">
      <c r="A97" s="194" t="s">
        <v>3643</v>
      </c>
      <c r="B97" s="334" t="s">
        <v>3644</v>
      </c>
      <c r="C97" s="116"/>
      <c r="D97" s="116"/>
      <c r="E97" s="116">
        <v>0</v>
      </c>
      <c r="F97" s="116">
        <v>1</v>
      </c>
      <c r="G97" s="116">
        <f t="shared" si="4"/>
        <v>0</v>
      </c>
      <c r="H97" s="116">
        <f t="shared" si="5"/>
        <v>1</v>
      </c>
      <c r="I97" s="355"/>
      <c r="J97" s="355"/>
    </row>
    <row r="98" spans="1:10" ht="24">
      <c r="A98" s="359" t="s">
        <v>3645</v>
      </c>
      <c r="B98" s="853" t="s">
        <v>3646</v>
      </c>
      <c r="C98" s="116"/>
      <c r="D98" s="116"/>
      <c r="E98" s="116">
        <v>0</v>
      </c>
      <c r="F98" s="116">
        <v>1</v>
      </c>
      <c r="G98" s="116">
        <f t="shared" si="4"/>
        <v>0</v>
      </c>
      <c r="H98" s="116">
        <f t="shared" si="5"/>
        <v>1</v>
      </c>
      <c r="I98" s="355"/>
      <c r="J98" s="355"/>
    </row>
    <row r="99" spans="1:10" ht="24">
      <c r="A99" s="359" t="s">
        <v>3647</v>
      </c>
      <c r="B99" s="853" t="s">
        <v>3648</v>
      </c>
      <c r="C99" s="116"/>
      <c r="D99" s="116"/>
      <c r="E99" s="116">
        <v>10</v>
      </c>
      <c r="F99" s="116">
        <v>8</v>
      </c>
      <c r="G99" s="116">
        <f t="shared" si="4"/>
        <v>10</v>
      </c>
      <c r="H99" s="116">
        <f t="shared" si="5"/>
        <v>8</v>
      </c>
      <c r="I99" s="355"/>
      <c r="J99" s="355"/>
    </row>
    <row r="100" spans="1:10" ht="36">
      <c r="A100" s="359" t="s">
        <v>3649</v>
      </c>
      <c r="B100" s="853" t="s">
        <v>3650</v>
      </c>
      <c r="C100" s="116"/>
      <c r="D100" s="116"/>
      <c r="E100" s="116">
        <v>0</v>
      </c>
      <c r="F100" s="116">
        <v>1</v>
      </c>
      <c r="G100" s="116">
        <f t="shared" si="4"/>
        <v>0</v>
      </c>
      <c r="H100" s="116">
        <f t="shared" si="5"/>
        <v>1</v>
      </c>
      <c r="I100" s="355"/>
      <c r="J100" s="355"/>
    </row>
    <row r="101" spans="1:10" ht="36">
      <c r="A101" s="194" t="s">
        <v>3651</v>
      </c>
      <c r="B101" s="334" t="s">
        <v>3652</v>
      </c>
      <c r="C101" s="116"/>
      <c r="D101" s="116"/>
      <c r="E101" s="116">
        <v>0</v>
      </c>
      <c r="F101" s="116">
        <v>1</v>
      </c>
      <c r="G101" s="116">
        <f t="shared" si="4"/>
        <v>0</v>
      </c>
      <c r="H101" s="116">
        <f t="shared" si="5"/>
        <v>1</v>
      </c>
      <c r="I101" s="355"/>
      <c r="J101" s="355"/>
    </row>
    <row r="102" spans="1:10">
      <c r="A102" s="194" t="s">
        <v>3653</v>
      </c>
      <c r="B102" s="859" t="s">
        <v>3654</v>
      </c>
      <c r="C102" s="116"/>
      <c r="D102" s="116"/>
      <c r="E102" s="116">
        <v>0</v>
      </c>
      <c r="F102" s="116">
        <v>1</v>
      </c>
      <c r="G102" s="116">
        <f t="shared" si="4"/>
        <v>0</v>
      </c>
      <c r="H102" s="116">
        <f t="shared" si="5"/>
        <v>1</v>
      </c>
      <c r="I102" s="355"/>
      <c r="J102" s="355"/>
    </row>
    <row r="103" spans="1:10">
      <c r="A103" s="433" t="s">
        <v>3655</v>
      </c>
      <c r="B103" s="337" t="s">
        <v>3656</v>
      </c>
      <c r="C103" s="116"/>
      <c r="D103" s="116"/>
      <c r="E103" s="116">
        <v>0</v>
      </c>
      <c r="F103" s="116">
        <v>1</v>
      </c>
      <c r="G103" s="116">
        <f t="shared" si="4"/>
        <v>0</v>
      </c>
      <c r="H103" s="116">
        <f t="shared" si="5"/>
        <v>1</v>
      </c>
      <c r="I103" s="355"/>
      <c r="J103" s="355"/>
    </row>
    <row r="104" spans="1:10">
      <c r="A104" s="870" t="s">
        <v>3657</v>
      </c>
      <c r="B104" s="871" t="s">
        <v>3658</v>
      </c>
      <c r="C104" s="116"/>
      <c r="D104" s="116"/>
      <c r="E104" s="116">
        <v>1</v>
      </c>
      <c r="F104" s="116">
        <v>2</v>
      </c>
      <c r="G104" s="116">
        <f t="shared" si="4"/>
        <v>1</v>
      </c>
      <c r="H104" s="116">
        <f t="shared" si="5"/>
        <v>2</v>
      </c>
      <c r="I104" s="355"/>
      <c r="J104" s="355"/>
    </row>
    <row r="105" spans="1:10">
      <c r="A105" s="194" t="s">
        <v>3659</v>
      </c>
      <c r="B105" s="334" t="s">
        <v>3660</v>
      </c>
      <c r="C105" s="116"/>
      <c r="D105" s="116"/>
      <c r="E105" s="116">
        <v>0</v>
      </c>
      <c r="F105" s="116">
        <v>1</v>
      </c>
      <c r="G105" s="116">
        <f t="shared" ref="G105:G118" si="6">E105+C105</f>
        <v>0</v>
      </c>
      <c r="H105" s="116">
        <f t="shared" ref="H105:H118" si="7">F105+D105</f>
        <v>1</v>
      </c>
      <c r="I105" s="355"/>
      <c r="J105" s="355"/>
    </row>
    <row r="106" spans="1:10">
      <c r="A106" s="872" t="s">
        <v>3661</v>
      </c>
      <c r="B106" s="873" t="s">
        <v>3662</v>
      </c>
      <c r="C106" s="116"/>
      <c r="D106" s="116"/>
      <c r="E106" s="116">
        <v>1</v>
      </c>
      <c r="F106" s="116">
        <v>2</v>
      </c>
      <c r="G106" s="116">
        <f t="shared" si="6"/>
        <v>1</v>
      </c>
      <c r="H106" s="116">
        <f t="shared" si="7"/>
        <v>2</v>
      </c>
      <c r="I106" s="355"/>
      <c r="J106" s="355"/>
    </row>
    <row r="107" spans="1:10">
      <c r="A107" s="384" t="s">
        <v>3202</v>
      </c>
      <c r="B107" s="383" t="s">
        <v>3203</v>
      </c>
      <c r="C107" s="116"/>
      <c r="D107" s="116"/>
      <c r="E107" s="116">
        <v>0</v>
      </c>
      <c r="F107" s="116">
        <v>1</v>
      </c>
      <c r="G107" s="116">
        <f t="shared" si="6"/>
        <v>0</v>
      </c>
      <c r="H107" s="116">
        <f t="shared" si="7"/>
        <v>1</v>
      </c>
      <c r="I107" s="355"/>
      <c r="J107" s="355"/>
    </row>
    <row r="108" spans="1:10">
      <c r="A108" s="340" t="s">
        <v>3663</v>
      </c>
      <c r="B108" s="341" t="s">
        <v>3664</v>
      </c>
      <c r="C108" s="116"/>
      <c r="D108" s="116"/>
      <c r="E108" s="116">
        <v>0</v>
      </c>
      <c r="F108" s="116">
        <v>1</v>
      </c>
      <c r="G108" s="116">
        <f t="shared" si="6"/>
        <v>0</v>
      </c>
      <c r="H108" s="116">
        <f t="shared" si="7"/>
        <v>1</v>
      </c>
      <c r="I108" s="355"/>
      <c r="J108" s="355"/>
    </row>
    <row r="109" spans="1:10">
      <c r="A109" s="340" t="s">
        <v>3665</v>
      </c>
      <c r="B109" s="341" t="s">
        <v>3666</v>
      </c>
      <c r="C109" s="116"/>
      <c r="D109" s="116"/>
      <c r="E109" s="116">
        <v>0</v>
      </c>
      <c r="F109" s="116">
        <v>1</v>
      </c>
      <c r="G109" s="116">
        <f t="shared" si="6"/>
        <v>0</v>
      </c>
      <c r="H109" s="116">
        <f t="shared" si="7"/>
        <v>1</v>
      </c>
      <c r="I109" s="355"/>
      <c r="J109" s="355"/>
    </row>
    <row r="110" spans="1:10">
      <c r="A110" s="433" t="s">
        <v>3667</v>
      </c>
      <c r="B110" s="337" t="s">
        <v>3668</v>
      </c>
      <c r="C110" s="116"/>
      <c r="D110" s="116"/>
      <c r="E110" s="116">
        <v>0</v>
      </c>
      <c r="F110" s="116">
        <v>1</v>
      </c>
      <c r="G110" s="116">
        <f t="shared" si="6"/>
        <v>0</v>
      </c>
      <c r="H110" s="116">
        <f t="shared" si="7"/>
        <v>1</v>
      </c>
      <c r="I110" s="355"/>
      <c r="J110" s="355"/>
    </row>
    <row r="111" spans="1:10">
      <c r="A111" s="349" t="s">
        <v>3669</v>
      </c>
      <c r="B111" s="616" t="s">
        <v>3670</v>
      </c>
      <c r="C111" s="116"/>
      <c r="D111" s="116"/>
      <c r="E111" s="116">
        <v>7</v>
      </c>
      <c r="F111" s="116">
        <v>8</v>
      </c>
      <c r="G111" s="116">
        <f t="shared" si="6"/>
        <v>7</v>
      </c>
      <c r="H111" s="116">
        <f t="shared" si="7"/>
        <v>8</v>
      </c>
      <c r="I111" s="355"/>
      <c r="J111" s="355"/>
    </row>
    <row r="112" spans="1:10">
      <c r="A112" s="384" t="s">
        <v>3671</v>
      </c>
      <c r="B112" s="594" t="s">
        <v>3672</v>
      </c>
      <c r="C112" s="116"/>
      <c r="D112" s="116"/>
      <c r="E112" s="116">
        <v>1</v>
      </c>
      <c r="F112" s="116">
        <v>2</v>
      </c>
      <c r="G112" s="116">
        <f t="shared" si="6"/>
        <v>1</v>
      </c>
      <c r="H112" s="116">
        <f t="shared" si="7"/>
        <v>2</v>
      </c>
      <c r="I112" s="355"/>
      <c r="J112" s="355"/>
    </row>
    <row r="113" spans="1:10">
      <c r="A113" s="433" t="s">
        <v>3673</v>
      </c>
      <c r="B113" s="337" t="s">
        <v>3674</v>
      </c>
      <c r="C113" s="116"/>
      <c r="D113" s="116"/>
      <c r="E113" s="116">
        <v>4</v>
      </c>
      <c r="F113" s="116">
        <v>4</v>
      </c>
      <c r="G113" s="116">
        <f t="shared" si="6"/>
        <v>4</v>
      </c>
      <c r="H113" s="116">
        <f t="shared" si="7"/>
        <v>4</v>
      </c>
      <c r="I113" s="355"/>
      <c r="J113" s="355"/>
    </row>
    <row r="114" spans="1:10">
      <c r="A114" s="433" t="s">
        <v>3675</v>
      </c>
      <c r="B114" s="337" t="s">
        <v>3676</v>
      </c>
      <c r="C114" s="116"/>
      <c r="D114" s="116"/>
      <c r="E114" s="116">
        <v>0</v>
      </c>
      <c r="F114" s="116">
        <v>1</v>
      </c>
      <c r="G114" s="116">
        <f t="shared" si="6"/>
        <v>0</v>
      </c>
      <c r="H114" s="116">
        <f t="shared" si="7"/>
        <v>1</v>
      </c>
      <c r="I114" s="355"/>
      <c r="J114" s="355"/>
    </row>
    <row r="115" spans="1:10">
      <c r="A115" s="439" t="s">
        <v>3677</v>
      </c>
      <c r="B115" s="874" t="s">
        <v>3678</v>
      </c>
      <c r="C115" s="116"/>
      <c r="D115" s="116"/>
      <c r="E115" s="116">
        <v>0</v>
      </c>
      <c r="F115" s="116">
        <v>1</v>
      </c>
      <c r="G115" s="116">
        <f t="shared" si="6"/>
        <v>0</v>
      </c>
      <c r="H115" s="116">
        <f t="shared" si="7"/>
        <v>1</v>
      </c>
      <c r="I115" s="355"/>
      <c r="J115" s="355"/>
    </row>
    <row r="116" spans="1:10" ht="15.75">
      <c r="A116" s="108" t="s">
        <v>3679</v>
      </c>
      <c r="B116" s="109" t="s">
        <v>3680</v>
      </c>
      <c r="C116" s="116"/>
      <c r="D116" s="116"/>
      <c r="E116" s="116">
        <v>2</v>
      </c>
      <c r="F116" s="116">
        <v>4</v>
      </c>
      <c r="G116" s="116">
        <f t="shared" si="6"/>
        <v>2</v>
      </c>
      <c r="H116" s="116">
        <f t="shared" si="7"/>
        <v>4</v>
      </c>
      <c r="I116" s="875"/>
      <c r="J116" s="355"/>
    </row>
    <row r="117" spans="1:10" ht="15.75">
      <c r="A117" s="108" t="s">
        <v>3681</v>
      </c>
      <c r="B117" s="109" t="s">
        <v>3682</v>
      </c>
      <c r="C117" s="116"/>
      <c r="D117" s="116"/>
      <c r="E117" s="116">
        <v>2</v>
      </c>
      <c r="F117" s="116">
        <v>4</v>
      </c>
      <c r="G117" s="116">
        <f t="shared" si="6"/>
        <v>2</v>
      </c>
      <c r="H117" s="116">
        <f t="shared" si="7"/>
        <v>4</v>
      </c>
      <c r="I117" s="875"/>
      <c r="J117" s="355"/>
    </row>
    <row r="118" spans="1:10" ht="15.75">
      <c r="A118" s="108" t="s">
        <v>3158</v>
      </c>
      <c r="B118" s="109" t="s">
        <v>3159</v>
      </c>
      <c r="C118" s="116"/>
      <c r="D118" s="116"/>
      <c r="E118" s="116">
        <v>4</v>
      </c>
      <c r="F118" s="116">
        <v>6</v>
      </c>
      <c r="G118" s="116">
        <f t="shared" si="6"/>
        <v>4</v>
      </c>
      <c r="H118" s="116">
        <f t="shared" si="7"/>
        <v>6</v>
      </c>
      <c r="I118" s="875"/>
      <c r="J118" s="355"/>
    </row>
    <row r="119" spans="1:10">
      <c r="A119" s="99"/>
      <c r="B119" s="100" t="s">
        <v>1790</v>
      </c>
      <c r="C119" s="101"/>
      <c r="D119" s="101"/>
      <c r="E119" s="101">
        <f t="shared" ref="E119:H119" si="8">SUM(E9:E118)</f>
        <v>1112</v>
      </c>
      <c r="F119" s="101">
        <f t="shared" si="8"/>
        <v>1312</v>
      </c>
      <c r="G119" s="101">
        <f t="shared" si="8"/>
        <v>1112</v>
      </c>
      <c r="H119" s="101">
        <f t="shared" si="8"/>
        <v>1312</v>
      </c>
      <c r="I119" s="876"/>
      <c r="J119" s="876"/>
    </row>
    <row r="120" spans="1:10">
      <c r="A120" s="442"/>
      <c r="B120" s="578" t="s">
        <v>2086</v>
      </c>
      <c r="C120" s="247"/>
      <c r="D120" s="247"/>
      <c r="E120" s="247"/>
      <c r="F120" s="247"/>
      <c r="G120" s="247"/>
      <c r="H120" s="247"/>
      <c r="I120" s="876"/>
      <c r="J120" s="876"/>
    </row>
    <row r="121" spans="1:10">
      <c r="A121" s="194" t="s">
        <v>2097</v>
      </c>
      <c r="B121" s="334" t="s">
        <v>2098</v>
      </c>
      <c r="C121" s="116"/>
      <c r="D121" s="116"/>
      <c r="E121" s="116">
        <v>3</v>
      </c>
      <c r="F121" s="116">
        <v>4</v>
      </c>
      <c r="G121" s="116">
        <f t="shared" ref="G121:G152" si="9">E121+C121</f>
        <v>3</v>
      </c>
      <c r="H121" s="116">
        <f t="shared" ref="H121:H152" si="10">F121+D121</f>
        <v>4</v>
      </c>
      <c r="I121" s="876"/>
      <c r="J121" s="876"/>
    </row>
    <row r="122" spans="1:10">
      <c r="A122" s="11" t="s">
        <v>3493</v>
      </c>
      <c r="B122" s="855" t="s">
        <v>3494</v>
      </c>
      <c r="C122" s="247"/>
      <c r="D122" s="247"/>
      <c r="E122" s="116">
        <v>14</v>
      </c>
      <c r="F122" s="116">
        <v>16</v>
      </c>
      <c r="G122" s="116">
        <f t="shared" si="9"/>
        <v>14</v>
      </c>
      <c r="H122" s="116">
        <f t="shared" si="10"/>
        <v>16</v>
      </c>
      <c r="I122" s="876"/>
      <c r="J122" s="876"/>
    </row>
    <row r="123" spans="1:10">
      <c r="A123" s="856" t="s">
        <v>1986</v>
      </c>
      <c r="B123" s="857" t="s">
        <v>1987</v>
      </c>
      <c r="C123" s="247"/>
      <c r="D123" s="247"/>
      <c r="E123" s="116">
        <v>2</v>
      </c>
      <c r="F123" s="116">
        <v>2</v>
      </c>
      <c r="G123" s="116">
        <f t="shared" si="9"/>
        <v>2</v>
      </c>
      <c r="H123" s="116">
        <f t="shared" si="10"/>
        <v>2</v>
      </c>
      <c r="I123" s="876"/>
      <c r="J123" s="876"/>
    </row>
    <row r="124" spans="1:10">
      <c r="A124" s="11" t="s">
        <v>3683</v>
      </c>
      <c r="B124" s="586" t="s">
        <v>3684</v>
      </c>
      <c r="C124" s="247"/>
      <c r="D124" s="247"/>
      <c r="E124" s="116">
        <v>2</v>
      </c>
      <c r="F124" s="116">
        <v>3</v>
      </c>
      <c r="G124" s="116">
        <f t="shared" si="9"/>
        <v>2</v>
      </c>
      <c r="H124" s="116">
        <f t="shared" si="10"/>
        <v>3</v>
      </c>
      <c r="I124" s="876"/>
      <c r="J124" s="876"/>
    </row>
    <row r="125" spans="1:10">
      <c r="A125" s="11" t="s">
        <v>3685</v>
      </c>
      <c r="B125" s="586" t="s">
        <v>3686</v>
      </c>
      <c r="C125" s="247"/>
      <c r="D125" s="247"/>
      <c r="E125" s="116">
        <v>0</v>
      </c>
      <c r="F125" s="116">
        <v>1</v>
      </c>
      <c r="G125" s="116">
        <f t="shared" si="9"/>
        <v>0</v>
      </c>
      <c r="H125" s="116">
        <f t="shared" si="10"/>
        <v>1</v>
      </c>
      <c r="I125" s="876"/>
      <c r="J125" s="876"/>
    </row>
    <row r="126" spans="1:10">
      <c r="A126" s="11" t="s">
        <v>3687</v>
      </c>
      <c r="B126" s="587" t="s">
        <v>3688</v>
      </c>
      <c r="C126" s="247"/>
      <c r="D126" s="247"/>
      <c r="E126" s="116">
        <v>0</v>
      </c>
      <c r="F126" s="116">
        <v>1</v>
      </c>
      <c r="G126" s="116">
        <f t="shared" si="9"/>
        <v>0</v>
      </c>
      <c r="H126" s="116">
        <f t="shared" si="10"/>
        <v>1</v>
      </c>
      <c r="I126" s="876"/>
      <c r="J126" s="876"/>
    </row>
    <row r="127" spans="1:10">
      <c r="A127" s="442" t="s">
        <v>3689</v>
      </c>
      <c r="B127" s="792" t="s">
        <v>3690</v>
      </c>
      <c r="C127" s="247"/>
      <c r="D127" s="247"/>
      <c r="E127" s="116">
        <v>0</v>
      </c>
      <c r="F127" s="116">
        <v>1</v>
      </c>
      <c r="G127" s="116">
        <f t="shared" si="9"/>
        <v>0</v>
      </c>
      <c r="H127" s="116">
        <f t="shared" si="10"/>
        <v>1</v>
      </c>
      <c r="I127" s="876"/>
      <c r="J127" s="876"/>
    </row>
    <row r="128" spans="1:10">
      <c r="A128" s="11" t="s">
        <v>3691</v>
      </c>
      <c r="B128" s="587" t="s">
        <v>3692</v>
      </c>
      <c r="C128" s="247"/>
      <c r="D128" s="247"/>
      <c r="E128" s="116">
        <v>0</v>
      </c>
      <c r="F128" s="116">
        <v>1</v>
      </c>
      <c r="G128" s="116">
        <f t="shared" si="9"/>
        <v>0</v>
      </c>
      <c r="H128" s="116">
        <f t="shared" si="10"/>
        <v>1</v>
      </c>
      <c r="I128" s="876"/>
      <c r="J128" s="876"/>
    </row>
    <row r="129" spans="1:10">
      <c r="A129" s="442" t="s">
        <v>3693</v>
      </c>
      <c r="B129" s="792" t="s">
        <v>3694</v>
      </c>
      <c r="C129" s="247"/>
      <c r="D129" s="247"/>
      <c r="E129" s="116">
        <v>0</v>
      </c>
      <c r="F129" s="116">
        <v>1</v>
      </c>
      <c r="G129" s="116">
        <f t="shared" si="9"/>
        <v>0</v>
      </c>
      <c r="H129" s="116">
        <f t="shared" si="10"/>
        <v>1</v>
      </c>
      <c r="I129" s="876"/>
      <c r="J129" s="876"/>
    </row>
    <row r="130" spans="1:10" ht="24">
      <c r="A130" s="11" t="s">
        <v>3695</v>
      </c>
      <c r="B130" s="586" t="s">
        <v>3696</v>
      </c>
      <c r="C130" s="247"/>
      <c r="D130" s="247"/>
      <c r="E130" s="116">
        <v>0</v>
      </c>
      <c r="F130" s="116">
        <v>1</v>
      </c>
      <c r="G130" s="116">
        <f t="shared" si="9"/>
        <v>0</v>
      </c>
      <c r="H130" s="116">
        <f t="shared" si="10"/>
        <v>1</v>
      </c>
      <c r="I130" s="876"/>
      <c r="J130" s="876"/>
    </row>
    <row r="131" spans="1:10">
      <c r="A131" s="11" t="s">
        <v>3697</v>
      </c>
      <c r="B131" s="586" t="s">
        <v>3698</v>
      </c>
      <c r="C131" s="247"/>
      <c r="D131" s="247"/>
      <c r="E131" s="116">
        <v>0</v>
      </c>
      <c r="F131" s="116">
        <v>1</v>
      </c>
      <c r="G131" s="116">
        <f t="shared" si="9"/>
        <v>0</v>
      </c>
      <c r="H131" s="116">
        <f t="shared" si="10"/>
        <v>1</v>
      </c>
      <c r="I131" s="876"/>
      <c r="J131" s="876"/>
    </row>
    <row r="132" spans="1:10">
      <c r="A132" s="266" t="s">
        <v>3699</v>
      </c>
      <c r="B132" s="877" t="s">
        <v>3700</v>
      </c>
      <c r="C132" s="247"/>
      <c r="D132" s="247"/>
      <c r="E132" s="116">
        <v>2</v>
      </c>
      <c r="F132" s="116">
        <v>3</v>
      </c>
      <c r="G132" s="116">
        <f t="shared" si="9"/>
        <v>2</v>
      </c>
      <c r="H132" s="116">
        <f t="shared" si="10"/>
        <v>3</v>
      </c>
      <c r="I132" s="876"/>
      <c r="J132" s="876"/>
    </row>
    <row r="133" spans="1:10">
      <c r="A133" s="442" t="s">
        <v>3701</v>
      </c>
      <c r="B133" s="877" t="s">
        <v>3702</v>
      </c>
      <c r="C133" s="247"/>
      <c r="D133" s="247"/>
      <c r="E133" s="116">
        <v>0</v>
      </c>
      <c r="F133" s="116">
        <v>1</v>
      </c>
      <c r="G133" s="116">
        <f t="shared" si="9"/>
        <v>0</v>
      </c>
      <c r="H133" s="116">
        <f t="shared" si="10"/>
        <v>1</v>
      </c>
      <c r="I133" s="876"/>
      <c r="J133" s="876"/>
    </row>
    <row r="134" spans="1:10">
      <c r="A134" s="442" t="s">
        <v>3703</v>
      </c>
      <c r="B134" s="877" t="s">
        <v>3704</v>
      </c>
      <c r="C134" s="247"/>
      <c r="D134" s="247"/>
      <c r="E134" s="116">
        <v>0</v>
      </c>
      <c r="F134" s="116">
        <v>1</v>
      </c>
      <c r="G134" s="116">
        <f t="shared" si="9"/>
        <v>0</v>
      </c>
      <c r="H134" s="116">
        <f t="shared" si="10"/>
        <v>1</v>
      </c>
      <c r="I134" s="876"/>
      <c r="J134" s="876"/>
    </row>
    <row r="135" spans="1:10">
      <c r="A135" s="442" t="s">
        <v>3705</v>
      </c>
      <c r="B135" s="877" t="s">
        <v>3706</v>
      </c>
      <c r="C135" s="247"/>
      <c r="D135" s="247"/>
      <c r="E135" s="116">
        <v>0</v>
      </c>
      <c r="F135" s="116">
        <v>1</v>
      </c>
      <c r="G135" s="116">
        <f t="shared" si="9"/>
        <v>0</v>
      </c>
      <c r="H135" s="116">
        <f t="shared" si="10"/>
        <v>1</v>
      </c>
      <c r="I135" s="876"/>
      <c r="J135" s="876"/>
    </row>
    <row r="136" spans="1:10">
      <c r="A136" s="581" t="s">
        <v>3707</v>
      </c>
      <c r="B136" s="878" t="s">
        <v>3708</v>
      </c>
      <c r="C136" s="247"/>
      <c r="D136" s="247"/>
      <c r="E136" s="116">
        <v>1</v>
      </c>
      <c r="F136" s="116">
        <v>2</v>
      </c>
      <c r="G136" s="116">
        <f t="shared" si="9"/>
        <v>1</v>
      </c>
      <c r="H136" s="116">
        <f t="shared" si="10"/>
        <v>2</v>
      </c>
      <c r="I136" s="876"/>
      <c r="J136" s="876"/>
    </row>
    <row r="137" spans="1:10">
      <c r="A137" s="579" t="s">
        <v>3709</v>
      </c>
      <c r="B137" s="879" t="s">
        <v>3710</v>
      </c>
      <c r="C137" s="247"/>
      <c r="D137" s="247"/>
      <c r="E137" s="116">
        <v>0</v>
      </c>
      <c r="F137" s="116">
        <v>1</v>
      </c>
      <c r="G137" s="116">
        <f t="shared" si="9"/>
        <v>0</v>
      </c>
      <c r="H137" s="116">
        <f t="shared" si="10"/>
        <v>1</v>
      </c>
      <c r="I137" s="876"/>
      <c r="J137" s="876"/>
    </row>
    <row r="138" spans="1:10" ht="24">
      <c r="A138" s="11" t="s">
        <v>3711</v>
      </c>
      <c r="B138" s="586" t="s">
        <v>3712</v>
      </c>
      <c r="C138" s="247"/>
      <c r="D138" s="247"/>
      <c r="E138" s="116">
        <v>1</v>
      </c>
      <c r="F138" s="116">
        <v>2</v>
      </c>
      <c r="G138" s="116">
        <f t="shared" si="9"/>
        <v>1</v>
      </c>
      <c r="H138" s="116">
        <f t="shared" si="10"/>
        <v>2</v>
      </c>
      <c r="I138" s="876"/>
      <c r="J138" s="876"/>
    </row>
    <row r="139" spans="1:10">
      <c r="A139" s="11" t="s">
        <v>3713</v>
      </c>
      <c r="B139" s="586" t="s">
        <v>3714</v>
      </c>
      <c r="C139" s="247"/>
      <c r="D139" s="247"/>
      <c r="E139" s="116">
        <v>0</v>
      </c>
      <c r="F139" s="116">
        <v>1</v>
      </c>
      <c r="G139" s="116">
        <f t="shared" si="9"/>
        <v>0</v>
      </c>
      <c r="H139" s="116">
        <f t="shared" si="10"/>
        <v>1</v>
      </c>
      <c r="I139" s="876"/>
      <c r="J139" s="876"/>
    </row>
    <row r="140" spans="1:10" ht="24">
      <c r="A140" s="11" t="s">
        <v>3715</v>
      </c>
      <c r="B140" s="586" t="s">
        <v>3716</v>
      </c>
      <c r="C140" s="247"/>
      <c r="D140" s="247"/>
      <c r="E140" s="116">
        <v>0</v>
      </c>
      <c r="F140" s="116">
        <v>1</v>
      </c>
      <c r="G140" s="116">
        <f t="shared" si="9"/>
        <v>0</v>
      </c>
      <c r="H140" s="116">
        <f t="shared" si="10"/>
        <v>1</v>
      </c>
      <c r="I140" s="876"/>
      <c r="J140" s="876"/>
    </row>
    <row r="141" spans="1:10" ht="24">
      <c r="A141" s="11" t="s">
        <v>3717</v>
      </c>
      <c r="B141" s="586" t="s">
        <v>3718</v>
      </c>
      <c r="C141" s="247"/>
      <c r="D141" s="247"/>
      <c r="E141" s="116">
        <v>0</v>
      </c>
      <c r="F141" s="116">
        <v>1</v>
      </c>
      <c r="G141" s="116">
        <f t="shared" si="9"/>
        <v>0</v>
      </c>
      <c r="H141" s="116">
        <f t="shared" si="10"/>
        <v>1</v>
      </c>
      <c r="I141" s="876"/>
      <c r="J141" s="876"/>
    </row>
    <row r="142" spans="1:10">
      <c r="A142" s="11" t="s">
        <v>3719</v>
      </c>
      <c r="B142" s="587" t="s">
        <v>3720</v>
      </c>
      <c r="C142" s="247"/>
      <c r="D142" s="247"/>
      <c r="E142" s="116">
        <v>1</v>
      </c>
      <c r="F142" s="116">
        <v>2</v>
      </c>
      <c r="G142" s="116">
        <f t="shared" si="9"/>
        <v>1</v>
      </c>
      <c r="H142" s="116">
        <f t="shared" si="10"/>
        <v>2</v>
      </c>
      <c r="I142" s="876"/>
      <c r="J142" s="876"/>
    </row>
    <row r="143" spans="1:10">
      <c r="A143" s="442" t="s">
        <v>3721</v>
      </c>
      <c r="B143" s="792" t="s">
        <v>3722</v>
      </c>
      <c r="C143" s="247"/>
      <c r="D143" s="247"/>
      <c r="E143" s="116">
        <v>0</v>
      </c>
      <c r="F143" s="116">
        <v>1</v>
      </c>
      <c r="G143" s="116">
        <f t="shared" si="9"/>
        <v>0</v>
      </c>
      <c r="H143" s="116">
        <f t="shared" si="10"/>
        <v>1</v>
      </c>
      <c r="I143" s="876"/>
      <c r="J143" s="876"/>
    </row>
    <row r="144" spans="1:10">
      <c r="A144" s="442" t="s">
        <v>3723</v>
      </c>
      <c r="B144" s="877" t="s">
        <v>3724</v>
      </c>
      <c r="C144" s="247"/>
      <c r="D144" s="247"/>
      <c r="E144" s="116">
        <v>0</v>
      </c>
      <c r="F144" s="116">
        <v>1</v>
      </c>
      <c r="G144" s="116">
        <f t="shared" si="9"/>
        <v>0</v>
      </c>
      <c r="H144" s="116">
        <f t="shared" si="10"/>
        <v>1</v>
      </c>
      <c r="I144" s="876"/>
      <c r="J144" s="876"/>
    </row>
    <row r="145" spans="1:10">
      <c r="A145" s="442" t="s">
        <v>3535</v>
      </c>
      <c r="B145" s="877" t="s">
        <v>3536</v>
      </c>
      <c r="C145" s="247"/>
      <c r="D145" s="247"/>
      <c r="E145" s="116">
        <v>0</v>
      </c>
      <c r="F145" s="116">
        <v>1</v>
      </c>
      <c r="G145" s="116">
        <f t="shared" si="9"/>
        <v>0</v>
      </c>
      <c r="H145" s="116">
        <f t="shared" si="10"/>
        <v>1</v>
      </c>
      <c r="I145" s="876"/>
      <c r="J145" s="876"/>
    </row>
    <row r="146" spans="1:10">
      <c r="A146" s="442" t="s">
        <v>3725</v>
      </c>
      <c r="B146" s="792" t="s">
        <v>3726</v>
      </c>
      <c r="C146" s="247"/>
      <c r="D146" s="247"/>
      <c r="E146" s="116">
        <v>0</v>
      </c>
      <c r="F146" s="116">
        <v>1</v>
      </c>
      <c r="G146" s="116">
        <f t="shared" si="9"/>
        <v>0</v>
      </c>
      <c r="H146" s="116">
        <f t="shared" si="10"/>
        <v>1</v>
      </c>
      <c r="I146" s="876"/>
      <c r="J146" s="876"/>
    </row>
    <row r="147" spans="1:10">
      <c r="A147" s="442" t="s">
        <v>3537</v>
      </c>
      <c r="B147" s="792" t="s">
        <v>3538</v>
      </c>
      <c r="C147" s="247"/>
      <c r="D147" s="247"/>
      <c r="E147" s="116">
        <v>0</v>
      </c>
      <c r="F147" s="116">
        <v>1</v>
      </c>
      <c r="G147" s="116">
        <f t="shared" si="9"/>
        <v>0</v>
      </c>
      <c r="H147" s="116">
        <f t="shared" si="10"/>
        <v>1</v>
      </c>
      <c r="I147" s="876"/>
      <c r="J147" s="876"/>
    </row>
    <row r="148" spans="1:10">
      <c r="A148" s="316" t="s">
        <v>3727</v>
      </c>
      <c r="B148" s="791" t="s">
        <v>3728</v>
      </c>
      <c r="C148" s="247"/>
      <c r="D148" s="247"/>
      <c r="E148" s="116">
        <v>0</v>
      </c>
      <c r="F148" s="116">
        <v>1</v>
      </c>
      <c r="G148" s="116">
        <f t="shared" si="9"/>
        <v>0</v>
      </c>
      <c r="H148" s="116">
        <f t="shared" si="10"/>
        <v>1</v>
      </c>
      <c r="I148" s="876"/>
      <c r="J148" s="876"/>
    </row>
    <row r="149" spans="1:10">
      <c r="A149" s="316" t="s">
        <v>3729</v>
      </c>
      <c r="B149" s="791" t="s">
        <v>3730</v>
      </c>
      <c r="C149" s="247"/>
      <c r="D149" s="247"/>
      <c r="E149" s="116">
        <v>2</v>
      </c>
      <c r="F149" s="116">
        <v>10</v>
      </c>
      <c r="G149" s="116">
        <f t="shared" si="9"/>
        <v>2</v>
      </c>
      <c r="H149" s="116">
        <f t="shared" si="10"/>
        <v>10</v>
      </c>
      <c r="I149" s="876"/>
      <c r="J149" s="876"/>
    </row>
    <row r="150" spans="1:10">
      <c r="A150" s="11" t="s">
        <v>3049</v>
      </c>
      <c r="B150" s="586" t="s">
        <v>3050</v>
      </c>
      <c r="C150" s="247"/>
      <c r="D150" s="247"/>
      <c r="E150" s="116">
        <v>47</v>
      </c>
      <c r="F150" s="116">
        <v>50</v>
      </c>
      <c r="G150" s="116">
        <f t="shared" si="9"/>
        <v>47</v>
      </c>
      <c r="H150" s="116">
        <f t="shared" si="10"/>
        <v>50</v>
      </c>
      <c r="I150" s="876"/>
      <c r="J150" s="876"/>
    </row>
    <row r="151" spans="1:10">
      <c r="A151" s="11" t="s">
        <v>3731</v>
      </c>
      <c r="B151" s="586" t="s">
        <v>3732</v>
      </c>
      <c r="C151" s="247"/>
      <c r="D151" s="247"/>
      <c r="E151" s="116">
        <v>2</v>
      </c>
      <c r="F151" s="116">
        <v>4</v>
      </c>
      <c r="G151" s="116">
        <f t="shared" si="9"/>
        <v>2</v>
      </c>
      <c r="H151" s="116">
        <f t="shared" si="10"/>
        <v>4</v>
      </c>
      <c r="I151" s="876"/>
      <c r="J151" s="876"/>
    </row>
    <row r="152" spans="1:10">
      <c r="A152" s="11" t="s">
        <v>3547</v>
      </c>
      <c r="B152" s="792" t="s">
        <v>3548</v>
      </c>
      <c r="C152" s="247"/>
      <c r="D152" s="247"/>
      <c r="E152" s="116">
        <v>1</v>
      </c>
      <c r="F152" s="116">
        <v>1</v>
      </c>
      <c r="G152" s="116">
        <f t="shared" si="9"/>
        <v>1</v>
      </c>
      <c r="H152" s="116">
        <f t="shared" si="10"/>
        <v>1</v>
      </c>
      <c r="I152" s="876"/>
      <c r="J152" s="876"/>
    </row>
    <row r="153" spans="1:10">
      <c r="A153" s="11" t="s">
        <v>3549</v>
      </c>
      <c r="B153" s="792" t="s">
        <v>3550</v>
      </c>
      <c r="C153" s="247"/>
      <c r="D153" s="247"/>
      <c r="E153" s="116">
        <v>0</v>
      </c>
      <c r="F153" s="116">
        <v>1</v>
      </c>
      <c r="G153" s="116">
        <f t="shared" ref="G153:G184" si="11">E153+C153</f>
        <v>0</v>
      </c>
      <c r="H153" s="116">
        <f t="shared" ref="H153:H184" si="12">F153+D153</f>
        <v>1</v>
      </c>
      <c r="I153" s="876"/>
      <c r="J153" s="876"/>
    </row>
    <row r="154" spans="1:10">
      <c r="A154" s="442" t="s">
        <v>3023</v>
      </c>
      <c r="B154" s="792" t="s">
        <v>3024</v>
      </c>
      <c r="C154" s="247"/>
      <c r="D154" s="247"/>
      <c r="E154" s="116">
        <v>0</v>
      </c>
      <c r="F154" s="116">
        <v>1</v>
      </c>
      <c r="G154" s="116">
        <f t="shared" si="11"/>
        <v>0</v>
      </c>
      <c r="H154" s="116">
        <f t="shared" si="12"/>
        <v>1</v>
      </c>
      <c r="I154" s="876"/>
      <c r="J154" s="876"/>
    </row>
    <row r="155" spans="1:10">
      <c r="A155" s="442" t="s">
        <v>3733</v>
      </c>
      <c r="B155" s="877" t="s">
        <v>3734</v>
      </c>
      <c r="C155" s="247"/>
      <c r="D155" s="247"/>
      <c r="E155" s="116">
        <v>0</v>
      </c>
      <c r="F155" s="116">
        <v>1</v>
      </c>
      <c r="G155" s="116">
        <f t="shared" si="11"/>
        <v>0</v>
      </c>
      <c r="H155" s="116">
        <f t="shared" si="12"/>
        <v>1</v>
      </c>
      <c r="I155" s="876"/>
      <c r="J155" s="876"/>
    </row>
    <row r="156" spans="1:10">
      <c r="A156" s="442" t="s">
        <v>3569</v>
      </c>
      <c r="B156" s="877" t="s">
        <v>3570</v>
      </c>
      <c r="C156" s="247"/>
      <c r="D156" s="247"/>
      <c r="E156" s="116">
        <v>0</v>
      </c>
      <c r="F156" s="116">
        <v>1</v>
      </c>
      <c r="G156" s="116">
        <f t="shared" si="11"/>
        <v>0</v>
      </c>
      <c r="H156" s="116">
        <f t="shared" si="12"/>
        <v>1</v>
      </c>
      <c r="I156" s="876"/>
      <c r="J156" s="876"/>
    </row>
    <row r="157" spans="1:10">
      <c r="A157" s="442" t="s">
        <v>3735</v>
      </c>
      <c r="B157" s="877" t="s">
        <v>3736</v>
      </c>
      <c r="C157" s="247"/>
      <c r="D157" s="247"/>
      <c r="E157" s="116">
        <v>0</v>
      </c>
      <c r="F157" s="116">
        <v>1</v>
      </c>
      <c r="G157" s="116">
        <f t="shared" si="11"/>
        <v>0</v>
      </c>
      <c r="H157" s="116">
        <f t="shared" si="12"/>
        <v>1</v>
      </c>
      <c r="I157" s="876"/>
      <c r="J157" s="876"/>
    </row>
    <row r="158" spans="1:10">
      <c r="A158" s="442" t="s">
        <v>3737</v>
      </c>
      <c r="B158" s="877" t="s">
        <v>3738</v>
      </c>
      <c r="C158" s="247"/>
      <c r="D158" s="247"/>
      <c r="E158" s="116">
        <v>0</v>
      </c>
      <c r="F158" s="116">
        <v>1</v>
      </c>
      <c r="G158" s="116">
        <f t="shared" si="11"/>
        <v>0</v>
      </c>
      <c r="H158" s="116">
        <f t="shared" si="12"/>
        <v>1</v>
      </c>
      <c r="I158" s="876"/>
      <c r="J158" s="876"/>
    </row>
    <row r="159" spans="1:10">
      <c r="A159" s="442" t="s">
        <v>3739</v>
      </c>
      <c r="B159" s="877" t="s">
        <v>3740</v>
      </c>
      <c r="C159" s="247"/>
      <c r="D159" s="247"/>
      <c r="E159" s="116">
        <v>0</v>
      </c>
      <c r="F159" s="116">
        <v>1</v>
      </c>
      <c r="G159" s="116">
        <f t="shared" si="11"/>
        <v>0</v>
      </c>
      <c r="H159" s="116">
        <f t="shared" si="12"/>
        <v>1</v>
      </c>
      <c r="I159" s="876"/>
      <c r="J159" s="876"/>
    </row>
    <row r="160" spans="1:10">
      <c r="A160" s="442" t="s">
        <v>3741</v>
      </c>
      <c r="B160" s="877" t="s">
        <v>3742</v>
      </c>
      <c r="C160" s="247"/>
      <c r="D160" s="247"/>
      <c r="E160" s="116">
        <v>0</v>
      </c>
      <c r="F160" s="116">
        <v>1</v>
      </c>
      <c r="G160" s="116">
        <f t="shared" si="11"/>
        <v>0</v>
      </c>
      <c r="H160" s="116">
        <f t="shared" si="12"/>
        <v>1</v>
      </c>
      <c r="I160" s="876"/>
      <c r="J160" s="876"/>
    </row>
    <row r="161" spans="1:10">
      <c r="A161" s="442" t="s">
        <v>3743</v>
      </c>
      <c r="B161" s="877" t="s">
        <v>3744</v>
      </c>
      <c r="C161" s="247"/>
      <c r="D161" s="247"/>
      <c r="E161" s="116">
        <v>0</v>
      </c>
      <c r="F161" s="116">
        <v>1</v>
      </c>
      <c r="G161" s="116">
        <f t="shared" si="11"/>
        <v>0</v>
      </c>
      <c r="H161" s="116">
        <f t="shared" si="12"/>
        <v>1</v>
      </c>
      <c r="I161" s="876"/>
      <c r="J161" s="876"/>
    </row>
    <row r="162" spans="1:10">
      <c r="A162" s="442" t="s">
        <v>3745</v>
      </c>
      <c r="B162" s="598" t="s">
        <v>3746</v>
      </c>
      <c r="C162" s="247"/>
      <c r="D162" s="247"/>
      <c r="E162" s="116">
        <v>0</v>
      </c>
      <c r="F162" s="116">
        <v>1</v>
      </c>
      <c r="G162" s="116">
        <f t="shared" si="11"/>
        <v>0</v>
      </c>
      <c r="H162" s="116">
        <f t="shared" si="12"/>
        <v>1</v>
      </c>
      <c r="I162" s="876"/>
      <c r="J162" s="876"/>
    </row>
    <row r="163" spans="1:10">
      <c r="A163" s="442" t="s">
        <v>3747</v>
      </c>
      <c r="B163" s="792" t="s">
        <v>3748</v>
      </c>
      <c r="C163" s="247"/>
      <c r="D163" s="247"/>
      <c r="E163" s="116">
        <v>0</v>
      </c>
      <c r="F163" s="116">
        <v>1</v>
      </c>
      <c r="G163" s="116">
        <f t="shared" si="11"/>
        <v>0</v>
      </c>
      <c r="H163" s="116">
        <f t="shared" si="12"/>
        <v>1</v>
      </c>
      <c r="I163" s="876"/>
      <c r="J163" s="876"/>
    </row>
    <row r="164" spans="1:10">
      <c r="A164" s="442" t="s">
        <v>3749</v>
      </c>
      <c r="B164" s="877" t="s">
        <v>3750</v>
      </c>
      <c r="C164" s="247"/>
      <c r="D164" s="247"/>
      <c r="E164" s="116">
        <v>0</v>
      </c>
      <c r="F164" s="116">
        <v>1</v>
      </c>
      <c r="G164" s="116">
        <f t="shared" si="11"/>
        <v>0</v>
      </c>
      <c r="H164" s="116">
        <f t="shared" si="12"/>
        <v>1</v>
      </c>
      <c r="I164" s="876"/>
      <c r="J164" s="876"/>
    </row>
    <row r="165" spans="1:10">
      <c r="A165" s="442" t="s">
        <v>3751</v>
      </c>
      <c r="B165" s="877" t="s">
        <v>3752</v>
      </c>
      <c r="C165" s="247"/>
      <c r="D165" s="247"/>
      <c r="E165" s="116">
        <v>0</v>
      </c>
      <c r="F165" s="116">
        <v>1</v>
      </c>
      <c r="G165" s="116">
        <f t="shared" si="11"/>
        <v>0</v>
      </c>
      <c r="H165" s="116">
        <f t="shared" si="12"/>
        <v>1</v>
      </c>
      <c r="I165" s="876"/>
      <c r="J165" s="876"/>
    </row>
    <row r="166" spans="1:10">
      <c r="A166" s="442" t="s">
        <v>3607</v>
      </c>
      <c r="B166" s="877" t="s">
        <v>3608</v>
      </c>
      <c r="C166" s="247"/>
      <c r="D166" s="247"/>
      <c r="E166" s="116">
        <v>68</v>
      </c>
      <c r="F166" s="116">
        <v>80</v>
      </c>
      <c r="G166" s="116">
        <f t="shared" si="11"/>
        <v>68</v>
      </c>
      <c r="H166" s="116">
        <f t="shared" si="12"/>
        <v>80</v>
      </c>
      <c r="I166" s="876"/>
      <c r="J166" s="876"/>
    </row>
    <row r="167" spans="1:10">
      <c r="A167" s="442" t="s">
        <v>3753</v>
      </c>
      <c r="B167" s="877" t="s">
        <v>3754</v>
      </c>
      <c r="C167" s="247"/>
      <c r="D167" s="247"/>
      <c r="E167" s="116">
        <v>4</v>
      </c>
      <c r="F167" s="116">
        <v>6</v>
      </c>
      <c r="G167" s="116">
        <f t="shared" si="11"/>
        <v>4</v>
      </c>
      <c r="H167" s="116">
        <f t="shared" si="12"/>
        <v>6</v>
      </c>
      <c r="I167" s="876"/>
      <c r="J167" s="876"/>
    </row>
    <row r="168" spans="1:10">
      <c r="A168" s="442" t="s">
        <v>3755</v>
      </c>
      <c r="B168" s="877" t="s">
        <v>3756</v>
      </c>
      <c r="C168" s="247"/>
      <c r="D168" s="247"/>
      <c r="E168" s="116">
        <v>67</v>
      </c>
      <c r="F168" s="116">
        <v>80</v>
      </c>
      <c r="G168" s="116">
        <f t="shared" si="11"/>
        <v>67</v>
      </c>
      <c r="H168" s="116">
        <f t="shared" si="12"/>
        <v>80</v>
      </c>
      <c r="I168" s="876"/>
      <c r="J168" s="876"/>
    </row>
    <row r="169" spans="1:10">
      <c r="A169" s="442" t="s">
        <v>3613</v>
      </c>
      <c r="B169" s="877" t="s">
        <v>3614</v>
      </c>
      <c r="C169" s="247"/>
      <c r="D169" s="247"/>
      <c r="E169" s="116">
        <v>0</v>
      </c>
      <c r="F169" s="116">
        <v>1</v>
      </c>
      <c r="G169" s="116">
        <f t="shared" si="11"/>
        <v>0</v>
      </c>
      <c r="H169" s="116">
        <f t="shared" si="12"/>
        <v>1</v>
      </c>
      <c r="I169" s="876"/>
      <c r="J169" s="876"/>
    </row>
    <row r="170" spans="1:10">
      <c r="A170" s="442" t="s">
        <v>3617</v>
      </c>
      <c r="B170" s="877" t="s">
        <v>3618</v>
      </c>
      <c r="C170" s="247"/>
      <c r="D170" s="247"/>
      <c r="E170" s="116">
        <v>0</v>
      </c>
      <c r="F170" s="116">
        <v>1</v>
      </c>
      <c r="G170" s="116">
        <f t="shared" si="11"/>
        <v>0</v>
      </c>
      <c r="H170" s="116">
        <f t="shared" si="12"/>
        <v>1</v>
      </c>
      <c r="I170" s="876"/>
      <c r="J170" s="876"/>
    </row>
    <row r="171" spans="1:10">
      <c r="A171" s="194" t="s">
        <v>3619</v>
      </c>
      <c r="B171" s="334" t="s">
        <v>3620</v>
      </c>
      <c r="C171" s="247"/>
      <c r="D171" s="247"/>
      <c r="E171" s="116">
        <v>0</v>
      </c>
      <c r="F171" s="116">
        <v>1</v>
      </c>
      <c r="G171" s="116">
        <f t="shared" si="11"/>
        <v>0</v>
      </c>
      <c r="H171" s="116">
        <f t="shared" si="12"/>
        <v>1</v>
      </c>
      <c r="I171" s="876"/>
      <c r="J171" s="876"/>
    </row>
    <row r="172" spans="1:10">
      <c r="A172" s="442" t="s">
        <v>3621</v>
      </c>
      <c r="B172" s="877" t="s">
        <v>3622</v>
      </c>
      <c r="C172" s="247"/>
      <c r="D172" s="247"/>
      <c r="E172" s="116">
        <v>0</v>
      </c>
      <c r="F172" s="116">
        <v>1</v>
      </c>
      <c r="G172" s="116">
        <f t="shared" si="11"/>
        <v>0</v>
      </c>
      <c r="H172" s="116">
        <f t="shared" si="12"/>
        <v>1</v>
      </c>
      <c r="I172" s="876"/>
      <c r="J172" s="876"/>
    </row>
    <row r="173" spans="1:10">
      <c r="A173" s="442" t="s">
        <v>3623</v>
      </c>
      <c r="B173" s="877" t="s">
        <v>3624</v>
      </c>
      <c r="C173" s="247"/>
      <c r="D173" s="247"/>
      <c r="E173" s="116">
        <v>0</v>
      </c>
      <c r="F173" s="116">
        <v>1</v>
      </c>
      <c r="G173" s="116">
        <f t="shared" si="11"/>
        <v>0</v>
      </c>
      <c r="H173" s="116">
        <f t="shared" si="12"/>
        <v>1</v>
      </c>
      <c r="I173" s="876"/>
      <c r="J173" s="876"/>
    </row>
    <row r="174" spans="1:10">
      <c r="A174" s="442" t="s">
        <v>3625</v>
      </c>
      <c r="B174" s="877" t="s">
        <v>3626</v>
      </c>
      <c r="C174" s="247"/>
      <c r="D174" s="247"/>
      <c r="E174" s="116">
        <v>0</v>
      </c>
      <c r="F174" s="116">
        <v>1</v>
      </c>
      <c r="G174" s="116">
        <f t="shared" si="11"/>
        <v>0</v>
      </c>
      <c r="H174" s="116">
        <f t="shared" si="12"/>
        <v>1</v>
      </c>
      <c r="I174" s="876"/>
      <c r="J174" s="876"/>
    </row>
    <row r="175" spans="1:10">
      <c r="A175" s="442" t="s">
        <v>3627</v>
      </c>
      <c r="B175" s="877" t="s">
        <v>3628</v>
      </c>
      <c r="C175" s="247"/>
      <c r="D175" s="247"/>
      <c r="E175" s="116">
        <v>0</v>
      </c>
      <c r="F175" s="116">
        <v>1</v>
      </c>
      <c r="G175" s="116">
        <f t="shared" si="11"/>
        <v>0</v>
      </c>
      <c r="H175" s="116">
        <f t="shared" si="12"/>
        <v>1</v>
      </c>
      <c r="I175" s="876"/>
      <c r="J175" s="876"/>
    </row>
    <row r="176" spans="1:10">
      <c r="A176" s="706" t="s">
        <v>3633</v>
      </c>
      <c r="B176" s="880" t="s">
        <v>3634</v>
      </c>
      <c r="C176" s="247"/>
      <c r="D176" s="247"/>
      <c r="E176" s="116">
        <v>0</v>
      </c>
      <c r="F176" s="116">
        <v>1</v>
      </c>
      <c r="G176" s="116">
        <f t="shared" si="11"/>
        <v>0</v>
      </c>
      <c r="H176" s="116">
        <f t="shared" si="12"/>
        <v>1</v>
      </c>
      <c r="I176" s="876"/>
      <c r="J176" s="876"/>
    </row>
    <row r="177" spans="1:10">
      <c r="A177" s="316" t="s">
        <v>3635</v>
      </c>
      <c r="B177" s="791" t="s">
        <v>3636</v>
      </c>
      <c r="C177" s="247"/>
      <c r="D177" s="247"/>
      <c r="E177" s="116">
        <v>0</v>
      </c>
      <c r="F177" s="116">
        <v>1</v>
      </c>
      <c r="G177" s="116">
        <f t="shared" si="11"/>
        <v>0</v>
      </c>
      <c r="H177" s="116">
        <f t="shared" si="12"/>
        <v>1</v>
      </c>
      <c r="I177" s="876"/>
      <c r="J177" s="876"/>
    </row>
    <row r="178" spans="1:10">
      <c r="A178" s="316" t="s">
        <v>3637</v>
      </c>
      <c r="B178" s="791" t="s">
        <v>3638</v>
      </c>
      <c r="C178" s="247"/>
      <c r="D178" s="247"/>
      <c r="E178" s="116">
        <v>0</v>
      </c>
      <c r="F178" s="116">
        <v>1</v>
      </c>
      <c r="G178" s="116">
        <f t="shared" si="11"/>
        <v>0</v>
      </c>
      <c r="H178" s="116">
        <f t="shared" si="12"/>
        <v>1</v>
      </c>
      <c r="I178" s="876"/>
      <c r="J178" s="876"/>
    </row>
    <row r="179" spans="1:10">
      <c r="A179" s="316" t="s">
        <v>3639</v>
      </c>
      <c r="B179" s="791" t="s">
        <v>3640</v>
      </c>
      <c r="C179" s="247"/>
      <c r="D179" s="247"/>
      <c r="E179" s="116">
        <v>0</v>
      </c>
      <c r="F179" s="116">
        <v>1</v>
      </c>
      <c r="G179" s="116">
        <f t="shared" si="11"/>
        <v>0</v>
      </c>
      <c r="H179" s="116">
        <f t="shared" si="12"/>
        <v>1</v>
      </c>
      <c r="I179" s="876"/>
      <c r="J179" s="876"/>
    </row>
    <row r="180" spans="1:10" ht="24">
      <c r="A180" s="316" t="s">
        <v>3757</v>
      </c>
      <c r="B180" s="791" t="s">
        <v>3758</v>
      </c>
      <c r="C180" s="247"/>
      <c r="D180" s="247"/>
      <c r="E180" s="116">
        <v>0</v>
      </c>
      <c r="F180" s="116">
        <v>1</v>
      </c>
      <c r="G180" s="116">
        <f t="shared" si="11"/>
        <v>0</v>
      </c>
      <c r="H180" s="116">
        <f t="shared" si="12"/>
        <v>1</v>
      </c>
      <c r="I180" s="876"/>
      <c r="J180" s="876"/>
    </row>
    <row r="181" spans="1:10" ht="24">
      <c r="A181" s="316" t="s">
        <v>3759</v>
      </c>
      <c r="B181" s="791" t="s">
        <v>3760</v>
      </c>
      <c r="C181" s="247"/>
      <c r="D181" s="247"/>
      <c r="E181" s="116">
        <v>0</v>
      </c>
      <c r="F181" s="116">
        <v>1</v>
      </c>
      <c r="G181" s="116">
        <f t="shared" si="11"/>
        <v>0</v>
      </c>
      <c r="H181" s="116">
        <f t="shared" si="12"/>
        <v>1</v>
      </c>
      <c r="I181" s="876"/>
      <c r="J181" s="876"/>
    </row>
    <row r="182" spans="1:10" ht="24">
      <c r="A182" s="316" t="s">
        <v>3647</v>
      </c>
      <c r="B182" s="791" t="s">
        <v>3648</v>
      </c>
      <c r="C182" s="247"/>
      <c r="D182" s="247"/>
      <c r="E182" s="116">
        <v>0</v>
      </c>
      <c r="F182" s="116">
        <v>1</v>
      </c>
      <c r="G182" s="116">
        <f t="shared" si="11"/>
        <v>0</v>
      </c>
      <c r="H182" s="116">
        <f t="shared" si="12"/>
        <v>1</v>
      </c>
      <c r="I182" s="876"/>
      <c r="J182" s="876"/>
    </row>
    <row r="183" spans="1:10" ht="24">
      <c r="A183" s="316" t="s">
        <v>3761</v>
      </c>
      <c r="B183" s="791" t="s">
        <v>3762</v>
      </c>
      <c r="C183" s="247"/>
      <c r="D183" s="247"/>
      <c r="E183" s="116">
        <v>0</v>
      </c>
      <c r="F183" s="116">
        <v>1</v>
      </c>
      <c r="G183" s="116">
        <f t="shared" si="11"/>
        <v>0</v>
      </c>
      <c r="H183" s="116">
        <f t="shared" si="12"/>
        <v>1</v>
      </c>
      <c r="I183" s="876"/>
      <c r="J183" s="876"/>
    </row>
    <row r="184" spans="1:10">
      <c r="A184" s="316" t="s">
        <v>3653</v>
      </c>
      <c r="B184" s="791" t="s">
        <v>3654</v>
      </c>
      <c r="C184" s="247"/>
      <c r="D184" s="247"/>
      <c r="E184" s="116">
        <v>0</v>
      </c>
      <c r="F184" s="116">
        <v>1</v>
      </c>
      <c r="G184" s="116">
        <f t="shared" si="11"/>
        <v>0</v>
      </c>
      <c r="H184" s="116">
        <f t="shared" si="12"/>
        <v>1</v>
      </c>
      <c r="I184" s="876"/>
      <c r="J184" s="876"/>
    </row>
    <row r="185" spans="1:10">
      <c r="A185" s="11" t="s">
        <v>3655</v>
      </c>
      <c r="B185" s="791" t="s">
        <v>3656</v>
      </c>
      <c r="C185" s="247"/>
      <c r="D185" s="247"/>
      <c r="E185" s="116">
        <v>0</v>
      </c>
      <c r="F185" s="116">
        <v>1</v>
      </c>
      <c r="G185" s="116">
        <f t="shared" ref="G185:G203" si="13">E185+C185</f>
        <v>0</v>
      </c>
      <c r="H185" s="116">
        <f t="shared" ref="H185:H203" si="14">F185+D185</f>
        <v>1</v>
      </c>
      <c r="I185" s="876"/>
      <c r="J185" s="876"/>
    </row>
    <row r="186" spans="1:10">
      <c r="A186" s="9" t="s">
        <v>3657</v>
      </c>
      <c r="B186" s="791" t="s">
        <v>3658</v>
      </c>
      <c r="C186" s="247"/>
      <c r="D186" s="247"/>
      <c r="E186" s="116">
        <v>0</v>
      </c>
      <c r="F186" s="116">
        <v>1</v>
      </c>
      <c r="G186" s="116">
        <f t="shared" si="13"/>
        <v>0</v>
      </c>
      <c r="H186" s="116">
        <f t="shared" si="14"/>
        <v>1</v>
      </c>
      <c r="I186" s="876"/>
      <c r="J186" s="876"/>
    </row>
    <row r="187" spans="1:10">
      <c r="A187" s="316" t="s">
        <v>3763</v>
      </c>
      <c r="B187" s="791" t="s">
        <v>3764</v>
      </c>
      <c r="C187" s="247"/>
      <c r="D187" s="247"/>
      <c r="E187" s="116">
        <v>0</v>
      </c>
      <c r="F187" s="116">
        <v>1</v>
      </c>
      <c r="G187" s="116">
        <f t="shared" si="13"/>
        <v>0</v>
      </c>
      <c r="H187" s="116">
        <f t="shared" si="14"/>
        <v>1</v>
      </c>
      <c r="I187" s="876"/>
      <c r="J187" s="876"/>
    </row>
    <row r="188" spans="1:10">
      <c r="A188" s="316" t="s">
        <v>3765</v>
      </c>
      <c r="B188" s="782" t="s">
        <v>3766</v>
      </c>
      <c r="C188" s="247"/>
      <c r="D188" s="247"/>
      <c r="E188" s="116">
        <v>0</v>
      </c>
      <c r="F188" s="116">
        <v>1</v>
      </c>
      <c r="G188" s="116">
        <f t="shared" si="13"/>
        <v>0</v>
      </c>
      <c r="H188" s="116">
        <f t="shared" si="14"/>
        <v>1</v>
      </c>
      <c r="I188" s="876"/>
      <c r="J188" s="876"/>
    </row>
    <row r="189" spans="1:10">
      <c r="A189" s="316" t="s">
        <v>3659</v>
      </c>
      <c r="B189" s="792" t="s">
        <v>3660</v>
      </c>
      <c r="C189" s="247"/>
      <c r="D189" s="247"/>
      <c r="E189" s="116">
        <v>0</v>
      </c>
      <c r="F189" s="116">
        <v>1</v>
      </c>
      <c r="G189" s="116">
        <f t="shared" si="13"/>
        <v>0</v>
      </c>
      <c r="H189" s="116">
        <f t="shared" si="14"/>
        <v>1</v>
      </c>
      <c r="I189" s="876"/>
      <c r="J189" s="876"/>
    </row>
    <row r="190" spans="1:10">
      <c r="A190" s="442" t="s">
        <v>3767</v>
      </c>
      <c r="B190" s="877" t="s">
        <v>3768</v>
      </c>
      <c r="C190" s="247"/>
      <c r="D190" s="247"/>
      <c r="E190" s="116">
        <v>0</v>
      </c>
      <c r="F190" s="116">
        <v>1</v>
      </c>
      <c r="G190" s="116">
        <f t="shared" si="13"/>
        <v>0</v>
      </c>
      <c r="H190" s="116">
        <f t="shared" si="14"/>
        <v>1</v>
      </c>
      <c r="I190" s="876"/>
      <c r="J190" s="876"/>
    </row>
    <row r="191" spans="1:10">
      <c r="A191" s="442" t="s">
        <v>3146</v>
      </c>
      <c r="B191" s="877" t="s">
        <v>3147</v>
      </c>
      <c r="C191" s="247"/>
      <c r="D191" s="247"/>
      <c r="E191" s="116">
        <v>0</v>
      </c>
      <c r="F191" s="116">
        <v>1</v>
      </c>
      <c r="G191" s="116">
        <f t="shared" si="13"/>
        <v>0</v>
      </c>
      <c r="H191" s="116">
        <f t="shared" si="14"/>
        <v>1</v>
      </c>
      <c r="I191" s="876"/>
      <c r="J191" s="876"/>
    </row>
    <row r="192" spans="1:10">
      <c r="A192" s="266" t="s">
        <v>3769</v>
      </c>
      <c r="B192" s="877" t="s">
        <v>3770</v>
      </c>
      <c r="C192" s="247"/>
      <c r="D192" s="247"/>
      <c r="E192" s="116">
        <v>0</v>
      </c>
      <c r="F192" s="116">
        <v>1</v>
      </c>
      <c r="G192" s="116">
        <f t="shared" si="13"/>
        <v>0</v>
      </c>
      <c r="H192" s="116">
        <f t="shared" si="14"/>
        <v>1</v>
      </c>
      <c r="I192" s="876"/>
      <c r="J192" s="876"/>
    </row>
    <row r="193" spans="1:10">
      <c r="A193" s="11" t="s">
        <v>3771</v>
      </c>
      <c r="B193" s="586" t="s">
        <v>3772</v>
      </c>
      <c r="C193" s="247"/>
      <c r="D193" s="247"/>
      <c r="E193" s="116">
        <v>0</v>
      </c>
      <c r="F193" s="116">
        <v>1</v>
      </c>
      <c r="G193" s="116">
        <f t="shared" si="13"/>
        <v>0</v>
      </c>
      <c r="H193" s="116">
        <f t="shared" si="14"/>
        <v>1</v>
      </c>
      <c r="I193" s="876"/>
      <c r="J193" s="876"/>
    </row>
    <row r="194" spans="1:10">
      <c r="A194" s="842" t="s">
        <v>3773</v>
      </c>
      <c r="B194" s="843" t="s">
        <v>3774</v>
      </c>
      <c r="C194" s="247"/>
      <c r="D194" s="247"/>
      <c r="E194" s="116">
        <v>4</v>
      </c>
      <c r="F194" s="116">
        <v>10</v>
      </c>
      <c r="G194" s="116">
        <f t="shared" si="13"/>
        <v>4</v>
      </c>
      <c r="H194" s="116">
        <f t="shared" si="14"/>
        <v>10</v>
      </c>
      <c r="I194" s="876"/>
      <c r="J194" s="355"/>
    </row>
    <row r="195" spans="1:10">
      <c r="A195" s="842" t="s">
        <v>3775</v>
      </c>
      <c r="B195" s="843" t="s">
        <v>3776</v>
      </c>
      <c r="C195" s="247"/>
      <c r="D195" s="247"/>
      <c r="E195" s="116">
        <v>43</v>
      </c>
      <c r="F195" s="116">
        <v>100</v>
      </c>
      <c r="G195" s="116">
        <f t="shared" si="13"/>
        <v>43</v>
      </c>
      <c r="H195" s="116">
        <f t="shared" si="14"/>
        <v>100</v>
      </c>
      <c r="I195" s="876"/>
      <c r="J195" s="355"/>
    </row>
    <row r="196" spans="1:10">
      <c r="A196" s="842" t="s">
        <v>3545</v>
      </c>
      <c r="B196" s="843" t="s">
        <v>3546</v>
      </c>
      <c r="C196" s="247"/>
      <c r="D196" s="247"/>
      <c r="E196" s="116">
        <v>76</v>
      </c>
      <c r="F196" s="116">
        <v>100</v>
      </c>
      <c r="G196" s="116">
        <f t="shared" si="13"/>
        <v>76</v>
      </c>
      <c r="H196" s="116">
        <f t="shared" si="14"/>
        <v>100</v>
      </c>
      <c r="I196" s="876"/>
      <c r="J196" s="355"/>
    </row>
    <row r="197" spans="1:10">
      <c r="A197" s="842" t="s">
        <v>3777</v>
      </c>
      <c r="B197" s="843" t="s">
        <v>3778</v>
      </c>
      <c r="C197" s="247"/>
      <c r="D197" s="247"/>
      <c r="E197" s="116">
        <v>5</v>
      </c>
      <c r="F197" s="116">
        <v>10</v>
      </c>
      <c r="G197" s="116">
        <f t="shared" si="13"/>
        <v>5</v>
      </c>
      <c r="H197" s="116">
        <f t="shared" si="14"/>
        <v>10</v>
      </c>
      <c r="I197" s="876"/>
      <c r="J197" s="355"/>
    </row>
    <row r="198" spans="1:10">
      <c r="A198" s="842" t="s">
        <v>3045</v>
      </c>
      <c r="B198" s="843" t="s">
        <v>3046</v>
      </c>
      <c r="C198" s="247"/>
      <c r="D198" s="247"/>
      <c r="E198" s="116">
        <v>1</v>
      </c>
      <c r="F198" s="116">
        <v>5</v>
      </c>
      <c r="G198" s="116">
        <f t="shared" si="13"/>
        <v>1</v>
      </c>
      <c r="H198" s="116">
        <f t="shared" si="14"/>
        <v>5</v>
      </c>
      <c r="I198" s="876"/>
      <c r="J198" s="355"/>
    </row>
    <row r="199" spans="1:10">
      <c r="A199" s="842" t="s">
        <v>3779</v>
      </c>
      <c r="B199" s="843" t="s">
        <v>3780</v>
      </c>
      <c r="C199" s="881"/>
      <c r="D199" s="881"/>
      <c r="E199" s="116">
        <v>6</v>
      </c>
      <c r="F199" s="116">
        <v>20</v>
      </c>
      <c r="G199" s="116">
        <f t="shared" si="13"/>
        <v>6</v>
      </c>
      <c r="H199" s="116">
        <f t="shared" si="14"/>
        <v>20</v>
      </c>
      <c r="I199" s="876"/>
      <c r="J199" s="884"/>
    </row>
    <row r="200" spans="1:10">
      <c r="A200" s="842" t="s">
        <v>1984</v>
      </c>
      <c r="B200" s="843" t="s">
        <v>1985</v>
      </c>
      <c r="C200" s="247"/>
      <c r="D200" s="247"/>
      <c r="E200" s="116">
        <v>4</v>
      </c>
      <c r="F200" s="116">
        <v>15</v>
      </c>
      <c r="G200" s="116">
        <f t="shared" si="13"/>
        <v>4</v>
      </c>
      <c r="H200" s="116">
        <f t="shared" si="14"/>
        <v>15</v>
      </c>
      <c r="I200" s="876"/>
      <c r="J200" s="355"/>
    </row>
    <row r="201" spans="1:10">
      <c r="A201" s="842" t="s">
        <v>2093</v>
      </c>
      <c r="B201" s="843" t="s">
        <v>2094</v>
      </c>
      <c r="C201" s="247"/>
      <c r="D201" s="247"/>
      <c r="E201" s="116">
        <v>12</v>
      </c>
      <c r="F201" s="116">
        <v>20</v>
      </c>
      <c r="G201" s="116">
        <f t="shared" si="13"/>
        <v>12</v>
      </c>
      <c r="H201" s="116">
        <f t="shared" si="14"/>
        <v>20</v>
      </c>
      <c r="I201" s="876"/>
      <c r="J201" s="355"/>
    </row>
    <row r="202" spans="1:10">
      <c r="A202" s="882" t="s">
        <v>2219</v>
      </c>
      <c r="B202" s="883" t="s">
        <v>2220</v>
      </c>
      <c r="C202" s="247"/>
      <c r="D202" s="247"/>
      <c r="E202" s="116">
        <v>1</v>
      </c>
      <c r="F202" s="116">
        <v>6</v>
      </c>
      <c r="G202" s="116">
        <f t="shared" si="13"/>
        <v>1</v>
      </c>
      <c r="H202" s="116">
        <f t="shared" si="14"/>
        <v>6</v>
      </c>
      <c r="I202" s="876"/>
      <c r="J202" s="355"/>
    </row>
    <row r="203" spans="1:10">
      <c r="A203" s="882" t="s">
        <v>3781</v>
      </c>
      <c r="B203" s="883" t="s">
        <v>3782</v>
      </c>
      <c r="C203" s="247"/>
      <c r="D203" s="247"/>
      <c r="E203" s="116">
        <v>2</v>
      </c>
      <c r="F203" s="116">
        <v>10</v>
      </c>
      <c r="G203" s="116">
        <f t="shared" si="13"/>
        <v>2</v>
      </c>
      <c r="H203" s="116">
        <f t="shared" si="14"/>
        <v>10</v>
      </c>
      <c r="I203" s="876"/>
      <c r="J203" s="355"/>
    </row>
    <row r="204" spans="1:10">
      <c r="A204" s="99"/>
      <c r="B204" s="100" t="s">
        <v>1792</v>
      </c>
      <c r="C204" s="101"/>
      <c r="D204" s="101"/>
      <c r="E204" s="101">
        <f t="shared" ref="E204:H204" si="15">SUM(E121:E203)</f>
        <v>371</v>
      </c>
      <c r="F204" s="101">
        <f t="shared" si="15"/>
        <v>619</v>
      </c>
      <c r="G204" s="101">
        <f t="shared" si="15"/>
        <v>371</v>
      </c>
      <c r="H204" s="101">
        <f t="shared" si="15"/>
        <v>619</v>
      </c>
      <c r="I204" s="885"/>
      <c r="J204" s="885"/>
    </row>
    <row r="205" spans="1:10">
      <c r="A205" s="606"/>
      <c r="B205" s="201" t="s">
        <v>2105</v>
      </c>
      <c r="C205" s="122"/>
      <c r="D205" s="122"/>
      <c r="E205" s="122">
        <f t="shared" ref="E205:H205" si="16">E119+E204</f>
        <v>1483</v>
      </c>
      <c r="F205" s="122">
        <f t="shared" si="16"/>
        <v>1931</v>
      </c>
      <c r="G205" s="122">
        <f t="shared" si="16"/>
        <v>1483</v>
      </c>
      <c r="H205" s="122">
        <f t="shared" si="16"/>
        <v>1931</v>
      </c>
      <c r="I205" s="885"/>
      <c r="J205" s="885"/>
    </row>
    <row r="206" spans="1:10">
      <c r="A206" s="3566" t="s">
        <v>2106</v>
      </c>
      <c r="B206" s="3567"/>
      <c r="C206" s="90"/>
      <c r="D206" s="90"/>
      <c r="E206" s="90"/>
      <c r="F206" s="90"/>
      <c r="G206" s="142"/>
      <c r="H206" s="142"/>
      <c r="I206" s="355"/>
      <c r="J206" s="355"/>
    </row>
    <row r="207" spans="1:10">
      <c r="A207" s="192" t="s">
        <v>2217</v>
      </c>
      <c r="B207" s="486" t="s">
        <v>2218</v>
      </c>
      <c r="C207" s="116">
        <v>0</v>
      </c>
      <c r="D207" s="116">
        <v>0</v>
      </c>
      <c r="E207" s="116">
        <v>553</v>
      </c>
      <c r="F207" s="116">
        <v>550</v>
      </c>
      <c r="G207" s="116">
        <f t="shared" ref="G207:G238" si="17">E207+C207</f>
        <v>553</v>
      </c>
      <c r="H207" s="116">
        <f t="shared" ref="H207:H238" si="18">F207+D207</f>
        <v>550</v>
      </c>
      <c r="I207" s="355"/>
      <c r="J207" s="355"/>
    </row>
    <row r="208" spans="1:10" ht="24">
      <c r="A208" s="282" t="s">
        <v>2269</v>
      </c>
      <c r="B208" s="334" t="s">
        <v>2270</v>
      </c>
      <c r="C208" s="116">
        <v>0</v>
      </c>
      <c r="D208" s="116">
        <v>0</v>
      </c>
      <c r="E208" s="116">
        <v>0</v>
      </c>
      <c r="F208" s="116">
        <v>10</v>
      </c>
      <c r="G208" s="116">
        <f t="shared" si="17"/>
        <v>0</v>
      </c>
      <c r="H208" s="116">
        <f t="shared" si="18"/>
        <v>10</v>
      </c>
      <c r="I208" s="355"/>
      <c r="J208" s="355"/>
    </row>
    <row r="209" spans="1:10">
      <c r="A209" s="316" t="s">
        <v>2273</v>
      </c>
      <c r="B209" s="335" t="s">
        <v>2274</v>
      </c>
      <c r="C209" s="116">
        <v>43</v>
      </c>
      <c r="D209" s="116">
        <v>100</v>
      </c>
      <c r="E209" s="116">
        <v>5</v>
      </c>
      <c r="F209" s="116">
        <v>10</v>
      </c>
      <c r="G209" s="116">
        <f t="shared" si="17"/>
        <v>48</v>
      </c>
      <c r="H209" s="116">
        <f t="shared" si="18"/>
        <v>110</v>
      </c>
      <c r="I209" s="355"/>
      <c r="J209" s="355"/>
    </row>
    <row r="210" spans="1:10">
      <c r="A210" s="316" t="s">
        <v>3783</v>
      </c>
      <c r="B210" s="391" t="s">
        <v>3784</v>
      </c>
      <c r="C210" s="116">
        <v>264</v>
      </c>
      <c r="D210" s="116">
        <v>300</v>
      </c>
      <c r="E210" s="116">
        <v>0</v>
      </c>
      <c r="F210" s="116">
        <v>0</v>
      </c>
      <c r="G210" s="116">
        <f t="shared" si="17"/>
        <v>264</v>
      </c>
      <c r="H210" s="116">
        <f t="shared" si="18"/>
        <v>300</v>
      </c>
      <c r="I210" s="355"/>
      <c r="J210" s="355"/>
    </row>
    <row r="211" spans="1:10">
      <c r="A211" s="316" t="s">
        <v>3785</v>
      </c>
      <c r="B211" s="391" t="s">
        <v>3786</v>
      </c>
      <c r="C211" s="116">
        <v>192</v>
      </c>
      <c r="D211" s="116">
        <v>250</v>
      </c>
      <c r="E211" s="116">
        <v>0</v>
      </c>
      <c r="F211" s="116">
        <v>0</v>
      </c>
      <c r="G211" s="116">
        <f t="shared" si="17"/>
        <v>192</v>
      </c>
      <c r="H211" s="116">
        <f t="shared" si="18"/>
        <v>250</v>
      </c>
      <c r="I211" s="355"/>
      <c r="J211" s="355"/>
    </row>
    <row r="212" spans="1:10">
      <c r="A212" s="11">
        <v>600021</v>
      </c>
      <c r="B212" s="601" t="s">
        <v>3787</v>
      </c>
      <c r="C212" s="116">
        <v>0</v>
      </c>
      <c r="D212" s="116">
        <v>0</v>
      </c>
      <c r="E212" s="116">
        <v>0</v>
      </c>
      <c r="F212" s="116">
        <v>1</v>
      </c>
      <c r="G212" s="116">
        <f t="shared" si="17"/>
        <v>0</v>
      </c>
      <c r="H212" s="116">
        <f t="shared" si="18"/>
        <v>1</v>
      </c>
      <c r="I212" s="355"/>
      <c r="J212" s="355"/>
    </row>
    <row r="213" spans="1:10">
      <c r="A213" s="316" t="s">
        <v>3788</v>
      </c>
      <c r="B213" s="391" t="s">
        <v>3789</v>
      </c>
      <c r="C213" s="116">
        <v>290</v>
      </c>
      <c r="D213" s="116">
        <v>300</v>
      </c>
      <c r="E213" s="116">
        <v>0</v>
      </c>
      <c r="F213" s="116">
        <v>0</v>
      </c>
      <c r="G213" s="116">
        <f t="shared" si="17"/>
        <v>290</v>
      </c>
      <c r="H213" s="116">
        <f t="shared" si="18"/>
        <v>300</v>
      </c>
      <c r="I213" s="355"/>
      <c r="J213" s="355"/>
    </row>
    <row r="214" spans="1:10">
      <c r="A214" s="316" t="s">
        <v>3790</v>
      </c>
      <c r="B214" s="391" t="s">
        <v>3791</v>
      </c>
      <c r="C214" s="116">
        <v>835</v>
      </c>
      <c r="D214" s="116">
        <v>700</v>
      </c>
      <c r="E214" s="116">
        <v>0</v>
      </c>
      <c r="F214" s="116">
        <v>0</v>
      </c>
      <c r="G214" s="116">
        <f t="shared" si="17"/>
        <v>835</v>
      </c>
      <c r="H214" s="116">
        <f t="shared" si="18"/>
        <v>700</v>
      </c>
      <c r="I214" s="355"/>
      <c r="J214" s="355"/>
    </row>
    <row r="215" spans="1:10">
      <c r="A215" s="316">
        <v>600103</v>
      </c>
      <c r="B215" s="391" t="s">
        <v>2276</v>
      </c>
      <c r="C215" s="116">
        <v>0</v>
      </c>
      <c r="D215" s="116">
        <v>0</v>
      </c>
      <c r="E215" s="116">
        <v>22</v>
      </c>
      <c r="F215" s="116">
        <v>10000</v>
      </c>
      <c r="G215" s="116">
        <f t="shared" si="17"/>
        <v>22</v>
      </c>
      <c r="H215" s="116">
        <f t="shared" si="18"/>
        <v>10000</v>
      </c>
      <c r="I215" s="355"/>
      <c r="J215" s="355"/>
    </row>
    <row r="216" spans="1:10">
      <c r="A216" s="316" t="s">
        <v>3792</v>
      </c>
      <c r="B216" s="391" t="s">
        <v>3793</v>
      </c>
      <c r="C216" s="116">
        <v>0</v>
      </c>
      <c r="D216" s="116">
        <v>0</v>
      </c>
      <c r="E216" s="116">
        <v>0</v>
      </c>
      <c r="F216" s="116">
        <v>50</v>
      </c>
      <c r="G216" s="116">
        <f t="shared" si="17"/>
        <v>0</v>
      </c>
      <c r="H216" s="116">
        <f t="shared" si="18"/>
        <v>50</v>
      </c>
      <c r="I216" s="355"/>
      <c r="J216" s="355"/>
    </row>
    <row r="217" spans="1:10">
      <c r="A217" s="316" t="s">
        <v>2277</v>
      </c>
      <c r="B217" s="391" t="s">
        <v>2278</v>
      </c>
      <c r="C217" s="116">
        <v>0</v>
      </c>
      <c r="D217" s="116">
        <v>0</v>
      </c>
      <c r="E217" s="116">
        <v>0</v>
      </c>
      <c r="F217" s="116">
        <v>1000</v>
      </c>
      <c r="G217" s="116">
        <f t="shared" si="17"/>
        <v>0</v>
      </c>
      <c r="H217" s="116">
        <f t="shared" si="18"/>
        <v>1000</v>
      </c>
      <c r="I217" s="355"/>
      <c r="J217" s="355"/>
    </row>
    <row r="218" spans="1:10">
      <c r="A218" s="194" t="s">
        <v>3794</v>
      </c>
      <c r="B218" s="334" t="s">
        <v>3795</v>
      </c>
      <c r="C218" s="116">
        <v>0</v>
      </c>
      <c r="D218" s="116">
        <v>0</v>
      </c>
      <c r="E218" s="116">
        <v>0</v>
      </c>
      <c r="F218" s="116">
        <v>20</v>
      </c>
      <c r="G218" s="116">
        <f t="shared" si="17"/>
        <v>0</v>
      </c>
      <c r="H218" s="116">
        <f t="shared" si="18"/>
        <v>20</v>
      </c>
      <c r="I218" s="355"/>
      <c r="J218" s="355"/>
    </row>
    <row r="219" spans="1:10">
      <c r="A219" s="194" t="s">
        <v>2279</v>
      </c>
      <c r="B219" s="334" t="s">
        <v>2280</v>
      </c>
      <c r="C219" s="116">
        <v>0</v>
      </c>
      <c r="D219" s="116">
        <v>0</v>
      </c>
      <c r="E219" s="116">
        <v>2</v>
      </c>
      <c r="F219" s="116">
        <v>20</v>
      </c>
      <c r="G219" s="116">
        <f t="shared" si="17"/>
        <v>2</v>
      </c>
      <c r="H219" s="116">
        <f t="shared" si="18"/>
        <v>20</v>
      </c>
      <c r="I219" s="355"/>
      <c r="J219" s="355"/>
    </row>
    <row r="220" spans="1:10">
      <c r="A220" s="316" t="s">
        <v>3796</v>
      </c>
      <c r="B220" s="391" t="s">
        <v>3797</v>
      </c>
      <c r="C220" s="116">
        <v>0</v>
      </c>
      <c r="D220" s="116">
        <v>0</v>
      </c>
      <c r="E220" s="116">
        <v>6</v>
      </c>
      <c r="F220" s="116">
        <v>1000</v>
      </c>
      <c r="G220" s="116">
        <f t="shared" si="17"/>
        <v>6</v>
      </c>
      <c r="H220" s="116">
        <f t="shared" si="18"/>
        <v>1000</v>
      </c>
      <c r="I220" s="355"/>
      <c r="J220" s="355"/>
    </row>
    <row r="221" spans="1:10">
      <c r="A221" s="316" t="s">
        <v>3798</v>
      </c>
      <c r="B221" s="391" t="s">
        <v>3799</v>
      </c>
      <c r="C221" s="116">
        <v>0</v>
      </c>
      <c r="D221" s="116">
        <v>0</v>
      </c>
      <c r="E221" s="116">
        <v>2</v>
      </c>
      <c r="F221" s="116">
        <v>500</v>
      </c>
      <c r="G221" s="116">
        <f t="shared" si="17"/>
        <v>2</v>
      </c>
      <c r="H221" s="116">
        <f t="shared" si="18"/>
        <v>500</v>
      </c>
      <c r="I221" s="355"/>
      <c r="J221" s="355"/>
    </row>
    <row r="222" spans="1:10">
      <c r="A222" s="194" t="s">
        <v>3800</v>
      </c>
      <c r="B222" s="334" t="s">
        <v>3801</v>
      </c>
      <c r="C222" s="116">
        <v>0</v>
      </c>
      <c r="D222" s="116">
        <v>0</v>
      </c>
      <c r="E222" s="116">
        <v>0</v>
      </c>
      <c r="F222" s="116">
        <v>70</v>
      </c>
      <c r="G222" s="116">
        <f t="shared" si="17"/>
        <v>0</v>
      </c>
      <c r="H222" s="116">
        <f t="shared" si="18"/>
        <v>70</v>
      </c>
      <c r="I222" s="355"/>
      <c r="J222" s="355"/>
    </row>
    <row r="223" spans="1:10">
      <c r="A223" s="316" t="s">
        <v>3802</v>
      </c>
      <c r="B223" s="391" t="s">
        <v>3803</v>
      </c>
      <c r="C223" s="116">
        <v>0</v>
      </c>
      <c r="D223" s="116">
        <v>0</v>
      </c>
      <c r="E223" s="116">
        <v>8</v>
      </c>
      <c r="F223" s="116">
        <v>10000</v>
      </c>
      <c r="G223" s="116">
        <f t="shared" si="17"/>
        <v>8</v>
      </c>
      <c r="H223" s="116">
        <f t="shared" si="18"/>
        <v>10000</v>
      </c>
      <c r="I223" s="355"/>
      <c r="J223" s="355"/>
    </row>
    <row r="224" spans="1:10">
      <c r="A224" s="316" t="s">
        <v>3804</v>
      </c>
      <c r="B224" s="391" t="s">
        <v>3441</v>
      </c>
      <c r="C224" s="116">
        <v>0</v>
      </c>
      <c r="D224" s="116">
        <v>0</v>
      </c>
      <c r="E224" s="116">
        <v>4</v>
      </c>
      <c r="F224" s="116">
        <v>500</v>
      </c>
      <c r="G224" s="116">
        <f t="shared" si="17"/>
        <v>4</v>
      </c>
      <c r="H224" s="116">
        <f t="shared" si="18"/>
        <v>500</v>
      </c>
      <c r="I224" s="355"/>
      <c r="J224" s="355"/>
    </row>
    <row r="225" spans="1:10">
      <c r="A225" s="316" t="s">
        <v>3805</v>
      </c>
      <c r="B225" s="335" t="s">
        <v>3806</v>
      </c>
      <c r="C225" s="116">
        <v>157</v>
      </c>
      <c r="D225" s="116">
        <v>250</v>
      </c>
      <c r="E225" s="116">
        <v>0</v>
      </c>
      <c r="F225" s="116">
        <v>20</v>
      </c>
      <c r="G225" s="116">
        <f t="shared" si="17"/>
        <v>157</v>
      </c>
      <c r="H225" s="116">
        <f t="shared" si="18"/>
        <v>270</v>
      </c>
      <c r="I225" s="355"/>
      <c r="J225" s="355"/>
    </row>
    <row r="226" spans="1:10">
      <c r="A226" s="316" t="s">
        <v>2281</v>
      </c>
      <c r="B226" s="335" t="s">
        <v>2282</v>
      </c>
      <c r="C226" s="116">
        <v>0</v>
      </c>
      <c r="D226" s="116">
        <v>0</v>
      </c>
      <c r="E226" s="116">
        <v>16</v>
      </c>
      <c r="F226" s="116">
        <v>100</v>
      </c>
      <c r="G226" s="116">
        <f t="shared" si="17"/>
        <v>16</v>
      </c>
      <c r="H226" s="116">
        <f t="shared" si="18"/>
        <v>100</v>
      </c>
      <c r="I226" s="355"/>
      <c r="J226" s="355"/>
    </row>
    <row r="227" spans="1:10">
      <c r="A227" s="316" t="s">
        <v>3807</v>
      </c>
      <c r="B227" s="391" t="s">
        <v>3808</v>
      </c>
      <c r="C227" s="116">
        <v>0</v>
      </c>
      <c r="D227" s="116">
        <v>0</v>
      </c>
      <c r="E227" s="116">
        <v>2</v>
      </c>
      <c r="F227" s="116">
        <v>100</v>
      </c>
      <c r="G227" s="116">
        <f t="shared" si="17"/>
        <v>2</v>
      </c>
      <c r="H227" s="116">
        <f t="shared" si="18"/>
        <v>100</v>
      </c>
      <c r="I227" s="355"/>
      <c r="J227" s="355"/>
    </row>
    <row r="228" spans="1:10">
      <c r="A228" s="192" t="s">
        <v>2111</v>
      </c>
      <c r="B228" s="486" t="s">
        <v>2112</v>
      </c>
      <c r="C228" s="116">
        <v>0</v>
      </c>
      <c r="D228" s="116">
        <v>0</v>
      </c>
      <c r="E228" s="116">
        <v>0</v>
      </c>
      <c r="F228" s="116">
        <v>3</v>
      </c>
      <c r="G228" s="116">
        <f t="shared" si="17"/>
        <v>0</v>
      </c>
      <c r="H228" s="116">
        <f t="shared" si="18"/>
        <v>3</v>
      </c>
      <c r="I228" s="355"/>
      <c r="J228" s="355"/>
    </row>
    <row r="229" spans="1:10">
      <c r="A229" s="192" t="s">
        <v>2113</v>
      </c>
      <c r="B229" s="486" t="s">
        <v>2114</v>
      </c>
      <c r="C229" s="116">
        <v>0</v>
      </c>
      <c r="D229" s="116">
        <v>0</v>
      </c>
      <c r="E229" s="116">
        <v>0</v>
      </c>
      <c r="F229" s="116">
        <v>20</v>
      </c>
      <c r="G229" s="116">
        <f t="shared" si="17"/>
        <v>0</v>
      </c>
      <c r="H229" s="116">
        <f t="shared" si="18"/>
        <v>20</v>
      </c>
      <c r="I229" s="355"/>
      <c r="J229" s="355"/>
    </row>
    <row r="230" spans="1:10">
      <c r="A230" s="194" t="s">
        <v>2115</v>
      </c>
      <c r="B230" s="334" t="s">
        <v>2116</v>
      </c>
      <c r="C230" s="116">
        <v>0</v>
      </c>
      <c r="D230" s="116">
        <v>0</v>
      </c>
      <c r="E230" s="116">
        <v>0</v>
      </c>
      <c r="F230" s="116">
        <v>10</v>
      </c>
      <c r="G230" s="116">
        <f t="shared" si="17"/>
        <v>0</v>
      </c>
      <c r="H230" s="116">
        <f t="shared" si="18"/>
        <v>10</v>
      </c>
      <c r="I230" s="355"/>
      <c r="J230" s="355"/>
    </row>
    <row r="231" spans="1:10">
      <c r="A231" s="316" t="s">
        <v>2291</v>
      </c>
      <c r="B231" s="335" t="s">
        <v>2292</v>
      </c>
      <c r="C231" s="116">
        <v>0</v>
      </c>
      <c r="D231" s="116">
        <v>0</v>
      </c>
      <c r="E231" s="116">
        <v>1534</v>
      </c>
      <c r="F231" s="116">
        <v>1600</v>
      </c>
      <c r="G231" s="116">
        <f t="shared" si="17"/>
        <v>1534</v>
      </c>
      <c r="H231" s="116">
        <f t="shared" si="18"/>
        <v>1600</v>
      </c>
      <c r="I231" s="355"/>
      <c r="J231" s="355"/>
    </row>
    <row r="232" spans="1:10">
      <c r="A232" s="194" t="s">
        <v>2117</v>
      </c>
      <c r="B232" s="334" t="s">
        <v>2118</v>
      </c>
      <c r="C232" s="116">
        <v>0</v>
      </c>
      <c r="D232" s="116">
        <v>0</v>
      </c>
      <c r="E232" s="116">
        <v>0</v>
      </c>
      <c r="F232" s="116">
        <v>20</v>
      </c>
      <c r="G232" s="116">
        <f t="shared" si="17"/>
        <v>0</v>
      </c>
      <c r="H232" s="116">
        <f t="shared" si="18"/>
        <v>20</v>
      </c>
      <c r="I232" s="355"/>
      <c r="J232" s="355"/>
    </row>
    <row r="233" spans="1:10">
      <c r="A233" s="316" t="s">
        <v>2119</v>
      </c>
      <c r="B233" s="335" t="s">
        <v>2120</v>
      </c>
      <c r="C233" s="116">
        <v>0</v>
      </c>
      <c r="D233" s="116">
        <v>0</v>
      </c>
      <c r="E233" s="116">
        <v>899</v>
      </c>
      <c r="F233" s="116">
        <v>900</v>
      </c>
      <c r="G233" s="116">
        <f t="shared" si="17"/>
        <v>899</v>
      </c>
      <c r="H233" s="116">
        <f t="shared" si="18"/>
        <v>900</v>
      </c>
      <c r="I233" s="355"/>
      <c r="J233" s="355"/>
    </row>
    <row r="234" spans="1:10">
      <c r="A234" s="192" t="s">
        <v>2121</v>
      </c>
      <c r="B234" s="486" t="s">
        <v>2122</v>
      </c>
      <c r="C234" s="116">
        <v>0</v>
      </c>
      <c r="D234" s="116">
        <v>0</v>
      </c>
      <c r="E234" s="116">
        <v>0</v>
      </c>
      <c r="F234" s="116">
        <v>200</v>
      </c>
      <c r="G234" s="116">
        <f t="shared" si="17"/>
        <v>0</v>
      </c>
      <c r="H234" s="116">
        <f t="shared" si="18"/>
        <v>200</v>
      </c>
      <c r="I234" s="355"/>
      <c r="J234" s="355"/>
    </row>
    <row r="235" spans="1:10">
      <c r="A235" s="525" t="s">
        <v>3809</v>
      </c>
      <c r="B235" s="621" t="s">
        <v>3810</v>
      </c>
      <c r="C235" s="116">
        <v>0</v>
      </c>
      <c r="D235" s="116">
        <v>0</v>
      </c>
      <c r="E235" s="116">
        <v>0</v>
      </c>
      <c r="F235" s="116">
        <v>1</v>
      </c>
      <c r="G235" s="116">
        <f t="shared" si="17"/>
        <v>0</v>
      </c>
      <c r="H235" s="116">
        <f t="shared" si="18"/>
        <v>1</v>
      </c>
      <c r="I235" s="355"/>
      <c r="J235" s="355"/>
    </row>
    <row r="236" spans="1:10">
      <c r="A236" s="316" t="s">
        <v>2127</v>
      </c>
      <c r="B236" s="335" t="s">
        <v>2128</v>
      </c>
      <c r="C236" s="116">
        <v>0</v>
      </c>
      <c r="D236" s="116">
        <v>0</v>
      </c>
      <c r="E236" s="116">
        <v>915</v>
      </c>
      <c r="F236" s="116">
        <v>950</v>
      </c>
      <c r="G236" s="116">
        <f t="shared" si="17"/>
        <v>915</v>
      </c>
      <c r="H236" s="116">
        <f t="shared" si="18"/>
        <v>950</v>
      </c>
      <c r="I236" s="355"/>
      <c r="J236" s="355"/>
    </row>
    <row r="237" spans="1:10">
      <c r="A237" s="318" t="s">
        <v>2129</v>
      </c>
      <c r="B237" s="392" t="s">
        <v>2130</v>
      </c>
      <c r="C237" s="116">
        <v>0</v>
      </c>
      <c r="D237" s="116">
        <v>0</v>
      </c>
      <c r="E237" s="116">
        <v>30</v>
      </c>
      <c r="F237" s="116">
        <v>8</v>
      </c>
      <c r="G237" s="116">
        <f t="shared" si="17"/>
        <v>30</v>
      </c>
      <c r="H237" s="116">
        <f t="shared" si="18"/>
        <v>8</v>
      </c>
      <c r="I237" s="355"/>
      <c r="J237" s="355"/>
    </row>
    <row r="238" spans="1:10">
      <c r="A238" s="192" t="s">
        <v>2299</v>
      </c>
      <c r="B238" s="486" t="s">
        <v>2300</v>
      </c>
      <c r="C238" s="116">
        <v>0</v>
      </c>
      <c r="D238" s="116">
        <v>0</v>
      </c>
      <c r="E238" s="116">
        <v>0</v>
      </c>
      <c r="F238" s="116">
        <v>20</v>
      </c>
      <c r="G238" s="116">
        <f t="shared" si="17"/>
        <v>0</v>
      </c>
      <c r="H238" s="116">
        <f t="shared" si="18"/>
        <v>20</v>
      </c>
      <c r="I238" s="355"/>
      <c r="J238" s="355"/>
    </row>
    <row r="239" spans="1:10">
      <c r="A239" s="192" t="s">
        <v>2301</v>
      </c>
      <c r="B239" s="486" t="s">
        <v>2302</v>
      </c>
      <c r="C239" s="116">
        <v>0</v>
      </c>
      <c r="D239" s="116">
        <v>0</v>
      </c>
      <c r="E239" s="116">
        <v>0</v>
      </c>
      <c r="F239" s="116">
        <v>3</v>
      </c>
      <c r="G239" s="116">
        <f t="shared" ref="G239:G270" si="19">E239+C239</f>
        <v>0</v>
      </c>
      <c r="H239" s="116">
        <f t="shared" ref="H239:H270" si="20">F239+D239</f>
        <v>3</v>
      </c>
      <c r="I239" s="355"/>
      <c r="J239" s="355"/>
    </row>
    <row r="240" spans="1:10">
      <c r="A240" s="282" t="s">
        <v>2131</v>
      </c>
      <c r="B240" s="334" t="s">
        <v>2132</v>
      </c>
      <c r="C240" s="116">
        <v>0</v>
      </c>
      <c r="D240" s="116">
        <v>0</v>
      </c>
      <c r="E240" s="116">
        <v>4091</v>
      </c>
      <c r="F240" s="116">
        <v>4200</v>
      </c>
      <c r="G240" s="116">
        <f t="shared" si="19"/>
        <v>4091</v>
      </c>
      <c r="H240" s="116">
        <f t="shared" si="20"/>
        <v>4200</v>
      </c>
      <c r="I240" s="355"/>
      <c r="J240" s="355"/>
    </row>
    <row r="241" spans="1:10">
      <c r="A241" s="316" t="s">
        <v>2133</v>
      </c>
      <c r="B241" s="335" t="s">
        <v>2134</v>
      </c>
      <c r="C241" s="116">
        <v>0</v>
      </c>
      <c r="D241" s="116">
        <v>0</v>
      </c>
      <c r="E241" s="116">
        <v>72</v>
      </c>
      <c r="F241" s="116">
        <v>70</v>
      </c>
      <c r="G241" s="116">
        <f t="shared" si="19"/>
        <v>72</v>
      </c>
      <c r="H241" s="116">
        <f t="shared" si="20"/>
        <v>70</v>
      </c>
      <c r="I241" s="355"/>
      <c r="J241" s="355"/>
    </row>
    <row r="242" spans="1:10">
      <c r="A242" s="192" t="s">
        <v>2303</v>
      </c>
      <c r="B242" s="486" t="s">
        <v>2304</v>
      </c>
      <c r="C242" s="116">
        <v>0</v>
      </c>
      <c r="D242" s="116">
        <v>0</v>
      </c>
      <c r="E242" s="116">
        <v>0</v>
      </c>
      <c r="F242" s="116">
        <v>5</v>
      </c>
      <c r="G242" s="116">
        <f t="shared" si="19"/>
        <v>0</v>
      </c>
      <c r="H242" s="116">
        <f t="shared" si="20"/>
        <v>5</v>
      </c>
      <c r="I242" s="355"/>
      <c r="J242" s="355"/>
    </row>
    <row r="243" spans="1:10" ht="24">
      <c r="A243" s="192" t="s">
        <v>2305</v>
      </c>
      <c r="B243" s="486" t="s">
        <v>2306</v>
      </c>
      <c r="C243" s="116">
        <v>0</v>
      </c>
      <c r="D243" s="116">
        <v>0</v>
      </c>
      <c r="E243" s="116">
        <v>0</v>
      </c>
      <c r="F243" s="116">
        <v>5</v>
      </c>
      <c r="G243" s="116">
        <f t="shared" si="19"/>
        <v>0</v>
      </c>
      <c r="H243" s="116">
        <f t="shared" si="20"/>
        <v>5</v>
      </c>
      <c r="I243" s="355"/>
      <c r="J243" s="355"/>
    </row>
    <row r="244" spans="1:10">
      <c r="A244" s="192" t="s">
        <v>2307</v>
      </c>
      <c r="B244" s="486" t="s">
        <v>2308</v>
      </c>
      <c r="C244" s="116">
        <v>0</v>
      </c>
      <c r="D244" s="116">
        <v>0</v>
      </c>
      <c r="E244" s="116">
        <v>0</v>
      </c>
      <c r="F244" s="116">
        <v>5</v>
      </c>
      <c r="G244" s="116">
        <f t="shared" si="19"/>
        <v>0</v>
      </c>
      <c r="H244" s="116">
        <f t="shared" si="20"/>
        <v>5</v>
      </c>
      <c r="I244" s="355"/>
      <c r="J244" s="355"/>
    </row>
    <row r="245" spans="1:10">
      <c r="A245" s="192" t="s">
        <v>2321</v>
      </c>
      <c r="B245" s="486" t="s">
        <v>2322</v>
      </c>
      <c r="C245" s="116">
        <v>0</v>
      </c>
      <c r="D245" s="116">
        <v>0</v>
      </c>
      <c r="E245" s="116">
        <v>0</v>
      </c>
      <c r="F245" s="116">
        <v>20</v>
      </c>
      <c r="G245" s="116">
        <f t="shared" si="19"/>
        <v>0</v>
      </c>
      <c r="H245" s="116">
        <f t="shared" si="20"/>
        <v>20</v>
      </c>
      <c r="I245" s="355"/>
      <c r="J245" s="355"/>
    </row>
    <row r="246" spans="1:10">
      <c r="A246" s="192" t="s">
        <v>2323</v>
      </c>
      <c r="B246" s="239" t="s">
        <v>2324</v>
      </c>
      <c r="C246" s="116">
        <v>0</v>
      </c>
      <c r="D246" s="116">
        <v>0</v>
      </c>
      <c r="E246" s="116">
        <v>0</v>
      </c>
      <c r="F246" s="116">
        <v>20</v>
      </c>
      <c r="G246" s="116">
        <f t="shared" si="19"/>
        <v>0</v>
      </c>
      <c r="H246" s="116">
        <f t="shared" si="20"/>
        <v>20</v>
      </c>
      <c r="I246" s="355"/>
      <c r="J246" s="355"/>
    </row>
    <row r="247" spans="1:10">
      <c r="A247" s="192" t="s">
        <v>3811</v>
      </c>
      <c r="B247" s="486" t="s">
        <v>3812</v>
      </c>
      <c r="C247" s="116">
        <v>0</v>
      </c>
      <c r="D247" s="116">
        <v>0</v>
      </c>
      <c r="E247" s="116">
        <v>0</v>
      </c>
      <c r="F247" s="116">
        <v>4</v>
      </c>
      <c r="G247" s="116">
        <f t="shared" si="19"/>
        <v>0</v>
      </c>
      <c r="H247" s="116">
        <f t="shared" si="20"/>
        <v>4</v>
      </c>
      <c r="I247" s="355"/>
      <c r="J247" s="355"/>
    </row>
    <row r="248" spans="1:10">
      <c r="A248" s="316" t="s">
        <v>2135</v>
      </c>
      <c r="B248" s="335" t="s">
        <v>2136</v>
      </c>
      <c r="C248" s="116">
        <v>3876</v>
      </c>
      <c r="D248" s="116">
        <v>4000</v>
      </c>
      <c r="E248" s="116">
        <v>7717</v>
      </c>
      <c r="F248" s="116">
        <v>7500</v>
      </c>
      <c r="G248" s="116">
        <f t="shared" si="19"/>
        <v>11593</v>
      </c>
      <c r="H248" s="116">
        <f t="shared" si="20"/>
        <v>11500</v>
      </c>
      <c r="I248" s="355"/>
      <c r="J248" s="355"/>
    </row>
    <row r="249" spans="1:10">
      <c r="A249" s="282" t="s">
        <v>3084</v>
      </c>
      <c r="B249" s="334" t="s">
        <v>3085</v>
      </c>
      <c r="C249" s="116">
        <v>0</v>
      </c>
      <c r="D249" s="116">
        <v>0</v>
      </c>
      <c r="E249" s="116">
        <v>0</v>
      </c>
      <c r="F249" s="116">
        <v>2</v>
      </c>
      <c r="G249" s="116">
        <f t="shared" si="19"/>
        <v>0</v>
      </c>
      <c r="H249" s="116">
        <f t="shared" si="20"/>
        <v>2</v>
      </c>
      <c r="I249" s="355"/>
      <c r="J249" s="355"/>
    </row>
    <row r="250" spans="1:10">
      <c r="A250" s="194" t="s">
        <v>2137</v>
      </c>
      <c r="B250" s="334" t="s">
        <v>2138</v>
      </c>
      <c r="C250" s="116">
        <v>0</v>
      </c>
      <c r="D250" s="116">
        <v>5</v>
      </c>
      <c r="E250" s="116">
        <v>0</v>
      </c>
      <c r="F250" s="116">
        <v>0</v>
      </c>
      <c r="G250" s="116">
        <f t="shared" si="19"/>
        <v>0</v>
      </c>
      <c r="H250" s="116">
        <f t="shared" si="20"/>
        <v>5</v>
      </c>
      <c r="I250" s="355"/>
      <c r="J250" s="355"/>
    </row>
    <row r="251" spans="1:10">
      <c r="A251" s="854" t="s">
        <v>3493</v>
      </c>
      <c r="B251" s="855" t="s">
        <v>3494</v>
      </c>
      <c r="C251" s="116">
        <v>0</v>
      </c>
      <c r="D251" s="116">
        <v>1</v>
      </c>
      <c r="E251" s="116">
        <v>0</v>
      </c>
      <c r="F251" s="116">
        <v>0</v>
      </c>
      <c r="G251" s="116">
        <f t="shared" si="19"/>
        <v>0</v>
      </c>
      <c r="H251" s="116">
        <f t="shared" si="20"/>
        <v>1</v>
      </c>
      <c r="I251" s="355"/>
      <c r="J251" s="355"/>
    </row>
    <row r="252" spans="1:10">
      <c r="A252" s="316" t="s">
        <v>3813</v>
      </c>
      <c r="B252" s="335" t="s">
        <v>3814</v>
      </c>
      <c r="C252" s="116">
        <v>0</v>
      </c>
      <c r="D252" s="116">
        <v>10</v>
      </c>
      <c r="E252" s="116">
        <v>0</v>
      </c>
      <c r="F252" s="116">
        <v>5</v>
      </c>
      <c r="G252" s="116">
        <f t="shared" si="19"/>
        <v>0</v>
      </c>
      <c r="H252" s="116">
        <f t="shared" si="20"/>
        <v>15</v>
      </c>
      <c r="I252" s="355"/>
      <c r="J252" s="355"/>
    </row>
    <row r="253" spans="1:10">
      <c r="A253" s="192" t="s">
        <v>2629</v>
      </c>
      <c r="B253" s="486" t="s">
        <v>2630</v>
      </c>
      <c r="C253" s="116">
        <v>0</v>
      </c>
      <c r="D253" s="116">
        <v>0</v>
      </c>
      <c r="E253" s="116">
        <v>0</v>
      </c>
      <c r="F253" s="116">
        <v>2</v>
      </c>
      <c r="G253" s="116">
        <f t="shared" si="19"/>
        <v>0</v>
      </c>
      <c r="H253" s="116">
        <f t="shared" si="20"/>
        <v>2</v>
      </c>
      <c r="I253" s="355"/>
      <c r="J253" s="355"/>
    </row>
    <row r="254" spans="1:10">
      <c r="A254" s="282" t="s">
        <v>2329</v>
      </c>
      <c r="B254" s="334" t="s">
        <v>2330</v>
      </c>
      <c r="C254" s="116">
        <v>0</v>
      </c>
      <c r="D254" s="116">
        <v>0</v>
      </c>
      <c r="E254" s="116">
        <v>1</v>
      </c>
      <c r="F254" s="116">
        <v>2</v>
      </c>
      <c r="G254" s="116">
        <f t="shared" si="19"/>
        <v>1</v>
      </c>
      <c r="H254" s="116">
        <f t="shared" si="20"/>
        <v>2</v>
      </c>
      <c r="I254" s="355"/>
      <c r="J254" s="355"/>
    </row>
    <row r="255" spans="1:10">
      <c r="A255" s="316" t="s">
        <v>2157</v>
      </c>
      <c r="B255" s="239" t="s">
        <v>2158</v>
      </c>
      <c r="C255" s="116">
        <v>0</v>
      </c>
      <c r="D255" s="116">
        <v>0</v>
      </c>
      <c r="E255" s="116">
        <v>282</v>
      </c>
      <c r="F255" s="116">
        <v>300</v>
      </c>
      <c r="G255" s="116">
        <f t="shared" si="19"/>
        <v>282</v>
      </c>
      <c r="H255" s="116">
        <f t="shared" si="20"/>
        <v>300</v>
      </c>
      <c r="I255" s="355"/>
      <c r="J255" s="355"/>
    </row>
    <row r="256" spans="1:10">
      <c r="A256" s="282" t="s">
        <v>3452</v>
      </c>
      <c r="B256" s="334" t="s">
        <v>3453</v>
      </c>
      <c r="C256" s="116">
        <v>0</v>
      </c>
      <c r="D256" s="116">
        <v>0</v>
      </c>
      <c r="E256" s="116">
        <v>50</v>
      </c>
      <c r="F256" s="116">
        <v>50</v>
      </c>
      <c r="G256" s="116">
        <f t="shared" si="19"/>
        <v>50</v>
      </c>
      <c r="H256" s="116">
        <f t="shared" si="20"/>
        <v>50</v>
      </c>
      <c r="I256" s="355"/>
      <c r="J256" s="355"/>
    </row>
    <row r="257" spans="1:10">
      <c r="A257" s="282" t="s">
        <v>3815</v>
      </c>
      <c r="B257" s="334" t="s">
        <v>3816</v>
      </c>
      <c r="C257" s="116">
        <v>0</v>
      </c>
      <c r="D257" s="116">
        <v>0</v>
      </c>
      <c r="E257" s="116">
        <v>0</v>
      </c>
      <c r="F257" s="116">
        <v>1</v>
      </c>
      <c r="G257" s="116">
        <f t="shared" si="19"/>
        <v>0</v>
      </c>
      <c r="H257" s="116">
        <f t="shared" si="20"/>
        <v>1</v>
      </c>
      <c r="I257" s="355"/>
      <c r="J257" s="355"/>
    </row>
    <row r="258" spans="1:10">
      <c r="A258" s="192" t="s">
        <v>3456</v>
      </c>
      <c r="B258" s="486" t="s">
        <v>3457</v>
      </c>
      <c r="C258" s="116">
        <v>0</v>
      </c>
      <c r="D258" s="116">
        <v>0</v>
      </c>
      <c r="E258" s="116">
        <v>0</v>
      </c>
      <c r="F258" s="116">
        <v>2</v>
      </c>
      <c r="G258" s="116">
        <f t="shared" si="19"/>
        <v>0</v>
      </c>
      <c r="H258" s="116">
        <f t="shared" si="20"/>
        <v>2</v>
      </c>
      <c r="I258" s="355"/>
      <c r="J258" s="355"/>
    </row>
    <row r="259" spans="1:10">
      <c r="A259" s="192" t="s">
        <v>2333</v>
      </c>
      <c r="B259" s="486" t="s">
        <v>2334</v>
      </c>
      <c r="C259" s="116">
        <v>0</v>
      </c>
      <c r="D259" s="116">
        <v>0</v>
      </c>
      <c r="E259" s="116">
        <v>0</v>
      </c>
      <c r="F259" s="116">
        <v>1</v>
      </c>
      <c r="G259" s="116">
        <f t="shared" si="19"/>
        <v>0</v>
      </c>
      <c r="H259" s="116">
        <f t="shared" si="20"/>
        <v>1</v>
      </c>
      <c r="I259" s="355"/>
      <c r="J259" s="355"/>
    </row>
    <row r="260" spans="1:10">
      <c r="A260" s="192" t="s">
        <v>2607</v>
      </c>
      <c r="B260" s="486" t="s">
        <v>2608</v>
      </c>
      <c r="C260" s="116">
        <v>0</v>
      </c>
      <c r="D260" s="116">
        <v>0</v>
      </c>
      <c r="E260" s="116">
        <v>0</v>
      </c>
      <c r="F260" s="116">
        <v>1</v>
      </c>
      <c r="G260" s="116">
        <f t="shared" si="19"/>
        <v>0</v>
      </c>
      <c r="H260" s="116">
        <f t="shared" si="20"/>
        <v>1</v>
      </c>
      <c r="I260" s="355"/>
      <c r="J260" s="355"/>
    </row>
    <row r="261" spans="1:10">
      <c r="A261" s="848" t="s">
        <v>3817</v>
      </c>
      <c r="B261" s="335" t="s">
        <v>3818</v>
      </c>
      <c r="C261" s="116">
        <v>0</v>
      </c>
      <c r="D261" s="116">
        <v>0</v>
      </c>
      <c r="E261" s="116">
        <v>0</v>
      </c>
      <c r="F261" s="116">
        <v>1</v>
      </c>
      <c r="G261" s="116">
        <f t="shared" si="19"/>
        <v>0</v>
      </c>
      <c r="H261" s="116">
        <f t="shared" si="20"/>
        <v>1</v>
      </c>
      <c r="I261" s="355"/>
      <c r="J261" s="355"/>
    </row>
    <row r="262" spans="1:10">
      <c r="A262" s="848" t="s">
        <v>3819</v>
      </c>
      <c r="B262" s="859" t="s">
        <v>3820</v>
      </c>
      <c r="C262" s="116">
        <v>0</v>
      </c>
      <c r="D262" s="116">
        <v>0</v>
      </c>
      <c r="E262" s="116">
        <v>0</v>
      </c>
      <c r="F262" s="116">
        <v>1</v>
      </c>
      <c r="G262" s="116">
        <f t="shared" si="19"/>
        <v>0</v>
      </c>
      <c r="H262" s="116">
        <f t="shared" si="20"/>
        <v>1</v>
      </c>
      <c r="I262" s="355"/>
      <c r="J262" s="355"/>
    </row>
    <row r="263" spans="1:10">
      <c r="A263" s="848" t="s">
        <v>3821</v>
      </c>
      <c r="B263" s="859" t="s">
        <v>3822</v>
      </c>
      <c r="C263" s="116">
        <v>0</v>
      </c>
      <c r="D263" s="116">
        <v>0</v>
      </c>
      <c r="E263" s="116">
        <v>0</v>
      </c>
      <c r="F263" s="116">
        <v>6</v>
      </c>
      <c r="G263" s="116">
        <f t="shared" si="19"/>
        <v>0</v>
      </c>
      <c r="H263" s="116">
        <f t="shared" si="20"/>
        <v>6</v>
      </c>
      <c r="I263" s="355"/>
      <c r="J263" s="355"/>
    </row>
    <row r="264" spans="1:10">
      <c r="A264" s="194" t="s">
        <v>3823</v>
      </c>
      <c r="B264" s="334" t="s">
        <v>3824</v>
      </c>
      <c r="C264" s="116">
        <v>0</v>
      </c>
      <c r="D264" s="116">
        <v>0</v>
      </c>
      <c r="E264" s="116">
        <v>0</v>
      </c>
      <c r="F264" s="116">
        <v>2</v>
      </c>
      <c r="G264" s="116">
        <f t="shared" si="19"/>
        <v>0</v>
      </c>
      <c r="H264" s="116">
        <f t="shared" si="20"/>
        <v>2</v>
      </c>
      <c r="I264" s="355"/>
      <c r="J264" s="355"/>
    </row>
    <row r="265" spans="1:10">
      <c r="A265" s="848" t="s">
        <v>3825</v>
      </c>
      <c r="B265" s="551" t="s">
        <v>3826</v>
      </c>
      <c r="C265" s="116">
        <v>0</v>
      </c>
      <c r="D265" s="116">
        <v>0</v>
      </c>
      <c r="E265" s="116">
        <v>0</v>
      </c>
      <c r="F265" s="116">
        <v>2</v>
      </c>
      <c r="G265" s="116">
        <f t="shared" si="19"/>
        <v>0</v>
      </c>
      <c r="H265" s="116">
        <f t="shared" si="20"/>
        <v>2</v>
      </c>
      <c r="I265" s="355"/>
      <c r="J265" s="355"/>
    </row>
    <row r="266" spans="1:10">
      <c r="A266" s="886" t="s">
        <v>3827</v>
      </c>
      <c r="B266" s="858" t="s">
        <v>3828</v>
      </c>
      <c r="C266" s="116">
        <v>0</v>
      </c>
      <c r="D266" s="116">
        <v>0</v>
      </c>
      <c r="E266" s="116">
        <v>0</v>
      </c>
      <c r="F266" s="116">
        <v>2</v>
      </c>
      <c r="G266" s="116">
        <f t="shared" si="19"/>
        <v>0</v>
      </c>
      <c r="H266" s="116">
        <f t="shared" si="20"/>
        <v>2</v>
      </c>
      <c r="I266" s="355"/>
      <c r="J266" s="355"/>
    </row>
    <row r="267" spans="1:10" ht="24">
      <c r="A267" s="192" t="s">
        <v>3829</v>
      </c>
      <c r="B267" s="486" t="s">
        <v>3830</v>
      </c>
      <c r="C267" s="116">
        <v>0</v>
      </c>
      <c r="D267" s="116">
        <v>0</v>
      </c>
      <c r="E267" s="116">
        <v>0</v>
      </c>
      <c r="F267" s="116">
        <v>1</v>
      </c>
      <c r="G267" s="116">
        <f t="shared" si="19"/>
        <v>0</v>
      </c>
      <c r="H267" s="116">
        <f t="shared" si="20"/>
        <v>1</v>
      </c>
      <c r="I267" s="355"/>
      <c r="J267" s="355"/>
    </row>
    <row r="268" spans="1:10">
      <c r="A268" s="194" t="s">
        <v>3831</v>
      </c>
      <c r="B268" s="334" t="s">
        <v>3832</v>
      </c>
      <c r="C268" s="116">
        <v>0</v>
      </c>
      <c r="D268" s="116">
        <v>0</v>
      </c>
      <c r="E268" s="116">
        <v>0</v>
      </c>
      <c r="F268" s="116">
        <v>2</v>
      </c>
      <c r="G268" s="116">
        <f t="shared" si="19"/>
        <v>0</v>
      </c>
      <c r="H268" s="116">
        <f t="shared" si="20"/>
        <v>2</v>
      </c>
      <c r="I268" s="355"/>
      <c r="J268" s="355"/>
    </row>
    <row r="269" spans="1:10">
      <c r="A269" s="316" t="s">
        <v>3833</v>
      </c>
      <c r="B269" s="335" t="s">
        <v>3834</v>
      </c>
      <c r="C269" s="116">
        <v>0</v>
      </c>
      <c r="D269" s="116">
        <v>0</v>
      </c>
      <c r="E269" s="116">
        <v>0</v>
      </c>
      <c r="F269" s="116">
        <v>2</v>
      </c>
      <c r="G269" s="116">
        <f t="shared" si="19"/>
        <v>0</v>
      </c>
      <c r="H269" s="116">
        <f t="shared" si="20"/>
        <v>2</v>
      </c>
      <c r="I269" s="355"/>
      <c r="J269" s="355"/>
    </row>
    <row r="270" spans="1:10">
      <c r="A270" s="11" t="s">
        <v>3835</v>
      </c>
      <c r="B270" s="586" t="s">
        <v>3836</v>
      </c>
      <c r="C270" s="116">
        <v>0</v>
      </c>
      <c r="D270" s="116">
        <v>0</v>
      </c>
      <c r="E270" s="116">
        <v>0</v>
      </c>
      <c r="F270" s="116">
        <v>2</v>
      </c>
      <c r="G270" s="116">
        <f t="shared" si="19"/>
        <v>0</v>
      </c>
      <c r="H270" s="116">
        <f t="shared" si="20"/>
        <v>2</v>
      </c>
      <c r="I270" s="355"/>
      <c r="J270" s="355"/>
    </row>
    <row r="271" spans="1:10">
      <c r="A271" s="282" t="s">
        <v>3837</v>
      </c>
      <c r="B271" s="334" t="s">
        <v>3838</v>
      </c>
      <c r="C271" s="116">
        <v>0</v>
      </c>
      <c r="D271" s="116">
        <v>0</v>
      </c>
      <c r="E271" s="116">
        <v>0</v>
      </c>
      <c r="F271" s="116">
        <v>1</v>
      </c>
      <c r="G271" s="116">
        <f t="shared" ref="G271:G302" si="21">E271+C271</f>
        <v>0</v>
      </c>
      <c r="H271" s="116">
        <f t="shared" ref="H271:H302" si="22">F271+D271</f>
        <v>1</v>
      </c>
      <c r="I271" s="355"/>
      <c r="J271" s="355"/>
    </row>
    <row r="272" spans="1:10">
      <c r="A272" s="848" t="s">
        <v>3839</v>
      </c>
      <c r="B272" s="858" t="s">
        <v>3840</v>
      </c>
      <c r="C272" s="116">
        <v>0</v>
      </c>
      <c r="D272" s="116">
        <v>0</v>
      </c>
      <c r="E272" s="116">
        <v>0</v>
      </c>
      <c r="F272" s="116">
        <v>2</v>
      </c>
      <c r="G272" s="116">
        <f t="shared" si="21"/>
        <v>0</v>
      </c>
      <c r="H272" s="116">
        <f t="shared" si="22"/>
        <v>2</v>
      </c>
      <c r="I272" s="355"/>
      <c r="J272" s="355"/>
    </row>
    <row r="273" spans="1:10">
      <c r="A273" s="316" t="s">
        <v>3841</v>
      </c>
      <c r="B273" s="335" t="s">
        <v>3842</v>
      </c>
      <c r="C273" s="116">
        <v>18</v>
      </c>
      <c r="D273" s="116">
        <v>40</v>
      </c>
      <c r="E273" s="116">
        <v>0</v>
      </c>
      <c r="F273" s="116">
        <v>2</v>
      </c>
      <c r="G273" s="116">
        <f t="shared" si="21"/>
        <v>18</v>
      </c>
      <c r="H273" s="116">
        <f t="shared" si="22"/>
        <v>42</v>
      </c>
      <c r="I273" s="355"/>
      <c r="J273" s="355"/>
    </row>
    <row r="274" spans="1:10">
      <c r="A274" s="282" t="s">
        <v>3843</v>
      </c>
      <c r="B274" s="334" t="s">
        <v>3844</v>
      </c>
      <c r="C274" s="116">
        <v>0</v>
      </c>
      <c r="D274" s="116">
        <v>0</v>
      </c>
      <c r="E274" s="116">
        <v>0</v>
      </c>
      <c r="F274" s="116">
        <v>1</v>
      </c>
      <c r="G274" s="116">
        <f t="shared" si="21"/>
        <v>0</v>
      </c>
      <c r="H274" s="116">
        <f t="shared" si="22"/>
        <v>1</v>
      </c>
      <c r="I274" s="355"/>
      <c r="J274" s="355"/>
    </row>
    <row r="275" spans="1:10">
      <c r="A275" s="848" t="s">
        <v>3845</v>
      </c>
      <c r="B275" s="858" t="s">
        <v>3846</v>
      </c>
      <c r="C275" s="116">
        <v>0</v>
      </c>
      <c r="D275" s="116">
        <v>0</v>
      </c>
      <c r="E275" s="116">
        <v>0</v>
      </c>
      <c r="F275" s="116">
        <v>4</v>
      </c>
      <c r="G275" s="116">
        <f t="shared" si="21"/>
        <v>0</v>
      </c>
      <c r="H275" s="116">
        <f t="shared" si="22"/>
        <v>4</v>
      </c>
      <c r="I275" s="355"/>
      <c r="J275" s="355"/>
    </row>
    <row r="276" spans="1:10">
      <c r="A276" s="316" t="s">
        <v>3847</v>
      </c>
      <c r="B276" s="335" t="s">
        <v>3848</v>
      </c>
      <c r="C276" s="116">
        <v>0</v>
      </c>
      <c r="D276" s="116">
        <v>0</v>
      </c>
      <c r="E276" s="116">
        <v>0</v>
      </c>
      <c r="F276" s="116">
        <v>4</v>
      </c>
      <c r="G276" s="116">
        <f t="shared" si="21"/>
        <v>0</v>
      </c>
      <c r="H276" s="116">
        <f t="shared" si="22"/>
        <v>4</v>
      </c>
      <c r="I276" s="355"/>
      <c r="J276" s="355"/>
    </row>
    <row r="277" spans="1:10" ht="24">
      <c r="A277" s="282" t="s">
        <v>3849</v>
      </c>
      <c r="B277" s="334" t="s">
        <v>3850</v>
      </c>
      <c r="C277" s="116">
        <v>0</v>
      </c>
      <c r="D277" s="116">
        <v>0</v>
      </c>
      <c r="E277" s="116">
        <v>0</v>
      </c>
      <c r="F277" s="116">
        <v>1</v>
      </c>
      <c r="G277" s="116">
        <f t="shared" si="21"/>
        <v>0</v>
      </c>
      <c r="H277" s="116">
        <f t="shared" si="22"/>
        <v>1</v>
      </c>
      <c r="I277" s="355"/>
      <c r="J277" s="355"/>
    </row>
    <row r="278" spans="1:10">
      <c r="A278" s="194" t="s">
        <v>3851</v>
      </c>
      <c r="B278" s="334" t="s">
        <v>3852</v>
      </c>
      <c r="C278" s="116">
        <v>0</v>
      </c>
      <c r="D278" s="116">
        <v>0</v>
      </c>
      <c r="E278" s="116">
        <v>0</v>
      </c>
      <c r="F278" s="116">
        <v>2</v>
      </c>
      <c r="G278" s="116">
        <f t="shared" si="21"/>
        <v>0</v>
      </c>
      <c r="H278" s="116">
        <f t="shared" si="22"/>
        <v>2</v>
      </c>
      <c r="I278" s="355"/>
      <c r="J278" s="355"/>
    </row>
    <row r="279" spans="1:10" ht="24">
      <c r="A279" s="192" t="s">
        <v>3853</v>
      </c>
      <c r="B279" s="486" t="s">
        <v>3854</v>
      </c>
      <c r="C279" s="116">
        <v>0</v>
      </c>
      <c r="D279" s="116">
        <v>0</v>
      </c>
      <c r="E279" s="116">
        <v>0</v>
      </c>
      <c r="F279" s="116">
        <v>1</v>
      </c>
      <c r="G279" s="116">
        <f t="shared" si="21"/>
        <v>0</v>
      </c>
      <c r="H279" s="116">
        <f t="shared" si="22"/>
        <v>1</v>
      </c>
      <c r="I279" s="355"/>
      <c r="J279" s="355"/>
    </row>
    <row r="280" spans="1:10" ht="24">
      <c r="A280" s="848" t="s">
        <v>3855</v>
      </c>
      <c r="B280" s="858" t="s">
        <v>3856</v>
      </c>
      <c r="C280" s="116">
        <v>0</v>
      </c>
      <c r="D280" s="116">
        <v>0</v>
      </c>
      <c r="E280" s="116">
        <v>0</v>
      </c>
      <c r="F280" s="116">
        <v>4</v>
      </c>
      <c r="G280" s="116">
        <f t="shared" si="21"/>
        <v>0</v>
      </c>
      <c r="H280" s="116">
        <f t="shared" si="22"/>
        <v>4</v>
      </c>
      <c r="I280" s="355"/>
      <c r="J280" s="355"/>
    </row>
    <row r="281" spans="1:10" ht="24">
      <c r="A281" s="848" t="s">
        <v>3857</v>
      </c>
      <c r="B281" s="858" t="s">
        <v>3858</v>
      </c>
      <c r="C281" s="116">
        <v>0</v>
      </c>
      <c r="D281" s="116">
        <v>0</v>
      </c>
      <c r="E281" s="116">
        <v>0</v>
      </c>
      <c r="F281" s="116">
        <v>4</v>
      </c>
      <c r="G281" s="116">
        <f t="shared" si="21"/>
        <v>0</v>
      </c>
      <c r="H281" s="116">
        <f t="shared" si="22"/>
        <v>4</v>
      </c>
      <c r="I281" s="355"/>
      <c r="J281" s="355"/>
    </row>
    <row r="282" spans="1:10">
      <c r="A282" s="359" t="s">
        <v>3859</v>
      </c>
      <c r="B282" s="586" t="s">
        <v>3860</v>
      </c>
      <c r="C282" s="116">
        <v>0</v>
      </c>
      <c r="D282" s="116">
        <v>0</v>
      </c>
      <c r="E282" s="116">
        <v>0</v>
      </c>
      <c r="F282" s="116">
        <v>4</v>
      </c>
      <c r="G282" s="116">
        <f t="shared" si="21"/>
        <v>0</v>
      </c>
      <c r="H282" s="116">
        <f t="shared" si="22"/>
        <v>4</v>
      </c>
      <c r="I282" s="355"/>
      <c r="J282" s="355"/>
    </row>
    <row r="283" spans="1:10">
      <c r="A283" s="359" t="s">
        <v>3861</v>
      </c>
      <c r="B283" s="586" t="s">
        <v>3862</v>
      </c>
      <c r="C283" s="116">
        <v>0</v>
      </c>
      <c r="D283" s="116">
        <v>0</v>
      </c>
      <c r="E283" s="116">
        <v>0</v>
      </c>
      <c r="F283" s="116">
        <v>4</v>
      </c>
      <c r="G283" s="116">
        <f t="shared" si="21"/>
        <v>0</v>
      </c>
      <c r="H283" s="116">
        <f t="shared" si="22"/>
        <v>4</v>
      </c>
      <c r="I283" s="355"/>
      <c r="J283" s="355"/>
    </row>
    <row r="284" spans="1:10">
      <c r="A284" s="848" t="s">
        <v>3863</v>
      </c>
      <c r="B284" s="239" t="s">
        <v>3864</v>
      </c>
      <c r="C284" s="116">
        <v>0</v>
      </c>
      <c r="D284" s="116">
        <v>0</v>
      </c>
      <c r="E284" s="116">
        <v>0</v>
      </c>
      <c r="F284" s="116">
        <v>4</v>
      </c>
      <c r="G284" s="116">
        <f t="shared" si="21"/>
        <v>0</v>
      </c>
      <c r="H284" s="116">
        <f t="shared" si="22"/>
        <v>4</v>
      </c>
      <c r="I284" s="355"/>
      <c r="J284" s="355"/>
    </row>
    <row r="285" spans="1:10">
      <c r="A285" s="848" t="s">
        <v>3865</v>
      </c>
      <c r="B285" s="858" t="s">
        <v>3866</v>
      </c>
      <c r="C285" s="116">
        <v>0</v>
      </c>
      <c r="D285" s="116">
        <v>0</v>
      </c>
      <c r="E285" s="116">
        <v>0</v>
      </c>
      <c r="F285" s="116">
        <v>4</v>
      </c>
      <c r="G285" s="116">
        <f t="shared" si="21"/>
        <v>0</v>
      </c>
      <c r="H285" s="116">
        <f t="shared" si="22"/>
        <v>4</v>
      </c>
      <c r="I285" s="355"/>
      <c r="J285" s="355"/>
    </row>
    <row r="286" spans="1:10">
      <c r="A286" s="848" t="s">
        <v>3867</v>
      </c>
      <c r="B286" s="239" t="s">
        <v>3868</v>
      </c>
      <c r="C286" s="116">
        <v>0</v>
      </c>
      <c r="D286" s="116">
        <v>0</v>
      </c>
      <c r="E286" s="116">
        <v>0</v>
      </c>
      <c r="F286" s="116">
        <v>4</v>
      </c>
      <c r="G286" s="116">
        <f t="shared" si="21"/>
        <v>0</v>
      </c>
      <c r="H286" s="116">
        <f t="shared" si="22"/>
        <v>4</v>
      </c>
      <c r="I286" s="355"/>
      <c r="J286" s="355"/>
    </row>
    <row r="287" spans="1:10">
      <c r="A287" s="194" t="s">
        <v>3869</v>
      </c>
      <c r="B287" s="334" t="s">
        <v>3870</v>
      </c>
      <c r="C287" s="116">
        <v>0</v>
      </c>
      <c r="D287" s="116">
        <v>0</v>
      </c>
      <c r="E287" s="116">
        <v>0</v>
      </c>
      <c r="F287" s="116">
        <v>4</v>
      </c>
      <c r="G287" s="116">
        <f t="shared" si="21"/>
        <v>0</v>
      </c>
      <c r="H287" s="116">
        <f t="shared" si="22"/>
        <v>4</v>
      </c>
      <c r="I287" s="355"/>
      <c r="J287" s="355"/>
    </row>
    <row r="288" spans="1:10">
      <c r="A288" s="316" t="s">
        <v>3871</v>
      </c>
      <c r="B288" s="335" t="s">
        <v>3872</v>
      </c>
      <c r="C288" s="116">
        <v>103</v>
      </c>
      <c r="D288" s="116">
        <v>150</v>
      </c>
      <c r="E288" s="116">
        <v>0</v>
      </c>
      <c r="F288" s="116">
        <v>10</v>
      </c>
      <c r="G288" s="116">
        <f t="shared" si="21"/>
        <v>103</v>
      </c>
      <c r="H288" s="116">
        <f t="shared" si="22"/>
        <v>160</v>
      </c>
      <c r="I288" s="355"/>
      <c r="J288" s="355"/>
    </row>
    <row r="289" spans="1:10">
      <c r="A289" s="11" t="s">
        <v>3873</v>
      </c>
      <c r="B289" s="586" t="s">
        <v>3874</v>
      </c>
      <c r="C289" s="116">
        <v>0</v>
      </c>
      <c r="D289" s="116">
        <v>0</v>
      </c>
      <c r="E289" s="116">
        <v>0</v>
      </c>
      <c r="F289" s="116">
        <v>10</v>
      </c>
      <c r="G289" s="116">
        <f t="shared" si="21"/>
        <v>0</v>
      </c>
      <c r="H289" s="116">
        <f t="shared" si="22"/>
        <v>10</v>
      </c>
      <c r="I289" s="355"/>
      <c r="J289" s="355"/>
    </row>
    <row r="290" spans="1:10">
      <c r="A290" s="194" t="s">
        <v>3875</v>
      </c>
      <c r="B290" s="334" t="s">
        <v>3876</v>
      </c>
      <c r="C290" s="116">
        <v>0</v>
      </c>
      <c r="D290" s="116">
        <v>0</v>
      </c>
      <c r="E290" s="116">
        <v>0</v>
      </c>
      <c r="F290" s="116">
        <v>2</v>
      </c>
      <c r="G290" s="116">
        <f t="shared" si="21"/>
        <v>0</v>
      </c>
      <c r="H290" s="116">
        <f t="shared" si="22"/>
        <v>2</v>
      </c>
      <c r="I290" s="355"/>
      <c r="J290" s="355"/>
    </row>
    <row r="291" spans="1:10" ht="24">
      <c r="A291" s="848" t="s">
        <v>3877</v>
      </c>
      <c r="B291" s="551" t="s">
        <v>3878</v>
      </c>
      <c r="C291" s="116">
        <v>0</v>
      </c>
      <c r="D291" s="116">
        <v>0</v>
      </c>
      <c r="E291" s="116">
        <v>0</v>
      </c>
      <c r="F291" s="116">
        <v>2</v>
      </c>
      <c r="G291" s="116">
        <f t="shared" si="21"/>
        <v>0</v>
      </c>
      <c r="H291" s="116">
        <f t="shared" si="22"/>
        <v>2</v>
      </c>
      <c r="I291" s="355"/>
      <c r="J291" s="355"/>
    </row>
    <row r="292" spans="1:10">
      <c r="A292" s="192" t="s">
        <v>3879</v>
      </c>
      <c r="B292" s="486" t="s">
        <v>3880</v>
      </c>
      <c r="C292" s="116">
        <v>0</v>
      </c>
      <c r="D292" s="116">
        <v>0</v>
      </c>
      <c r="E292" s="116">
        <v>0</v>
      </c>
      <c r="F292" s="116">
        <v>1</v>
      </c>
      <c r="G292" s="116">
        <f t="shared" si="21"/>
        <v>0</v>
      </c>
      <c r="H292" s="116">
        <f t="shared" si="22"/>
        <v>1</v>
      </c>
      <c r="I292" s="355"/>
      <c r="J292" s="355"/>
    </row>
    <row r="293" spans="1:10">
      <c r="A293" s="848" t="s">
        <v>3881</v>
      </c>
      <c r="B293" s="239" t="s">
        <v>3882</v>
      </c>
      <c r="C293" s="116">
        <v>0</v>
      </c>
      <c r="D293" s="116">
        <v>0</v>
      </c>
      <c r="E293" s="116">
        <v>0</v>
      </c>
      <c r="F293" s="116">
        <v>2</v>
      </c>
      <c r="G293" s="116">
        <f t="shared" si="21"/>
        <v>0</v>
      </c>
      <c r="H293" s="116">
        <f t="shared" si="22"/>
        <v>2</v>
      </c>
      <c r="I293" s="355"/>
      <c r="J293" s="355"/>
    </row>
    <row r="294" spans="1:10">
      <c r="A294" s="194" t="s">
        <v>3883</v>
      </c>
      <c r="B294" s="334" t="s">
        <v>3884</v>
      </c>
      <c r="C294" s="116">
        <v>0</v>
      </c>
      <c r="D294" s="116">
        <v>0</v>
      </c>
      <c r="E294" s="116">
        <v>0</v>
      </c>
      <c r="F294" s="116">
        <v>2</v>
      </c>
      <c r="G294" s="116">
        <f t="shared" si="21"/>
        <v>0</v>
      </c>
      <c r="H294" s="116">
        <f t="shared" si="22"/>
        <v>2</v>
      </c>
      <c r="I294" s="355"/>
      <c r="J294" s="355"/>
    </row>
    <row r="295" spans="1:10" ht="24">
      <c r="A295" s="316" t="s">
        <v>3885</v>
      </c>
      <c r="B295" s="335" t="s">
        <v>3886</v>
      </c>
      <c r="C295" s="116">
        <v>0</v>
      </c>
      <c r="D295" s="116">
        <v>0</v>
      </c>
      <c r="E295" s="116">
        <v>0</v>
      </c>
      <c r="F295" s="116">
        <v>10</v>
      </c>
      <c r="G295" s="116">
        <f t="shared" si="21"/>
        <v>0</v>
      </c>
      <c r="H295" s="116">
        <f t="shared" si="22"/>
        <v>10</v>
      </c>
      <c r="I295" s="355"/>
      <c r="J295" s="355"/>
    </row>
    <row r="296" spans="1:10">
      <c r="A296" s="848" t="s">
        <v>3887</v>
      </c>
      <c r="B296" s="858" t="s">
        <v>3888</v>
      </c>
      <c r="C296" s="116">
        <v>0</v>
      </c>
      <c r="D296" s="116">
        <v>0</v>
      </c>
      <c r="E296" s="116">
        <v>0</v>
      </c>
      <c r="F296" s="116">
        <v>2</v>
      </c>
      <c r="G296" s="116">
        <f t="shared" si="21"/>
        <v>0</v>
      </c>
      <c r="H296" s="116">
        <f t="shared" si="22"/>
        <v>2</v>
      </c>
      <c r="I296" s="355"/>
      <c r="J296" s="355"/>
    </row>
    <row r="297" spans="1:10" ht="24">
      <c r="A297" s="848" t="s">
        <v>3889</v>
      </c>
      <c r="B297" s="858" t="s">
        <v>3890</v>
      </c>
      <c r="C297" s="116">
        <v>0</v>
      </c>
      <c r="D297" s="116">
        <v>0</v>
      </c>
      <c r="E297" s="116">
        <v>0</v>
      </c>
      <c r="F297" s="116">
        <v>2</v>
      </c>
      <c r="G297" s="116">
        <f t="shared" si="21"/>
        <v>0</v>
      </c>
      <c r="H297" s="116">
        <f t="shared" si="22"/>
        <v>2</v>
      </c>
      <c r="I297" s="355"/>
      <c r="J297" s="355"/>
    </row>
    <row r="298" spans="1:10" ht="24">
      <c r="A298" s="848" t="s">
        <v>3891</v>
      </c>
      <c r="B298" s="335" t="s">
        <v>3892</v>
      </c>
      <c r="C298" s="116">
        <v>0</v>
      </c>
      <c r="D298" s="116">
        <v>0</v>
      </c>
      <c r="E298" s="116">
        <v>0</v>
      </c>
      <c r="F298" s="116">
        <v>2</v>
      </c>
      <c r="G298" s="116">
        <f t="shared" si="21"/>
        <v>0</v>
      </c>
      <c r="H298" s="116">
        <f t="shared" si="22"/>
        <v>2</v>
      </c>
      <c r="I298" s="355"/>
      <c r="J298" s="355"/>
    </row>
    <row r="299" spans="1:10">
      <c r="A299" s="194" t="s">
        <v>3893</v>
      </c>
      <c r="B299" s="334" t="s">
        <v>3894</v>
      </c>
      <c r="C299" s="116">
        <v>0</v>
      </c>
      <c r="D299" s="116">
        <v>0</v>
      </c>
      <c r="E299" s="116">
        <v>0</v>
      </c>
      <c r="F299" s="116">
        <v>2</v>
      </c>
      <c r="G299" s="116">
        <f t="shared" si="21"/>
        <v>0</v>
      </c>
      <c r="H299" s="116">
        <f t="shared" si="22"/>
        <v>2</v>
      </c>
      <c r="I299" s="355"/>
      <c r="J299" s="355"/>
    </row>
    <row r="300" spans="1:10">
      <c r="A300" s="316" t="s">
        <v>3729</v>
      </c>
      <c r="B300" s="335" t="s">
        <v>3730</v>
      </c>
      <c r="C300" s="116">
        <v>0</v>
      </c>
      <c r="D300" s="116">
        <v>20</v>
      </c>
      <c r="E300" s="116">
        <v>0</v>
      </c>
      <c r="F300" s="116">
        <v>0</v>
      </c>
      <c r="G300" s="116">
        <f t="shared" si="21"/>
        <v>0</v>
      </c>
      <c r="H300" s="116">
        <f t="shared" si="22"/>
        <v>20</v>
      </c>
      <c r="I300" s="355"/>
      <c r="J300" s="355"/>
    </row>
    <row r="301" spans="1:10">
      <c r="A301" s="359" t="s">
        <v>3049</v>
      </c>
      <c r="B301" s="853" t="s">
        <v>3050</v>
      </c>
      <c r="C301" s="116">
        <v>0</v>
      </c>
      <c r="D301" s="116">
        <v>1</v>
      </c>
      <c r="E301" s="116">
        <v>0</v>
      </c>
      <c r="F301" s="116">
        <v>0</v>
      </c>
      <c r="G301" s="116">
        <f t="shared" si="21"/>
        <v>0</v>
      </c>
      <c r="H301" s="116">
        <f t="shared" si="22"/>
        <v>1</v>
      </c>
      <c r="I301" s="355"/>
      <c r="J301" s="355"/>
    </row>
    <row r="302" spans="1:10">
      <c r="A302" s="316" t="s">
        <v>3731</v>
      </c>
      <c r="B302" s="335" t="s">
        <v>3732</v>
      </c>
      <c r="C302" s="116">
        <v>0</v>
      </c>
      <c r="D302" s="116">
        <v>10</v>
      </c>
      <c r="E302" s="116">
        <v>0</v>
      </c>
      <c r="F302" s="116">
        <v>0</v>
      </c>
      <c r="G302" s="116">
        <f t="shared" si="21"/>
        <v>0</v>
      </c>
      <c r="H302" s="116">
        <f t="shared" si="22"/>
        <v>10</v>
      </c>
      <c r="I302" s="355"/>
      <c r="J302" s="355"/>
    </row>
    <row r="303" spans="1:10">
      <c r="A303" s="854" t="s">
        <v>3547</v>
      </c>
      <c r="B303" s="859" t="s">
        <v>3548</v>
      </c>
      <c r="C303" s="116">
        <v>0</v>
      </c>
      <c r="D303" s="116">
        <v>1</v>
      </c>
      <c r="E303" s="116">
        <v>0</v>
      </c>
      <c r="F303" s="116">
        <v>0</v>
      </c>
      <c r="G303" s="116">
        <f t="shared" ref="G303:G334" si="23">E303+C303</f>
        <v>0</v>
      </c>
      <c r="H303" s="116">
        <f t="shared" ref="H303:H334" si="24">F303+D303</f>
        <v>1</v>
      </c>
      <c r="I303" s="355"/>
      <c r="J303" s="355"/>
    </row>
    <row r="304" spans="1:10">
      <c r="A304" s="359" t="s">
        <v>3549</v>
      </c>
      <c r="B304" s="859" t="s">
        <v>3550</v>
      </c>
      <c r="C304" s="116">
        <v>1</v>
      </c>
      <c r="D304" s="116">
        <v>1</v>
      </c>
      <c r="E304" s="116">
        <v>0</v>
      </c>
      <c r="F304" s="116">
        <v>0</v>
      </c>
      <c r="G304" s="116">
        <f t="shared" si="23"/>
        <v>1</v>
      </c>
      <c r="H304" s="116">
        <f t="shared" si="24"/>
        <v>1</v>
      </c>
      <c r="I304" s="355"/>
      <c r="J304" s="355"/>
    </row>
    <row r="305" spans="1:10">
      <c r="A305" s="193" t="s">
        <v>3551</v>
      </c>
      <c r="B305" s="379" t="s">
        <v>3552</v>
      </c>
      <c r="C305" s="116">
        <v>0</v>
      </c>
      <c r="D305" s="116">
        <v>1</v>
      </c>
      <c r="E305" s="116">
        <v>0</v>
      </c>
      <c r="F305" s="116">
        <v>0</v>
      </c>
      <c r="G305" s="116">
        <f t="shared" si="23"/>
        <v>0</v>
      </c>
      <c r="H305" s="116">
        <f t="shared" si="24"/>
        <v>1</v>
      </c>
      <c r="I305" s="355"/>
      <c r="J305" s="355"/>
    </row>
    <row r="306" spans="1:10">
      <c r="A306" s="193" t="s">
        <v>3553</v>
      </c>
      <c r="B306" s="379" t="s">
        <v>3554</v>
      </c>
      <c r="C306" s="116">
        <v>0</v>
      </c>
      <c r="D306" s="116">
        <v>1</v>
      </c>
      <c r="E306" s="116">
        <v>0</v>
      </c>
      <c r="F306" s="116">
        <v>0</v>
      </c>
      <c r="G306" s="116">
        <f t="shared" si="23"/>
        <v>0</v>
      </c>
      <c r="H306" s="116">
        <f t="shared" si="24"/>
        <v>1</v>
      </c>
      <c r="I306" s="355"/>
      <c r="J306" s="355"/>
    </row>
    <row r="307" spans="1:10">
      <c r="A307" s="193" t="s">
        <v>3023</v>
      </c>
      <c r="B307" s="859" t="s">
        <v>3024</v>
      </c>
      <c r="C307" s="116">
        <v>0</v>
      </c>
      <c r="D307" s="116">
        <v>1</v>
      </c>
      <c r="E307" s="116">
        <v>0</v>
      </c>
      <c r="F307" s="116">
        <v>0</v>
      </c>
      <c r="G307" s="116">
        <f t="shared" si="23"/>
        <v>0</v>
      </c>
      <c r="H307" s="116">
        <f t="shared" si="24"/>
        <v>1</v>
      </c>
      <c r="I307" s="355"/>
      <c r="J307" s="355"/>
    </row>
    <row r="308" spans="1:10">
      <c r="A308" s="359" t="s">
        <v>3051</v>
      </c>
      <c r="B308" s="859" t="s">
        <v>3052</v>
      </c>
      <c r="C308" s="116">
        <v>0</v>
      </c>
      <c r="D308" s="116">
        <v>1</v>
      </c>
      <c r="E308" s="116">
        <v>0</v>
      </c>
      <c r="F308" s="116">
        <v>0</v>
      </c>
      <c r="G308" s="116">
        <f t="shared" si="23"/>
        <v>0</v>
      </c>
      <c r="H308" s="116">
        <f t="shared" si="24"/>
        <v>1</v>
      </c>
      <c r="I308" s="355"/>
      <c r="J308" s="355"/>
    </row>
    <row r="309" spans="1:10">
      <c r="A309" s="282" t="s">
        <v>3144</v>
      </c>
      <c r="B309" s="334" t="s">
        <v>3145</v>
      </c>
      <c r="C309" s="116">
        <v>0</v>
      </c>
      <c r="D309" s="116">
        <v>0</v>
      </c>
      <c r="E309" s="116">
        <v>0</v>
      </c>
      <c r="F309" s="116">
        <v>1</v>
      </c>
      <c r="G309" s="116">
        <f t="shared" si="23"/>
        <v>0</v>
      </c>
      <c r="H309" s="116">
        <f t="shared" si="24"/>
        <v>1</v>
      </c>
      <c r="I309" s="355"/>
      <c r="J309" s="355"/>
    </row>
    <row r="310" spans="1:10">
      <c r="A310" s="848" t="s">
        <v>3895</v>
      </c>
      <c r="B310" s="551" t="s">
        <v>3896</v>
      </c>
      <c r="C310" s="116">
        <v>0</v>
      </c>
      <c r="D310" s="116">
        <v>0</v>
      </c>
      <c r="E310" s="116">
        <v>0</v>
      </c>
      <c r="F310" s="116">
        <v>1</v>
      </c>
      <c r="G310" s="116">
        <f t="shared" si="23"/>
        <v>0</v>
      </c>
      <c r="H310" s="116">
        <f t="shared" si="24"/>
        <v>1</v>
      </c>
      <c r="I310" s="355"/>
      <c r="J310" s="355"/>
    </row>
    <row r="311" spans="1:10">
      <c r="A311" s="848" t="s">
        <v>3897</v>
      </c>
      <c r="B311" s="858" t="s">
        <v>3898</v>
      </c>
      <c r="C311" s="116">
        <v>0</v>
      </c>
      <c r="D311" s="116">
        <v>0</v>
      </c>
      <c r="E311" s="116">
        <v>0</v>
      </c>
      <c r="F311" s="116">
        <v>1</v>
      </c>
      <c r="G311" s="116">
        <f t="shared" si="23"/>
        <v>0</v>
      </c>
      <c r="H311" s="116">
        <f t="shared" si="24"/>
        <v>1</v>
      </c>
      <c r="I311" s="355"/>
      <c r="J311" s="355"/>
    </row>
    <row r="312" spans="1:10">
      <c r="A312" s="848" t="s">
        <v>3899</v>
      </c>
      <c r="B312" s="551" t="s">
        <v>3900</v>
      </c>
      <c r="C312" s="116">
        <v>0</v>
      </c>
      <c r="D312" s="116">
        <v>0</v>
      </c>
      <c r="E312" s="116">
        <v>0</v>
      </c>
      <c r="F312" s="116">
        <v>2</v>
      </c>
      <c r="G312" s="116">
        <f t="shared" si="23"/>
        <v>0</v>
      </c>
      <c r="H312" s="116">
        <f t="shared" si="24"/>
        <v>2</v>
      </c>
      <c r="I312" s="355"/>
      <c r="J312" s="355"/>
    </row>
    <row r="313" spans="1:10">
      <c r="A313" s="848" t="s">
        <v>3901</v>
      </c>
      <c r="B313" s="335" t="s">
        <v>3902</v>
      </c>
      <c r="C313" s="116">
        <v>0</v>
      </c>
      <c r="D313" s="116">
        <v>0</v>
      </c>
      <c r="E313" s="116">
        <v>0</v>
      </c>
      <c r="F313" s="116">
        <v>2</v>
      </c>
      <c r="G313" s="116">
        <f t="shared" si="23"/>
        <v>0</v>
      </c>
      <c r="H313" s="116">
        <f t="shared" si="24"/>
        <v>2</v>
      </c>
      <c r="I313" s="355"/>
      <c r="J313" s="355"/>
    </row>
    <row r="314" spans="1:10">
      <c r="A314" s="848" t="s">
        <v>3903</v>
      </c>
      <c r="B314" s="335" t="s">
        <v>3904</v>
      </c>
      <c r="C314" s="116">
        <v>0</v>
      </c>
      <c r="D314" s="116">
        <v>0</v>
      </c>
      <c r="E314" s="116">
        <v>0</v>
      </c>
      <c r="F314" s="116">
        <v>2</v>
      </c>
      <c r="G314" s="116">
        <f t="shared" si="23"/>
        <v>0</v>
      </c>
      <c r="H314" s="116">
        <f t="shared" si="24"/>
        <v>2</v>
      </c>
      <c r="I314" s="355"/>
      <c r="J314" s="355"/>
    </row>
    <row r="315" spans="1:10">
      <c r="A315" s="282" t="s">
        <v>3905</v>
      </c>
      <c r="B315" s="334" t="s">
        <v>3906</v>
      </c>
      <c r="C315" s="116">
        <v>0</v>
      </c>
      <c r="D315" s="116">
        <v>0</v>
      </c>
      <c r="E315" s="116">
        <v>7</v>
      </c>
      <c r="F315" s="116">
        <v>10</v>
      </c>
      <c r="G315" s="116">
        <f t="shared" si="23"/>
        <v>7</v>
      </c>
      <c r="H315" s="116">
        <f t="shared" si="24"/>
        <v>10</v>
      </c>
      <c r="I315" s="355"/>
      <c r="J315" s="355"/>
    </row>
    <row r="316" spans="1:10">
      <c r="A316" s="282" t="s">
        <v>3907</v>
      </c>
      <c r="B316" s="334" t="s">
        <v>3908</v>
      </c>
      <c r="C316" s="116">
        <v>0</v>
      </c>
      <c r="D316" s="116">
        <v>0</v>
      </c>
      <c r="E316" s="116">
        <v>0</v>
      </c>
      <c r="F316" s="116">
        <v>2</v>
      </c>
      <c r="G316" s="116">
        <f t="shared" si="23"/>
        <v>0</v>
      </c>
      <c r="H316" s="116">
        <f t="shared" si="24"/>
        <v>2</v>
      </c>
      <c r="I316" s="355"/>
      <c r="J316" s="355"/>
    </row>
    <row r="317" spans="1:10">
      <c r="A317" s="194" t="s">
        <v>3909</v>
      </c>
      <c r="B317" s="334" t="s">
        <v>3910</v>
      </c>
      <c r="C317" s="116">
        <v>0</v>
      </c>
      <c r="D317" s="116">
        <v>0</v>
      </c>
      <c r="E317" s="116">
        <v>0</v>
      </c>
      <c r="F317" s="116">
        <v>2</v>
      </c>
      <c r="G317" s="116">
        <f t="shared" si="23"/>
        <v>0</v>
      </c>
      <c r="H317" s="116">
        <f t="shared" si="24"/>
        <v>2</v>
      </c>
      <c r="I317" s="355"/>
      <c r="J317" s="355"/>
    </row>
    <row r="318" spans="1:10">
      <c r="A318" s="359" t="s">
        <v>3569</v>
      </c>
      <c r="B318" s="586" t="s">
        <v>3570</v>
      </c>
      <c r="C318" s="116">
        <v>0</v>
      </c>
      <c r="D318" s="116">
        <v>1</v>
      </c>
      <c r="E318" s="116">
        <v>0</v>
      </c>
      <c r="F318" s="116">
        <v>0</v>
      </c>
      <c r="G318" s="116">
        <f t="shared" si="23"/>
        <v>0</v>
      </c>
      <c r="H318" s="116">
        <f t="shared" si="24"/>
        <v>1</v>
      </c>
      <c r="I318" s="355"/>
      <c r="J318" s="355"/>
    </row>
    <row r="319" spans="1:10">
      <c r="A319" s="848" t="s">
        <v>3911</v>
      </c>
      <c r="B319" s="335" t="s">
        <v>3912</v>
      </c>
      <c r="C319" s="116">
        <v>0</v>
      </c>
      <c r="D319" s="116">
        <v>0</v>
      </c>
      <c r="E319" s="116">
        <v>0</v>
      </c>
      <c r="F319" s="116">
        <v>2</v>
      </c>
      <c r="G319" s="116">
        <f t="shared" si="23"/>
        <v>0</v>
      </c>
      <c r="H319" s="116">
        <f t="shared" si="24"/>
        <v>2</v>
      </c>
      <c r="I319" s="355"/>
      <c r="J319" s="355"/>
    </row>
    <row r="320" spans="1:10">
      <c r="A320" s="848" t="s">
        <v>3913</v>
      </c>
      <c r="B320" s="335" t="s">
        <v>3914</v>
      </c>
      <c r="C320" s="116">
        <v>0</v>
      </c>
      <c r="D320" s="116">
        <v>0</v>
      </c>
      <c r="E320" s="116">
        <v>7</v>
      </c>
      <c r="F320" s="116">
        <v>7</v>
      </c>
      <c r="G320" s="116">
        <f t="shared" si="23"/>
        <v>7</v>
      </c>
      <c r="H320" s="116">
        <f t="shared" si="24"/>
        <v>7</v>
      </c>
      <c r="I320" s="355"/>
      <c r="J320" s="355"/>
    </row>
    <row r="321" spans="1:10">
      <c r="A321" s="194" t="s">
        <v>3593</v>
      </c>
      <c r="B321" s="334" t="s">
        <v>3594</v>
      </c>
      <c r="C321" s="116">
        <v>0</v>
      </c>
      <c r="D321" s="116">
        <v>1</v>
      </c>
      <c r="E321" s="116">
        <v>0</v>
      </c>
      <c r="F321" s="116">
        <v>0</v>
      </c>
      <c r="G321" s="116">
        <f t="shared" si="23"/>
        <v>0</v>
      </c>
      <c r="H321" s="116">
        <f t="shared" si="24"/>
        <v>1</v>
      </c>
      <c r="I321" s="355"/>
      <c r="J321" s="355"/>
    </row>
    <row r="322" spans="1:10">
      <c r="A322" s="848" t="s">
        <v>3915</v>
      </c>
      <c r="B322" s="335" t="s">
        <v>3916</v>
      </c>
      <c r="C322" s="116">
        <v>0</v>
      </c>
      <c r="D322" s="116">
        <v>0</v>
      </c>
      <c r="E322" s="116">
        <v>1</v>
      </c>
      <c r="F322" s="116">
        <v>2</v>
      </c>
      <c r="G322" s="116">
        <f t="shared" si="23"/>
        <v>1</v>
      </c>
      <c r="H322" s="116">
        <f t="shared" si="24"/>
        <v>2</v>
      </c>
      <c r="I322" s="355"/>
      <c r="J322" s="355"/>
    </row>
    <row r="323" spans="1:10" ht="24">
      <c r="A323" s="193" t="s">
        <v>3605</v>
      </c>
      <c r="B323" s="379" t="s">
        <v>3606</v>
      </c>
      <c r="C323" s="116">
        <v>0</v>
      </c>
      <c r="D323" s="116">
        <v>1</v>
      </c>
      <c r="E323" s="116">
        <v>0</v>
      </c>
      <c r="F323" s="116">
        <v>0</v>
      </c>
      <c r="G323" s="116">
        <f t="shared" si="23"/>
        <v>0</v>
      </c>
      <c r="H323" s="116">
        <f t="shared" si="24"/>
        <v>1</v>
      </c>
      <c r="I323" s="355"/>
      <c r="J323" s="355"/>
    </row>
    <row r="324" spans="1:10">
      <c r="A324" s="886" t="s">
        <v>3917</v>
      </c>
      <c r="B324" s="858" t="s">
        <v>3918</v>
      </c>
      <c r="C324" s="116">
        <v>0</v>
      </c>
      <c r="D324" s="116">
        <v>0</v>
      </c>
      <c r="E324" s="116">
        <v>1</v>
      </c>
      <c r="F324" s="116">
        <v>2</v>
      </c>
      <c r="G324" s="116">
        <f t="shared" si="23"/>
        <v>1</v>
      </c>
      <c r="H324" s="116">
        <f t="shared" si="24"/>
        <v>2</v>
      </c>
      <c r="I324" s="355"/>
      <c r="J324" s="355"/>
    </row>
    <row r="325" spans="1:10">
      <c r="A325" s="863" t="s">
        <v>3607</v>
      </c>
      <c r="B325" s="864" t="s">
        <v>3608</v>
      </c>
      <c r="C325" s="116">
        <v>0</v>
      </c>
      <c r="D325" s="116">
        <v>1</v>
      </c>
      <c r="E325" s="116">
        <v>0</v>
      </c>
      <c r="F325" s="116">
        <v>0</v>
      </c>
      <c r="G325" s="116">
        <f t="shared" si="23"/>
        <v>0</v>
      </c>
      <c r="H325" s="116">
        <f t="shared" si="24"/>
        <v>1</v>
      </c>
      <c r="I325" s="355"/>
      <c r="J325" s="355"/>
    </row>
    <row r="326" spans="1:10">
      <c r="A326" s="887" t="s">
        <v>3919</v>
      </c>
      <c r="B326" s="326" t="s">
        <v>3920</v>
      </c>
      <c r="C326" s="116">
        <v>0</v>
      </c>
      <c r="D326" s="116">
        <v>0</v>
      </c>
      <c r="E326" s="116">
        <v>2</v>
      </c>
      <c r="F326" s="116">
        <v>5</v>
      </c>
      <c r="G326" s="116">
        <f t="shared" si="23"/>
        <v>2</v>
      </c>
      <c r="H326" s="116">
        <f t="shared" si="24"/>
        <v>5</v>
      </c>
      <c r="I326" s="355"/>
      <c r="J326" s="355"/>
    </row>
    <row r="327" spans="1:10">
      <c r="A327" s="887" t="s">
        <v>3921</v>
      </c>
      <c r="B327" s="326" t="s">
        <v>3922</v>
      </c>
      <c r="C327" s="116">
        <v>0</v>
      </c>
      <c r="D327" s="116">
        <v>0</v>
      </c>
      <c r="E327" s="116">
        <v>5</v>
      </c>
      <c r="F327" s="116">
        <v>6</v>
      </c>
      <c r="G327" s="116">
        <f t="shared" si="23"/>
        <v>5</v>
      </c>
      <c r="H327" s="116">
        <f t="shared" si="24"/>
        <v>6</v>
      </c>
      <c r="I327" s="355"/>
      <c r="J327" s="355"/>
    </row>
    <row r="328" spans="1:10" ht="24">
      <c r="A328" s="218" t="s">
        <v>3611</v>
      </c>
      <c r="B328" s="323" t="s">
        <v>3612</v>
      </c>
      <c r="C328" s="116">
        <v>0</v>
      </c>
      <c r="D328" s="116">
        <v>1</v>
      </c>
      <c r="E328" s="116">
        <v>0</v>
      </c>
      <c r="F328" s="116">
        <v>0</v>
      </c>
      <c r="G328" s="116">
        <f t="shared" si="23"/>
        <v>0</v>
      </c>
      <c r="H328" s="116">
        <f t="shared" si="24"/>
        <v>1</v>
      </c>
      <c r="I328" s="355"/>
      <c r="J328" s="355"/>
    </row>
    <row r="329" spans="1:10">
      <c r="A329" s="218" t="s">
        <v>3613</v>
      </c>
      <c r="B329" s="323" t="s">
        <v>3614</v>
      </c>
      <c r="C329" s="116">
        <v>0</v>
      </c>
      <c r="D329" s="116">
        <v>1</v>
      </c>
      <c r="E329" s="116">
        <v>0</v>
      </c>
      <c r="F329" s="116">
        <v>0</v>
      </c>
      <c r="G329" s="116">
        <f t="shared" si="23"/>
        <v>0</v>
      </c>
      <c r="H329" s="116">
        <f t="shared" si="24"/>
        <v>1</v>
      </c>
      <c r="I329" s="355"/>
      <c r="J329" s="355"/>
    </row>
    <row r="330" spans="1:10">
      <c r="A330" s="863" t="s">
        <v>3617</v>
      </c>
      <c r="B330" s="888" t="s">
        <v>3618</v>
      </c>
      <c r="C330" s="116">
        <v>0</v>
      </c>
      <c r="D330" s="116">
        <v>1</v>
      </c>
      <c r="E330" s="116">
        <v>0</v>
      </c>
      <c r="F330" s="116">
        <v>0</v>
      </c>
      <c r="G330" s="116">
        <f t="shared" si="23"/>
        <v>0</v>
      </c>
      <c r="H330" s="116">
        <f t="shared" si="24"/>
        <v>1</v>
      </c>
      <c r="I330" s="355"/>
      <c r="J330" s="355"/>
    </row>
    <row r="331" spans="1:10">
      <c r="A331" s="218" t="s">
        <v>3619</v>
      </c>
      <c r="B331" s="323" t="s">
        <v>3620</v>
      </c>
      <c r="C331" s="116">
        <v>0</v>
      </c>
      <c r="D331" s="116">
        <v>1</v>
      </c>
      <c r="E331" s="116">
        <v>0</v>
      </c>
      <c r="F331" s="116">
        <v>0</v>
      </c>
      <c r="G331" s="116">
        <f t="shared" si="23"/>
        <v>0</v>
      </c>
      <c r="H331" s="116">
        <f t="shared" si="24"/>
        <v>1</v>
      </c>
      <c r="I331" s="355"/>
      <c r="J331" s="355"/>
    </row>
    <row r="332" spans="1:10">
      <c r="A332" s="319" t="s">
        <v>3621</v>
      </c>
      <c r="B332" s="325" t="s">
        <v>3622</v>
      </c>
      <c r="C332" s="116">
        <v>0</v>
      </c>
      <c r="D332" s="116">
        <v>1</v>
      </c>
      <c r="E332" s="116">
        <v>0</v>
      </c>
      <c r="F332" s="116">
        <v>0</v>
      </c>
      <c r="G332" s="116">
        <f t="shared" si="23"/>
        <v>0</v>
      </c>
      <c r="H332" s="116">
        <f t="shared" si="24"/>
        <v>1</v>
      </c>
      <c r="I332" s="355"/>
      <c r="J332" s="355"/>
    </row>
    <row r="333" spans="1:10">
      <c r="A333" s="218" t="s">
        <v>3623</v>
      </c>
      <c r="B333" s="323" t="s">
        <v>3624</v>
      </c>
      <c r="C333" s="116">
        <v>0</v>
      </c>
      <c r="D333" s="116">
        <v>1</v>
      </c>
      <c r="E333" s="116">
        <v>0</v>
      </c>
      <c r="F333" s="116">
        <v>0</v>
      </c>
      <c r="G333" s="116">
        <f t="shared" si="23"/>
        <v>0</v>
      </c>
      <c r="H333" s="116">
        <f t="shared" si="24"/>
        <v>1</v>
      </c>
      <c r="I333" s="355"/>
      <c r="J333" s="355"/>
    </row>
    <row r="334" spans="1:10">
      <c r="A334" s="194" t="s">
        <v>3625</v>
      </c>
      <c r="B334" s="334" t="s">
        <v>3626</v>
      </c>
      <c r="C334" s="116">
        <v>0</v>
      </c>
      <c r="D334" s="116">
        <v>1</v>
      </c>
      <c r="E334" s="116">
        <v>0</v>
      </c>
      <c r="F334" s="116">
        <v>0</v>
      </c>
      <c r="G334" s="116">
        <f t="shared" si="23"/>
        <v>0</v>
      </c>
      <c r="H334" s="116">
        <f t="shared" si="24"/>
        <v>1</v>
      </c>
      <c r="I334" s="355"/>
      <c r="J334" s="355"/>
    </row>
    <row r="335" spans="1:10">
      <c r="A335" s="194" t="s">
        <v>3633</v>
      </c>
      <c r="B335" s="334" t="s">
        <v>3634</v>
      </c>
      <c r="C335" s="116">
        <v>0</v>
      </c>
      <c r="D335" s="116">
        <v>1</v>
      </c>
      <c r="E335" s="116">
        <v>0</v>
      </c>
      <c r="F335" s="116">
        <v>0</v>
      </c>
      <c r="G335" s="116">
        <f t="shared" ref="G335:G366" si="25">E335+C335</f>
        <v>0</v>
      </c>
      <c r="H335" s="116">
        <f t="shared" ref="H335:H366" si="26">F335+D335</f>
        <v>1</v>
      </c>
      <c r="I335" s="355"/>
      <c r="J335" s="355"/>
    </row>
    <row r="336" spans="1:10">
      <c r="A336" s="194" t="s">
        <v>3635</v>
      </c>
      <c r="B336" s="334" t="s">
        <v>3636</v>
      </c>
      <c r="C336" s="116">
        <v>0</v>
      </c>
      <c r="D336" s="116">
        <v>2</v>
      </c>
      <c r="E336" s="116">
        <v>0</v>
      </c>
      <c r="F336" s="116">
        <v>0</v>
      </c>
      <c r="G336" s="116">
        <f t="shared" si="25"/>
        <v>0</v>
      </c>
      <c r="H336" s="116">
        <f t="shared" si="26"/>
        <v>2</v>
      </c>
      <c r="I336" s="355"/>
      <c r="J336" s="355"/>
    </row>
    <row r="337" spans="1:10">
      <c r="A337" s="318" t="s">
        <v>3639</v>
      </c>
      <c r="B337" s="853" t="s">
        <v>3640</v>
      </c>
      <c r="C337" s="116">
        <v>0</v>
      </c>
      <c r="D337" s="116">
        <v>2</v>
      </c>
      <c r="E337" s="116">
        <v>0</v>
      </c>
      <c r="F337" s="116">
        <v>0</v>
      </c>
      <c r="G337" s="116">
        <f t="shared" si="25"/>
        <v>0</v>
      </c>
      <c r="H337" s="116">
        <f t="shared" si="26"/>
        <v>2</v>
      </c>
      <c r="I337" s="355"/>
      <c r="J337" s="355"/>
    </row>
    <row r="338" spans="1:10" ht="24">
      <c r="A338" s="359" t="s">
        <v>3647</v>
      </c>
      <c r="B338" s="853" t="s">
        <v>3648</v>
      </c>
      <c r="C338" s="116">
        <v>0</v>
      </c>
      <c r="D338" s="116">
        <v>1</v>
      </c>
      <c r="E338" s="116">
        <v>0</v>
      </c>
      <c r="F338" s="116">
        <v>0</v>
      </c>
      <c r="G338" s="116">
        <f t="shared" si="25"/>
        <v>0</v>
      </c>
      <c r="H338" s="116">
        <f t="shared" si="26"/>
        <v>1</v>
      </c>
      <c r="I338" s="355"/>
      <c r="J338" s="355"/>
    </row>
    <row r="339" spans="1:10" ht="36">
      <c r="A339" s="194" t="s">
        <v>3651</v>
      </c>
      <c r="B339" s="334" t="s">
        <v>3652</v>
      </c>
      <c r="C339" s="116">
        <v>0</v>
      </c>
      <c r="D339" s="116">
        <v>1</v>
      </c>
      <c r="E339" s="116">
        <v>0</v>
      </c>
      <c r="F339" s="116">
        <v>0</v>
      </c>
      <c r="G339" s="116">
        <f t="shared" si="25"/>
        <v>0</v>
      </c>
      <c r="H339" s="116">
        <f t="shared" si="26"/>
        <v>1</v>
      </c>
      <c r="I339" s="355"/>
      <c r="J339" s="355"/>
    </row>
    <row r="340" spans="1:10">
      <c r="A340" s="194" t="s">
        <v>3653</v>
      </c>
      <c r="B340" s="239" t="s">
        <v>3654</v>
      </c>
      <c r="C340" s="116">
        <v>0</v>
      </c>
      <c r="D340" s="116">
        <v>1</v>
      </c>
      <c r="E340" s="116">
        <v>0</v>
      </c>
      <c r="F340" s="116">
        <v>0</v>
      </c>
      <c r="G340" s="116">
        <f t="shared" si="25"/>
        <v>0</v>
      </c>
      <c r="H340" s="116">
        <f t="shared" si="26"/>
        <v>1</v>
      </c>
      <c r="I340" s="355"/>
      <c r="J340" s="355"/>
    </row>
    <row r="341" spans="1:10">
      <c r="A341" s="194" t="s">
        <v>3655</v>
      </c>
      <c r="B341" s="334" t="s">
        <v>3656</v>
      </c>
      <c r="C341" s="116">
        <v>0</v>
      </c>
      <c r="D341" s="116">
        <v>1</v>
      </c>
      <c r="E341" s="116">
        <v>0</v>
      </c>
      <c r="F341" s="116">
        <v>0</v>
      </c>
      <c r="G341" s="116">
        <f t="shared" si="25"/>
        <v>0</v>
      </c>
      <c r="H341" s="116">
        <f t="shared" si="26"/>
        <v>1</v>
      </c>
      <c r="I341" s="355"/>
      <c r="J341" s="355"/>
    </row>
    <row r="342" spans="1:10">
      <c r="A342" s="194" t="s">
        <v>3657</v>
      </c>
      <c r="B342" s="334" t="s">
        <v>3658</v>
      </c>
      <c r="C342" s="116">
        <v>0</v>
      </c>
      <c r="D342" s="116">
        <v>1</v>
      </c>
      <c r="E342" s="116">
        <v>0</v>
      </c>
      <c r="F342" s="116">
        <v>0</v>
      </c>
      <c r="G342" s="116">
        <f t="shared" si="25"/>
        <v>0</v>
      </c>
      <c r="H342" s="116">
        <f t="shared" si="26"/>
        <v>1</v>
      </c>
      <c r="I342" s="355"/>
      <c r="J342" s="355"/>
    </row>
    <row r="343" spans="1:10">
      <c r="A343" s="194" t="s">
        <v>3659</v>
      </c>
      <c r="B343" s="334" t="s">
        <v>3660</v>
      </c>
      <c r="C343" s="116">
        <v>0</v>
      </c>
      <c r="D343" s="116">
        <v>1</v>
      </c>
      <c r="E343" s="116">
        <v>0</v>
      </c>
      <c r="F343" s="116">
        <v>0</v>
      </c>
      <c r="G343" s="116">
        <f t="shared" si="25"/>
        <v>0</v>
      </c>
      <c r="H343" s="116">
        <f t="shared" si="26"/>
        <v>1</v>
      </c>
      <c r="I343" s="355"/>
      <c r="J343" s="355"/>
    </row>
    <row r="344" spans="1:10">
      <c r="A344" s="856" t="s">
        <v>3661</v>
      </c>
      <c r="B344" s="857" t="s">
        <v>3662</v>
      </c>
      <c r="C344" s="116">
        <v>0</v>
      </c>
      <c r="D344" s="116">
        <v>1</v>
      </c>
      <c r="E344" s="116">
        <v>0</v>
      </c>
      <c r="F344" s="116">
        <v>0</v>
      </c>
      <c r="G344" s="116">
        <f t="shared" si="25"/>
        <v>0</v>
      </c>
      <c r="H344" s="116">
        <f t="shared" si="26"/>
        <v>1</v>
      </c>
      <c r="I344" s="355"/>
      <c r="J344" s="355"/>
    </row>
    <row r="345" spans="1:10" ht="24">
      <c r="A345" s="11" t="s">
        <v>3923</v>
      </c>
      <c r="B345" s="586" t="s">
        <v>3924</v>
      </c>
      <c r="C345" s="116">
        <v>132</v>
      </c>
      <c r="D345" s="116">
        <v>150</v>
      </c>
      <c r="E345" s="116">
        <v>0</v>
      </c>
      <c r="F345" s="116">
        <v>0</v>
      </c>
      <c r="G345" s="116">
        <f t="shared" si="25"/>
        <v>132</v>
      </c>
      <c r="H345" s="116">
        <f t="shared" si="26"/>
        <v>150</v>
      </c>
      <c r="I345" s="355"/>
      <c r="J345" s="355"/>
    </row>
    <row r="346" spans="1:10" ht="24.75">
      <c r="A346" s="316" t="s">
        <v>3925</v>
      </c>
      <c r="B346" s="775" t="s">
        <v>3926</v>
      </c>
      <c r="C346" s="116">
        <v>505</v>
      </c>
      <c r="D346" s="116">
        <v>600</v>
      </c>
      <c r="E346" s="116">
        <v>1</v>
      </c>
      <c r="F346" s="116">
        <v>0</v>
      </c>
      <c r="G346" s="116">
        <f t="shared" si="25"/>
        <v>506</v>
      </c>
      <c r="H346" s="116">
        <f t="shared" si="26"/>
        <v>600</v>
      </c>
      <c r="I346" s="355"/>
      <c r="J346" s="355"/>
    </row>
    <row r="347" spans="1:10">
      <c r="A347" s="11" t="s">
        <v>3927</v>
      </c>
      <c r="B347" s="586" t="s">
        <v>3928</v>
      </c>
      <c r="C347" s="116">
        <v>0</v>
      </c>
      <c r="D347" s="116">
        <v>0</v>
      </c>
      <c r="E347" s="116">
        <v>1</v>
      </c>
      <c r="F347" s="116">
        <v>2</v>
      </c>
      <c r="G347" s="116">
        <f t="shared" si="25"/>
        <v>1</v>
      </c>
      <c r="H347" s="116">
        <f t="shared" si="26"/>
        <v>2</v>
      </c>
      <c r="I347" s="355"/>
      <c r="J347" s="355"/>
    </row>
    <row r="348" spans="1:10">
      <c r="A348" s="359" t="s">
        <v>3202</v>
      </c>
      <c r="B348" s="378" t="s">
        <v>3203</v>
      </c>
      <c r="C348" s="116">
        <v>0</v>
      </c>
      <c r="D348" s="116">
        <v>1</v>
      </c>
      <c r="E348" s="116">
        <v>0</v>
      </c>
      <c r="F348" s="116">
        <v>0</v>
      </c>
      <c r="G348" s="116">
        <f t="shared" si="25"/>
        <v>0</v>
      </c>
      <c r="H348" s="116">
        <f t="shared" si="26"/>
        <v>1</v>
      </c>
      <c r="I348" s="355"/>
      <c r="J348" s="355"/>
    </row>
    <row r="349" spans="1:10">
      <c r="A349" s="282" t="s">
        <v>3422</v>
      </c>
      <c r="B349" s="334" t="s">
        <v>3423</v>
      </c>
      <c r="C349" s="116">
        <v>0</v>
      </c>
      <c r="D349" s="116">
        <v>0</v>
      </c>
      <c r="E349" s="116">
        <v>0</v>
      </c>
      <c r="F349" s="116">
        <v>2</v>
      </c>
      <c r="G349" s="116">
        <f t="shared" si="25"/>
        <v>0</v>
      </c>
      <c r="H349" s="116">
        <f t="shared" si="26"/>
        <v>2</v>
      </c>
      <c r="I349" s="355"/>
      <c r="J349" s="355"/>
    </row>
    <row r="350" spans="1:10">
      <c r="A350" s="192" t="s">
        <v>2349</v>
      </c>
      <c r="B350" s="486" t="s">
        <v>2350</v>
      </c>
      <c r="C350" s="116">
        <v>0</v>
      </c>
      <c r="D350" s="116">
        <v>0</v>
      </c>
      <c r="E350" s="116">
        <v>0</v>
      </c>
      <c r="F350" s="116">
        <v>10</v>
      </c>
      <c r="G350" s="116">
        <f t="shared" si="25"/>
        <v>0</v>
      </c>
      <c r="H350" s="116">
        <f t="shared" si="26"/>
        <v>10</v>
      </c>
      <c r="I350" s="355"/>
      <c r="J350" s="355"/>
    </row>
    <row r="351" spans="1:10">
      <c r="A351" s="282" t="s">
        <v>2161</v>
      </c>
      <c r="B351" s="334" t="s">
        <v>2162</v>
      </c>
      <c r="C351" s="116">
        <v>0</v>
      </c>
      <c r="D351" s="116">
        <v>0</v>
      </c>
      <c r="E351" s="116">
        <v>7840</v>
      </c>
      <c r="F351" s="116">
        <v>8000</v>
      </c>
      <c r="G351" s="116">
        <f t="shared" si="25"/>
        <v>7840</v>
      </c>
      <c r="H351" s="116">
        <f t="shared" si="26"/>
        <v>8000</v>
      </c>
      <c r="I351" s="355"/>
      <c r="J351" s="355"/>
    </row>
    <row r="352" spans="1:10">
      <c r="A352" s="192" t="s">
        <v>3929</v>
      </c>
      <c r="B352" s="486" t="s">
        <v>3930</v>
      </c>
      <c r="C352" s="116">
        <v>0</v>
      </c>
      <c r="D352" s="116">
        <v>0</v>
      </c>
      <c r="E352" s="116">
        <v>0</v>
      </c>
      <c r="F352" s="116">
        <v>10</v>
      </c>
      <c r="G352" s="116">
        <f t="shared" si="25"/>
        <v>0</v>
      </c>
      <c r="H352" s="116">
        <f t="shared" si="26"/>
        <v>10</v>
      </c>
      <c r="I352" s="355"/>
      <c r="J352" s="355"/>
    </row>
    <row r="353" spans="1:10">
      <c r="A353" s="282" t="s">
        <v>3931</v>
      </c>
      <c r="B353" s="334" t="s">
        <v>3932</v>
      </c>
      <c r="C353" s="116">
        <v>0</v>
      </c>
      <c r="D353" s="116">
        <v>0</v>
      </c>
      <c r="E353" s="116">
        <v>0</v>
      </c>
      <c r="F353" s="116">
        <v>10</v>
      </c>
      <c r="G353" s="116">
        <f t="shared" si="25"/>
        <v>0</v>
      </c>
      <c r="H353" s="116">
        <f t="shared" si="26"/>
        <v>10</v>
      </c>
      <c r="I353" s="355"/>
      <c r="J353" s="355"/>
    </row>
    <row r="354" spans="1:10">
      <c r="A354" s="525" t="s">
        <v>3933</v>
      </c>
      <c r="B354" s="621" t="s">
        <v>3934</v>
      </c>
      <c r="C354" s="116">
        <v>0</v>
      </c>
      <c r="D354" s="116">
        <v>0</v>
      </c>
      <c r="E354" s="116">
        <v>0</v>
      </c>
      <c r="F354" s="116">
        <v>1</v>
      </c>
      <c r="G354" s="116">
        <f t="shared" si="25"/>
        <v>0</v>
      </c>
      <c r="H354" s="116">
        <f t="shared" si="26"/>
        <v>1</v>
      </c>
      <c r="I354" s="355"/>
      <c r="J354" s="355"/>
    </row>
    <row r="355" spans="1:10">
      <c r="A355" s="359" t="s">
        <v>3935</v>
      </c>
      <c r="B355" s="586" t="s">
        <v>3936</v>
      </c>
      <c r="C355" s="116">
        <v>0</v>
      </c>
      <c r="D355" s="116">
        <v>0</v>
      </c>
      <c r="E355" s="116">
        <v>0</v>
      </c>
      <c r="F355" s="116">
        <v>1</v>
      </c>
      <c r="G355" s="116">
        <f t="shared" si="25"/>
        <v>0</v>
      </c>
      <c r="H355" s="116">
        <f t="shared" si="26"/>
        <v>1</v>
      </c>
      <c r="I355" s="355"/>
      <c r="J355" s="355"/>
    </row>
    <row r="356" spans="1:10">
      <c r="A356" s="193" t="s">
        <v>3663</v>
      </c>
      <c r="B356" s="379" t="s">
        <v>3664</v>
      </c>
      <c r="C356" s="116">
        <v>0</v>
      </c>
      <c r="D356" s="116">
        <v>1</v>
      </c>
      <c r="E356" s="116">
        <v>0</v>
      </c>
      <c r="F356" s="116">
        <v>0</v>
      </c>
      <c r="G356" s="116">
        <f t="shared" si="25"/>
        <v>0</v>
      </c>
      <c r="H356" s="116">
        <f t="shared" si="26"/>
        <v>1</v>
      </c>
      <c r="I356" s="355"/>
      <c r="J356" s="355"/>
    </row>
    <row r="357" spans="1:10">
      <c r="A357" s="193" t="s">
        <v>3665</v>
      </c>
      <c r="B357" s="379" t="s">
        <v>3666</v>
      </c>
      <c r="C357" s="116">
        <v>0</v>
      </c>
      <c r="D357" s="116">
        <v>1</v>
      </c>
      <c r="E357" s="116">
        <v>0</v>
      </c>
      <c r="F357" s="116">
        <v>0</v>
      </c>
      <c r="G357" s="116">
        <f t="shared" si="25"/>
        <v>0</v>
      </c>
      <c r="H357" s="116">
        <f t="shared" si="26"/>
        <v>1</v>
      </c>
      <c r="I357" s="355"/>
      <c r="J357" s="355"/>
    </row>
    <row r="358" spans="1:10">
      <c r="A358" s="376" t="s">
        <v>3937</v>
      </c>
      <c r="B358" s="855" t="s">
        <v>3938</v>
      </c>
      <c r="C358" s="116">
        <v>0</v>
      </c>
      <c r="D358" s="116">
        <v>0</v>
      </c>
      <c r="E358" s="116">
        <v>1</v>
      </c>
      <c r="F358" s="116">
        <v>2</v>
      </c>
      <c r="G358" s="116">
        <f t="shared" si="25"/>
        <v>1</v>
      </c>
      <c r="H358" s="116">
        <f t="shared" si="26"/>
        <v>2</v>
      </c>
      <c r="I358" s="355"/>
      <c r="J358" s="355"/>
    </row>
    <row r="359" spans="1:10">
      <c r="A359" s="194" t="s">
        <v>3939</v>
      </c>
      <c r="B359" s="334" t="s">
        <v>3940</v>
      </c>
      <c r="C359" s="116">
        <v>0</v>
      </c>
      <c r="D359" s="116">
        <v>0</v>
      </c>
      <c r="E359" s="116">
        <v>0</v>
      </c>
      <c r="F359" s="116">
        <v>2</v>
      </c>
      <c r="G359" s="116">
        <f t="shared" si="25"/>
        <v>0</v>
      </c>
      <c r="H359" s="116">
        <f t="shared" si="26"/>
        <v>2</v>
      </c>
      <c r="I359" s="355"/>
      <c r="J359" s="355"/>
    </row>
    <row r="360" spans="1:10">
      <c r="A360" s="282" t="s">
        <v>3941</v>
      </c>
      <c r="B360" s="334" t="s">
        <v>3942</v>
      </c>
      <c r="C360" s="116">
        <v>0</v>
      </c>
      <c r="D360" s="116">
        <v>0</v>
      </c>
      <c r="E360" s="116">
        <v>1</v>
      </c>
      <c r="F360" s="116">
        <v>2</v>
      </c>
      <c r="G360" s="116">
        <f t="shared" si="25"/>
        <v>1</v>
      </c>
      <c r="H360" s="116">
        <f t="shared" si="26"/>
        <v>2</v>
      </c>
      <c r="I360" s="355"/>
      <c r="J360" s="355"/>
    </row>
    <row r="361" spans="1:10">
      <c r="A361" s="359" t="s">
        <v>3671</v>
      </c>
      <c r="B361" s="586" t="s">
        <v>3672</v>
      </c>
      <c r="C361" s="116">
        <v>0</v>
      </c>
      <c r="D361" s="116">
        <v>1</v>
      </c>
      <c r="E361" s="116">
        <v>0</v>
      </c>
      <c r="F361" s="116">
        <v>0</v>
      </c>
      <c r="G361" s="116">
        <f t="shared" si="25"/>
        <v>0</v>
      </c>
      <c r="H361" s="116">
        <f t="shared" si="26"/>
        <v>1</v>
      </c>
      <c r="I361" s="355"/>
      <c r="J361" s="355"/>
    </row>
    <row r="362" spans="1:10">
      <c r="A362" s="282" t="s">
        <v>2947</v>
      </c>
      <c r="B362" s="334" t="s">
        <v>2948</v>
      </c>
      <c r="C362" s="116">
        <v>0</v>
      </c>
      <c r="D362" s="116">
        <v>0</v>
      </c>
      <c r="E362" s="116">
        <v>1</v>
      </c>
      <c r="F362" s="116">
        <v>2</v>
      </c>
      <c r="G362" s="116">
        <f t="shared" si="25"/>
        <v>1</v>
      </c>
      <c r="H362" s="116">
        <f t="shared" si="26"/>
        <v>2</v>
      </c>
      <c r="I362" s="355"/>
      <c r="J362" s="355"/>
    </row>
    <row r="363" spans="1:10">
      <c r="A363" s="192" t="s">
        <v>2165</v>
      </c>
      <c r="B363" s="486" t="s">
        <v>2166</v>
      </c>
      <c r="C363" s="116">
        <v>0</v>
      </c>
      <c r="D363" s="116">
        <v>0</v>
      </c>
      <c r="E363" s="116">
        <v>10</v>
      </c>
      <c r="F363" s="116">
        <v>20</v>
      </c>
      <c r="G363" s="116">
        <f t="shared" si="25"/>
        <v>10</v>
      </c>
      <c r="H363" s="116">
        <f t="shared" si="26"/>
        <v>20</v>
      </c>
      <c r="I363" s="355"/>
      <c r="J363" s="355"/>
    </row>
    <row r="364" spans="1:10">
      <c r="A364" s="316" t="s">
        <v>2167</v>
      </c>
      <c r="B364" s="335" t="s">
        <v>2168</v>
      </c>
      <c r="C364" s="116">
        <v>0</v>
      </c>
      <c r="D364" s="116">
        <v>0</v>
      </c>
      <c r="E364" s="116">
        <v>38</v>
      </c>
      <c r="F364" s="116">
        <v>40</v>
      </c>
      <c r="G364" s="116">
        <f t="shared" si="25"/>
        <v>38</v>
      </c>
      <c r="H364" s="116">
        <f t="shared" si="26"/>
        <v>40</v>
      </c>
      <c r="I364" s="355"/>
      <c r="J364" s="355"/>
    </row>
    <row r="365" spans="1:10">
      <c r="A365" s="316" t="s">
        <v>2375</v>
      </c>
      <c r="B365" s="335" t="s">
        <v>2376</v>
      </c>
      <c r="C365" s="116">
        <v>0</v>
      </c>
      <c r="D365" s="116">
        <v>0</v>
      </c>
      <c r="E365" s="116">
        <v>77</v>
      </c>
      <c r="F365" s="116">
        <v>80</v>
      </c>
      <c r="G365" s="116">
        <f t="shared" si="25"/>
        <v>77</v>
      </c>
      <c r="H365" s="116">
        <f t="shared" si="26"/>
        <v>80</v>
      </c>
      <c r="I365" s="355"/>
      <c r="J365" s="355"/>
    </row>
    <row r="366" spans="1:10">
      <c r="A366" s="282" t="s">
        <v>3466</v>
      </c>
      <c r="B366" s="334" t="s">
        <v>3467</v>
      </c>
      <c r="C366" s="116">
        <v>0</v>
      </c>
      <c r="D366" s="116">
        <v>0</v>
      </c>
      <c r="E366" s="116">
        <v>123</v>
      </c>
      <c r="F366" s="116">
        <v>150</v>
      </c>
      <c r="G366" s="116">
        <f t="shared" si="25"/>
        <v>123</v>
      </c>
      <c r="H366" s="116">
        <f t="shared" si="26"/>
        <v>150</v>
      </c>
      <c r="I366" s="355"/>
      <c r="J366" s="355"/>
    </row>
    <row r="367" spans="1:10">
      <c r="A367" s="282" t="s">
        <v>2391</v>
      </c>
      <c r="B367" s="334" t="s">
        <v>2392</v>
      </c>
      <c r="C367" s="116">
        <v>0</v>
      </c>
      <c r="D367" s="116">
        <v>0</v>
      </c>
      <c r="E367" s="116">
        <v>1</v>
      </c>
      <c r="F367" s="116">
        <v>2</v>
      </c>
      <c r="G367" s="116">
        <f t="shared" ref="G367:G398" si="27">E367+C367</f>
        <v>1</v>
      </c>
      <c r="H367" s="116">
        <f t="shared" ref="H367:H398" si="28">F367+D367</f>
        <v>2</v>
      </c>
      <c r="I367" s="355"/>
      <c r="J367" s="355"/>
    </row>
    <row r="368" spans="1:10">
      <c r="A368" s="318" t="s">
        <v>2179</v>
      </c>
      <c r="B368" s="392" t="s">
        <v>2180</v>
      </c>
      <c r="C368" s="116">
        <v>1632</v>
      </c>
      <c r="D368" s="116">
        <v>1700</v>
      </c>
      <c r="E368" s="116">
        <v>184</v>
      </c>
      <c r="F368" s="116">
        <v>70</v>
      </c>
      <c r="G368" s="116">
        <f t="shared" si="27"/>
        <v>1816</v>
      </c>
      <c r="H368" s="116">
        <f t="shared" si="28"/>
        <v>1770</v>
      </c>
      <c r="I368" s="355"/>
      <c r="J368" s="355"/>
    </row>
    <row r="369" spans="1:10">
      <c r="A369" s="192" t="s">
        <v>2181</v>
      </c>
      <c r="B369" s="486" t="s">
        <v>2182</v>
      </c>
      <c r="C369" s="116">
        <v>1</v>
      </c>
      <c r="D369" s="116">
        <v>2</v>
      </c>
      <c r="E369" s="116">
        <v>12</v>
      </c>
      <c r="F369" s="116">
        <v>15</v>
      </c>
      <c r="G369" s="116">
        <f t="shared" si="27"/>
        <v>13</v>
      </c>
      <c r="H369" s="116">
        <f t="shared" si="28"/>
        <v>17</v>
      </c>
      <c r="I369" s="355"/>
      <c r="J369" s="355"/>
    </row>
    <row r="370" spans="1:10" ht="24">
      <c r="A370" s="316" t="s">
        <v>3943</v>
      </c>
      <c r="B370" s="335" t="s">
        <v>3944</v>
      </c>
      <c r="C370" s="116">
        <v>1243</v>
      </c>
      <c r="D370" s="116">
        <v>1500</v>
      </c>
      <c r="E370" s="116">
        <v>1</v>
      </c>
      <c r="F370" s="116">
        <v>2</v>
      </c>
      <c r="G370" s="116">
        <f t="shared" si="27"/>
        <v>1244</v>
      </c>
      <c r="H370" s="116">
        <f t="shared" si="28"/>
        <v>1502</v>
      </c>
      <c r="I370" s="355"/>
      <c r="J370" s="355"/>
    </row>
    <row r="371" spans="1:10">
      <c r="A371" s="316" t="s">
        <v>3945</v>
      </c>
      <c r="B371" s="335" t="s">
        <v>3946</v>
      </c>
      <c r="C371" s="116">
        <v>0</v>
      </c>
      <c r="D371" s="116">
        <v>10</v>
      </c>
      <c r="E371" s="116">
        <v>0</v>
      </c>
      <c r="F371" s="116">
        <v>0</v>
      </c>
      <c r="G371" s="116">
        <f t="shared" si="27"/>
        <v>0</v>
      </c>
      <c r="H371" s="116">
        <f t="shared" si="28"/>
        <v>10</v>
      </c>
      <c r="I371" s="355"/>
      <c r="J371" s="355"/>
    </row>
    <row r="372" spans="1:10">
      <c r="A372" s="316" t="s">
        <v>3947</v>
      </c>
      <c r="B372" s="335" t="s">
        <v>3948</v>
      </c>
      <c r="C372" s="116">
        <v>0</v>
      </c>
      <c r="D372" s="116">
        <v>10</v>
      </c>
      <c r="E372" s="116">
        <v>0</v>
      </c>
      <c r="F372" s="116">
        <v>0</v>
      </c>
      <c r="G372" s="116">
        <f t="shared" si="27"/>
        <v>0</v>
      </c>
      <c r="H372" s="116">
        <f t="shared" si="28"/>
        <v>10</v>
      </c>
      <c r="I372" s="355"/>
      <c r="J372" s="355"/>
    </row>
    <row r="373" spans="1:10">
      <c r="A373" s="11" t="s">
        <v>3949</v>
      </c>
      <c r="B373" s="601" t="s">
        <v>3950</v>
      </c>
      <c r="C373" s="116">
        <v>0</v>
      </c>
      <c r="D373" s="116">
        <v>10</v>
      </c>
      <c r="E373" s="116">
        <v>0</v>
      </c>
      <c r="F373" s="116">
        <v>0</v>
      </c>
      <c r="G373" s="116">
        <f t="shared" si="27"/>
        <v>0</v>
      </c>
      <c r="H373" s="116">
        <f t="shared" si="28"/>
        <v>10</v>
      </c>
      <c r="I373" s="355"/>
      <c r="J373" s="355"/>
    </row>
    <row r="374" spans="1:10">
      <c r="A374" s="11" t="s">
        <v>3951</v>
      </c>
      <c r="B374" s="601" t="s">
        <v>3952</v>
      </c>
      <c r="C374" s="116">
        <v>0</v>
      </c>
      <c r="D374" s="116">
        <v>10</v>
      </c>
      <c r="E374" s="116">
        <v>0</v>
      </c>
      <c r="F374" s="116">
        <v>0</v>
      </c>
      <c r="G374" s="116">
        <f t="shared" si="27"/>
        <v>0</v>
      </c>
      <c r="H374" s="116">
        <f t="shared" si="28"/>
        <v>10</v>
      </c>
      <c r="I374" s="355"/>
      <c r="J374" s="355"/>
    </row>
    <row r="375" spans="1:10">
      <c r="A375" s="194" t="s">
        <v>3953</v>
      </c>
      <c r="B375" s="889" t="s">
        <v>3954</v>
      </c>
      <c r="C375" s="116">
        <v>0</v>
      </c>
      <c r="D375" s="116">
        <v>10</v>
      </c>
      <c r="E375" s="116">
        <v>2</v>
      </c>
      <c r="F375" s="116">
        <v>3</v>
      </c>
      <c r="G375" s="116">
        <f t="shared" si="27"/>
        <v>2</v>
      </c>
      <c r="H375" s="116">
        <f t="shared" si="28"/>
        <v>13</v>
      </c>
      <c r="I375" s="355"/>
      <c r="J375" s="355"/>
    </row>
    <row r="376" spans="1:10">
      <c r="A376" s="525" t="s">
        <v>3955</v>
      </c>
      <c r="B376" s="621" t="s">
        <v>3956</v>
      </c>
      <c r="C376" s="116">
        <v>0</v>
      </c>
      <c r="D376" s="116">
        <v>10</v>
      </c>
      <c r="E376" s="116">
        <v>0</v>
      </c>
      <c r="F376" s="116">
        <v>0</v>
      </c>
      <c r="G376" s="116">
        <f t="shared" si="27"/>
        <v>0</v>
      </c>
      <c r="H376" s="116">
        <f t="shared" si="28"/>
        <v>10</v>
      </c>
      <c r="I376" s="355"/>
      <c r="J376" s="355"/>
    </row>
    <row r="377" spans="1:10">
      <c r="A377" s="11" t="s">
        <v>3957</v>
      </c>
      <c r="B377" s="601" t="s">
        <v>3958</v>
      </c>
      <c r="C377" s="116">
        <v>0</v>
      </c>
      <c r="D377" s="116">
        <v>10</v>
      </c>
      <c r="E377" s="116">
        <v>10</v>
      </c>
      <c r="F377" s="116">
        <v>12</v>
      </c>
      <c r="G377" s="116">
        <f t="shared" si="27"/>
        <v>10</v>
      </c>
      <c r="H377" s="116">
        <f t="shared" si="28"/>
        <v>22</v>
      </c>
      <c r="I377" s="355"/>
      <c r="J377" s="355"/>
    </row>
    <row r="378" spans="1:10">
      <c r="A378" s="194" t="s">
        <v>3959</v>
      </c>
      <c r="B378" s="334" t="s">
        <v>3960</v>
      </c>
      <c r="C378" s="116">
        <v>0</v>
      </c>
      <c r="D378" s="116">
        <v>0</v>
      </c>
      <c r="E378" s="116">
        <v>4</v>
      </c>
      <c r="F378" s="116">
        <v>4</v>
      </c>
      <c r="G378" s="116">
        <f t="shared" si="27"/>
        <v>4</v>
      </c>
      <c r="H378" s="116">
        <f t="shared" si="28"/>
        <v>4</v>
      </c>
      <c r="I378" s="355"/>
      <c r="J378" s="355"/>
    </row>
    <row r="379" spans="1:10">
      <c r="A379" s="525" t="s">
        <v>3961</v>
      </c>
      <c r="B379" s="621" t="s">
        <v>3962</v>
      </c>
      <c r="C379" s="116">
        <v>0</v>
      </c>
      <c r="D379" s="116">
        <v>0</v>
      </c>
      <c r="E379" s="116">
        <v>1</v>
      </c>
      <c r="F379" s="116">
        <v>2</v>
      </c>
      <c r="G379" s="116">
        <f t="shared" si="27"/>
        <v>1</v>
      </c>
      <c r="H379" s="116">
        <f t="shared" si="28"/>
        <v>2</v>
      </c>
      <c r="I379" s="355"/>
      <c r="J379" s="355"/>
    </row>
    <row r="380" spans="1:10" ht="24">
      <c r="A380" s="525" t="s">
        <v>3963</v>
      </c>
      <c r="B380" s="621" t="s">
        <v>3964</v>
      </c>
      <c r="C380" s="116">
        <v>0</v>
      </c>
      <c r="D380" s="116">
        <v>0</v>
      </c>
      <c r="E380" s="116">
        <v>19</v>
      </c>
      <c r="F380" s="116">
        <v>20</v>
      </c>
      <c r="G380" s="116">
        <f t="shared" si="27"/>
        <v>19</v>
      </c>
      <c r="H380" s="116">
        <f t="shared" si="28"/>
        <v>20</v>
      </c>
      <c r="I380" s="355"/>
      <c r="J380" s="355"/>
    </row>
    <row r="381" spans="1:10">
      <c r="A381" s="525" t="s">
        <v>3965</v>
      </c>
      <c r="B381" s="621" t="s">
        <v>3966</v>
      </c>
      <c r="C381" s="116">
        <v>0</v>
      </c>
      <c r="D381" s="116">
        <v>0</v>
      </c>
      <c r="E381" s="116">
        <v>7</v>
      </c>
      <c r="F381" s="116">
        <v>10</v>
      </c>
      <c r="G381" s="116">
        <f t="shared" si="27"/>
        <v>7</v>
      </c>
      <c r="H381" s="116">
        <f t="shared" si="28"/>
        <v>10</v>
      </c>
      <c r="I381" s="355"/>
      <c r="J381" s="355"/>
    </row>
    <row r="382" spans="1:10" ht="24">
      <c r="A382" s="192" t="s">
        <v>3967</v>
      </c>
      <c r="B382" s="486" t="s">
        <v>3968</v>
      </c>
      <c r="C382" s="116">
        <v>0</v>
      </c>
      <c r="D382" s="116">
        <v>0</v>
      </c>
      <c r="E382" s="116">
        <v>1</v>
      </c>
      <c r="F382" s="116">
        <v>2</v>
      </c>
      <c r="G382" s="116">
        <f t="shared" si="27"/>
        <v>1</v>
      </c>
      <c r="H382" s="116">
        <f t="shared" si="28"/>
        <v>2</v>
      </c>
      <c r="I382" s="355"/>
      <c r="J382" s="355"/>
    </row>
    <row r="383" spans="1:10">
      <c r="A383" s="282" t="s">
        <v>2191</v>
      </c>
      <c r="B383" s="334" t="s">
        <v>2192</v>
      </c>
      <c r="C383" s="116">
        <v>0</v>
      </c>
      <c r="D383" s="116">
        <v>0</v>
      </c>
      <c r="E383" s="116">
        <v>13</v>
      </c>
      <c r="F383" s="116">
        <v>20</v>
      </c>
      <c r="G383" s="116">
        <f t="shared" si="27"/>
        <v>13</v>
      </c>
      <c r="H383" s="116">
        <f t="shared" si="28"/>
        <v>20</v>
      </c>
      <c r="I383" s="355"/>
      <c r="J383" s="355"/>
    </row>
    <row r="384" spans="1:10" ht="24">
      <c r="A384" s="316" t="s">
        <v>2193</v>
      </c>
      <c r="B384" s="335" t="s">
        <v>2194</v>
      </c>
      <c r="C384" s="116">
        <v>0</v>
      </c>
      <c r="D384" s="116">
        <v>0</v>
      </c>
      <c r="E384" s="116">
        <v>1067</v>
      </c>
      <c r="F384" s="116">
        <v>1000</v>
      </c>
      <c r="G384" s="116">
        <f t="shared" si="27"/>
        <v>1067</v>
      </c>
      <c r="H384" s="116">
        <f t="shared" si="28"/>
        <v>1000</v>
      </c>
      <c r="I384" s="355"/>
      <c r="J384" s="355"/>
    </row>
    <row r="385" spans="1:10">
      <c r="A385" s="282" t="s">
        <v>3205</v>
      </c>
      <c r="B385" s="334" t="s">
        <v>3206</v>
      </c>
      <c r="C385" s="116">
        <v>0</v>
      </c>
      <c r="D385" s="116">
        <v>0</v>
      </c>
      <c r="E385" s="116">
        <v>19</v>
      </c>
      <c r="F385" s="116">
        <v>30</v>
      </c>
      <c r="G385" s="116">
        <f t="shared" si="27"/>
        <v>19</v>
      </c>
      <c r="H385" s="116">
        <f t="shared" si="28"/>
        <v>30</v>
      </c>
      <c r="I385" s="355"/>
      <c r="J385" s="355"/>
    </row>
    <row r="386" spans="1:10">
      <c r="A386" s="194" t="s">
        <v>2235</v>
      </c>
      <c r="B386" s="334" t="s">
        <v>2236</v>
      </c>
      <c r="C386" s="116">
        <v>0</v>
      </c>
      <c r="D386" s="116">
        <v>0</v>
      </c>
      <c r="E386" s="116">
        <v>7</v>
      </c>
      <c r="F386" s="116">
        <v>10</v>
      </c>
      <c r="G386" s="116">
        <f t="shared" si="27"/>
        <v>7</v>
      </c>
      <c r="H386" s="116">
        <f t="shared" si="28"/>
        <v>10</v>
      </c>
      <c r="I386" s="355"/>
      <c r="J386" s="355"/>
    </row>
    <row r="387" spans="1:10">
      <c r="A387" s="194" t="s">
        <v>2195</v>
      </c>
      <c r="B387" s="334" t="s">
        <v>2196</v>
      </c>
      <c r="C387" s="116">
        <v>0</v>
      </c>
      <c r="D387" s="116">
        <v>0</v>
      </c>
      <c r="E387" s="116">
        <v>22629</v>
      </c>
      <c r="F387" s="116">
        <v>24000</v>
      </c>
      <c r="G387" s="116">
        <f t="shared" si="27"/>
        <v>22629</v>
      </c>
      <c r="H387" s="116">
        <f t="shared" si="28"/>
        <v>24000</v>
      </c>
      <c r="I387" s="355"/>
      <c r="J387" s="355"/>
    </row>
    <row r="388" spans="1:10">
      <c r="A388" s="282" t="s">
        <v>2237</v>
      </c>
      <c r="B388" s="334" t="s">
        <v>2238</v>
      </c>
      <c r="C388" s="116">
        <v>0</v>
      </c>
      <c r="D388" s="116">
        <v>0</v>
      </c>
      <c r="E388" s="116">
        <v>29</v>
      </c>
      <c r="F388" s="116">
        <v>20</v>
      </c>
      <c r="G388" s="116">
        <f t="shared" si="27"/>
        <v>29</v>
      </c>
      <c r="H388" s="116">
        <f t="shared" si="28"/>
        <v>20</v>
      </c>
      <c r="I388" s="355"/>
      <c r="J388" s="355"/>
    </row>
    <row r="389" spans="1:10">
      <c r="A389" s="194" t="s">
        <v>2571</v>
      </c>
      <c r="B389" s="334" t="s">
        <v>2572</v>
      </c>
      <c r="C389" s="116">
        <v>0</v>
      </c>
      <c r="D389" s="116">
        <v>0</v>
      </c>
      <c r="E389" s="116">
        <v>6</v>
      </c>
      <c r="F389" s="116">
        <v>10</v>
      </c>
      <c r="G389" s="116">
        <f t="shared" si="27"/>
        <v>6</v>
      </c>
      <c r="H389" s="116">
        <f t="shared" si="28"/>
        <v>10</v>
      </c>
      <c r="I389" s="355"/>
      <c r="J389" s="355"/>
    </row>
    <row r="390" spans="1:10">
      <c r="A390" s="316" t="s">
        <v>2201</v>
      </c>
      <c r="B390" s="335" t="s">
        <v>2202</v>
      </c>
      <c r="C390" s="116">
        <v>0</v>
      </c>
      <c r="D390" s="116">
        <v>0</v>
      </c>
      <c r="E390" s="116">
        <v>2089</v>
      </c>
      <c r="F390" s="116">
        <v>2500</v>
      </c>
      <c r="G390" s="116">
        <f t="shared" si="27"/>
        <v>2089</v>
      </c>
      <c r="H390" s="116">
        <f t="shared" si="28"/>
        <v>2500</v>
      </c>
      <c r="I390" s="355"/>
      <c r="J390" s="355"/>
    </row>
    <row r="391" spans="1:10" ht="24">
      <c r="A391" s="316" t="s">
        <v>2203</v>
      </c>
      <c r="B391" s="335" t="s">
        <v>2204</v>
      </c>
      <c r="C391" s="116">
        <v>0</v>
      </c>
      <c r="D391" s="116">
        <v>0</v>
      </c>
      <c r="E391" s="116">
        <v>55482</v>
      </c>
      <c r="F391" s="116">
        <v>55000</v>
      </c>
      <c r="G391" s="116">
        <f t="shared" si="27"/>
        <v>55482</v>
      </c>
      <c r="H391" s="116">
        <f t="shared" si="28"/>
        <v>55000</v>
      </c>
      <c r="I391" s="355"/>
      <c r="J391" s="355"/>
    </row>
    <row r="392" spans="1:10">
      <c r="A392" s="194" t="s">
        <v>2205</v>
      </c>
      <c r="B392" s="334" t="s">
        <v>2206</v>
      </c>
      <c r="C392" s="116">
        <v>0</v>
      </c>
      <c r="D392" s="116">
        <v>0</v>
      </c>
      <c r="E392" s="116">
        <v>16138</v>
      </c>
      <c r="F392" s="116">
        <v>17000</v>
      </c>
      <c r="G392" s="116">
        <f t="shared" si="27"/>
        <v>16138</v>
      </c>
      <c r="H392" s="116">
        <f t="shared" si="28"/>
        <v>17000</v>
      </c>
      <c r="I392" s="355"/>
      <c r="J392" s="355"/>
    </row>
    <row r="393" spans="1:10">
      <c r="A393" s="194" t="s">
        <v>2207</v>
      </c>
      <c r="B393" s="334" t="s">
        <v>2208</v>
      </c>
      <c r="C393" s="116">
        <v>0</v>
      </c>
      <c r="D393" s="116">
        <v>0</v>
      </c>
      <c r="E393" s="116">
        <v>32</v>
      </c>
      <c r="F393" s="116">
        <v>40</v>
      </c>
      <c r="G393" s="116">
        <f t="shared" si="27"/>
        <v>32</v>
      </c>
      <c r="H393" s="116">
        <f t="shared" si="28"/>
        <v>40</v>
      </c>
      <c r="I393" s="355"/>
      <c r="J393" s="355"/>
    </row>
    <row r="394" spans="1:10">
      <c r="A394" s="192" t="s">
        <v>2239</v>
      </c>
      <c r="B394" s="486" t="s">
        <v>2240</v>
      </c>
      <c r="C394" s="116">
        <v>0</v>
      </c>
      <c r="D394" s="116">
        <v>0</v>
      </c>
      <c r="E394" s="116">
        <v>4</v>
      </c>
      <c r="F394" s="116">
        <v>5</v>
      </c>
      <c r="G394" s="116">
        <f t="shared" si="27"/>
        <v>4</v>
      </c>
      <c r="H394" s="116">
        <f t="shared" si="28"/>
        <v>5</v>
      </c>
      <c r="I394" s="355"/>
      <c r="J394" s="355"/>
    </row>
    <row r="395" spans="1:10">
      <c r="A395" s="282" t="s">
        <v>2573</v>
      </c>
      <c r="B395" s="334" t="s">
        <v>2574</v>
      </c>
      <c r="C395" s="116">
        <v>0</v>
      </c>
      <c r="D395" s="116">
        <v>0</v>
      </c>
      <c r="E395" s="116">
        <v>406</v>
      </c>
      <c r="F395" s="116">
        <v>420</v>
      </c>
      <c r="G395" s="116">
        <f t="shared" si="27"/>
        <v>406</v>
      </c>
      <c r="H395" s="116">
        <f t="shared" si="28"/>
        <v>420</v>
      </c>
      <c r="I395" s="355"/>
      <c r="J395" s="355"/>
    </row>
    <row r="396" spans="1:10">
      <c r="A396" s="338" t="s">
        <v>3969</v>
      </c>
      <c r="B396" s="339" t="s">
        <v>3970</v>
      </c>
      <c r="C396" s="116">
        <v>0</v>
      </c>
      <c r="D396" s="116">
        <v>0</v>
      </c>
      <c r="E396" s="116">
        <v>4</v>
      </c>
      <c r="F396" s="116">
        <v>4</v>
      </c>
      <c r="G396" s="116">
        <f t="shared" si="27"/>
        <v>4</v>
      </c>
      <c r="H396" s="116">
        <f t="shared" si="28"/>
        <v>4</v>
      </c>
      <c r="I396" s="355"/>
      <c r="J396" s="355"/>
    </row>
    <row r="397" spans="1:10" ht="24">
      <c r="A397" s="336" t="s">
        <v>2209</v>
      </c>
      <c r="B397" s="337" t="s">
        <v>2210</v>
      </c>
      <c r="C397" s="116">
        <v>0</v>
      </c>
      <c r="D397" s="116">
        <v>0</v>
      </c>
      <c r="E397" s="116">
        <v>274</v>
      </c>
      <c r="F397" s="116">
        <v>300</v>
      </c>
      <c r="G397" s="116">
        <f t="shared" si="27"/>
        <v>274</v>
      </c>
      <c r="H397" s="116">
        <f t="shared" si="28"/>
        <v>300</v>
      </c>
      <c r="I397" s="355"/>
      <c r="J397" s="355"/>
    </row>
    <row r="398" spans="1:10">
      <c r="A398" s="344" t="s">
        <v>3207</v>
      </c>
      <c r="B398" s="345" t="s">
        <v>3208</v>
      </c>
      <c r="C398" s="116">
        <v>0</v>
      </c>
      <c r="D398" s="116">
        <v>0</v>
      </c>
      <c r="E398" s="116">
        <v>5</v>
      </c>
      <c r="F398" s="116">
        <v>10</v>
      </c>
      <c r="G398" s="116">
        <f t="shared" si="27"/>
        <v>5</v>
      </c>
      <c r="H398" s="116">
        <f t="shared" si="28"/>
        <v>10</v>
      </c>
      <c r="I398" s="355"/>
      <c r="J398" s="355"/>
    </row>
    <row r="399" spans="1:10">
      <c r="A399" s="336" t="s">
        <v>2241</v>
      </c>
      <c r="B399" s="337" t="s">
        <v>2242</v>
      </c>
      <c r="C399" s="116">
        <v>0</v>
      </c>
      <c r="D399" s="116">
        <v>0</v>
      </c>
      <c r="E399" s="116">
        <v>7</v>
      </c>
      <c r="F399" s="116">
        <v>10</v>
      </c>
      <c r="G399" s="116">
        <f t="shared" ref="G399:G404" si="29">E399+C399</f>
        <v>7</v>
      </c>
      <c r="H399" s="116">
        <f t="shared" ref="H399:H404" si="30">F399+D399</f>
        <v>10</v>
      </c>
      <c r="I399" s="355"/>
      <c r="J399" s="355"/>
    </row>
    <row r="400" spans="1:10">
      <c r="A400" s="336" t="s">
        <v>2211</v>
      </c>
      <c r="B400" s="337" t="s">
        <v>2212</v>
      </c>
      <c r="C400" s="116">
        <v>0</v>
      </c>
      <c r="D400" s="116">
        <v>0</v>
      </c>
      <c r="E400" s="116">
        <v>94</v>
      </c>
      <c r="F400" s="116">
        <v>100</v>
      </c>
      <c r="G400" s="116">
        <f t="shared" si="29"/>
        <v>94</v>
      </c>
      <c r="H400" s="116">
        <f t="shared" si="30"/>
        <v>100</v>
      </c>
      <c r="I400" s="355"/>
      <c r="J400" s="355"/>
    </row>
    <row r="401" spans="1:10">
      <c r="A401" s="338" t="s">
        <v>3971</v>
      </c>
      <c r="B401" s="339" t="s">
        <v>3972</v>
      </c>
      <c r="C401" s="116">
        <v>0</v>
      </c>
      <c r="D401" s="116">
        <v>0</v>
      </c>
      <c r="E401" s="116">
        <v>38</v>
      </c>
      <c r="F401" s="116">
        <v>45</v>
      </c>
      <c r="G401" s="116">
        <f t="shared" si="29"/>
        <v>38</v>
      </c>
      <c r="H401" s="116">
        <f t="shared" si="30"/>
        <v>45</v>
      </c>
      <c r="I401" s="355"/>
      <c r="J401" s="355"/>
    </row>
    <row r="402" spans="1:10" ht="24">
      <c r="A402" s="336" t="s">
        <v>2215</v>
      </c>
      <c r="B402" s="337" t="s">
        <v>2216</v>
      </c>
      <c r="C402" s="116">
        <v>0</v>
      </c>
      <c r="D402" s="116">
        <v>0</v>
      </c>
      <c r="E402" s="116">
        <v>6473</v>
      </c>
      <c r="F402" s="116">
        <v>6500</v>
      </c>
      <c r="G402" s="116">
        <f t="shared" si="29"/>
        <v>6473</v>
      </c>
      <c r="H402" s="116">
        <f t="shared" si="30"/>
        <v>6500</v>
      </c>
      <c r="I402" s="355"/>
      <c r="J402" s="355"/>
    </row>
    <row r="403" spans="1:10" ht="24">
      <c r="A403" s="338" t="s">
        <v>2593</v>
      </c>
      <c r="B403" s="339" t="s">
        <v>2594</v>
      </c>
      <c r="C403" s="116">
        <v>0</v>
      </c>
      <c r="D403" s="116">
        <v>0</v>
      </c>
      <c r="E403" s="116">
        <v>1</v>
      </c>
      <c r="F403" s="116">
        <v>2</v>
      </c>
      <c r="G403" s="116">
        <f t="shared" si="29"/>
        <v>1</v>
      </c>
      <c r="H403" s="116">
        <f t="shared" si="30"/>
        <v>2</v>
      </c>
      <c r="I403" s="355"/>
      <c r="J403" s="355"/>
    </row>
    <row r="404" spans="1:10" ht="24">
      <c r="A404" s="338" t="s">
        <v>2595</v>
      </c>
      <c r="B404" s="339" t="s">
        <v>2596</v>
      </c>
      <c r="C404" s="116">
        <v>0</v>
      </c>
      <c r="D404" s="116">
        <v>0</v>
      </c>
      <c r="E404" s="116">
        <v>1</v>
      </c>
      <c r="F404" s="116">
        <v>2</v>
      </c>
      <c r="G404" s="116">
        <f t="shared" si="29"/>
        <v>1</v>
      </c>
      <c r="H404" s="116">
        <f t="shared" si="30"/>
        <v>2</v>
      </c>
      <c r="I404" s="355"/>
      <c r="J404" s="355"/>
    </row>
    <row r="405" spans="1:10">
      <c r="A405" s="606"/>
      <c r="B405" s="226" t="s">
        <v>15</v>
      </c>
      <c r="C405" s="122">
        <f t="shared" ref="C405:H405" si="31">SUM(C207:C404)</f>
        <v>9292</v>
      </c>
      <c r="D405" s="122">
        <f t="shared" si="31"/>
        <v>10192</v>
      </c>
      <c r="E405" s="122">
        <f t="shared" si="31"/>
        <v>129387</v>
      </c>
      <c r="F405" s="122">
        <f t="shared" si="31"/>
        <v>155550</v>
      </c>
      <c r="G405" s="122">
        <f t="shared" ref="G405" si="32">SUM(G207:G404)</f>
        <v>138679</v>
      </c>
      <c r="H405" s="122">
        <f t="shared" si="31"/>
        <v>165742</v>
      </c>
      <c r="I405" s="885"/>
      <c r="J405" s="891"/>
    </row>
    <row r="406" spans="1:10">
      <c r="A406" s="3547" t="s">
        <v>2245</v>
      </c>
      <c r="B406" s="3548"/>
      <c r="C406" s="119"/>
      <c r="D406" s="119"/>
      <c r="E406" s="119"/>
      <c r="F406" s="119"/>
      <c r="G406" s="119"/>
      <c r="H406" s="119"/>
    </row>
    <row r="407" spans="1:10">
      <c r="A407" s="20" t="s">
        <v>2246</v>
      </c>
      <c r="B407" s="1354" t="s">
        <v>2247</v>
      </c>
      <c r="C407" s="119"/>
      <c r="D407" s="119"/>
      <c r="E407" s="119"/>
      <c r="F407" s="119"/>
      <c r="G407" s="119"/>
      <c r="H407" s="119"/>
    </row>
    <row r="408" spans="1:10">
      <c r="A408" s="20" t="s">
        <v>2248</v>
      </c>
      <c r="B408" s="1354" t="s">
        <v>2249</v>
      </c>
      <c r="C408" s="119"/>
      <c r="D408" s="119"/>
      <c r="E408" s="119"/>
      <c r="F408" s="119"/>
      <c r="G408" s="119"/>
      <c r="H408" s="119"/>
    </row>
    <row r="409" spans="1:10">
      <c r="A409" s="20" t="s">
        <v>2250</v>
      </c>
      <c r="B409" s="1354" t="s">
        <v>2251</v>
      </c>
      <c r="C409" s="119"/>
      <c r="D409" s="119"/>
      <c r="E409" s="119"/>
      <c r="F409" s="119"/>
      <c r="G409" s="119"/>
      <c r="H409" s="119"/>
    </row>
    <row r="410" spans="1:10">
      <c r="A410" s="20" t="s">
        <v>2252</v>
      </c>
      <c r="B410" s="1354" t="s">
        <v>2253</v>
      </c>
      <c r="C410" s="119"/>
      <c r="D410" s="119"/>
      <c r="E410" s="119"/>
      <c r="F410" s="119"/>
      <c r="G410" s="119"/>
      <c r="H410" s="119"/>
    </row>
    <row r="411" spans="1:10">
      <c r="A411" s="20" t="s">
        <v>2254</v>
      </c>
      <c r="B411" s="1354" t="s">
        <v>2255</v>
      </c>
      <c r="C411" s="119"/>
      <c r="D411" s="119"/>
      <c r="E411" s="119"/>
      <c r="F411" s="119"/>
      <c r="G411" s="119"/>
      <c r="H411" s="119"/>
    </row>
    <row r="412" spans="1:10">
      <c r="A412" s="20" t="s">
        <v>2256</v>
      </c>
      <c r="B412" s="1354" t="s">
        <v>2257</v>
      </c>
      <c r="C412" s="119"/>
      <c r="D412" s="119"/>
      <c r="E412" s="119"/>
      <c r="F412" s="119"/>
      <c r="G412" s="119"/>
      <c r="H412" s="119"/>
    </row>
    <row r="413" spans="1:10" ht="36">
      <c r="A413" s="20" t="s">
        <v>2258</v>
      </c>
      <c r="B413" s="1354" t="s">
        <v>2259</v>
      </c>
      <c r="C413" s="119"/>
      <c r="D413" s="119"/>
      <c r="E413" s="119"/>
      <c r="F413" s="119"/>
      <c r="G413" s="119"/>
      <c r="H413" s="119"/>
    </row>
    <row r="414" spans="1:10" ht="48">
      <c r="A414" s="20" t="s">
        <v>2260</v>
      </c>
      <c r="B414" s="1354" t="s">
        <v>2261</v>
      </c>
      <c r="C414" s="119"/>
      <c r="D414" s="119"/>
      <c r="E414" s="119"/>
      <c r="F414" s="119"/>
      <c r="G414" s="119"/>
      <c r="H414" s="119"/>
    </row>
    <row r="415" spans="1:10">
      <c r="A415" s="3549" t="s">
        <v>2262</v>
      </c>
      <c r="B415" s="3550"/>
      <c r="C415" s="119"/>
      <c r="D415" s="119"/>
      <c r="E415" s="119"/>
      <c r="F415" s="119"/>
      <c r="G415" s="119"/>
      <c r="H415" s="119"/>
    </row>
    <row r="416" spans="1:10">
      <c r="A416" s="3563" t="s">
        <v>2263</v>
      </c>
      <c r="B416" s="3564"/>
      <c r="C416" s="122">
        <f t="shared" ref="C416:D416" si="33">C205+C405</f>
        <v>9292</v>
      </c>
      <c r="D416" s="122">
        <f t="shared" si="33"/>
        <v>10192</v>
      </c>
      <c r="E416" s="122">
        <f t="shared" ref="E416:H416" si="34">E205+E405</f>
        <v>130870</v>
      </c>
      <c r="F416" s="122">
        <f t="shared" si="34"/>
        <v>157481</v>
      </c>
      <c r="G416" s="122">
        <f t="shared" si="34"/>
        <v>140162</v>
      </c>
      <c r="H416" s="122">
        <f t="shared" si="34"/>
        <v>167673</v>
      </c>
      <c r="I416" s="892"/>
      <c r="J416" s="892"/>
    </row>
    <row r="417" spans="1:10">
      <c r="A417" s="239"/>
      <c r="B417" s="124"/>
      <c r="C417" s="125"/>
      <c r="D417" s="125"/>
      <c r="E417" s="126"/>
      <c r="F417" s="125"/>
      <c r="G417" s="126"/>
      <c r="H417" s="125"/>
      <c r="I417" s="355"/>
      <c r="J417" s="355"/>
    </row>
    <row r="418" spans="1:10">
      <c r="A418" s="239"/>
      <c r="B418" s="3565"/>
      <c r="C418" s="3565"/>
      <c r="D418" s="3565"/>
      <c r="E418" s="3565"/>
      <c r="F418" s="3565"/>
      <c r="G418" s="3565"/>
      <c r="H418" s="3565"/>
      <c r="I418" s="355"/>
      <c r="J418" s="355"/>
    </row>
    <row r="419" spans="1:10">
      <c r="A419" s="890"/>
      <c r="B419" s="890"/>
      <c r="C419" s="543"/>
      <c r="D419" s="543"/>
      <c r="E419" s="543"/>
      <c r="F419" s="543"/>
      <c r="G419" s="543"/>
      <c r="H419" s="543"/>
      <c r="I419" s="355"/>
      <c r="J419" s="355"/>
    </row>
    <row r="420" spans="1:10">
      <c r="A420" s="239"/>
      <c r="B420" s="239"/>
      <c r="C420" s="136"/>
      <c r="D420" s="136"/>
      <c r="E420" s="136"/>
      <c r="F420" s="136"/>
      <c r="G420" s="136"/>
      <c r="H420" s="136"/>
      <c r="I420" s="355"/>
      <c r="J420" s="355"/>
    </row>
    <row r="421" spans="1:10">
      <c r="A421" s="127"/>
      <c r="B421" s="127"/>
      <c r="C421" s="127"/>
      <c r="D421" s="127"/>
      <c r="E421" s="127"/>
      <c r="F421" s="127"/>
      <c r="G421" s="127"/>
      <c r="H421" s="127"/>
    </row>
    <row r="422" spans="1:10">
      <c r="A422" s="127"/>
      <c r="B422" s="127"/>
      <c r="C422" s="127"/>
      <c r="D422" s="127"/>
      <c r="E422" s="127"/>
      <c r="F422" s="127"/>
      <c r="G422" s="127"/>
      <c r="H422" s="127"/>
    </row>
    <row r="423" spans="1:10">
      <c r="A423" s="127"/>
      <c r="B423" s="127"/>
      <c r="C423" s="127"/>
      <c r="D423" s="127"/>
      <c r="E423" s="127"/>
      <c r="F423" s="127"/>
      <c r="G423" s="127"/>
      <c r="H423" s="127"/>
    </row>
    <row r="424" spans="1:10">
      <c r="A424" s="127"/>
      <c r="B424" s="127"/>
      <c r="C424" s="127"/>
      <c r="D424" s="127"/>
      <c r="E424" s="127"/>
      <c r="F424" s="127"/>
      <c r="G424" s="127"/>
      <c r="H424" s="127"/>
    </row>
    <row r="425" spans="1:10">
      <c r="A425" s="127"/>
      <c r="B425" s="127"/>
      <c r="C425" s="127"/>
      <c r="D425" s="127"/>
      <c r="E425" s="127"/>
      <c r="F425" s="127"/>
      <c r="G425" s="127"/>
      <c r="H425" s="127"/>
    </row>
    <row r="426" spans="1:10">
      <c r="A426" s="127"/>
      <c r="B426" s="127"/>
      <c r="C426" s="127"/>
      <c r="D426" s="127"/>
      <c r="E426" s="127"/>
      <c r="F426" s="127"/>
      <c r="G426" s="127"/>
      <c r="H426" s="127"/>
    </row>
    <row r="427" spans="1:10">
      <c r="A427" s="127"/>
      <c r="B427" s="127"/>
      <c r="C427" s="127"/>
      <c r="D427" s="127"/>
      <c r="E427" s="127"/>
      <c r="F427" s="127"/>
      <c r="G427" s="127"/>
      <c r="H427" s="127"/>
    </row>
    <row r="428" spans="1:10">
      <c r="A428" s="127"/>
      <c r="B428" s="127"/>
      <c r="C428" s="127"/>
      <c r="D428" s="127"/>
      <c r="E428" s="127"/>
      <c r="F428" s="127"/>
      <c r="G428" s="127"/>
      <c r="H428" s="127"/>
    </row>
    <row r="429" spans="1:10">
      <c r="A429" s="127"/>
      <c r="B429" s="127"/>
      <c r="C429" s="127"/>
      <c r="D429" s="127"/>
      <c r="E429" s="127"/>
      <c r="F429" s="127"/>
      <c r="G429" s="127"/>
      <c r="H429" s="127"/>
    </row>
    <row r="430" spans="1:10">
      <c r="A430" s="127"/>
      <c r="B430" s="127"/>
      <c r="C430" s="127"/>
      <c r="D430" s="127"/>
      <c r="E430" s="127"/>
      <c r="F430" s="127"/>
      <c r="G430" s="127"/>
      <c r="H430" s="127"/>
    </row>
    <row r="431" spans="1:10">
      <c r="A431" s="127"/>
      <c r="B431" s="127"/>
      <c r="C431" s="127"/>
      <c r="D431" s="127"/>
      <c r="E431" s="127"/>
      <c r="F431" s="127"/>
      <c r="G431" s="127"/>
      <c r="H431" s="127"/>
    </row>
    <row r="432" spans="1:10">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1">
    <mergeCell ref="A406:B406"/>
    <mergeCell ref="A415:B415"/>
    <mergeCell ref="A416:B416"/>
    <mergeCell ref="B418:H418"/>
    <mergeCell ref="A6:A7"/>
    <mergeCell ref="B6:B7"/>
    <mergeCell ref="C6:D6"/>
    <mergeCell ref="E6:F6"/>
    <mergeCell ref="G6:H6"/>
    <mergeCell ref="A8:B8"/>
    <mergeCell ref="A206:B206"/>
  </mergeCells>
  <conditionalFormatting sqref="A406">
    <cfRule type="duplicateValues" dxfId="285" priority="1"/>
    <cfRule type="duplicateValues" dxfId="284" priority="2"/>
  </conditionalFormatting>
  <conditionalFormatting sqref="A415">
    <cfRule type="duplicateValues" dxfId="283" priority="3"/>
    <cfRule type="duplicateValues" dxfId="282" priority="4"/>
  </conditionalFormatting>
  <conditionalFormatting sqref="A407:A414">
    <cfRule type="duplicateValues" dxfId="281" priority="5"/>
    <cfRule type="duplicateValues" dxfId="280"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328"/>
  <sheetViews>
    <sheetView workbookViewId="0">
      <pane ySplit="7" topLeftCell="A8" activePane="bottomLeft" state="frozen"/>
      <selection pane="bottomLeft" activeCell="P21" sqref="P21"/>
    </sheetView>
  </sheetViews>
  <sheetFormatPr defaultColWidth="9" defaultRowHeight="15"/>
  <cols>
    <col min="2" max="2" width="60.7109375" customWidth="1"/>
    <col min="3" max="3" width="10.28515625" customWidth="1"/>
    <col min="4" max="4" width="10.28515625" style="133" customWidth="1"/>
    <col min="5" max="5" width="10.28515625" customWidth="1"/>
    <col min="6" max="6" width="10.28515625" style="133" customWidth="1"/>
    <col min="7" max="7" width="10.28515625" customWidth="1"/>
    <col min="8" max="8" width="10.28515625" style="133" customWidth="1"/>
    <col min="10" max="10" width="18.28515625" customWidth="1"/>
  </cols>
  <sheetData>
    <row r="1" spans="1:10">
      <c r="A1" s="80"/>
      <c r="B1" s="86" t="s">
        <v>0</v>
      </c>
      <c r="C1" s="84" t="s">
        <v>251</v>
      </c>
      <c r="D1" s="84"/>
      <c r="E1" s="84"/>
      <c r="F1" s="84"/>
      <c r="G1" s="84"/>
      <c r="H1" s="84"/>
      <c r="I1" s="815"/>
      <c r="J1" s="815"/>
    </row>
    <row r="2" spans="1:10">
      <c r="A2" s="80"/>
      <c r="B2" s="86" t="s">
        <v>2</v>
      </c>
      <c r="C2" s="84" t="s">
        <v>295</v>
      </c>
      <c r="D2" s="84"/>
      <c r="E2" s="279"/>
      <c r="F2" s="84"/>
      <c r="G2" s="399"/>
      <c r="H2" s="399"/>
      <c r="I2" s="816"/>
      <c r="J2" s="816"/>
    </row>
    <row r="3" spans="1:10">
      <c r="A3" s="80"/>
      <c r="B3" s="86" t="s">
        <v>1787</v>
      </c>
      <c r="C3" s="87" t="s">
        <v>1788</v>
      </c>
      <c r="D3" s="83"/>
      <c r="E3" s="83"/>
      <c r="F3" s="83"/>
      <c r="G3" s="83"/>
      <c r="H3" s="83"/>
      <c r="I3" s="815"/>
      <c r="J3" s="815"/>
    </row>
    <row r="4" spans="1:10">
      <c r="A4" s="80"/>
      <c r="B4" s="86" t="s">
        <v>3973</v>
      </c>
      <c r="C4" s="85" t="s">
        <v>3974</v>
      </c>
      <c r="D4" s="85"/>
      <c r="E4" s="85"/>
      <c r="F4" s="85"/>
      <c r="G4" s="85"/>
      <c r="H4" s="85"/>
      <c r="I4" s="815"/>
      <c r="J4" s="815"/>
    </row>
    <row r="5" spans="1:10">
      <c r="A5" s="123"/>
      <c r="B5" s="277"/>
      <c r="C5" s="243"/>
      <c r="D5" s="243"/>
      <c r="E5" s="243"/>
      <c r="F5" s="243"/>
      <c r="G5" s="243"/>
      <c r="H5" s="243"/>
      <c r="I5" s="815"/>
      <c r="J5" s="815"/>
    </row>
    <row r="6" spans="1:10">
      <c r="A6" s="3554" t="s">
        <v>276</v>
      </c>
      <c r="B6" s="3554" t="s">
        <v>1798</v>
      </c>
      <c r="C6" s="3476" t="s">
        <v>255</v>
      </c>
      <c r="D6" s="3477"/>
      <c r="E6" s="3478" t="s">
        <v>256</v>
      </c>
      <c r="F6" s="3479"/>
      <c r="G6" s="3480" t="s">
        <v>144</v>
      </c>
      <c r="H6" s="3480"/>
      <c r="I6" s="815"/>
      <c r="J6" s="815"/>
    </row>
    <row r="7" spans="1:10" ht="24">
      <c r="A7" s="3555"/>
      <c r="B7" s="3555"/>
      <c r="C7" s="89" t="s">
        <v>190</v>
      </c>
      <c r="D7" s="7" t="s">
        <v>257</v>
      </c>
      <c r="E7" s="89" t="s">
        <v>190</v>
      </c>
      <c r="F7" s="7" t="s">
        <v>257</v>
      </c>
      <c r="G7" s="89" t="s">
        <v>190</v>
      </c>
      <c r="H7" s="7" t="s">
        <v>257</v>
      </c>
      <c r="I7" s="815"/>
      <c r="J7" s="815"/>
    </row>
    <row r="8" spans="1:10">
      <c r="A8" s="3556" t="s">
        <v>1799</v>
      </c>
      <c r="B8" s="3557"/>
      <c r="C8" s="549"/>
      <c r="D8" s="549"/>
      <c r="E8" s="549"/>
      <c r="F8" s="549"/>
      <c r="G8" s="549"/>
      <c r="H8" s="549"/>
      <c r="I8" s="815"/>
      <c r="J8" s="815"/>
    </row>
    <row r="9" spans="1:10">
      <c r="A9" s="581" t="s">
        <v>2133</v>
      </c>
      <c r="B9" s="806" t="s">
        <v>2134</v>
      </c>
      <c r="C9" s="247"/>
      <c r="D9" s="247"/>
      <c r="E9" s="247">
        <v>0</v>
      </c>
      <c r="F9" s="247">
        <v>1</v>
      </c>
      <c r="G9" s="302">
        <f t="shared" ref="G9:G72" si="0">C9+E9</f>
        <v>0</v>
      </c>
      <c r="H9" s="302">
        <f t="shared" ref="H9:H72" si="1">D9+F9</f>
        <v>1</v>
      </c>
      <c r="I9" s="815"/>
      <c r="J9" s="815"/>
    </row>
    <row r="10" spans="1:10">
      <c r="A10" s="581" t="s">
        <v>3446</v>
      </c>
      <c r="B10" s="806" t="s">
        <v>3447</v>
      </c>
      <c r="C10" s="247"/>
      <c r="D10" s="247"/>
      <c r="E10" s="247">
        <v>0</v>
      </c>
      <c r="F10" s="247">
        <v>1</v>
      </c>
      <c r="G10" s="302">
        <f t="shared" si="0"/>
        <v>0</v>
      </c>
      <c r="H10" s="302">
        <f t="shared" si="1"/>
        <v>1</v>
      </c>
      <c r="I10" s="815"/>
      <c r="J10" s="815"/>
    </row>
    <row r="11" spans="1:10">
      <c r="A11" s="807" t="s">
        <v>3811</v>
      </c>
      <c r="B11" s="808" t="s">
        <v>3812</v>
      </c>
      <c r="C11" s="247"/>
      <c r="D11" s="247"/>
      <c r="E11" s="247">
        <v>234</v>
      </c>
      <c r="F11" s="247">
        <v>300</v>
      </c>
      <c r="G11" s="302">
        <f t="shared" si="0"/>
        <v>234</v>
      </c>
      <c r="H11" s="302">
        <f t="shared" si="1"/>
        <v>300</v>
      </c>
      <c r="I11" s="815"/>
      <c r="J11" s="815"/>
    </row>
    <row r="12" spans="1:10">
      <c r="A12" s="807" t="s">
        <v>2325</v>
      </c>
      <c r="B12" s="808" t="s">
        <v>2326</v>
      </c>
      <c r="C12" s="247"/>
      <c r="D12" s="247"/>
      <c r="E12" s="247">
        <v>47</v>
      </c>
      <c r="F12" s="247">
        <v>60</v>
      </c>
      <c r="G12" s="302">
        <f t="shared" si="0"/>
        <v>47</v>
      </c>
      <c r="H12" s="302">
        <f t="shared" si="1"/>
        <v>60</v>
      </c>
      <c r="I12" s="815"/>
      <c r="J12" s="815"/>
    </row>
    <row r="13" spans="1:10" ht="24">
      <c r="A13" s="583" t="s">
        <v>3975</v>
      </c>
      <c r="B13" s="510" t="s">
        <v>3976</v>
      </c>
      <c r="C13" s="247"/>
      <c r="D13" s="247"/>
      <c r="E13" s="247">
        <v>2</v>
      </c>
      <c r="F13" s="247">
        <v>1</v>
      </c>
      <c r="G13" s="302">
        <f t="shared" si="0"/>
        <v>2</v>
      </c>
      <c r="H13" s="302">
        <f t="shared" si="1"/>
        <v>1</v>
      </c>
      <c r="I13" s="815"/>
      <c r="J13" s="815"/>
    </row>
    <row r="14" spans="1:10" ht="24">
      <c r="A14" s="583" t="s">
        <v>3977</v>
      </c>
      <c r="B14" s="510" t="s">
        <v>3978</v>
      </c>
      <c r="C14" s="247"/>
      <c r="D14" s="247"/>
      <c r="E14" s="247">
        <v>0</v>
      </c>
      <c r="F14" s="247">
        <v>1</v>
      </c>
      <c r="G14" s="302">
        <f t="shared" si="0"/>
        <v>0</v>
      </c>
      <c r="H14" s="302">
        <f t="shared" si="1"/>
        <v>1</v>
      </c>
      <c r="I14" s="815"/>
      <c r="J14" s="815"/>
    </row>
    <row r="15" spans="1:10">
      <c r="A15" s="809" t="s">
        <v>2097</v>
      </c>
      <c r="B15" s="725" t="s">
        <v>2098</v>
      </c>
      <c r="C15" s="247"/>
      <c r="D15" s="247"/>
      <c r="E15" s="247">
        <v>1</v>
      </c>
      <c r="F15" s="247">
        <v>1</v>
      </c>
      <c r="G15" s="302">
        <f t="shared" si="0"/>
        <v>1</v>
      </c>
      <c r="H15" s="302">
        <f t="shared" si="1"/>
        <v>1</v>
      </c>
      <c r="I15" s="815"/>
      <c r="J15" s="815"/>
    </row>
    <row r="16" spans="1:10" ht="24">
      <c r="A16" s="807" t="s">
        <v>2977</v>
      </c>
      <c r="B16" s="219" t="s">
        <v>2978</v>
      </c>
      <c r="C16" s="247"/>
      <c r="D16" s="247"/>
      <c r="E16" s="247">
        <v>0</v>
      </c>
      <c r="F16" s="247">
        <v>1</v>
      </c>
      <c r="G16" s="302">
        <f t="shared" si="0"/>
        <v>0</v>
      </c>
      <c r="H16" s="302">
        <f t="shared" si="1"/>
        <v>1</v>
      </c>
      <c r="I16" s="815"/>
      <c r="J16" s="815"/>
    </row>
    <row r="17" spans="1:10">
      <c r="A17" s="583" t="s">
        <v>1800</v>
      </c>
      <c r="B17" s="796" t="s">
        <v>1801</v>
      </c>
      <c r="C17" s="247"/>
      <c r="D17" s="247"/>
      <c r="E17" s="247">
        <v>1</v>
      </c>
      <c r="F17" s="247">
        <v>1</v>
      </c>
      <c r="G17" s="302">
        <f t="shared" si="0"/>
        <v>1</v>
      </c>
      <c r="H17" s="302">
        <f t="shared" si="1"/>
        <v>1</v>
      </c>
      <c r="I17" s="815"/>
      <c r="J17" s="815"/>
    </row>
    <row r="18" spans="1:10">
      <c r="A18" s="583" t="s">
        <v>3979</v>
      </c>
      <c r="B18" s="510" t="s">
        <v>3980</v>
      </c>
      <c r="C18" s="247"/>
      <c r="D18" s="247"/>
      <c r="E18" s="247">
        <v>0</v>
      </c>
      <c r="F18" s="247">
        <v>1</v>
      </c>
      <c r="G18" s="302">
        <f t="shared" si="0"/>
        <v>0</v>
      </c>
      <c r="H18" s="302">
        <f t="shared" si="1"/>
        <v>1</v>
      </c>
      <c r="I18" s="815"/>
      <c r="J18" s="815"/>
    </row>
    <row r="19" spans="1:10">
      <c r="A19" s="583" t="s">
        <v>1810</v>
      </c>
      <c r="B19" s="510" t="s">
        <v>1811</v>
      </c>
      <c r="C19" s="247"/>
      <c r="D19" s="247"/>
      <c r="E19" s="247">
        <v>2</v>
      </c>
      <c r="F19" s="247">
        <v>3</v>
      </c>
      <c r="G19" s="302">
        <f t="shared" si="0"/>
        <v>2</v>
      </c>
      <c r="H19" s="302">
        <f t="shared" si="1"/>
        <v>3</v>
      </c>
      <c r="I19" s="815"/>
      <c r="J19" s="815"/>
    </row>
    <row r="20" spans="1:10">
      <c r="A20" s="583" t="s">
        <v>3981</v>
      </c>
      <c r="B20" s="510" t="s">
        <v>3982</v>
      </c>
      <c r="C20" s="247"/>
      <c r="D20" s="247"/>
      <c r="E20" s="247">
        <v>9</v>
      </c>
      <c r="F20" s="247">
        <v>8</v>
      </c>
      <c r="G20" s="302">
        <f t="shared" si="0"/>
        <v>9</v>
      </c>
      <c r="H20" s="302">
        <f t="shared" si="1"/>
        <v>8</v>
      </c>
      <c r="I20" s="815"/>
      <c r="J20" s="815"/>
    </row>
    <row r="21" spans="1:10">
      <c r="A21" s="809" t="s">
        <v>3983</v>
      </c>
      <c r="B21" s="810" t="s">
        <v>3984</v>
      </c>
      <c r="C21" s="247"/>
      <c r="D21" s="247"/>
      <c r="E21" s="247">
        <v>0</v>
      </c>
      <c r="F21" s="247">
        <v>1</v>
      </c>
      <c r="G21" s="302">
        <f t="shared" si="0"/>
        <v>0</v>
      </c>
      <c r="H21" s="302">
        <f t="shared" si="1"/>
        <v>1</v>
      </c>
      <c r="I21" s="815"/>
      <c r="J21" s="815"/>
    </row>
    <row r="22" spans="1:10">
      <c r="A22" s="809" t="s">
        <v>3985</v>
      </c>
      <c r="B22" s="810" t="s">
        <v>3986</v>
      </c>
      <c r="C22" s="247"/>
      <c r="D22" s="247"/>
      <c r="E22" s="247">
        <v>0</v>
      </c>
      <c r="F22" s="247">
        <v>1</v>
      </c>
      <c r="G22" s="302">
        <f t="shared" si="0"/>
        <v>0</v>
      </c>
      <c r="H22" s="302">
        <f t="shared" si="1"/>
        <v>1</v>
      </c>
      <c r="I22" s="815"/>
      <c r="J22" s="815"/>
    </row>
    <row r="23" spans="1:10">
      <c r="A23" s="754" t="s">
        <v>2629</v>
      </c>
      <c r="B23" s="755" t="s">
        <v>2630</v>
      </c>
      <c r="C23" s="147"/>
      <c r="D23" s="147"/>
      <c r="E23" s="247">
        <v>0</v>
      </c>
      <c r="F23" s="247">
        <v>1</v>
      </c>
      <c r="G23" s="302">
        <f t="shared" si="0"/>
        <v>0</v>
      </c>
      <c r="H23" s="302">
        <f t="shared" si="1"/>
        <v>1</v>
      </c>
      <c r="I23" s="815"/>
      <c r="J23" s="815"/>
    </row>
    <row r="24" spans="1:10">
      <c r="A24" s="771" t="s">
        <v>1812</v>
      </c>
      <c r="B24" s="152" t="s">
        <v>1813</v>
      </c>
      <c r="C24" s="247"/>
      <c r="D24" s="247"/>
      <c r="E24" s="247">
        <v>0</v>
      </c>
      <c r="F24" s="247">
        <v>1</v>
      </c>
      <c r="G24" s="302">
        <f t="shared" si="0"/>
        <v>0</v>
      </c>
      <c r="H24" s="302">
        <f t="shared" si="1"/>
        <v>1</v>
      </c>
      <c r="I24" s="815"/>
      <c r="J24" s="815"/>
    </row>
    <row r="25" spans="1:10">
      <c r="A25" s="807" t="s">
        <v>2223</v>
      </c>
      <c r="B25" s="808" t="s">
        <v>2224</v>
      </c>
      <c r="C25" s="247"/>
      <c r="D25" s="247"/>
      <c r="E25" s="247">
        <v>1</v>
      </c>
      <c r="F25" s="247">
        <v>1</v>
      </c>
      <c r="G25" s="302">
        <f t="shared" si="0"/>
        <v>1</v>
      </c>
      <c r="H25" s="302">
        <f t="shared" si="1"/>
        <v>1</v>
      </c>
      <c r="I25" s="815"/>
      <c r="J25" s="815"/>
    </row>
    <row r="26" spans="1:10">
      <c r="A26" s="807" t="s">
        <v>2633</v>
      </c>
      <c r="B26" s="808" t="s">
        <v>2634</v>
      </c>
      <c r="C26" s="247"/>
      <c r="D26" s="247"/>
      <c r="E26" s="247">
        <v>0</v>
      </c>
      <c r="F26" s="247">
        <v>1</v>
      </c>
      <c r="G26" s="302">
        <f t="shared" si="0"/>
        <v>0</v>
      </c>
      <c r="H26" s="302">
        <f t="shared" si="1"/>
        <v>1</v>
      </c>
      <c r="I26" s="815"/>
      <c r="J26" s="815"/>
    </row>
    <row r="27" spans="1:10">
      <c r="A27" s="811" t="s">
        <v>2635</v>
      </c>
      <c r="B27" s="812" t="s">
        <v>2636</v>
      </c>
      <c r="C27" s="247"/>
      <c r="D27" s="247"/>
      <c r="E27" s="247">
        <v>0</v>
      </c>
      <c r="F27" s="247">
        <v>1</v>
      </c>
      <c r="G27" s="302">
        <f t="shared" si="0"/>
        <v>0</v>
      </c>
      <c r="H27" s="302">
        <f t="shared" si="1"/>
        <v>1</v>
      </c>
      <c r="I27" s="815"/>
      <c r="J27" s="815"/>
    </row>
    <row r="28" spans="1:10">
      <c r="A28" s="583" t="s">
        <v>3096</v>
      </c>
      <c r="B28" s="510" t="s">
        <v>3097</v>
      </c>
      <c r="C28" s="247"/>
      <c r="D28" s="247"/>
      <c r="E28" s="247">
        <v>98</v>
      </c>
      <c r="F28" s="247">
        <v>100</v>
      </c>
      <c r="G28" s="302">
        <f t="shared" si="0"/>
        <v>98</v>
      </c>
      <c r="H28" s="302">
        <f t="shared" si="1"/>
        <v>100</v>
      </c>
      <c r="I28" s="815"/>
      <c r="J28" s="815"/>
    </row>
    <row r="29" spans="1:10">
      <c r="A29" s="583" t="s">
        <v>3041</v>
      </c>
      <c r="B29" s="510" t="s">
        <v>3042</v>
      </c>
      <c r="C29" s="247"/>
      <c r="D29" s="247"/>
      <c r="E29" s="247">
        <v>0</v>
      </c>
      <c r="F29" s="247">
        <v>1</v>
      </c>
      <c r="G29" s="302">
        <f t="shared" si="0"/>
        <v>0</v>
      </c>
      <c r="H29" s="302">
        <f t="shared" si="1"/>
        <v>1</v>
      </c>
      <c r="I29" s="815"/>
      <c r="J29" s="815"/>
    </row>
    <row r="30" spans="1:10">
      <c r="A30" s="813" t="s">
        <v>3987</v>
      </c>
      <c r="B30" s="157" t="s">
        <v>3988</v>
      </c>
      <c r="C30" s="247"/>
      <c r="D30" s="247"/>
      <c r="E30" s="247">
        <v>1</v>
      </c>
      <c r="F30" s="247">
        <v>1</v>
      </c>
      <c r="G30" s="302">
        <f t="shared" si="0"/>
        <v>1</v>
      </c>
      <c r="H30" s="302">
        <f t="shared" si="1"/>
        <v>1</v>
      </c>
      <c r="I30" s="815"/>
      <c r="J30" s="815"/>
    </row>
    <row r="31" spans="1:10">
      <c r="A31" s="583" t="s">
        <v>3989</v>
      </c>
      <c r="B31" s="510" t="s">
        <v>3990</v>
      </c>
      <c r="C31" s="247"/>
      <c r="D31" s="247"/>
      <c r="E31" s="247">
        <v>11</v>
      </c>
      <c r="F31" s="247">
        <v>10</v>
      </c>
      <c r="G31" s="302">
        <f t="shared" si="0"/>
        <v>11</v>
      </c>
      <c r="H31" s="302">
        <f t="shared" si="1"/>
        <v>10</v>
      </c>
      <c r="I31" s="815"/>
      <c r="J31" s="815"/>
    </row>
    <row r="32" spans="1:10">
      <c r="A32" s="807" t="s">
        <v>3991</v>
      </c>
      <c r="B32" s="808" t="s">
        <v>3992</v>
      </c>
      <c r="C32" s="247"/>
      <c r="D32" s="247"/>
      <c r="E32" s="247">
        <v>2</v>
      </c>
      <c r="F32" s="247">
        <v>5</v>
      </c>
      <c r="G32" s="302">
        <f t="shared" si="0"/>
        <v>2</v>
      </c>
      <c r="H32" s="302">
        <f t="shared" si="1"/>
        <v>5</v>
      </c>
      <c r="I32" s="815"/>
      <c r="J32" s="815"/>
    </row>
    <row r="33" spans="1:10">
      <c r="A33" s="777" t="s">
        <v>3993</v>
      </c>
      <c r="B33" s="814" t="s">
        <v>3994</v>
      </c>
      <c r="C33" s="247"/>
      <c r="D33" s="247"/>
      <c r="E33" s="247">
        <v>0</v>
      </c>
      <c r="F33" s="247">
        <v>1</v>
      </c>
      <c r="G33" s="302">
        <f t="shared" si="0"/>
        <v>0</v>
      </c>
      <c r="H33" s="302">
        <f t="shared" si="1"/>
        <v>1</v>
      </c>
      <c r="I33" s="815"/>
      <c r="J33" s="815"/>
    </row>
    <row r="34" spans="1:10">
      <c r="A34" s="583" t="s">
        <v>3995</v>
      </c>
      <c r="B34" s="510" t="s">
        <v>3996</v>
      </c>
      <c r="C34" s="247"/>
      <c r="D34" s="247"/>
      <c r="E34" s="247">
        <v>17</v>
      </c>
      <c r="F34" s="247">
        <v>15</v>
      </c>
      <c r="G34" s="302">
        <f t="shared" si="0"/>
        <v>17</v>
      </c>
      <c r="H34" s="302">
        <f t="shared" si="1"/>
        <v>15</v>
      </c>
      <c r="I34" s="815"/>
      <c r="J34" s="815"/>
    </row>
    <row r="35" spans="1:10">
      <c r="A35" s="754" t="s">
        <v>2070</v>
      </c>
      <c r="B35" s="755" t="s">
        <v>2071</v>
      </c>
      <c r="C35" s="147"/>
      <c r="D35" s="147"/>
      <c r="E35" s="247">
        <v>0</v>
      </c>
      <c r="F35" s="247">
        <v>1</v>
      </c>
      <c r="G35" s="302">
        <f t="shared" si="0"/>
        <v>0</v>
      </c>
      <c r="H35" s="302">
        <f t="shared" si="1"/>
        <v>1</v>
      </c>
      <c r="I35" s="815"/>
      <c r="J35" s="815"/>
    </row>
    <row r="36" spans="1:10">
      <c r="A36" s="583" t="s">
        <v>1974</v>
      </c>
      <c r="B36" s="510" t="s">
        <v>1975</v>
      </c>
      <c r="C36" s="247"/>
      <c r="D36" s="247"/>
      <c r="E36" s="247">
        <v>0</v>
      </c>
      <c r="F36" s="247">
        <v>1</v>
      </c>
      <c r="G36" s="302">
        <f t="shared" si="0"/>
        <v>0</v>
      </c>
      <c r="H36" s="302">
        <f t="shared" si="1"/>
        <v>1</v>
      </c>
      <c r="I36" s="815"/>
      <c r="J36" s="815"/>
    </row>
    <row r="37" spans="1:10">
      <c r="A37" s="583" t="s">
        <v>1984</v>
      </c>
      <c r="B37" s="510" t="s">
        <v>1985</v>
      </c>
      <c r="C37" s="247"/>
      <c r="D37" s="247"/>
      <c r="E37" s="247">
        <v>220</v>
      </c>
      <c r="F37" s="247">
        <v>200</v>
      </c>
      <c r="G37" s="302">
        <f t="shared" si="0"/>
        <v>220</v>
      </c>
      <c r="H37" s="302">
        <f t="shared" si="1"/>
        <v>200</v>
      </c>
      <c r="I37" s="815"/>
      <c r="J37" s="815"/>
    </row>
    <row r="38" spans="1:10">
      <c r="A38" s="583" t="s">
        <v>2669</v>
      </c>
      <c r="B38" s="510" t="s">
        <v>2670</v>
      </c>
      <c r="C38" s="247"/>
      <c r="D38" s="247"/>
      <c r="E38" s="247">
        <v>5</v>
      </c>
      <c r="F38" s="247">
        <v>5</v>
      </c>
      <c r="G38" s="302">
        <f t="shared" si="0"/>
        <v>5</v>
      </c>
      <c r="H38" s="302">
        <f t="shared" si="1"/>
        <v>5</v>
      </c>
      <c r="I38" s="815"/>
      <c r="J38" s="815"/>
    </row>
    <row r="39" spans="1:10">
      <c r="A39" s="583" t="s">
        <v>2671</v>
      </c>
      <c r="B39" s="510" t="s">
        <v>2672</v>
      </c>
      <c r="C39" s="247"/>
      <c r="D39" s="247"/>
      <c r="E39" s="247">
        <v>10</v>
      </c>
      <c r="F39" s="247">
        <v>20</v>
      </c>
      <c r="G39" s="302">
        <f t="shared" si="0"/>
        <v>10</v>
      </c>
      <c r="H39" s="302">
        <f t="shared" si="1"/>
        <v>20</v>
      </c>
      <c r="I39" s="815"/>
      <c r="J39" s="815"/>
    </row>
    <row r="40" spans="1:10">
      <c r="A40" s="583" t="s">
        <v>2673</v>
      </c>
      <c r="B40" s="510" t="s">
        <v>2674</v>
      </c>
      <c r="C40" s="247"/>
      <c r="D40" s="247"/>
      <c r="E40" s="247">
        <v>5</v>
      </c>
      <c r="F40" s="247">
        <v>1</v>
      </c>
      <c r="G40" s="302">
        <f t="shared" si="0"/>
        <v>5</v>
      </c>
      <c r="H40" s="302">
        <f t="shared" si="1"/>
        <v>1</v>
      </c>
      <c r="I40" s="815"/>
      <c r="J40" s="815"/>
    </row>
    <row r="41" spans="1:10">
      <c r="A41" s="583" t="s">
        <v>2675</v>
      </c>
      <c r="B41" s="510" t="s">
        <v>2676</v>
      </c>
      <c r="C41" s="247"/>
      <c r="D41" s="247"/>
      <c r="E41" s="247">
        <v>0</v>
      </c>
      <c r="F41" s="247">
        <v>1</v>
      </c>
      <c r="G41" s="302">
        <f t="shared" si="0"/>
        <v>0</v>
      </c>
      <c r="H41" s="302">
        <f t="shared" si="1"/>
        <v>1</v>
      </c>
      <c r="I41" s="815"/>
      <c r="J41" s="815"/>
    </row>
    <row r="42" spans="1:10">
      <c r="A42" s="583" t="s">
        <v>3997</v>
      </c>
      <c r="B42" s="510" t="s">
        <v>3998</v>
      </c>
      <c r="C42" s="247"/>
      <c r="D42" s="247"/>
      <c r="E42" s="247">
        <v>3</v>
      </c>
      <c r="F42" s="247">
        <v>10</v>
      </c>
      <c r="G42" s="302">
        <f t="shared" si="0"/>
        <v>3</v>
      </c>
      <c r="H42" s="302">
        <f t="shared" si="1"/>
        <v>10</v>
      </c>
      <c r="I42" s="815"/>
      <c r="J42" s="815"/>
    </row>
    <row r="43" spans="1:10">
      <c r="A43" s="583" t="s">
        <v>3043</v>
      </c>
      <c r="B43" s="510" t="s">
        <v>3044</v>
      </c>
      <c r="C43" s="247"/>
      <c r="D43" s="247"/>
      <c r="E43" s="247">
        <v>0</v>
      </c>
      <c r="F43" s="247">
        <v>1</v>
      </c>
      <c r="G43" s="302">
        <f t="shared" si="0"/>
        <v>0</v>
      </c>
      <c r="H43" s="302">
        <f t="shared" si="1"/>
        <v>1</v>
      </c>
      <c r="I43" s="815"/>
      <c r="J43" s="815"/>
    </row>
    <row r="44" spans="1:10">
      <c r="A44" s="583" t="s">
        <v>2099</v>
      </c>
      <c r="B44" s="510" t="s">
        <v>2100</v>
      </c>
      <c r="C44" s="247"/>
      <c r="D44" s="247"/>
      <c r="E44" s="247">
        <v>27</v>
      </c>
      <c r="F44" s="247">
        <v>30</v>
      </c>
      <c r="G44" s="302">
        <f t="shared" si="0"/>
        <v>27</v>
      </c>
      <c r="H44" s="302">
        <f t="shared" si="1"/>
        <v>30</v>
      </c>
      <c r="I44" s="815"/>
      <c r="J44" s="815"/>
    </row>
    <row r="45" spans="1:10">
      <c r="A45" s="583" t="s">
        <v>2677</v>
      </c>
      <c r="B45" s="510" t="s">
        <v>2678</v>
      </c>
      <c r="C45" s="247"/>
      <c r="D45" s="247"/>
      <c r="E45" s="247">
        <v>4</v>
      </c>
      <c r="F45" s="247">
        <v>8</v>
      </c>
      <c r="G45" s="302">
        <f t="shared" si="0"/>
        <v>4</v>
      </c>
      <c r="H45" s="302">
        <f t="shared" si="1"/>
        <v>8</v>
      </c>
      <c r="I45" s="815"/>
      <c r="J45" s="815"/>
    </row>
    <row r="46" spans="1:10">
      <c r="A46" s="583" t="s">
        <v>3045</v>
      </c>
      <c r="B46" s="510" t="s">
        <v>3046</v>
      </c>
      <c r="C46" s="247"/>
      <c r="D46" s="247"/>
      <c r="E46" s="247">
        <v>8</v>
      </c>
      <c r="F46" s="247">
        <v>8</v>
      </c>
      <c r="G46" s="302">
        <f t="shared" si="0"/>
        <v>8</v>
      </c>
      <c r="H46" s="302">
        <f t="shared" si="1"/>
        <v>8</v>
      </c>
      <c r="I46" s="815"/>
      <c r="J46" s="815"/>
    </row>
    <row r="47" spans="1:10">
      <c r="A47" s="583" t="s">
        <v>2101</v>
      </c>
      <c r="B47" s="510" t="s">
        <v>2102</v>
      </c>
      <c r="C47" s="247"/>
      <c r="D47" s="247"/>
      <c r="E47" s="247">
        <v>13</v>
      </c>
      <c r="F47" s="247">
        <v>20</v>
      </c>
      <c r="G47" s="302">
        <f t="shared" si="0"/>
        <v>13</v>
      </c>
      <c r="H47" s="302">
        <f t="shared" si="1"/>
        <v>20</v>
      </c>
      <c r="I47" s="815"/>
      <c r="J47" s="815"/>
    </row>
    <row r="48" spans="1:10">
      <c r="A48" s="583" t="s">
        <v>3779</v>
      </c>
      <c r="B48" s="510" t="s">
        <v>3780</v>
      </c>
      <c r="C48" s="247"/>
      <c r="D48" s="247"/>
      <c r="E48" s="247">
        <v>0</v>
      </c>
      <c r="F48" s="247">
        <v>1</v>
      </c>
      <c r="G48" s="302">
        <f t="shared" si="0"/>
        <v>0</v>
      </c>
      <c r="H48" s="302">
        <f t="shared" si="1"/>
        <v>1</v>
      </c>
      <c r="I48" s="815"/>
      <c r="J48" s="815"/>
    </row>
    <row r="49" spans="1:10">
      <c r="A49" s="807" t="s">
        <v>3999</v>
      </c>
      <c r="B49" s="808" t="s">
        <v>4000</v>
      </c>
      <c r="C49" s="247"/>
      <c r="D49" s="247"/>
      <c r="E49" s="247">
        <v>0</v>
      </c>
      <c r="F49" s="247">
        <v>1</v>
      </c>
      <c r="G49" s="302">
        <f t="shared" si="0"/>
        <v>0</v>
      </c>
      <c r="H49" s="302">
        <f t="shared" si="1"/>
        <v>1</v>
      </c>
      <c r="I49" s="815"/>
      <c r="J49" s="815"/>
    </row>
    <row r="50" spans="1:10">
      <c r="A50" s="807" t="s">
        <v>4001</v>
      </c>
      <c r="B50" s="808" t="s">
        <v>4002</v>
      </c>
      <c r="C50" s="247"/>
      <c r="D50" s="247"/>
      <c r="E50" s="247">
        <v>0</v>
      </c>
      <c r="F50" s="247">
        <v>1</v>
      </c>
      <c r="G50" s="302">
        <f t="shared" si="0"/>
        <v>0</v>
      </c>
      <c r="H50" s="302">
        <f t="shared" si="1"/>
        <v>1</v>
      </c>
      <c r="I50" s="815"/>
      <c r="J50" s="815"/>
    </row>
    <row r="51" spans="1:10">
      <c r="A51" s="807" t="s">
        <v>4003</v>
      </c>
      <c r="B51" s="808" t="s">
        <v>4004</v>
      </c>
      <c r="C51" s="247"/>
      <c r="D51" s="247"/>
      <c r="E51" s="247">
        <v>0</v>
      </c>
      <c r="F51" s="247">
        <v>1</v>
      </c>
      <c r="G51" s="302">
        <f t="shared" si="0"/>
        <v>0</v>
      </c>
      <c r="H51" s="302">
        <f t="shared" si="1"/>
        <v>1</v>
      </c>
      <c r="I51" s="815"/>
      <c r="J51" s="815"/>
    </row>
    <row r="52" spans="1:10">
      <c r="A52" s="194" t="s">
        <v>1986</v>
      </c>
      <c r="B52" s="602" t="s">
        <v>1987</v>
      </c>
      <c r="C52" s="147"/>
      <c r="D52" s="147"/>
      <c r="E52" s="247">
        <v>62</v>
      </c>
      <c r="F52" s="247">
        <v>70</v>
      </c>
      <c r="G52" s="302">
        <f t="shared" si="0"/>
        <v>62</v>
      </c>
      <c r="H52" s="302">
        <f t="shared" si="1"/>
        <v>70</v>
      </c>
      <c r="I52" s="815"/>
      <c r="J52" s="815"/>
    </row>
    <row r="53" spans="1:10">
      <c r="A53" s="771" t="s">
        <v>2681</v>
      </c>
      <c r="B53" s="152" t="s">
        <v>2682</v>
      </c>
      <c r="C53" s="247"/>
      <c r="D53" s="247"/>
      <c r="E53" s="247">
        <v>0</v>
      </c>
      <c r="F53" s="247">
        <v>1</v>
      </c>
      <c r="G53" s="302">
        <f t="shared" si="0"/>
        <v>0</v>
      </c>
      <c r="H53" s="302">
        <f t="shared" si="1"/>
        <v>1</v>
      </c>
      <c r="I53" s="815"/>
      <c r="J53" s="815"/>
    </row>
    <row r="54" spans="1:10">
      <c r="A54" s="583" t="s">
        <v>3198</v>
      </c>
      <c r="B54" s="510" t="s">
        <v>3199</v>
      </c>
      <c r="C54" s="247"/>
      <c r="D54" s="247"/>
      <c r="E54" s="247">
        <v>0</v>
      </c>
      <c r="F54" s="247">
        <v>1</v>
      </c>
      <c r="G54" s="302">
        <f t="shared" si="0"/>
        <v>0</v>
      </c>
      <c r="H54" s="302">
        <f t="shared" si="1"/>
        <v>1</v>
      </c>
      <c r="I54" s="815"/>
      <c r="J54" s="815"/>
    </row>
    <row r="55" spans="1:10">
      <c r="A55" s="771" t="s">
        <v>3100</v>
      </c>
      <c r="B55" s="152" t="s">
        <v>3101</v>
      </c>
      <c r="C55" s="247"/>
      <c r="D55" s="247"/>
      <c r="E55" s="247">
        <v>0</v>
      </c>
      <c r="F55" s="247">
        <v>1</v>
      </c>
      <c r="G55" s="302">
        <f t="shared" si="0"/>
        <v>0</v>
      </c>
      <c r="H55" s="302">
        <f t="shared" si="1"/>
        <v>1</v>
      </c>
      <c r="I55" s="815"/>
      <c r="J55" s="815"/>
    </row>
    <row r="56" spans="1:10">
      <c r="A56" s="192" t="s">
        <v>4005</v>
      </c>
      <c r="B56" s="154" t="s">
        <v>4006</v>
      </c>
      <c r="C56" s="728"/>
      <c r="D56" s="728"/>
      <c r="E56" s="247">
        <v>0</v>
      </c>
      <c r="F56" s="247">
        <v>1</v>
      </c>
      <c r="G56" s="302">
        <f t="shared" si="0"/>
        <v>0</v>
      </c>
      <c r="H56" s="302">
        <f t="shared" si="1"/>
        <v>1</v>
      </c>
      <c r="I56" s="815"/>
      <c r="J56" s="815"/>
    </row>
    <row r="57" spans="1:10">
      <c r="A57" s="192" t="s">
        <v>4007</v>
      </c>
      <c r="B57" s="154" t="s">
        <v>4008</v>
      </c>
      <c r="C57" s="728"/>
      <c r="D57" s="728"/>
      <c r="E57" s="247">
        <v>0</v>
      </c>
      <c r="F57" s="247">
        <v>1</v>
      </c>
      <c r="G57" s="302">
        <f t="shared" si="0"/>
        <v>0</v>
      </c>
      <c r="H57" s="302">
        <f t="shared" si="1"/>
        <v>1</v>
      </c>
      <c r="I57" s="815"/>
      <c r="J57" s="815"/>
    </row>
    <row r="58" spans="1:10">
      <c r="A58" s="583" t="s">
        <v>3102</v>
      </c>
      <c r="B58" s="510" t="s">
        <v>3103</v>
      </c>
      <c r="C58" s="247"/>
      <c r="D58" s="247"/>
      <c r="E58" s="247">
        <v>0</v>
      </c>
      <c r="F58" s="247">
        <v>1</v>
      </c>
      <c r="G58" s="302">
        <f t="shared" si="0"/>
        <v>0</v>
      </c>
      <c r="H58" s="302">
        <f t="shared" si="1"/>
        <v>1</v>
      </c>
      <c r="I58" s="815"/>
      <c r="J58" s="815"/>
    </row>
    <row r="59" spans="1:10">
      <c r="A59" s="583" t="s">
        <v>2989</v>
      </c>
      <c r="B59" s="725" t="s">
        <v>2990</v>
      </c>
      <c r="C59" s="247"/>
      <c r="D59" s="247"/>
      <c r="E59" s="247">
        <v>0</v>
      </c>
      <c r="F59" s="247">
        <v>2</v>
      </c>
      <c r="G59" s="302">
        <f t="shared" si="0"/>
        <v>0</v>
      </c>
      <c r="H59" s="302">
        <f t="shared" si="1"/>
        <v>2</v>
      </c>
      <c r="I59" s="815"/>
      <c r="J59" s="815"/>
    </row>
    <row r="60" spans="1:10">
      <c r="A60" s="583" t="s">
        <v>3434</v>
      </c>
      <c r="B60" s="725" t="s">
        <v>3435</v>
      </c>
      <c r="C60" s="247"/>
      <c r="D60" s="247"/>
      <c r="E60" s="247">
        <v>13</v>
      </c>
      <c r="F60" s="247">
        <v>15</v>
      </c>
      <c r="G60" s="302">
        <f t="shared" si="0"/>
        <v>13</v>
      </c>
      <c r="H60" s="302">
        <f t="shared" si="1"/>
        <v>15</v>
      </c>
      <c r="I60" s="815"/>
      <c r="J60" s="815"/>
    </row>
    <row r="61" spans="1:10">
      <c r="A61" s="809" t="s">
        <v>3005</v>
      </c>
      <c r="B61" s="725" t="s">
        <v>3006</v>
      </c>
      <c r="C61" s="247"/>
      <c r="D61" s="247"/>
      <c r="E61" s="247">
        <v>0</v>
      </c>
      <c r="F61" s="247">
        <v>1</v>
      </c>
      <c r="G61" s="302">
        <f t="shared" si="0"/>
        <v>0</v>
      </c>
      <c r="H61" s="302">
        <f t="shared" si="1"/>
        <v>1</v>
      </c>
      <c r="I61" s="815"/>
      <c r="J61" s="815"/>
    </row>
    <row r="62" spans="1:10">
      <c r="A62" s="809" t="s">
        <v>3108</v>
      </c>
      <c r="B62" s="810" t="s">
        <v>3109</v>
      </c>
      <c r="C62" s="247"/>
      <c r="D62" s="247"/>
      <c r="E62" s="247">
        <v>0</v>
      </c>
      <c r="F62" s="247">
        <v>1</v>
      </c>
      <c r="G62" s="302">
        <f t="shared" si="0"/>
        <v>0</v>
      </c>
      <c r="H62" s="302">
        <f t="shared" si="1"/>
        <v>1</v>
      </c>
      <c r="I62" s="815"/>
      <c r="J62" s="815"/>
    </row>
    <row r="63" spans="1:10">
      <c r="A63" s="192" t="s">
        <v>3817</v>
      </c>
      <c r="B63" s="154" t="s">
        <v>3818</v>
      </c>
      <c r="C63" s="728"/>
      <c r="D63" s="728"/>
      <c r="E63" s="247">
        <v>0</v>
      </c>
      <c r="F63" s="247">
        <v>1</v>
      </c>
      <c r="G63" s="302">
        <f t="shared" si="0"/>
        <v>0</v>
      </c>
      <c r="H63" s="302">
        <f t="shared" si="1"/>
        <v>1</v>
      </c>
      <c r="I63" s="815"/>
      <c r="J63" s="815"/>
    </row>
    <row r="64" spans="1:10">
      <c r="A64" s="192" t="s">
        <v>3501</v>
      </c>
      <c r="B64" s="154" t="s">
        <v>3502</v>
      </c>
      <c r="C64" s="728"/>
      <c r="D64" s="728"/>
      <c r="E64" s="247">
        <v>1</v>
      </c>
      <c r="F64" s="247">
        <v>1</v>
      </c>
      <c r="G64" s="302">
        <f t="shared" si="0"/>
        <v>1</v>
      </c>
      <c r="H64" s="302">
        <f t="shared" si="1"/>
        <v>1</v>
      </c>
      <c r="I64" s="815"/>
      <c r="J64" s="815"/>
    </row>
    <row r="65" spans="1:10">
      <c r="A65" s="771" t="s">
        <v>4009</v>
      </c>
      <c r="B65" s="152" t="s">
        <v>4010</v>
      </c>
      <c r="C65" s="247"/>
      <c r="D65" s="247"/>
      <c r="E65" s="247">
        <v>0</v>
      </c>
      <c r="F65" s="247">
        <v>1</v>
      </c>
      <c r="G65" s="302">
        <f t="shared" si="0"/>
        <v>0</v>
      </c>
      <c r="H65" s="302">
        <f t="shared" si="1"/>
        <v>1</v>
      </c>
      <c r="I65" s="815"/>
      <c r="J65" s="815"/>
    </row>
    <row r="66" spans="1:10">
      <c r="A66" s="192" t="s">
        <v>3505</v>
      </c>
      <c r="B66" s="154" t="s">
        <v>3506</v>
      </c>
      <c r="C66" s="728"/>
      <c r="D66" s="728"/>
      <c r="E66" s="247">
        <v>0</v>
      </c>
      <c r="F66" s="247">
        <v>1</v>
      </c>
      <c r="G66" s="302">
        <f t="shared" si="0"/>
        <v>0</v>
      </c>
      <c r="H66" s="302">
        <f t="shared" si="1"/>
        <v>1</v>
      </c>
      <c r="I66" s="815"/>
      <c r="J66" s="815"/>
    </row>
    <row r="67" spans="1:10">
      <c r="A67" s="807" t="s">
        <v>2743</v>
      </c>
      <c r="B67" s="725" t="s">
        <v>2744</v>
      </c>
      <c r="C67" s="247"/>
      <c r="D67" s="247"/>
      <c r="E67" s="247">
        <v>1</v>
      </c>
      <c r="F67" s="247">
        <v>1</v>
      </c>
      <c r="G67" s="302">
        <f t="shared" si="0"/>
        <v>1</v>
      </c>
      <c r="H67" s="302">
        <f t="shared" si="1"/>
        <v>1</v>
      </c>
      <c r="I67" s="815"/>
      <c r="J67" s="815"/>
    </row>
    <row r="68" spans="1:10">
      <c r="A68" s="807" t="s">
        <v>3015</v>
      </c>
      <c r="B68" s="725" t="s">
        <v>3016</v>
      </c>
      <c r="C68" s="247"/>
      <c r="D68" s="247"/>
      <c r="E68" s="247">
        <v>0</v>
      </c>
      <c r="F68" s="247">
        <v>1</v>
      </c>
      <c r="G68" s="302">
        <f t="shared" si="0"/>
        <v>0</v>
      </c>
      <c r="H68" s="302">
        <f t="shared" si="1"/>
        <v>1</v>
      </c>
      <c r="I68" s="815"/>
      <c r="J68" s="815"/>
    </row>
    <row r="69" spans="1:10">
      <c r="A69" s="583" t="s">
        <v>3031</v>
      </c>
      <c r="B69" s="725" t="s">
        <v>3032</v>
      </c>
      <c r="C69" s="247"/>
      <c r="D69" s="247"/>
      <c r="E69" s="247">
        <v>30</v>
      </c>
      <c r="F69" s="247">
        <v>25</v>
      </c>
      <c r="G69" s="302">
        <f t="shared" si="0"/>
        <v>30</v>
      </c>
      <c r="H69" s="302">
        <f t="shared" si="1"/>
        <v>25</v>
      </c>
      <c r="I69" s="815"/>
      <c r="J69" s="815"/>
    </row>
    <row r="70" spans="1:10">
      <c r="A70" s="583" t="s">
        <v>2749</v>
      </c>
      <c r="B70" s="725" t="s">
        <v>2750</v>
      </c>
      <c r="C70" s="247"/>
      <c r="D70" s="247"/>
      <c r="E70" s="247">
        <v>5</v>
      </c>
      <c r="F70" s="247">
        <v>2</v>
      </c>
      <c r="G70" s="302">
        <f t="shared" si="0"/>
        <v>5</v>
      </c>
      <c r="H70" s="302">
        <f t="shared" si="1"/>
        <v>2</v>
      </c>
      <c r="I70" s="815"/>
      <c r="J70" s="815"/>
    </row>
    <row r="71" spans="1:10">
      <c r="A71" s="583" t="s">
        <v>2751</v>
      </c>
      <c r="B71" s="725" t="s">
        <v>2752</v>
      </c>
      <c r="C71" s="247"/>
      <c r="D71" s="247"/>
      <c r="E71" s="247">
        <v>6</v>
      </c>
      <c r="F71" s="247">
        <v>10</v>
      </c>
      <c r="G71" s="302">
        <f t="shared" si="0"/>
        <v>6</v>
      </c>
      <c r="H71" s="302">
        <f t="shared" si="1"/>
        <v>10</v>
      </c>
      <c r="I71" s="815"/>
      <c r="J71" s="815"/>
    </row>
    <row r="72" spans="1:10">
      <c r="A72" s="583" t="s">
        <v>2753</v>
      </c>
      <c r="B72" s="725" t="s">
        <v>2754</v>
      </c>
      <c r="C72" s="247"/>
      <c r="D72" s="247"/>
      <c r="E72" s="247">
        <v>0</v>
      </c>
      <c r="F72" s="247">
        <v>1</v>
      </c>
      <c r="G72" s="302">
        <f t="shared" si="0"/>
        <v>0</v>
      </c>
      <c r="H72" s="302">
        <f t="shared" si="1"/>
        <v>1</v>
      </c>
      <c r="I72" s="815"/>
      <c r="J72" s="815"/>
    </row>
    <row r="73" spans="1:10">
      <c r="A73" s="583" t="s">
        <v>2755</v>
      </c>
      <c r="B73" s="725" t="s">
        <v>2756</v>
      </c>
      <c r="C73" s="247"/>
      <c r="D73" s="247"/>
      <c r="E73" s="247">
        <v>0</v>
      </c>
      <c r="F73" s="247">
        <v>1</v>
      </c>
      <c r="G73" s="302">
        <f t="shared" ref="G73:G136" si="2">C73+E73</f>
        <v>0</v>
      </c>
      <c r="H73" s="302">
        <f t="shared" ref="H73:H136" si="3">D73+F73</f>
        <v>1</v>
      </c>
      <c r="I73" s="815"/>
      <c r="J73" s="815"/>
    </row>
    <row r="74" spans="1:10">
      <c r="A74" s="583" t="s">
        <v>2757</v>
      </c>
      <c r="B74" s="725" t="s">
        <v>2758</v>
      </c>
      <c r="C74" s="247"/>
      <c r="D74" s="247"/>
      <c r="E74" s="247">
        <v>0</v>
      </c>
      <c r="F74" s="247">
        <v>1</v>
      </c>
      <c r="G74" s="302">
        <f t="shared" si="2"/>
        <v>0</v>
      </c>
      <c r="H74" s="302">
        <f t="shared" si="3"/>
        <v>1</v>
      </c>
      <c r="I74" s="815"/>
      <c r="J74" s="815"/>
    </row>
    <row r="75" spans="1:10">
      <c r="A75" s="583" t="s">
        <v>4011</v>
      </c>
      <c r="B75" s="725" t="s">
        <v>4012</v>
      </c>
      <c r="C75" s="247"/>
      <c r="D75" s="247"/>
      <c r="E75" s="247">
        <v>1</v>
      </c>
      <c r="F75" s="247">
        <v>1</v>
      </c>
      <c r="G75" s="302">
        <f t="shared" si="2"/>
        <v>1</v>
      </c>
      <c r="H75" s="302">
        <f t="shared" si="3"/>
        <v>1</v>
      </c>
      <c r="I75" s="815"/>
      <c r="J75" s="815"/>
    </row>
    <row r="76" spans="1:10">
      <c r="A76" s="807" t="s">
        <v>4013</v>
      </c>
      <c r="B76" s="725" t="s">
        <v>4014</v>
      </c>
      <c r="C76" s="247"/>
      <c r="D76" s="247"/>
      <c r="E76" s="247">
        <v>0</v>
      </c>
      <c r="F76" s="247">
        <v>1</v>
      </c>
      <c r="G76" s="302">
        <f t="shared" si="2"/>
        <v>0</v>
      </c>
      <c r="H76" s="302">
        <f t="shared" si="3"/>
        <v>1</v>
      </c>
      <c r="I76" s="815"/>
      <c r="J76" s="815"/>
    </row>
    <row r="77" spans="1:10">
      <c r="A77" s="809" t="s">
        <v>3033</v>
      </c>
      <c r="B77" s="725" t="s">
        <v>3034</v>
      </c>
      <c r="C77" s="247"/>
      <c r="D77" s="247"/>
      <c r="E77" s="247">
        <v>1</v>
      </c>
      <c r="F77" s="247">
        <v>1</v>
      </c>
      <c r="G77" s="302">
        <f t="shared" si="2"/>
        <v>1</v>
      </c>
      <c r="H77" s="302">
        <f t="shared" si="3"/>
        <v>1</v>
      </c>
      <c r="I77" s="815"/>
      <c r="J77" s="815"/>
    </row>
    <row r="78" spans="1:10">
      <c r="A78" s="817" t="s">
        <v>3047</v>
      </c>
      <c r="B78" s="725" t="s">
        <v>3048</v>
      </c>
      <c r="C78" s="247"/>
      <c r="D78" s="247"/>
      <c r="E78" s="247">
        <v>0</v>
      </c>
      <c r="F78" s="247">
        <v>1</v>
      </c>
      <c r="G78" s="302">
        <f t="shared" si="2"/>
        <v>0</v>
      </c>
      <c r="H78" s="302">
        <f t="shared" si="3"/>
        <v>1</v>
      </c>
      <c r="I78" s="815"/>
      <c r="J78" s="815"/>
    </row>
    <row r="79" spans="1:10">
      <c r="A79" s="583" t="s">
        <v>2759</v>
      </c>
      <c r="B79" s="725" t="s">
        <v>2760</v>
      </c>
      <c r="C79" s="247"/>
      <c r="D79" s="247"/>
      <c r="E79" s="247">
        <v>18</v>
      </c>
      <c r="F79" s="247">
        <v>15</v>
      </c>
      <c r="G79" s="302">
        <f t="shared" si="2"/>
        <v>18</v>
      </c>
      <c r="H79" s="302">
        <f t="shared" si="3"/>
        <v>15</v>
      </c>
      <c r="I79" s="815"/>
      <c r="J79" s="815"/>
    </row>
    <row r="80" spans="1:10">
      <c r="A80" s="807" t="s">
        <v>3035</v>
      </c>
      <c r="B80" s="725" t="s">
        <v>3036</v>
      </c>
      <c r="C80" s="247"/>
      <c r="D80" s="247"/>
      <c r="E80" s="247">
        <v>1</v>
      </c>
      <c r="F80" s="247">
        <v>1</v>
      </c>
      <c r="G80" s="302">
        <f t="shared" si="2"/>
        <v>1</v>
      </c>
      <c r="H80" s="302">
        <f t="shared" si="3"/>
        <v>1</v>
      </c>
      <c r="I80" s="815"/>
      <c r="J80" s="815"/>
    </row>
    <row r="81" spans="1:10">
      <c r="A81" s="807" t="s">
        <v>4015</v>
      </c>
      <c r="B81" s="725" t="s">
        <v>4016</v>
      </c>
      <c r="C81" s="247"/>
      <c r="D81" s="247"/>
      <c r="E81" s="247">
        <v>0</v>
      </c>
      <c r="F81" s="247">
        <v>1</v>
      </c>
      <c r="G81" s="302">
        <f t="shared" si="2"/>
        <v>0</v>
      </c>
      <c r="H81" s="302">
        <f t="shared" si="3"/>
        <v>1</v>
      </c>
      <c r="I81" s="815"/>
      <c r="J81" s="815"/>
    </row>
    <row r="82" spans="1:10">
      <c r="A82" s="581" t="s">
        <v>3186</v>
      </c>
      <c r="B82" s="174" t="s">
        <v>3187</v>
      </c>
      <c r="C82" s="247"/>
      <c r="D82" s="247"/>
      <c r="E82" s="247">
        <v>0</v>
      </c>
      <c r="F82" s="247">
        <v>1</v>
      </c>
      <c r="G82" s="302">
        <f t="shared" si="2"/>
        <v>0</v>
      </c>
      <c r="H82" s="302">
        <f t="shared" si="3"/>
        <v>1</v>
      </c>
      <c r="I82" s="815"/>
      <c r="J82" s="815"/>
    </row>
    <row r="83" spans="1:10">
      <c r="A83" s="581" t="s">
        <v>3188</v>
      </c>
      <c r="B83" s="174" t="s">
        <v>3189</v>
      </c>
      <c r="C83" s="247"/>
      <c r="D83" s="247"/>
      <c r="E83" s="247">
        <v>0</v>
      </c>
      <c r="F83" s="247">
        <v>1</v>
      </c>
      <c r="G83" s="302">
        <f t="shared" si="2"/>
        <v>0</v>
      </c>
      <c r="H83" s="302">
        <f t="shared" si="3"/>
        <v>1</v>
      </c>
      <c r="I83" s="815"/>
      <c r="J83" s="815"/>
    </row>
    <row r="84" spans="1:10">
      <c r="A84" s="817" t="s">
        <v>4017</v>
      </c>
      <c r="B84" s="818" t="s">
        <v>4018</v>
      </c>
      <c r="C84" s="247"/>
      <c r="D84" s="247"/>
      <c r="E84" s="247">
        <v>0</v>
      </c>
      <c r="F84" s="247">
        <v>1</v>
      </c>
      <c r="G84" s="302">
        <f t="shared" si="2"/>
        <v>0</v>
      </c>
      <c r="H84" s="302">
        <f t="shared" si="3"/>
        <v>1</v>
      </c>
      <c r="I84" s="815"/>
      <c r="J84" s="815"/>
    </row>
    <row r="85" spans="1:10">
      <c r="A85" s="777" t="s">
        <v>3120</v>
      </c>
      <c r="B85" s="814" t="s">
        <v>3121</v>
      </c>
      <c r="C85" s="247"/>
      <c r="D85" s="247"/>
      <c r="E85" s="247">
        <v>0</v>
      </c>
      <c r="F85" s="247">
        <v>1</v>
      </c>
      <c r="G85" s="302">
        <f t="shared" si="2"/>
        <v>0</v>
      </c>
      <c r="H85" s="302">
        <f t="shared" si="3"/>
        <v>1</v>
      </c>
      <c r="I85" s="815"/>
      <c r="J85" s="815"/>
    </row>
    <row r="86" spans="1:10" ht="24">
      <c r="A86" s="807" t="s">
        <v>2761</v>
      </c>
      <c r="B86" s="808" t="s">
        <v>2762</v>
      </c>
      <c r="C86" s="247"/>
      <c r="D86" s="247"/>
      <c r="E86" s="247">
        <v>11</v>
      </c>
      <c r="F86" s="247">
        <v>10</v>
      </c>
      <c r="G86" s="302">
        <f t="shared" si="2"/>
        <v>11</v>
      </c>
      <c r="H86" s="302">
        <f t="shared" si="3"/>
        <v>10</v>
      </c>
      <c r="I86" s="815"/>
      <c r="J86" s="815"/>
    </row>
    <row r="87" spans="1:10" ht="24">
      <c r="A87" s="807" t="s">
        <v>4019</v>
      </c>
      <c r="B87" s="808" t="s">
        <v>4020</v>
      </c>
      <c r="C87" s="247"/>
      <c r="D87" s="247"/>
      <c r="E87" s="247">
        <v>2</v>
      </c>
      <c r="F87" s="247">
        <v>2</v>
      </c>
      <c r="G87" s="302">
        <f t="shared" si="2"/>
        <v>2</v>
      </c>
      <c r="H87" s="302">
        <f t="shared" si="3"/>
        <v>2</v>
      </c>
      <c r="I87" s="815"/>
      <c r="J87" s="815"/>
    </row>
    <row r="88" spans="1:10">
      <c r="A88" s="807" t="s">
        <v>2763</v>
      </c>
      <c r="B88" s="808" t="s">
        <v>2764</v>
      </c>
      <c r="C88" s="247"/>
      <c r="D88" s="247"/>
      <c r="E88" s="247">
        <v>1</v>
      </c>
      <c r="F88" s="247">
        <v>2</v>
      </c>
      <c r="G88" s="302">
        <f t="shared" si="2"/>
        <v>1</v>
      </c>
      <c r="H88" s="302">
        <f t="shared" si="3"/>
        <v>2</v>
      </c>
      <c r="I88" s="815"/>
      <c r="J88" s="815"/>
    </row>
    <row r="89" spans="1:10" ht="24">
      <c r="A89" s="807" t="s">
        <v>4021</v>
      </c>
      <c r="B89" s="808" t="s">
        <v>4022</v>
      </c>
      <c r="C89" s="247"/>
      <c r="D89" s="247"/>
      <c r="E89" s="247">
        <v>0</v>
      </c>
      <c r="F89" s="247">
        <v>2</v>
      </c>
      <c r="G89" s="302">
        <f t="shared" si="2"/>
        <v>0</v>
      </c>
      <c r="H89" s="302">
        <f t="shared" si="3"/>
        <v>2</v>
      </c>
      <c r="I89" s="815"/>
      <c r="J89" s="815"/>
    </row>
    <row r="90" spans="1:10" ht="24">
      <c r="A90" s="583" t="s">
        <v>4023</v>
      </c>
      <c r="B90" s="510" t="s">
        <v>4024</v>
      </c>
      <c r="C90" s="247"/>
      <c r="D90" s="247"/>
      <c r="E90" s="247">
        <v>0</v>
      </c>
      <c r="F90" s="247">
        <v>2</v>
      </c>
      <c r="G90" s="302">
        <f t="shared" si="2"/>
        <v>0</v>
      </c>
      <c r="H90" s="302">
        <f t="shared" si="3"/>
        <v>2</v>
      </c>
      <c r="I90" s="815"/>
      <c r="J90" s="815"/>
    </row>
    <row r="91" spans="1:10" ht="24">
      <c r="A91" s="807" t="s">
        <v>4025</v>
      </c>
      <c r="B91" s="808" t="s">
        <v>4026</v>
      </c>
      <c r="C91" s="247"/>
      <c r="D91" s="247"/>
      <c r="E91" s="247">
        <v>0</v>
      </c>
      <c r="F91" s="247">
        <v>2</v>
      </c>
      <c r="G91" s="302">
        <f t="shared" si="2"/>
        <v>0</v>
      </c>
      <c r="H91" s="302">
        <f t="shared" si="3"/>
        <v>2</v>
      </c>
      <c r="I91" s="815"/>
      <c r="J91" s="815"/>
    </row>
    <row r="92" spans="1:10" ht="24">
      <c r="A92" s="807" t="s">
        <v>4027</v>
      </c>
      <c r="B92" s="808" t="s">
        <v>4028</v>
      </c>
      <c r="C92" s="247"/>
      <c r="D92" s="247"/>
      <c r="E92" s="247">
        <v>0</v>
      </c>
      <c r="F92" s="247">
        <v>2</v>
      </c>
      <c r="G92" s="302">
        <f t="shared" si="2"/>
        <v>0</v>
      </c>
      <c r="H92" s="302">
        <f t="shared" si="3"/>
        <v>2</v>
      </c>
      <c r="I92" s="815"/>
      <c r="J92" s="815"/>
    </row>
    <row r="93" spans="1:10" ht="24">
      <c r="A93" s="807" t="s">
        <v>4029</v>
      </c>
      <c r="B93" s="808" t="s">
        <v>4030</v>
      </c>
      <c r="C93" s="247"/>
      <c r="D93" s="247"/>
      <c r="E93" s="247">
        <v>0</v>
      </c>
      <c r="F93" s="247">
        <v>2</v>
      </c>
      <c r="G93" s="302">
        <f t="shared" si="2"/>
        <v>0</v>
      </c>
      <c r="H93" s="302">
        <f t="shared" si="3"/>
        <v>2</v>
      </c>
      <c r="I93" s="815"/>
      <c r="J93" s="815"/>
    </row>
    <row r="94" spans="1:10" ht="24">
      <c r="A94" s="777" t="s">
        <v>4031</v>
      </c>
      <c r="B94" s="814" t="s">
        <v>4032</v>
      </c>
      <c r="C94" s="247"/>
      <c r="D94" s="247"/>
      <c r="E94" s="247">
        <v>0</v>
      </c>
      <c r="F94" s="247">
        <v>2</v>
      </c>
      <c r="G94" s="302">
        <f t="shared" si="2"/>
        <v>0</v>
      </c>
      <c r="H94" s="302">
        <f t="shared" si="3"/>
        <v>2</v>
      </c>
      <c r="I94" s="815"/>
      <c r="J94" s="815"/>
    </row>
    <row r="95" spans="1:10">
      <c r="A95" s="583" t="s">
        <v>3209</v>
      </c>
      <c r="B95" s="510" t="s">
        <v>3210</v>
      </c>
      <c r="C95" s="247"/>
      <c r="D95" s="247"/>
      <c r="E95" s="247">
        <v>15</v>
      </c>
      <c r="F95" s="247">
        <v>15</v>
      </c>
      <c r="G95" s="302">
        <f t="shared" si="2"/>
        <v>15</v>
      </c>
      <c r="H95" s="302">
        <f t="shared" si="3"/>
        <v>15</v>
      </c>
      <c r="I95" s="815"/>
      <c r="J95" s="815"/>
    </row>
    <row r="96" spans="1:10">
      <c r="A96" s="583" t="s">
        <v>2765</v>
      </c>
      <c r="B96" s="510" t="s">
        <v>2766</v>
      </c>
      <c r="C96" s="247"/>
      <c r="D96" s="247"/>
      <c r="E96" s="247">
        <v>0</v>
      </c>
      <c r="F96" s="247">
        <v>1</v>
      </c>
      <c r="G96" s="302">
        <f t="shared" si="2"/>
        <v>0</v>
      </c>
      <c r="H96" s="302">
        <f t="shared" si="3"/>
        <v>1</v>
      </c>
      <c r="I96" s="815"/>
      <c r="J96" s="815"/>
    </row>
    <row r="97" spans="1:10">
      <c r="A97" s="807" t="s">
        <v>2767</v>
      </c>
      <c r="B97" s="808" t="s">
        <v>2768</v>
      </c>
      <c r="C97" s="247"/>
      <c r="D97" s="247"/>
      <c r="E97" s="247">
        <v>0</v>
      </c>
      <c r="F97" s="247">
        <v>1</v>
      </c>
      <c r="G97" s="302">
        <f t="shared" si="2"/>
        <v>0</v>
      </c>
      <c r="H97" s="302">
        <f t="shared" si="3"/>
        <v>1</v>
      </c>
      <c r="I97" s="815"/>
      <c r="J97" s="815"/>
    </row>
    <row r="98" spans="1:10">
      <c r="A98" s="777" t="s">
        <v>2769</v>
      </c>
      <c r="B98" s="814" t="s">
        <v>2770</v>
      </c>
      <c r="C98" s="247"/>
      <c r="D98" s="247"/>
      <c r="E98" s="247">
        <v>1</v>
      </c>
      <c r="F98" s="247">
        <v>1</v>
      </c>
      <c r="G98" s="302">
        <f t="shared" si="2"/>
        <v>1</v>
      </c>
      <c r="H98" s="302">
        <f t="shared" si="3"/>
        <v>1</v>
      </c>
      <c r="I98" s="815"/>
      <c r="J98" s="815"/>
    </row>
    <row r="99" spans="1:10">
      <c r="A99" s="807" t="s">
        <v>4033</v>
      </c>
      <c r="B99" s="808" t="s">
        <v>4034</v>
      </c>
      <c r="C99" s="247"/>
      <c r="D99" s="247"/>
      <c r="E99" s="247">
        <v>0</v>
      </c>
      <c r="F99" s="247">
        <v>1</v>
      </c>
      <c r="G99" s="302">
        <f t="shared" si="2"/>
        <v>0</v>
      </c>
      <c r="H99" s="302">
        <f t="shared" si="3"/>
        <v>1</v>
      </c>
      <c r="I99" s="815"/>
      <c r="J99" s="815"/>
    </row>
    <row r="100" spans="1:10">
      <c r="A100" s="807" t="s">
        <v>4035</v>
      </c>
      <c r="B100" s="808" t="s">
        <v>4036</v>
      </c>
      <c r="C100" s="247"/>
      <c r="D100" s="247"/>
      <c r="E100" s="247">
        <v>0</v>
      </c>
      <c r="F100" s="247">
        <v>1</v>
      </c>
      <c r="G100" s="302">
        <f t="shared" si="2"/>
        <v>0</v>
      </c>
      <c r="H100" s="302">
        <f t="shared" si="3"/>
        <v>1</v>
      </c>
      <c r="I100" s="815"/>
      <c r="J100" s="815"/>
    </row>
    <row r="101" spans="1:10">
      <c r="A101" s="583" t="s">
        <v>2771</v>
      </c>
      <c r="B101" s="796" t="s">
        <v>2772</v>
      </c>
      <c r="C101" s="247"/>
      <c r="D101" s="247"/>
      <c r="E101" s="247">
        <v>0</v>
      </c>
      <c r="F101" s="247">
        <v>1</v>
      </c>
      <c r="G101" s="302">
        <f t="shared" si="2"/>
        <v>0</v>
      </c>
      <c r="H101" s="302">
        <f t="shared" si="3"/>
        <v>1</v>
      </c>
      <c r="I101" s="815"/>
      <c r="J101" s="815"/>
    </row>
    <row r="102" spans="1:10">
      <c r="A102" s="583" t="s">
        <v>4037</v>
      </c>
      <c r="B102" s="510" t="s">
        <v>4038</v>
      </c>
      <c r="C102" s="247"/>
      <c r="D102" s="247"/>
      <c r="E102" s="247">
        <v>0</v>
      </c>
      <c r="F102" s="247">
        <v>1</v>
      </c>
      <c r="G102" s="302">
        <f t="shared" si="2"/>
        <v>0</v>
      </c>
      <c r="H102" s="302">
        <f t="shared" si="3"/>
        <v>1</v>
      </c>
      <c r="I102" s="815"/>
      <c r="J102" s="815"/>
    </row>
    <row r="103" spans="1:10">
      <c r="A103" s="807" t="s">
        <v>4039</v>
      </c>
      <c r="B103" s="808" t="s">
        <v>4040</v>
      </c>
      <c r="C103" s="247"/>
      <c r="D103" s="247"/>
      <c r="E103" s="247">
        <v>0</v>
      </c>
      <c r="F103" s="247">
        <v>1</v>
      </c>
      <c r="G103" s="302">
        <f t="shared" si="2"/>
        <v>0</v>
      </c>
      <c r="H103" s="302">
        <f t="shared" si="3"/>
        <v>1</v>
      </c>
      <c r="I103" s="815"/>
      <c r="J103" s="815"/>
    </row>
    <row r="104" spans="1:10">
      <c r="A104" s="807" t="s">
        <v>4041</v>
      </c>
      <c r="B104" s="819" t="s">
        <v>4042</v>
      </c>
      <c r="C104" s="247"/>
      <c r="D104" s="247"/>
      <c r="E104" s="247">
        <v>1</v>
      </c>
      <c r="F104" s="247">
        <v>1</v>
      </c>
      <c r="G104" s="302">
        <f t="shared" si="2"/>
        <v>1</v>
      </c>
      <c r="H104" s="302">
        <f t="shared" si="3"/>
        <v>1</v>
      </c>
      <c r="I104" s="815"/>
      <c r="J104" s="815"/>
    </row>
    <row r="105" spans="1:10">
      <c r="A105" s="583" t="s">
        <v>4043</v>
      </c>
      <c r="B105" s="510" t="s">
        <v>4044</v>
      </c>
      <c r="C105" s="247"/>
      <c r="D105" s="247"/>
      <c r="E105" s="247">
        <v>0</v>
      </c>
      <c r="F105" s="247">
        <v>1</v>
      </c>
      <c r="G105" s="302">
        <f t="shared" si="2"/>
        <v>0</v>
      </c>
      <c r="H105" s="302">
        <f t="shared" si="3"/>
        <v>1</v>
      </c>
      <c r="I105" s="815"/>
      <c r="J105" s="815"/>
    </row>
    <row r="106" spans="1:10">
      <c r="A106" s="583" t="s">
        <v>2773</v>
      </c>
      <c r="B106" s="510" t="s">
        <v>2774</v>
      </c>
      <c r="C106" s="247"/>
      <c r="D106" s="247"/>
      <c r="E106" s="247">
        <v>2</v>
      </c>
      <c r="F106" s="247">
        <v>1</v>
      </c>
      <c r="G106" s="302">
        <f t="shared" si="2"/>
        <v>2</v>
      </c>
      <c r="H106" s="302">
        <f t="shared" si="3"/>
        <v>1</v>
      </c>
      <c r="I106" s="815"/>
      <c r="J106" s="815"/>
    </row>
    <row r="107" spans="1:10">
      <c r="A107" s="583" t="s">
        <v>4045</v>
      </c>
      <c r="B107" s="510" t="s">
        <v>4046</v>
      </c>
      <c r="C107" s="247"/>
      <c r="D107" s="247"/>
      <c r="E107" s="247">
        <v>2</v>
      </c>
      <c r="F107" s="247">
        <v>2</v>
      </c>
      <c r="G107" s="302">
        <f t="shared" si="2"/>
        <v>2</v>
      </c>
      <c r="H107" s="302">
        <f t="shared" si="3"/>
        <v>2</v>
      </c>
      <c r="I107" s="815"/>
      <c r="J107" s="815"/>
    </row>
    <row r="108" spans="1:10">
      <c r="A108" s="807" t="s">
        <v>4047</v>
      </c>
      <c r="B108" s="808" t="s">
        <v>4048</v>
      </c>
      <c r="C108" s="247"/>
      <c r="D108" s="247"/>
      <c r="E108" s="247">
        <v>0</v>
      </c>
      <c r="F108" s="247">
        <v>1</v>
      </c>
      <c r="G108" s="302">
        <f t="shared" si="2"/>
        <v>0</v>
      </c>
      <c r="H108" s="302">
        <f t="shared" si="3"/>
        <v>1</v>
      </c>
      <c r="I108" s="815"/>
      <c r="J108" s="815"/>
    </row>
    <row r="109" spans="1:10">
      <c r="A109" s="807" t="s">
        <v>2775</v>
      </c>
      <c r="B109" s="808" t="s">
        <v>2776</v>
      </c>
      <c r="C109" s="247"/>
      <c r="D109" s="247"/>
      <c r="E109" s="247">
        <v>0</v>
      </c>
      <c r="F109" s="247">
        <v>1</v>
      </c>
      <c r="G109" s="302">
        <f t="shared" si="2"/>
        <v>0</v>
      </c>
      <c r="H109" s="302">
        <f t="shared" si="3"/>
        <v>1</v>
      </c>
      <c r="I109" s="815"/>
      <c r="J109" s="815"/>
    </row>
    <row r="110" spans="1:10">
      <c r="A110" s="583" t="s">
        <v>2777</v>
      </c>
      <c r="B110" s="510" t="s">
        <v>2778</v>
      </c>
      <c r="C110" s="247"/>
      <c r="D110" s="247"/>
      <c r="E110" s="247">
        <v>0</v>
      </c>
      <c r="F110" s="247">
        <v>1</v>
      </c>
      <c r="G110" s="302">
        <f t="shared" si="2"/>
        <v>0</v>
      </c>
      <c r="H110" s="302">
        <f t="shared" si="3"/>
        <v>1</v>
      </c>
      <c r="I110" s="815"/>
      <c r="J110" s="815"/>
    </row>
    <row r="111" spans="1:10">
      <c r="A111" s="807" t="s">
        <v>2779</v>
      </c>
      <c r="B111" s="808" t="s">
        <v>2780</v>
      </c>
      <c r="C111" s="247"/>
      <c r="D111" s="247"/>
      <c r="E111" s="247">
        <v>0</v>
      </c>
      <c r="F111" s="247">
        <v>1</v>
      </c>
      <c r="G111" s="302">
        <f t="shared" si="2"/>
        <v>0</v>
      </c>
      <c r="H111" s="302">
        <f t="shared" si="3"/>
        <v>1</v>
      </c>
      <c r="I111" s="815"/>
      <c r="J111" s="815"/>
    </row>
    <row r="112" spans="1:10">
      <c r="A112" s="583" t="s">
        <v>2781</v>
      </c>
      <c r="B112" s="510" t="s">
        <v>2782</v>
      </c>
      <c r="C112" s="247"/>
      <c r="D112" s="247"/>
      <c r="E112" s="247">
        <v>0</v>
      </c>
      <c r="F112" s="247">
        <v>1</v>
      </c>
      <c r="G112" s="302">
        <f t="shared" si="2"/>
        <v>0</v>
      </c>
      <c r="H112" s="302">
        <f t="shared" si="3"/>
        <v>1</v>
      </c>
      <c r="I112" s="815"/>
      <c r="J112" s="815"/>
    </row>
    <row r="113" spans="1:10">
      <c r="A113" s="807" t="s">
        <v>2783</v>
      </c>
      <c r="B113" s="808" t="s">
        <v>2784</v>
      </c>
      <c r="C113" s="247"/>
      <c r="D113" s="247"/>
      <c r="E113" s="247">
        <v>0</v>
      </c>
      <c r="F113" s="247">
        <v>1</v>
      </c>
      <c r="G113" s="302">
        <f t="shared" si="2"/>
        <v>0</v>
      </c>
      <c r="H113" s="302">
        <f t="shared" si="3"/>
        <v>1</v>
      </c>
      <c r="I113" s="815"/>
      <c r="J113" s="815"/>
    </row>
    <row r="114" spans="1:10">
      <c r="A114" s="807" t="s">
        <v>4049</v>
      </c>
      <c r="B114" s="819" t="s">
        <v>4050</v>
      </c>
      <c r="C114" s="247"/>
      <c r="D114" s="247"/>
      <c r="E114" s="247">
        <v>0</v>
      </c>
      <c r="F114" s="247">
        <v>1</v>
      </c>
      <c r="G114" s="302">
        <f t="shared" si="2"/>
        <v>0</v>
      </c>
      <c r="H114" s="302">
        <f t="shared" si="3"/>
        <v>1</v>
      </c>
      <c r="I114" s="815"/>
      <c r="J114" s="815"/>
    </row>
    <row r="115" spans="1:10">
      <c r="A115" s="807" t="s">
        <v>4051</v>
      </c>
      <c r="B115" s="808" t="s">
        <v>4052</v>
      </c>
      <c r="C115" s="247"/>
      <c r="D115" s="247"/>
      <c r="E115" s="247">
        <v>0</v>
      </c>
      <c r="F115" s="247">
        <v>1</v>
      </c>
      <c r="G115" s="302">
        <f t="shared" si="2"/>
        <v>0</v>
      </c>
      <c r="H115" s="302">
        <f t="shared" si="3"/>
        <v>1</v>
      </c>
      <c r="I115" s="815"/>
      <c r="J115" s="815"/>
    </row>
    <row r="116" spans="1:10">
      <c r="A116" s="583" t="s">
        <v>4053</v>
      </c>
      <c r="B116" s="510" t="s">
        <v>4054</v>
      </c>
      <c r="C116" s="247"/>
      <c r="D116" s="247"/>
      <c r="E116" s="247">
        <v>0</v>
      </c>
      <c r="F116" s="247">
        <v>1</v>
      </c>
      <c r="G116" s="302">
        <f t="shared" si="2"/>
        <v>0</v>
      </c>
      <c r="H116" s="302">
        <f t="shared" si="3"/>
        <v>1</v>
      </c>
      <c r="I116" s="815"/>
      <c r="J116" s="815"/>
    </row>
    <row r="117" spans="1:10">
      <c r="A117" s="807" t="s">
        <v>4055</v>
      </c>
      <c r="B117" s="808" t="s">
        <v>4056</v>
      </c>
      <c r="C117" s="247"/>
      <c r="D117" s="247"/>
      <c r="E117" s="247">
        <v>0</v>
      </c>
      <c r="F117" s="247">
        <v>1</v>
      </c>
      <c r="G117" s="302">
        <f t="shared" si="2"/>
        <v>0</v>
      </c>
      <c r="H117" s="302">
        <f t="shared" si="3"/>
        <v>1</v>
      </c>
      <c r="I117" s="815"/>
      <c r="J117" s="815"/>
    </row>
    <row r="118" spans="1:10">
      <c r="A118" s="583" t="s">
        <v>3211</v>
      </c>
      <c r="B118" s="510" t="s">
        <v>2786</v>
      </c>
      <c r="C118" s="247"/>
      <c r="D118" s="247"/>
      <c r="E118" s="247">
        <v>7</v>
      </c>
      <c r="F118" s="247">
        <v>5</v>
      </c>
      <c r="G118" s="302">
        <f t="shared" si="2"/>
        <v>7</v>
      </c>
      <c r="H118" s="302">
        <f t="shared" si="3"/>
        <v>5</v>
      </c>
      <c r="I118" s="815"/>
      <c r="J118" s="815"/>
    </row>
    <row r="119" spans="1:10">
      <c r="A119" s="807" t="s">
        <v>4057</v>
      </c>
      <c r="B119" s="808" t="s">
        <v>4058</v>
      </c>
      <c r="C119" s="247"/>
      <c r="D119" s="247"/>
      <c r="E119" s="247">
        <v>0</v>
      </c>
      <c r="F119" s="247">
        <v>1</v>
      </c>
      <c r="G119" s="302">
        <f t="shared" si="2"/>
        <v>0</v>
      </c>
      <c r="H119" s="302">
        <f t="shared" si="3"/>
        <v>1</v>
      </c>
      <c r="I119" s="815"/>
      <c r="J119" s="815"/>
    </row>
    <row r="120" spans="1:10">
      <c r="A120" s="807" t="s">
        <v>4059</v>
      </c>
      <c r="B120" s="808" t="s">
        <v>4060</v>
      </c>
      <c r="C120" s="247"/>
      <c r="D120" s="247"/>
      <c r="E120" s="247">
        <v>0</v>
      </c>
      <c r="F120" s="247">
        <v>1</v>
      </c>
      <c r="G120" s="302">
        <f t="shared" si="2"/>
        <v>0</v>
      </c>
      <c r="H120" s="302">
        <f t="shared" si="3"/>
        <v>1</v>
      </c>
      <c r="I120" s="815"/>
      <c r="J120" s="815"/>
    </row>
    <row r="121" spans="1:10">
      <c r="A121" s="807" t="s">
        <v>4061</v>
      </c>
      <c r="B121" s="808" t="s">
        <v>4062</v>
      </c>
      <c r="C121" s="247"/>
      <c r="D121" s="247"/>
      <c r="E121" s="247">
        <v>0</v>
      </c>
      <c r="F121" s="247">
        <v>1</v>
      </c>
      <c r="G121" s="302">
        <f t="shared" si="2"/>
        <v>0</v>
      </c>
      <c r="H121" s="302">
        <f t="shared" si="3"/>
        <v>1</v>
      </c>
      <c r="I121" s="815"/>
      <c r="J121" s="815"/>
    </row>
    <row r="122" spans="1:10">
      <c r="A122" s="807" t="s">
        <v>4063</v>
      </c>
      <c r="B122" s="808" t="s">
        <v>4064</v>
      </c>
      <c r="C122" s="247"/>
      <c r="D122" s="247"/>
      <c r="E122" s="247">
        <v>0</v>
      </c>
      <c r="F122" s="247">
        <v>1</v>
      </c>
      <c r="G122" s="302">
        <f t="shared" si="2"/>
        <v>0</v>
      </c>
      <c r="H122" s="302">
        <f t="shared" si="3"/>
        <v>1</v>
      </c>
      <c r="I122" s="815"/>
      <c r="J122" s="815"/>
    </row>
    <row r="123" spans="1:10">
      <c r="A123" s="807" t="s">
        <v>4065</v>
      </c>
      <c r="B123" s="808" t="s">
        <v>4066</v>
      </c>
      <c r="C123" s="247"/>
      <c r="D123" s="247"/>
      <c r="E123" s="247">
        <v>0</v>
      </c>
      <c r="F123" s="247">
        <v>1</v>
      </c>
      <c r="G123" s="302">
        <f t="shared" si="2"/>
        <v>0</v>
      </c>
      <c r="H123" s="302">
        <f t="shared" si="3"/>
        <v>1</v>
      </c>
      <c r="I123" s="815"/>
      <c r="J123" s="815"/>
    </row>
    <row r="124" spans="1:10">
      <c r="A124" s="807" t="s">
        <v>4067</v>
      </c>
      <c r="B124" s="808" t="s">
        <v>4068</v>
      </c>
      <c r="C124" s="247"/>
      <c r="D124" s="247"/>
      <c r="E124" s="247">
        <v>0</v>
      </c>
      <c r="F124" s="247">
        <v>1</v>
      </c>
      <c r="G124" s="302">
        <f t="shared" si="2"/>
        <v>0</v>
      </c>
      <c r="H124" s="302">
        <f t="shared" si="3"/>
        <v>1</v>
      </c>
      <c r="I124" s="815"/>
      <c r="J124" s="815"/>
    </row>
    <row r="125" spans="1:10">
      <c r="A125" s="807" t="s">
        <v>4069</v>
      </c>
      <c r="B125" s="808" t="s">
        <v>4070</v>
      </c>
      <c r="C125" s="247"/>
      <c r="D125" s="247"/>
      <c r="E125" s="247">
        <v>0</v>
      </c>
      <c r="F125" s="247">
        <v>1</v>
      </c>
      <c r="G125" s="302">
        <f t="shared" si="2"/>
        <v>0</v>
      </c>
      <c r="H125" s="302">
        <f t="shared" si="3"/>
        <v>1</v>
      </c>
      <c r="I125" s="815"/>
      <c r="J125" s="815"/>
    </row>
    <row r="126" spans="1:10">
      <c r="A126" s="807" t="s">
        <v>4071</v>
      </c>
      <c r="B126" s="819" t="s">
        <v>4072</v>
      </c>
      <c r="C126" s="247"/>
      <c r="D126" s="247"/>
      <c r="E126" s="247">
        <v>0</v>
      </c>
      <c r="F126" s="247">
        <v>1</v>
      </c>
      <c r="G126" s="302">
        <f t="shared" si="2"/>
        <v>0</v>
      </c>
      <c r="H126" s="302">
        <f t="shared" si="3"/>
        <v>1</v>
      </c>
      <c r="I126" s="815"/>
      <c r="J126" s="815"/>
    </row>
    <row r="127" spans="1:10">
      <c r="A127" s="807" t="s">
        <v>4073</v>
      </c>
      <c r="B127" s="808" t="s">
        <v>4074</v>
      </c>
      <c r="C127" s="247"/>
      <c r="D127" s="247"/>
      <c r="E127" s="247">
        <v>0</v>
      </c>
      <c r="F127" s="247">
        <v>1</v>
      </c>
      <c r="G127" s="302">
        <f t="shared" si="2"/>
        <v>0</v>
      </c>
      <c r="H127" s="302">
        <f t="shared" si="3"/>
        <v>1</v>
      </c>
      <c r="I127" s="815"/>
      <c r="J127" s="815"/>
    </row>
    <row r="128" spans="1:10">
      <c r="A128" s="809" t="s">
        <v>4075</v>
      </c>
      <c r="B128" s="810" t="s">
        <v>4076</v>
      </c>
      <c r="C128" s="247"/>
      <c r="D128" s="247"/>
      <c r="E128" s="247">
        <v>0</v>
      </c>
      <c r="F128" s="247">
        <v>1</v>
      </c>
      <c r="G128" s="302">
        <f t="shared" si="2"/>
        <v>0</v>
      </c>
      <c r="H128" s="302">
        <f t="shared" si="3"/>
        <v>1</v>
      </c>
      <c r="I128" s="815"/>
      <c r="J128" s="815"/>
    </row>
    <row r="129" spans="1:10">
      <c r="A129" s="807" t="s">
        <v>4077</v>
      </c>
      <c r="B129" s="808" t="s">
        <v>4078</v>
      </c>
      <c r="C129" s="247"/>
      <c r="D129" s="247"/>
      <c r="E129" s="247">
        <v>0</v>
      </c>
      <c r="F129" s="247">
        <v>1</v>
      </c>
      <c r="G129" s="302">
        <f t="shared" si="2"/>
        <v>0</v>
      </c>
      <c r="H129" s="302">
        <f t="shared" si="3"/>
        <v>1</v>
      </c>
      <c r="I129" s="815"/>
      <c r="J129" s="815"/>
    </row>
    <row r="130" spans="1:10">
      <c r="A130" s="807" t="s">
        <v>4079</v>
      </c>
      <c r="B130" s="808" t="s">
        <v>4080</v>
      </c>
      <c r="C130" s="247"/>
      <c r="D130" s="247"/>
      <c r="E130" s="247">
        <v>0</v>
      </c>
      <c r="F130" s="247">
        <v>1</v>
      </c>
      <c r="G130" s="302">
        <f t="shared" si="2"/>
        <v>0</v>
      </c>
      <c r="H130" s="302">
        <f t="shared" si="3"/>
        <v>1</v>
      </c>
      <c r="I130" s="815"/>
      <c r="J130" s="815"/>
    </row>
    <row r="131" spans="1:10">
      <c r="A131" s="583" t="s">
        <v>4081</v>
      </c>
      <c r="B131" s="510" t="s">
        <v>4082</v>
      </c>
      <c r="C131" s="247"/>
      <c r="D131" s="247"/>
      <c r="E131" s="247">
        <v>0</v>
      </c>
      <c r="F131" s="247">
        <v>1</v>
      </c>
      <c r="G131" s="302">
        <f t="shared" si="2"/>
        <v>0</v>
      </c>
      <c r="H131" s="302">
        <f t="shared" si="3"/>
        <v>1</v>
      </c>
      <c r="I131" s="815"/>
      <c r="J131" s="815"/>
    </row>
    <row r="132" spans="1:10">
      <c r="A132" s="807" t="s">
        <v>4083</v>
      </c>
      <c r="B132" s="808" t="s">
        <v>4084</v>
      </c>
      <c r="C132" s="247"/>
      <c r="D132" s="247"/>
      <c r="E132" s="247">
        <v>0</v>
      </c>
      <c r="F132" s="247">
        <v>1</v>
      </c>
      <c r="G132" s="302">
        <f t="shared" si="2"/>
        <v>0</v>
      </c>
      <c r="H132" s="302">
        <f t="shared" si="3"/>
        <v>1</v>
      </c>
      <c r="I132" s="815"/>
      <c r="J132" s="815"/>
    </row>
    <row r="133" spans="1:10">
      <c r="A133" s="583" t="s">
        <v>2785</v>
      </c>
      <c r="B133" s="820" t="s">
        <v>4058</v>
      </c>
      <c r="C133" s="247"/>
      <c r="D133" s="247"/>
      <c r="E133" s="247">
        <v>2</v>
      </c>
      <c r="F133" s="247">
        <v>3</v>
      </c>
      <c r="G133" s="302">
        <f t="shared" si="2"/>
        <v>2</v>
      </c>
      <c r="H133" s="302">
        <f t="shared" si="3"/>
        <v>3</v>
      </c>
      <c r="I133" s="815"/>
      <c r="J133" s="815"/>
    </row>
    <row r="134" spans="1:10">
      <c r="A134" s="807" t="s">
        <v>2787</v>
      </c>
      <c r="B134" s="808" t="s">
        <v>2788</v>
      </c>
      <c r="C134" s="247"/>
      <c r="D134" s="247"/>
      <c r="E134" s="247">
        <v>0</v>
      </c>
      <c r="F134" s="247">
        <v>1</v>
      </c>
      <c r="G134" s="302">
        <f t="shared" si="2"/>
        <v>0</v>
      </c>
      <c r="H134" s="302">
        <f t="shared" si="3"/>
        <v>1</v>
      </c>
      <c r="I134" s="815"/>
      <c r="J134" s="815"/>
    </row>
    <row r="135" spans="1:10">
      <c r="A135" s="807" t="s">
        <v>4085</v>
      </c>
      <c r="B135" s="808" t="s">
        <v>4086</v>
      </c>
      <c r="C135" s="247"/>
      <c r="D135" s="247"/>
      <c r="E135" s="247">
        <v>0</v>
      </c>
      <c r="F135" s="247">
        <v>1</v>
      </c>
      <c r="G135" s="302">
        <f t="shared" si="2"/>
        <v>0</v>
      </c>
      <c r="H135" s="302">
        <f t="shared" si="3"/>
        <v>1</v>
      </c>
      <c r="I135" s="815"/>
      <c r="J135" s="815"/>
    </row>
    <row r="136" spans="1:10">
      <c r="A136" s="807" t="s">
        <v>4087</v>
      </c>
      <c r="B136" s="808" t="s">
        <v>4088</v>
      </c>
      <c r="C136" s="247"/>
      <c r="D136" s="247"/>
      <c r="E136" s="247">
        <v>0</v>
      </c>
      <c r="F136" s="247">
        <v>1</v>
      </c>
      <c r="G136" s="302">
        <f t="shared" si="2"/>
        <v>0</v>
      </c>
      <c r="H136" s="302">
        <f t="shared" si="3"/>
        <v>1</v>
      </c>
      <c r="I136" s="815"/>
      <c r="J136" s="815"/>
    </row>
    <row r="137" spans="1:10" ht="24">
      <c r="A137" s="809" t="s">
        <v>4089</v>
      </c>
      <c r="B137" s="810" t="s">
        <v>4090</v>
      </c>
      <c r="C137" s="247"/>
      <c r="D137" s="247"/>
      <c r="E137" s="247">
        <v>0</v>
      </c>
      <c r="F137" s="247">
        <v>1</v>
      </c>
      <c r="G137" s="302">
        <f t="shared" ref="G137:G200" si="4">C137+E137</f>
        <v>0</v>
      </c>
      <c r="H137" s="302">
        <f t="shared" ref="H137:H200" si="5">D137+F137</f>
        <v>1</v>
      </c>
      <c r="I137" s="815"/>
      <c r="J137" s="815"/>
    </row>
    <row r="138" spans="1:10" ht="24">
      <c r="A138" s="807" t="s">
        <v>4091</v>
      </c>
      <c r="B138" s="808" t="s">
        <v>4092</v>
      </c>
      <c r="C138" s="247"/>
      <c r="D138" s="247"/>
      <c r="E138" s="247">
        <v>0</v>
      </c>
      <c r="F138" s="247">
        <v>1</v>
      </c>
      <c r="G138" s="302">
        <f t="shared" si="4"/>
        <v>0</v>
      </c>
      <c r="H138" s="302">
        <f t="shared" si="5"/>
        <v>1</v>
      </c>
      <c r="I138" s="815"/>
      <c r="J138" s="815"/>
    </row>
    <row r="139" spans="1:10" ht="24">
      <c r="A139" s="807" t="s">
        <v>4093</v>
      </c>
      <c r="B139" s="808" t="s">
        <v>4094</v>
      </c>
      <c r="C139" s="247"/>
      <c r="D139" s="247"/>
      <c r="E139" s="247">
        <v>0</v>
      </c>
      <c r="F139" s="247">
        <v>1</v>
      </c>
      <c r="G139" s="302">
        <f t="shared" si="4"/>
        <v>0</v>
      </c>
      <c r="H139" s="302">
        <f t="shared" si="5"/>
        <v>1</v>
      </c>
      <c r="I139" s="815"/>
      <c r="J139" s="815"/>
    </row>
    <row r="140" spans="1:10" ht="24">
      <c r="A140" s="807" t="s">
        <v>4095</v>
      </c>
      <c r="B140" s="808" t="s">
        <v>4096</v>
      </c>
      <c r="C140" s="247"/>
      <c r="D140" s="247"/>
      <c r="E140" s="247">
        <v>0</v>
      </c>
      <c r="F140" s="247">
        <v>1</v>
      </c>
      <c r="G140" s="302">
        <f t="shared" si="4"/>
        <v>0</v>
      </c>
      <c r="H140" s="302">
        <f t="shared" si="5"/>
        <v>1</v>
      </c>
      <c r="I140" s="815"/>
      <c r="J140" s="815"/>
    </row>
    <row r="141" spans="1:10" ht="24">
      <c r="A141" s="807" t="s">
        <v>4097</v>
      </c>
      <c r="B141" s="808" t="s">
        <v>4098</v>
      </c>
      <c r="C141" s="247"/>
      <c r="D141" s="247"/>
      <c r="E141" s="247">
        <v>0</v>
      </c>
      <c r="F141" s="247">
        <v>1</v>
      </c>
      <c r="G141" s="302">
        <f t="shared" si="4"/>
        <v>0</v>
      </c>
      <c r="H141" s="302">
        <f t="shared" si="5"/>
        <v>1</v>
      </c>
      <c r="I141" s="815"/>
      <c r="J141" s="815"/>
    </row>
    <row r="142" spans="1:10" ht="24">
      <c r="A142" s="807" t="s">
        <v>4099</v>
      </c>
      <c r="B142" s="808" t="s">
        <v>4100</v>
      </c>
      <c r="C142" s="247"/>
      <c r="D142" s="247"/>
      <c r="E142" s="247">
        <v>0</v>
      </c>
      <c r="F142" s="247">
        <v>1</v>
      </c>
      <c r="G142" s="302">
        <f t="shared" si="4"/>
        <v>0</v>
      </c>
      <c r="H142" s="302">
        <f t="shared" si="5"/>
        <v>1</v>
      </c>
      <c r="I142" s="815"/>
      <c r="J142" s="815"/>
    </row>
    <row r="143" spans="1:10" ht="24">
      <c r="A143" s="807" t="s">
        <v>4101</v>
      </c>
      <c r="B143" s="808" t="s">
        <v>4102</v>
      </c>
      <c r="C143" s="247"/>
      <c r="D143" s="247"/>
      <c r="E143" s="247">
        <v>0</v>
      </c>
      <c r="F143" s="247">
        <v>1</v>
      </c>
      <c r="G143" s="302">
        <f t="shared" si="4"/>
        <v>0</v>
      </c>
      <c r="H143" s="302">
        <f t="shared" si="5"/>
        <v>1</v>
      </c>
      <c r="I143" s="815"/>
      <c r="J143" s="815"/>
    </row>
    <row r="144" spans="1:10" ht="24">
      <c r="A144" s="807" t="s">
        <v>4103</v>
      </c>
      <c r="B144" s="808" t="s">
        <v>4104</v>
      </c>
      <c r="C144" s="247"/>
      <c r="D144" s="247"/>
      <c r="E144" s="247">
        <v>0</v>
      </c>
      <c r="F144" s="247">
        <v>1</v>
      </c>
      <c r="G144" s="302">
        <f t="shared" si="4"/>
        <v>0</v>
      </c>
      <c r="H144" s="302">
        <f t="shared" si="5"/>
        <v>1</v>
      </c>
      <c r="I144" s="815"/>
      <c r="J144" s="815"/>
    </row>
    <row r="145" spans="1:10">
      <c r="A145" s="807" t="s">
        <v>4105</v>
      </c>
      <c r="B145" s="808" t="s">
        <v>4106</v>
      </c>
      <c r="C145" s="247"/>
      <c r="D145" s="247"/>
      <c r="E145" s="247">
        <v>0</v>
      </c>
      <c r="F145" s="247">
        <v>1</v>
      </c>
      <c r="G145" s="302">
        <f t="shared" si="4"/>
        <v>0</v>
      </c>
      <c r="H145" s="302">
        <f t="shared" si="5"/>
        <v>1</v>
      </c>
      <c r="I145" s="815"/>
      <c r="J145" s="815"/>
    </row>
    <row r="146" spans="1:10">
      <c r="A146" s="807" t="s">
        <v>4107</v>
      </c>
      <c r="B146" s="808" t="s">
        <v>4108</v>
      </c>
      <c r="C146" s="247"/>
      <c r="D146" s="247"/>
      <c r="E146" s="247">
        <v>0</v>
      </c>
      <c r="F146" s="247">
        <v>1</v>
      </c>
      <c r="G146" s="302">
        <f t="shared" si="4"/>
        <v>0</v>
      </c>
      <c r="H146" s="302">
        <f t="shared" si="5"/>
        <v>1</v>
      </c>
      <c r="I146" s="815"/>
      <c r="J146" s="815"/>
    </row>
    <row r="147" spans="1:10">
      <c r="A147" s="807" t="s">
        <v>4109</v>
      </c>
      <c r="B147" s="808" t="s">
        <v>4110</v>
      </c>
      <c r="C147" s="247"/>
      <c r="D147" s="247"/>
      <c r="E147" s="247">
        <v>0</v>
      </c>
      <c r="F147" s="247">
        <v>1</v>
      </c>
      <c r="G147" s="302">
        <f t="shared" si="4"/>
        <v>0</v>
      </c>
      <c r="H147" s="302">
        <f t="shared" si="5"/>
        <v>1</v>
      </c>
      <c r="I147" s="815"/>
      <c r="J147" s="815"/>
    </row>
    <row r="148" spans="1:10">
      <c r="A148" s="807" t="s">
        <v>4111</v>
      </c>
      <c r="B148" s="808" t="s">
        <v>4112</v>
      </c>
      <c r="C148" s="247"/>
      <c r="D148" s="247"/>
      <c r="E148" s="247">
        <v>0</v>
      </c>
      <c r="F148" s="247">
        <v>1</v>
      </c>
      <c r="G148" s="302">
        <f t="shared" si="4"/>
        <v>0</v>
      </c>
      <c r="H148" s="302">
        <f t="shared" si="5"/>
        <v>1</v>
      </c>
      <c r="I148" s="815"/>
      <c r="J148" s="815"/>
    </row>
    <row r="149" spans="1:10">
      <c r="A149" s="583" t="s">
        <v>4113</v>
      </c>
      <c r="B149" s="510" t="s">
        <v>4114</v>
      </c>
      <c r="C149" s="247"/>
      <c r="D149" s="247"/>
      <c r="E149" s="247">
        <v>0</v>
      </c>
      <c r="F149" s="247">
        <v>1</v>
      </c>
      <c r="G149" s="302">
        <f t="shared" si="4"/>
        <v>0</v>
      </c>
      <c r="H149" s="302">
        <f t="shared" si="5"/>
        <v>1</v>
      </c>
      <c r="I149" s="815"/>
      <c r="J149" s="815"/>
    </row>
    <row r="150" spans="1:10">
      <c r="A150" s="807" t="s">
        <v>4115</v>
      </c>
      <c r="B150" s="808" t="s">
        <v>4116</v>
      </c>
      <c r="C150" s="247"/>
      <c r="D150" s="247"/>
      <c r="E150" s="247">
        <v>0</v>
      </c>
      <c r="F150" s="247">
        <v>1</v>
      </c>
      <c r="G150" s="302">
        <f t="shared" si="4"/>
        <v>0</v>
      </c>
      <c r="H150" s="302">
        <f t="shared" si="5"/>
        <v>1</v>
      </c>
      <c r="I150" s="815"/>
      <c r="J150" s="815"/>
    </row>
    <row r="151" spans="1:10">
      <c r="A151" s="807" t="s">
        <v>4117</v>
      </c>
      <c r="B151" s="808" t="s">
        <v>4118</v>
      </c>
      <c r="C151" s="247"/>
      <c r="D151" s="247"/>
      <c r="E151" s="247">
        <v>0</v>
      </c>
      <c r="F151" s="247">
        <v>1</v>
      </c>
      <c r="G151" s="302">
        <f t="shared" si="4"/>
        <v>0</v>
      </c>
      <c r="H151" s="302">
        <f t="shared" si="5"/>
        <v>1</v>
      </c>
      <c r="I151" s="815"/>
      <c r="J151" s="815"/>
    </row>
    <row r="152" spans="1:10" ht="24">
      <c r="A152" s="583" t="s">
        <v>4119</v>
      </c>
      <c r="B152" s="510" t="s">
        <v>4120</v>
      </c>
      <c r="C152" s="247"/>
      <c r="D152" s="247"/>
      <c r="E152" s="247">
        <v>1</v>
      </c>
      <c r="F152" s="247">
        <v>1</v>
      </c>
      <c r="G152" s="302">
        <f t="shared" si="4"/>
        <v>1</v>
      </c>
      <c r="H152" s="302">
        <f t="shared" si="5"/>
        <v>1</v>
      </c>
      <c r="I152" s="815"/>
      <c r="J152" s="815"/>
    </row>
    <row r="153" spans="1:10">
      <c r="A153" s="583" t="s">
        <v>4121</v>
      </c>
      <c r="B153" s="510" t="s">
        <v>4122</v>
      </c>
      <c r="C153" s="247"/>
      <c r="D153" s="247"/>
      <c r="E153" s="247">
        <v>0</v>
      </c>
      <c r="F153" s="247">
        <v>1</v>
      </c>
      <c r="G153" s="302">
        <f t="shared" si="4"/>
        <v>0</v>
      </c>
      <c r="H153" s="302">
        <f t="shared" si="5"/>
        <v>1</v>
      </c>
      <c r="I153" s="815"/>
      <c r="J153" s="815"/>
    </row>
    <row r="154" spans="1:10">
      <c r="A154" s="807" t="s">
        <v>4123</v>
      </c>
      <c r="B154" s="808" t="s">
        <v>4124</v>
      </c>
      <c r="C154" s="247"/>
      <c r="D154" s="247"/>
      <c r="E154" s="247">
        <v>0</v>
      </c>
      <c r="F154" s="247">
        <v>1</v>
      </c>
      <c r="G154" s="302">
        <f t="shared" si="4"/>
        <v>0</v>
      </c>
      <c r="H154" s="302">
        <f t="shared" si="5"/>
        <v>1</v>
      </c>
      <c r="I154" s="815"/>
      <c r="J154" s="815"/>
    </row>
    <row r="155" spans="1:10">
      <c r="A155" s="807" t="s">
        <v>4125</v>
      </c>
      <c r="B155" s="808" t="s">
        <v>4126</v>
      </c>
      <c r="C155" s="247"/>
      <c r="D155" s="247"/>
      <c r="E155" s="247">
        <v>0</v>
      </c>
      <c r="F155" s="247">
        <v>1</v>
      </c>
      <c r="G155" s="302">
        <f t="shared" si="4"/>
        <v>0</v>
      </c>
      <c r="H155" s="302">
        <f t="shared" si="5"/>
        <v>1</v>
      </c>
      <c r="I155" s="815"/>
      <c r="J155" s="815"/>
    </row>
    <row r="156" spans="1:10">
      <c r="A156" s="807" t="s">
        <v>4127</v>
      </c>
      <c r="B156" s="808" t="s">
        <v>4128</v>
      </c>
      <c r="C156" s="247"/>
      <c r="D156" s="247"/>
      <c r="E156" s="247">
        <v>0</v>
      </c>
      <c r="F156" s="247">
        <v>1</v>
      </c>
      <c r="G156" s="302">
        <f t="shared" si="4"/>
        <v>0</v>
      </c>
      <c r="H156" s="302">
        <f t="shared" si="5"/>
        <v>1</v>
      </c>
      <c r="I156" s="815"/>
      <c r="J156" s="815"/>
    </row>
    <row r="157" spans="1:10">
      <c r="A157" s="807" t="s">
        <v>4129</v>
      </c>
      <c r="B157" s="808" t="s">
        <v>4130</v>
      </c>
      <c r="C157" s="247"/>
      <c r="D157" s="247"/>
      <c r="E157" s="247">
        <v>0</v>
      </c>
      <c r="F157" s="247">
        <v>1</v>
      </c>
      <c r="G157" s="302">
        <f t="shared" si="4"/>
        <v>0</v>
      </c>
      <c r="H157" s="302">
        <f t="shared" si="5"/>
        <v>1</v>
      </c>
      <c r="I157" s="815"/>
      <c r="J157" s="815"/>
    </row>
    <row r="158" spans="1:10">
      <c r="A158" s="807" t="s">
        <v>4131</v>
      </c>
      <c r="B158" s="819" t="s">
        <v>4132</v>
      </c>
      <c r="C158" s="247"/>
      <c r="D158" s="247"/>
      <c r="E158" s="247">
        <v>0</v>
      </c>
      <c r="F158" s="247">
        <v>1</v>
      </c>
      <c r="G158" s="302">
        <f t="shared" si="4"/>
        <v>0</v>
      </c>
      <c r="H158" s="302">
        <f t="shared" si="5"/>
        <v>1</v>
      </c>
      <c r="I158" s="815"/>
      <c r="J158" s="815"/>
    </row>
    <row r="159" spans="1:10">
      <c r="A159" s="809" t="s">
        <v>4133</v>
      </c>
      <c r="B159" s="810" t="s">
        <v>4134</v>
      </c>
      <c r="C159" s="247"/>
      <c r="D159" s="247"/>
      <c r="E159" s="247">
        <v>0</v>
      </c>
      <c r="F159" s="247">
        <v>1</v>
      </c>
      <c r="G159" s="302">
        <f t="shared" si="4"/>
        <v>0</v>
      </c>
      <c r="H159" s="302">
        <f t="shared" si="5"/>
        <v>1</v>
      </c>
      <c r="I159" s="815"/>
      <c r="J159" s="815"/>
    </row>
    <row r="160" spans="1:10">
      <c r="A160" s="809" t="s">
        <v>4135</v>
      </c>
      <c r="B160" s="810" t="s">
        <v>4136</v>
      </c>
      <c r="C160" s="247"/>
      <c r="D160" s="247"/>
      <c r="E160" s="247">
        <v>0</v>
      </c>
      <c r="F160" s="247">
        <v>1</v>
      </c>
      <c r="G160" s="302">
        <f t="shared" si="4"/>
        <v>0</v>
      </c>
      <c r="H160" s="302">
        <f t="shared" si="5"/>
        <v>1</v>
      </c>
      <c r="I160" s="815"/>
      <c r="J160" s="815"/>
    </row>
    <row r="161" spans="1:10">
      <c r="A161" s="807" t="s">
        <v>3192</v>
      </c>
      <c r="B161" s="808" t="s">
        <v>3193</v>
      </c>
      <c r="C161" s="247"/>
      <c r="D161" s="247"/>
      <c r="E161" s="247">
        <v>0</v>
      </c>
      <c r="F161" s="247">
        <v>1</v>
      </c>
      <c r="G161" s="302">
        <f t="shared" si="4"/>
        <v>0</v>
      </c>
      <c r="H161" s="302">
        <f t="shared" si="5"/>
        <v>1</v>
      </c>
      <c r="I161" s="815"/>
      <c r="J161" s="815"/>
    </row>
    <row r="162" spans="1:10">
      <c r="A162" s="807" t="s">
        <v>3194</v>
      </c>
      <c r="B162" s="808" t="s">
        <v>3042</v>
      </c>
      <c r="C162" s="247"/>
      <c r="D162" s="247"/>
      <c r="E162" s="247">
        <v>0</v>
      </c>
      <c r="F162" s="247">
        <v>1</v>
      </c>
      <c r="G162" s="302">
        <f t="shared" si="4"/>
        <v>0</v>
      </c>
      <c r="H162" s="302">
        <f t="shared" si="5"/>
        <v>1</v>
      </c>
      <c r="I162" s="815"/>
      <c r="J162" s="815"/>
    </row>
    <row r="163" spans="1:10">
      <c r="A163" s="807" t="s">
        <v>2789</v>
      </c>
      <c r="B163" s="808" t="s">
        <v>2790</v>
      </c>
      <c r="C163" s="247"/>
      <c r="D163" s="247"/>
      <c r="E163" s="247">
        <v>0</v>
      </c>
      <c r="F163" s="247">
        <v>1</v>
      </c>
      <c r="G163" s="302">
        <f t="shared" si="4"/>
        <v>0</v>
      </c>
      <c r="H163" s="302">
        <f t="shared" si="5"/>
        <v>1</v>
      </c>
      <c r="I163" s="815"/>
      <c r="J163" s="815"/>
    </row>
    <row r="164" spans="1:10">
      <c r="A164" s="807" t="s">
        <v>2791</v>
      </c>
      <c r="B164" s="808" t="s">
        <v>2792</v>
      </c>
      <c r="C164" s="247"/>
      <c r="D164" s="247"/>
      <c r="E164" s="247">
        <v>0</v>
      </c>
      <c r="F164" s="247">
        <v>1</v>
      </c>
      <c r="G164" s="302">
        <f t="shared" si="4"/>
        <v>0</v>
      </c>
      <c r="H164" s="302">
        <f t="shared" si="5"/>
        <v>1</v>
      </c>
      <c r="I164" s="815"/>
      <c r="J164" s="815"/>
    </row>
    <row r="165" spans="1:10">
      <c r="A165" s="807" t="s">
        <v>2793</v>
      </c>
      <c r="B165" s="808" t="s">
        <v>2794</v>
      </c>
      <c r="C165" s="247"/>
      <c r="D165" s="247"/>
      <c r="E165" s="247">
        <v>8</v>
      </c>
      <c r="F165" s="247">
        <v>10</v>
      </c>
      <c r="G165" s="302">
        <f t="shared" si="4"/>
        <v>8</v>
      </c>
      <c r="H165" s="302">
        <f t="shared" si="5"/>
        <v>10</v>
      </c>
      <c r="I165" s="815"/>
      <c r="J165" s="815"/>
    </row>
    <row r="166" spans="1:10">
      <c r="A166" s="583" t="s">
        <v>3122</v>
      </c>
      <c r="B166" s="510" t="s">
        <v>3123</v>
      </c>
      <c r="C166" s="247"/>
      <c r="D166" s="247"/>
      <c r="E166" s="247">
        <v>1</v>
      </c>
      <c r="F166" s="247">
        <v>2</v>
      </c>
      <c r="G166" s="302">
        <f t="shared" si="4"/>
        <v>1</v>
      </c>
      <c r="H166" s="302">
        <f t="shared" si="5"/>
        <v>2</v>
      </c>
      <c r="I166" s="815"/>
      <c r="J166" s="815"/>
    </row>
    <row r="167" spans="1:10">
      <c r="A167" s="583" t="s">
        <v>2795</v>
      </c>
      <c r="B167" s="510" t="s">
        <v>2796</v>
      </c>
      <c r="C167" s="247"/>
      <c r="D167" s="247"/>
      <c r="E167" s="247">
        <v>8</v>
      </c>
      <c r="F167" s="247">
        <v>10</v>
      </c>
      <c r="G167" s="302">
        <f t="shared" si="4"/>
        <v>8</v>
      </c>
      <c r="H167" s="302">
        <f t="shared" si="5"/>
        <v>10</v>
      </c>
      <c r="I167" s="815"/>
      <c r="J167" s="815"/>
    </row>
    <row r="168" spans="1:10">
      <c r="A168" s="813" t="s">
        <v>4137</v>
      </c>
      <c r="B168" s="157" t="s">
        <v>4138</v>
      </c>
      <c r="C168" s="247"/>
      <c r="D168" s="247"/>
      <c r="E168" s="247">
        <v>0</v>
      </c>
      <c r="F168" s="247">
        <v>1</v>
      </c>
      <c r="G168" s="302">
        <f t="shared" si="4"/>
        <v>0</v>
      </c>
      <c r="H168" s="302">
        <f t="shared" si="5"/>
        <v>1</v>
      </c>
      <c r="I168" s="815"/>
      <c r="J168" s="815"/>
    </row>
    <row r="169" spans="1:10">
      <c r="A169" s="581" t="s">
        <v>4139</v>
      </c>
      <c r="B169" s="174" t="s">
        <v>4140</v>
      </c>
      <c r="C169" s="247"/>
      <c r="D169" s="247"/>
      <c r="E169" s="247">
        <v>0</v>
      </c>
      <c r="F169" s="247">
        <v>1</v>
      </c>
      <c r="G169" s="302">
        <f t="shared" si="4"/>
        <v>0</v>
      </c>
      <c r="H169" s="302">
        <f t="shared" si="5"/>
        <v>1</v>
      </c>
      <c r="I169" s="815"/>
      <c r="J169" s="815"/>
    </row>
    <row r="170" spans="1:10">
      <c r="A170" s="581" t="s">
        <v>4141</v>
      </c>
      <c r="B170" s="174" t="s">
        <v>4142</v>
      </c>
      <c r="C170" s="247"/>
      <c r="D170" s="247"/>
      <c r="E170" s="247">
        <v>0</v>
      </c>
      <c r="F170" s="247">
        <v>1</v>
      </c>
      <c r="G170" s="302">
        <f t="shared" si="4"/>
        <v>0</v>
      </c>
      <c r="H170" s="302">
        <f t="shared" si="5"/>
        <v>1</v>
      </c>
      <c r="I170" s="815"/>
      <c r="J170" s="815"/>
    </row>
    <row r="171" spans="1:10">
      <c r="A171" s="581" t="s">
        <v>4143</v>
      </c>
      <c r="B171" s="174" t="s">
        <v>4144</v>
      </c>
      <c r="C171" s="247"/>
      <c r="D171" s="247"/>
      <c r="E171" s="247">
        <v>0</v>
      </c>
      <c r="F171" s="247">
        <v>1</v>
      </c>
      <c r="G171" s="302">
        <f t="shared" si="4"/>
        <v>0</v>
      </c>
      <c r="H171" s="302">
        <f t="shared" si="5"/>
        <v>1</v>
      </c>
      <c r="I171" s="815"/>
      <c r="J171" s="815"/>
    </row>
    <row r="172" spans="1:10">
      <c r="A172" s="581" t="s">
        <v>4145</v>
      </c>
      <c r="B172" s="174" t="s">
        <v>4144</v>
      </c>
      <c r="C172" s="247"/>
      <c r="D172" s="247"/>
      <c r="E172" s="247">
        <v>0</v>
      </c>
      <c r="F172" s="247">
        <v>1</v>
      </c>
      <c r="G172" s="302">
        <f t="shared" si="4"/>
        <v>0</v>
      </c>
      <c r="H172" s="302">
        <f t="shared" si="5"/>
        <v>1</v>
      </c>
      <c r="I172" s="815"/>
      <c r="J172" s="815"/>
    </row>
    <row r="173" spans="1:10">
      <c r="A173" s="581" t="s">
        <v>4146</v>
      </c>
      <c r="B173" s="174" t="s">
        <v>4147</v>
      </c>
      <c r="C173" s="247"/>
      <c r="D173" s="247"/>
      <c r="E173" s="247">
        <v>0</v>
      </c>
      <c r="F173" s="247">
        <v>1</v>
      </c>
      <c r="G173" s="302">
        <f t="shared" si="4"/>
        <v>0</v>
      </c>
      <c r="H173" s="302">
        <f t="shared" si="5"/>
        <v>1</v>
      </c>
      <c r="I173" s="815"/>
      <c r="J173" s="815"/>
    </row>
    <row r="174" spans="1:10">
      <c r="A174" s="581" t="s">
        <v>4148</v>
      </c>
      <c r="B174" s="174" t="s">
        <v>4149</v>
      </c>
      <c r="C174" s="247"/>
      <c r="D174" s="247"/>
      <c r="E174" s="247">
        <v>0</v>
      </c>
      <c r="F174" s="247">
        <v>1</v>
      </c>
      <c r="G174" s="302">
        <f t="shared" si="4"/>
        <v>0</v>
      </c>
      <c r="H174" s="302">
        <f t="shared" si="5"/>
        <v>1</v>
      </c>
      <c r="I174" s="815"/>
      <c r="J174" s="815"/>
    </row>
    <row r="175" spans="1:10">
      <c r="A175" s="581" t="s">
        <v>4150</v>
      </c>
      <c r="B175" s="174" t="s">
        <v>4151</v>
      </c>
      <c r="C175" s="247"/>
      <c r="D175" s="247"/>
      <c r="E175" s="247">
        <v>0</v>
      </c>
      <c r="F175" s="247">
        <v>1</v>
      </c>
      <c r="G175" s="302">
        <f t="shared" si="4"/>
        <v>0</v>
      </c>
      <c r="H175" s="302">
        <f t="shared" si="5"/>
        <v>1</v>
      </c>
      <c r="I175" s="815"/>
      <c r="J175" s="815"/>
    </row>
    <row r="176" spans="1:10">
      <c r="A176" s="811" t="s">
        <v>4152</v>
      </c>
      <c r="B176" s="812" t="s">
        <v>4153</v>
      </c>
      <c r="C176" s="247"/>
      <c r="D176" s="247"/>
      <c r="E176" s="247">
        <v>0</v>
      </c>
      <c r="F176" s="247">
        <v>1</v>
      </c>
      <c r="G176" s="302">
        <f t="shared" si="4"/>
        <v>0</v>
      </c>
      <c r="H176" s="302">
        <f t="shared" si="5"/>
        <v>1</v>
      </c>
      <c r="I176" s="815"/>
      <c r="J176" s="815"/>
    </row>
    <row r="177" spans="1:10">
      <c r="A177" s="811" t="s">
        <v>4154</v>
      </c>
      <c r="B177" s="812" t="s">
        <v>4155</v>
      </c>
      <c r="C177" s="247"/>
      <c r="D177" s="247"/>
      <c r="E177" s="247">
        <v>0</v>
      </c>
      <c r="F177" s="247">
        <v>1</v>
      </c>
      <c r="G177" s="302">
        <f t="shared" si="4"/>
        <v>0</v>
      </c>
      <c r="H177" s="302">
        <f t="shared" si="5"/>
        <v>1</v>
      </c>
      <c r="I177" s="815"/>
      <c r="J177" s="815"/>
    </row>
    <row r="178" spans="1:10">
      <c r="A178" s="581" t="s">
        <v>4156</v>
      </c>
      <c r="B178" s="812" t="s">
        <v>4157</v>
      </c>
      <c r="C178" s="247"/>
      <c r="D178" s="247"/>
      <c r="E178" s="247">
        <v>0</v>
      </c>
      <c r="F178" s="247">
        <v>1</v>
      </c>
      <c r="G178" s="302">
        <f t="shared" si="4"/>
        <v>0</v>
      </c>
      <c r="H178" s="302">
        <f t="shared" si="5"/>
        <v>1</v>
      </c>
      <c r="I178" s="815"/>
      <c r="J178" s="815"/>
    </row>
    <row r="179" spans="1:10">
      <c r="A179" s="583" t="s">
        <v>4158</v>
      </c>
      <c r="B179" s="510" t="s">
        <v>4159</v>
      </c>
      <c r="C179" s="247"/>
      <c r="D179" s="247"/>
      <c r="E179" s="247">
        <v>1</v>
      </c>
      <c r="F179" s="247">
        <v>1</v>
      </c>
      <c r="G179" s="302">
        <f t="shared" si="4"/>
        <v>1</v>
      </c>
      <c r="H179" s="302">
        <f t="shared" si="5"/>
        <v>1</v>
      </c>
      <c r="I179" s="815"/>
      <c r="J179" s="815"/>
    </row>
    <row r="180" spans="1:10">
      <c r="A180" s="583" t="s">
        <v>4160</v>
      </c>
      <c r="B180" s="510" t="s">
        <v>4161</v>
      </c>
      <c r="C180" s="247"/>
      <c r="D180" s="247"/>
      <c r="E180" s="247">
        <v>8</v>
      </c>
      <c r="F180" s="247">
        <v>8</v>
      </c>
      <c r="G180" s="302">
        <f t="shared" si="4"/>
        <v>8</v>
      </c>
      <c r="H180" s="302">
        <f t="shared" si="5"/>
        <v>8</v>
      </c>
      <c r="I180" s="815"/>
      <c r="J180" s="815"/>
    </row>
    <row r="181" spans="1:10">
      <c r="A181" s="583" t="s">
        <v>4162</v>
      </c>
      <c r="B181" s="510" t="s">
        <v>4163</v>
      </c>
      <c r="C181" s="247"/>
      <c r="D181" s="247"/>
      <c r="E181" s="247">
        <v>0</v>
      </c>
      <c r="F181" s="247">
        <v>1</v>
      </c>
      <c r="G181" s="302">
        <f t="shared" si="4"/>
        <v>0</v>
      </c>
      <c r="H181" s="302">
        <f t="shared" si="5"/>
        <v>1</v>
      </c>
      <c r="I181" s="815"/>
      <c r="J181" s="815"/>
    </row>
    <row r="182" spans="1:10">
      <c r="A182" s="809" t="s">
        <v>4164</v>
      </c>
      <c r="B182" s="810" t="s">
        <v>4165</v>
      </c>
      <c r="C182" s="247"/>
      <c r="D182" s="247"/>
      <c r="E182" s="247">
        <v>0</v>
      </c>
      <c r="F182" s="247">
        <v>1</v>
      </c>
      <c r="G182" s="302">
        <f t="shared" si="4"/>
        <v>0</v>
      </c>
      <c r="H182" s="302">
        <f t="shared" si="5"/>
        <v>1</v>
      </c>
      <c r="I182" s="815"/>
      <c r="J182" s="815"/>
    </row>
    <row r="183" spans="1:10">
      <c r="A183" s="809" t="s">
        <v>4166</v>
      </c>
      <c r="B183" s="810" t="s">
        <v>4167</v>
      </c>
      <c r="C183" s="247"/>
      <c r="D183" s="247"/>
      <c r="E183" s="247">
        <v>0</v>
      </c>
      <c r="F183" s="247">
        <v>1</v>
      </c>
      <c r="G183" s="302">
        <f t="shared" si="4"/>
        <v>0</v>
      </c>
      <c r="H183" s="302">
        <f t="shared" si="5"/>
        <v>1</v>
      </c>
      <c r="I183" s="815"/>
      <c r="J183" s="815"/>
    </row>
    <row r="184" spans="1:10">
      <c r="A184" s="583" t="s">
        <v>4168</v>
      </c>
      <c r="B184" s="510" t="s">
        <v>4169</v>
      </c>
      <c r="C184" s="247"/>
      <c r="D184" s="247"/>
      <c r="E184" s="247">
        <v>0</v>
      </c>
      <c r="F184" s="247">
        <v>1</v>
      </c>
      <c r="G184" s="302">
        <f t="shared" si="4"/>
        <v>0</v>
      </c>
      <c r="H184" s="302">
        <f t="shared" si="5"/>
        <v>1</v>
      </c>
      <c r="I184" s="815"/>
      <c r="J184" s="815"/>
    </row>
    <row r="185" spans="1:10">
      <c r="A185" s="583" t="s">
        <v>4170</v>
      </c>
      <c r="B185" s="510" t="s">
        <v>4171</v>
      </c>
      <c r="C185" s="247"/>
      <c r="D185" s="247"/>
      <c r="E185" s="247">
        <v>4</v>
      </c>
      <c r="F185" s="247">
        <v>5</v>
      </c>
      <c r="G185" s="302">
        <f t="shared" si="4"/>
        <v>4</v>
      </c>
      <c r="H185" s="302">
        <f t="shared" si="5"/>
        <v>5</v>
      </c>
      <c r="I185" s="815"/>
      <c r="J185" s="815"/>
    </row>
    <row r="186" spans="1:10">
      <c r="A186" s="777" t="s">
        <v>4172</v>
      </c>
      <c r="B186" s="814" t="s">
        <v>4173</v>
      </c>
      <c r="C186" s="247"/>
      <c r="D186" s="247"/>
      <c r="E186" s="247">
        <v>0</v>
      </c>
      <c r="F186" s="247">
        <v>1</v>
      </c>
      <c r="G186" s="302">
        <f t="shared" si="4"/>
        <v>0</v>
      </c>
      <c r="H186" s="302">
        <f t="shared" si="5"/>
        <v>1</v>
      </c>
      <c r="I186" s="815"/>
      <c r="J186" s="815"/>
    </row>
    <row r="187" spans="1:10">
      <c r="A187" s="807" t="s">
        <v>4174</v>
      </c>
      <c r="B187" s="808" t="s">
        <v>4163</v>
      </c>
      <c r="C187" s="247"/>
      <c r="D187" s="247"/>
      <c r="E187" s="247">
        <v>0</v>
      </c>
      <c r="F187" s="247">
        <v>1</v>
      </c>
      <c r="G187" s="302">
        <f t="shared" si="4"/>
        <v>0</v>
      </c>
      <c r="H187" s="302">
        <f t="shared" si="5"/>
        <v>1</v>
      </c>
      <c r="I187" s="815"/>
      <c r="J187" s="815"/>
    </row>
    <row r="188" spans="1:10">
      <c r="A188" s="807" t="s">
        <v>4175</v>
      </c>
      <c r="B188" s="808" t="s">
        <v>4176</v>
      </c>
      <c r="C188" s="247"/>
      <c r="D188" s="247"/>
      <c r="E188" s="247">
        <v>1</v>
      </c>
      <c r="F188" s="247">
        <v>1</v>
      </c>
      <c r="G188" s="302">
        <f t="shared" si="4"/>
        <v>1</v>
      </c>
      <c r="H188" s="302">
        <f t="shared" si="5"/>
        <v>1</v>
      </c>
      <c r="I188" s="815"/>
      <c r="J188" s="815"/>
    </row>
    <row r="189" spans="1:10">
      <c r="A189" s="583" t="s">
        <v>4177</v>
      </c>
      <c r="B189" s="510" t="s">
        <v>4178</v>
      </c>
      <c r="C189" s="247"/>
      <c r="D189" s="247"/>
      <c r="E189" s="247">
        <v>0</v>
      </c>
      <c r="F189" s="247">
        <v>1</v>
      </c>
      <c r="G189" s="302">
        <f t="shared" si="4"/>
        <v>0</v>
      </c>
      <c r="H189" s="302">
        <f t="shared" si="5"/>
        <v>1</v>
      </c>
      <c r="I189" s="815"/>
      <c r="J189" s="815"/>
    </row>
    <row r="190" spans="1:10" ht="24">
      <c r="A190" s="817" t="s">
        <v>4179</v>
      </c>
      <c r="B190" s="818" t="s">
        <v>4180</v>
      </c>
      <c r="C190" s="247"/>
      <c r="D190" s="247"/>
      <c r="E190" s="247">
        <v>0</v>
      </c>
      <c r="F190" s="247">
        <v>1</v>
      </c>
      <c r="G190" s="302">
        <f t="shared" si="4"/>
        <v>0</v>
      </c>
      <c r="H190" s="302">
        <f t="shared" si="5"/>
        <v>1</v>
      </c>
      <c r="I190" s="815"/>
      <c r="J190" s="815"/>
    </row>
    <row r="191" spans="1:10">
      <c r="A191" s="807" t="s">
        <v>4181</v>
      </c>
      <c r="B191" s="808" t="s">
        <v>4171</v>
      </c>
      <c r="C191" s="247"/>
      <c r="D191" s="247"/>
      <c r="E191" s="247">
        <v>1</v>
      </c>
      <c r="F191" s="247">
        <v>1</v>
      </c>
      <c r="G191" s="302">
        <f t="shared" si="4"/>
        <v>1</v>
      </c>
      <c r="H191" s="302">
        <f t="shared" si="5"/>
        <v>1</v>
      </c>
      <c r="I191" s="815"/>
      <c r="J191" s="815"/>
    </row>
    <row r="192" spans="1:10">
      <c r="A192" s="807" t="s">
        <v>4182</v>
      </c>
      <c r="B192" s="808" t="s">
        <v>4173</v>
      </c>
      <c r="C192" s="247"/>
      <c r="D192" s="247"/>
      <c r="E192" s="247">
        <v>0</v>
      </c>
      <c r="F192" s="247">
        <v>1</v>
      </c>
      <c r="G192" s="302">
        <f t="shared" si="4"/>
        <v>0</v>
      </c>
      <c r="H192" s="302">
        <f t="shared" si="5"/>
        <v>1</v>
      </c>
      <c r="I192" s="815"/>
      <c r="J192" s="815"/>
    </row>
    <row r="193" spans="1:10">
      <c r="A193" s="581" t="s">
        <v>4183</v>
      </c>
      <c r="B193" s="174" t="s">
        <v>4184</v>
      </c>
      <c r="C193" s="247"/>
      <c r="D193" s="247"/>
      <c r="E193" s="247">
        <v>0</v>
      </c>
      <c r="F193" s="247">
        <v>1</v>
      </c>
      <c r="G193" s="302">
        <f t="shared" si="4"/>
        <v>0</v>
      </c>
      <c r="H193" s="302">
        <f t="shared" si="5"/>
        <v>1</v>
      </c>
      <c r="I193" s="815"/>
      <c r="J193" s="815"/>
    </row>
    <row r="194" spans="1:10">
      <c r="A194" s="807" t="s">
        <v>4185</v>
      </c>
      <c r="B194" s="808" t="s">
        <v>4186</v>
      </c>
      <c r="C194" s="247"/>
      <c r="D194" s="247"/>
      <c r="E194" s="247">
        <v>0</v>
      </c>
      <c r="F194" s="247">
        <v>1</v>
      </c>
      <c r="G194" s="302">
        <f t="shared" si="4"/>
        <v>0</v>
      </c>
      <c r="H194" s="302">
        <f t="shared" si="5"/>
        <v>1</v>
      </c>
      <c r="I194" s="815"/>
      <c r="J194" s="815"/>
    </row>
    <row r="195" spans="1:10">
      <c r="A195" s="807" t="s">
        <v>4187</v>
      </c>
      <c r="B195" s="808" t="s">
        <v>4188</v>
      </c>
      <c r="C195" s="247"/>
      <c r="D195" s="247"/>
      <c r="E195" s="247">
        <v>0</v>
      </c>
      <c r="F195" s="247">
        <v>1</v>
      </c>
      <c r="G195" s="302">
        <f t="shared" si="4"/>
        <v>0</v>
      </c>
      <c r="H195" s="302">
        <f t="shared" si="5"/>
        <v>1</v>
      </c>
      <c r="I195" s="815"/>
      <c r="J195" s="815"/>
    </row>
    <row r="196" spans="1:10">
      <c r="A196" s="807" t="s">
        <v>4189</v>
      </c>
      <c r="B196" s="808" t="s">
        <v>4190</v>
      </c>
      <c r="C196" s="247"/>
      <c r="D196" s="247"/>
      <c r="E196" s="247">
        <v>0</v>
      </c>
      <c r="F196" s="247">
        <v>1</v>
      </c>
      <c r="G196" s="302">
        <f t="shared" si="4"/>
        <v>0</v>
      </c>
      <c r="H196" s="302">
        <f t="shared" si="5"/>
        <v>1</v>
      </c>
      <c r="I196" s="815"/>
      <c r="J196" s="815"/>
    </row>
    <row r="197" spans="1:10">
      <c r="A197" s="807" t="s">
        <v>4191</v>
      </c>
      <c r="B197" s="808" t="s">
        <v>4192</v>
      </c>
      <c r="C197" s="247"/>
      <c r="D197" s="247"/>
      <c r="E197" s="247">
        <v>0</v>
      </c>
      <c r="F197" s="247">
        <v>1</v>
      </c>
      <c r="G197" s="302">
        <f t="shared" si="4"/>
        <v>0</v>
      </c>
      <c r="H197" s="302">
        <f t="shared" si="5"/>
        <v>1</v>
      </c>
      <c r="I197" s="815"/>
      <c r="J197" s="815"/>
    </row>
    <row r="198" spans="1:10">
      <c r="A198" s="809" t="s">
        <v>2799</v>
      </c>
      <c r="B198" s="810" t="s">
        <v>2800</v>
      </c>
      <c r="C198" s="247"/>
      <c r="D198" s="247"/>
      <c r="E198" s="247">
        <v>0</v>
      </c>
      <c r="F198" s="247">
        <v>1</v>
      </c>
      <c r="G198" s="302">
        <f t="shared" si="4"/>
        <v>0</v>
      </c>
      <c r="H198" s="302">
        <f t="shared" si="5"/>
        <v>1</v>
      </c>
      <c r="I198" s="815"/>
      <c r="J198" s="815"/>
    </row>
    <row r="199" spans="1:10">
      <c r="A199" s="583" t="s">
        <v>4193</v>
      </c>
      <c r="B199" s="510" t="s">
        <v>4194</v>
      </c>
      <c r="C199" s="247"/>
      <c r="D199" s="247"/>
      <c r="E199" s="247">
        <v>17</v>
      </c>
      <c r="F199" s="247">
        <v>10</v>
      </c>
      <c r="G199" s="302">
        <f t="shared" si="4"/>
        <v>17</v>
      </c>
      <c r="H199" s="302">
        <f t="shared" si="5"/>
        <v>10</v>
      </c>
      <c r="I199" s="815"/>
      <c r="J199" s="815"/>
    </row>
    <row r="200" spans="1:10">
      <c r="A200" s="583" t="s">
        <v>4195</v>
      </c>
      <c r="B200" s="510" t="s">
        <v>4196</v>
      </c>
      <c r="C200" s="247"/>
      <c r="D200" s="247"/>
      <c r="E200" s="247">
        <v>15</v>
      </c>
      <c r="F200" s="247">
        <v>20</v>
      </c>
      <c r="G200" s="302">
        <f t="shared" si="4"/>
        <v>15</v>
      </c>
      <c r="H200" s="302">
        <f t="shared" si="5"/>
        <v>20</v>
      </c>
      <c r="I200" s="815"/>
      <c r="J200" s="815"/>
    </row>
    <row r="201" spans="1:10">
      <c r="A201" s="583" t="s">
        <v>4197</v>
      </c>
      <c r="B201" s="510" t="s">
        <v>4198</v>
      </c>
      <c r="C201" s="247"/>
      <c r="D201" s="247"/>
      <c r="E201" s="247">
        <v>0</v>
      </c>
      <c r="F201" s="247">
        <v>1</v>
      </c>
      <c r="G201" s="302">
        <f t="shared" ref="G201:G264" si="6">C201+E201</f>
        <v>0</v>
      </c>
      <c r="H201" s="302">
        <f t="shared" ref="H201:H264" si="7">D201+F201</f>
        <v>1</v>
      </c>
      <c r="I201" s="815"/>
      <c r="J201" s="815"/>
    </row>
    <row r="202" spans="1:10" ht="24">
      <c r="A202" s="809" t="s">
        <v>4199</v>
      </c>
      <c r="B202" s="810" t="s">
        <v>4200</v>
      </c>
      <c r="C202" s="247"/>
      <c r="D202" s="247"/>
      <c r="E202" s="247">
        <v>0</v>
      </c>
      <c r="F202" s="247">
        <v>1</v>
      </c>
      <c r="G202" s="302">
        <f t="shared" si="6"/>
        <v>0</v>
      </c>
      <c r="H202" s="302">
        <f t="shared" si="7"/>
        <v>1</v>
      </c>
      <c r="I202" s="815"/>
      <c r="J202" s="815"/>
    </row>
    <row r="203" spans="1:10" ht="24">
      <c r="A203" s="809" t="s">
        <v>4201</v>
      </c>
      <c r="B203" s="810" t="s">
        <v>4202</v>
      </c>
      <c r="C203" s="247"/>
      <c r="D203" s="247"/>
      <c r="E203" s="247">
        <v>6</v>
      </c>
      <c r="F203" s="247">
        <v>5</v>
      </c>
      <c r="G203" s="302">
        <f t="shared" si="6"/>
        <v>6</v>
      </c>
      <c r="H203" s="302">
        <f t="shared" si="7"/>
        <v>5</v>
      </c>
      <c r="I203" s="815"/>
      <c r="J203" s="815"/>
    </row>
    <row r="204" spans="1:10">
      <c r="A204" s="809" t="s">
        <v>3200</v>
      </c>
      <c r="B204" s="810" t="s">
        <v>3201</v>
      </c>
      <c r="C204" s="247"/>
      <c r="D204" s="247"/>
      <c r="E204" s="247">
        <v>90</v>
      </c>
      <c r="F204" s="247">
        <v>80</v>
      </c>
      <c r="G204" s="302">
        <f t="shared" si="6"/>
        <v>90</v>
      </c>
      <c r="H204" s="302">
        <f t="shared" si="7"/>
        <v>80</v>
      </c>
      <c r="I204" s="815"/>
      <c r="J204" s="815"/>
    </row>
    <row r="205" spans="1:10">
      <c r="A205" s="809" t="s">
        <v>4203</v>
      </c>
      <c r="B205" s="810" t="s">
        <v>4204</v>
      </c>
      <c r="C205" s="247"/>
      <c r="D205" s="247"/>
      <c r="E205" s="247">
        <v>0</v>
      </c>
      <c r="F205" s="247">
        <v>1</v>
      </c>
      <c r="G205" s="302">
        <f t="shared" si="6"/>
        <v>0</v>
      </c>
      <c r="H205" s="302">
        <f t="shared" si="7"/>
        <v>1</v>
      </c>
      <c r="I205" s="815"/>
      <c r="J205" s="815"/>
    </row>
    <row r="206" spans="1:10">
      <c r="A206" s="809" t="s">
        <v>3124</v>
      </c>
      <c r="B206" s="810" t="s">
        <v>3125</v>
      </c>
      <c r="C206" s="247"/>
      <c r="D206" s="247"/>
      <c r="E206" s="247">
        <v>0</v>
      </c>
      <c r="F206" s="247">
        <v>1</v>
      </c>
      <c r="G206" s="302">
        <f t="shared" si="6"/>
        <v>0</v>
      </c>
      <c r="H206" s="302">
        <f t="shared" si="7"/>
        <v>1</v>
      </c>
      <c r="I206" s="815"/>
      <c r="J206" s="815"/>
    </row>
    <row r="207" spans="1:10">
      <c r="A207" s="807" t="s">
        <v>2819</v>
      </c>
      <c r="B207" s="808" t="s">
        <v>2820</v>
      </c>
      <c r="C207" s="247"/>
      <c r="D207" s="247"/>
      <c r="E207" s="247">
        <v>0</v>
      </c>
      <c r="F207" s="247">
        <v>1</v>
      </c>
      <c r="G207" s="302">
        <f t="shared" si="6"/>
        <v>0</v>
      </c>
      <c r="H207" s="302">
        <f t="shared" si="7"/>
        <v>1</v>
      </c>
      <c r="I207" s="815"/>
      <c r="J207" s="815"/>
    </row>
    <row r="208" spans="1:10">
      <c r="A208" s="807" t="s">
        <v>2821</v>
      </c>
      <c r="B208" s="808" t="s">
        <v>2822</v>
      </c>
      <c r="C208" s="247"/>
      <c r="D208" s="247"/>
      <c r="E208" s="247">
        <v>0</v>
      </c>
      <c r="F208" s="247">
        <v>1</v>
      </c>
      <c r="G208" s="302">
        <f t="shared" si="6"/>
        <v>0</v>
      </c>
      <c r="H208" s="302">
        <f t="shared" si="7"/>
        <v>1</v>
      </c>
      <c r="I208" s="815"/>
      <c r="J208" s="815"/>
    </row>
    <row r="209" spans="1:10">
      <c r="A209" s="807" t="s">
        <v>2823</v>
      </c>
      <c r="B209" s="808" t="s">
        <v>2824</v>
      </c>
      <c r="C209" s="247"/>
      <c r="D209" s="247"/>
      <c r="E209" s="247">
        <v>0</v>
      </c>
      <c r="F209" s="247">
        <v>1</v>
      </c>
      <c r="G209" s="302">
        <f t="shared" si="6"/>
        <v>0</v>
      </c>
      <c r="H209" s="302">
        <f t="shared" si="7"/>
        <v>1</v>
      </c>
      <c r="I209" s="815"/>
      <c r="J209" s="815"/>
    </row>
    <row r="210" spans="1:10">
      <c r="A210" s="807" t="s">
        <v>2825</v>
      </c>
      <c r="B210" s="808" t="s">
        <v>2826</v>
      </c>
      <c r="C210" s="247"/>
      <c r="D210" s="247"/>
      <c r="E210" s="247">
        <v>0</v>
      </c>
      <c r="F210" s="247">
        <v>1</v>
      </c>
      <c r="G210" s="302">
        <f t="shared" si="6"/>
        <v>0</v>
      </c>
      <c r="H210" s="302">
        <f t="shared" si="7"/>
        <v>1</v>
      </c>
      <c r="I210" s="815"/>
      <c r="J210" s="815"/>
    </row>
    <row r="211" spans="1:10">
      <c r="A211" s="807" t="s">
        <v>4205</v>
      </c>
      <c r="B211" s="808" t="s">
        <v>4206</v>
      </c>
      <c r="C211" s="247"/>
      <c r="D211" s="247"/>
      <c r="E211" s="247">
        <v>0</v>
      </c>
      <c r="F211" s="247">
        <v>1</v>
      </c>
      <c r="G211" s="302">
        <f t="shared" si="6"/>
        <v>0</v>
      </c>
      <c r="H211" s="302">
        <f t="shared" si="7"/>
        <v>1</v>
      </c>
      <c r="I211" s="815"/>
      <c r="J211" s="815"/>
    </row>
    <row r="212" spans="1:10">
      <c r="A212" s="807" t="s">
        <v>4207</v>
      </c>
      <c r="B212" s="808" t="s">
        <v>4208</v>
      </c>
      <c r="C212" s="247"/>
      <c r="D212" s="247"/>
      <c r="E212" s="247">
        <v>0</v>
      </c>
      <c r="F212" s="247">
        <v>1</v>
      </c>
      <c r="G212" s="302">
        <f t="shared" si="6"/>
        <v>0</v>
      </c>
      <c r="H212" s="302">
        <f t="shared" si="7"/>
        <v>1</v>
      </c>
      <c r="I212" s="815"/>
      <c r="J212" s="815"/>
    </row>
    <row r="213" spans="1:10">
      <c r="A213" s="807" t="s">
        <v>2827</v>
      </c>
      <c r="B213" s="808" t="s">
        <v>2828</v>
      </c>
      <c r="C213" s="247"/>
      <c r="D213" s="247"/>
      <c r="E213" s="247">
        <v>0</v>
      </c>
      <c r="F213" s="247">
        <v>1</v>
      </c>
      <c r="G213" s="302">
        <f t="shared" si="6"/>
        <v>0</v>
      </c>
      <c r="H213" s="302">
        <f t="shared" si="7"/>
        <v>1</v>
      </c>
      <c r="I213" s="815"/>
      <c r="J213" s="815"/>
    </row>
    <row r="214" spans="1:10">
      <c r="A214" s="807" t="s">
        <v>4209</v>
      </c>
      <c r="B214" s="808" t="s">
        <v>4210</v>
      </c>
      <c r="C214" s="247"/>
      <c r="D214" s="247"/>
      <c r="E214" s="247">
        <v>0</v>
      </c>
      <c r="F214" s="247">
        <v>1</v>
      </c>
      <c r="G214" s="302">
        <f t="shared" si="6"/>
        <v>0</v>
      </c>
      <c r="H214" s="302">
        <f t="shared" si="7"/>
        <v>1</v>
      </c>
      <c r="I214" s="815"/>
      <c r="J214" s="815"/>
    </row>
    <row r="215" spans="1:10" ht="24">
      <c r="A215" s="807" t="s">
        <v>4211</v>
      </c>
      <c r="B215" s="808" t="s">
        <v>4212</v>
      </c>
      <c r="C215" s="247"/>
      <c r="D215" s="247"/>
      <c r="E215" s="247">
        <v>0</v>
      </c>
      <c r="F215" s="247">
        <v>1</v>
      </c>
      <c r="G215" s="302">
        <f t="shared" si="6"/>
        <v>0</v>
      </c>
      <c r="H215" s="302">
        <f t="shared" si="7"/>
        <v>1</v>
      </c>
      <c r="I215" s="815"/>
      <c r="J215" s="815"/>
    </row>
    <row r="216" spans="1:10">
      <c r="A216" s="583" t="s">
        <v>3019</v>
      </c>
      <c r="B216" s="510" t="s">
        <v>3020</v>
      </c>
      <c r="C216" s="247"/>
      <c r="D216" s="247"/>
      <c r="E216" s="247">
        <v>0</v>
      </c>
      <c r="F216" s="247">
        <v>2</v>
      </c>
      <c r="G216" s="302">
        <f t="shared" si="6"/>
        <v>0</v>
      </c>
      <c r="H216" s="302">
        <f t="shared" si="7"/>
        <v>2</v>
      </c>
      <c r="I216" s="815"/>
      <c r="J216" s="815"/>
    </row>
    <row r="217" spans="1:10">
      <c r="A217" s="583" t="s">
        <v>4213</v>
      </c>
      <c r="B217" s="510" t="s">
        <v>4188</v>
      </c>
      <c r="C217" s="247"/>
      <c r="D217" s="247"/>
      <c r="E217" s="247">
        <v>0</v>
      </c>
      <c r="F217" s="247">
        <v>6</v>
      </c>
      <c r="G217" s="302">
        <f t="shared" si="6"/>
        <v>0</v>
      </c>
      <c r="H217" s="302">
        <f t="shared" si="7"/>
        <v>6</v>
      </c>
      <c r="I217" s="815"/>
      <c r="J217" s="815"/>
    </row>
    <row r="218" spans="1:10">
      <c r="A218" s="807" t="s">
        <v>4214</v>
      </c>
      <c r="B218" s="725" t="s">
        <v>4215</v>
      </c>
      <c r="C218" s="247"/>
      <c r="D218" s="247"/>
      <c r="E218" s="247">
        <v>0</v>
      </c>
      <c r="F218" s="247">
        <v>6</v>
      </c>
      <c r="G218" s="302">
        <f t="shared" si="6"/>
        <v>0</v>
      </c>
      <c r="H218" s="302">
        <f t="shared" si="7"/>
        <v>6</v>
      </c>
      <c r="I218" s="815"/>
      <c r="J218" s="815"/>
    </row>
    <row r="219" spans="1:10">
      <c r="A219" s="777" t="s">
        <v>4216</v>
      </c>
      <c r="B219" s="814" t="s">
        <v>4217</v>
      </c>
      <c r="C219" s="247"/>
      <c r="D219" s="247"/>
      <c r="E219" s="247">
        <v>0</v>
      </c>
      <c r="F219" s="247">
        <v>1</v>
      </c>
      <c r="G219" s="302">
        <f t="shared" si="6"/>
        <v>0</v>
      </c>
      <c r="H219" s="302">
        <f t="shared" si="7"/>
        <v>1</v>
      </c>
      <c r="I219" s="815"/>
      <c r="J219" s="815"/>
    </row>
    <row r="220" spans="1:10">
      <c r="A220" s="192" t="s">
        <v>3685</v>
      </c>
      <c r="B220" s="154" t="s">
        <v>3686</v>
      </c>
      <c r="C220" s="728"/>
      <c r="D220" s="728"/>
      <c r="E220" s="247">
        <v>0</v>
      </c>
      <c r="F220" s="247">
        <v>1</v>
      </c>
      <c r="G220" s="302">
        <f t="shared" si="6"/>
        <v>0</v>
      </c>
      <c r="H220" s="302">
        <f t="shared" si="7"/>
        <v>1</v>
      </c>
      <c r="I220" s="815"/>
      <c r="J220" s="815"/>
    </row>
    <row r="221" spans="1:10">
      <c r="A221" s="583" t="s">
        <v>3691</v>
      </c>
      <c r="B221" s="510" t="s">
        <v>3692</v>
      </c>
      <c r="C221" s="247"/>
      <c r="D221" s="247"/>
      <c r="E221" s="247">
        <v>1</v>
      </c>
      <c r="F221" s="247">
        <v>1</v>
      </c>
      <c r="G221" s="302">
        <f t="shared" si="6"/>
        <v>1</v>
      </c>
      <c r="H221" s="302">
        <f t="shared" si="7"/>
        <v>1</v>
      </c>
      <c r="I221" s="815"/>
      <c r="J221" s="815"/>
    </row>
    <row r="222" spans="1:10">
      <c r="A222" s="807" t="s">
        <v>3693</v>
      </c>
      <c r="B222" s="808" t="s">
        <v>4218</v>
      </c>
      <c r="C222" s="247"/>
      <c r="D222" s="247"/>
      <c r="E222" s="247">
        <v>0</v>
      </c>
      <c r="F222" s="247">
        <v>1</v>
      </c>
      <c r="G222" s="302">
        <f t="shared" si="6"/>
        <v>0</v>
      </c>
      <c r="H222" s="302">
        <f t="shared" si="7"/>
        <v>1</v>
      </c>
      <c r="I222" s="815"/>
      <c r="J222" s="815"/>
    </row>
    <row r="223" spans="1:10">
      <c r="A223" s="807" t="s">
        <v>4219</v>
      </c>
      <c r="B223" s="808" t="s">
        <v>4220</v>
      </c>
      <c r="C223" s="247"/>
      <c r="D223" s="247"/>
      <c r="E223" s="247">
        <v>0</v>
      </c>
      <c r="F223" s="247">
        <v>1</v>
      </c>
      <c r="G223" s="302">
        <f t="shared" si="6"/>
        <v>0</v>
      </c>
      <c r="H223" s="302">
        <f t="shared" si="7"/>
        <v>1</v>
      </c>
      <c r="I223" s="815"/>
      <c r="J223" s="815"/>
    </row>
    <row r="224" spans="1:10" ht="24">
      <c r="A224" s="807" t="s">
        <v>4221</v>
      </c>
      <c r="B224" s="819" t="s">
        <v>4222</v>
      </c>
      <c r="C224" s="247"/>
      <c r="D224" s="247"/>
      <c r="E224" s="247">
        <v>0</v>
      </c>
      <c r="F224" s="247">
        <v>1</v>
      </c>
      <c r="G224" s="302">
        <f t="shared" si="6"/>
        <v>0</v>
      </c>
      <c r="H224" s="302">
        <f t="shared" si="7"/>
        <v>1</v>
      </c>
      <c r="I224" s="815"/>
      <c r="J224" s="815"/>
    </row>
    <row r="225" spans="1:10">
      <c r="A225" s="807" t="s">
        <v>4223</v>
      </c>
      <c r="B225" s="819" t="s">
        <v>4224</v>
      </c>
      <c r="C225" s="247"/>
      <c r="D225" s="247"/>
      <c r="E225" s="247">
        <v>0</v>
      </c>
      <c r="F225" s="247">
        <v>1</v>
      </c>
      <c r="G225" s="302">
        <f t="shared" si="6"/>
        <v>0</v>
      </c>
      <c r="H225" s="302">
        <f t="shared" si="7"/>
        <v>1</v>
      </c>
      <c r="I225" s="815"/>
      <c r="J225" s="815"/>
    </row>
    <row r="226" spans="1:10">
      <c r="A226" s="811" t="s">
        <v>4225</v>
      </c>
      <c r="B226" s="812" t="s">
        <v>4226</v>
      </c>
      <c r="C226" s="247"/>
      <c r="D226" s="247"/>
      <c r="E226" s="247">
        <v>0</v>
      </c>
      <c r="F226" s="247">
        <v>1</v>
      </c>
      <c r="G226" s="302">
        <f t="shared" si="6"/>
        <v>0</v>
      </c>
      <c r="H226" s="302">
        <f t="shared" si="7"/>
        <v>1</v>
      </c>
      <c r="I226" s="815"/>
      <c r="J226" s="815"/>
    </row>
    <row r="227" spans="1:10">
      <c r="A227" s="807" t="s">
        <v>4227</v>
      </c>
      <c r="B227" s="808" t="s">
        <v>4228</v>
      </c>
      <c r="C227" s="247"/>
      <c r="D227" s="247"/>
      <c r="E227" s="247">
        <v>0</v>
      </c>
      <c r="F227" s="247">
        <v>1</v>
      </c>
      <c r="G227" s="302">
        <f t="shared" si="6"/>
        <v>0</v>
      </c>
      <c r="H227" s="302">
        <f t="shared" si="7"/>
        <v>1</v>
      </c>
      <c r="I227" s="815"/>
      <c r="J227" s="815"/>
    </row>
    <row r="228" spans="1:10">
      <c r="A228" s="807" t="s">
        <v>4229</v>
      </c>
      <c r="B228" s="808" t="s">
        <v>4230</v>
      </c>
      <c r="C228" s="247"/>
      <c r="D228" s="247"/>
      <c r="E228" s="247">
        <v>0</v>
      </c>
      <c r="F228" s="247">
        <v>1</v>
      </c>
      <c r="G228" s="302">
        <f t="shared" si="6"/>
        <v>0</v>
      </c>
      <c r="H228" s="302">
        <f t="shared" si="7"/>
        <v>1</v>
      </c>
      <c r="I228" s="815"/>
      <c r="J228" s="815"/>
    </row>
    <row r="229" spans="1:10">
      <c r="A229" s="583" t="s">
        <v>3777</v>
      </c>
      <c r="B229" s="510" t="s">
        <v>3778</v>
      </c>
      <c r="C229" s="247"/>
      <c r="D229" s="247"/>
      <c r="E229" s="247">
        <v>16</v>
      </c>
      <c r="F229" s="247">
        <v>20</v>
      </c>
      <c r="G229" s="302">
        <f t="shared" si="6"/>
        <v>16</v>
      </c>
      <c r="H229" s="302">
        <f t="shared" si="7"/>
        <v>20</v>
      </c>
      <c r="I229" s="815"/>
      <c r="J229" s="815"/>
    </row>
    <row r="230" spans="1:10">
      <c r="A230" s="583" t="s">
        <v>4231</v>
      </c>
      <c r="B230" s="510" t="s">
        <v>4232</v>
      </c>
      <c r="C230" s="247"/>
      <c r="D230" s="247"/>
      <c r="E230" s="247">
        <v>7</v>
      </c>
      <c r="F230" s="247">
        <v>20</v>
      </c>
      <c r="G230" s="302">
        <f t="shared" si="6"/>
        <v>7</v>
      </c>
      <c r="H230" s="302">
        <f t="shared" si="7"/>
        <v>20</v>
      </c>
      <c r="I230" s="815"/>
      <c r="J230" s="815"/>
    </row>
    <row r="231" spans="1:10">
      <c r="A231" s="807" t="s">
        <v>4233</v>
      </c>
      <c r="B231" s="819" t="s">
        <v>4234</v>
      </c>
      <c r="C231" s="247"/>
      <c r="D231" s="247"/>
      <c r="E231" s="247">
        <v>0</v>
      </c>
      <c r="F231" s="247">
        <v>1</v>
      </c>
      <c r="G231" s="302">
        <f t="shared" si="6"/>
        <v>0</v>
      </c>
      <c r="H231" s="302">
        <f t="shared" si="7"/>
        <v>1</v>
      </c>
      <c r="I231" s="815"/>
      <c r="J231" s="815"/>
    </row>
    <row r="232" spans="1:10">
      <c r="A232" s="809" t="s">
        <v>4235</v>
      </c>
      <c r="B232" s="810" t="s">
        <v>4236</v>
      </c>
      <c r="C232" s="247"/>
      <c r="D232" s="247"/>
      <c r="E232" s="247">
        <v>0</v>
      </c>
      <c r="F232" s="247">
        <v>1</v>
      </c>
      <c r="G232" s="302">
        <f t="shared" si="6"/>
        <v>0</v>
      </c>
      <c r="H232" s="302">
        <f t="shared" si="7"/>
        <v>1</v>
      </c>
      <c r="I232" s="815"/>
      <c r="J232" s="815"/>
    </row>
    <row r="233" spans="1:10">
      <c r="A233" s="807" t="s">
        <v>4237</v>
      </c>
      <c r="B233" s="819" t="s">
        <v>4238</v>
      </c>
      <c r="C233" s="247"/>
      <c r="D233" s="247"/>
      <c r="E233" s="247">
        <v>0</v>
      </c>
      <c r="F233" s="247">
        <v>1</v>
      </c>
      <c r="G233" s="302">
        <f t="shared" si="6"/>
        <v>0</v>
      </c>
      <c r="H233" s="302">
        <f t="shared" si="7"/>
        <v>1</v>
      </c>
      <c r="I233" s="815"/>
      <c r="J233" s="815"/>
    </row>
    <row r="234" spans="1:10">
      <c r="A234" s="807" t="s">
        <v>3697</v>
      </c>
      <c r="B234" s="808" t="s">
        <v>3698</v>
      </c>
      <c r="C234" s="247"/>
      <c r="D234" s="247"/>
      <c r="E234" s="247">
        <v>2</v>
      </c>
      <c r="F234" s="247">
        <v>2</v>
      </c>
      <c r="G234" s="302">
        <f t="shared" si="6"/>
        <v>2</v>
      </c>
      <c r="H234" s="302">
        <f t="shared" si="7"/>
        <v>2</v>
      </c>
      <c r="I234" s="815"/>
      <c r="J234" s="815"/>
    </row>
    <row r="235" spans="1:10">
      <c r="A235" s="813" t="s">
        <v>4239</v>
      </c>
      <c r="B235" s="157" t="s">
        <v>4240</v>
      </c>
      <c r="C235" s="247"/>
      <c r="D235" s="247"/>
      <c r="E235" s="247">
        <v>8</v>
      </c>
      <c r="F235" s="247">
        <v>10</v>
      </c>
      <c r="G235" s="302">
        <f t="shared" si="6"/>
        <v>8</v>
      </c>
      <c r="H235" s="302">
        <f t="shared" si="7"/>
        <v>10</v>
      </c>
      <c r="I235" s="815"/>
      <c r="J235" s="815"/>
    </row>
    <row r="236" spans="1:10" ht="24">
      <c r="A236" s="777" t="s">
        <v>4241</v>
      </c>
      <c r="B236" s="814" t="s">
        <v>4242</v>
      </c>
      <c r="C236" s="247"/>
      <c r="D236" s="247"/>
      <c r="E236" s="247">
        <v>0</v>
      </c>
      <c r="F236" s="247">
        <v>10</v>
      </c>
      <c r="G236" s="302">
        <f t="shared" si="6"/>
        <v>0</v>
      </c>
      <c r="H236" s="302">
        <f t="shared" si="7"/>
        <v>10</v>
      </c>
      <c r="I236" s="815"/>
      <c r="J236" s="815"/>
    </row>
    <row r="237" spans="1:10">
      <c r="A237" s="583" t="s">
        <v>4243</v>
      </c>
      <c r="B237" s="821" t="s">
        <v>4244</v>
      </c>
      <c r="C237" s="247"/>
      <c r="D237" s="247"/>
      <c r="E237" s="247">
        <v>1</v>
      </c>
      <c r="F237" s="247">
        <v>1</v>
      </c>
      <c r="G237" s="302">
        <f t="shared" si="6"/>
        <v>1</v>
      </c>
      <c r="H237" s="302">
        <f t="shared" si="7"/>
        <v>1</v>
      </c>
      <c r="I237" s="815"/>
      <c r="J237" s="815"/>
    </row>
    <row r="238" spans="1:10" ht="24">
      <c r="A238" s="807" t="s">
        <v>4245</v>
      </c>
      <c r="B238" s="808" t="s">
        <v>4246</v>
      </c>
      <c r="C238" s="247"/>
      <c r="D238" s="247"/>
      <c r="E238" s="247">
        <v>0</v>
      </c>
      <c r="F238" s="247">
        <v>10</v>
      </c>
      <c r="G238" s="302">
        <f t="shared" si="6"/>
        <v>0</v>
      </c>
      <c r="H238" s="302">
        <f t="shared" si="7"/>
        <v>10</v>
      </c>
      <c r="I238" s="815"/>
      <c r="J238" s="815"/>
    </row>
    <row r="239" spans="1:10" ht="24">
      <c r="A239" s="583" t="s">
        <v>4247</v>
      </c>
      <c r="B239" s="510" t="s">
        <v>4248</v>
      </c>
      <c r="C239" s="247"/>
      <c r="D239" s="247"/>
      <c r="E239" s="247">
        <v>7</v>
      </c>
      <c r="F239" s="247">
        <v>10</v>
      </c>
      <c r="G239" s="302">
        <f t="shared" si="6"/>
        <v>7</v>
      </c>
      <c r="H239" s="302">
        <f t="shared" si="7"/>
        <v>10</v>
      </c>
      <c r="I239" s="815"/>
      <c r="J239" s="815"/>
    </row>
    <row r="240" spans="1:10">
      <c r="A240" s="583" t="s">
        <v>3507</v>
      </c>
      <c r="B240" s="510" t="s">
        <v>3508</v>
      </c>
      <c r="C240" s="247"/>
      <c r="D240" s="247"/>
      <c r="E240" s="247">
        <v>1</v>
      </c>
      <c r="F240" s="247">
        <v>1</v>
      </c>
      <c r="G240" s="302">
        <f t="shared" si="6"/>
        <v>1</v>
      </c>
      <c r="H240" s="302">
        <f t="shared" si="7"/>
        <v>1</v>
      </c>
      <c r="I240" s="815"/>
      <c r="J240" s="815"/>
    </row>
    <row r="241" spans="1:10">
      <c r="A241" s="813" t="s">
        <v>4249</v>
      </c>
      <c r="B241" s="157" t="s">
        <v>4250</v>
      </c>
      <c r="C241" s="247"/>
      <c r="D241" s="247"/>
      <c r="E241" s="247">
        <v>2</v>
      </c>
      <c r="F241" s="247">
        <v>1</v>
      </c>
      <c r="G241" s="302">
        <f t="shared" si="6"/>
        <v>2</v>
      </c>
      <c r="H241" s="302">
        <f t="shared" si="7"/>
        <v>1</v>
      </c>
      <c r="I241" s="815"/>
      <c r="J241" s="815"/>
    </row>
    <row r="242" spans="1:10">
      <c r="A242" s="809" t="s">
        <v>3699</v>
      </c>
      <c r="B242" s="810" t="s">
        <v>3700</v>
      </c>
      <c r="C242" s="247"/>
      <c r="D242" s="247"/>
      <c r="E242" s="247">
        <v>4</v>
      </c>
      <c r="F242" s="247">
        <v>5</v>
      </c>
      <c r="G242" s="302">
        <f t="shared" si="6"/>
        <v>4</v>
      </c>
      <c r="H242" s="302">
        <f t="shared" si="7"/>
        <v>5</v>
      </c>
      <c r="I242" s="815"/>
      <c r="J242" s="815"/>
    </row>
    <row r="243" spans="1:10">
      <c r="A243" s="777" t="s">
        <v>4251</v>
      </c>
      <c r="B243" s="814" t="s">
        <v>4252</v>
      </c>
      <c r="C243" s="247"/>
      <c r="D243" s="247"/>
      <c r="E243" s="247">
        <v>1</v>
      </c>
      <c r="F243" s="247">
        <v>1</v>
      </c>
      <c r="G243" s="302">
        <f t="shared" si="6"/>
        <v>1</v>
      </c>
      <c r="H243" s="302">
        <f t="shared" si="7"/>
        <v>1</v>
      </c>
      <c r="I243" s="815"/>
      <c r="J243" s="815"/>
    </row>
    <row r="244" spans="1:10">
      <c r="A244" s="809" t="s">
        <v>4253</v>
      </c>
      <c r="B244" s="810" t="s">
        <v>4254</v>
      </c>
      <c r="C244" s="247"/>
      <c r="D244" s="247"/>
      <c r="E244" s="247">
        <v>0</v>
      </c>
      <c r="F244" s="247">
        <v>1</v>
      </c>
      <c r="G244" s="302">
        <f t="shared" si="6"/>
        <v>0</v>
      </c>
      <c r="H244" s="302">
        <f t="shared" si="7"/>
        <v>1</v>
      </c>
      <c r="I244" s="815"/>
      <c r="J244" s="815"/>
    </row>
    <row r="245" spans="1:10">
      <c r="A245" s="809" t="s">
        <v>4255</v>
      </c>
      <c r="B245" s="810" t="s">
        <v>4256</v>
      </c>
      <c r="C245" s="247"/>
      <c r="D245" s="247"/>
      <c r="E245" s="247">
        <v>0</v>
      </c>
      <c r="F245" s="247">
        <v>1</v>
      </c>
      <c r="G245" s="302">
        <f t="shared" si="6"/>
        <v>0</v>
      </c>
      <c r="H245" s="302">
        <f t="shared" si="7"/>
        <v>1</v>
      </c>
      <c r="I245" s="815"/>
      <c r="J245" s="815"/>
    </row>
    <row r="246" spans="1:10">
      <c r="A246" s="807" t="s">
        <v>3701</v>
      </c>
      <c r="B246" s="808" t="s">
        <v>3702</v>
      </c>
      <c r="C246" s="247"/>
      <c r="D246" s="247"/>
      <c r="E246" s="247">
        <v>1</v>
      </c>
      <c r="F246" s="247">
        <v>10</v>
      </c>
      <c r="G246" s="302">
        <f t="shared" si="6"/>
        <v>1</v>
      </c>
      <c r="H246" s="302">
        <f t="shared" si="7"/>
        <v>10</v>
      </c>
      <c r="I246" s="815"/>
      <c r="J246" s="815"/>
    </row>
    <row r="247" spans="1:10">
      <c r="A247" s="807" t="s">
        <v>4257</v>
      </c>
      <c r="B247" s="808" t="s">
        <v>4258</v>
      </c>
      <c r="C247" s="247"/>
      <c r="D247" s="247"/>
      <c r="E247" s="247">
        <v>0</v>
      </c>
      <c r="F247" s="247">
        <v>1</v>
      </c>
      <c r="G247" s="302">
        <f t="shared" si="6"/>
        <v>0</v>
      </c>
      <c r="H247" s="302">
        <f t="shared" si="7"/>
        <v>1</v>
      </c>
      <c r="I247" s="815"/>
      <c r="J247" s="815"/>
    </row>
    <row r="248" spans="1:10">
      <c r="A248" s="807" t="s">
        <v>4259</v>
      </c>
      <c r="B248" s="808" t="s">
        <v>4220</v>
      </c>
      <c r="C248" s="247"/>
      <c r="D248" s="247"/>
      <c r="E248" s="247">
        <v>0</v>
      </c>
      <c r="F248" s="247">
        <v>1</v>
      </c>
      <c r="G248" s="302">
        <f t="shared" si="6"/>
        <v>0</v>
      </c>
      <c r="H248" s="302">
        <f t="shared" si="7"/>
        <v>1</v>
      </c>
      <c r="I248" s="815"/>
      <c r="J248" s="815"/>
    </row>
    <row r="249" spans="1:10">
      <c r="A249" s="777" t="s">
        <v>4260</v>
      </c>
      <c r="B249" s="814" t="s">
        <v>4218</v>
      </c>
      <c r="C249" s="247"/>
      <c r="D249" s="247"/>
      <c r="E249" s="247">
        <v>1</v>
      </c>
      <c r="F249" s="247">
        <v>1</v>
      </c>
      <c r="G249" s="302">
        <f t="shared" si="6"/>
        <v>1</v>
      </c>
      <c r="H249" s="302">
        <f t="shared" si="7"/>
        <v>1</v>
      </c>
      <c r="I249" s="815"/>
      <c r="J249" s="815"/>
    </row>
    <row r="250" spans="1:10">
      <c r="A250" s="807" t="s">
        <v>3703</v>
      </c>
      <c r="B250" s="808" t="s">
        <v>3704</v>
      </c>
      <c r="C250" s="247"/>
      <c r="D250" s="247"/>
      <c r="E250" s="247">
        <v>0</v>
      </c>
      <c r="F250" s="247">
        <v>10</v>
      </c>
      <c r="G250" s="302">
        <f t="shared" si="6"/>
        <v>0</v>
      </c>
      <c r="H250" s="302">
        <f t="shared" si="7"/>
        <v>10</v>
      </c>
      <c r="I250" s="815"/>
      <c r="J250" s="815"/>
    </row>
    <row r="251" spans="1:10">
      <c r="A251" s="807" t="s">
        <v>3705</v>
      </c>
      <c r="B251" s="808" t="s">
        <v>3706</v>
      </c>
      <c r="C251" s="247"/>
      <c r="D251" s="247"/>
      <c r="E251" s="247">
        <v>0</v>
      </c>
      <c r="F251" s="247">
        <v>1</v>
      </c>
      <c r="G251" s="302">
        <f t="shared" si="6"/>
        <v>0</v>
      </c>
      <c r="H251" s="302">
        <f t="shared" si="7"/>
        <v>1</v>
      </c>
      <c r="I251" s="815"/>
      <c r="J251" s="815"/>
    </row>
    <row r="252" spans="1:10">
      <c r="A252" s="807" t="s">
        <v>4261</v>
      </c>
      <c r="B252" s="808" t="s">
        <v>4262</v>
      </c>
      <c r="C252" s="247"/>
      <c r="D252" s="247"/>
      <c r="E252" s="247">
        <v>0</v>
      </c>
      <c r="F252" s="247">
        <v>1</v>
      </c>
      <c r="G252" s="302">
        <f t="shared" si="6"/>
        <v>0</v>
      </c>
      <c r="H252" s="302">
        <f t="shared" si="7"/>
        <v>1</v>
      </c>
      <c r="I252" s="815"/>
      <c r="J252" s="815"/>
    </row>
    <row r="253" spans="1:10">
      <c r="A253" s="807" t="s">
        <v>4263</v>
      </c>
      <c r="B253" s="808" t="s">
        <v>4264</v>
      </c>
      <c r="C253" s="247"/>
      <c r="D253" s="247"/>
      <c r="E253" s="247">
        <v>0</v>
      </c>
      <c r="F253" s="247">
        <v>1</v>
      </c>
      <c r="G253" s="302">
        <f t="shared" si="6"/>
        <v>0</v>
      </c>
      <c r="H253" s="302">
        <f t="shared" si="7"/>
        <v>1</v>
      </c>
      <c r="I253" s="815"/>
      <c r="J253" s="815"/>
    </row>
    <row r="254" spans="1:10" ht="24">
      <c r="A254" s="192" t="s">
        <v>3711</v>
      </c>
      <c r="B254" s="154" t="s">
        <v>3712</v>
      </c>
      <c r="C254" s="728"/>
      <c r="D254" s="728"/>
      <c r="E254" s="247">
        <v>0</v>
      </c>
      <c r="F254" s="247">
        <v>1</v>
      </c>
      <c r="G254" s="302">
        <f t="shared" si="6"/>
        <v>0</v>
      </c>
      <c r="H254" s="302">
        <f t="shared" si="7"/>
        <v>1</v>
      </c>
      <c r="I254" s="815"/>
      <c r="J254" s="815"/>
    </row>
    <row r="255" spans="1:10">
      <c r="A255" s="525" t="s">
        <v>4265</v>
      </c>
      <c r="B255" s="523" t="s">
        <v>4266</v>
      </c>
      <c r="C255" s="147"/>
      <c r="D255" s="147"/>
      <c r="E255" s="247">
        <v>0</v>
      </c>
      <c r="F255" s="247">
        <v>1</v>
      </c>
      <c r="G255" s="302">
        <f t="shared" si="6"/>
        <v>0</v>
      </c>
      <c r="H255" s="302">
        <f t="shared" si="7"/>
        <v>1</v>
      </c>
      <c r="I255" s="815"/>
      <c r="J255" s="815"/>
    </row>
    <row r="256" spans="1:10">
      <c r="A256" s="192" t="s">
        <v>4267</v>
      </c>
      <c r="B256" s="154" t="s">
        <v>4268</v>
      </c>
      <c r="C256" s="728"/>
      <c r="D256" s="728"/>
      <c r="E256" s="247">
        <v>0</v>
      </c>
      <c r="F256" s="247">
        <v>1</v>
      </c>
      <c r="G256" s="302">
        <f t="shared" si="6"/>
        <v>0</v>
      </c>
      <c r="H256" s="302">
        <f t="shared" si="7"/>
        <v>1</v>
      </c>
      <c r="I256" s="815"/>
      <c r="J256" s="815"/>
    </row>
    <row r="257" spans="1:10">
      <c r="A257" s="809" t="s">
        <v>4269</v>
      </c>
      <c r="B257" s="810" t="s">
        <v>4270</v>
      </c>
      <c r="C257" s="247"/>
      <c r="D257" s="247"/>
      <c r="E257" s="247">
        <v>2</v>
      </c>
      <c r="F257" s="247">
        <v>3</v>
      </c>
      <c r="G257" s="302">
        <f t="shared" si="6"/>
        <v>2</v>
      </c>
      <c r="H257" s="302">
        <f t="shared" si="7"/>
        <v>3</v>
      </c>
      <c r="I257" s="815"/>
      <c r="J257" s="815"/>
    </row>
    <row r="258" spans="1:10">
      <c r="A258" s="583" t="s">
        <v>4271</v>
      </c>
      <c r="B258" s="510" t="s">
        <v>4272</v>
      </c>
      <c r="C258" s="247"/>
      <c r="D258" s="247"/>
      <c r="E258" s="247">
        <v>0</v>
      </c>
      <c r="F258" s="247">
        <v>1</v>
      </c>
      <c r="G258" s="302">
        <f t="shared" si="6"/>
        <v>0</v>
      </c>
      <c r="H258" s="302">
        <f t="shared" si="7"/>
        <v>1</v>
      </c>
      <c r="I258" s="815"/>
      <c r="J258" s="815"/>
    </row>
    <row r="259" spans="1:10">
      <c r="A259" s="807" t="s">
        <v>4273</v>
      </c>
      <c r="B259" s="725" t="s">
        <v>4274</v>
      </c>
      <c r="C259" s="247"/>
      <c r="D259" s="247"/>
      <c r="E259" s="247">
        <v>0</v>
      </c>
      <c r="F259" s="247">
        <v>10</v>
      </c>
      <c r="G259" s="302">
        <f t="shared" si="6"/>
        <v>0</v>
      </c>
      <c r="H259" s="302">
        <f t="shared" si="7"/>
        <v>10</v>
      </c>
      <c r="I259" s="815"/>
      <c r="J259" s="815"/>
    </row>
    <row r="260" spans="1:10">
      <c r="A260" s="807" t="s">
        <v>3747</v>
      </c>
      <c r="B260" s="792" t="s">
        <v>3748</v>
      </c>
      <c r="C260" s="247"/>
      <c r="D260" s="247"/>
      <c r="E260" s="247">
        <v>0</v>
      </c>
      <c r="F260" s="247">
        <v>1</v>
      </c>
      <c r="G260" s="302">
        <f t="shared" si="6"/>
        <v>0</v>
      </c>
      <c r="H260" s="302">
        <f t="shared" si="7"/>
        <v>1</v>
      </c>
      <c r="I260" s="815"/>
      <c r="J260" s="815"/>
    </row>
    <row r="261" spans="1:10">
      <c r="A261" s="811" t="s">
        <v>3589</v>
      </c>
      <c r="B261" s="725" t="s">
        <v>3590</v>
      </c>
      <c r="C261" s="247"/>
      <c r="D261" s="247"/>
      <c r="E261" s="247">
        <v>0</v>
      </c>
      <c r="F261" s="247">
        <v>1</v>
      </c>
      <c r="G261" s="302">
        <f t="shared" si="6"/>
        <v>0</v>
      </c>
      <c r="H261" s="302">
        <f t="shared" si="7"/>
        <v>1</v>
      </c>
      <c r="I261" s="815"/>
      <c r="J261" s="815"/>
    </row>
    <row r="262" spans="1:10">
      <c r="A262" s="813" t="s">
        <v>2941</v>
      </c>
      <c r="B262" s="157" t="s">
        <v>2942</v>
      </c>
      <c r="C262" s="247"/>
      <c r="D262" s="247"/>
      <c r="E262" s="247">
        <v>0</v>
      </c>
      <c r="F262" s="247">
        <v>1</v>
      </c>
      <c r="G262" s="302">
        <f t="shared" si="6"/>
        <v>0</v>
      </c>
      <c r="H262" s="302">
        <f t="shared" si="7"/>
        <v>1</v>
      </c>
      <c r="I262" s="815"/>
      <c r="J262" s="815"/>
    </row>
    <row r="263" spans="1:10">
      <c r="A263" s="583" t="s">
        <v>4275</v>
      </c>
      <c r="B263" s="510" t="s">
        <v>4276</v>
      </c>
      <c r="C263" s="247"/>
      <c r="D263" s="247"/>
      <c r="E263" s="247">
        <v>0</v>
      </c>
      <c r="F263" s="247">
        <v>1</v>
      </c>
      <c r="G263" s="302">
        <f t="shared" si="6"/>
        <v>0</v>
      </c>
      <c r="H263" s="302">
        <f t="shared" si="7"/>
        <v>1</v>
      </c>
      <c r="I263" s="815"/>
      <c r="J263" s="815"/>
    </row>
    <row r="264" spans="1:10">
      <c r="A264" s="809" t="s">
        <v>4277</v>
      </c>
      <c r="B264" s="810" t="s">
        <v>4278</v>
      </c>
      <c r="C264" s="247"/>
      <c r="D264" s="247"/>
      <c r="E264" s="247">
        <v>0</v>
      </c>
      <c r="F264" s="247">
        <v>1</v>
      </c>
      <c r="G264" s="302">
        <f t="shared" si="6"/>
        <v>0</v>
      </c>
      <c r="H264" s="302">
        <f t="shared" si="7"/>
        <v>1</v>
      </c>
      <c r="I264" s="815"/>
      <c r="J264" s="815"/>
    </row>
    <row r="265" spans="1:10">
      <c r="A265" s="581" t="s">
        <v>3941</v>
      </c>
      <c r="B265" s="806" t="s">
        <v>3942</v>
      </c>
      <c r="C265" s="247"/>
      <c r="D265" s="247"/>
      <c r="E265" s="247">
        <v>0</v>
      </c>
      <c r="F265" s="247">
        <v>1</v>
      </c>
      <c r="G265" s="302">
        <f t="shared" ref="G265:G289" si="8">C265+E265</f>
        <v>0</v>
      </c>
      <c r="H265" s="302">
        <f t="shared" ref="H265:H289" si="9">D265+F265</f>
        <v>1</v>
      </c>
      <c r="I265" s="815"/>
      <c r="J265" s="815"/>
    </row>
    <row r="266" spans="1:10">
      <c r="A266" s="807" t="s">
        <v>4279</v>
      </c>
      <c r="B266" s="808" t="s">
        <v>4280</v>
      </c>
      <c r="C266" s="247"/>
      <c r="D266" s="247"/>
      <c r="E266" s="247">
        <v>4</v>
      </c>
      <c r="F266" s="247">
        <v>3</v>
      </c>
      <c r="G266" s="302">
        <f t="shared" si="8"/>
        <v>4</v>
      </c>
      <c r="H266" s="302">
        <f t="shared" si="9"/>
        <v>3</v>
      </c>
      <c r="I266" s="815"/>
      <c r="J266" s="815"/>
    </row>
    <row r="267" spans="1:10">
      <c r="A267" s="809" t="s">
        <v>4281</v>
      </c>
      <c r="B267" s="810" t="s">
        <v>4282</v>
      </c>
      <c r="C267" s="247"/>
      <c r="D267" s="247"/>
      <c r="E267" s="247">
        <v>0</v>
      </c>
      <c r="F267" s="247">
        <v>1</v>
      </c>
      <c r="G267" s="302">
        <f t="shared" si="8"/>
        <v>0</v>
      </c>
      <c r="H267" s="302">
        <f t="shared" si="9"/>
        <v>1</v>
      </c>
      <c r="I267" s="815"/>
      <c r="J267" s="815"/>
    </row>
    <row r="268" spans="1:10">
      <c r="A268" s="583" t="s">
        <v>2058</v>
      </c>
      <c r="B268" s="510" t="s">
        <v>2059</v>
      </c>
      <c r="C268" s="247"/>
      <c r="D268" s="247"/>
      <c r="E268" s="247">
        <v>0</v>
      </c>
      <c r="F268" s="247">
        <v>1</v>
      </c>
      <c r="G268" s="302">
        <f t="shared" si="8"/>
        <v>0</v>
      </c>
      <c r="H268" s="302">
        <f t="shared" si="9"/>
        <v>1</v>
      </c>
      <c r="I268" s="815"/>
      <c r="J268" s="815"/>
    </row>
    <row r="269" spans="1:10">
      <c r="A269" s="192" t="s">
        <v>3669</v>
      </c>
      <c r="B269" s="154" t="s">
        <v>3670</v>
      </c>
      <c r="C269" s="728"/>
      <c r="D269" s="728"/>
      <c r="E269" s="247">
        <v>1</v>
      </c>
      <c r="F269" s="247">
        <v>1</v>
      </c>
      <c r="G269" s="302">
        <f t="shared" si="8"/>
        <v>1</v>
      </c>
      <c r="H269" s="302">
        <f t="shared" si="9"/>
        <v>1</v>
      </c>
      <c r="I269" s="815"/>
      <c r="J269" s="815"/>
    </row>
    <row r="270" spans="1:10">
      <c r="A270" s="809" t="s">
        <v>2229</v>
      </c>
      <c r="B270" s="810" t="s">
        <v>2230</v>
      </c>
      <c r="C270" s="247"/>
      <c r="D270" s="247"/>
      <c r="E270" s="247">
        <v>6</v>
      </c>
      <c r="F270" s="247">
        <v>10</v>
      </c>
      <c r="G270" s="302">
        <f t="shared" si="8"/>
        <v>6</v>
      </c>
      <c r="H270" s="302">
        <f t="shared" si="9"/>
        <v>10</v>
      </c>
      <c r="I270" s="815"/>
      <c r="J270" s="815"/>
    </row>
    <row r="271" spans="1:10">
      <c r="A271" s="583" t="s">
        <v>4283</v>
      </c>
      <c r="B271" s="510" t="s">
        <v>4284</v>
      </c>
      <c r="C271" s="247"/>
      <c r="D271" s="247"/>
      <c r="E271" s="247">
        <v>0</v>
      </c>
      <c r="F271" s="247">
        <v>1</v>
      </c>
      <c r="G271" s="302">
        <f t="shared" si="8"/>
        <v>0</v>
      </c>
      <c r="H271" s="302">
        <f t="shared" si="9"/>
        <v>1</v>
      </c>
      <c r="I271" s="815"/>
      <c r="J271" s="815"/>
    </row>
    <row r="272" spans="1:10">
      <c r="A272" s="583" t="s">
        <v>3671</v>
      </c>
      <c r="B272" s="510" t="s">
        <v>3672</v>
      </c>
      <c r="C272" s="247"/>
      <c r="D272" s="247"/>
      <c r="E272" s="247">
        <v>0</v>
      </c>
      <c r="F272" s="247">
        <v>1</v>
      </c>
      <c r="G272" s="302">
        <f t="shared" si="8"/>
        <v>0</v>
      </c>
      <c r="H272" s="302">
        <f t="shared" si="9"/>
        <v>1</v>
      </c>
      <c r="I272" s="815"/>
      <c r="J272" s="815"/>
    </row>
    <row r="273" spans="1:10" ht="24">
      <c r="A273" s="809" t="s">
        <v>4285</v>
      </c>
      <c r="B273" s="810" t="s">
        <v>4286</v>
      </c>
      <c r="C273" s="247"/>
      <c r="D273" s="247"/>
      <c r="E273" s="247">
        <v>0</v>
      </c>
      <c r="F273" s="247">
        <v>2</v>
      </c>
      <c r="G273" s="302">
        <f t="shared" si="8"/>
        <v>0</v>
      </c>
      <c r="H273" s="302">
        <f t="shared" si="9"/>
        <v>2</v>
      </c>
      <c r="I273" s="815"/>
      <c r="J273" s="815"/>
    </row>
    <row r="274" spans="1:10">
      <c r="A274" s="809" t="s">
        <v>4287</v>
      </c>
      <c r="B274" s="810" t="s">
        <v>4288</v>
      </c>
      <c r="C274" s="247"/>
      <c r="D274" s="247"/>
      <c r="E274" s="247">
        <v>0</v>
      </c>
      <c r="F274" s="247">
        <v>1</v>
      </c>
      <c r="G274" s="302">
        <f t="shared" si="8"/>
        <v>0</v>
      </c>
      <c r="H274" s="302">
        <f t="shared" si="9"/>
        <v>1</v>
      </c>
      <c r="I274" s="815"/>
      <c r="J274" s="815"/>
    </row>
    <row r="275" spans="1:10">
      <c r="A275" s="581" t="s">
        <v>3158</v>
      </c>
      <c r="B275" s="806" t="s">
        <v>3159</v>
      </c>
      <c r="C275" s="247"/>
      <c r="D275" s="247"/>
      <c r="E275" s="247">
        <v>4</v>
      </c>
      <c r="F275" s="247">
        <v>7</v>
      </c>
      <c r="G275" s="302">
        <f t="shared" si="8"/>
        <v>4</v>
      </c>
      <c r="H275" s="302">
        <f t="shared" si="9"/>
        <v>7</v>
      </c>
      <c r="I275" s="815"/>
      <c r="J275" s="273"/>
    </row>
    <row r="276" spans="1:10">
      <c r="A276" s="813" t="s">
        <v>2947</v>
      </c>
      <c r="B276" s="157" t="s">
        <v>2948</v>
      </c>
      <c r="C276" s="247"/>
      <c r="D276" s="247"/>
      <c r="E276" s="247">
        <v>15</v>
      </c>
      <c r="F276" s="247">
        <v>15</v>
      </c>
      <c r="G276" s="302">
        <f t="shared" si="8"/>
        <v>15</v>
      </c>
      <c r="H276" s="302">
        <f t="shared" si="9"/>
        <v>15</v>
      </c>
      <c r="I276" s="815"/>
      <c r="J276" s="827"/>
    </row>
    <row r="277" spans="1:10">
      <c r="A277" s="807" t="s">
        <v>4289</v>
      </c>
      <c r="B277" s="725" t="s">
        <v>4290</v>
      </c>
      <c r="C277" s="247"/>
      <c r="D277" s="247"/>
      <c r="E277" s="247">
        <v>1</v>
      </c>
      <c r="F277" s="247">
        <v>1</v>
      </c>
      <c r="G277" s="302">
        <f t="shared" si="8"/>
        <v>1</v>
      </c>
      <c r="H277" s="302">
        <f t="shared" si="9"/>
        <v>1</v>
      </c>
      <c r="I277" s="815"/>
      <c r="J277" s="827"/>
    </row>
    <row r="278" spans="1:10">
      <c r="A278" s="581" t="s">
        <v>4291</v>
      </c>
      <c r="B278" s="806" t="s">
        <v>4292</v>
      </c>
      <c r="C278" s="247"/>
      <c r="D278" s="247"/>
      <c r="E278" s="247">
        <v>0</v>
      </c>
      <c r="F278" s="247">
        <v>1</v>
      </c>
      <c r="G278" s="302">
        <f t="shared" si="8"/>
        <v>0</v>
      </c>
      <c r="H278" s="302">
        <f t="shared" si="9"/>
        <v>1</v>
      </c>
      <c r="I278" s="815"/>
      <c r="J278" s="827"/>
    </row>
    <row r="279" spans="1:10">
      <c r="A279" s="581" t="s">
        <v>2569</v>
      </c>
      <c r="B279" s="806" t="s">
        <v>2570</v>
      </c>
      <c r="C279" s="247"/>
      <c r="D279" s="247"/>
      <c r="E279" s="247">
        <v>1</v>
      </c>
      <c r="F279" s="247">
        <v>1</v>
      </c>
      <c r="G279" s="302">
        <f t="shared" si="8"/>
        <v>1</v>
      </c>
      <c r="H279" s="302">
        <f t="shared" si="9"/>
        <v>1</v>
      </c>
      <c r="I279" s="815"/>
      <c r="J279" s="827"/>
    </row>
    <row r="280" spans="1:10">
      <c r="A280" s="194" t="s">
        <v>3969</v>
      </c>
      <c r="B280" s="362" t="s">
        <v>3970</v>
      </c>
      <c r="C280" s="147"/>
      <c r="D280" s="147"/>
      <c r="E280" s="247">
        <v>0</v>
      </c>
      <c r="F280" s="247">
        <v>1</v>
      </c>
      <c r="G280" s="302">
        <f t="shared" si="8"/>
        <v>0</v>
      </c>
      <c r="H280" s="302">
        <f t="shared" si="9"/>
        <v>1</v>
      </c>
      <c r="I280" s="815"/>
      <c r="J280" s="815"/>
    </row>
    <row r="281" spans="1:10">
      <c r="A281" s="349" t="s">
        <v>2645</v>
      </c>
      <c r="B281" s="616" t="s">
        <v>2646</v>
      </c>
      <c r="C281" s="790"/>
      <c r="D281" s="790"/>
      <c r="E281" s="247">
        <v>1</v>
      </c>
      <c r="F281" s="247">
        <v>1</v>
      </c>
      <c r="G281" s="302">
        <f t="shared" si="8"/>
        <v>1</v>
      </c>
      <c r="H281" s="302">
        <f t="shared" si="9"/>
        <v>1</v>
      </c>
      <c r="I281" s="815"/>
      <c r="J281" s="828"/>
    </row>
    <row r="282" spans="1:10">
      <c r="A282" s="349" t="s">
        <v>2647</v>
      </c>
      <c r="B282" s="616" t="s">
        <v>2648</v>
      </c>
      <c r="C282" s="790"/>
      <c r="D282" s="790"/>
      <c r="E282" s="247">
        <v>1</v>
      </c>
      <c r="F282" s="247">
        <v>1</v>
      </c>
      <c r="G282" s="302">
        <f t="shared" si="8"/>
        <v>1</v>
      </c>
      <c r="H282" s="302">
        <f t="shared" si="9"/>
        <v>1</v>
      </c>
      <c r="I282" s="815"/>
      <c r="J282" s="828"/>
    </row>
    <row r="283" spans="1:10">
      <c r="A283" s="349" t="s">
        <v>2655</v>
      </c>
      <c r="B283" s="616" t="s">
        <v>2656</v>
      </c>
      <c r="C283" s="790"/>
      <c r="D283" s="790"/>
      <c r="E283" s="247">
        <v>1</v>
      </c>
      <c r="F283" s="247">
        <v>1</v>
      </c>
      <c r="G283" s="302">
        <f t="shared" si="8"/>
        <v>1</v>
      </c>
      <c r="H283" s="302">
        <f t="shared" si="9"/>
        <v>1</v>
      </c>
      <c r="I283" s="815"/>
      <c r="J283" s="828"/>
    </row>
    <row r="284" spans="1:10">
      <c r="A284" s="349" t="s">
        <v>2683</v>
      </c>
      <c r="B284" s="616" t="s">
        <v>2684</v>
      </c>
      <c r="C284" s="790"/>
      <c r="D284" s="790"/>
      <c r="E284" s="247">
        <v>2</v>
      </c>
      <c r="F284" s="247">
        <v>2</v>
      </c>
      <c r="G284" s="302">
        <f t="shared" si="8"/>
        <v>2</v>
      </c>
      <c r="H284" s="302">
        <f t="shared" si="9"/>
        <v>2</v>
      </c>
      <c r="I284" s="815"/>
      <c r="J284" s="828"/>
    </row>
    <row r="285" spans="1:10">
      <c r="A285" s="349" t="s">
        <v>2685</v>
      </c>
      <c r="B285" s="616" t="s">
        <v>2686</v>
      </c>
      <c r="C285" s="790"/>
      <c r="D285" s="790"/>
      <c r="E285" s="247">
        <v>2</v>
      </c>
      <c r="F285" s="247">
        <v>2</v>
      </c>
      <c r="G285" s="302">
        <f t="shared" si="8"/>
        <v>2</v>
      </c>
      <c r="H285" s="302">
        <f t="shared" si="9"/>
        <v>2</v>
      </c>
      <c r="I285" s="815"/>
      <c r="J285" s="828"/>
    </row>
    <row r="286" spans="1:10">
      <c r="A286" s="349" t="s">
        <v>4293</v>
      </c>
      <c r="B286" s="348" t="s">
        <v>4294</v>
      </c>
      <c r="C286" s="790"/>
      <c r="D286" s="790"/>
      <c r="E286" s="247">
        <v>1</v>
      </c>
      <c r="F286" s="247">
        <v>1</v>
      </c>
      <c r="G286" s="302">
        <f t="shared" si="8"/>
        <v>1</v>
      </c>
      <c r="H286" s="302">
        <f t="shared" si="9"/>
        <v>1</v>
      </c>
      <c r="I286" s="815"/>
      <c r="J286" s="828"/>
    </row>
    <row r="287" spans="1:10">
      <c r="A287" s="349" t="s">
        <v>2811</v>
      </c>
      <c r="B287" s="616" t="s">
        <v>2812</v>
      </c>
      <c r="C287" s="790"/>
      <c r="D287" s="790"/>
      <c r="E287" s="247">
        <v>1</v>
      </c>
      <c r="F287" s="247">
        <v>1</v>
      </c>
      <c r="G287" s="302">
        <f t="shared" si="8"/>
        <v>1</v>
      </c>
      <c r="H287" s="302">
        <f t="shared" si="9"/>
        <v>1</v>
      </c>
      <c r="I287" s="815"/>
      <c r="J287" s="828"/>
    </row>
    <row r="288" spans="1:10">
      <c r="A288" s="349" t="s">
        <v>3763</v>
      </c>
      <c r="B288" s="616" t="s">
        <v>3764</v>
      </c>
      <c r="C288" s="790"/>
      <c r="D288" s="790"/>
      <c r="E288" s="247">
        <v>1</v>
      </c>
      <c r="F288" s="247">
        <v>1</v>
      </c>
      <c r="G288" s="302">
        <f t="shared" si="8"/>
        <v>1</v>
      </c>
      <c r="H288" s="302">
        <f t="shared" si="9"/>
        <v>1</v>
      </c>
      <c r="I288" s="815"/>
      <c r="J288" s="828"/>
    </row>
    <row r="289" spans="1:10">
      <c r="A289" s="822" t="s">
        <v>4295</v>
      </c>
      <c r="B289" s="823" t="s">
        <v>4296</v>
      </c>
      <c r="C289" s="824"/>
      <c r="D289" s="824"/>
      <c r="E289" s="247">
        <v>0</v>
      </c>
      <c r="F289" s="825">
        <v>1</v>
      </c>
      <c r="G289" s="826">
        <f t="shared" si="8"/>
        <v>0</v>
      </c>
      <c r="H289" s="826">
        <f t="shared" si="9"/>
        <v>1</v>
      </c>
      <c r="I289" s="815"/>
      <c r="J289" s="829"/>
    </row>
    <row r="290" spans="1:10">
      <c r="A290" s="99"/>
      <c r="B290" s="443" t="s">
        <v>1790</v>
      </c>
      <c r="C290" s="101"/>
      <c r="D290" s="101"/>
      <c r="E290" s="101">
        <f>SUM(E9:E289)</f>
        <v>1161</v>
      </c>
      <c r="F290" s="101">
        <f>SUM(F9:F289)</f>
        <v>1531</v>
      </c>
      <c r="G290" s="101">
        <f>SUM(G9:G289)</f>
        <v>1161</v>
      </c>
      <c r="H290" s="101">
        <f>SUM(H9:H289)</f>
        <v>1531</v>
      </c>
      <c r="I290" s="815"/>
      <c r="J290" s="830"/>
    </row>
    <row r="291" spans="1:10">
      <c r="A291" s="442"/>
      <c r="B291" s="90" t="s">
        <v>2086</v>
      </c>
      <c r="C291" s="247"/>
      <c r="D291" s="247"/>
      <c r="E291" s="247"/>
      <c r="F291" s="247"/>
      <c r="G291" s="247"/>
      <c r="H291" s="247"/>
      <c r="I291" s="815"/>
      <c r="J291" s="815"/>
    </row>
    <row r="292" spans="1:10" ht="24">
      <c r="A292" s="90" t="s">
        <v>2977</v>
      </c>
      <c r="B292" s="205" t="s">
        <v>2978</v>
      </c>
      <c r="C292" s="247"/>
      <c r="D292" s="247"/>
      <c r="E292" s="247">
        <v>2</v>
      </c>
      <c r="F292" s="247">
        <v>2</v>
      </c>
      <c r="G292" s="302">
        <f t="shared" ref="G292:G323" si="10">C292+E292</f>
        <v>2</v>
      </c>
      <c r="H292" s="302">
        <f t="shared" ref="H292:H323" si="11">D292+F292</f>
        <v>2</v>
      </c>
      <c r="I292" s="815"/>
      <c r="J292" s="815"/>
    </row>
    <row r="293" spans="1:10">
      <c r="A293" s="90" t="s">
        <v>2223</v>
      </c>
      <c r="B293" s="205" t="s">
        <v>2224</v>
      </c>
      <c r="C293" s="247"/>
      <c r="D293" s="247"/>
      <c r="E293" s="247">
        <v>0</v>
      </c>
      <c r="F293" s="247">
        <v>1</v>
      </c>
      <c r="G293" s="302">
        <f t="shared" si="10"/>
        <v>0</v>
      </c>
      <c r="H293" s="302">
        <f t="shared" si="11"/>
        <v>1</v>
      </c>
      <c r="I293" s="815"/>
      <c r="J293" s="815"/>
    </row>
    <row r="294" spans="1:10">
      <c r="A294" s="90" t="s">
        <v>3092</v>
      </c>
      <c r="B294" s="205" t="s">
        <v>3093</v>
      </c>
      <c r="C294" s="247"/>
      <c r="D294" s="247"/>
      <c r="E294" s="247">
        <v>0</v>
      </c>
      <c r="F294" s="247">
        <v>1</v>
      </c>
      <c r="G294" s="302">
        <f t="shared" si="10"/>
        <v>0</v>
      </c>
      <c r="H294" s="302">
        <f t="shared" si="11"/>
        <v>1</v>
      </c>
      <c r="I294" s="815"/>
      <c r="J294" s="815"/>
    </row>
    <row r="295" spans="1:10">
      <c r="A295" s="90" t="s">
        <v>2633</v>
      </c>
      <c r="B295" s="205" t="s">
        <v>2634</v>
      </c>
      <c r="C295" s="247"/>
      <c r="D295" s="247"/>
      <c r="E295" s="247">
        <v>0</v>
      </c>
      <c r="F295" s="247">
        <v>1</v>
      </c>
      <c r="G295" s="302">
        <f t="shared" si="10"/>
        <v>0</v>
      </c>
      <c r="H295" s="302">
        <f t="shared" si="11"/>
        <v>1</v>
      </c>
      <c r="I295" s="815"/>
      <c r="J295" s="815"/>
    </row>
    <row r="296" spans="1:10">
      <c r="A296" s="90" t="s">
        <v>1984</v>
      </c>
      <c r="B296" s="205" t="s">
        <v>1985</v>
      </c>
      <c r="C296" s="247"/>
      <c r="D296" s="247"/>
      <c r="E296" s="247">
        <v>1548</v>
      </c>
      <c r="F296" s="247">
        <v>1548</v>
      </c>
      <c r="G296" s="302">
        <f t="shared" si="10"/>
        <v>1548</v>
      </c>
      <c r="H296" s="302">
        <f t="shared" si="11"/>
        <v>1548</v>
      </c>
      <c r="I296" s="815"/>
      <c r="J296" s="815"/>
    </row>
    <row r="297" spans="1:10">
      <c r="A297" s="192" t="s">
        <v>2093</v>
      </c>
      <c r="B297" s="154" t="s">
        <v>2094</v>
      </c>
      <c r="C297" s="728"/>
      <c r="D297" s="728"/>
      <c r="E297" s="247">
        <v>34</v>
      </c>
      <c r="F297" s="247">
        <v>30</v>
      </c>
      <c r="G297" s="302">
        <f t="shared" si="10"/>
        <v>34</v>
      </c>
      <c r="H297" s="302">
        <f t="shared" si="11"/>
        <v>30</v>
      </c>
      <c r="I297" s="815"/>
      <c r="J297" s="815"/>
    </row>
    <row r="298" spans="1:10">
      <c r="A298" s="90" t="s">
        <v>2669</v>
      </c>
      <c r="B298" s="205" t="s">
        <v>2670</v>
      </c>
      <c r="C298" s="247"/>
      <c r="D298" s="247"/>
      <c r="E298" s="247">
        <v>24</v>
      </c>
      <c r="F298" s="247">
        <v>20</v>
      </c>
      <c r="G298" s="302">
        <f t="shared" si="10"/>
        <v>24</v>
      </c>
      <c r="H298" s="302">
        <f t="shared" si="11"/>
        <v>20</v>
      </c>
      <c r="I298" s="815"/>
      <c r="J298" s="815"/>
    </row>
    <row r="299" spans="1:10">
      <c r="A299" s="90" t="s">
        <v>2671</v>
      </c>
      <c r="B299" s="205" t="s">
        <v>2672</v>
      </c>
      <c r="C299" s="247"/>
      <c r="D299" s="247"/>
      <c r="E299" s="247">
        <v>11</v>
      </c>
      <c r="F299" s="247">
        <v>10</v>
      </c>
      <c r="G299" s="302">
        <f t="shared" si="10"/>
        <v>11</v>
      </c>
      <c r="H299" s="302">
        <f t="shared" si="11"/>
        <v>10</v>
      </c>
      <c r="I299" s="815"/>
      <c r="J299" s="815"/>
    </row>
    <row r="300" spans="1:10">
      <c r="A300" s="90" t="s">
        <v>2673</v>
      </c>
      <c r="B300" s="205" t="s">
        <v>2674</v>
      </c>
      <c r="C300" s="247"/>
      <c r="D300" s="247"/>
      <c r="E300" s="247">
        <v>13</v>
      </c>
      <c r="F300" s="247">
        <v>15</v>
      </c>
      <c r="G300" s="302">
        <f t="shared" si="10"/>
        <v>13</v>
      </c>
      <c r="H300" s="302">
        <f t="shared" si="11"/>
        <v>15</v>
      </c>
      <c r="I300" s="815"/>
      <c r="J300" s="815"/>
    </row>
    <row r="301" spans="1:10">
      <c r="A301" s="90" t="s">
        <v>2675</v>
      </c>
      <c r="B301" s="205" t="s">
        <v>2676</v>
      </c>
      <c r="C301" s="247"/>
      <c r="D301" s="247"/>
      <c r="E301" s="247">
        <v>1</v>
      </c>
      <c r="F301" s="247">
        <v>1</v>
      </c>
      <c r="G301" s="302">
        <f t="shared" si="10"/>
        <v>1</v>
      </c>
      <c r="H301" s="302">
        <f t="shared" si="11"/>
        <v>1</v>
      </c>
      <c r="I301" s="815"/>
      <c r="J301" s="815"/>
    </row>
    <row r="302" spans="1:10">
      <c r="A302" s="90" t="s">
        <v>3997</v>
      </c>
      <c r="B302" s="205" t="s">
        <v>3998</v>
      </c>
      <c r="C302" s="247"/>
      <c r="D302" s="247"/>
      <c r="E302" s="247">
        <v>26</v>
      </c>
      <c r="F302" s="247">
        <v>30</v>
      </c>
      <c r="G302" s="302">
        <f t="shared" si="10"/>
        <v>26</v>
      </c>
      <c r="H302" s="302">
        <f t="shared" si="11"/>
        <v>30</v>
      </c>
      <c r="I302" s="815"/>
      <c r="J302" s="815"/>
    </row>
    <row r="303" spans="1:10">
      <c r="A303" s="90" t="s">
        <v>3043</v>
      </c>
      <c r="B303" s="205" t="s">
        <v>3044</v>
      </c>
      <c r="C303" s="247"/>
      <c r="D303" s="247"/>
      <c r="E303" s="247">
        <v>4</v>
      </c>
      <c r="F303" s="247">
        <v>12</v>
      </c>
      <c r="G303" s="302">
        <f t="shared" si="10"/>
        <v>4</v>
      </c>
      <c r="H303" s="302">
        <f t="shared" si="11"/>
        <v>12</v>
      </c>
      <c r="I303" s="815"/>
      <c r="J303" s="815"/>
    </row>
    <row r="304" spans="1:10">
      <c r="A304" s="90" t="s">
        <v>2099</v>
      </c>
      <c r="B304" s="205" t="s">
        <v>2100</v>
      </c>
      <c r="C304" s="247"/>
      <c r="D304" s="247"/>
      <c r="E304" s="247">
        <v>223</v>
      </c>
      <c r="F304" s="247">
        <v>200</v>
      </c>
      <c r="G304" s="302">
        <f t="shared" si="10"/>
        <v>223</v>
      </c>
      <c r="H304" s="302">
        <f t="shared" si="11"/>
        <v>200</v>
      </c>
      <c r="I304" s="815"/>
      <c r="J304" s="815"/>
    </row>
    <row r="305" spans="1:10">
      <c r="A305" s="90" t="s">
        <v>2677</v>
      </c>
      <c r="B305" s="205" t="s">
        <v>2678</v>
      </c>
      <c r="C305" s="247"/>
      <c r="D305" s="247"/>
      <c r="E305" s="247">
        <v>42</v>
      </c>
      <c r="F305" s="247">
        <v>40</v>
      </c>
      <c r="G305" s="302">
        <f t="shared" si="10"/>
        <v>42</v>
      </c>
      <c r="H305" s="302">
        <f t="shared" si="11"/>
        <v>40</v>
      </c>
      <c r="I305" s="815"/>
      <c r="J305" s="815"/>
    </row>
    <row r="306" spans="1:10">
      <c r="A306" s="90" t="s">
        <v>3045</v>
      </c>
      <c r="B306" s="205" t="s">
        <v>3046</v>
      </c>
      <c r="C306" s="247"/>
      <c r="D306" s="247"/>
      <c r="E306" s="247">
        <v>19</v>
      </c>
      <c r="F306" s="247">
        <v>20</v>
      </c>
      <c r="G306" s="302">
        <f t="shared" si="10"/>
        <v>19</v>
      </c>
      <c r="H306" s="302">
        <f t="shared" si="11"/>
        <v>20</v>
      </c>
      <c r="I306" s="815"/>
      <c r="J306" s="815"/>
    </row>
    <row r="307" spans="1:10">
      <c r="A307" s="90" t="s">
        <v>2101</v>
      </c>
      <c r="B307" s="205" t="s">
        <v>2102</v>
      </c>
      <c r="C307" s="247"/>
      <c r="D307" s="247"/>
      <c r="E307" s="247">
        <v>82</v>
      </c>
      <c r="F307" s="247">
        <v>80</v>
      </c>
      <c r="G307" s="302">
        <f t="shared" si="10"/>
        <v>82</v>
      </c>
      <c r="H307" s="302">
        <f t="shared" si="11"/>
        <v>80</v>
      </c>
      <c r="I307" s="815"/>
      <c r="J307" s="815"/>
    </row>
    <row r="308" spans="1:10">
      <c r="A308" s="90" t="s">
        <v>3779</v>
      </c>
      <c r="B308" s="205" t="s">
        <v>3780</v>
      </c>
      <c r="C308" s="247"/>
      <c r="D308" s="247"/>
      <c r="E308" s="247">
        <v>10</v>
      </c>
      <c r="F308" s="247">
        <v>15</v>
      </c>
      <c r="G308" s="302">
        <f t="shared" si="10"/>
        <v>10</v>
      </c>
      <c r="H308" s="302">
        <f t="shared" si="11"/>
        <v>15</v>
      </c>
      <c r="I308" s="815"/>
      <c r="J308" s="815"/>
    </row>
    <row r="309" spans="1:10">
      <c r="A309" s="592" t="s">
        <v>1986</v>
      </c>
      <c r="B309" s="602" t="s">
        <v>1987</v>
      </c>
      <c r="C309" s="247"/>
      <c r="D309" s="247"/>
      <c r="E309" s="247">
        <v>47</v>
      </c>
      <c r="F309" s="247">
        <v>50</v>
      </c>
      <c r="G309" s="302">
        <f t="shared" si="10"/>
        <v>47</v>
      </c>
      <c r="H309" s="302">
        <f t="shared" si="11"/>
        <v>50</v>
      </c>
      <c r="I309" s="815"/>
      <c r="J309" s="815"/>
    </row>
    <row r="310" spans="1:10">
      <c r="A310" s="90" t="s">
        <v>3198</v>
      </c>
      <c r="B310" s="205" t="s">
        <v>3199</v>
      </c>
      <c r="C310" s="247"/>
      <c r="D310" s="247"/>
      <c r="E310" s="247">
        <v>0</v>
      </c>
      <c r="F310" s="247">
        <v>1</v>
      </c>
      <c r="G310" s="302">
        <f t="shared" si="10"/>
        <v>0</v>
      </c>
      <c r="H310" s="302">
        <f t="shared" si="11"/>
        <v>1</v>
      </c>
      <c r="I310" s="815"/>
      <c r="J310" s="815"/>
    </row>
    <row r="311" spans="1:10">
      <c r="A311" s="90" t="s">
        <v>2989</v>
      </c>
      <c r="B311" s="725" t="s">
        <v>2990</v>
      </c>
      <c r="C311" s="247"/>
      <c r="D311" s="247"/>
      <c r="E311" s="247">
        <v>0</v>
      </c>
      <c r="F311" s="247">
        <v>1</v>
      </c>
      <c r="G311" s="302">
        <f t="shared" si="10"/>
        <v>0</v>
      </c>
      <c r="H311" s="302">
        <f t="shared" si="11"/>
        <v>1</v>
      </c>
      <c r="I311" s="815"/>
      <c r="J311" s="815"/>
    </row>
    <row r="312" spans="1:10">
      <c r="A312" s="90" t="s">
        <v>3434</v>
      </c>
      <c r="B312" s="725" t="s">
        <v>3435</v>
      </c>
      <c r="C312" s="247"/>
      <c r="D312" s="247"/>
      <c r="E312" s="247">
        <v>53</v>
      </c>
      <c r="F312" s="247">
        <v>50</v>
      </c>
      <c r="G312" s="302">
        <f t="shared" si="10"/>
        <v>53</v>
      </c>
      <c r="H312" s="302">
        <f t="shared" si="11"/>
        <v>50</v>
      </c>
      <c r="I312" s="815"/>
      <c r="J312" s="815"/>
    </row>
    <row r="313" spans="1:10">
      <c r="A313" s="192" t="s">
        <v>3505</v>
      </c>
      <c r="B313" s="154" t="s">
        <v>3506</v>
      </c>
      <c r="C313" s="728"/>
      <c r="D313" s="728"/>
      <c r="E313" s="247">
        <v>0</v>
      </c>
      <c r="F313" s="247">
        <v>1</v>
      </c>
      <c r="G313" s="302">
        <f t="shared" si="10"/>
        <v>0</v>
      </c>
      <c r="H313" s="302">
        <f t="shared" si="11"/>
        <v>1</v>
      </c>
      <c r="I313" s="815"/>
      <c r="J313" s="815"/>
    </row>
    <row r="314" spans="1:10">
      <c r="A314" s="90" t="s">
        <v>2751</v>
      </c>
      <c r="B314" s="725" t="s">
        <v>2752</v>
      </c>
      <c r="C314" s="247"/>
      <c r="D314" s="247"/>
      <c r="E314" s="247">
        <v>8</v>
      </c>
      <c r="F314" s="247">
        <v>15</v>
      </c>
      <c r="G314" s="302">
        <f t="shared" si="10"/>
        <v>8</v>
      </c>
      <c r="H314" s="302">
        <f t="shared" si="11"/>
        <v>15</v>
      </c>
      <c r="I314" s="815"/>
      <c r="J314" s="815"/>
    </row>
    <row r="315" spans="1:10">
      <c r="A315" s="90" t="s">
        <v>2753</v>
      </c>
      <c r="B315" s="725" t="s">
        <v>2754</v>
      </c>
      <c r="C315" s="247"/>
      <c r="D315" s="247"/>
      <c r="E315" s="247">
        <v>0</v>
      </c>
      <c r="F315" s="247">
        <v>1</v>
      </c>
      <c r="G315" s="302">
        <f t="shared" si="10"/>
        <v>0</v>
      </c>
      <c r="H315" s="302">
        <f t="shared" si="11"/>
        <v>1</v>
      </c>
      <c r="I315" s="815"/>
      <c r="J315" s="815"/>
    </row>
    <row r="316" spans="1:10">
      <c r="A316" s="90" t="s">
        <v>2755</v>
      </c>
      <c r="B316" s="725" t="s">
        <v>2756</v>
      </c>
      <c r="C316" s="247"/>
      <c r="D316" s="247"/>
      <c r="E316" s="247">
        <v>0</v>
      </c>
      <c r="F316" s="247">
        <v>1</v>
      </c>
      <c r="G316" s="302">
        <f t="shared" si="10"/>
        <v>0</v>
      </c>
      <c r="H316" s="302">
        <f t="shared" si="11"/>
        <v>1</v>
      </c>
      <c r="I316" s="815"/>
      <c r="J316" s="815"/>
    </row>
    <row r="317" spans="1:10">
      <c r="A317" s="90" t="s">
        <v>2757</v>
      </c>
      <c r="B317" s="725" t="s">
        <v>2758</v>
      </c>
      <c r="C317" s="247"/>
      <c r="D317" s="247"/>
      <c r="E317" s="247">
        <v>0</v>
      </c>
      <c r="F317" s="247">
        <v>1</v>
      </c>
      <c r="G317" s="302">
        <f t="shared" si="10"/>
        <v>0</v>
      </c>
      <c r="H317" s="302">
        <f t="shared" si="11"/>
        <v>1</v>
      </c>
      <c r="I317" s="815"/>
      <c r="J317" s="815"/>
    </row>
    <row r="318" spans="1:10">
      <c r="A318" s="90" t="s">
        <v>4011</v>
      </c>
      <c r="B318" s="725" t="s">
        <v>4012</v>
      </c>
      <c r="C318" s="247"/>
      <c r="D318" s="247"/>
      <c r="E318" s="247">
        <v>0</v>
      </c>
      <c r="F318" s="247">
        <v>1</v>
      </c>
      <c r="G318" s="302">
        <f t="shared" si="10"/>
        <v>0</v>
      </c>
      <c r="H318" s="302">
        <f t="shared" si="11"/>
        <v>1</v>
      </c>
      <c r="I318" s="815"/>
      <c r="J318" s="815"/>
    </row>
    <row r="319" spans="1:10">
      <c r="A319" s="90" t="s">
        <v>4013</v>
      </c>
      <c r="B319" s="725" t="s">
        <v>4014</v>
      </c>
      <c r="C319" s="247"/>
      <c r="D319" s="247"/>
      <c r="E319" s="247">
        <v>1</v>
      </c>
      <c r="F319" s="247">
        <v>1</v>
      </c>
      <c r="G319" s="302">
        <f t="shared" si="10"/>
        <v>1</v>
      </c>
      <c r="H319" s="302">
        <f t="shared" si="11"/>
        <v>1</v>
      </c>
      <c r="I319" s="815"/>
      <c r="J319" s="815"/>
    </row>
    <row r="320" spans="1:10">
      <c r="A320" s="90" t="s">
        <v>3033</v>
      </c>
      <c r="B320" s="725" t="s">
        <v>3034</v>
      </c>
      <c r="C320" s="247"/>
      <c r="D320" s="247"/>
      <c r="E320" s="247">
        <v>0</v>
      </c>
      <c r="F320" s="247">
        <v>1</v>
      </c>
      <c r="G320" s="302">
        <f t="shared" si="10"/>
        <v>0</v>
      </c>
      <c r="H320" s="302">
        <f t="shared" si="11"/>
        <v>1</v>
      </c>
      <c r="I320" s="815"/>
      <c r="J320" s="815"/>
    </row>
    <row r="321" spans="1:10">
      <c r="A321" s="90" t="s">
        <v>3047</v>
      </c>
      <c r="B321" s="725" t="s">
        <v>3048</v>
      </c>
      <c r="C321" s="247"/>
      <c r="D321" s="247"/>
      <c r="E321" s="247">
        <v>0</v>
      </c>
      <c r="F321" s="247">
        <v>1</v>
      </c>
      <c r="G321" s="302">
        <f t="shared" si="10"/>
        <v>0</v>
      </c>
      <c r="H321" s="302">
        <f t="shared" si="11"/>
        <v>1</v>
      </c>
      <c r="I321" s="815"/>
      <c r="J321" s="815"/>
    </row>
    <row r="322" spans="1:10">
      <c r="A322" s="90" t="s">
        <v>2759</v>
      </c>
      <c r="B322" s="725" t="s">
        <v>2760</v>
      </c>
      <c r="C322" s="247"/>
      <c r="D322" s="247"/>
      <c r="E322" s="247">
        <v>6</v>
      </c>
      <c r="F322" s="247">
        <v>10</v>
      </c>
      <c r="G322" s="302">
        <f t="shared" si="10"/>
        <v>6</v>
      </c>
      <c r="H322" s="302">
        <f t="shared" si="11"/>
        <v>10</v>
      </c>
      <c r="I322" s="815"/>
      <c r="J322" s="815"/>
    </row>
    <row r="323" spans="1:10">
      <c r="A323" s="90" t="s">
        <v>3035</v>
      </c>
      <c r="B323" s="725" t="s">
        <v>3036</v>
      </c>
      <c r="C323" s="247"/>
      <c r="D323" s="247"/>
      <c r="E323" s="247">
        <v>0</v>
      </c>
      <c r="F323" s="247">
        <v>1</v>
      </c>
      <c r="G323" s="302">
        <f t="shared" si="10"/>
        <v>0</v>
      </c>
      <c r="H323" s="302">
        <f t="shared" si="11"/>
        <v>1</v>
      </c>
      <c r="I323" s="815"/>
      <c r="J323" s="815"/>
    </row>
    <row r="324" spans="1:10">
      <c r="A324" s="90" t="s">
        <v>3209</v>
      </c>
      <c r="B324" s="205" t="s">
        <v>3210</v>
      </c>
      <c r="C324" s="247"/>
      <c r="D324" s="247"/>
      <c r="E324" s="247">
        <v>0</v>
      </c>
      <c r="F324" s="247">
        <v>1</v>
      </c>
      <c r="G324" s="302">
        <f t="shared" ref="G324:G355" si="12">C324+E324</f>
        <v>0</v>
      </c>
      <c r="H324" s="302">
        <f t="shared" ref="H324:H355" si="13">D324+F324</f>
        <v>1</v>
      </c>
      <c r="I324" s="815"/>
      <c r="J324" s="815"/>
    </row>
    <row r="325" spans="1:10">
      <c r="A325" s="90" t="s">
        <v>2769</v>
      </c>
      <c r="B325" s="205" t="s">
        <v>2770</v>
      </c>
      <c r="C325" s="247"/>
      <c r="D325" s="247"/>
      <c r="E325" s="247">
        <v>0</v>
      </c>
      <c r="F325" s="247">
        <v>1</v>
      </c>
      <c r="G325" s="302">
        <f t="shared" si="12"/>
        <v>0</v>
      </c>
      <c r="H325" s="302">
        <f t="shared" si="13"/>
        <v>1</v>
      </c>
      <c r="I325" s="815"/>
      <c r="J325" s="815"/>
    </row>
    <row r="326" spans="1:10">
      <c r="A326" s="90" t="s">
        <v>4033</v>
      </c>
      <c r="B326" s="205" t="s">
        <v>4034</v>
      </c>
      <c r="C326" s="247"/>
      <c r="D326" s="247"/>
      <c r="E326" s="247">
        <v>0</v>
      </c>
      <c r="F326" s="247">
        <v>1</v>
      </c>
      <c r="G326" s="302">
        <f t="shared" si="12"/>
        <v>0</v>
      </c>
      <c r="H326" s="302">
        <f t="shared" si="13"/>
        <v>1</v>
      </c>
      <c r="I326" s="815"/>
      <c r="J326" s="815"/>
    </row>
    <row r="327" spans="1:10">
      <c r="A327" s="90" t="s">
        <v>4035</v>
      </c>
      <c r="B327" s="205" t="s">
        <v>4036</v>
      </c>
      <c r="C327" s="247"/>
      <c r="D327" s="247"/>
      <c r="E327" s="247">
        <v>0</v>
      </c>
      <c r="F327" s="247">
        <v>1</v>
      </c>
      <c r="G327" s="302">
        <f t="shared" si="12"/>
        <v>0</v>
      </c>
      <c r="H327" s="302">
        <f t="shared" si="13"/>
        <v>1</v>
      </c>
      <c r="I327" s="815"/>
      <c r="J327" s="815"/>
    </row>
    <row r="328" spans="1:10">
      <c r="A328" s="90" t="s">
        <v>2771</v>
      </c>
      <c r="B328" s="205" t="s">
        <v>2772</v>
      </c>
      <c r="C328" s="247"/>
      <c r="D328" s="247"/>
      <c r="E328" s="247">
        <v>0</v>
      </c>
      <c r="F328" s="247">
        <v>1</v>
      </c>
      <c r="G328" s="302">
        <f t="shared" si="12"/>
        <v>0</v>
      </c>
      <c r="H328" s="302">
        <f t="shared" si="13"/>
        <v>1</v>
      </c>
      <c r="I328" s="815"/>
      <c r="J328" s="815"/>
    </row>
    <row r="329" spans="1:10">
      <c r="A329" s="90" t="s">
        <v>4037</v>
      </c>
      <c r="B329" s="205" t="s">
        <v>4038</v>
      </c>
      <c r="C329" s="247"/>
      <c r="D329" s="247"/>
      <c r="E329" s="247">
        <v>0</v>
      </c>
      <c r="F329" s="247">
        <v>1</v>
      </c>
      <c r="G329" s="302">
        <f t="shared" si="12"/>
        <v>0</v>
      </c>
      <c r="H329" s="302">
        <f t="shared" si="13"/>
        <v>1</v>
      </c>
      <c r="I329" s="815"/>
      <c r="J329" s="815"/>
    </row>
    <row r="330" spans="1:10">
      <c r="A330" s="90" t="s">
        <v>4039</v>
      </c>
      <c r="B330" s="205" t="s">
        <v>4040</v>
      </c>
      <c r="C330" s="247"/>
      <c r="D330" s="247"/>
      <c r="E330" s="247">
        <v>0</v>
      </c>
      <c r="F330" s="247">
        <v>1</v>
      </c>
      <c r="G330" s="302">
        <f t="shared" si="12"/>
        <v>0</v>
      </c>
      <c r="H330" s="302">
        <f t="shared" si="13"/>
        <v>1</v>
      </c>
      <c r="I330" s="815"/>
      <c r="J330" s="815"/>
    </row>
    <row r="331" spans="1:10">
      <c r="A331" s="90" t="s">
        <v>4041</v>
      </c>
      <c r="B331" s="205" t="s">
        <v>4042</v>
      </c>
      <c r="C331" s="247"/>
      <c r="D331" s="247"/>
      <c r="E331" s="247">
        <v>0</v>
      </c>
      <c r="F331" s="247">
        <v>1</v>
      </c>
      <c r="G331" s="302">
        <f t="shared" si="12"/>
        <v>0</v>
      </c>
      <c r="H331" s="302">
        <f t="shared" si="13"/>
        <v>1</v>
      </c>
      <c r="I331" s="815"/>
      <c r="J331" s="815"/>
    </row>
    <row r="332" spans="1:10">
      <c r="A332" s="90" t="s">
        <v>4043</v>
      </c>
      <c r="B332" s="205" t="s">
        <v>4044</v>
      </c>
      <c r="C332" s="247"/>
      <c r="D332" s="247"/>
      <c r="E332" s="247">
        <v>0</v>
      </c>
      <c r="F332" s="247">
        <v>1</v>
      </c>
      <c r="G332" s="302">
        <f t="shared" si="12"/>
        <v>0</v>
      </c>
      <c r="H332" s="302">
        <f t="shared" si="13"/>
        <v>1</v>
      </c>
      <c r="I332" s="815"/>
      <c r="J332" s="815"/>
    </row>
    <row r="333" spans="1:10">
      <c r="A333" s="90" t="s">
        <v>2773</v>
      </c>
      <c r="B333" s="205" t="s">
        <v>2774</v>
      </c>
      <c r="C333" s="247"/>
      <c r="D333" s="247"/>
      <c r="E333" s="247">
        <v>0</v>
      </c>
      <c r="F333" s="247">
        <v>1</v>
      </c>
      <c r="G333" s="302">
        <f t="shared" si="12"/>
        <v>0</v>
      </c>
      <c r="H333" s="302">
        <f t="shared" si="13"/>
        <v>1</v>
      </c>
      <c r="I333" s="815"/>
      <c r="J333" s="815"/>
    </row>
    <row r="334" spans="1:10">
      <c r="A334" s="90" t="s">
        <v>4045</v>
      </c>
      <c r="B334" s="205" t="s">
        <v>4046</v>
      </c>
      <c r="C334" s="247"/>
      <c r="D334" s="247"/>
      <c r="E334" s="247">
        <v>1</v>
      </c>
      <c r="F334" s="247">
        <v>1</v>
      </c>
      <c r="G334" s="302">
        <f t="shared" si="12"/>
        <v>1</v>
      </c>
      <c r="H334" s="302">
        <f t="shared" si="13"/>
        <v>1</v>
      </c>
      <c r="I334" s="815"/>
      <c r="J334" s="815"/>
    </row>
    <row r="335" spans="1:10">
      <c r="A335" s="90" t="s">
        <v>4047</v>
      </c>
      <c r="B335" s="205" t="s">
        <v>4048</v>
      </c>
      <c r="C335" s="247"/>
      <c r="D335" s="247"/>
      <c r="E335" s="247">
        <v>0</v>
      </c>
      <c r="F335" s="247">
        <v>1</v>
      </c>
      <c r="G335" s="302">
        <f t="shared" si="12"/>
        <v>0</v>
      </c>
      <c r="H335" s="302">
        <f t="shared" si="13"/>
        <v>1</v>
      </c>
      <c r="I335" s="815"/>
      <c r="J335" s="815"/>
    </row>
    <row r="336" spans="1:10">
      <c r="A336" s="90" t="s">
        <v>4131</v>
      </c>
      <c r="B336" s="205" t="s">
        <v>4132</v>
      </c>
      <c r="C336" s="247"/>
      <c r="D336" s="247"/>
      <c r="E336" s="247">
        <v>0</v>
      </c>
      <c r="F336" s="247">
        <v>1</v>
      </c>
      <c r="G336" s="302">
        <f t="shared" si="12"/>
        <v>0</v>
      </c>
      <c r="H336" s="302">
        <f t="shared" si="13"/>
        <v>1</v>
      </c>
      <c r="I336" s="815"/>
      <c r="J336" s="815"/>
    </row>
    <row r="337" spans="1:10">
      <c r="A337" s="90" t="s">
        <v>4133</v>
      </c>
      <c r="B337" s="205" t="s">
        <v>4134</v>
      </c>
      <c r="C337" s="247"/>
      <c r="D337" s="247"/>
      <c r="E337" s="247">
        <v>0</v>
      </c>
      <c r="F337" s="247">
        <v>1</v>
      </c>
      <c r="G337" s="302">
        <f t="shared" si="12"/>
        <v>0</v>
      </c>
      <c r="H337" s="302">
        <f t="shared" si="13"/>
        <v>1</v>
      </c>
      <c r="I337" s="815"/>
      <c r="J337" s="815"/>
    </row>
    <row r="338" spans="1:10">
      <c r="A338" s="90" t="s">
        <v>4135</v>
      </c>
      <c r="B338" s="205" t="s">
        <v>4136</v>
      </c>
      <c r="C338" s="247"/>
      <c r="D338" s="247"/>
      <c r="E338" s="247">
        <v>0</v>
      </c>
      <c r="F338" s="247">
        <v>1</v>
      </c>
      <c r="G338" s="302">
        <f t="shared" si="12"/>
        <v>0</v>
      </c>
      <c r="H338" s="302">
        <f t="shared" si="13"/>
        <v>1</v>
      </c>
      <c r="I338" s="815"/>
      <c r="J338" s="815"/>
    </row>
    <row r="339" spans="1:10">
      <c r="A339" s="90" t="s">
        <v>3192</v>
      </c>
      <c r="B339" s="205" t="s">
        <v>3193</v>
      </c>
      <c r="C339" s="247"/>
      <c r="D339" s="247"/>
      <c r="E339" s="247">
        <v>0</v>
      </c>
      <c r="F339" s="247">
        <v>1</v>
      </c>
      <c r="G339" s="302">
        <f t="shared" si="12"/>
        <v>0</v>
      </c>
      <c r="H339" s="302">
        <f t="shared" si="13"/>
        <v>1</v>
      </c>
      <c r="I339" s="815"/>
      <c r="J339" s="815"/>
    </row>
    <row r="340" spans="1:10">
      <c r="A340" s="90" t="s">
        <v>3194</v>
      </c>
      <c r="B340" s="205" t="s">
        <v>3195</v>
      </c>
      <c r="C340" s="247"/>
      <c r="D340" s="247"/>
      <c r="E340" s="247">
        <v>0</v>
      </c>
      <c r="F340" s="247">
        <v>1</v>
      </c>
      <c r="G340" s="302">
        <f t="shared" si="12"/>
        <v>0</v>
      </c>
      <c r="H340" s="302">
        <f t="shared" si="13"/>
        <v>1</v>
      </c>
      <c r="I340" s="815"/>
      <c r="J340" s="815"/>
    </row>
    <row r="341" spans="1:10">
      <c r="A341" s="90" t="s">
        <v>2789</v>
      </c>
      <c r="B341" s="205" t="s">
        <v>2790</v>
      </c>
      <c r="C341" s="247"/>
      <c r="D341" s="247"/>
      <c r="E341" s="247">
        <v>1</v>
      </c>
      <c r="F341" s="247">
        <v>1</v>
      </c>
      <c r="G341" s="302">
        <f t="shared" si="12"/>
        <v>1</v>
      </c>
      <c r="H341" s="302">
        <f t="shared" si="13"/>
        <v>1</v>
      </c>
      <c r="I341" s="815"/>
      <c r="J341" s="815"/>
    </row>
    <row r="342" spans="1:10">
      <c r="A342" s="90" t="s">
        <v>2791</v>
      </c>
      <c r="B342" s="205" t="s">
        <v>2792</v>
      </c>
      <c r="C342" s="247"/>
      <c r="D342" s="247"/>
      <c r="E342" s="247">
        <v>0</v>
      </c>
      <c r="F342" s="247">
        <v>1</v>
      </c>
      <c r="G342" s="302">
        <f t="shared" si="12"/>
        <v>0</v>
      </c>
      <c r="H342" s="302">
        <f t="shared" si="13"/>
        <v>1</v>
      </c>
      <c r="I342" s="815"/>
      <c r="J342" s="815"/>
    </row>
    <row r="343" spans="1:10">
      <c r="A343" s="90" t="s">
        <v>2793</v>
      </c>
      <c r="B343" s="205" t="s">
        <v>2794</v>
      </c>
      <c r="C343" s="247"/>
      <c r="D343" s="247"/>
      <c r="E343" s="247">
        <v>0</v>
      </c>
      <c r="F343" s="247">
        <v>1</v>
      </c>
      <c r="G343" s="302">
        <f t="shared" si="12"/>
        <v>0</v>
      </c>
      <c r="H343" s="302">
        <f t="shared" si="13"/>
        <v>1</v>
      </c>
      <c r="I343" s="815"/>
      <c r="J343" s="815"/>
    </row>
    <row r="344" spans="1:10">
      <c r="A344" s="90" t="s">
        <v>3122</v>
      </c>
      <c r="B344" s="205" t="s">
        <v>3123</v>
      </c>
      <c r="C344" s="247"/>
      <c r="D344" s="247"/>
      <c r="E344" s="247">
        <v>0</v>
      </c>
      <c r="F344" s="247">
        <v>1</v>
      </c>
      <c r="G344" s="302">
        <f t="shared" si="12"/>
        <v>0</v>
      </c>
      <c r="H344" s="302">
        <f t="shared" si="13"/>
        <v>1</v>
      </c>
      <c r="I344" s="815"/>
      <c r="J344" s="815"/>
    </row>
    <row r="345" spans="1:10">
      <c r="A345" s="90" t="s">
        <v>2795</v>
      </c>
      <c r="B345" s="205" t="s">
        <v>2796</v>
      </c>
      <c r="C345" s="247"/>
      <c r="D345" s="247"/>
      <c r="E345" s="247">
        <v>1</v>
      </c>
      <c r="F345" s="247">
        <v>1</v>
      </c>
      <c r="G345" s="302">
        <f t="shared" si="12"/>
        <v>1</v>
      </c>
      <c r="H345" s="302">
        <f t="shared" si="13"/>
        <v>1</v>
      </c>
      <c r="I345" s="815"/>
      <c r="J345" s="815"/>
    </row>
    <row r="346" spans="1:10">
      <c r="A346" s="90" t="s">
        <v>4137</v>
      </c>
      <c r="B346" s="205" t="s">
        <v>4138</v>
      </c>
      <c r="C346" s="247"/>
      <c r="D346" s="247"/>
      <c r="E346" s="247">
        <v>0</v>
      </c>
      <c r="F346" s="247">
        <v>1</v>
      </c>
      <c r="G346" s="302">
        <f t="shared" si="12"/>
        <v>0</v>
      </c>
      <c r="H346" s="302">
        <f t="shared" si="13"/>
        <v>1</v>
      </c>
      <c r="I346" s="815"/>
      <c r="J346" s="815"/>
    </row>
    <row r="347" spans="1:10">
      <c r="A347" s="194" t="s">
        <v>4187</v>
      </c>
      <c r="B347" s="152" t="s">
        <v>4297</v>
      </c>
      <c r="C347" s="247"/>
      <c r="D347" s="247"/>
      <c r="E347" s="247">
        <v>0</v>
      </c>
      <c r="F347" s="247">
        <v>1</v>
      </c>
      <c r="G347" s="302">
        <f t="shared" si="12"/>
        <v>0</v>
      </c>
      <c r="H347" s="302">
        <f t="shared" si="13"/>
        <v>1</v>
      </c>
      <c r="I347" s="815"/>
      <c r="J347" s="815"/>
    </row>
    <row r="348" spans="1:10">
      <c r="A348" s="90" t="s">
        <v>4195</v>
      </c>
      <c r="B348" s="205" t="s">
        <v>4196</v>
      </c>
      <c r="C348" s="247"/>
      <c r="D348" s="247"/>
      <c r="E348" s="247">
        <v>4</v>
      </c>
      <c r="F348" s="247">
        <v>5</v>
      </c>
      <c r="G348" s="302">
        <f t="shared" si="12"/>
        <v>4</v>
      </c>
      <c r="H348" s="302">
        <f t="shared" si="13"/>
        <v>5</v>
      </c>
      <c r="I348" s="815"/>
      <c r="J348" s="815"/>
    </row>
    <row r="349" spans="1:10">
      <c r="A349" s="90" t="s">
        <v>4216</v>
      </c>
      <c r="B349" s="205" t="s">
        <v>4217</v>
      </c>
      <c r="C349" s="247"/>
      <c r="D349" s="247"/>
      <c r="E349" s="247">
        <v>0</v>
      </c>
      <c r="F349" s="247">
        <v>1</v>
      </c>
      <c r="G349" s="302">
        <f t="shared" si="12"/>
        <v>0</v>
      </c>
      <c r="H349" s="302">
        <f t="shared" si="13"/>
        <v>1</v>
      </c>
      <c r="I349" s="815"/>
      <c r="J349" s="815"/>
    </row>
    <row r="350" spans="1:10">
      <c r="A350" s="90" t="s">
        <v>3777</v>
      </c>
      <c r="B350" s="205" t="s">
        <v>3778</v>
      </c>
      <c r="C350" s="247"/>
      <c r="D350" s="247"/>
      <c r="E350" s="247">
        <v>51</v>
      </c>
      <c r="F350" s="247">
        <v>50</v>
      </c>
      <c r="G350" s="302">
        <f t="shared" si="12"/>
        <v>51</v>
      </c>
      <c r="H350" s="302">
        <f t="shared" si="13"/>
        <v>50</v>
      </c>
      <c r="I350" s="815"/>
      <c r="J350" s="815"/>
    </row>
    <row r="351" spans="1:10">
      <c r="A351" s="90" t="s">
        <v>4231</v>
      </c>
      <c r="B351" s="205" t="s">
        <v>4232</v>
      </c>
      <c r="C351" s="247"/>
      <c r="D351" s="247"/>
      <c r="E351" s="247">
        <v>0</v>
      </c>
      <c r="F351" s="247">
        <v>1</v>
      </c>
      <c r="G351" s="302">
        <f t="shared" si="12"/>
        <v>0</v>
      </c>
      <c r="H351" s="302">
        <f t="shared" si="13"/>
        <v>1</v>
      </c>
      <c r="I351" s="815"/>
      <c r="J351" s="815"/>
    </row>
    <row r="352" spans="1:10">
      <c r="A352" s="90" t="s">
        <v>3697</v>
      </c>
      <c r="B352" s="205" t="s">
        <v>3698</v>
      </c>
      <c r="C352" s="247"/>
      <c r="D352" s="247"/>
      <c r="E352" s="247">
        <v>0</v>
      </c>
      <c r="F352" s="247">
        <v>1</v>
      </c>
      <c r="G352" s="302">
        <f t="shared" si="12"/>
        <v>0</v>
      </c>
      <c r="H352" s="302">
        <f t="shared" si="13"/>
        <v>1</v>
      </c>
      <c r="I352" s="815"/>
      <c r="J352" s="815"/>
    </row>
    <row r="353" spans="1:10">
      <c r="A353" s="90" t="s">
        <v>4239</v>
      </c>
      <c r="B353" s="205" t="s">
        <v>4240</v>
      </c>
      <c r="C353" s="247"/>
      <c r="D353" s="247"/>
      <c r="E353" s="247">
        <v>1</v>
      </c>
      <c r="F353" s="247">
        <v>1</v>
      </c>
      <c r="G353" s="302">
        <f t="shared" si="12"/>
        <v>1</v>
      </c>
      <c r="H353" s="302">
        <f t="shared" si="13"/>
        <v>1</v>
      </c>
      <c r="I353" s="815"/>
      <c r="J353" s="815"/>
    </row>
    <row r="354" spans="1:10" ht="24">
      <c r="A354" s="90" t="s">
        <v>4241</v>
      </c>
      <c r="B354" s="205" t="s">
        <v>4242</v>
      </c>
      <c r="C354" s="247"/>
      <c r="D354" s="247"/>
      <c r="E354" s="247">
        <v>0</v>
      </c>
      <c r="F354" s="247">
        <v>1</v>
      </c>
      <c r="G354" s="302">
        <f t="shared" si="12"/>
        <v>0</v>
      </c>
      <c r="H354" s="302">
        <f t="shared" si="13"/>
        <v>1</v>
      </c>
      <c r="I354" s="815"/>
      <c r="J354" s="815"/>
    </row>
    <row r="355" spans="1:10">
      <c r="A355" s="90" t="s">
        <v>4243</v>
      </c>
      <c r="B355" s="821" t="s">
        <v>4244</v>
      </c>
      <c r="C355" s="247"/>
      <c r="D355" s="247"/>
      <c r="E355" s="247">
        <v>0</v>
      </c>
      <c r="F355" s="247">
        <v>1</v>
      </c>
      <c r="G355" s="302">
        <f t="shared" si="12"/>
        <v>0</v>
      </c>
      <c r="H355" s="302">
        <f t="shared" si="13"/>
        <v>1</v>
      </c>
      <c r="I355" s="815"/>
      <c r="J355" s="815"/>
    </row>
    <row r="356" spans="1:10" ht="24">
      <c r="A356" s="90" t="s">
        <v>4245</v>
      </c>
      <c r="B356" s="205" t="s">
        <v>4246</v>
      </c>
      <c r="C356" s="247"/>
      <c r="D356" s="247"/>
      <c r="E356" s="247">
        <v>0</v>
      </c>
      <c r="F356" s="247">
        <v>1</v>
      </c>
      <c r="G356" s="302">
        <f t="shared" ref="G356:G388" si="14">C356+E356</f>
        <v>0</v>
      </c>
      <c r="H356" s="302">
        <f t="shared" ref="H356:H388" si="15">D356+F356</f>
        <v>1</v>
      </c>
      <c r="I356" s="815"/>
      <c r="J356" s="815"/>
    </row>
    <row r="357" spans="1:10" ht="24">
      <c r="A357" s="90" t="s">
        <v>4247</v>
      </c>
      <c r="B357" s="205" t="s">
        <v>4248</v>
      </c>
      <c r="C357" s="247"/>
      <c r="D357" s="247"/>
      <c r="E357" s="247">
        <v>0</v>
      </c>
      <c r="F357" s="247">
        <v>1</v>
      </c>
      <c r="G357" s="302">
        <f t="shared" si="14"/>
        <v>0</v>
      </c>
      <c r="H357" s="302">
        <f t="shared" si="15"/>
        <v>1</v>
      </c>
      <c r="I357" s="815"/>
      <c r="J357" s="815"/>
    </row>
    <row r="358" spans="1:10">
      <c r="A358" s="90" t="s">
        <v>4249</v>
      </c>
      <c r="B358" s="205" t="s">
        <v>4250</v>
      </c>
      <c r="C358" s="247"/>
      <c r="D358" s="247"/>
      <c r="E358" s="247">
        <v>0</v>
      </c>
      <c r="F358" s="247">
        <v>1</v>
      </c>
      <c r="G358" s="302">
        <f t="shared" si="14"/>
        <v>0</v>
      </c>
      <c r="H358" s="302">
        <f t="shared" si="15"/>
        <v>1</v>
      </c>
      <c r="I358" s="815"/>
      <c r="J358" s="815"/>
    </row>
    <row r="359" spans="1:10">
      <c r="A359" s="90" t="s">
        <v>3699</v>
      </c>
      <c r="B359" s="205" t="s">
        <v>3700</v>
      </c>
      <c r="C359" s="247"/>
      <c r="D359" s="247"/>
      <c r="E359" s="247">
        <v>2</v>
      </c>
      <c r="F359" s="247">
        <v>3</v>
      </c>
      <c r="G359" s="302">
        <f t="shared" si="14"/>
        <v>2</v>
      </c>
      <c r="H359" s="302">
        <f t="shared" si="15"/>
        <v>3</v>
      </c>
      <c r="I359" s="815"/>
      <c r="J359" s="815"/>
    </row>
    <row r="360" spans="1:10">
      <c r="A360" s="90" t="s">
        <v>4251</v>
      </c>
      <c r="B360" s="205" t="s">
        <v>4252</v>
      </c>
      <c r="C360" s="247"/>
      <c r="D360" s="247"/>
      <c r="E360" s="247">
        <v>0</v>
      </c>
      <c r="F360" s="247">
        <v>1</v>
      </c>
      <c r="G360" s="302">
        <f t="shared" si="14"/>
        <v>0</v>
      </c>
      <c r="H360" s="302">
        <f t="shared" si="15"/>
        <v>1</v>
      </c>
      <c r="I360" s="815"/>
      <c r="J360" s="815"/>
    </row>
    <row r="361" spans="1:10">
      <c r="A361" s="90" t="s">
        <v>4253</v>
      </c>
      <c r="B361" s="205" t="s">
        <v>4254</v>
      </c>
      <c r="C361" s="247"/>
      <c r="D361" s="247"/>
      <c r="E361" s="247">
        <v>0</v>
      </c>
      <c r="F361" s="247">
        <v>1</v>
      </c>
      <c r="G361" s="302">
        <f t="shared" si="14"/>
        <v>0</v>
      </c>
      <c r="H361" s="302">
        <f t="shared" si="15"/>
        <v>1</v>
      </c>
      <c r="I361" s="815"/>
      <c r="J361" s="815"/>
    </row>
    <row r="362" spans="1:10">
      <c r="A362" s="90" t="s">
        <v>3701</v>
      </c>
      <c r="B362" s="205" t="s">
        <v>3702</v>
      </c>
      <c r="C362" s="247"/>
      <c r="D362" s="247"/>
      <c r="E362" s="247">
        <v>0</v>
      </c>
      <c r="F362" s="247">
        <v>1</v>
      </c>
      <c r="G362" s="302">
        <f t="shared" si="14"/>
        <v>0</v>
      </c>
      <c r="H362" s="302">
        <f t="shared" si="15"/>
        <v>1</v>
      </c>
      <c r="I362" s="815"/>
      <c r="J362" s="815"/>
    </row>
    <row r="363" spans="1:10">
      <c r="A363" s="90" t="s">
        <v>4257</v>
      </c>
      <c r="B363" s="205" t="s">
        <v>4258</v>
      </c>
      <c r="C363" s="247"/>
      <c r="D363" s="247"/>
      <c r="E363" s="247">
        <v>0</v>
      </c>
      <c r="F363" s="247">
        <v>1</v>
      </c>
      <c r="G363" s="302">
        <f t="shared" si="14"/>
        <v>0</v>
      </c>
      <c r="H363" s="302">
        <f t="shared" si="15"/>
        <v>1</v>
      </c>
      <c r="I363" s="815"/>
      <c r="J363" s="815"/>
    </row>
    <row r="364" spans="1:10">
      <c r="A364" s="90" t="s">
        <v>4259</v>
      </c>
      <c r="B364" s="205" t="s">
        <v>4220</v>
      </c>
      <c r="C364" s="247"/>
      <c r="D364" s="247"/>
      <c r="E364" s="247">
        <v>1</v>
      </c>
      <c r="F364" s="247">
        <v>1</v>
      </c>
      <c r="G364" s="302">
        <f t="shared" si="14"/>
        <v>1</v>
      </c>
      <c r="H364" s="302">
        <f t="shared" si="15"/>
        <v>1</v>
      </c>
      <c r="I364" s="815"/>
      <c r="J364" s="815"/>
    </row>
    <row r="365" spans="1:10">
      <c r="A365" s="90" t="s">
        <v>4260</v>
      </c>
      <c r="B365" s="205" t="s">
        <v>4218</v>
      </c>
      <c r="C365" s="247"/>
      <c r="D365" s="247"/>
      <c r="E365" s="247">
        <v>1</v>
      </c>
      <c r="F365" s="247">
        <v>1</v>
      </c>
      <c r="G365" s="302">
        <f t="shared" si="14"/>
        <v>1</v>
      </c>
      <c r="H365" s="302">
        <f t="shared" si="15"/>
        <v>1</v>
      </c>
      <c r="I365" s="815"/>
      <c r="J365" s="815"/>
    </row>
    <row r="366" spans="1:10">
      <c r="A366" s="90" t="s">
        <v>3703</v>
      </c>
      <c r="B366" s="205" t="s">
        <v>3704</v>
      </c>
      <c r="C366" s="247"/>
      <c r="D366" s="247"/>
      <c r="E366" s="247">
        <v>1</v>
      </c>
      <c r="F366" s="247">
        <v>1</v>
      </c>
      <c r="G366" s="302">
        <f t="shared" si="14"/>
        <v>1</v>
      </c>
      <c r="H366" s="302">
        <f t="shared" si="15"/>
        <v>1</v>
      </c>
      <c r="I366" s="815"/>
      <c r="J366" s="815"/>
    </row>
    <row r="367" spans="1:10">
      <c r="A367" s="90" t="s">
        <v>3705</v>
      </c>
      <c r="B367" s="205" t="s">
        <v>3706</v>
      </c>
      <c r="C367" s="247"/>
      <c r="D367" s="247"/>
      <c r="E367" s="247">
        <v>1</v>
      </c>
      <c r="F367" s="247">
        <v>1</v>
      </c>
      <c r="G367" s="302">
        <f t="shared" si="14"/>
        <v>1</v>
      </c>
      <c r="H367" s="302">
        <f t="shared" si="15"/>
        <v>1</v>
      </c>
      <c r="I367" s="815"/>
      <c r="J367" s="815"/>
    </row>
    <row r="368" spans="1:10">
      <c r="A368" s="831" t="s">
        <v>4261</v>
      </c>
      <c r="B368" s="832" t="s">
        <v>4262</v>
      </c>
      <c r="C368" s="833"/>
      <c r="D368" s="833"/>
      <c r="E368" s="247">
        <v>0</v>
      </c>
      <c r="F368" s="247">
        <v>1</v>
      </c>
      <c r="G368" s="834">
        <f t="shared" si="14"/>
        <v>0</v>
      </c>
      <c r="H368" s="834">
        <f t="shared" si="15"/>
        <v>1</v>
      </c>
      <c r="I368" s="815"/>
      <c r="J368" s="844"/>
    </row>
    <row r="369" spans="1:10">
      <c r="A369" s="831" t="s">
        <v>4263</v>
      </c>
      <c r="B369" s="832" t="s">
        <v>4264</v>
      </c>
      <c r="C369" s="833"/>
      <c r="D369" s="833"/>
      <c r="E369" s="247">
        <v>0</v>
      </c>
      <c r="F369" s="247">
        <v>1</v>
      </c>
      <c r="G369" s="834">
        <f t="shared" si="14"/>
        <v>0</v>
      </c>
      <c r="H369" s="834">
        <f t="shared" si="15"/>
        <v>1</v>
      </c>
      <c r="I369" s="815"/>
      <c r="J369" s="844"/>
    </row>
    <row r="370" spans="1:10">
      <c r="A370" s="835" t="s">
        <v>3771</v>
      </c>
      <c r="B370" s="836" t="s">
        <v>3772</v>
      </c>
      <c r="C370" s="833"/>
      <c r="D370" s="833"/>
      <c r="E370" s="247">
        <v>0</v>
      </c>
      <c r="F370" s="247">
        <v>1</v>
      </c>
      <c r="G370" s="834">
        <f t="shared" si="14"/>
        <v>0</v>
      </c>
      <c r="H370" s="834">
        <f t="shared" si="15"/>
        <v>1</v>
      </c>
      <c r="I370" s="815"/>
      <c r="J370" s="844"/>
    </row>
    <row r="371" spans="1:10" ht="24">
      <c r="A371" s="837" t="s">
        <v>3925</v>
      </c>
      <c r="B371" s="838" t="s">
        <v>3926</v>
      </c>
      <c r="C371" s="833"/>
      <c r="D371" s="833"/>
      <c r="E371" s="247">
        <v>0</v>
      </c>
      <c r="F371" s="247">
        <v>1</v>
      </c>
      <c r="G371" s="834">
        <f t="shared" si="14"/>
        <v>0</v>
      </c>
      <c r="H371" s="834">
        <f t="shared" si="15"/>
        <v>1</v>
      </c>
      <c r="I371" s="815"/>
      <c r="J371" s="844"/>
    </row>
    <row r="372" spans="1:10">
      <c r="A372" s="831" t="s">
        <v>4298</v>
      </c>
      <c r="B372" s="838" t="s">
        <v>4299</v>
      </c>
      <c r="C372" s="833"/>
      <c r="D372" s="833"/>
      <c r="E372" s="247">
        <v>0</v>
      </c>
      <c r="F372" s="247">
        <v>1</v>
      </c>
      <c r="G372" s="834">
        <f t="shared" si="14"/>
        <v>0</v>
      </c>
      <c r="H372" s="834">
        <f t="shared" si="15"/>
        <v>1</v>
      </c>
      <c r="I372" s="815"/>
      <c r="J372" s="844"/>
    </row>
    <row r="373" spans="1:10">
      <c r="A373" s="837" t="s">
        <v>4300</v>
      </c>
      <c r="B373" s="838" t="s">
        <v>4301</v>
      </c>
      <c r="C373" s="833"/>
      <c r="D373" s="833"/>
      <c r="E373" s="247">
        <v>0</v>
      </c>
      <c r="F373" s="247">
        <v>1</v>
      </c>
      <c r="G373" s="834">
        <f t="shared" si="14"/>
        <v>0</v>
      </c>
      <c r="H373" s="834">
        <f t="shared" si="15"/>
        <v>1</v>
      </c>
      <c r="I373" s="815"/>
      <c r="J373" s="844"/>
    </row>
    <row r="374" spans="1:10">
      <c r="A374" s="831" t="s">
        <v>3941</v>
      </c>
      <c r="B374" s="832" t="s">
        <v>3942</v>
      </c>
      <c r="C374" s="833"/>
      <c r="D374" s="833"/>
      <c r="E374" s="247">
        <v>0</v>
      </c>
      <c r="F374" s="247">
        <v>1</v>
      </c>
      <c r="G374" s="834">
        <f t="shared" si="14"/>
        <v>0</v>
      </c>
      <c r="H374" s="834">
        <f t="shared" si="15"/>
        <v>1</v>
      </c>
      <c r="I374" s="815"/>
      <c r="J374" s="844"/>
    </row>
    <row r="375" spans="1:10">
      <c r="A375" s="831" t="s">
        <v>4279</v>
      </c>
      <c r="B375" s="832" t="s">
        <v>4280</v>
      </c>
      <c r="C375" s="833"/>
      <c r="D375" s="833"/>
      <c r="E375" s="247">
        <v>0</v>
      </c>
      <c r="F375" s="247">
        <v>1</v>
      </c>
      <c r="G375" s="834">
        <f t="shared" si="14"/>
        <v>0</v>
      </c>
      <c r="H375" s="834">
        <f t="shared" si="15"/>
        <v>1</v>
      </c>
      <c r="I375" s="815"/>
      <c r="J375" s="844"/>
    </row>
    <row r="376" spans="1:10">
      <c r="A376" s="831" t="s">
        <v>2058</v>
      </c>
      <c r="B376" s="832" t="s">
        <v>2059</v>
      </c>
      <c r="C376" s="833"/>
      <c r="D376" s="833"/>
      <c r="E376" s="247">
        <v>0</v>
      </c>
      <c r="F376" s="247">
        <v>1</v>
      </c>
      <c r="G376" s="834">
        <f t="shared" si="14"/>
        <v>0</v>
      </c>
      <c r="H376" s="834">
        <f t="shared" si="15"/>
        <v>1</v>
      </c>
      <c r="I376" s="815"/>
      <c r="J376" s="844"/>
    </row>
    <row r="377" spans="1:10">
      <c r="A377" s="831" t="s">
        <v>2229</v>
      </c>
      <c r="B377" s="832" t="s">
        <v>2230</v>
      </c>
      <c r="C377" s="833"/>
      <c r="D377" s="833"/>
      <c r="E377" s="247">
        <v>0</v>
      </c>
      <c r="F377" s="247">
        <v>1</v>
      </c>
      <c r="G377" s="834">
        <f t="shared" si="14"/>
        <v>0</v>
      </c>
      <c r="H377" s="834">
        <f t="shared" si="15"/>
        <v>1</v>
      </c>
      <c r="I377" s="815"/>
      <c r="J377" s="844"/>
    </row>
    <row r="378" spans="1:10">
      <c r="A378" s="839" t="s">
        <v>3671</v>
      </c>
      <c r="B378" s="840" t="s">
        <v>3672</v>
      </c>
      <c r="C378" s="833"/>
      <c r="D378" s="833"/>
      <c r="E378" s="247">
        <v>0</v>
      </c>
      <c r="F378" s="247">
        <v>1</v>
      </c>
      <c r="G378" s="834">
        <f t="shared" si="14"/>
        <v>0</v>
      </c>
      <c r="H378" s="834">
        <f t="shared" si="15"/>
        <v>1</v>
      </c>
      <c r="I378" s="815"/>
      <c r="J378" s="844"/>
    </row>
    <row r="379" spans="1:10" ht="24.75">
      <c r="A379" s="376" t="s">
        <v>4285</v>
      </c>
      <c r="B379" s="821" t="s">
        <v>4286</v>
      </c>
      <c r="C379" s="247"/>
      <c r="D379" s="247"/>
      <c r="E379" s="247">
        <v>0</v>
      </c>
      <c r="F379" s="247">
        <v>1</v>
      </c>
      <c r="G379" s="302">
        <f t="shared" si="14"/>
        <v>0</v>
      </c>
      <c r="H379" s="302">
        <f t="shared" si="15"/>
        <v>1</v>
      </c>
      <c r="I379" s="815"/>
      <c r="J379" s="815"/>
    </row>
    <row r="380" spans="1:10">
      <c r="A380" s="90" t="s">
        <v>3158</v>
      </c>
      <c r="B380" s="205" t="s">
        <v>3159</v>
      </c>
      <c r="C380" s="247"/>
      <c r="D380" s="247"/>
      <c r="E380" s="247">
        <v>1</v>
      </c>
      <c r="F380" s="247">
        <v>1</v>
      </c>
      <c r="G380" s="302">
        <f t="shared" si="14"/>
        <v>1</v>
      </c>
      <c r="H380" s="302">
        <f t="shared" si="15"/>
        <v>1</v>
      </c>
      <c r="I380" s="815"/>
      <c r="J380" s="815"/>
    </row>
    <row r="381" spans="1:10">
      <c r="A381" s="90" t="s">
        <v>2947</v>
      </c>
      <c r="B381" s="205" t="s">
        <v>2948</v>
      </c>
      <c r="C381" s="247"/>
      <c r="D381" s="247"/>
      <c r="E381" s="247">
        <v>1</v>
      </c>
      <c r="F381" s="247">
        <v>1</v>
      </c>
      <c r="G381" s="302">
        <f t="shared" si="14"/>
        <v>1</v>
      </c>
      <c r="H381" s="302">
        <f t="shared" si="15"/>
        <v>1</v>
      </c>
      <c r="I381" s="815"/>
      <c r="J381" s="845"/>
    </row>
    <row r="382" spans="1:10">
      <c r="A382" s="90" t="s">
        <v>4289</v>
      </c>
      <c r="B382" s="205" t="s">
        <v>4290</v>
      </c>
      <c r="C382" s="247"/>
      <c r="D382" s="247"/>
      <c r="E382" s="247">
        <v>0</v>
      </c>
      <c r="F382" s="247">
        <v>1</v>
      </c>
      <c r="G382" s="302">
        <f t="shared" si="14"/>
        <v>0</v>
      </c>
      <c r="H382" s="302">
        <f t="shared" si="15"/>
        <v>1</v>
      </c>
      <c r="I382" s="815"/>
      <c r="J382" s="845"/>
    </row>
    <row r="383" spans="1:10">
      <c r="A383" s="90" t="s">
        <v>2353</v>
      </c>
      <c r="B383" s="841" t="s">
        <v>2354</v>
      </c>
      <c r="C383" s="247"/>
      <c r="D383" s="247"/>
      <c r="E383" s="247">
        <v>1</v>
      </c>
      <c r="F383" s="247">
        <v>1</v>
      </c>
      <c r="G383" s="302">
        <f t="shared" si="14"/>
        <v>1</v>
      </c>
      <c r="H383" s="302">
        <f t="shared" si="15"/>
        <v>1</v>
      </c>
      <c r="I383" s="815"/>
      <c r="J383" s="815"/>
    </row>
    <row r="384" spans="1:10">
      <c r="A384" s="842" t="s">
        <v>2219</v>
      </c>
      <c r="B384" s="843" t="s">
        <v>2220</v>
      </c>
      <c r="C384" s="247"/>
      <c r="D384" s="247"/>
      <c r="E384" s="247">
        <v>2</v>
      </c>
      <c r="F384" s="247">
        <v>5</v>
      </c>
      <c r="G384" s="302">
        <f t="shared" si="14"/>
        <v>2</v>
      </c>
      <c r="H384" s="302">
        <f t="shared" si="15"/>
        <v>5</v>
      </c>
      <c r="I384" s="815"/>
      <c r="J384" s="815"/>
    </row>
    <row r="385" spans="1:10">
      <c r="A385" s="842" t="s">
        <v>4302</v>
      </c>
      <c r="B385" s="843" t="s">
        <v>4303</v>
      </c>
      <c r="C385" s="247"/>
      <c r="D385" s="247"/>
      <c r="E385" s="247">
        <v>8</v>
      </c>
      <c r="F385" s="247">
        <v>5</v>
      </c>
      <c r="G385" s="302">
        <f t="shared" si="14"/>
        <v>8</v>
      </c>
      <c r="H385" s="302">
        <f t="shared" si="15"/>
        <v>5</v>
      </c>
      <c r="I385" s="815"/>
      <c r="J385" s="815"/>
    </row>
    <row r="386" spans="1:10">
      <c r="A386" s="842" t="s">
        <v>1978</v>
      </c>
      <c r="B386" s="843" t="s">
        <v>1979</v>
      </c>
      <c r="C386" s="247"/>
      <c r="D386" s="247"/>
      <c r="E386" s="247">
        <v>1</v>
      </c>
      <c r="F386" s="247">
        <v>1</v>
      </c>
      <c r="G386" s="302">
        <f t="shared" si="14"/>
        <v>1</v>
      </c>
      <c r="H386" s="302">
        <f t="shared" si="15"/>
        <v>1</v>
      </c>
      <c r="I386" s="815"/>
      <c r="J386" s="815"/>
    </row>
    <row r="387" spans="1:10">
      <c r="A387" s="842" t="s">
        <v>4121</v>
      </c>
      <c r="B387" s="843" t="s">
        <v>4122</v>
      </c>
      <c r="C387" s="247"/>
      <c r="D387" s="247"/>
      <c r="E387" s="247">
        <v>1</v>
      </c>
      <c r="F387" s="247">
        <v>1</v>
      </c>
      <c r="G387" s="302">
        <f t="shared" si="14"/>
        <v>1</v>
      </c>
      <c r="H387" s="302">
        <f t="shared" si="15"/>
        <v>1</v>
      </c>
      <c r="I387" s="815"/>
      <c r="J387" s="815"/>
    </row>
    <row r="388" spans="1:10">
      <c r="A388" s="842" t="s">
        <v>3200</v>
      </c>
      <c r="B388" s="843" t="s">
        <v>3201</v>
      </c>
      <c r="C388" s="247"/>
      <c r="D388" s="247"/>
      <c r="E388" s="247">
        <v>31</v>
      </c>
      <c r="F388" s="247">
        <v>25</v>
      </c>
      <c r="G388" s="302">
        <f t="shared" si="14"/>
        <v>31</v>
      </c>
      <c r="H388" s="302">
        <f t="shared" si="15"/>
        <v>25</v>
      </c>
      <c r="I388" s="815"/>
      <c r="J388" s="815"/>
    </row>
    <row r="389" spans="1:10">
      <c r="A389" s="99"/>
      <c r="B389" s="443" t="s">
        <v>1792</v>
      </c>
      <c r="C389" s="101"/>
      <c r="D389" s="101"/>
      <c r="E389" s="101">
        <f>SUM(E292:E388)</f>
        <v>2265</v>
      </c>
      <c r="F389" s="101">
        <f>SUM(F292:F388)</f>
        <v>2314</v>
      </c>
      <c r="G389" s="101">
        <f>SUM(G292:G388)</f>
        <v>2265</v>
      </c>
      <c r="H389" s="101">
        <f>SUM(H292:H388)</f>
        <v>2314</v>
      </c>
      <c r="I389" s="815"/>
      <c r="J389" s="830"/>
    </row>
    <row r="390" spans="1:10">
      <c r="A390" s="224"/>
      <c r="B390" s="202" t="s">
        <v>1793</v>
      </c>
      <c r="C390" s="101"/>
      <c r="D390" s="101"/>
      <c r="E390" s="101">
        <f>E290+E389</f>
        <v>3426</v>
      </c>
      <c r="F390" s="101">
        <f>F290+F389</f>
        <v>3845</v>
      </c>
      <c r="G390" s="101">
        <f>G290+G389</f>
        <v>3426</v>
      </c>
      <c r="H390" s="101">
        <f>H290+H389</f>
        <v>3845</v>
      </c>
      <c r="I390" s="815"/>
      <c r="J390" s="849"/>
    </row>
    <row r="391" spans="1:10">
      <c r="A391" s="3566" t="s">
        <v>2106</v>
      </c>
      <c r="B391" s="3567"/>
      <c r="C391" s="116"/>
      <c r="D391" s="116"/>
      <c r="E391" s="116"/>
      <c r="F391" s="116"/>
      <c r="G391" s="116"/>
      <c r="H391" s="116"/>
      <c r="I391" s="815"/>
      <c r="J391" s="815"/>
    </row>
    <row r="392" spans="1:10">
      <c r="A392" s="316">
        <v>600349</v>
      </c>
      <c r="B392" s="420" t="s">
        <v>2282</v>
      </c>
      <c r="C392" s="247">
        <v>0</v>
      </c>
      <c r="D392" s="247">
        <v>1</v>
      </c>
      <c r="E392" s="247">
        <v>10</v>
      </c>
      <c r="F392" s="247">
        <v>10</v>
      </c>
      <c r="G392" s="302">
        <f t="shared" ref="G392:G423" si="16">C392+E392</f>
        <v>10</v>
      </c>
      <c r="H392" s="302">
        <f t="shared" ref="H392:H423" si="17">D392+F392</f>
        <v>11</v>
      </c>
      <c r="I392" s="815"/>
      <c r="J392" s="815"/>
    </row>
    <row r="393" spans="1:10">
      <c r="A393" s="316" t="s">
        <v>2119</v>
      </c>
      <c r="B393" s="420" t="s">
        <v>2120</v>
      </c>
      <c r="C393" s="247">
        <v>0</v>
      </c>
      <c r="D393" s="247">
        <v>0</v>
      </c>
      <c r="E393" s="247">
        <v>12</v>
      </c>
      <c r="F393" s="247">
        <v>10</v>
      </c>
      <c r="G393" s="302">
        <f t="shared" si="16"/>
        <v>12</v>
      </c>
      <c r="H393" s="302">
        <f t="shared" si="17"/>
        <v>10</v>
      </c>
      <c r="I393" s="815"/>
      <c r="J393" s="815"/>
    </row>
    <row r="394" spans="1:10">
      <c r="A394" s="192" t="s">
        <v>2295</v>
      </c>
      <c r="B394" s="154" t="s">
        <v>2296</v>
      </c>
      <c r="C394" s="247">
        <v>0</v>
      </c>
      <c r="D394" s="247">
        <v>0</v>
      </c>
      <c r="E394" s="247">
        <v>0</v>
      </c>
      <c r="F394" s="247">
        <v>1</v>
      </c>
      <c r="G394" s="302">
        <f t="shared" si="16"/>
        <v>0</v>
      </c>
      <c r="H394" s="302">
        <f t="shared" si="17"/>
        <v>1</v>
      </c>
      <c r="I394" s="815"/>
      <c r="J394" s="815"/>
    </row>
    <row r="395" spans="1:10">
      <c r="A395" s="316" t="s">
        <v>2127</v>
      </c>
      <c r="B395" s="420" t="s">
        <v>2128</v>
      </c>
      <c r="C395" s="247">
        <v>0</v>
      </c>
      <c r="D395" s="247">
        <v>0</v>
      </c>
      <c r="E395" s="247">
        <v>88</v>
      </c>
      <c r="F395" s="247">
        <v>80</v>
      </c>
      <c r="G395" s="302">
        <f t="shared" si="16"/>
        <v>88</v>
      </c>
      <c r="H395" s="302">
        <f t="shared" si="17"/>
        <v>80</v>
      </c>
      <c r="I395" s="815"/>
      <c r="J395" s="815"/>
    </row>
    <row r="396" spans="1:10">
      <c r="A396" s="194" t="s">
        <v>2129</v>
      </c>
      <c r="B396" s="152" t="s">
        <v>2130</v>
      </c>
      <c r="C396" s="247">
        <v>0</v>
      </c>
      <c r="D396" s="247">
        <v>0</v>
      </c>
      <c r="E396" s="247">
        <v>0</v>
      </c>
      <c r="F396" s="247">
        <v>5</v>
      </c>
      <c r="G396" s="302">
        <f t="shared" si="16"/>
        <v>0</v>
      </c>
      <c r="H396" s="302">
        <f t="shared" si="17"/>
        <v>5</v>
      </c>
      <c r="I396" s="815"/>
      <c r="J396" s="815"/>
    </row>
    <row r="397" spans="1:10">
      <c r="A397" s="846" t="s">
        <v>4304</v>
      </c>
      <c r="B397" s="795" t="s">
        <v>4305</v>
      </c>
      <c r="C397" s="247">
        <v>0</v>
      </c>
      <c r="D397" s="247">
        <v>0</v>
      </c>
      <c r="E397" s="247">
        <v>0</v>
      </c>
      <c r="F397" s="247">
        <v>30</v>
      </c>
      <c r="G397" s="302">
        <f t="shared" si="16"/>
        <v>0</v>
      </c>
      <c r="H397" s="302">
        <f t="shared" si="17"/>
        <v>30</v>
      </c>
      <c r="I397" s="815"/>
      <c r="J397" s="845"/>
    </row>
    <row r="398" spans="1:10">
      <c r="A398" s="846" t="s">
        <v>4306</v>
      </c>
      <c r="B398" s="847" t="s">
        <v>4307</v>
      </c>
      <c r="C398" s="247">
        <v>0</v>
      </c>
      <c r="D398" s="247">
        <v>0</v>
      </c>
      <c r="E398" s="247">
        <v>0</v>
      </c>
      <c r="F398" s="247">
        <v>30</v>
      </c>
      <c r="G398" s="302">
        <f t="shared" si="16"/>
        <v>0</v>
      </c>
      <c r="H398" s="302">
        <f t="shared" si="17"/>
        <v>30</v>
      </c>
      <c r="I398" s="815"/>
      <c r="J398" s="845"/>
    </row>
    <row r="399" spans="1:10">
      <c r="A399" s="192" t="s">
        <v>2131</v>
      </c>
      <c r="B399" s="154" t="s">
        <v>2132</v>
      </c>
      <c r="C399" s="247">
        <v>0</v>
      </c>
      <c r="D399" s="247">
        <v>0</v>
      </c>
      <c r="E399" s="247">
        <v>5</v>
      </c>
      <c r="F399" s="247">
        <v>5</v>
      </c>
      <c r="G399" s="302">
        <f t="shared" si="16"/>
        <v>5</v>
      </c>
      <c r="H399" s="302">
        <f t="shared" si="17"/>
        <v>5</v>
      </c>
      <c r="I399" s="815"/>
      <c r="J399" s="845"/>
    </row>
    <row r="400" spans="1:10">
      <c r="A400" s="316" t="s">
        <v>2325</v>
      </c>
      <c r="B400" s="420" t="s">
        <v>2326</v>
      </c>
      <c r="C400" s="247">
        <v>1</v>
      </c>
      <c r="D400" s="247">
        <v>1</v>
      </c>
      <c r="E400" s="247"/>
      <c r="F400" s="247">
        <v>0</v>
      </c>
      <c r="G400" s="302">
        <f t="shared" si="16"/>
        <v>1</v>
      </c>
      <c r="H400" s="302">
        <f t="shared" si="17"/>
        <v>1</v>
      </c>
      <c r="I400" s="815"/>
      <c r="J400" s="845"/>
    </row>
    <row r="401" spans="1:10">
      <c r="A401" s="192" t="s">
        <v>2613</v>
      </c>
      <c r="B401" s="154" t="s">
        <v>2614</v>
      </c>
      <c r="C401" s="247">
        <v>0</v>
      </c>
      <c r="D401" s="247">
        <v>0</v>
      </c>
      <c r="E401" s="247">
        <v>0</v>
      </c>
      <c r="F401" s="247">
        <v>1</v>
      </c>
      <c r="G401" s="302">
        <f t="shared" si="16"/>
        <v>0</v>
      </c>
      <c r="H401" s="302">
        <f t="shared" si="17"/>
        <v>1</v>
      </c>
      <c r="I401" s="815"/>
      <c r="J401" s="845"/>
    </row>
    <row r="402" spans="1:10" ht="24">
      <c r="A402" s="192" t="s">
        <v>3489</v>
      </c>
      <c r="B402" s="154" t="s">
        <v>3490</v>
      </c>
      <c r="C402" s="247">
        <v>0</v>
      </c>
      <c r="D402" s="247">
        <v>1</v>
      </c>
      <c r="E402" s="247">
        <v>0</v>
      </c>
      <c r="F402" s="247">
        <v>1</v>
      </c>
      <c r="G402" s="302">
        <f t="shared" si="16"/>
        <v>0</v>
      </c>
      <c r="H402" s="302">
        <f t="shared" si="17"/>
        <v>2</v>
      </c>
      <c r="I402" s="815"/>
      <c r="J402" s="815"/>
    </row>
    <row r="403" spans="1:10" ht="24">
      <c r="A403" s="848" t="s">
        <v>2617</v>
      </c>
      <c r="B403" s="603" t="s">
        <v>2618</v>
      </c>
      <c r="C403" s="247">
        <v>0</v>
      </c>
      <c r="D403" s="247">
        <v>1</v>
      </c>
      <c r="E403" s="247">
        <v>0</v>
      </c>
      <c r="F403" s="247">
        <v>1</v>
      </c>
      <c r="G403" s="302">
        <f t="shared" si="16"/>
        <v>0</v>
      </c>
      <c r="H403" s="302">
        <f t="shared" si="17"/>
        <v>2</v>
      </c>
      <c r="I403" s="729"/>
      <c r="J403" s="815"/>
    </row>
    <row r="404" spans="1:10">
      <c r="A404" s="192" t="s">
        <v>4308</v>
      </c>
      <c r="B404" s="725" t="s">
        <v>4309</v>
      </c>
      <c r="C404" s="247">
        <v>0</v>
      </c>
      <c r="D404" s="247">
        <v>0</v>
      </c>
      <c r="E404" s="247">
        <v>0</v>
      </c>
      <c r="F404" s="247">
        <v>1</v>
      </c>
      <c r="G404" s="302">
        <f t="shared" si="16"/>
        <v>0</v>
      </c>
      <c r="H404" s="302">
        <f t="shared" si="17"/>
        <v>1</v>
      </c>
      <c r="I404" s="729"/>
      <c r="J404" s="815"/>
    </row>
    <row r="405" spans="1:10">
      <c r="A405" s="316" t="s">
        <v>2135</v>
      </c>
      <c r="B405" s="420" t="s">
        <v>2136</v>
      </c>
      <c r="C405" s="247">
        <v>2855</v>
      </c>
      <c r="D405" s="247">
        <v>2855</v>
      </c>
      <c r="E405" s="247">
        <v>3793</v>
      </c>
      <c r="F405" s="247">
        <v>3793</v>
      </c>
      <c r="G405" s="302">
        <f t="shared" si="16"/>
        <v>6648</v>
      </c>
      <c r="H405" s="302">
        <f t="shared" si="17"/>
        <v>6648</v>
      </c>
      <c r="I405" s="729"/>
      <c r="J405" s="815"/>
    </row>
    <row r="406" spans="1:10">
      <c r="A406" s="192" t="s">
        <v>2625</v>
      </c>
      <c r="B406" s="154" t="s">
        <v>2626</v>
      </c>
      <c r="C406" s="247">
        <v>0</v>
      </c>
      <c r="D406" s="247">
        <v>1</v>
      </c>
      <c r="E406" s="247">
        <v>1</v>
      </c>
      <c r="F406" s="247">
        <v>1</v>
      </c>
      <c r="G406" s="302">
        <f t="shared" si="16"/>
        <v>1</v>
      </c>
      <c r="H406" s="302">
        <f t="shared" si="17"/>
        <v>2</v>
      </c>
      <c r="I406" s="729"/>
      <c r="J406" s="815"/>
    </row>
    <row r="407" spans="1:10">
      <c r="A407" s="470" t="s">
        <v>2219</v>
      </c>
      <c r="B407" s="219" t="s">
        <v>2220</v>
      </c>
      <c r="C407" s="247">
        <v>0</v>
      </c>
      <c r="D407" s="247">
        <v>1</v>
      </c>
      <c r="E407" s="247">
        <v>0</v>
      </c>
      <c r="F407" s="247">
        <v>0</v>
      </c>
      <c r="G407" s="302">
        <f t="shared" si="16"/>
        <v>0</v>
      </c>
      <c r="H407" s="302">
        <f t="shared" si="17"/>
        <v>1</v>
      </c>
      <c r="I407" s="729"/>
      <c r="J407" s="815"/>
    </row>
    <row r="408" spans="1:10">
      <c r="A408" s="470" t="s">
        <v>2979</v>
      </c>
      <c r="B408" s="219" t="s">
        <v>2980</v>
      </c>
      <c r="C408" s="247">
        <v>0</v>
      </c>
      <c r="D408" s="247">
        <v>1</v>
      </c>
      <c r="E408" s="247">
        <v>0</v>
      </c>
      <c r="F408" s="247">
        <v>1</v>
      </c>
      <c r="G408" s="302">
        <f t="shared" si="16"/>
        <v>0</v>
      </c>
      <c r="H408" s="302">
        <f t="shared" si="17"/>
        <v>2</v>
      </c>
      <c r="I408" s="729"/>
      <c r="J408" s="815"/>
    </row>
    <row r="409" spans="1:10">
      <c r="A409" s="470" t="s">
        <v>2627</v>
      </c>
      <c r="B409" s="219" t="s">
        <v>2628</v>
      </c>
      <c r="C409" s="247">
        <v>0</v>
      </c>
      <c r="D409" s="247">
        <v>1</v>
      </c>
      <c r="E409" s="247">
        <v>65</v>
      </c>
      <c r="F409" s="247">
        <v>50</v>
      </c>
      <c r="G409" s="302">
        <f t="shared" si="16"/>
        <v>65</v>
      </c>
      <c r="H409" s="302">
        <f t="shared" si="17"/>
        <v>51</v>
      </c>
      <c r="I409" s="729"/>
      <c r="J409" s="815"/>
    </row>
    <row r="410" spans="1:10">
      <c r="A410" s="318" t="s">
        <v>2981</v>
      </c>
      <c r="B410" s="510" t="s">
        <v>2982</v>
      </c>
      <c r="C410" s="247">
        <v>0</v>
      </c>
      <c r="D410" s="247">
        <v>1</v>
      </c>
      <c r="E410" s="247">
        <v>27</v>
      </c>
      <c r="F410" s="247">
        <v>30</v>
      </c>
      <c r="G410" s="302">
        <f t="shared" si="16"/>
        <v>27</v>
      </c>
      <c r="H410" s="302">
        <f t="shared" si="17"/>
        <v>31</v>
      </c>
      <c r="I410" s="815"/>
      <c r="J410" s="815"/>
    </row>
    <row r="411" spans="1:10">
      <c r="A411" s="316" t="s">
        <v>2221</v>
      </c>
      <c r="B411" s="420" t="s">
        <v>2222</v>
      </c>
      <c r="C411" s="247">
        <v>0</v>
      </c>
      <c r="D411" s="247">
        <v>1</v>
      </c>
      <c r="E411" s="247">
        <v>4</v>
      </c>
      <c r="F411" s="247">
        <v>5</v>
      </c>
      <c r="G411" s="302">
        <f t="shared" si="16"/>
        <v>4</v>
      </c>
      <c r="H411" s="302">
        <f t="shared" si="17"/>
        <v>6</v>
      </c>
      <c r="I411" s="815"/>
      <c r="J411" s="815"/>
    </row>
    <row r="412" spans="1:10">
      <c r="A412" s="192" t="s">
        <v>2631</v>
      </c>
      <c r="B412" s="154" t="s">
        <v>2632</v>
      </c>
      <c r="C412" s="247">
        <v>0</v>
      </c>
      <c r="D412" s="247">
        <v>1</v>
      </c>
      <c r="E412" s="247">
        <v>0</v>
      </c>
      <c r="F412" s="247">
        <v>1</v>
      </c>
      <c r="G412" s="302">
        <f t="shared" si="16"/>
        <v>0</v>
      </c>
      <c r="H412" s="302">
        <f t="shared" si="17"/>
        <v>2</v>
      </c>
      <c r="I412" s="815"/>
      <c r="J412" s="815"/>
    </row>
    <row r="413" spans="1:10">
      <c r="A413" s="192" t="s">
        <v>2223</v>
      </c>
      <c r="B413" s="154" t="s">
        <v>2224</v>
      </c>
      <c r="C413" s="247">
        <v>0</v>
      </c>
      <c r="D413" s="247">
        <v>1</v>
      </c>
      <c r="E413" s="247">
        <v>0</v>
      </c>
      <c r="F413" s="247">
        <v>0</v>
      </c>
      <c r="G413" s="302">
        <f t="shared" si="16"/>
        <v>0</v>
      </c>
      <c r="H413" s="302">
        <f t="shared" si="17"/>
        <v>1</v>
      </c>
      <c r="I413" s="815"/>
      <c r="J413" s="815"/>
    </row>
    <row r="414" spans="1:10">
      <c r="A414" s="470" t="s">
        <v>1854</v>
      </c>
      <c r="B414" s="219" t="s">
        <v>1855</v>
      </c>
      <c r="C414" s="247">
        <v>0</v>
      </c>
      <c r="D414" s="247">
        <v>0</v>
      </c>
      <c r="E414" s="247">
        <v>0</v>
      </c>
      <c r="F414" s="247">
        <v>1</v>
      </c>
      <c r="G414" s="302">
        <f t="shared" si="16"/>
        <v>0</v>
      </c>
      <c r="H414" s="302">
        <f t="shared" si="17"/>
        <v>1</v>
      </c>
      <c r="I414" s="815"/>
      <c r="J414" s="815"/>
    </row>
    <row r="415" spans="1:10">
      <c r="A415" s="249" t="s">
        <v>1982</v>
      </c>
      <c r="B415" s="354" t="s">
        <v>1983</v>
      </c>
      <c r="C415" s="247">
        <v>0</v>
      </c>
      <c r="D415" s="247">
        <v>0</v>
      </c>
      <c r="E415" s="247">
        <v>0</v>
      </c>
      <c r="F415" s="247">
        <v>1</v>
      </c>
      <c r="G415" s="302">
        <f t="shared" si="16"/>
        <v>0</v>
      </c>
      <c r="H415" s="302">
        <f t="shared" si="17"/>
        <v>1</v>
      </c>
      <c r="I415" s="815"/>
      <c r="J415" s="815"/>
    </row>
    <row r="416" spans="1:10">
      <c r="A416" s="316" t="s">
        <v>1984</v>
      </c>
      <c r="B416" s="420" t="s">
        <v>1985</v>
      </c>
      <c r="C416" s="247">
        <v>152</v>
      </c>
      <c r="D416" s="247">
        <v>130</v>
      </c>
      <c r="E416" s="247">
        <v>0</v>
      </c>
      <c r="F416" s="247">
        <v>0</v>
      </c>
      <c r="G416" s="302">
        <f t="shared" si="16"/>
        <v>152</v>
      </c>
      <c r="H416" s="302">
        <f t="shared" si="17"/>
        <v>130</v>
      </c>
      <c r="I416" s="815"/>
      <c r="J416" s="815"/>
    </row>
    <row r="417" spans="1:10">
      <c r="A417" s="192" t="s">
        <v>2093</v>
      </c>
      <c r="B417" s="154" t="s">
        <v>2094</v>
      </c>
      <c r="C417" s="247">
        <v>1</v>
      </c>
      <c r="D417" s="247">
        <v>1</v>
      </c>
      <c r="E417" s="247">
        <v>0</v>
      </c>
      <c r="F417" s="247">
        <v>0</v>
      </c>
      <c r="G417" s="302">
        <f t="shared" si="16"/>
        <v>1</v>
      </c>
      <c r="H417" s="302">
        <f t="shared" si="17"/>
        <v>1</v>
      </c>
      <c r="I417" s="815"/>
      <c r="J417" s="815"/>
    </row>
    <row r="418" spans="1:10">
      <c r="A418" s="592" t="s">
        <v>1986</v>
      </c>
      <c r="B418" s="602" t="s">
        <v>1987</v>
      </c>
      <c r="C418" s="247">
        <v>34</v>
      </c>
      <c r="D418" s="247">
        <v>40</v>
      </c>
      <c r="E418" s="247">
        <v>0</v>
      </c>
      <c r="F418" s="247">
        <v>0</v>
      </c>
      <c r="G418" s="302">
        <f t="shared" si="16"/>
        <v>34</v>
      </c>
      <c r="H418" s="302">
        <f t="shared" si="17"/>
        <v>40</v>
      </c>
      <c r="I418" s="815"/>
      <c r="J418" s="815"/>
    </row>
    <row r="419" spans="1:10">
      <c r="A419" s="192" t="s">
        <v>2327</v>
      </c>
      <c r="B419" s="154" t="s">
        <v>2328</v>
      </c>
      <c r="C419" s="247">
        <v>0</v>
      </c>
      <c r="D419" s="247">
        <v>0</v>
      </c>
      <c r="E419" s="247">
        <v>0</v>
      </c>
      <c r="F419" s="247">
        <v>1</v>
      </c>
      <c r="G419" s="302">
        <f t="shared" si="16"/>
        <v>0</v>
      </c>
      <c r="H419" s="302">
        <f t="shared" si="17"/>
        <v>1</v>
      </c>
      <c r="I419" s="815"/>
      <c r="J419" s="815"/>
    </row>
    <row r="420" spans="1:10">
      <c r="A420" s="316" t="s">
        <v>2157</v>
      </c>
      <c r="B420" s="725" t="s">
        <v>2158</v>
      </c>
      <c r="C420" s="247">
        <v>0</v>
      </c>
      <c r="D420" s="247">
        <v>0</v>
      </c>
      <c r="E420" s="247">
        <v>8</v>
      </c>
      <c r="F420" s="247">
        <v>10</v>
      </c>
      <c r="G420" s="302">
        <f t="shared" si="16"/>
        <v>8</v>
      </c>
      <c r="H420" s="302">
        <f t="shared" si="17"/>
        <v>10</v>
      </c>
      <c r="I420" s="815"/>
      <c r="J420" s="815"/>
    </row>
    <row r="421" spans="1:10">
      <c r="A421" s="194" t="s">
        <v>3436</v>
      </c>
      <c r="B421" s="152" t="s">
        <v>3437</v>
      </c>
      <c r="C421" s="247">
        <v>0</v>
      </c>
      <c r="D421" s="247">
        <v>0</v>
      </c>
      <c r="E421" s="247">
        <v>0</v>
      </c>
      <c r="F421" s="247">
        <v>1</v>
      </c>
      <c r="G421" s="302">
        <f t="shared" si="16"/>
        <v>0</v>
      </c>
      <c r="H421" s="302">
        <f t="shared" si="17"/>
        <v>1</v>
      </c>
      <c r="I421" s="815"/>
      <c r="J421" s="815"/>
    </row>
    <row r="422" spans="1:10">
      <c r="A422" s="316" t="s">
        <v>4310</v>
      </c>
      <c r="B422" s="420" t="s">
        <v>4311</v>
      </c>
      <c r="C422" s="247">
        <v>0</v>
      </c>
      <c r="D422" s="247">
        <v>0</v>
      </c>
      <c r="E422" s="247">
        <v>0</v>
      </c>
      <c r="F422" s="247">
        <v>1</v>
      </c>
      <c r="G422" s="302">
        <f t="shared" si="16"/>
        <v>0</v>
      </c>
      <c r="H422" s="302">
        <f t="shared" si="17"/>
        <v>1</v>
      </c>
      <c r="I422" s="815"/>
      <c r="J422" s="815"/>
    </row>
    <row r="423" spans="1:10">
      <c r="A423" s="249" t="s">
        <v>2797</v>
      </c>
      <c r="B423" s="354" t="s">
        <v>2798</v>
      </c>
      <c r="C423" s="247">
        <v>0</v>
      </c>
      <c r="D423" s="247">
        <v>0</v>
      </c>
      <c r="E423" s="247">
        <v>0</v>
      </c>
      <c r="F423" s="247">
        <v>1</v>
      </c>
      <c r="G423" s="302">
        <f t="shared" si="16"/>
        <v>0</v>
      </c>
      <c r="H423" s="302">
        <f t="shared" si="17"/>
        <v>1</v>
      </c>
      <c r="I423" s="815"/>
      <c r="J423" s="815"/>
    </row>
    <row r="424" spans="1:10">
      <c r="A424" s="376" t="s">
        <v>4312</v>
      </c>
      <c r="B424" s="174" t="s">
        <v>4313</v>
      </c>
      <c r="C424" s="247">
        <v>0</v>
      </c>
      <c r="D424" s="247">
        <v>0</v>
      </c>
      <c r="E424" s="247">
        <v>0</v>
      </c>
      <c r="F424" s="247">
        <v>1</v>
      </c>
      <c r="G424" s="302">
        <f t="shared" ref="G424:G455" si="18">C424+E424</f>
        <v>0</v>
      </c>
      <c r="H424" s="302">
        <f t="shared" ref="H424:H455" si="19">D424+F424</f>
        <v>1</v>
      </c>
      <c r="I424" s="815"/>
      <c r="J424" s="815"/>
    </row>
    <row r="425" spans="1:10">
      <c r="A425" s="318" t="s">
        <v>4314</v>
      </c>
      <c r="B425" s="796" t="s">
        <v>4315</v>
      </c>
      <c r="C425" s="247">
        <v>0</v>
      </c>
      <c r="D425" s="247">
        <v>1</v>
      </c>
      <c r="E425" s="247">
        <v>2</v>
      </c>
      <c r="F425" s="247">
        <v>1</v>
      </c>
      <c r="G425" s="302">
        <f t="shared" si="18"/>
        <v>2</v>
      </c>
      <c r="H425" s="302">
        <f t="shared" si="19"/>
        <v>2</v>
      </c>
      <c r="I425" s="815"/>
      <c r="J425" s="815"/>
    </row>
    <row r="426" spans="1:10">
      <c r="A426" s="249" t="s">
        <v>3683</v>
      </c>
      <c r="B426" s="354" t="s">
        <v>3684</v>
      </c>
      <c r="C426" s="247">
        <v>1</v>
      </c>
      <c r="D426" s="247">
        <v>1</v>
      </c>
      <c r="E426" s="247">
        <v>1</v>
      </c>
      <c r="F426" s="247">
        <v>1</v>
      </c>
      <c r="G426" s="302">
        <f t="shared" si="18"/>
        <v>2</v>
      </c>
      <c r="H426" s="302">
        <f t="shared" si="19"/>
        <v>2</v>
      </c>
      <c r="I426" s="815"/>
      <c r="J426" s="815"/>
    </row>
    <row r="427" spans="1:10">
      <c r="A427" s="194" t="s">
        <v>4316</v>
      </c>
      <c r="B427" s="152" t="s">
        <v>4317</v>
      </c>
      <c r="C427" s="247">
        <v>0</v>
      </c>
      <c r="D427" s="247">
        <v>0</v>
      </c>
      <c r="E427" s="247">
        <v>0</v>
      </c>
      <c r="F427" s="247">
        <v>1</v>
      </c>
      <c r="G427" s="302">
        <f t="shared" si="18"/>
        <v>0</v>
      </c>
      <c r="H427" s="302">
        <f t="shared" si="19"/>
        <v>1</v>
      </c>
      <c r="I427" s="815"/>
      <c r="J427" s="815"/>
    </row>
    <row r="428" spans="1:10">
      <c r="A428" s="249" t="s">
        <v>4318</v>
      </c>
      <c r="B428" s="354" t="s">
        <v>4319</v>
      </c>
      <c r="C428" s="247">
        <v>0</v>
      </c>
      <c r="D428" s="247">
        <v>1</v>
      </c>
      <c r="E428" s="247">
        <v>0</v>
      </c>
      <c r="F428" s="247">
        <v>1</v>
      </c>
      <c r="G428" s="302">
        <f t="shared" si="18"/>
        <v>0</v>
      </c>
      <c r="H428" s="302">
        <f t="shared" si="19"/>
        <v>2</v>
      </c>
      <c r="I428" s="815"/>
      <c r="J428" s="815"/>
    </row>
    <row r="429" spans="1:10">
      <c r="A429" s="376" t="s">
        <v>4320</v>
      </c>
      <c r="B429" s="174" t="s">
        <v>4321</v>
      </c>
      <c r="C429" s="247">
        <v>0</v>
      </c>
      <c r="D429" s="247">
        <v>1</v>
      </c>
      <c r="E429" s="247">
        <v>0</v>
      </c>
      <c r="F429" s="247">
        <v>1</v>
      </c>
      <c r="G429" s="302">
        <f t="shared" si="18"/>
        <v>0</v>
      </c>
      <c r="H429" s="302">
        <f t="shared" si="19"/>
        <v>2</v>
      </c>
      <c r="I429" s="815"/>
      <c r="J429" s="815"/>
    </row>
    <row r="430" spans="1:10">
      <c r="A430" s="194" t="s">
        <v>4322</v>
      </c>
      <c r="B430" s="152" t="s">
        <v>4323</v>
      </c>
      <c r="C430" s="247">
        <v>0</v>
      </c>
      <c r="D430" s="247">
        <v>0</v>
      </c>
      <c r="E430" s="247">
        <v>2</v>
      </c>
      <c r="F430" s="247">
        <v>3</v>
      </c>
      <c r="G430" s="302">
        <f t="shared" si="18"/>
        <v>2</v>
      </c>
      <c r="H430" s="302">
        <f t="shared" si="19"/>
        <v>3</v>
      </c>
      <c r="I430" s="815"/>
      <c r="J430" s="815"/>
    </row>
    <row r="431" spans="1:10">
      <c r="A431" s="194" t="s">
        <v>4324</v>
      </c>
      <c r="B431" s="152" t="s">
        <v>4325</v>
      </c>
      <c r="C431" s="247">
        <v>0</v>
      </c>
      <c r="D431" s="247">
        <v>1</v>
      </c>
      <c r="E431" s="247">
        <v>11</v>
      </c>
      <c r="F431" s="247">
        <v>10</v>
      </c>
      <c r="G431" s="302">
        <f t="shared" si="18"/>
        <v>11</v>
      </c>
      <c r="H431" s="302">
        <f t="shared" si="19"/>
        <v>11</v>
      </c>
      <c r="I431" s="815"/>
      <c r="J431" s="815"/>
    </row>
    <row r="432" spans="1:10">
      <c r="A432" s="194" t="s">
        <v>4326</v>
      </c>
      <c r="B432" s="152" t="s">
        <v>4327</v>
      </c>
      <c r="C432" s="247">
        <v>0</v>
      </c>
      <c r="D432" s="247">
        <v>0</v>
      </c>
      <c r="E432" s="247">
        <v>4</v>
      </c>
      <c r="F432" s="247">
        <v>3</v>
      </c>
      <c r="G432" s="302">
        <f t="shared" si="18"/>
        <v>4</v>
      </c>
      <c r="H432" s="302">
        <f t="shared" si="19"/>
        <v>3</v>
      </c>
      <c r="I432" s="815"/>
      <c r="J432" s="815"/>
    </row>
    <row r="433" spans="1:10" ht="24">
      <c r="A433" s="194" t="s">
        <v>4328</v>
      </c>
      <c r="B433" s="152" t="s">
        <v>4329</v>
      </c>
      <c r="C433" s="247">
        <v>0</v>
      </c>
      <c r="D433" s="247">
        <v>0</v>
      </c>
      <c r="E433" s="247">
        <v>0</v>
      </c>
      <c r="F433" s="247">
        <v>1</v>
      </c>
      <c r="G433" s="302">
        <f t="shared" si="18"/>
        <v>0</v>
      </c>
      <c r="H433" s="302">
        <f t="shared" si="19"/>
        <v>1</v>
      </c>
      <c r="I433" s="815"/>
      <c r="J433" s="815"/>
    </row>
    <row r="434" spans="1:10" ht="24">
      <c r="A434" s="194" t="s">
        <v>4330</v>
      </c>
      <c r="B434" s="152" t="s">
        <v>4331</v>
      </c>
      <c r="C434" s="247">
        <v>0</v>
      </c>
      <c r="D434" s="247">
        <v>0</v>
      </c>
      <c r="E434" s="247">
        <v>0</v>
      </c>
      <c r="F434" s="247">
        <v>1</v>
      </c>
      <c r="G434" s="302">
        <f t="shared" si="18"/>
        <v>0</v>
      </c>
      <c r="H434" s="302">
        <f t="shared" si="19"/>
        <v>1</v>
      </c>
      <c r="I434" s="815"/>
      <c r="J434" s="815"/>
    </row>
    <row r="435" spans="1:10" ht="24">
      <c r="A435" s="194" t="s">
        <v>4332</v>
      </c>
      <c r="B435" s="152" t="s">
        <v>4333</v>
      </c>
      <c r="C435" s="247">
        <v>0</v>
      </c>
      <c r="D435" s="247">
        <v>0</v>
      </c>
      <c r="E435" s="247">
        <v>0</v>
      </c>
      <c r="F435" s="247">
        <v>1</v>
      </c>
      <c r="G435" s="302">
        <f t="shared" si="18"/>
        <v>0</v>
      </c>
      <c r="H435" s="302">
        <f t="shared" si="19"/>
        <v>1</v>
      </c>
      <c r="I435" s="815"/>
      <c r="J435" s="815"/>
    </row>
    <row r="436" spans="1:10" ht="24.75">
      <c r="A436" s="249" t="s">
        <v>4334</v>
      </c>
      <c r="B436" s="821" t="s">
        <v>4335</v>
      </c>
      <c r="C436" s="247">
        <v>0</v>
      </c>
      <c r="D436" s="247">
        <v>1</v>
      </c>
      <c r="E436" s="247">
        <v>0</v>
      </c>
      <c r="F436" s="247">
        <v>1</v>
      </c>
      <c r="G436" s="302">
        <f t="shared" si="18"/>
        <v>0</v>
      </c>
      <c r="H436" s="302">
        <f t="shared" si="19"/>
        <v>2</v>
      </c>
      <c r="I436" s="815"/>
      <c r="J436" s="815"/>
    </row>
    <row r="437" spans="1:10">
      <c r="A437" s="249" t="s">
        <v>4336</v>
      </c>
      <c r="B437" s="821" t="s">
        <v>4337</v>
      </c>
      <c r="C437" s="247">
        <v>0</v>
      </c>
      <c r="D437" s="247">
        <v>1</v>
      </c>
      <c r="E437" s="247">
        <v>0</v>
      </c>
      <c r="F437" s="247">
        <v>1</v>
      </c>
      <c r="G437" s="302">
        <f t="shared" si="18"/>
        <v>0</v>
      </c>
      <c r="H437" s="302">
        <f t="shared" si="19"/>
        <v>2</v>
      </c>
      <c r="I437" s="815"/>
      <c r="J437" s="815"/>
    </row>
    <row r="438" spans="1:10">
      <c r="A438" s="316" t="s">
        <v>3703</v>
      </c>
      <c r="B438" s="420" t="s">
        <v>3704</v>
      </c>
      <c r="C438" s="247">
        <v>0</v>
      </c>
      <c r="D438" s="247">
        <v>1</v>
      </c>
      <c r="E438" s="247"/>
      <c r="F438" s="247">
        <v>0</v>
      </c>
      <c r="G438" s="302">
        <f t="shared" si="18"/>
        <v>0</v>
      </c>
      <c r="H438" s="302">
        <f t="shared" si="19"/>
        <v>1</v>
      </c>
      <c r="I438" s="815"/>
      <c r="J438" s="815"/>
    </row>
    <row r="439" spans="1:10">
      <c r="A439" s="194" t="s">
        <v>4338</v>
      </c>
      <c r="B439" s="152" t="s">
        <v>4339</v>
      </c>
      <c r="C439" s="247">
        <v>0</v>
      </c>
      <c r="D439" s="247">
        <v>0</v>
      </c>
      <c r="E439" s="247">
        <v>0</v>
      </c>
      <c r="F439" s="247">
        <v>1</v>
      </c>
      <c r="G439" s="302">
        <f t="shared" si="18"/>
        <v>0</v>
      </c>
      <c r="H439" s="302">
        <f t="shared" si="19"/>
        <v>1</v>
      </c>
      <c r="I439" s="815"/>
      <c r="J439" s="815"/>
    </row>
    <row r="440" spans="1:10">
      <c r="A440" s="192" t="s">
        <v>3773</v>
      </c>
      <c r="B440" s="154" t="s">
        <v>3774</v>
      </c>
      <c r="C440" s="247">
        <v>0</v>
      </c>
      <c r="D440" s="247">
        <v>1</v>
      </c>
      <c r="E440" s="247">
        <v>0</v>
      </c>
      <c r="F440" s="247">
        <v>1</v>
      </c>
      <c r="G440" s="302">
        <f t="shared" si="18"/>
        <v>0</v>
      </c>
      <c r="H440" s="302">
        <f t="shared" si="19"/>
        <v>2</v>
      </c>
      <c r="I440" s="815"/>
      <c r="J440" s="815"/>
    </row>
    <row r="441" spans="1:10">
      <c r="A441" s="848" t="s">
        <v>3555</v>
      </c>
      <c r="B441" s="603" t="s">
        <v>3556</v>
      </c>
      <c r="C441" s="247">
        <v>0</v>
      </c>
      <c r="D441" s="247">
        <v>1</v>
      </c>
      <c r="E441" s="247">
        <v>0</v>
      </c>
      <c r="F441" s="247">
        <v>1</v>
      </c>
      <c r="G441" s="302">
        <f t="shared" si="18"/>
        <v>0</v>
      </c>
      <c r="H441" s="302">
        <f t="shared" si="19"/>
        <v>2</v>
      </c>
      <c r="I441" s="815"/>
      <c r="J441" s="815"/>
    </row>
    <row r="442" spans="1:10">
      <c r="A442" s="359" t="s">
        <v>4340</v>
      </c>
      <c r="B442" s="420" t="s">
        <v>4341</v>
      </c>
      <c r="C442" s="247">
        <v>0</v>
      </c>
      <c r="D442" s="247">
        <v>0</v>
      </c>
      <c r="E442" s="247">
        <v>0</v>
      </c>
      <c r="F442" s="247">
        <v>1</v>
      </c>
      <c r="G442" s="302">
        <f t="shared" si="18"/>
        <v>0</v>
      </c>
      <c r="H442" s="302">
        <f t="shared" si="19"/>
        <v>1</v>
      </c>
      <c r="I442" s="815"/>
      <c r="J442" s="815"/>
    </row>
    <row r="443" spans="1:10">
      <c r="A443" s="194" t="s">
        <v>4342</v>
      </c>
      <c r="B443" s="152" t="s">
        <v>4343</v>
      </c>
      <c r="C443" s="247">
        <v>0</v>
      </c>
      <c r="D443" s="247">
        <v>0</v>
      </c>
      <c r="E443" s="247">
        <v>0</v>
      </c>
      <c r="F443" s="247">
        <v>1</v>
      </c>
      <c r="G443" s="302">
        <f t="shared" si="18"/>
        <v>0</v>
      </c>
      <c r="H443" s="302">
        <f t="shared" si="19"/>
        <v>1</v>
      </c>
      <c r="I443" s="815"/>
      <c r="J443" s="815"/>
    </row>
    <row r="444" spans="1:10" ht="24">
      <c r="A444" s="249" t="s">
        <v>4344</v>
      </c>
      <c r="B444" s="354" t="s">
        <v>4345</v>
      </c>
      <c r="C444" s="247">
        <v>0</v>
      </c>
      <c r="D444" s="247">
        <v>0</v>
      </c>
      <c r="E444" s="247">
        <v>0</v>
      </c>
      <c r="F444" s="247">
        <v>1</v>
      </c>
      <c r="G444" s="302">
        <f t="shared" si="18"/>
        <v>0</v>
      </c>
      <c r="H444" s="302">
        <f t="shared" si="19"/>
        <v>1</v>
      </c>
      <c r="I444" s="815"/>
      <c r="J444" s="815"/>
    </row>
    <row r="445" spans="1:10">
      <c r="A445" s="194" t="s">
        <v>4346</v>
      </c>
      <c r="B445" s="152" t="s">
        <v>4347</v>
      </c>
      <c r="C445" s="247">
        <v>0</v>
      </c>
      <c r="D445" s="247">
        <v>0</v>
      </c>
      <c r="E445" s="247">
        <v>0</v>
      </c>
      <c r="F445" s="247">
        <v>1</v>
      </c>
      <c r="G445" s="302">
        <f t="shared" si="18"/>
        <v>0</v>
      </c>
      <c r="H445" s="302">
        <f t="shared" si="19"/>
        <v>1</v>
      </c>
      <c r="I445" s="815"/>
      <c r="J445" s="815"/>
    </row>
    <row r="446" spans="1:10">
      <c r="A446" s="194" t="s">
        <v>2349</v>
      </c>
      <c r="B446" s="152" t="s">
        <v>2350</v>
      </c>
      <c r="C446" s="247">
        <v>0</v>
      </c>
      <c r="D446" s="247">
        <v>0</v>
      </c>
      <c r="E446" s="247">
        <v>0</v>
      </c>
      <c r="F446" s="247">
        <v>1</v>
      </c>
      <c r="G446" s="302">
        <f t="shared" si="18"/>
        <v>0</v>
      </c>
      <c r="H446" s="302">
        <f t="shared" si="19"/>
        <v>1</v>
      </c>
      <c r="I446" s="815"/>
      <c r="J446" s="815"/>
    </row>
    <row r="447" spans="1:10">
      <c r="A447" s="194" t="s">
        <v>2161</v>
      </c>
      <c r="B447" s="152" t="s">
        <v>2162</v>
      </c>
      <c r="C447" s="247">
        <v>0</v>
      </c>
      <c r="D447" s="247">
        <v>0</v>
      </c>
      <c r="E447" s="247">
        <v>60</v>
      </c>
      <c r="F447" s="247">
        <v>50</v>
      </c>
      <c r="G447" s="302">
        <f t="shared" si="18"/>
        <v>60</v>
      </c>
      <c r="H447" s="302">
        <f t="shared" si="19"/>
        <v>50</v>
      </c>
      <c r="I447" s="815"/>
      <c r="J447" s="815"/>
    </row>
    <row r="448" spans="1:10">
      <c r="A448" s="316" t="s">
        <v>4279</v>
      </c>
      <c r="B448" s="420" t="s">
        <v>4280</v>
      </c>
      <c r="C448" s="247">
        <v>0</v>
      </c>
      <c r="D448" s="247">
        <v>1</v>
      </c>
      <c r="E448" s="247">
        <v>0</v>
      </c>
      <c r="F448" s="247">
        <v>0</v>
      </c>
      <c r="G448" s="302">
        <f t="shared" si="18"/>
        <v>0</v>
      </c>
      <c r="H448" s="302">
        <f t="shared" si="19"/>
        <v>1</v>
      </c>
      <c r="I448" s="815"/>
      <c r="J448" s="815"/>
    </row>
    <row r="449" spans="1:10">
      <c r="A449" s="316" t="s">
        <v>4348</v>
      </c>
      <c r="B449" s="841" t="s">
        <v>4349</v>
      </c>
      <c r="C449" s="247">
        <v>0</v>
      </c>
      <c r="D449" s="247">
        <v>1</v>
      </c>
      <c r="E449" s="247">
        <v>0</v>
      </c>
      <c r="F449" s="247">
        <v>1</v>
      </c>
      <c r="G449" s="302">
        <f t="shared" si="18"/>
        <v>0</v>
      </c>
      <c r="H449" s="302">
        <f t="shared" si="19"/>
        <v>2</v>
      </c>
      <c r="I449" s="815"/>
      <c r="J449" s="845"/>
    </row>
    <row r="450" spans="1:10">
      <c r="A450" s="470" t="s">
        <v>4350</v>
      </c>
      <c r="B450" s="219" t="s">
        <v>4351</v>
      </c>
      <c r="C450" s="247">
        <v>0</v>
      </c>
      <c r="D450" s="247">
        <v>1</v>
      </c>
      <c r="E450" s="247">
        <v>0</v>
      </c>
      <c r="F450" s="247">
        <v>1</v>
      </c>
      <c r="G450" s="302">
        <f t="shared" si="18"/>
        <v>0</v>
      </c>
      <c r="H450" s="302">
        <f t="shared" si="19"/>
        <v>2</v>
      </c>
      <c r="I450" s="815"/>
      <c r="J450" s="815"/>
    </row>
    <row r="451" spans="1:10">
      <c r="A451" s="192" t="s">
        <v>3162</v>
      </c>
      <c r="B451" s="725" t="s">
        <v>3163</v>
      </c>
      <c r="C451" s="247">
        <v>0</v>
      </c>
      <c r="D451" s="247">
        <v>0</v>
      </c>
      <c r="E451" s="247">
        <v>0</v>
      </c>
      <c r="F451" s="247">
        <v>1</v>
      </c>
      <c r="G451" s="302">
        <f t="shared" si="18"/>
        <v>0</v>
      </c>
      <c r="H451" s="302">
        <f t="shared" si="19"/>
        <v>1</v>
      </c>
      <c r="I451" s="815"/>
      <c r="J451" s="815"/>
    </row>
    <row r="452" spans="1:10">
      <c r="A452" s="194" t="s">
        <v>2163</v>
      </c>
      <c r="B452" s="152" t="s">
        <v>2164</v>
      </c>
      <c r="C452" s="247">
        <v>0</v>
      </c>
      <c r="D452" s="247">
        <v>0</v>
      </c>
      <c r="E452" s="247">
        <v>0</v>
      </c>
      <c r="F452" s="247">
        <v>1</v>
      </c>
      <c r="G452" s="302">
        <f t="shared" si="18"/>
        <v>0</v>
      </c>
      <c r="H452" s="302">
        <f t="shared" si="19"/>
        <v>1</v>
      </c>
      <c r="I452" s="815"/>
      <c r="J452" s="815"/>
    </row>
    <row r="453" spans="1:10">
      <c r="A453" s="194" t="s">
        <v>2357</v>
      </c>
      <c r="B453" s="152" t="s">
        <v>2358</v>
      </c>
      <c r="C453" s="247">
        <v>0</v>
      </c>
      <c r="D453" s="247">
        <v>0</v>
      </c>
      <c r="E453" s="247">
        <v>0</v>
      </c>
      <c r="F453" s="247">
        <v>1</v>
      </c>
      <c r="G453" s="302">
        <f t="shared" si="18"/>
        <v>0</v>
      </c>
      <c r="H453" s="302">
        <f t="shared" si="19"/>
        <v>1</v>
      </c>
      <c r="I453" s="815"/>
      <c r="J453" s="815"/>
    </row>
    <row r="454" spans="1:10">
      <c r="A454" s="316" t="s">
        <v>2167</v>
      </c>
      <c r="B454" s="819" t="s">
        <v>2168</v>
      </c>
      <c r="C454" s="247">
        <v>0</v>
      </c>
      <c r="D454" s="247">
        <v>0</v>
      </c>
      <c r="E454" s="247">
        <v>1</v>
      </c>
      <c r="F454" s="247">
        <v>1</v>
      </c>
      <c r="G454" s="302">
        <f t="shared" si="18"/>
        <v>1</v>
      </c>
      <c r="H454" s="302">
        <f t="shared" si="19"/>
        <v>1</v>
      </c>
      <c r="I454" s="815"/>
      <c r="J454" s="815"/>
    </row>
    <row r="455" spans="1:10">
      <c r="A455" s="192" t="s">
        <v>2171</v>
      </c>
      <c r="B455" s="154" t="s">
        <v>2172</v>
      </c>
      <c r="C455" s="247">
        <v>0</v>
      </c>
      <c r="D455" s="247">
        <v>0</v>
      </c>
      <c r="E455" s="247">
        <v>0</v>
      </c>
      <c r="F455" s="247">
        <v>1</v>
      </c>
      <c r="G455" s="302">
        <f t="shared" si="18"/>
        <v>0</v>
      </c>
      <c r="H455" s="302">
        <f t="shared" si="19"/>
        <v>1</v>
      </c>
      <c r="I455" s="815"/>
      <c r="J455" s="815"/>
    </row>
    <row r="456" spans="1:10">
      <c r="A456" s="316" t="s">
        <v>2173</v>
      </c>
      <c r="B456" s="819" t="s">
        <v>2174</v>
      </c>
      <c r="C456" s="247">
        <v>0</v>
      </c>
      <c r="D456" s="247">
        <v>0</v>
      </c>
      <c r="E456" s="247">
        <v>13</v>
      </c>
      <c r="F456" s="247">
        <v>15</v>
      </c>
      <c r="G456" s="302">
        <f t="shared" ref="G456:G492" si="20">C456+E456</f>
        <v>13</v>
      </c>
      <c r="H456" s="302">
        <f t="shared" ref="H456:H492" si="21">D456+F456</f>
        <v>15</v>
      </c>
      <c r="I456" s="815"/>
      <c r="J456" s="815"/>
    </row>
    <row r="457" spans="1:10">
      <c r="A457" s="316" t="s">
        <v>2175</v>
      </c>
      <c r="B457" s="819" t="s">
        <v>2176</v>
      </c>
      <c r="C457" s="247">
        <v>0</v>
      </c>
      <c r="D457" s="247">
        <v>0</v>
      </c>
      <c r="E457" s="247">
        <v>2</v>
      </c>
      <c r="F457" s="247">
        <v>1</v>
      </c>
      <c r="G457" s="302">
        <f t="shared" si="20"/>
        <v>2</v>
      </c>
      <c r="H457" s="302">
        <f t="shared" si="21"/>
        <v>1</v>
      </c>
      <c r="I457" s="815"/>
      <c r="J457" s="815"/>
    </row>
    <row r="458" spans="1:10">
      <c r="A458" s="318" t="s">
        <v>4352</v>
      </c>
      <c r="B458" s="796" t="s">
        <v>4353</v>
      </c>
      <c r="C458" s="247">
        <v>0</v>
      </c>
      <c r="D458" s="247">
        <v>0</v>
      </c>
      <c r="E458" s="247">
        <v>0</v>
      </c>
      <c r="F458" s="247">
        <v>1</v>
      </c>
      <c r="G458" s="302">
        <f t="shared" si="20"/>
        <v>0</v>
      </c>
      <c r="H458" s="302">
        <f t="shared" si="21"/>
        <v>1</v>
      </c>
      <c r="I458" s="815"/>
      <c r="J458" s="815"/>
    </row>
    <row r="459" spans="1:10">
      <c r="A459" s="316" t="s">
        <v>2391</v>
      </c>
      <c r="B459" s="819" t="s">
        <v>2392</v>
      </c>
      <c r="C459" s="247">
        <v>0</v>
      </c>
      <c r="D459" s="247">
        <v>0</v>
      </c>
      <c r="E459" s="247">
        <v>0</v>
      </c>
      <c r="F459" s="247">
        <v>1</v>
      </c>
      <c r="G459" s="302">
        <f t="shared" si="20"/>
        <v>0</v>
      </c>
      <c r="H459" s="302">
        <f t="shared" si="21"/>
        <v>1</v>
      </c>
      <c r="I459" s="815"/>
      <c r="J459" s="815"/>
    </row>
    <row r="460" spans="1:10">
      <c r="A460" s="316" t="s">
        <v>2179</v>
      </c>
      <c r="B460" s="420" t="s">
        <v>2180</v>
      </c>
      <c r="C460" s="247">
        <v>748</v>
      </c>
      <c r="D460" s="247">
        <v>1300</v>
      </c>
      <c r="E460" s="247">
        <v>0</v>
      </c>
      <c r="F460" s="247">
        <v>100</v>
      </c>
      <c r="G460" s="302">
        <f t="shared" si="20"/>
        <v>748</v>
      </c>
      <c r="H460" s="302">
        <f t="shared" si="21"/>
        <v>1400</v>
      </c>
      <c r="I460" s="815"/>
      <c r="J460" s="815"/>
    </row>
    <row r="461" spans="1:10" ht="24.75">
      <c r="A461" s="192" t="s">
        <v>2539</v>
      </c>
      <c r="B461" s="821" t="s">
        <v>2540</v>
      </c>
      <c r="C461" s="247">
        <v>0</v>
      </c>
      <c r="D461" s="247">
        <v>0</v>
      </c>
      <c r="E461" s="247">
        <v>0</v>
      </c>
      <c r="F461" s="247">
        <v>1</v>
      </c>
      <c r="G461" s="302">
        <f t="shared" si="20"/>
        <v>0</v>
      </c>
      <c r="H461" s="302">
        <f t="shared" si="21"/>
        <v>1</v>
      </c>
      <c r="I461" s="815"/>
      <c r="J461" s="815"/>
    </row>
    <row r="462" spans="1:10">
      <c r="A462" s="316" t="s">
        <v>2557</v>
      </c>
      <c r="B462" s="420" t="s">
        <v>2558</v>
      </c>
      <c r="C462" s="247">
        <v>0</v>
      </c>
      <c r="D462" s="247">
        <v>0</v>
      </c>
      <c r="E462" s="247">
        <v>2</v>
      </c>
      <c r="F462" s="247">
        <v>2</v>
      </c>
      <c r="G462" s="302">
        <f t="shared" si="20"/>
        <v>2</v>
      </c>
      <c r="H462" s="302">
        <f t="shared" si="21"/>
        <v>2</v>
      </c>
      <c r="I462" s="815"/>
      <c r="J462" s="845"/>
    </row>
    <row r="463" spans="1:10">
      <c r="A463" s="316" t="s">
        <v>3166</v>
      </c>
      <c r="B463" s="523" t="s">
        <v>3167</v>
      </c>
      <c r="C463" s="247">
        <v>4</v>
      </c>
      <c r="D463" s="247">
        <v>5</v>
      </c>
      <c r="E463" s="247">
        <v>2583</v>
      </c>
      <c r="F463" s="247">
        <v>2583</v>
      </c>
      <c r="G463" s="302">
        <f t="shared" si="20"/>
        <v>2587</v>
      </c>
      <c r="H463" s="302">
        <f t="shared" si="21"/>
        <v>2588</v>
      </c>
      <c r="I463" s="815"/>
      <c r="J463" s="845"/>
    </row>
    <row r="464" spans="1:10" ht="24">
      <c r="A464" s="194" t="s">
        <v>3943</v>
      </c>
      <c r="B464" s="152" t="s">
        <v>3944</v>
      </c>
      <c r="C464" s="247">
        <v>0</v>
      </c>
      <c r="D464" s="247">
        <v>0</v>
      </c>
      <c r="E464" s="247">
        <v>0</v>
      </c>
      <c r="F464" s="247">
        <v>1</v>
      </c>
      <c r="G464" s="302">
        <f t="shared" si="20"/>
        <v>0</v>
      </c>
      <c r="H464" s="302">
        <f t="shared" si="21"/>
        <v>1</v>
      </c>
      <c r="I464" s="815"/>
      <c r="J464" s="845"/>
    </row>
    <row r="465" spans="1:10" ht="24">
      <c r="A465" s="192" t="s">
        <v>3967</v>
      </c>
      <c r="B465" s="154" t="s">
        <v>3968</v>
      </c>
      <c r="C465" s="247">
        <v>0</v>
      </c>
      <c r="D465" s="247">
        <v>0</v>
      </c>
      <c r="E465" s="247">
        <v>0</v>
      </c>
      <c r="F465" s="247">
        <v>1</v>
      </c>
      <c r="G465" s="302">
        <f t="shared" si="20"/>
        <v>0</v>
      </c>
      <c r="H465" s="302">
        <f t="shared" si="21"/>
        <v>1</v>
      </c>
      <c r="I465" s="815"/>
      <c r="J465" s="845"/>
    </row>
    <row r="466" spans="1:10">
      <c r="A466" s="192" t="s">
        <v>4354</v>
      </c>
      <c r="B466" s="154" t="s">
        <v>4355</v>
      </c>
      <c r="C466" s="247">
        <v>0</v>
      </c>
      <c r="D466" s="247">
        <v>0</v>
      </c>
      <c r="E466" s="247">
        <v>0</v>
      </c>
      <c r="F466" s="247">
        <v>1</v>
      </c>
      <c r="G466" s="302">
        <f t="shared" si="20"/>
        <v>0</v>
      </c>
      <c r="H466" s="302">
        <f t="shared" si="21"/>
        <v>1</v>
      </c>
      <c r="I466" s="815"/>
      <c r="J466" s="845"/>
    </row>
    <row r="467" spans="1:10">
      <c r="A467" s="249" t="s">
        <v>4356</v>
      </c>
      <c r="B467" s="354" t="s">
        <v>4357</v>
      </c>
      <c r="C467" s="247">
        <v>0</v>
      </c>
      <c r="D467" s="247">
        <v>0</v>
      </c>
      <c r="E467" s="247">
        <v>0</v>
      </c>
      <c r="F467" s="247">
        <v>1</v>
      </c>
      <c r="G467" s="302">
        <f t="shared" si="20"/>
        <v>0</v>
      </c>
      <c r="H467" s="302">
        <f t="shared" si="21"/>
        <v>1</v>
      </c>
      <c r="I467" s="815"/>
      <c r="J467" s="845"/>
    </row>
    <row r="468" spans="1:10" ht="24">
      <c r="A468" s="316" t="s">
        <v>2193</v>
      </c>
      <c r="B468" s="420" t="s">
        <v>2194</v>
      </c>
      <c r="C468" s="247">
        <v>0</v>
      </c>
      <c r="D468" s="247">
        <v>0</v>
      </c>
      <c r="E468" s="247">
        <v>57</v>
      </c>
      <c r="F468" s="247">
        <v>50</v>
      </c>
      <c r="G468" s="302">
        <f t="shared" si="20"/>
        <v>57</v>
      </c>
      <c r="H468" s="302">
        <f t="shared" si="21"/>
        <v>50</v>
      </c>
      <c r="I468" s="815"/>
      <c r="J468" s="845"/>
    </row>
    <row r="469" spans="1:10">
      <c r="A469" s="194" t="s">
        <v>3205</v>
      </c>
      <c r="B469" s="152" t="s">
        <v>3206</v>
      </c>
      <c r="C469" s="247">
        <v>0</v>
      </c>
      <c r="D469" s="247">
        <v>0</v>
      </c>
      <c r="E469" s="247">
        <v>1</v>
      </c>
      <c r="F469" s="247">
        <v>1</v>
      </c>
      <c r="G469" s="302">
        <f t="shared" si="20"/>
        <v>1</v>
      </c>
      <c r="H469" s="302">
        <f t="shared" si="21"/>
        <v>1</v>
      </c>
      <c r="I469" s="815"/>
      <c r="J469" s="845"/>
    </row>
    <row r="470" spans="1:10">
      <c r="A470" s="192" t="s">
        <v>2235</v>
      </c>
      <c r="B470" s="154" t="s">
        <v>2236</v>
      </c>
      <c r="C470" s="247">
        <v>0</v>
      </c>
      <c r="D470" s="247">
        <v>0</v>
      </c>
      <c r="E470" s="247">
        <v>1</v>
      </c>
      <c r="F470" s="247">
        <v>1</v>
      </c>
      <c r="G470" s="302">
        <f t="shared" si="20"/>
        <v>1</v>
      </c>
      <c r="H470" s="302">
        <f t="shared" si="21"/>
        <v>1</v>
      </c>
      <c r="I470" s="815"/>
      <c r="J470" s="845"/>
    </row>
    <row r="471" spans="1:10">
      <c r="A471" s="194" t="s">
        <v>2195</v>
      </c>
      <c r="B471" s="152" t="s">
        <v>2196</v>
      </c>
      <c r="C471" s="247">
        <v>0</v>
      </c>
      <c r="D471" s="247">
        <v>0</v>
      </c>
      <c r="E471" s="247">
        <v>35</v>
      </c>
      <c r="F471" s="247">
        <v>40</v>
      </c>
      <c r="G471" s="302">
        <f t="shared" si="20"/>
        <v>35</v>
      </c>
      <c r="H471" s="302">
        <f t="shared" si="21"/>
        <v>40</v>
      </c>
      <c r="I471" s="815"/>
      <c r="J471" s="845"/>
    </row>
    <row r="472" spans="1:10">
      <c r="A472" s="192" t="s">
        <v>2237</v>
      </c>
      <c r="B472" s="154" t="s">
        <v>2238</v>
      </c>
      <c r="C472" s="247">
        <v>0</v>
      </c>
      <c r="D472" s="247">
        <v>0</v>
      </c>
      <c r="E472" s="247">
        <v>0</v>
      </c>
      <c r="F472" s="247">
        <v>1</v>
      </c>
      <c r="G472" s="302">
        <f t="shared" si="20"/>
        <v>0</v>
      </c>
      <c r="H472" s="302">
        <f t="shared" si="21"/>
        <v>1</v>
      </c>
      <c r="I472" s="815"/>
      <c r="J472" s="845"/>
    </row>
    <row r="473" spans="1:10">
      <c r="A473" s="192" t="s">
        <v>2571</v>
      </c>
      <c r="B473" s="154" t="s">
        <v>2572</v>
      </c>
      <c r="C473" s="247">
        <v>0</v>
      </c>
      <c r="D473" s="247">
        <v>0</v>
      </c>
      <c r="E473" s="247">
        <v>0</v>
      </c>
      <c r="F473" s="247">
        <v>1</v>
      </c>
      <c r="G473" s="302">
        <f t="shared" si="20"/>
        <v>0</v>
      </c>
      <c r="H473" s="302">
        <f t="shared" si="21"/>
        <v>1</v>
      </c>
      <c r="I473" s="815"/>
      <c r="J473" s="845"/>
    </row>
    <row r="474" spans="1:10">
      <c r="A474" s="316" t="s">
        <v>2199</v>
      </c>
      <c r="B474" s="420" t="s">
        <v>2200</v>
      </c>
      <c r="C474" s="247">
        <v>0</v>
      </c>
      <c r="D474" s="247">
        <v>0</v>
      </c>
      <c r="E474" s="247">
        <v>0</v>
      </c>
      <c r="F474" s="247">
        <v>1</v>
      </c>
      <c r="G474" s="302">
        <f t="shared" si="20"/>
        <v>0</v>
      </c>
      <c r="H474" s="302">
        <f t="shared" si="21"/>
        <v>1</v>
      </c>
      <c r="I474" s="815"/>
      <c r="J474" s="845"/>
    </row>
    <row r="475" spans="1:10">
      <c r="A475" s="316" t="s">
        <v>2201</v>
      </c>
      <c r="B475" s="420" t="s">
        <v>2202</v>
      </c>
      <c r="C475" s="247">
        <v>0</v>
      </c>
      <c r="D475" s="247">
        <v>0</v>
      </c>
      <c r="E475" s="247">
        <v>274</v>
      </c>
      <c r="F475" s="247">
        <v>274</v>
      </c>
      <c r="G475" s="302">
        <f t="shared" si="20"/>
        <v>274</v>
      </c>
      <c r="H475" s="302">
        <f t="shared" si="21"/>
        <v>274</v>
      </c>
      <c r="I475" s="815"/>
      <c r="J475" s="845"/>
    </row>
    <row r="476" spans="1:10" ht="24">
      <c r="A476" s="316" t="s">
        <v>2203</v>
      </c>
      <c r="B476" s="420" t="s">
        <v>2204</v>
      </c>
      <c r="C476" s="247">
        <v>0</v>
      </c>
      <c r="D476" s="247">
        <v>0</v>
      </c>
      <c r="E476" s="247">
        <v>4005</v>
      </c>
      <c r="F476" s="247">
        <v>4005</v>
      </c>
      <c r="G476" s="302">
        <f t="shared" si="20"/>
        <v>4005</v>
      </c>
      <c r="H476" s="302">
        <f t="shared" si="21"/>
        <v>4005</v>
      </c>
      <c r="I476" s="815"/>
      <c r="J476" s="845"/>
    </row>
    <row r="477" spans="1:10">
      <c r="A477" s="316" t="s">
        <v>2205</v>
      </c>
      <c r="B477" s="420" t="s">
        <v>2206</v>
      </c>
      <c r="C477" s="247">
        <v>0</v>
      </c>
      <c r="D477" s="247">
        <v>0</v>
      </c>
      <c r="E477" s="247">
        <v>1724</v>
      </c>
      <c r="F477" s="247">
        <v>1724</v>
      </c>
      <c r="G477" s="302">
        <f t="shared" si="20"/>
        <v>1724</v>
      </c>
      <c r="H477" s="302">
        <f t="shared" si="21"/>
        <v>1724</v>
      </c>
      <c r="I477" s="815"/>
      <c r="J477" s="845"/>
    </row>
    <row r="478" spans="1:10">
      <c r="A478" s="316" t="s">
        <v>2573</v>
      </c>
      <c r="B478" s="420" t="s">
        <v>2574</v>
      </c>
      <c r="C478" s="247">
        <v>0</v>
      </c>
      <c r="D478" s="247">
        <v>0</v>
      </c>
      <c r="E478" s="247">
        <v>0</v>
      </c>
      <c r="F478" s="247">
        <v>1</v>
      </c>
      <c r="G478" s="302">
        <f t="shared" si="20"/>
        <v>0</v>
      </c>
      <c r="H478" s="302">
        <f t="shared" si="21"/>
        <v>1</v>
      </c>
      <c r="I478" s="815"/>
      <c r="J478" s="845"/>
    </row>
    <row r="479" spans="1:10" ht="24">
      <c r="A479" s="194" t="s">
        <v>2209</v>
      </c>
      <c r="B479" s="152" t="s">
        <v>2210</v>
      </c>
      <c r="C479" s="247">
        <v>109</v>
      </c>
      <c r="D479" s="247">
        <v>90</v>
      </c>
      <c r="E479" s="247">
        <v>92</v>
      </c>
      <c r="F479" s="247">
        <v>70</v>
      </c>
      <c r="G479" s="302">
        <f t="shared" si="20"/>
        <v>201</v>
      </c>
      <c r="H479" s="302">
        <f t="shared" si="21"/>
        <v>160</v>
      </c>
      <c r="I479" s="815"/>
      <c r="J479" s="845"/>
    </row>
    <row r="480" spans="1:10">
      <c r="A480" s="316" t="s">
        <v>3207</v>
      </c>
      <c r="B480" s="420" t="s">
        <v>3208</v>
      </c>
      <c r="C480" s="247">
        <v>0</v>
      </c>
      <c r="D480" s="247">
        <v>0</v>
      </c>
      <c r="E480" s="247">
        <v>0</v>
      </c>
      <c r="F480" s="247">
        <v>1</v>
      </c>
      <c r="G480" s="302">
        <f t="shared" si="20"/>
        <v>0</v>
      </c>
      <c r="H480" s="302">
        <f t="shared" si="21"/>
        <v>1</v>
      </c>
      <c r="I480" s="815"/>
      <c r="J480" s="845"/>
    </row>
    <row r="481" spans="1:10">
      <c r="A481" s="316" t="s">
        <v>2241</v>
      </c>
      <c r="B481" s="420" t="s">
        <v>2242</v>
      </c>
      <c r="C481" s="247">
        <v>0</v>
      </c>
      <c r="D481" s="247">
        <v>0</v>
      </c>
      <c r="E481" s="247">
        <v>0</v>
      </c>
      <c r="F481" s="247">
        <v>1</v>
      </c>
      <c r="G481" s="302">
        <f t="shared" si="20"/>
        <v>0</v>
      </c>
      <c r="H481" s="302">
        <f t="shared" si="21"/>
        <v>1</v>
      </c>
      <c r="I481" s="815"/>
      <c r="J481" s="845"/>
    </row>
    <row r="482" spans="1:10">
      <c r="A482" s="192" t="s">
        <v>2211</v>
      </c>
      <c r="B482" s="154" t="s">
        <v>2212</v>
      </c>
      <c r="C482" s="247">
        <v>0</v>
      </c>
      <c r="D482" s="247">
        <v>0</v>
      </c>
      <c r="E482" s="247">
        <v>1</v>
      </c>
      <c r="F482" s="247">
        <v>1</v>
      </c>
      <c r="G482" s="302">
        <f t="shared" si="20"/>
        <v>1</v>
      </c>
      <c r="H482" s="302">
        <f t="shared" si="21"/>
        <v>1</v>
      </c>
      <c r="I482" s="815"/>
      <c r="J482" s="845"/>
    </row>
    <row r="483" spans="1:10" ht="24">
      <c r="A483" s="316" t="s">
        <v>2215</v>
      </c>
      <c r="B483" s="420" t="s">
        <v>2216</v>
      </c>
      <c r="C483" s="247">
        <v>0</v>
      </c>
      <c r="D483" s="247">
        <v>0</v>
      </c>
      <c r="E483" s="247">
        <v>1678</v>
      </c>
      <c r="F483" s="247">
        <v>1678</v>
      </c>
      <c r="G483" s="302">
        <f t="shared" si="20"/>
        <v>1678</v>
      </c>
      <c r="H483" s="302">
        <f t="shared" si="21"/>
        <v>1678</v>
      </c>
      <c r="I483" s="815"/>
      <c r="J483" s="845"/>
    </row>
    <row r="484" spans="1:10">
      <c r="A484" s="842" t="s">
        <v>2099</v>
      </c>
      <c r="B484" s="843" t="s">
        <v>2100</v>
      </c>
      <c r="C484" s="247">
        <v>5</v>
      </c>
      <c r="D484" s="247">
        <v>5</v>
      </c>
      <c r="E484" s="247"/>
      <c r="F484" s="247">
        <v>0</v>
      </c>
      <c r="G484" s="302">
        <f t="shared" si="20"/>
        <v>5</v>
      </c>
      <c r="H484" s="302">
        <f t="shared" si="21"/>
        <v>5</v>
      </c>
      <c r="I484" s="815"/>
      <c r="J484" s="845"/>
    </row>
    <row r="485" spans="1:10">
      <c r="A485" s="842" t="s">
        <v>4358</v>
      </c>
      <c r="B485" s="843" t="s">
        <v>4359</v>
      </c>
      <c r="C485" s="247">
        <v>1</v>
      </c>
      <c r="D485" s="247">
        <v>1</v>
      </c>
      <c r="E485" s="247">
        <v>0</v>
      </c>
      <c r="F485" s="247">
        <v>0</v>
      </c>
      <c r="G485" s="302">
        <f t="shared" si="20"/>
        <v>1</v>
      </c>
      <c r="H485" s="302">
        <f t="shared" si="21"/>
        <v>1</v>
      </c>
      <c r="I485" s="815"/>
      <c r="J485" s="845"/>
    </row>
    <row r="486" spans="1:10">
      <c r="A486" s="708" t="s">
        <v>2735</v>
      </c>
      <c r="B486" s="348" t="s">
        <v>2736</v>
      </c>
      <c r="C486" s="247">
        <v>0</v>
      </c>
      <c r="D486" s="247">
        <v>0</v>
      </c>
      <c r="E486" s="247">
        <v>1</v>
      </c>
      <c r="F486" s="247">
        <v>1</v>
      </c>
      <c r="G486" s="302">
        <f t="shared" si="20"/>
        <v>1</v>
      </c>
      <c r="H486" s="302">
        <f t="shared" si="21"/>
        <v>1</v>
      </c>
      <c r="I486" s="815"/>
      <c r="J486" s="845"/>
    </row>
    <row r="487" spans="1:10">
      <c r="A487" s="754" t="s">
        <v>3777</v>
      </c>
      <c r="B487" s="850" t="s">
        <v>3778</v>
      </c>
      <c r="C487" s="247">
        <v>1</v>
      </c>
      <c r="D487" s="247">
        <v>1</v>
      </c>
      <c r="E487" s="247"/>
      <c r="F487" s="247">
        <v>0</v>
      </c>
      <c r="G487" s="302">
        <f t="shared" si="20"/>
        <v>1</v>
      </c>
      <c r="H487" s="302">
        <f t="shared" si="21"/>
        <v>1</v>
      </c>
      <c r="I487" s="815"/>
      <c r="J487" s="845"/>
    </row>
    <row r="488" spans="1:10">
      <c r="A488" s="525" t="s">
        <v>2951</v>
      </c>
      <c r="B488" s="851" t="s">
        <v>2952</v>
      </c>
      <c r="C488" s="247">
        <v>0</v>
      </c>
      <c r="D488" s="247">
        <v>0</v>
      </c>
      <c r="E488" s="247">
        <v>1</v>
      </c>
      <c r="F488" s="247">
        <v>1</v>
      </c>
      <c r="G488" s="302">
        <f t="shared" si="20"/>
        <v>1</v>
      </c>
      <c r="H488" s="302">
        <f t="shared" si="21"/>
        <v>1</v>
      </c>
      <c r="I488" s="815"/>
      <c r="J488" s="845"/>
    </row>
    <row r="489" spans="1:10">
      <c r="A489" s="525" t="s">
        <v>4360</v>
      </c>
      <c r="B489" s="851" t="s">
        <v>4361</v>
      </c>
      <c r="C489" s="247">
        <v>0</v>
      </c>
      <c r="D489" s="247">
        <v>0</v>
      </c>
      <c r="E489" s="247">
        <v>1</v>
      </c>
      <c r="F489" s="247">
        <v>1</v>
      </c>
      <c r="G489" s="302">
        <f t="shared" si="20"/>
        <v>1</v>
      </c>
      <c r="H489" s="302">
        <f t="shared" si="21"/>
        <v>1</v>
      </c>
      <c r="I489" s="815"/>
      <c r="J489" s="845"/>
    </row>
    <row r="490" spans="1:10">
      <c r="A490" s="525" t="s">
        <v>2541</v>
      </c>
      <c r="B490" s="851" t="s">
        <v>2542</v>
      </c>
      <c r="C490" s="247">
        <v>0</v>
      </c>
      <c r="D490" s="247">
        <v>0</v>
      </c>
      <c r="E490" s="247">
        <v>4</v>
      </c>
      <c r="F490" s="247">
        <v>1</v>
      </c>
      <c r="G490" s="302">
        <f t="shared" si="20"/>
        <v>4</v>
      </c>
      <c r="H490" s="302">
        <f t="shared" si="21"/>
        <v>1</v>
      </c>
      <c r="I490" s="815"/>
      <c r="J490" s="845"/>
    </row>
    <row r="491" spans="1:10">
      <c r="A491" s="525" t="s">
        <v>2555</v>
      </c>
      <c r="B491" s="851" t="s">
        <v>2556</v>
      </c>
      <c r="C491" s="247">
        <v>0</v>
      </c>
      <c r="D491" s="247">
        <v>0</v>
      </c>
      <c r="E491" s="247">
        <v>2</v>
      </c>
      <c r="F491" s="247">
        <v>2</v>
      </c>
      <c r="G491" s="302">
        <f t="shared" si="20"/>
        <v>2</v>
      </c>
      <c r="H491" s="302">
        <f t="shared" si="21"/>
        <v>2</v>
      </c>
      <c r="I491" s="815"/>
      <c r="J491" s="845"/>
    </row>
    <row r="492" spans="1:10">
      <c r="A492" s="525" t="s">
        <v>4362</v>
      </c>
      <c r="B492" s="852" t="s">
        <v>4363</v>
      </c>
      <c r="C492" s="247">
        <v>0</v>
      </c>
      <c r="D492" s="247">
        <v>0</v>
      </c>
      <c r="E492" s="247">
        <v>2</v>
      </c>
      <c r="F492" s="247">
        <v>2</v>
      </c>
      <c r="G492" s="302">
        <f t="shared" si="20"/>
        <v>2</v>
      </c>
      <c r="H492" s="302">
        <f t="shared" si="21"/>
        <v>2</v>
      </c>
      <c r="I492" s="815"/>
      <c r="J492" s="845"/>
    </row>
    <row r="493" spans="1:10">
      <c r="A493" s="3560" t="s">
        <v>15</v>
      </c>
      <c r="B493" s="3561"/>
      <c r="C493" s="101">
        <f t="shared" ref="C493:H493" si="22">SUM(C392:C492)</f>
        <v>3912</v>
      </c>
      <c r="D493" s="101">
        <f t="shared" si="22"/>
        <v>4453</v>
      </c>
      <c r="E493" s="101">
        <f t="shared" si="22"/>
        <v>14573</v>
      </c>
      <c r="F493" s="101">
        <f t="shared" si="22"/>
        <v>14730</v>
      </c>
      <c r="G493" s="101">
        <f t="shared" si="22"/>
        <v>18485</v>
      </c>
      <c r="H493" s="101">
        <f t="shared" si="22"/>
        <v>19183</v>
      </c>
      <c r="I493" s="815"/>
      <c r="J493" s="845"/>
    </row>
    <row r="494" spans="1:10">
      <c r="A494" s="3547" t="s">
        <v>2245</v>
      </c>
      <c r="B494" s="3548"/>
      <c r="C494" s="119"/>
      <c r="D494" s="119"/>
      <c r="E494" s="119"/>
      <c r="F494" s="119"/>
      <c r="G494" s="119"/>
      <c r="H494" s="119"/>
    </row>
    <row r="495" spans="1:10">
      <c r="A495" s="20" t="s">
        <v>2246</v>
      </c>
      <c r="B495" s="1354" t="s">
        <v>2247</v>
      </c>
      <c r="C495" s="119"/>
      <c r="D495" s="119"/>
      <c r="E495" s="119"/>
      <c r="F495" s="119"/>
      <c r="G495" s="119"/>
      <c r="H495" s="119"/>
    </row>
    <row r="496" spans="1:10">
      <c r="A496" s="20" t="s">
        <v>2248</v>
      </c>
      <c r="B496" s="1354" t="s">
        <v>2249</v>
      </c>
      <c r="C496" s="119"/>
      <c r="D496" s="119"/>
      <c r="E496" s="119"/>
      <c r="F496" s="119"/>
      <c r="G496" s="119"/>
      <c r="H496" s="119"/>
    </row>
    <row r="497" spans="1:10">
      <c r="A497" s="20" t="s">
        <v>2250</v>
      </c>
      <c r="B497" s="1354" t="s">
        <v>2251</v>
      </c>
      <c r="C497" s="119"/>
      <c r="D497" s="119"/>
      <c r="E497" s="119"/>
      <c r="F497" s="119"/>
      <c r="G497" s="119"/>
      <c r="H497" s="119"/>
    </row>
    <row r="498" spans="1:10">
      <c r="A498" s="20" t="s">
        <v>2252</v>
      </c>
      <c r="B498" s="1354" t="s">
        <v>2253</v>
      </c>
      <c r="C498" s="119"/>
      <c r="D498" s="119"/>
      <c r="E498" s="119"/>
      <c r="F498" s="119"/>
      <c r="G498" s="119"/>
      <c r="H498" s="119"/>
    </row>
    <row r="499" spans="1:10">
      <c r="A499" s="20" t="s">
        <v>2254</v>
      </c>
      <c r="B499" s="1354" t="s">
        <v>2255</v>
      </c>
      <c r="C499" s="119"/>
      <c r="D499" s="119"/>
      <c r="E499" s="119"/>
      <c r="F499" s="119"/>
      <c r="G499" s="119"/>
      <c r="H499" s="119"/>
    </row>
    <row r="500" spans="1:10">
      <c r="A500" s="20" t="s">
        <v>2256</v>
      </c>
      <c r="B500" s="1354" t="s">
        <v>2257</v>
      </c>
      <c r="C500" s="119"/>
      <c r="D500" s="119"/>
      <c r="E500" s="119"/>
      <c r="F500" s="119"/>
      <c r="G500" s="119"/>
      <c r="H500" s="119"/>
    </row>
    <row r="501" spans="1:10" ht="36">
      <c r="A501" s="20" t="s">
        <v>2258</v>
      </c>
      <c r="B501" s="1354" t="s">
        <v>2259</v>
      </c>
      <c r="C501" s="119"/>
      <c r="D501" s="119"/>
      <c r="E501" s="119"/>
      <c r="F501" s="119"/>
      <c r="G501" s="119"/>
      <c r="H501" s="119"/>
    </row>
    <row r="502" spans="1:10" ht="48">
      <c r="A502" s="20" t="s">
        <v>2260</v>
      </c>
      <c r="B502" s="1354" t="s">
        <v>2261</v>
      </c>
      <c r="C502" s="119"/>
      <c r="D502" s="119"/>
      <c r="E502" s="119"/>
      <c r="F502" s="119"/>
      <c r="G502" s="119"/>
      <c r="H502" s="119"/>
    </row>
    <row r="503" spans="1:10">
      <c r="A503" s="3549" t="s">
        <v>2262</v>
      </c>
      <c r="B503" s="3550"/>
      <c r="C503" s="119"/>
      <c r="D503" s="119"/>
      <c r="E503" s="119"/>
      <c r="F503" s="119"/>
      <c r="G503" s="119"/>
      <c r="H503" s="119"/>
    </row>
    <row r="504" spans="1:10">
      <c r="A504" s="3560" t="s">
        <v>2263</v>
      </c>
      <c r="B504" s="3561"/>
      <c r="C504" s="101">
        <f t="shared" ref="C504:H504" si="23">C390+C493</f>
        <v>3912</v>
      </c>
      <c r="D504" s="101">
        <f t="shared" si="23"/>
        <v>4453</v>
      </c>
      <c r="E504" s="101">
        <f t="shared" si="23"/>
        <v>17999</v>
      </c>
      <c r="F504" s="101">
        <f t="shared" si="23"/>
        <v>18575</v>
      </c>
      <c r="G504" s="101">
        <f t="shared" si="23"/>
        <v>21911</v>
      </c>
      <c r="H504" s="101">
        <f t="shared" si="23"/>
        <v>23028</v>
      </c>
      <c r="I504" s="815"/>
      <c r="J504" s="845"/>
    </row>
    <row r="505" spans="1:10">
      <c r="A505" s="552"/>
      <c r="B505" s="552"/>
      <c r="C505" s="548"/>
      <c r="D505" s="548"/>
      <c r="E505" s="548"/>
      <c r="F505" s="548"/>
      <c r="G505" s="548"/>
      <c r="H505" s="548"/>
      <c r="I505" s="815"/>
      <c r="J505" s="815"/>
    </row>
    <row r="506" spans="1:10">
      <c r="A506" s="552"/>
      <c r="B506" s="552"/>
      <c r="C506" s="548"/>
      <c r="D506" s="548"/>
      <c r="E506" s="548"/>
      <c r="F506" s="548"/>
      <c r="G506" s="548"/>
      <c r="H506" s="548"/>
      <c r="I506" s="815"/>
      <c r="J506" s="815"/>
    </row>
    <row r="507" spans="1:10">
      <c r="A507" s="127"/>
      <c r="B507" s="127"/>
      <c r="C507" s="127"/>
      <c r="D507" s="127"/>
      <c r="E507" s="127"/>
      <c r="F507" s="127"/>
      <c r="G507" s="127"/>
      <c r="H507" s="127"/>
    </row>
    <row r="508" spans="1:10">
      <c r="A508" s="127"/>
      <c r="B508" s="127"/>
      <c r="C508" s="127"/>
      <c r="D508" s="127"/>
      <c r="E508" s="127"/>
      <c r="F508" s="127"/>
      <c r="G508" s="127"/>
      <c r="H508" s="127"/>
    </row>
    <row r="509" spans="1:10">
      <c r="A509" s="127"/>
      <c r="B509" s="127"/>
      <c r="C509" s="127"/>
      <c r="D509" s="127"/>
      <c r="E509" s="127"/>
      <c r="F509" s="127"/>
      <c r="G509" s="127"/>
      <c r="H509" s="127"/>
    </row>
    <row r="510" spans="1:10">
      <c r="A510" s="127"/>
      <c r="B510" s="127"/>
      <c r="C510" s="127"/>
      <c r="D510" s="127"/>
      <c r="E510" s="127"/>
      <c r="F510" s="127"/>
      <c r="G510" s="127"/>
      <c r="H510" s="127"/>
    </row>
    <row r="511" spans="1:10">
      <c r="A511" s="127"/>
      <c r="B511" s="127"/>
      <c r="C511" s="127"/>
      <c r="D511" s="127"/>
      <c r="E511" s="127"/>
      <c r="F511" s="127"/>
      <c r="G511" s="127"/>
      <c r="H511" s="127"/>
    </row>
    <row r="512" spans="1:10">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1">
    <mergeCell ref="A493:B493"/>
    <mergeCell ref="A494:B494"/>
    <mergeCell ref="A503:B503"/>
    <mergeCell ref="A504:B504"/>
    <mergeCell ref="A6:A7"/>
    <mergeCell ref="B6:B7"/>
    <mergeCell ref="C6:D6"/>
    <mergeCell ref="E6:F6"/>
    <mergeCell ref="G6:H6"/>
    <mergeCell ref="A8:B8"/>
    <mergeCell ref="A391:B391"/>
  </mergeCells>
  <conditionalFormatting sqref="A494">
    <cfRule type="duplicateValues" dxfId="279" priority="1"/>
    <cfRule type="duplicateValues" dxfId="278" priority="2"/>
  </conditionalFormatting>
  <conditionalFormatting sqref="A503">
    <cfRule type="duplicateValues" dxfId="277" priority="3"/>
    <cfRule type="duplicateValues" dxfId="276" priority="4"/>
  </conditionalFormatting>
  <conditionalFormatting sqref="A495:A502">
    <cfRule type="duplicateValues" dxfId="275" priority="5"/>
    <cfRule type="duplicateValues" dxfId="274" priority="6"/>
  </conditionalFormatting>
  <printOptions horizontalCentered="1" vertic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328"/>
  <sheetViews>
    <sheetView zoomScaleNormal="100" workbookViewId="0">
      <pane ySplit="7" topLeftCell="A8" activePane="bottomLeft" state="frozen"/>
      <selection pane="bottomLeft" activeCell="P23" sqref="P23"/>
    </sheetView>
  </sheetViews>
  <sheetFormatPr defaultColWidth="9" defaultRowHeight="15"/>
  <cols>
    <col min="2" max="2" width="60.7109375" style="768" customWidth="1"/>
    <col min="3" max="8" width="10.28515625" customWidth="1"/>
  </cols>
  <sheetData>
    <row r="1" spans="1:9">
      <c r="A1" s="769"/>
      <c r="B1" s="300" t="s">
        <v>0</v>
      </c>
      <c r="C1" s="84" t="s">
        <v>251</v>
      </c>
      <c r="D1" s="243"/>
      <c r="E1" s="243"/>
      <c r="F1" s="243"/>
      <c r="G1" s="243"/>
      <c r="H1" s="243"/>
      <c r="I1" s="778"/>
    </row>
    <row r="2" spans="1:9">
      <c r="A2" s="275"/>
      <c r="B2" s="300" t="s">
        <v>2</v>
      </c>
      <c r="C2" s="351" t="s">
        <v>179</v>
      </c>
      <c r="D2" s="84"/>
      <c r="E2" s="503"/>
      <c r="F2" s="503"/>
      <c r="G2" s="239"/>
      <c r="H2" s="277"/>
      <c r="I2" s="778"/>
    </row>
    <row r="3" spans="1:9">
      <c r="A3" s="275"/>
      <c r="B3" s="300" t="s">
        <v>1787</v>
      </c>
      <c r="C3" s="237" t="s">
        <v>1788</v>
      </c>
      <c r="D3" s="243"/>
      <c r="E3" s="243"/>
      <c r="F3" s="243"/>
      <c r="G3" s="243"/>
      <c r="H3" s="243"/>
      <c r="I3" s="778"/>
    </row>
    <row r="4" spans="1:9">
      <c r="A4" s="275"/>
      <c r="B4" s="300" t="s">
        <v>77</v>
      </c>
      <c r="C4" s="600" t="s">
        <v>4364</v>
      </c>
      <c r="D4" s="243"/>
      <c r="E4" s="243"/>
      <c r="F4" s="243"/>
      <c r="G4" s="243"/>
      <c r="H4" s="243"/>
      <c r="I4" s="778"/>
    </row>
    <row r="5" spans="1:9">
      <c r="A5" s="123"/>
      <c r="B5" s="556"/>
      <c r="C5" s="770"/>
      <c r="D5" s="770"/>
      <c r="E5" s="770"/>
      <c r="F5" s="770"/>
      <c r="G5" s="770"/>
      <c r="H5" s="770"/>
      <c r="I5" s="778"/>
    </row>
    <row r="6" spans="1:9">
      <c r="A6" s="3573" t="s">
        <v>276</v>
      </c>
      <c r="B6" s="3554" t="s">
        <v>1798</v>
      </c>
      <c r="C6" s="3476" t="s">
        <v>255</v>
      </c>
      <c r="D6" s="3477"/>
      <c r="E6" s="3478" t="s">
        <v>256</v>
      </c>
      <c r="F6" s="3479"/>
      <c r="G6" s="3480" t="s">
        <v>144</v>
      </c>
      <c r="H6" s="3480"/>
      <c r="I6" s="778"/>
    </row>
    <row r="7" spans="1:9" ht="24">
      <c r="A7" s="3574"/>
      <c r="B7" s="3555"/>
      <c r="C7" s="89" t="s">
        <v>190</v>
      </c>
      <c r="D7" s="7" t="s">
        <v>257</v>
      </c>
      <c r="E7" s="89" t="s">
        <v>190</v>
      </c>
      <c r="F7" s="7" t="s">
        <v>257</v>
      </c>
      <c r="G7" s="89" t="s">
        <v>190</v>
      </c>
      <c r="H7" s="7" t="s">
        <v>257</v>
      </c>
      <c r="I7" s="779"/>
    </row>
    <row r="8" spans="1:9">
      <c r="A8" s="3568" t="s">
        <v>1799</v>
      </c>
      <c r="B8" s="3477"/>
      <c r="C8" s="116"/>
      <c r="D8" s="116"/>
      <c r="E8" s="116"/>
      <c r="F8" s="116"/>
      <c r="G8" s="116"/>
      <c r="H8" s="116"/>
      <c r="I8" s="778"/>
    </row>
    <row r="9" spans="1:9">
      <c r="A9" s="771" t="s">
        <v>2097</v>
      </c>
      <c r="B9" s="152" t="s">
        <v>2098</v>
      </c>
      <c r="C9" s="116"/>
      <c r="D9" s="116"/>
      <c r="E9" s="147">
        <v>0</v>
      </c>
      <c r="F9" s="147">
        <v>1</v>
      </c>
      <c r="G9" s="147">
        <f t="shared" ref="G9:G72" si="0">C9+E9</f>
        <v>0</v>
      </c>
      <c r="H9" s="147">
        <f t="shared" ref="H9:H72" si="1">D9+F9</f>
        <v>1</v>
      </c>
      <c r="I9" s="780"/>
    </row>
    <row r="10" spans="1:9">
      <c r="A10" s="706" t="s">
        <v>1800</v>
      </c>
      <c r="B10" s="603" t="s">
        <v>4365</v>
      </c>
      <c r="C10" s="116"/>
      <c r="D10" s="116"/>
      <c r="E10" s="147">
        <v>0</v>
      </c>
      <c r="F10" s="147">
        <v>1</v>
      </c>
      <c r="G10" s="147">
        <f t="shared" si="0"/>
        <v>0</v>
      </c>
      <c r="H10" s="147">
        <f t="shared" si="1"/>
        <v>1</v>
      </c>
      <c r="I10" s="780"/>
    </row>
    <row r="11" spans="1:9">
      <c r="A11" s="583" t="s">
        <v>4366</v>
      </c>
      <c r="B11" s="603" t="s">
        <v>4367</v>
      </c>
      <c r="C11" s="116"/>
      <c r="D11" s="116"/>
      <c r="E11" s="147">
        <v>0</v>
      </c>
      <c r="F11" s="147">
        <v>1</v>
      </c>
      <c r="G11" s="147">
        <f t="shared" si="0"/>
        <v>0</v>
      </c>
      <c r="H11" s="147">
        <f t="shared" si="1"/>
        <v>1</v>
      </c>
      <c r="I11" s="780"/>
    </row>
    <row r="12" spans="1:9">
      <c r="A12" s="772" t="s">
        <v>2066</v>
      </c>
      <c r="B12" s="174" t="s">
        <v>2067</v>
      </c>
      <c r="C12" s="116"/>
      <c r="D12" s="116"/>
      <c r="E12" s="147">
        <v>0</v>
      </c>
      <c r="F12" s="147">
        <v>1</v>
      </c>
      <c r="G12" s="147">
        <f t="shared" si="0"/>
        <v>0</v>
      </c>
      <c r="H12" s="147">
        <f t="shared" si="1"/>
        <v>1</v>
      </c>
      <c r="I12" s="780"/>
    </row>
    <row r="13" spans="1:9" s="768" customFormat="1">
      <c r="A13" s="773" t="s">
        <v>4368</v>
      </c>
      <c r="B13" s="152" t="s">
        <v>4369</v>
      </c>
      <c r="C13" s="302"/>
      <c r="D13" s="302"/>
      <c r="E13" s="774">
        <v>0</v>
      </c>
      <c r="F13" s="774">
        <v>1</v>
      </c>
      <c r="G13" s="774">
        <f t="shared" si="0"/>
        <v>0</v>
      </c>
      <c r="H13" s="774">
        <f t="shared" si="1"/>
        <v>1</v>
      </c>
      <c r="I13" s="781"/>
    </row>
    <row r="14" spans="1:9">
      <c r="A14" s="772" t="s">
        <v>4370</v>
      </c>
      <c r="B14" s="174" t="s">
        <v>4371</v>
      </c>
      <c r="C14" s="116"/>
      <c r="D14" s="116"/>
      <c r="E14" s="147">
        <v>11</v>
      </c>
      <c r="F14" s="147">
        <v>14</v>
      </c>
      <c r="G14" s="147">
        <f t="shared" si="0"/>
        <v>11</v>
      </c>
      <c r="H14" s="147">
        <f t="shared" si="1"/>
        <v>14</v>
      </c>
      <c r="I14" s="780"/>
    </row>
    <row r="15" spans="1:9">
      <c r="A15" s="706" t="s">
        <v>4372</v>
      </c>
      <c r="B15" s="603" t="s">
        <v>4373</v>
      </c>
      <c r="C15" s="116"/>
      <c r="D15" s="116"/>
      <c r="E15" s="147">
        <v>1</v>
      </c>
      <c r="F15" s="147">
        <v>2</v>
      </c>
      <c r="G15" s="147">
        <f t="shared" si="0"/>
        <v>1</v>
      </c>
      <c r="H15" s="147">
        <f t="shared" si="1"/>
        <v>2</v>
      </c>
      <c r="I15" s="780"/>
    </row>
    <row r="16" spans="1:9">
      <c r="A16" s="772" t="s">
        <v>4374</v>
      </c>
      <c r="B16" s="775" t="s">
        <v>4375</v>
      </c>
      <c r="C16" s="116"/>
      <c r="D16" s="116"/>
      <c r="E16" s="147">
        <v>39</v>
      </c>
      <c r="F16" s="147">
        <v>42</v>
      </c>
      <c r="G16" s="147">
        <f t="shared" si="0"/>
        <v>39</v>
      </c>
      <c r="H16" s="147">
        <f t="shared" si="1"/>
        <v>42</v>
      </c>
      <c r="I16" s="780"/>
    </row>
    <row r="17" spans="1:9">
      <c r="A17" s="771" t="s">
        <v>4376</v>
      </c>
      <c r="B17" s="152" t="s">
        <v>4377</v>
      </c>
      <c r="C17" s="116"/>
      <c r="D17" s="116"/>
      <c r="E17" s="147">
        <v>0</v>
      </c>
      <c r="F17" s="147">
        <v>2</v>
      </c>
      <c r="G17" s="147">
        <f t="shared" si="0"/>
        <v>0</v>
      </c>
      <c r="H17" s="147">
        <f t="shared" si="1"/>
        <v>2</v>
      </c>
      <c r="I17" s="780"/>
    </row>
    <row r="18" spans="1:9">
      <c r="A18" s="776" t="s">
        <v>4378</v>
      </c>
      <c r="B18" s="317" t="s">
        <v>4379</v>
      </c>
      <c r="C18" s="116"/>
      <c r="D18" s="116"/>
      <c r="E18" s="147">
        <v>0</v>
      </c>
      <c r="F18" s="147">
        <v>2</v>
      </c>
      <c r="G18" s="147">
        <f t="shared" si="0"/>
        <v>0</v>
      </c>
      <c r="H18" s="147">
        <f t="shared" si="1"/>
        <v>2</v>
      </c>
      <c r="I18" s="780"/>
    </row>
    <row r="19" spans="1:9">
      <c r="A19" s="771" t="s">
        <v>3450</v>
      </c>
      <c r="B19" s="152" t="s">
        <v>3451</v>
      </c>
      <c r="C19" s="116"/>
      <c r="D19" s="116"/>
      <c r="E19" s="147">
        <v>0</v>
      </c>
      <c r="F19" s="147">
        <v>2</v>
      </c>
      <c r="G19" s="147">
        <f t="shared" si="0"/>
        <v>0</v>
      </c>
      <c r="H19" s="147">
        <f t="shared" si="1"/>
        <v>2</v>
      </c>
      <c r="I19" s="780"/>
    </row>
    <row r="20" spans="1:9">
      <c r="A20" s="771" t="s">
        <v>4380</v>
      </c>
      <c r="B20" s="152" t="s">
        <v>4381</v>
      </c>
      <c r="C20" s="116"/>
      <c r="D20" s="116"/>
      <c r="E20" s="147">
        <v>0</v>
      </c>
      <c r="F20" s="147">
        <v>4</v>
      </c>
      <c r="G20" s="147">
        <f t="shared" si="0"/>
        <v>0</v>
      </c>
      <c r="H20" s="147">
        <f t="shared" si="1"/>
        <v>4</v>
      </c>
      <c r="I20" s="780"/>
    </row>
    <row r="21" spans="1:9">
      <c r="A21" s="583" t="s">
        <v>1826</v>
      </c>
      <c r="B21" s="354" t="s">
        <v>1827</v>
      </c>
      <c r="C21" s="116"/>
      <c r="D21" s="116"/>
      <c r="E21" s="147">
        <v>0</v>
      </c>
      <c r="F21" s="147">
        <v>1</v>
      </c>
      <c r="G21" s="147">
        <f t="shared" si="0"/>
        <v>0</v>
      </c>
      <c r="H21" s="147">
        <f t="shared" si="1"/>
        <v>1</v>
      </c>
      <c r="I21" s="780"/>
    </row>
    <row r="22" spans="1:9">
      <c r="A22" s="706" t="s">
        <v>3987</v>
      </c>
      <c r="B22" s="603" t="s">
        <v>3988</v>
      </c>
      <c r="C22" s="116"/>
      <c r="D22" s="116"/>
      <c r="E22" s="147">
        <v>0</v>
      </c>
      <c r="F22" s="147">
        <v>6</v>
      </c>
      <c r="G22" s="147">
        <f t="shared" si="0"/>
        <v>0</v>
      </c>
      <c r="H22" s="147">
        <f t="shared" si="1"/>
        <v>6</v>
      </c>
      <c r="I22" s="780"/>
    </row>
    <row r="23" spans="1:9">
      <c r="A23" s="706" t="s">
        <v>3989</v>
      </c>
      <c r="B23" s="603" t="s">
        <v>3990</v>
      </c>
      <c r="C23" s="116"/>
      <c r="D23" s="116"/>
      <c r="E23" s="147">
        <v>1</v>
      </c>
      <c r="F23" s="147">
        <v>6</v>
      </c>
      <c r="G23" s="147">
        <f t="shared" si="0"/>
        <v>1</v>
      </c>
      <c r="H23" s="147">
        <f t="shared" si="1"/>
        <v>6</v>
      </c>
      <c r="I23" s="780"/>
    </row>
    <row r="24" spans="1:9">
      <c r="A24" s="771" t="s">
        <v>1828</v>
      </c>
      <c r="B24" s="152" t="s">
        <v>1829</v>
      </c>
      <c r="C24" s="116"/>
      <c r="D24" s="116"/>
      <c r="E24" s="147">
        <v>3</v>
      </c>
      <c r="F24" s="147">
        <v>4</v>
      </c>
      <c r="G24" s="147">
        <f t="shared" si="0"/>
        <v>3</v>
      </c>
      <c r="H24" s="147">
        <f t="shared" si="1"/>
        <v>4</v>
      </c>
      <c r="I24" s="780"/>
    </row>
    <row r="25" spans="1:9">
      <c r="A25" s="776" t="s">
        <v>4382</v>
      </c>
      <c r="B25" s="317" t="s">
        <v>4383</v>
      </c>
      <c r="C25" s="116"/>
      <c r="D25" s="116"/>
      <c r="E25" s="147">
        <v>2</v>
      </c>
      <c r="F25" s="147">
        <v>3</v>
      </c>
      <c r="G25" s="147">
        <f t="shared" si="0"/>
        <v>2</v>
      </c>
      <c r="H25" s="147">
        <f t="shared" si="1"/>
        <v>3</v>
      </c>
      <c r="I25" s="780"/>
    </row>
    <row r="26" spans="1:9">
      <c r="A26" s="706" t="s">
        <v>1846</v>
      </c>
      <c r="B26" s="603" t="s">
        <v>1847</v>
      </c>
      <c r="C26" s="116"/>
      <c r="D26" s="116"/>
      <c r="E26" s="147">
        <v>6</v>
      </c>
      <c r="F26" s="147">
        <v>5</v>
      </c>
      <c r="G26" s="147">
        <f t="shared" si="0"/>
        <v>6</v>
      </c>
      <c r="H26" s="147">
        <f t="shared" si="1"/>
        <v>5</v>
      </c>
      <c r="I26" s="780"/>
    </row>
    <row r="27" spans="1:9">
      <c r="A27" s="771" t="s">
        <v>1848</v>
      </c>
      <c r="B27" s="152" t="s">
        <v>1849</v>
      </c>
      <c r="C27" s="116"/>
      <c r="D27" s="116"/>
      <c r="E27" s="147">
        <v>0</v>
      </c>
      <c r="F27" s="147">
        <v>5</v>
      </c>
      <c r="G27" s="147">
        <f t="shared" si="0"/>
        <v>0</v>
      </c>
      <c r="H27" s="147">
        <f t="shared" si="1"/>
        <v>5</v>
      </c>
      <c r="I27" s="780"/>
    </row>
    <row r="28" spans="1:9">
      <c r="A28" s="706" t="s">
        <v>1850</v>
      </c>
      <c r="B28" s="603" t="s">
        <v>1851</v>
      </c>
      <c r="C28" s="116"/>
      <c r="D28" s="116"/>
      <c r="E28" s="147">
        <v>0</v>
      </c>
      <c r="F28" s="147">
        <v>2</v>
      </c>
      <c r="G28" s="147">
        <f t="shared" si="0"/>
        <v>0</v>
      </c>
      <c r="H28" s="147">
        <f t="shared" si="1"/>
        <v>2</v>
      </c>
      <c r="I28" s="780"/>
    </row>
    <row r="29" spans="1:9">
      <c r="A29" s="706" t="s">
        <v>1856</v>
      </c>
      <c r="B29" s="603" t="s">
        <v>1857</v>
      </c>
      <c r="C29" s="116"/>
      <c r="D29" s="116"/>
      <c r="E29" s="147">
        <v>0</v>
      </c>
      <c r="F29" s="147">
        <v>6</v>
      </c>
      <c r="G29" s="147">
        <f t="shared" si="0"/>
        <v>0</v>
      </c>
      <c r="H29" s="147">
        <f t="shared" si="1"/>
        <v>6</v>
      </c>
      <c r="I29" s="780"/>
    </row>
    <row r="30" spans="1:9">
      <c r="A30" s="771" t="s">
        <v>1858</v>
      </c>
      <c r="B30" s="152" t="s">
        <v>1859</v>
      </c>
      <c r="C30" s="116"/>
      <c r="D30" s="116"/>
      <c r="E30" s="147">
        <v>0</v>
      </c>
      <c r="F30" s="147">
        <v>1</v>
      </c>
      <c r="G30" s="147">
        <f t="shared" si="0"/>
        <v>0</v>
      </c>
      <c r="H30" s="147">
        <f t="shared" si="1"/>
        <v>1</v>
      </c>
      <c r="I30" s="780"/>
    </row>
    <row r="31" spans="1:9">
      <c r="A31" s="776" t="s">
        <v>4384</v>
      </c>
      <c r="B31" s="162" t="s">
        <v>4385</v>
      </c>
      <c r="C31" s="116"/>
      <c r="D31" s="116"/>
      <c r="E31" s="147">
        <v>0</v>
      </c>
      <c r="F31" s="147">
        <v>1</v>
      </c>
      <c r="G31" s="147">
        <f t="shared" si="0"/>
        <v>0</v>
      </c>
      <c r="H31" s="147">
        <f t="shared" si="1"/>
        <v>1</v>
      </c>
      <c r="I31" s="780"/>
    </row>
    <row r="32" spans="1:9">
      <c r="A32" s="771" t="s">
        <v>4386</v>
      </c>
      <c r="B32" s="152" t="s">
        <v>4387</v>
      </c>
      <c r="C32" s="116"/>
      <c r="D32" s="116"/>
      <c r="E32" s="147">
        <v>0</v>
      </c>
      <c r="F32" s="147">
        <v>1</v>
      </c>
      <c r="G32" s="147">
        <f t="shared" si="0"/>
        <v>0</v>
      </c>
      <c r="H32" s="147">
        <f t="shared" si="1"/>
        <v>1</v>
      </c>
      <c r="I32" s="780"/>
    </row>
    <row r="33" spans="1:9">
      <c r="A33" s="771" t="s">
        <v>1870</v>
      </c>
      <c r="B33" s="152" t="s">
        <v>1871</v>
      </c>
      <c r="C33" s="116"/>
      <c r="D33" s="116"/>
      <c r="E33" s="147">
        <v>0</v>
      </c>
      <c r="F33" s="147">
        <v>1</v>
      </c>
      <c r="G33" s="147">
        <f t="shared" si="0"/>
        <v>0</v>
      </c>
      <c r="H33" s="147">
        <f t="shared" si="1"/>
        <v>1</v>
      </c>
      <c r="I33" s="780"/>
    </row>
    <row r="34" spans="1:9">
      <c r="A34" s="771" t="s">
        <v>1886</v>
      </c>
      <c r="B34" s="152" t="s">
        <v>1887</v>
      </c>
      <c r="C34" s="116"/>
      <c r="D34" s="116"/>
      <c r="E34" s="147">
        <v>0</v>
      </c>
      <c r="F34" s="147">
        <v>1</v>
      </c>
      <c r="G34" s="147">
        <f t="shared" si="0"/>
        <v>0</v>
      </c>
      <c r="H34" s="147">
        <f t="shared" si="1"/>
        <v>1</v>
      </c>
      <c r="I34" s="780"/>
    </row>
    <row r="35" spans="1:9">
      <c r="A35" s="610" t="s">
        <v>1908</v>
      </c>
      <c r="B35" s="775" t="s">
        <v>1909</v>
      </c>
      <c r="C35" s="116"/>
      <c r="D35" s="116"/>
      <c r="E35" s="147">
        <v>0</v>
      </c>
      <c r="F35" s="147">
        <v>1</v>
      </c>
      <c r="G35" s="147">
        <f t="shared" si="0"/>
        <v>0</v>
      </c>
      <c r="H35" s="147">
        <f t="shared" si="1"/>
        <v>1</v>
      </c>
      <c r="I35" s="780"/>
    </row>
    <row r="36" spans="1:9">
      <c r="A36" s="771" t="s">
        <v>2076</v>
      </c>
      <c r="B36" s="152" t="s">
        <v>2077</v>
      </c>
      <c r="C36" s="116"/>
      <c r="D36" s="116"/>
      <c r="E36" s="147">
        <v>0</v>
      </c>
      <c r="F36" s="147">
        <v>1</v>
      </c>
      <c r="G36" s="147">
        <f t="shared" si="0"/>
        <v>0</v>
      </c>
      <c r="H36" s="147">
        <f t="shared" si="1"/>
        <v>1</v>
      </c>
      <c r="I36" s="780"/>
    </row>
    <row r="37" spans="1:9">
      <c r="A37" s="771" t="s">
        <v>1942</v>
      </c>
      <c r="B37" s="152" t="s">
        <v>1943</v>
      </c>
      <c r="C37" s="116"/>
      <c r="D37" s="116"/>
      <c r="E37" s="147">
        <v>7</v>
      </c>
      <c r="F37" s="147">
        <v>12</v>
      </c>
      <c r="G37" s="147">
        <f t="shared" si="0"/>
        <v>7</v>
      </c>
      <c r="H37" s="147">
        <f t="shared" si="1"/>
        <v>12</v>
      </c>
      <c r="I37" s="780"/>
    </row>
    <row r="38" spans="1:9">
      <c r="A38" s="706" t="s">
        <v>1944</v>
      </c>
      <c r="B38" s="603" t="s">
        <v>1945</v>
      </c>
      <c r="C38" s="116"/>
      <c r="D38" s="116"/>
      <c r="E38" s="147">
        <v>16</v>
      </c>
      <c r="F38" s="147">
        <v>20</v>
      </c>
      <c r="G38" s="147">
        <f t="shared" si="0"/>
        <v>16</v>
      </c>
      <c r="H38" s="147">
        <f t="shared" si="1"/>
        <v>20</v>
      </c>
      <c r="I38" s="780"/>
    </row>
    <row r="39" spans="1:9">
      <c r="A39" s="706" t="s">
        <v>1962</v>
      </c>
      <c r="B39" s="603" t="s">
        <v>1963</v>
      </c>
      <c r="C39" s="116"/>
      <c r="D39" s="116"/>
      <c r="E39" s="147">
        <v>2</v>
      </c>
      <c r="F39" s="147">
        <v>4</v>
      </c>
      <c r="G39" s="147">
        <f t="shared" si="0"/>
        <v>2</v>
      </c>
      <c r="H39" s="147">
        <f t="shared" si="1"/>
        <v>4</v>
      </c>
      <c r="I39" s="780"/>
    </row>
    <row r="40" spans="1:9">
      <c r="A40" s="706" t="s">
        <v>1968</v>
      </c>
      <c r="B40" s="603" t="s">
        <v>1969</v>
      </c>
      <c r="C40" s="116"/>
      <c r="D40" s="116"/>
      <c r="E40" s="147">
        <v>1</v>
      </c>
      <c r="F40" s="147">
        <v>2</v>
      </c>
      <c r="G40" s="147">
        <f t="shared" si="0"/>
        <v>1</v>
      </c>
      <c r="H40" s="147">
        <f t="shared" si="1"/>
        <v>2</v>
      </c>
      <c r="I40" s="780"/>
    </row>
    <row r="41" spans="1:9">
      <c r="A41" s="771" t="s">
        <v>1972</v>
      </c>
      <c r="B41" s="152" t="s">
        <v>1973</v>
      </c>
      <c r="C41" s="116"/>
      <c r="D41" s="116"/>
      <c r="E41" s="147">
        <v>0</v>
      </c>
      <c r="F41" s="147">
        <v>1</v>
      </c>
      <c r="G41" s="147">
        <f t="shared" si="0"/>
        <v>0</v>
      </c>
      <c r="H41" s="147">
        <f t="shared" si="1"/>
        <v>1</v>
      </c>
      <c r="I41" s="780"/>
    </row>
    <row r="42" spans="1:9">
      <c r="A42" s="771" t="s">
        <v>1974</v>
      </c>
      <c r="B42" s="152" t="s">
        <v>1975</v>
      </c>
      <c r="C42" s="116"/>
      <c r="D42" s="116"/>
      <c r="E42" s="147">
        <v>0</v>
      </c>
      <c r="F42" s="147">
        <v>1</v>
      </c>
      <c r="G42" s="147">
        <f t="shared" si="0"/>
        <v>0</v>
      </c>
      <c r="H42" s="147">
        <f t="shared" si="1"/>
        <v>1</v>
      </c>
      <c r="I42" s="780"/>
    </row>
    <row r="43" spans="1:9">
      <c r="A43" s="706" t="s">
        <v>1980</v>
      </c>
      <c r="B43" s="145" t="s">
        <v>1981</v>
      </c>
      <c r="C43" s="116"/>
      <c r="D43" s="116"/>
      <c r="E43" s="147">
        <v>44</v>
      </c>
      <c r="F43" s="147">
        <v>45</v>
      </c>
      <c r="G43" s="147">
        <f t="shared" si="0"/>
        <v>44</v>
      </c>
      <c r="H43" s="147">
        <f t="shared" si="1"/>
        <v>45</v>
      </c>
      <c r="I43" s="780"/>
    </row>
    <row r="44" spans="1:9">
      <c r="A44" s="706" t="s">
        <v>4388</v>
      </c>
      <c r="B44" s="145" t="s">
        <v>4389</v>
      </c>
      <c r="C44" s="116"/>
      <c r="D44" s="116"/>
      <c r="E44" s="147">
        <v>10</v>
      </c>
      <c r="F44" s="147">
        <v>10</v>
      </c>
      <c r="G44" s="147">
        <f t="shared" si="0"/>
        <v>10</v>
      </c>
      <c r="H44" s="147">
        <f t="shared" si="1"/>
        <v>10</v>
      </c>
      <c r="I44" s="780"/>
    </row>
    <row r="45" spans="1:9">
      <c r="A45" s="706" t="s">
        <v>4390</v>
      </c>
      <c r="B45" s="603" t="s">
        <v>4391</v>
      </c>
      <c r="C45" s="116"/>
      <c r="D45" s="116"/>
      <c r="E45" s="147">
        <v>26</v>
      </c>
      <c r="F45" s="147">
        <v>32</v>
      </c>
      <c r="G45" s="147">
        <f t="shared" si="0"/>
        <v>26</v>
      </c>
      <c r="H45" s="147">
        <f t="shared" si="1"/>
        <v>32</v>
      </c>
      <c r="I45" s="780"/>
    </row>
    <row r="46" spans="1:9">
      <c r="A46" s="706" t="s">
        <v>4392</v>
      </c>
      <c r="B46" s="603" t="s">
        <v>4393</v>
      </c>
      <c r="C46" s="116"/>
      <c r="D46" s="116"/>
      <c r="E46" s="147">
        <v>34</v>
      </c>
      <c r="F46" s="147">
        <v>38</v>
      </c>
      <c r="G46" s="147">
        <f t="shared" si="0"/>
        <v>34</v>
      </c>
      <c r="H46" s="147">
        <f t="shared" si="1"/>
        <v>38</v>
      </c>
      <c r="I46" s="780"/>
    </row>
    <row r="47" spans="1:9">
      <c r="A47" s="706" t="s">
        <v>4394</v>
      </c>
      <c r="B47" s="603" t="s">
        <v>4395</v>
      </c>
      <c r="C47" s="116"/>
      <c r="D47" s="116"/>
      <c r="E47" s="147">
        <v>0</v>
      </c>
      <c r="F47" s="147">
        <v>1</v>
      </c>
      <c r="G47" s="147">
        <f t="shared" si="0"/>
        <v>0</v>
      </c>
      <c r="H47" s="147">
        <f t="shared" si="1"/>
        <v>1</v>
      </c>
      <c r="I47" s="780"/>
    </row>
    <row r="48" spans="1:9">
      <c r="A48" s="706" t="s">
        <v>4396</v>
      </c>
      <c r="B48" s="603" t="s">
        <v>4397</v>
      </c>
      <c r="C48" s="116"/>
      <c r="D48" s="116"/>
      <c r="E48" s="147">
        <v>0</v>
      </c>
      <c r="F48" s="147">
        <v>1</v>
      </c>
      <c r="G48" s="147">
        <f t="shared" si="0"/>
        <v>0</v>
      </c>
      <c r="H48" s="147">
        <f t="shared" si="1"/>
        <v>1</v>
      </c>
      <c r="I48" s="780"/>
    </row>
    <row r="49" spans="1:9">
      <c r="A49" s="706" t="s">
        <v>4398</v>
      </c>
      <c r="B49" s="775" t="s">
        <v>4399</v>
      </c>
      <c r="C49" s="116"/>
      <c r="D49" s="116"/>
      <c r="E49" s="147">
        <v>0</v>
      </c>
      <c r="F49" s="147">
        <v>1</v>
      </c>
      <c r="G49" s="147">
        <f t="shared" si="0"/>
        <v>0</v>
      </c>
      <c r="H49" s="147">
        <f t="shared" si="1"/>
        <v>1</v>
      </c>
      <c r="I49" s="780"/>
    </row>
    <row r="50" spans="1:9">
      <c r="A50" s="706" t="s">
        <v>4400</v>
      </c>
      <c r="B50" s="603" t="s">
        <v>4401</v>
      </c>
      <c r="C50" s="116"/>
      <c r="D50" s="116"/>
      <c r="E50" s="147">
        <v>0</v>
      </c>
      <c r="F50" s="147">
        <v>1</v>
      </c>
      <c r="G50" s="147">
        <f t="shared" si="0"/>
        <v>0</v>
      </c>
      <c r="H50" s="147">
        <f t="shared" si="1"/>
        <v>1</v>
      </c>
      <c r="I50" s="780"/>
    </row>
    <row r="51" spans="1:9">
      <c r="A51" s="706" t="s">
        <v>4402</v>
      </c>
      <c r="B51" s="145" t="s">
        <v>4403</v>
      </c>
      <c r="C51" s="116"/>
      <c r="D51" s="116"/>
      <c r="E51" s="147">
        <v>1</v>
      </c>
      <c r="F51" s="147">
        <v>1</v>
      </c>
      <c r="G51" s="147">
        <f t="shared" si="0"/>
        <v>1</v>
      </c>
      <c r="H51" s="147">
        <f t="shared" si="1"/>
        <v>1</v>
      </c>
      <c r="I51" s="780"/>
    </row>
    <row r="52" spans="1:9">
      <c r="A52" s="706" t="s">
        <v>4404</v>
      </c>
      <c r="B52" s="145" t="s">
        <v>4405</v>
      </c>
      <c r="C52" s="116"/>
      <c r="D52" s="116"/>
      <c r="E52" s="147">
        <v>0</v>
      </c>
      <c r="F52" s="147">
        <v>1</v>
      </c>
      <c r="G52" s="147">
        <f t="shared" si="0"/>
        <v>0</v>
      </c>
      <c r="H52" s="147">
        <f t="shared" si="1"/>
        <v>1</v>
      </c>
      <c r="I52" s="780"/>
    </row>
    <row r="53" spans="1:9" s="768" customFormat="1">
      <c r="A53" s="773" t="s">
        <v>4406</v>
      </c>
      <c r="B53" s="145" t="s">
        <v>4407</v>
      </c>
      <c r="C53" s="302"/>
      <c r="D53" s="302"/>
      <c r="E53" s="774">
        <v>0</v>
      </c>
      <c r="F53" s="774">
        <v>1</v>
      </c>
      <c r="G53" s="774">
        <f t="shared" si="0"/>
        <v>0</v>
      </c>
      <c r="H53" s="774">
        <f t="shared" si="1"/>
        <v>1</v>
      </c>
      <c r="I53" s="781"/>
    </row>
    <row r="54" spans="1:9" s="768" customFormat="1">
      <c r="A54" s="772" t="s">
        <v>4408</v>
      </c>
      <c r="B54" s="174" t="s">
        <v>4409</v>
      </c>
      <c r="C54" s="302"/>
      <c r="D54" s="302"/>
      <c r="E54" s="774">
        <v>0</v>
      </c>
      <c r="F54" s="774">
        <v>1</v>
      </c>
      <c r="G54" s="774">
        <f t="shared" si="0"/>
        <v>0</v>
      </c>
      <c r="H54" s="774">
        <f t="shared" si="1"/>
        <v>1</v>
      </c>
      <c r="I54" s="781"/>
    </row>
    <row r="55" spans="1:9" s="768" customFormat="1">
      <c r="A55" s="773" t="s">
        <v>4410</v>
      </c>
      <c r="B55" s="775" t="s">
        <v>4411</v>
      </c>
      <c r="C55" s="302"/>
      <c r="D55" s="302"/>
      <c r="E55" s="774">
        <v>0</v>
      </c>
      <c r="F55" s="774">
        <v>1</v>
      </c>
      <c r="G55" s="774">
        <f t="shared" si="0"/>
        <v>0</v>
      </c>
      <c r="H55" s="774">
        <f t="shared" si="1"/>
        <v>1</v>
      </c>
      <c r="I55" s="781"/>
    </row>
    <row r="56" spans="1:9" s="768" customFormat="1">
      <c r="A56" s="773" t="s">
        <v>4412</v>
      </c>
      <c r="B56" s="152" t="s">
        <v>4413</v>
      </c>
      <c r="C56" s="302"/>
      <c r="D56" s="302"/>
      <c r="E56" s="774">
        <v>0</v>
      </c>
      <c r="F56" s="774">
        <v>1</v>
      </c>
      <c r="G56" s="774">
        <f t="shared" si="0"/>
        <v>0</v>
      </c>
      <c r="H56" s="774">
        <f t="shared" si="1"/>
        <v>1</v>
      </c>
      <c r="I56" s="781"/>
    </row>
    <row r="57" spans="1:9" s="768" customFormat="1">
      <c r="A57" s="773" t="s">
        <v>4414</v>
      </c>
      <c r="B57" s="152" t="s">
        <v>4415</v>
      </c>
      <c r="C57" s="302"/>
      <c r="D57" s="302"/>
      <c r="E57" s="774">
        <v>0</v>
      </c>
      <c r="F57" s="774">
        <v>1</v>
      </c>
      <c r="G57" s="774">
        <f t="shared" si="0"/>
        <v>0</v>
      </c>
      <c r="H57" s="774">
        <f t="shared" si="1"/>
        <v>1</v>
      </c>
      <c r="I57" s="781"/>
    </row>
    <row r="58" spans="1:9" s="768" customFormat="1">
      <c r="A58" s="773" t="s">
        <v>4416</v>
      </c>
      <c r="B58" s="775" t="s">
        <v>4417</v>
      </c>
      <c r="C58" s="302"/>
      <c r="D58" s="302"/>
      <c r="E58" s="774">
        <v>0</v>
      </c>
      <c r="F58" s="774">
        <v>1</v>
      </c>
      <c r="G58" s="774">
        <f t="shared" si="0"/>
        <v>0</v>
      </c>
      <c r="H58" s="774">
        <f t="shared" si="1"/>
        <v>1</v>
      </c>
      <c r="I58" s="781"/>
    </row>
    <row r="59" spans="1:9">
      <c r="A59" s="777" t="s">
        <v>4418</v>
      </c>
      <c r="B59" s="603" t="s">
        <v>4419</v>
      </c>
      <c r="C59" s="116"/>
      <c r="D59" s="116"/>
      <c r="E59" s="147">
        <v>5</v>
      </c>
      <c r="F59" s="147">
        <v>4</v>
      </c>
      <c r="G59" s="147">
        <f t="shared" si="0"/>
        <v>5</v>
      </c>
      <c r="H59" s="147">
        <f t="shared" si="1"/>
        <v>4</v>
      </c>
      <c r="I59" s="780"/>
    </row>
    <row r="60" spans="1:9">
      <c r="A60" s="706" t="s">
        <v>1984</v>
      </c>
      <c r="B60" s="603" t="s">
        <v>1985</v>
      </c>
      <c r="C60" s="116"/>
      <c r="D60" s="116"/>
      <c r="E60" s="147">
        <v>0</v>
      </c>
      <c r="F60" s="147">
        <v>1</v>
      </c>
      <c r="G60" s="147">
        <f t="shared" si="0"/>
        <v>0</v>
      </c>
      <c r="H60" s="147">
        <f t="shared" si="1"/>
        <v>1</v>
      </c>
      <c r="I60" s="780"/>
    </row>
    <row r="61" spans="1:9" s="768" customFormat="1">
      <c r="A61" s="706" t="s">
        <v>3043</v>
      </c>
      <c r="B61" s="603" t="s">
        <v>3044</v>
      </c>
      <c r="C61" s="302"/>
      <c r="D61" s="302"/>
      <c r="E61" s="774">
        <v>0</v>
      </c>
      <c r="F61" s="774">
        <v>1</v>
      </c>
      <c r="G61" s="774">
        <f t="shared" si="0"/>
        <v>0</v>
      </c>
      <c r="H61" s="774">
        <f t="shared" si="1"/>
        <v>1</v>
      </c>
      <c r="I61" s="781"/>
    </row>
    <row r="62" spans="1:9" s="768" customFormat="1">
      <c r="A62" s="706" t="s">
        <v>1986</v>
      </c>
      <c r="B62" s="603" t="s">
        <v>1987</v>
      </c>
      <c r="C62" s="302"/>
      <c r="D62" s="302"/>
      <c r="E62" s="774">
        <v>1</v>
      </c>
      <c r="F62" s="774">
        <v>2</v>
      </c>
      <c r="G62" s="774">
        <f t="shared" si="0"/>
        <v>1</v>
      </c>
      <c r="H62" s="774">
        <f t="shared" si="1"/>
        <v>2</v>
      </c>
      <c r="I62" s="781"/>
    </row>
    <row r="63" spans="1:9" s="768" customFormat="1">
      <c r="A63" s="776" t="s">
        <v>4420</v>
      </c>
      <c r="B63" s="775" t="s">
        <v>4421</v>
      </c>
      <c r="C63" s="302"/>
      <c r="D63" s="302"/>
      <c r="E63" s="774">
        <v>0</v>
      </c>
      <c r="F63" s="774">
        <v>1</v>
      </c>
      <c r="G63" s="774">
        <f t="shared" si="0"/>
        <v>0</v>
      </c>
      <c r="H63" s="774">
        <f t="shared" si="1"/>
        <v>1</v>
      </c>
      <c r="I63" s="781"/>
    </row>
    <row r="64" spans="1:9" s="768" customFormat="1">
      <c r="A64" s="773" t="s">
        <v>4422</v>
      </c>
      <c r="B64" s="152" t="s">
        <v>4423</v>
      </c>
      <c r="C64" s="302"/>
      <c r="D64" s="302"/>
      <c r="E64" s="774">
        <v>0</v>
      </c>
      <c r="F64" s="774">
        <v>1</v>
      </c>
      <c r="G64" s="774">
        <f t="shared" si="0"/>
        <v>0</v>
      </c>
      <c r="H64" s="774">
        <f t="shared" si="1"/>
        <v>1</v>
      </c>
      <c r="I64" s="781"/>
    </row>
    <row r="65" spans="1:9" s="768" customFormat="1">
      <c r="A65" s="776" t="s">
        <v>4424</v>
      </c>
      <c r="B65" s="162" t="s">
        <v>4425</v>
      </c>
      <c r="C65" s="302"/>
      <c r="D65" s="302"/>
      <c r="E65" s="774">
        <v>0</v>
      </c>
      <c r="F65" s="774">
        <v>1</v>
      </c>
      <c r="G65" s="774">
        <f t="shared" si="0"/>
        <v>0</v>
      </c>
      <c r="H65" s="774">
        <f t="shared" si="1"/>
        <v>1</v>
      </c>
      <c r="I65" s="781"/>
    </row>
    <row r="66" spans="1:9" s="768" customFormat="1">
      <c r="A66" s="773" t="s">
        <v>4426</v>
      </c>
      <c r="B66" s="152" t="s">
        <v>4427</v>
      </c>
      <c r="C66" s="302"/>
      <c r="D66" s="302"/>
      <c r="E66" s="774">
        <v>0</v>
      </c>
      <c r="F66" s="774">
        <v>1</v>
      </c>
      <c r="G66" s="774">
        <f t="shared" si="0"/>
        <v>0</v>
      </c>
      <c r="H66" s="774">
        <f t="shared" si="1"/>
        <v>1</v>
      </c>
      <c r="I66" s="781"/>
    </row>
    <row r="67" spans="1:9" s="768" customFormat="1">
      <c r="A67" s="610" t="s">
        <v>3102</v>
      </c>
      <c r="B67" s="154" t="s">
        <v>3103</v>
      </c>
      <c r="C67" s="302"/>
      <c r="D67" s="302"/>
      <c r="E67" s="774">
        <v>0</v>
      </c>
      <c r="F67" s="774">
        <v>1</v>
      </c>
      <c r="G67" s="774">
        <f t="shared" si="0"/>
        <v>0</v>
      </c>
      <c r="H67" s="774">
        <f t="shared" si="1"/>
        <v>1</v>
      </c>
      <c r="I67" s="781"/>
    </row>
    <row r="68" spans="1:9" s="768" customFormat="1">
      <c r="A68" s="773" t="s">
        <v>2327</v>
      </c>
      <c r="B68" s="152" t="s">
        <v>2328</v>
      </c>
      <c r="C68" s="302"/>
      <c r="D68" s="302"/>
      <c r="E68" s="774">
        <v>0</v>
      </c>
      <c r="F68" s="774">
        <v>1</v>
      </c>
      <c r="G68" s="774">
        <f t="shared" si="0"/>
        <v>0</v>
      </c>
      <c r="H68" s="774">
        <f t="shared" si="1"/>
        <v>1</v>
      </c>
      <c r="I68" s="781"/>
    </row>
    <row r="69" spans="1:9" s="768" customFormat="1">
      <c r="A69" s="773" t="s">
        <v>4428</v>
      </c>
      <c r="B69" s="152" t="s">
        <v>4429</v>
      </c>
      <c r="C69" s="302"/>
      <c r="D69" s="302"/>
      <c r="E69" s="774">
        <v>0</v>
      </c>
      <c r="F69" s="774">
        <v>1</v>
      </c>
      <c r="G69" s="774">
        <f t="shared" si="0"/>
        <v>0</v>
      </c>
      <c r="H69" s="774">
        <f t="shared" si="1"/>
        <v>1</v>
      </c>
      <c r="I69" s="781"/>
    </row>
    <row r="70" spans="1:9" s="768" customFormat="1">
      <c r="A70" s="773" t="s">
        <v>4430</v>
      </c>
      <c r="B70" s="603" t="s">
        <v>4431</v>
      </c>
      <c r="C70" s="302"/>
      <c r="D70" s="302"/>
      <c r="E70" s="774">
        <v>2</v>
      </c>
      <c r="F70" s="774">
        <v>2</v>
      </c>
      <c r="G70" s="774">
        <f t="shared" si="0"/>
        <v>2</v>
      </c>
      <c r="H70" s="774">
        <f t="shared" si="1"/>
        <v>2</v>
      </c>
      <c r="I70" s="781"/>
    </row>
    <row r="71" spans="1:9" s="768" customFormat="1">
      <c r="A71" s="583" t="s">
        <v>4432</v>
      </c>
      <c r="B71" s="782" t="s">
        <v>4433</v>
      </c>
      <c r="C71" s="302"/>
      <c r="D71" s="302"/>
      <c r="E71" s="774">
        <v>0</v>
      </c>
      <c r="F71" s="774">
        <v>2</v>
      </c>
      <c r="G71" s="774">
        <f t="shared" si="0"/>
        <v>0</v>
      </c>
      <c r="H71" s="774">
        <f t="shared" si="1"/>
        <v>2</v>
      </c>
      <c r="I71" s="781"/>
    </row>
    <row r="72" spans="1:9" s="768" customFormat="1">
      <c r="A72" s="776" t="s">
        <v>4434</v>
      </c>
      <c r="B72" s="145" t="s">
        <v>4435</v>
      </c>
      <c r="C72" s="302"/>
      <c r="D72" s="302"/>
      <c r="E72" s="774">
        <v>0</v>
      </c>
      <c r="F72" s="774">
        <v>4</v>
      </c>
      <c r="G72" s="774">
        <f t="shared" si="0"/>
        <v>0</v>
      </c>
      <c r="H72" s="774">
        <f t="shared" si="1"/>
        <v>4</v>
      </c>
      <c r="I72" s="781"/>
    </row>
    <row r="73" spans="1:9" s="768" customFormat="1">
      <c r="A73" s="773" t="s">
        <v>4436</v>
      </c>
      <c r="B73" s="152" t="s">
        <v>4437</v>
      </c>
      <c r="C73" s="302"/>
      <c r="D73" s="302"/>
      <c r="E73" s="774">
        <v>4</v>
      </c>
      <c r="F73" s="774">
        <v>5</v>
      </c>
      <c r="G73" s="774">
        <f t="shared" ref="G73:G136" si="2">C73+E73</f>
        <v>4</v>
      </c>
      <c r="H73" s="774">
        <f t="shared" ref="H73:H136" si="3">D73+F73</f>
        <v>5</v>
      </c>
      <c r="I73" s="781"/>
    </row>
    <row r="74" spans="1:9" s="768" customFormat="1">
      <c r="A74" s="706" t="s">
        <v>4438</v>
      </c>
      <c r="B74" s="782" t="s">
        <v>4439</v>
      </c>
      <c r="C74" s="302"/>
      <c r="D74" s="302"/>
      <c r="E74" s="774">
        <v>11</v>
      </c>
      <c r="F74" s="774">
        <v>16</v>
      </c>
      <c r="G74" s="774">
        <f t="shared" si="2"/>
        <v>11</v>
      </c>
      <c r="H74" s="774">
        <f t="shared" si="3"/>
        <v>16</v>
      </c>
      <c r="I74" s="781"/>
    </row>
    <row r="75" spans="1:9" s="768" customFormat="1">
      <c r="A75" s="772" t="s">
        <v>4440</v>
      </c>
      <c r="B75" s="145" t="s">
        <v>4441</v>
      </c>
      <c r="C75" s="302"/>
      <c r="D75" s="302"/>
      <c r="E75" s="774">
        <v>0</v>
      </c>
      <c r="F75" s="774">
        <v>1</v>
      </c>
      <c r="G75" s="774">
        <f t="shared" si="2"/>
        <v>0</v>
      </c>
      <c r="H75" s="774">
        <f t="shared" si="3"/>
        <v>1</v>
      </c>
      <c r="I75" s="781"/>
    </row>
    <row r="76" spans="1:9" s="768" customFormat="1">
      <c r="A76" s="773" t="s">
        <v>4442</v>
      </c>
      <c r="B76" s="152" t="s">
        <v>4443</v>
      </c>
      <c r="C76" s="302"/>
      <c r="D76" s="302"/>
      <c r="E76" s="774">
        <v>0</v>
      </c>
      <c r="F76" s="774">
        <v>1</v>
      </c>
      <c r="G76" s="774">
        <f t="shared" si="2"/>
        <v>0</v>
      </c>
      <c r="H76" s="774">
        <f t="shared" si="3"/>
        <v>1</v>
      </c>
      <c r="I76" s="781"/>
    </row>
    <row r="77" spans="1:9" s="768" customFormat="1">
      <c r="A77" s="706" t="s">
        <v>2036</v>
      </c>
      <c r="B77" s="603" t="s">
        <v>2037</v>
      </c>
      <c r="C77" s="302"/>
      <c r="D77" s="302"/>
      <c r="E77" s="774">
        <v>4</v>
      </c>
      <c r="F77" s="774">
        <v>6</v>
      </c>
      <c r="G77" s="774">
        <f t="shared" si="2"/>
        <v>4</v>
      </c>
      <c r="H77" s="774">
        <f t="shared" si="3"/>
        <v>6</v>
      </c>
      <c r="I77" s="781"/>
    </row>
    <row r="78" spans="1:9">
      <c r="A78" s="706" t="s">
        <v>2040</v>
      </c>
      <c r="B78" s="603" t="s">
        <v>2041</v>
      </c>
      <c r="C78" s="116"/>
      <c r="D78" s="116"/>
      <c r="E78" s="147">
        <v>1</v>
      </c>
      <c r="F78" s="147">
        <v>2</v>
      </c>
      <c r="G78" s="147">
        <f t="shared" si="2"/>
        <v>1</v>
      </c>
      <c r="H78" s="147">
        <f t="shared" si="3"/>
        <v>2</v>
      </c>
      <c r="I78" s="780"/>
    </row>
    <row r="79" spans="1:9">
      <c r="A79" s="706" t="s">
        <v>4444</v>
      </c>
      <c r="B79" s="603" t="s">
        <v>4445</v>
      </c>
      <c r="C79" s="116"/>
      <c r="D79" s="116"/>
      <c r="E79" s="147">
        <v>13</v>
      </c>
      <c r="F79" s="147">
        <v>25</v>
      </c>
      <c r="G79" s="147">
        <f t="shared" si="2"/>
        <v>13</v>
      </c>
      <c r="H79" s="147">
        <f t="shared" si="3"/>
        <v>25</v>
      </c>
      <c r="I79" s="780"/>
    </row>
    <row r="80" spans="1:9">
      <c r="A80" s="706" t="s">
        <v>2042</v>
      </c>
      <c r="B80" s="603" t="s">
        <v>2043</v>
      </c>
      <c r="C80" s="116"/>
      <c r="D80" s="116"/>
      <c r="E80" s="147">
        <v>17</v>
      </c>
      <c r="F80" s="147">
        <v>18</v>
      </c>
      <c r="G80" s="147">
        <f t="shared" si="2"/>
        <v>17</v>
      </c>
      <c r="H80" s="147">
        <f t="shared" si="3"/>
        <v>18</v>
      </c>
      <c r="I80" s="780"/>
    </row>
    <row r="81" spans="1:9">
      <c r="A81" s="771" t="s">
        <v>4446</v>
      </c>
      <c r="B81" s="152" t="s">
        <v>4447</v>
      </c>
      <c r="C81" s="116"/>
      <c r="D81" s="116"/>
      <c r="E81" s="147">
        <v>0</v>
      </c>
      <c r="F81" s="147">
        <v>1</v>
      </c>
      <c r="G81" s="147">
        <f t="shared" si="2"/>
        <v>0</v>
      </c>
      <c r="H81" s="147">
        <f t="shared" si="3"/>
        <v>1</v>
      </c>
      <c r="I81" s="780"/>
    </row>
    <row r="82" spans="1:9">
      <c r="A82" s="771" t="s">
        <v>4448</v>
      </c>
      <c r="B82" s="152" t="s">
        <v>4449</v>
      </c>
      <c r="C82" s="116"/>
      <c r="D82" s="116"/>
      <c r="E82" s="147">
        <v>1</v>
      </c>
      <c r="F82" s="147">
        <v>1</v>
      </c>
      <c r="G82" s="147">
        <f t="shared" si="2"/>
        <v>1</v>
      </c>
      <c r="H82" s="147">
        <f t="shared" si="3"/>
        <v>1</v>
      </c>
      <c r="I82" s="780"/>
    </row>
    <row r="83" spans="1:9">
      <c r="A83" s="706" t="s">
        <v>4450</v>
      </c>
      <c r="B83" s="603" t="s">
        <v>4451</v>
      </c>
      <c r="C83" s="116"/>
      <c r="D83" s="116"/>
      <c r="E83" s="147">
        <v>0</v>
      </c>
      <c r="F83" s="147">
        <v>1</v>
      </c>
      <c r="G83" s="147">
        <f t="shared" si="2"/>
        <v>0</v>
      </c>
      <c r="H83" s="147">
        <f t="shared" si="3"/>
        <v>1</v>
      </c>
      <c r="I83" s="780"/>
    </row>
    <row r="84" spans="1:9">
      <c r="A84" s="706" t="s">
        <v>4452</v>
      </c>
      <c r="B84" s="603" t="s">
        <v>4453</v>
      </c>
      <c r="C84" s="116"/>
      <c r="D84" s="116"/>
      <c r="E84" s="147">
        <v>5</v>
      </c>
      <c r="F84" s="147">
        <v>10</v>
      </c>
      <c r="G84" s="147">
        <f t="shared" si="2"/>
        <v>5</v>
      </c>
      <c r="H84" s="147">
        <f t="shared" si="3"/>
        <v>10</v>
      </c>
      <c r="I84" s="780"/>
    </row>
    <row r="85" spans="1:9">
      <c r="A85" s="771" t="s">
        <v>4454</v>
      </c>
      <c r="B85" s="152" t="s">
        <v>4455</v>
      </c>
      <c r="C85" s="116"/>
      <c r="D85" s="116"/>
      <c r="E85" s="147">
        <v>0</v>
      </c>
      <c r="F85" s="147">
        <v>1</v>
      </c>
      <c r="G85" s="147">
        <f t="shared" si="2"/>
        <v>0</v>
      </c>
      <c r="H85" s="147">
        <f t="shared" si="3"/>
        <v>1</v>
      </c>
      <c r="I85" s="780"/>
    </row>
    <row r="86" spans="1:9">
      <c r="A86" s="706" t="s">
        <v>4456</v>
      </c>
      <c r="B86" s="603" t="s">
        <v>4457</v>
      </c>
      <c r="C86" s="116"/>
      <c r="D86" s="116"/>
      <c r="E86" s="147">
        <v>0</v>
      </c>
      <c r="F86" s="147">
        <v>1</v>
      </c>
      <c r="G86" s="147">
        <f t="shared" si="2"/>
        <v>0</v>
      </c>
      <c r="H86" s="147">
        <f t="shared" si="3"/>
        <v>1</v>
      </c>
      <c r="I86" s="780"/>
    </row>
    <row r="87" spans="1:9">
      <c r="A87" s="706" t="s">
        <v>4458</v>
      </c>
      <c r="B87" s="603" t="s">
        <v>4459</v>
      </c>
      <c r="C87" s="116"/>
      <c r="D87" s="116"/>
      <c r="E87" s="147">
        <v>0</v>
      </c>
      <c r="F87" s="147">
        <v>1</v>
      </c>
      <c r="G87" s="147">
        <f t="shared" si="2"/>
        <v>0</v>
      </c>
      <c r="H87" s="147">
        <f t="shared" si="3"/>
        <v>1</v>
      </c>
      <c r="I87" s="780"/>
    </row>
    <row r="88" spans="1:9">
      <c r="A88" s="706" t="s">
        <v>4460</v>
      </c>
      <c r="B88" s="603" t="s">
        <v>4461</v>
      </c>
      <c r="C88" s="116"/>
      <c r="D88" s="116"/>
      <c r="E88" s="147">
        <v>0</v>
      </c>
      <c r="F88" s="147">
        <v>1</v>
      </c>
      <c r="G88" s="147">
        <f t="shared" si="2"/>
        <v>0</v>
      </c>
      <c r="H88" s="147">
        <f t="shared" si="3"/>
        <v>1</v>
      </c>
      <c r="I88" s="780"/>
    </row>
    <row r="89" spans="1:9">
      <c r="A89" s="706" t="s">
        <v>4462</v>
      </c>
      <c r="B89" s="603" t="s">
        <v>4463</v>
      </c>
      <c r="C89" s="116"/>
      <c r="D89" s="116"/>
      <c r="E89" s="147">
        <v>0</v>
      </c>
      <c r="F89" s="147">
        <v>2</v>
      </c>
      <c r="G89" s="147">
        <f t="shared" si="2"/>
        <v>0</v>
      </c>
      <c r="H89" s="147">
        <f t="shared" si="3"/>
        <v>2</v>
      </c>
      <c r="I89" s="780"/>
    </row>
    <row r="90" spans="1:9">
      <c r="A90" s="583" t="s">
        <v>4464</v>
      </c>
      <c r="B90" s="603" t="s">
        <v>4465</v>
      </c>
      <c r="C90" s="116"/>
      <c r="D90" s="116"/>
      <c r="E90" s="147">
        <v>6</v>
      </c>
      <c r="F90" s="147">
        <v>20</v>
      </c>
      <c r="G90" s="147">
        <f t="shared" si="2"/>
        <v>6</v>
      </c>
      <c r="H90" s="147">
        <f t="shared" si="3"/>
        <v>20</v>
      </c>
      <c r="I90" s="780"/>
    </row>
    <row r="91" spans="1:9">
      <c r="A91" s="706" t="s">
        <v>4466</v>
      </c>
      <c r="B91" s="603" t="s">
        <v>4467</v>
      </c>
      <c r="C91" s="116"/>
      <c r="D91" s="116"/>
      <c r="E91" s="147">
        <v>28</v>
      </c>
      <c r="F91" s="147">
        <v>30</v>
      </c>
      <c r="G91" s="147">
        <f t="shared" si="2"/>
        <v>28</v>
      </c>
      <c r="H91" s="147">
        <f t="shared" si="3"/>
        <v>30</v>
      </c>
      <c r="I91" s="780"/>
    </row>
    <row r="92" spans="1:9" ht="24">
      <c r="A92" s="706" t="s">
        <v>4468</v>
      </c>
      <c r="B92" s="603" t="s">
        <v>4469</v>
      </c>
      <c r="C92" s="116"/>
      <c r="D92" s="116"/>
      <c r="E92" s="147">
        <v>0</v>
      </c>
      <c r="F92" s="147">
        <v>1</v>
      </c>
      <c r="G92" s="147">
        <f t="shared" si="2"/>
        <v>0</v>
      </c>
      <c r="H92" s="147">
        <f t="shared" si="3"/>
        <v>1</v>
      </c>
      <c r="I92" s="780"/>
    </row>
    <row r="93" spans="1:9">
      <c r="A93" s="706" t="s">
        <v>4470</v>
      </c>
      <c r="B93" s="603" t="s">
        <v>4471</v>
      </c>
      <c r="C93" s="116"/>
      <c r="D93" s="116"/>
      <c r="E93" s="147">
        <v>0</v>
      </c>
      <c r="F93" s="147">
        <v>1</v>
      </c>
      <c r="G93" s="147">
        <f t="shared" si="2"/>
        <v>0</v>
      </c>
      <c r="H93" s="147">
        <f t="shared" si="3"/>
        <v>1</v>
      </c>
      <c r="I93" s="780"/>
    </row>
    <row r="94" spans="1:9">
      <c r="A94" s="706" t="s">
        <v>4472</v>
      </c>
      <c r="B94" s="603" t="s">
        <v>4473</v>
      </c>
      <c r="C94" s="116"/>
      <c r="D94" s="116"/>
      <c r="E94" s="147">
        <v>17</v>
      </c>
      <c r="F94" s="147">
        <v>28</v>
      </c>
      <c r="G94" s="147">
        <f t="shared" si="2"/>
        <v>17</v>
      </c>
      <c r="H94" s="147">
        <f t="shared" si="3"/>
        <v>28</v>
      </c>
      <c r="I94" s="780"/>
    </row>
    <row r="95" spans="1:9">
      <c r="A95" s="706" t="s">
        <v>4474</v>
      </c>
      <c r="B95" s="603" t="s">
        <v>4475</v>
      </c>
      <c r="C95" s="116"/>
      <c r="D95" s="116"/>
      <c r="E95" s="147">
        <v>32</v>
      </c>
      <c r="F95" s="147">
        <v>38</v>
      </c>
      <c r="G95" s="147">
        <f t="shared" si="2"/>
        <v>32</v>
      </c>
      <c r="H95" s="147">
        <f t="shared" si="3"/>
        <v>38</v>
      </c>
      <c r="I95" s="780"/>
    </row>
    <row r="96" spans="1:9">
      <c r="A96" s="706" t="s">
        <v>4476</v>
      </c>
      <c r="B96" s="603" t="s">
        <v>4477</v>
      </c>
      <c r="C96" s="116"/>
      <c r="D96" s="116"/>
      <c r="E96" s="147">
        <v>1</v>
      </c>
      <c r="F96" s="147">
        <v>2</v>
      </c>
      <c r="G96" s="147">
        <f t="shared" si="2"/>
        <v>1</v>
      </c>
      <c r="H96" s="147">
        <f t="shared" si="3"/>
        <v>2</v>
      </c>
      <c r="I96" s="780"/>
    </row>
    <row r="97" spans="1:9">
      <c r="A97" s="706" t="s">
        <v>4478</v>
      </c>
      <c r="B97" s="603" t="s">
        <v>4479</v>
      </c>
      <c r="C97" s="116"/>
      <c r="D97" s="116"/>
      <c r="E97" s="147">
        <v>4</v>
      </c>
      <c r="F97" s="147">
        <v>10</v>
      </c>
      <c r="G97" s="147">
        <f t="shared" si="2"/>
        <v>4</v>
      </c>
      <c r="H97" s="147">
        <f t="shared" si="3"/>
        <v>10</v>
      </c>
      <c r="I97" s="780"/>
    </row>
    <row r="98" spans="1:9">
      <c r="A98" s="706" t="s">
        <v>4480</v>
      </c>
      <c r="B98" s="603" t="s">
        <v>4481</v>
      </c>
      <c r="C98" s="116"/>
      <c r="D98" s="116"/>
      <c r="E98" s="147">
        <v>13</v>
      </c>
      <c r="F98" s="147">
        <v>16</v>
      </c>
      <c r="G98" s="147">
        <f t="shared" si="2"/>
        <v>13</v>
      </c>
      <c r="H98" s="147">
        <f t="shared" si="3"/>
        <v>16</v>
      </c>
      <c r="I98" s="780"/>
    </row>
    <row r="99" spans="1:9">
      <c r="A99" s="706" t="s">
        <v>4482</v>
      </c>
      <c r="B99" s="603" t="s">
        <v>4483</v>
      </c>
      <c r="C99" s="116"/>
      <c r="D99" s="116"/>
      <c r="E99" s="147">
        <v>0</v>
      </c>
      <c r="F99" s="147">
        <v>2</v>
      </c>
      <c r="G99" s="147">
        <f t="shared" si="2"/>
        <v>0</v>
      </c>
      <c r="H99" s="147">
        <f t="shared" si="3"/>
        <v>2</v>
      </c>
      <c r="I99" s="780"/>
    </row>
    <row r="100" spans="1:9">
      <c r="A100" s="706" t="s">
        <v>4484</v>
      </c>
      <c r="B100" s="603" t="s">
        <v>4485</v>
      </c>
      <c r="C100" s="116"/>
      <c r="D100" s="116"/>
      <c r="E100" s="147">
        <v>0</v>
      </c>
      <c r="F100" s="147">
        <v>2</v>
      </c>
      <c r="G100" s="147">
        <f t="shared" si="2"/>
        <v>0</v>
      </c>
      <c r="H100" s="147">
        <f t="shared" si="3"/>
        <v>2</v>
      </c>
      <c r="I100" s="780"/>
    </row>
    <row r="101" spans="1:9">
      <c r="A101" s="706" t="s">
        <v>4486</v>
      </c>
      <c r="B101" s="603" t="s">
        <v>4487</v>
      </c>
      <c r="C101" s="116"/>
      <c r="D101" s="116"/>
      <c r="E101" s="147">
        <v>14</v>
      </c>
      <c r="F101" s="147">
        <v>16</v>
      </c>
      <c r="G101" s="147">
        <f t="shared" si="2"/>
        <v>14</v>
      </c>
      <c r="H101" s="147">
        <f t="shared" si="3"/>
        <v>16</v>
      </c>
      <c r="I101" s="780"/>
    </row>
    <row r="102" spans="1:9">
      <c r="A102" s="706" t="s">
        <v>4488</v>
      </c>
      <c r="B102" s="603" t="s">
        <v>4489</v>
      </c>
      <c r="C102" s="116"/>
      <c r="D102" s="116"/>
      <c r="E102" s="147">
        <v>1</v>
      </c>
      <c r="F102" s="147">
        <v>2</v>
      </c>
      <c r="G102" s="147">
        <f t="shared" si="2"/>
        <v>1</v>
      </c>
      <c r="H102" s="147">
        <f t="shared" si="3"/>
        <v>2</v>
      </c>
      <c r="I102" s="780"/>
    </row>
    <row r="103" spans="1:9">
      <c r="A103" s="706" t="s">
        <v>4490</v>
      </c>
      <c r="B103" s="603" t="s">
        <v>4491</v>
      </c>
      <c r="C103" s="116"/>
      <c r="D103" s="116"/>
      <c r="E103" s="147">
        <v>15</v>
      </c>
      <c r="F103" s="147">
        <v>15</v>
      </c>
      <c r="G103" s="147">
        <f t="shared" si="2"/>
        <v>15</v>
      </c>
      <c r="H103" s="147">
        <f t="shared" si="3"/>
        <v>15</v>
      </c>
      <c r="I103" s="780"/>
    </row>
    <row r="104" spans="1:9">
      <c r="A104" s="706" t="s">
        <v>4492</v>
      </c>
      <c r="B104" s="145" t="s">
        <v>4493</v>
      </c>
      <c r="C104" s="116"/>
      <c r="D104" s="116"/>
      <c r="E104" s="147">
        <v>4</v>
      </c>
      <c r="F104" s="147">
        <v>5</v>
      </c>
      <c r="G104" s="147">
        <f t="shared" si="2"/>
        <v>4</v>
      </c>
      <c r="H104" s="147">
        <f t="shared" si="3"/>
        <v>5</v>
      </c>
      <c r="I104" s="780"/>
    </row>
    <row r="105" spans="1:9">
      <c r="A105" s="706" t="s">
        <v>4494</v>
      </c>
      <c r="B105" s="145" t="s">
        <v>4495</v>
      </c>
      <c r="C105" s="116"/>
      <c r="D105" s="116"/>
      <c r="E105" s="147">
        <v>5</v>
      </c>
      <c r="F105" s="147">
        <v>10</v>
      </c>
      <c r="G105" s="147">
        <f t="shared" si="2"/>
        <v>5</v>
      </c>
      <c r="H105" s="147">
        <f t="shared" si="3"/>
        <v>10</v>
      </c>
      <c r="I105" s="780"/>
    </row>
    <row r="106" spans="1:9" s="768" customFormat="1">
      <c r="A106" s="706" t="s">
        <v>4496</v>
      </c>
      <c r="B106" s="145" t="s">
        <v>4497</v>
      </c>
      <c r="C106" s="302"/>
      <c r="D106" s="302"/>
      <c r="E106" s="774">
        <v>0</v>
      </c>
      <c r="F106" s="774">
        <v>1</v>
      </c>
      <c r="G106" s="774">
        <f t="shared" si="2"/>
        <v>0</v>
      </c>
      <c r="H106" s="774">
        <f t="shared" si="3"/>
        <v>1</v>
      </c>
      <c r="I106" s="781"/>
    </row>
    <row r="107" spans="1:9" s="768" customFormat="1">
      <c r="A107" s="706" t="s">
        <v>4498</v>
      </c>
      <c r="B107" s="145" t="s">
        <v>4499</v>
      </c>
      <c r="C107" s="302"/>
      <c r="D107" s="302"/>
      <c r="E107" s="774">
        <v>1</v>
      </c>
      <c r="F107" s="774">
        <v>2</v>
      </c>
      <c r="G107" s="774">
        <f t="shared" si="2"/>
        <v>1</v>
      </c>
      <c r="H107" s="774">
        <f t="shared" si="3"/>
        <v>2</v>
      </c>
      <c r="I107" s="781"/>
    </row>
    <row r="108" spans="1:9" s="768" customFormat="1">
      <c r="A108" s="706" t="s">
        <v>4500</v>
      </c>
      <c r="B108" s="145" t="s">
        <v>4501</v>
      </c>
      <c r="C108" s="302"/>
      <c r="D108" s="302"/>
      <c r="E108" s="774">
        <v>13</v>
      </c>
      <c r="F108" s="774">
        <v>24</v>
      </c>
      <c r="G108" s="774">
        <f t="shared" si="2"/>
        <v>13</v>
      </c>
      <c r="H108" s="774">
        <f t="shared" si="3"/>
        <v>24</v>
      </c>
      <c r="I108" s="781"/>
    </row>
    <row r="109" spans="1:9" s="768" customFormat="1">
      <c r="A109" s="706" t="s">
        <v>4502</v>
      </c>
      <c r="B109" s="145" t="s">
        <v>4503</v>
      </c>
      <c r="C109" s="302"/>
      <c r="D109" s="302"/>
      <c r="E109" s="774">
        <v>6</v>
      </c>
      <c r="F109" s="774">
        <v>8</v>
      </c>
      <c r="G109" s="774">
        <f t="shared" si="2"/>
        <v>6</v>
      </c>
      <c r="H109" s="774">
        <f t="shared" si="3"/>
        <v>8</v>
      </c>
      <c r="I109" s="781"/>
    </row>
    <row r="110" spans="1:9" s="768" customFormat="1">
      <c r="A110" s="706" t="s">
        <v>4504</v>
      </c>
      <c r="B110" s="145" t="s">
        <v>4505</v>
      </c>
      <c r="C110" s="302"/>
      <c r="D110" s="302"/>
      <c r="E110" s="774">
        <v>0</v>
      </c>
      <c r="F110" s="774">
        <v>2</v>
      </c>
      <c r="G110" s="774">
        <f t="shared" si="2"/>
        <v>0</v>
      </c>
      <c r="H110" s="774">
        <f t="shared" si="3"/>
        <v>2</v>
      </c>
      <c r="I110" s="781"/>
    </row>
    <row r="111" spans="1:9" s="768" customFormat="1">
      <c r="A111" s="706" t="s">
        <v>4506</v>
      </c>
      <c r="B111" s="145" t="s">
        <v>4507</v>
      </c>
      <c r="C111" s="302"/>
      <c r="D111" s="302"/>
      <c r="E111" s="774">
        <v>11</v>
      </c>
      <c r="F111" s="774">
        <v>16</v>
      </c>
      <c r="G111" s="774">
        <f t="shared" si="2"/>
        <v>11</v>
      </c>
      <c r="H111" s="774">
        <f t="shared" si="3"/>
        <v>16</v>
      </c>
      <c r="I111" s="781"/>
    </row>
    <row r="112" spans="1:9" s="768" customFormat="1">
      <c r="A112" s="706" t="s">
        <v>4508</v>
      </c>
      <c r="B112" s="145" t="s">
        <v>4509</v>
      </c>
      <c r="C112" s="302"/>
      <c r="D112" s="302"/>
      <c r="E112" s="774">
        <v>6</v>
      </c>
      <c r="F112" s="774">
        <v>8</v>
      </c>
      <c r="G112" s="774">
        <f t="shared" si="2"/>
        <v>6</v>
      </c>
      <c r="H112" s="774">
        <f t="shared" si="3"/>
        <v>8</v>
      </c>
      <c r="I112" s="781"/>
    </row>
    <row r="113" spans="1:9" s="768" customFormat="1">
      <c r="A113" s="583" t="s">
        <v>4510</v>
      </c>
      <c r="B113" s="145" t="s">
        <v>4511</v>
      </c>
      <c r="C113" s="302"/>
      <c r="D113" s="302"/>
      <c r="E113" s="774">
        <v>0</v>
      </c>
      <c r="F113" s="774">
        <v>2</v>
      </c>
      <c r="G113" s="774">
        <f t="shared" si="2"/>
        <v>0</v>
      </c>
      <c r="H113" s="774">
        <f t="shared" si="3"/>
        <v>2</v>
      </c>
      <c r="I113" s="781"/>
    </row>
    <row r="114" spans="1:9" s="768" customFormat="1">
      <c r="A114" s="706" t="s">
        <v>4512</v>
      </c>
      <c r="B114" s="145" t="s">
        <v>4513</v>
      </c>
      <c r="C114" s="302"/>
      <c r="D114" s="302"/>
      <c r="E114" s="774">
        <v>0</v>
      </c>
      <c r="F114" s="774">
        <v>1</v>
      </c>
      <c r="G114" s="774">
        <f t="shared" si="2"/>
        <v>0</v>
      </c>
      <c r="H114" s="774">
        <f t="shared" si="3"/>
        <v>1</v>
      </c>
      <c r="I114" s="781"/>
    </row>
    <row r="115" spans="1:9" s="768" customFormat="1">
      <c r="A115" s="773" t="s">
        <v>4514</v>
      </c>
      <c r="B115" s="152" t="s">
        <v>4515</v>
      </c>
      <c r="C115" s="302"/>
      <c r="D115" s="302"/>
      <c r="E115" s="774">
        <v>0</v>
      </c>
      <c r="F115" s="774">
        <v>1</v>
      </c>
      <c r="G115" s="774">
        <f t="shared" si="2"/>
        <v>0</v>
      </c>
      <c r="H115" s="774">
        <f t="shared" si="3"/>
        <v>1</v>
      </c>
      <c r="I115" s="781"/>
    </row>
    <row r="116" spans="1:9" s="768" customFormat="1">
      <c r="A116" s="706" t="s">
        <v>4516</v>
      </c>
      <c r="B116" s="782" t="s">
        <v>4517</v>
      </c>
      <c r="C116" s="302"/>
      <c r="D116" s="302"/>
      <c r="E116" s="774">
        <v>0</v>
      </c>
      <c r="F116" s="774">
        <v>1</v>
      </c>
      <c r="G116" s="774">
        <f t="shared" si="2"/>
        <v>0</v>
      </c>
      <c r="H116" s="774">
        <f t="shared" si="3"/>
        <v>1</v>
      </c>
      <c r="I116" s="781"/>
    </row>
    <row r="117" spans="1:9" s="768" customFormat="1">
      <c r="A117" s="706" t="s">
        <v>4518</v>
      </c>
      <c r="B117" s="145" t="s">
        <v>4519</v>
      </c>
      <c r="C117" s="302"/>
      <c r="D117" s="302"/>
      <c r="E117" s="774">
        <v>0</v>
      </c>
      <c r="F117" s="774">
        <v>2</v>
      </c>
      <c r="G117" s="774">
        <f t="shared" si="2"/>
        <v>0</v>
      </c>
      <c r="H117" s="774">
        <f t="shared" si="3"/>
        <v>2</v>
      </c>
      <c r="I117" s="781"/>
    </row>
    <row r="118" spans="1:9" s="768" customFormat="1">
      <c r="A118" s="706" t="s">
        <v>4520</v>
      </c>
      <c r="B118" s="603" t="s">
        <v>4521</v>
      </c>
      <c r="C118" s="302"/>
      <c r="D118" s="302"/>
      <c r="E118" s="774">
        <v>0</v>
      </c>
      <c r="F118" s="774">
        <v>2</v>
      </c>
      <c r="G118" s="774">
        <f t="shared" si="2"/>
        <v>0</v>
      </c>
      <c r="H118" s="774">
        <f t="shared" si="3"/>
        <v>2</v>
      </c>
      <c r="I118" s="781"/>
    </row>
    <row r="119" spans="1:9" s="768" customFormat="1">
      <c r="A119" s="706" t="s">
        <v>4522</v>
      </c>
      <c r="B119" s="145" t="s">
        <v>4523</v>
      </c>
      <c r="C119" s="302"/>
      <c r="D119" s="302"/>
      <c r="E119" s="774">
        <v>0</v>
      </c>
      <c r="F119" s="774">
        <v>2</v>
      </c>
      <c r="G119" s="774">
        <f t="shared" si="2"/>
        <v>0</v>
      </c>
      <c r="H119" s="774">
        <f t="shared" si="3"/>
        <v>2</v>
      </c>
      <c r="I119" s="781"/>
    </row>
    <row r="120" spans="1:9" s="768" customFormat="1">
      <c r="A120" s="706" t="s">
        <v>4524</v>
      </c>
      <c r="B120" s="145" t="s">
        <v>4525</v>
      </c>
      <c r="C120" s="302"/>
      <c r="D120" s="302"/>
      <c r="E120" s="774">
        <v>0</v>
      </c>
      <c r="F120" s="774">
        <v>2</v>
      </c>
      <c r="G120" s="774">
        <f t="shared" si="2"/>
        <v>0</v>
      </c>
      <c r="H120" s="774">
        <f t="shared" si="3"/>
        <v>2</v>
      </c>
      <c r="I120" s="781"/>
    </row>
    <row r="121" spans="1:9">
      <c r="A121" s="771" t="s">
        <v>4526</v>
      </c>
      <c r="B121" s="145" t="s">
        <v>4527</v>
      </c>
      <c r="C121" s="116"/>
      <c r="D121" s="116"/>
      <c r="E121" s="147">
        <v>0</v>
      </c>
      <c r="F121" s="147">
        <v>2</v>
      </c>
      <c r="G121" s="147">
        <f t="shared" si="2"/>
        <v>0</v>
      </c>
      <c r="H121" s="147">
        <f t="shared" si="3"/>
        <v>2</v>
      </c>
      <c r="I121" s="780"/>
    </row>
    <row r="122" spans="1:9">
      <c r="A122" s="706" t="s">
        <v>4528</v>
      </c>
      <c r="B122" s="145" t="s">
        <v>4529</v>
      </c>
      <c r="C122" s="116"/>
      <c r="D122" s="116"/>
      <c r="E122" s="147">
        <v>11</v>
      </c>
      <c r="F122" s="147">
        <v>14</v>
      </c>
      <c r="G122" s="147">
        <f t="shared" si="2"/>
        <v>11</v>
      </c>
      <c r="H122" s="147">
        <f t="shared" si="3"/>
        <v>14</v>
      </c>
      <c r="I122" s="780"/>
    </row>
    <row r="123" spans="1:9">
      <c r="A123" s="771" t="s">
        <v>4530</v>
      </c>
      <c r="B123" s="145" t="s">
        <v>4531</v>
      </c>
      <c r="C123" s="116"/>
      <c r="D123" s="116"/>
      <c r="E123" s="147">
        <v>0</v>
      </c>
      <c r="F123" s="147">
        <v>1</v>
      </c>
      <c r="G123" s="147">
        <f t="shared" si="2"/>
        <v>0</v>
      </c>
      <c r="H123" s="147">
        <f t="shared" si="3"/>
        <v>1</v>
      </c>
      <c r="I123" s="780"/>
    </row>
    <row r="124" spans="1:9">
      <c r="A124" s="706" t="s">
        <v>4532</v>
      </c>
      <c r="B124" s="145" t="s">
        <v>4533</v>
      </c>
      <c r="C124" s="116"/>
      <c r="D124" s="116"/>
      <c r="E124" s="147">
        <v>1</v>
      </c>
      <c r="F124" s="147">
        <v>2</v>
      </c>
      <c r="G124" s="147">
        <f t="shared" si="2"/>
        <v>1</v>
      </c>
      <c r="H124" s="147">
        <f t="shared" si="3"/>
        <v>2</v>
      </c>
      <c r="I124" s="780"/>
    </row>
    <row r="125" spans="1:9">
      <c r="A125" s="771" t="s">
        <v>4534</v>
      </c>
      <c r="B125" s="145" t="s">
        <v>4535</v>
      </c>
      <c r="C125" s="116"/>
      <c r="D125" s="116"/>
      <c r="E125" s="147">
        <v>0</v>
      </c>
      <c r="F125" s="147">
        <v>1</v>
      </c>
      <c r="G125" s="147">
        <f t="shared" si="2"/>
        <v>0</v>
      </c>
      <c r="H125" s="147">
        <f t="shared" si="3"/>
        <v>1</v>
      </c>
      <c r="I125" s="780"/>
    </row>
    <row r="126" spans="1:9">
      <c r="A126" s="706" t="s">
        <v>4536</v>
      </c>
      <c r="B126" s="145" t="s">
        <v>4537</v>
      </c>
      <c r="C126" s="116"/>
      <c r="D126" s="116"/>
      <c r="E126" s="147">
        <v>0</v>
      </c>
      <c r="F126" s="147">
        <v>2</v>
      </c>
      <c r="G126" s="147">
        <f t="shared" si="2"/>
        <v>0</v>
      </c>
      <c r="H126" s="147">
        <f t="shared" si="3"/>
        <v>2</v>
      </c>
      <c r="I126" s="780"/>
    </row>
    <row r="127" spans="1:9">
      <c r="A127" s="771" t="s">
        <v>4538</v>
      </c>
      <c r="B127" s="145" t="s">
        <v>4539</v>
      </c>
      <c r="C127" s="116"/>
      <c r="D127" s="116"/>
      <c r="E127" s="147">
        <v>0</v>
      </c>
      <c r="F127" s="147">
        <v>1</v>
      </c>
      <c r="G127" s="147">
        <f t="shared" si="2"/>
        <v>0</v>
      </c>
      <c r="H127" s="147">
        <f t="shared" si="3"/>
        <v>1</v>
      </c>
      <c r="I127" s="780"/>
    </row>
    <row r="128" spans="1:9">
      <c r="A128" s="583" t="s">
        <v>4540</v>
      </c>
      <c r="B128" s="145" t="s">
        <v>4541</v>
      </c>
      <c r="C128" s="116"/>
      <c r="D128" s="116"/>
      <c r="E128" s="147">
        <v>1</v>
      </c>
      <c r="F128" s="147">
        <v>2</v>
      </c>
      <c r="G128" s="147">
        <f t="shared" si="2"/>
        <v>1</v>
      </c>
      <c r="H128" s="147">
        <f t="shared" si="3"/>
        <v>2</v>
      </c>
      <c r="I128" s="780"/>
    </row>
    <row r="129" spans="1:9" ht="24.75">
      <c r="A129" s="771" t="s">
        <v>4542</v>
      </c>
      <c r="B129" s="145" t="s">
        <v>4543</v>
      </c>
      <c r="C129" s="116"/>
      <c r="D129" s="116"/>
      <c r="E129" s="147">
        <v>2</v>
      </c>
      <c r="F129" s="147">
        <v>3</v>
      </c>
      <c r="G129" s="147">
        <f t="shared" si="2"/>
        <v>2</v>
      </c>
      <c r="H129" s="147">
        <f t="shared" si="3"/>
        <v>3</v>
      </c>
      <c r="I129" s="780"/>
    </row>
    <row r="130" spans="1:9" ht="24.75">
      <c r="A130" s="583" t="s">
        <v>4544</v>
      </c>
      <c r="B130" s="145" t="s">
        <v>4545</v>
      </c>
      <c r="C130" s="116"/>
      <c r="D130" s="116"/>
      <c r="E130" s="147">
        <v>0</v>
      </c>
      <c r="F130" s="147">
        <v>2</v>
      </c>
      <c r="G130" s="147">
        <f t="shared" si="2"/>
        <v>0</v>
      </c>
      <c r="H130" s="147">
        <f t="shared" si="3"/>
        <v>2</v>
      </c>
      <c r="I130" s="780"/>
    </row>
    <row r="131" spans="1:9" ht="24.75">
      <c r="A131" s="771" t="s">
        <v>4546</v>
      </c>
      <c r="B131" s="145" t="s">
        <v>4547</v>
      </c>
      <c r="C131" s="116"/>
      <c r="D131" s="116"/>
      <c r="E131" s="147">
        <v>0</v>
      </c>
      <c r="F131" s="147">
        <v>1</v>
      </c>
      <c r="G131" s="147">
        <f t="shared" si="2"/>
        <v>0</v>
      </c>
      <c r="H131" s="147">
        <f t="shared" si="3"/>
        <v>1</v>
      </c>
      <c r="I131" s="780"/>
    </row>
    <row r="132" spans="1:9" ht="24.75">
      <c r="A132" s="706" t="s">
        <v>4548</v>
      </c>
      <c r="B132" s="145" t="s">
        <v>4549</v>
      </c>
      <c r="C132" s="116"/>
      <c r="D132" s="116"/>
      <c r="E132" s="147">
        <v>0</v>
      </c>
      <c r="F132" s="147">
        <v>1</v>
      </c>
      <c r="G132" s="147">
        <f t="shared" si="2"/>
        <v>0</v>
      </c>
      <c r="H132" s="147">
        <f t="shared" si="3"/>
        <v>1</v>
      </c>
      <c r="I132" s="780"/>
    </row>
    <row r="133" spans="1:9">
      <c r="A133" s="706" t="s">
        <v>4550</v>
      </c>
      <c r="B133" s="155" t="s">
        <v>4551</v>
      </c>
      <c r="C133" s="116"/>
      <c r="D133" s="116"/>
      <c r="E133" s="147">
        <v>1</v>
      </c>
      <c r="F133" s="147">
        <v>2</v>
      </c>
      <c r="G133" s="147">
        <f t="shared" si="2"/>
        <v>1</v>
      </c>
      <c r="H133" s="147">
        <f t="shared" si="3"/>
        <v>2</v>
      </c>
      <c r="I133" s="780"/>
    </row>
    <row r="134" spans="1:9">
      <c r="A134" s="706" t="s">
        <v>4552</v>
      </c>
      <c r="B134" s="155" t="s">
        <v>4553</v>
      </c>
      <c r="C134" s="116"/>
      <c r="D134" s="116"/>
      <c r="E134" s="147">
        <v>0</v>
      </c>
      <c r="F134" s="147">
        <v>1</v>
      </c>
      <c r="G134" s="147">
        <f t="shared" si="2"/>
        <v>0</v>
      </c>
      <c r="H134" s="147">
        <f t="shared" si="3"/>
        <v>1</v>
      </c>
      <c r="I134" s="780"/>
    </row>
    <row r="135" spans="1:9" ht="24.75">
      <c r="A135" s="771" t="s">
        <v>4554</v>
      </c>
      <c r="B135" s="145" t="s">
        <v>4555</v>
      </c>
      <c r="C135" s="116"/>
      <c r="D135" s="116"/>
      <c r="E135" s="147">
        <v>0</v>
      </c>
      <c r="F135" s="147">
        <v>1</v>
      </c>
      <c r="G135" s="147">
        <f t="shared" si="2"/>
        <v>0</v>
      </c>
      <c r="H135" s="147">
        <f t="shared" si="3"/>
        <v>1</v>
      </c>
      <c r="I135" s="780"/>
    </row>
    <row r="136" spans="1:9">
      <c r="A136" s="706" t="s">
        <v>4556</v>
      </c>
      <c r="B136" s="145" t="s">
        <v>4557</v>
      </c>
      <c r="C136" s="116"/>
      <c r="D136" s="116"/>
      <c r="E136" s="147">
        <v>0</v>
      </c>
      <c r="F136" s="147">
        <v>1</v>
      </c>
      <c r="G136" s="147">
        <f t="shared" si="2"/>
        <v>0</v>
      </c>
      <c r="H136" s="147">
        <f t="shared" si="3"/>
        <v>1</v>
      </c>
      <c r="I136" s="780"/>
    </row>
    <row r="137" spans="1:9">
      <c r="A137" s="706" t="s">
        <v>4558</v>
      </c>
      <c r="B137" s="145" t="s">
        <v>4559</v>
      </c>
      <c r="C137" s="116"/>
      <c r="D137" s="116"/>
      <c r="E137" s="147">
        <v>0</v>
      </c>
      <c r="F137" s="147">
        <v>1</v>
      </c>
      <c r="G137" s="147">
        <f t="shared" ref="G137:G200" si="4">C137+E137</f>
        <v>0</v>
      </c>
      <c r="H137" s="147">
        <f t="shared" ref="H137:H200" si="5">D137+F137</f>
        <v>1</v>
      </c>
      <c r="I137" s="780"/>
    </row>
    <row r="138" spans="1:9">
      <c r="A138" s="771" t="s">
        <v>4560</v>
      </c>
      <c r="B138" s="145" t="s">
        <v>4561</v>
      </c>
      <c r="C138" s="116"/>
      <c r="D138" s="116"/>
      <c r="E138" s="147">
        <v>0</v>
      </c>
      <c r="F138" s="147">
        <v>1</v>
      </c>
      <c r="G138" s="147">
        <f t="shared" si="4"/>
        <v>0</v>
      </c>
      <c r="H138" s="147">
        <f t="shared" si="5"/>
        <v>1</v>
      </c>
      <c r="I138" s="780"/>
    </row>
    <row r="139" spans="1:9">
      <c r="A139" s="706" t="s">
        <v>4562</v>
      </c>
      <c r="B139" s="145" t="s">
        <v>4563</v>
      </c>
      <c r="C139" s="116"/>
      <c r="D139" s="116"/>
      <c r="E139" s="147">
        <v>0</v>
      </c>
      <c r="F139" s="147">
        <v>1</v>
      </c>
      <c r="G139" s="147">
        <f t="shared" si="4"/>
        <v>0</v>
      </c>
      <c r="H139" s="147">
        <f t="shared" si="5"/>
        <v>1</v>
      </c>
      <c r="I139" s="780"/>
    </row>
    <row r="140" spans="1:9" ht="24.75">
      <c r="A140" s="706" t="s">
        <v>4564</v>
      </c>
      <c r="B140" s="145" t="s">
        <v>4565</v>
      </c>
      <c r="C140" s="116"/>
      <c r="D140" s="116"/>
      <c r="E140" s="147">
        <v>18</v>
      </c>
      <c r="F140" s="147">
        <v>20</v>
      </c>
      <c r="G140" s="147">
        <f t="shared" si="4"/>
        <v>18</v>
      </c>
      <c r="H140" s="147">
        <f t="shared" si="5"/>
        <v>20</v>
      </c>
      <c r="I140" s="780"/>
    </row>
    <row r="141" spans="1:9" ht="24.75">
      <c r="A141" s="706" t="s">
        <v>4566</v>
      </c>
      <c r="B141" s="145" t="s">
        <v>4567</v>
      </c>
      <c r="C141" s="116"/>
      <c r="D141" s="116"/>
      <c r="E141" s="147">
        <v>2</v>
      </c>
      <c r="F141" s="147">
        <v>5</v>
      </c>
      <c r="G141" s="147">
        <f t="shared" si="4"/>
        <v>2</v>
      </c>
      <c r="H141" s="147">
        <f t="shared" si="5"/>
        <v>5</v>
      </c>
      <c r="I141" s="780"/>
    </row>
    <row r="142" spans="1:9" ht="24.75">
      <c r="A142" s="706" t="s">
        <v>4568</v>
      </c>
      <c r="B142" s="145" t="s">
        <v>4569</v>
      </c>
      <c r="C142" s="116"/>
      <c r="D142" s="116"/>
      <c r="E142" s="147">
        <v>2</v>
      </c>
      <c r="F142" s="147">
        <v>5</v>
      </c>
      <c r="G142" s="147">
        <f t="shared" si="4"/>
        <v>2</v>
      </c>
      <c r="H142" s="147">
        <f t="shared" si="5"/>
        <v>5</v>
      </c>
      <c r="I142" s="780"/>
    </row>
    <row r="143" spans="1:9" ht="24">
      <c r="A143" s="771" t="s">
        <v>4570</v>
      </c>
      <c r="B143" s="152" t="s">
        <v>4571</v>
      </c>
      <c r="C143" s="116"/>
      <c r="D143" s="116"/>
      <c r="E143" s="147">
        <v>0</v>
      </c>
      <c r="F143" s="147">
        <v>2</v>
      </c>
      <c r="G143" s="147">
        <f t="shared" si="4"/>
        <v>0</v>
      </c>
      <c r="H143" s="147">
        <f t="shared" si="5"/>
        <v>2</v>
      </c>
      <c r="I143" s="780"/>
    </row>
    <row r="144" spans="1:9">
      <c r="A144" s="776" t="s">
        <v>4572</v>
      </c>
      <c r="B144" s="317" t="s">
        <v>4573</v>
      </c>
      <c r="C144" s="116"/>
      <c r="D144" s="116"/>
      <c r="E144" s="147">
        <v>0</v>
      </c>
      <c r="F144" s="147">
        <v>1</v>
      </c>
      <c r="G144" s="147">
        <f t="shared" si="4"/>
        <v>0</v>
      </c>
      <c r="H144" s="147">
        <f t="shared" si="5"/>
        <v>1</v>
      </c>
      <c r="I144" s="780"/>
    </row>
    <row r="145" spans="1:9">
      <c r="A145" s="771" t="s">
        <v>4574</v>
      </c>
      <c r="B145" s="152" t="s">
        <v>4575</v>
      </c>
      <c r="C145" s="116"/>
      <c r="D145" s="116"/>
      <c r="E145" s="147">
        <v>0</v>
      </c>
      <c r="F145" s="147">
        <v>1</v>
      </c>
      <c r="G145" s="147">
        <f t="shared" si="4"/>
        <v>0</v>
      </c>
      <c r="H145" s="147">
        <f t="shared" si="5"/>
        <v>1</v>
      </c>
      <c r="I145" s="780"/>
    </row>
    <row r="146" spans="1:9">
      <c r="A146" s="771" t="s">
        <v>4576</v>
      </c>
      <c r="B146" s="145" t="s">
        <v>4577</v>
      </c>
      <c r="C146" s="116"/>
      <c r="D146" s="116"/>
      <c r="E146" s="147">
        <v>0</v>
      </c>
      <c r="F146" s="147">
        <v>1</v>
      </c>
      <c r="G146" s="147">
        <f t="shared" si="4"/>
        <v>0</v>
      </c>
      <c r="H146" s="147">
        <f t="shared" si="5"/>
        <v>1</v>
      </c>
      <c r="I146" s="780"/>
    </row>
    <row r="147" spans="1:9">
      <c r="A147" s="706" t="s">
        <v>4578</v>
      </c>
      <c r="B147" s="145" t="s">
        <v>4579</v>
      </c>
      <c r="C147" s="116"/>
      <c r="D147" s="116"/>
      <c r="E147" s="147">
        <v>0</v>
      </c>
      <c r="F147" s="147">
        <v>2</v>
      </c>
      <c r="G147" s="147">
        <f t="shared" si="4"/>
        <v>0</v>
      </c>
      <c r="H147" s="147">
        <f t="shared" si="5"/>
        <v>2</v>
      </c>
      <c r="I147" s="780"/>
    </row>
    <row r="148" spans="1:9">
      <c r="A148" s="706" t="s">
        <v>4580</v>
      </c>
      <c r="B148" s="145" t="s">
        <v>4581</v>
      </c>
      <c r="C148" s="116"/>
      <c r="D148" s="116"/>
      <c r="E148" s="147">
        <v>0</v>
      </c>
      <c r="F148" s="147">
        <v>1</v>
      </c>
      <c r="G148" s="147">
        <f t="shared" si="4"/>
        <v>0</v>
      </c>
      <c r="H148" s="147">
        <f t="shared" si="5"/>
        <v>1</v>
      </c>
      <c r="I148" s="780"/>
    </row>
    <row r="149" spans="1:9">
      <c r="A149" s="706" t="s">
        <v>4582</v>
      </c>
      <c r="B149" s="145" t="s">
        <v>4583</v>
      </c>
      <c r="C149" s="116"/>
      <c r="D149" s="116"/>
      <c r="E149" s="147">
        <v>0</v>
      </c>
      <c r="F149" s="147">
        <v>2</v>
      </c>
      <c r="G149" s="147">
        <f t="shared" si="4"/>
        <v>0</v>
      </c>
      <c r="H149" s="147">
        <f t="shared" si="5"/>
        <v>2</v>
      </c>
      <c r="I149" s="780"/>
    </row>
    <row r="150" spans="1:9">
      <c r="A150" s="771" t="s">
        <v>4584</v>
      </c>
      <c r="B150" s="145" t="s">
        <v>4585</v>
      </c>
      <c r="C150" s="116"/>
      <c r="D150" s="116"/>
      <c r="E150" s="147">
        <v>0</v>
      </c>
      <c r="F150" s="147">
        <v>1</v>
      </c>
      <c r="G150" s="147">
        <f t="shared" si="4"/>
        <v>0</v>
      </c>
      <c r="H150" s="147">
        <f t="shared" si="5"/>
        <v>1</v>
      </c>
      <c r="I150" s="780"/>
    </row>
    <row r="151" spans="1:9">
      <c r="A151" s="776" t="s">
        <v>4586</v>
      </c>
      <c r="B151" s="145" t="s">
        <v>4587</v>
      </c>
      <c r="C151" s="116"/>
      <c r="D151" s="116"/>
      <c r="E151" s="147">
        <v>0</v>
      </c>
      <c r="F151" s="147">
        <v>1</v>
      </c>
      <c r="G151" s="147">
        <f t="shared" si="4"/>
        <v>0</v>
      </c>
      <c r="H151" s="147">
        <f t="shared" si="5"/>
        <v>1</v>
      </c>
      <c r="I151" s="780"/>
    </row>
    <row r="152" spans="1:9">
      <c r="A152" s="771" t="s">
        <v>4588</v>
      </c>
      <c r="B152" s="145" t="s">
        <v>4589</v>
      </c>
      <c r="C152" s="116"/>
      <c r="D152" s="116"/>
      <c r="E152" s="147">
        <v>0</v>
      </c>
      <c r="F152" s="147">
        <v>1</v>
      </c>
      <c r="G152" s="147">
        <f t="shared" si="4"/>
        <v>0</v>
      </c>
      <c r="H152" s="147">
        <f t="shared" si="5"/>
        <v>1</v>
      </c>
      <c r="I152" s="780"/>
    </row>
    <row r="153" spans="1:9">
      <c r="A153" s="776" t="s">
        <v>4590</v>
      </c>
      <c r="B153" s="145" t="s">
        <v>4591</v>
      </c>
      <c r="C153" s="116"/>
      <c r="D153" s="116"/>
      <c r="E153" s="147">
        <v>1</v>
      </c>
      <c r="F153" s="147">
        <v>2</v>
      </c>
      <c r="G153" s="147">
        <f t="shared" si="4"/>
        <v>1</v>
      </c>
      <c r="H153" s="147">
        <f t="shared" si="5"/>
        <v>2</v>
      </c>
      <c r="I153" s="780"/>
    </row>
    <row r="154" spans="1:9">
      <c r="A154" s="771" t="s">
        <v>4592</v>
      </c>
      <c r="B154" s="145" t="s">
        <v>4593</v>
      </c>
      <c r="C154" s="116"/>
      <c r="D154" s="116"/>
      <c r="E154" s="147">
        <v>0</v>
      </c>
      <c r="F154" s="147">
        <v>1</v>
      </c>
      <c r="G154" s="147">
        <f t="shared" si="4"/>
        <v>0</v>
      </c>
      <c r="H154" s="147">
        <f t="shared" si="5"/>
        <v>1</v>
      </c>
      <c r="I154" s="780"/>
    </row>
    <row r="155" spans="1:9">
      <c r="A155" s="706" t="s">
        <v>4594</v>
      </c>
      <c r="B155" s="145" t="s">
        <v>4595</v>
      </c>
      <c r="C155" s="116"/>
      <c r="D155" s="116"/>
      <c r="E155" s="147">
        <v>0</v>
      </c>
      <c r="F155" s="147">
        <v>1</v>
      </c>
      <c r="G155" s="147">
        <f t="shared" si="4"/>
        <v>0</v>
      </c>
      <c r="H155" s="147">
        <f t="shared" si="5"/>
        <v>1</v>
      </c>
      <c r="I155" s="780"/>
    </row>
    <row r="156" spans="1:9">
      <c r="A156" s="706" t="s">
        <v>4596</v>
      </c>
      <c r="B156" s="603" t="s">
        <v>4597</v>
      </c>
      <c r="C156" s="116"/>
      <c r="D156" s="116"/>
      <c r="E156" s="147">
        <v>0</v>
      </c>
      <c r="F156" s="147">
        <v>1</v>
      </c>
      <c r="G156" s="147">
        <f t="shared" si="4"/>
        <v>0</v>
      </c>
      <c r="H156" s="147">
        <f t="shared" si="5"/>
        <v>1</v>
      </c>
      <c r="I156" s="780"/>
    </row>
    <row r="157" spans="1:9">
      <c r="A157" s="706" t="s">
        <v>4598</v>
      </c>
      <c r="B157" s="603" t="s">
        <v>4599</v>
      </c>
      <c r="C157" s="116"/>
      <c r="D157" s="116"/>
      <c r="E157" s="147">
        <v>33</v>
      </c>
      <c r="F157" s="147">
        <v>32</v>
      </c>
      <c r="G157" s="147">
        <f t="shared" si="4"/>
        <v>33</v>
      </c>
      <c r="H157" s="147">
        <f t="shared" si="5"/>
        <v>32</v>
      </c>
      <c r="I157" s="780"/>
    </row>
    <row r="158" spans="1:9">
      <c r="A158" s="583" t="s">
        <v>4600</v>
      </c>
      <c r="B158" s="603" t="s">
        <v>4601</v>
      </c>
      <c r="C158" s="116"/>
      <c r="D158" s="116"/>
      <c r="E158" s="147">
        <v>10</v>
      </c>
      <c r="F158" s="147">
        <v>10</v>
      </c>
      <c r="G158" s="147">
        <f t="shared" si="4"/>
        <v>10</v>
      </c>
      <c r="H158" s="147">
        <f t="shared" si="5"/>
        <v>10</v>
      </c>
      <c r="I158" s="780"/>
    </row>
    <row r="159" spans="1:9">
      <c r="A159" s="706" t="s">
        <v>4602</v>
      </c>
      <c r="B159" s="782" t="s">
        <v>4603</v>
      </c>
      <c r="C159" s="116"/>
      <c r="D159" s="116"/>
      <c r="E159" s="147">
        <v>96</v>
      </c>
      <c r="F159" s="147">
        <v>90</v>
      </c>
      <c r="G159" s="147">
        <f t="shared" si="4"/>
        <v>96</v>
      </c>
      <c r="H159" s="147">
        <f t="shared" si="5"/>
        <v>90</v>
      </c>
      <c r="I159" s="780"/>
    </row>
    <row r="160" spans="1:9">
      <c r="A160" s="706" t="s">
        <v>4604</v>
      </c>
      <c r="B160" s="145" t="s">
        <v>4605</v>
      </c>
      <c r="C160" s="116"/>
      <c r="D160" s="116"/>
      <c r="E160" s="147">
        <v>4</v>
      </c>
      <c r="F160" s="147">
        <v>10</v>
      </c>
      <c r="G160" s="147">
        <f t="shared" si="4"/>
        <v>4</v>
      </c>
      <c r="H160" s="147">
        <f t="shared" si="5"/>
        <v>10</v>
      </c>
      <c r="I160" s="780"/>
    </row>
    <row r="161" spans="1:9">
      <c r="A161" s="706" t="s">
        <v>4606</v>
      </c>
      <c r="B161" s="603" t="s">
        <v>4607</v>
      </c>
      <c r="C161" s="116"/>
      <c r="D161" s="116"/>
      <c r="E161" s="147">
        <v>0</v>
      </c>
      <c r="F161" s="147">
        <v>2</v>
      </c>
      <c r="G161" s="147">
        <f t="shared" si="4"/>
        <v>0</v>
      </c>
      <c r="H161" s="147">
        <f t="shared" si="5"/>
        <v>2</v>
      </c>
      <c r="I161" s="780"/>
    </row>
    <row r="162" spans="1:9">
      <c r="A162" s="706" t="s">
        <v>4608</v>
      </c>
      <c r="B162" s="782" t="s">
        <v>4609</v>
      </c>
      <c r="C162" s="116"/>
      <c r="D162" s="116"/>
      <c r="E162" s="147">
        <v>2</v>
      </c>
      <c r="F162" s="147">
        <v>5</v>
      </c>
      <c r="G162" s="147">
        <f t="shared" si="4"/>
        <v>2</v>
      </c>
      <c r="H162" s="147">
        <f t="shared" si="5"/>
        <v>5</v>
      </c>
      <c r="I162" s="780"/>
    </row>
    <row r="163" spans="1:9">
      <c r="A163" s="706" t="s">
        <v>4610</v>
      </c>
      <c r="B163" s="145" t="s">
        <v>4611</v>
      </c>
      <c r="C163" s="116"/>
      <c r="D163" s="116"/>
      <c r="E163" s="147">
        <v>18</v>
      </c>
      <c r="F163" s="147">
        <v>20</v>
      </c>
      <c r="G163" s="147">
        <f t="shared" si="4"/>
        <v>18</v>
      </c>
      <c r="H163" s="147">
        <f t="shared" si="5"/>
        <v>20</v>
      </c>
      <c r="I163" s="780"/>
    </row>
    <row r="164" spans="1:9">
      <c r="A164" s="583" t="s">
        <v>4612</v>
      </c>
      <c r="B164" s="603" t="s">
        <v>4613</v>
      </c>
      <c r="C164" s="116"/>
      <c r="D164" s="116"/>
      <c r="E164" s="147">
        <v>97</v>
      </c>
      <c r="F164" s="147">
        <v>100</v>
      </c>
      <c r="G164" s="147">
        <f t="shared" si="4"/>
        <v>97</v>
      </c>
      <c r="H164" s="147">
        <f t="shared" si="5"/>
        <v>100</v>
      </c>
      <c r="I164" s="780"/>
    </row>
    <row r="165" spans="1:9">
      <c r="A165" s="771" t="s">
        <v>4614</v>
      </c>
      <c r="B165" s="152" t="s">
        <v>4615</v>
      </c>
      <c r="C165" s="116"/>
      <c r="D165" s="116"/>
      <c r="E165" s="147">
        <v>0</v>
      </c>
      <c r="F165" s="147">
        <v>1</v>
      </c>
      <c r="G165" s="147">
        <f t="shared" si="4"/>
        <v>0</v>
      </c>
      <c r="H165" s="147">
        <f t="shared" si="5"/>
        <v>1</v>
      </c>
      <c r="I165" s="780"/>
    </row>
    <row r="166" spans="1:9">
      <c r="A166" s="771" t="s">
        <v>4616</v>
      </c>
      <c r="B166" s="783" t="s">
        <v>4617</v>
      </c>
      <c r="C166" s="116"/>
      <c r="D166" s="116"/>
      <c r="E166" s="147">
        <v>0</v>
      </c>
      <c r="F166" s="147">
        <v>1</v>
      </c>
      <c r="G166" s="147">
        <f t="shared" si="4"/>
        <v>0</v>
      </c>
      <c r="H166" s="147">
        <f t="shared" si="5"/>
        <v>1</v>
      </c>
      <c r="I166" s="780"/>
    </row>
    <row r="167" spans="1:9">
      <c r="A167" s="771" t="s">
        <v>4618</v>
      </c>
      <c r="B167" s="145" t="s">
        <v>4619</v>
      </c>
      <c r="C167" s="116"/>
      <c r="D167" s="116"/>
      <c r="E167" s="147">
        <v>0</v>
      </c>
      <c r="F167" s="147">
        <v>1</v>
      </c>
      <c r="G167" s="147">
        <f t="shared" si="4"/>
        <v>0</v>
      </c>
      <c r="H167" s="147">
        <f t="shared" si="5"/>
        <v>1</v>
      </c>
      <c r="I167" s="780"/>
    </row>
    <row r="168" spans="1:9">
      <c r="A168" s="706" t="s">
        <v>4620</v>
      </c>
      <c r="B168" s="782" t="s">
        <v>4621</v>
      </c>
      <c r="C168" s="116"/>
      <c r="D168" s="116"/>
      <c r="E168" s="147">
        <v>0</v>
      </c>
      <c r="F168" s="147">
        <v>1</v>
      </c>
      <c r="G168" s="147">
        <f t="shared" si="4"/>
        <v>0</v>
      </c>
      <c r="H168" s="147">
        <f t="shared" si="5"/>
        <v>1</v>
      </c>
      <c r="I168" s="780"/>
    </row>
    <row r="169" spans="1:9">
      <c r="A169" s="777" t="s">
        <v>4622</v>
      </c>
      <c r="B169" s="145" t="s">
        <v>4623</v>
      </c>
      <c r="C169" s="116"/>
      <c r="D169" s="116"/>
      <c r="E169" s="147">
        <v>0</v>
      </c>
      <c r="F169" s="147">
        <v>1</v>
      </c>
      <c r="G169" s="147">
        <f t="shared" si="4"/>
        <v>0</v>
      </c>
      <c r="H169" s="147">
        <f t="shared" si="5"/>
        <v>1</v>
      </c>
      <c r="I169" s="780"/>
    </row>
    <row r="170" spans="1:9">
      <c r="A170" s="771" t="s">
        <v>4624</v>
      </c>
      <c r="B170" s="783" t="s">
        <v>4625</v>
      </c>
      <c r="C170" s="116"/>
      <c r="D170" s="116"/>
      <c r="E170" s="147">
        <v>0</v>
      </c>
      <c r="F170" s="147">
        <v>1</v>
      </c>
      <c r="G170" s="147">
        <f t="shared" si="4"/>
        <v>0</v>
      </c>
      <c r="H170" s="147">
        <f t="shared" si="5"/>
        <v>1</v>
      </c>
      <c r="I170" s="780"/>
    </row>
    <row r="171" spans="1:9">
      <c r="A171" s="706" t="s">
        <v>4626</v>
      </c>
      <c r="B171" s="145" t="s">
        <v>4627</v>
      </c>
      <c r="C171" s="116"/>
      <c r="D171" s="116"/>
      <c r="E171" s="147">
        <v>1</v>
      </c>
      <c r="F171" s="147">
        <v>1</v>
      </c>
      <c r="G171" s="147">
        <f t="shared" si="4"/>
        <v>1</v>
      </c>
      <c r="H171" s="147">
        <f t="shared" si="5"/>
        <v>1</v>
      </c>
      <c r="I171" s="780"/>
    </row>
    <row r="172" spans="1:9">
      <c r="A172" s="583" t="s">
        <v>4628</v>
      </c>
      <c r="B172" s="782" t="s">
        <v>4629</v>
      </c>
      <c r="C172" s="116"/>
      <c r="D172" s="116"/>
      <c r="E172" s="147">
        <v>0</v>
      </c>
      <c r="F172" s="147">
        <v>1</v>
      </c>
      <c r="G172" s="147">
        <f t="shared" si="4"/>
        <v>0</v>
      </c>
      <c r="H172" s="147">
        <f t="shared" si="5"/>
        <v>1</v>
      </c>
      <c r="I172" s="780"/>
    </row>
    <row r="173" spans="1:9">
      <c r="A173" s="583" t="s">
        <v>4630</v>
      </c>
      <c r="B173" s="145" t="s">
        <v>4631</v>
      </c>
      <c r="C173" s="116"/>
      <c r="D173" s="116"/>
      <c r="E173" s="147">
        <v>0</v>
      </c>
      <c r="F173" s="147">
        <v>1</v>
      </c>
      <c r="G173" s="147">
        <f t="shared" si="4"/>
        <v>0</v>
      </c>
      <c r="H173" s="147">
        <f t="shared" si="5"/>
        <v>1</v>
      </c>
      <c r="I173" s="780"/>
    </row>
    <row r="174" spans="1:9">
      <c r="A174" s="706" t="s">
        <v>4632</v>
      </c>
      <c r="B174" s="603" t="s">
        <v>4633</v>
      </c>
      <c r="C174" s="116"/>
      <c r="D174" s="116"/>
      <c r="E174" s="147">
        <v>1</v>
      </c>
      <c r="F174" s="147">
        <v>2</v>
      </c>
      <c r="G174" s="147">
        <f t="shared" si="4"/>
        <v>1</v>
      </c>
      <c r="H174" s="147">
        <f t="shared" si="5"/>
        <v>2</v>
      </c>
      <c r="I174" s="780"/>
    </row>
    <row r="175" spans="1:9">
      <c r="A175" s="706" t="s">
        <v>4634</v>
      </c>
      <c r="B175" s="603" t="s">
        <v>4635</v>
      </c>
      <c r="C175" s="116"/>
      <c r="D175" s="116"/>
      <c r="E175" s="147">
        <v>0</v>
      </c>
      <c r="F175" s="147">
        <v>1</v>
      </c>
      <c r="G175" s="147">
        <f t="shared" si="4"/>
        <v>0</v>
      </c>
      <c r="H175" s="147">
        <f t="shared" si="5"/>
        <v>1</v>
      </c>
      <c r="I175" s="780"/>
    </row>
    <row r="176" spans="1:9">
      <c r="A176" s="706" t="s">
        <v>4636</v>
      </c>
      <c r="B176" s="603" t="s">
        <v>4637</v>
      </c>
      <c r="C176" s="116"/>
      <c r="D176" s="116"/>
      <c r="E176" s="147">
        <v>19</v>
      </c>
      <c r="F176" s="147">
        <v>20</v>
      </c>
      <c r="G176" s="147">
        <f t="shared" si="4"/>
        <v>19</v>
      </c>
      <c r="H176" s="147">
        <f t="shared" si="5"/>
        <v>20</v>
      </c>
      <c r="I176" s="780"/>
    </row>
    <row r="177" spans="1:9" ht="24">
      <c r="A177" s="706" t="s">
        <v>4638</v>
      </c>
      <c r="B177" s="603" t="s">
        <v>4639</v>
      </c>
      <c r="C177" s="116"/>
      <c r="D177" s="116"/>
      <c r="E177" s="147">
        <v>18</v>
      </c>
      <c r="F177" s="147">
        <v>20</v>
      </c>
      <c r="G177" s="147">
        <f t="shared" si="4"/>
        <v>18</v>
      </c>
      <c r="H177" s="147">
        <f t="shared" si="5"/>
        <v>20</v>
      </c>
      <c r="I177" s="780"/>
    </row>
    <row r="178" spans="1:9">
      <c r="A178" s="706" t="s">
        <v>4640</v>
      </c>
      <c r="B178" s="145" t="s">
        <v>4641</v>
      </c>
      <c r="C178" s="116"/>
      <c r="D178" s="116"/>
      <c r="E178" s="147">
        <v>1</v>
      </c>
      <c r="F178" s="147">
        <v>2</v>
      </c>
      <c r="G178" s="147">
        <f t="shared" si="4"/>
        <v>1</v>
      </c>
      <c r="H178" s="147">
        <f t="shared" si="5"/>
        <v>2</v>
      </c>
      <c r="I178" s="780"/>
    </row>
    <row r="179" spans="1:9">
      <c r="A179" s="706" t="s">
        <v>4642</v>
      </c>
      <c r="B179" s="145" t="s">
        <v>4643</v>
      </c>
      <c r="C179" s="116"/>
      <c r="D179" s="116"/>
      <c r="E179" s="147">
        <v>2</v>
      </c>
      <c r="F179" s="147">
        <v>4</v>
      </c>
      <c r="G179" s="147">
        <f t="shared" si="4"/>
        <v>2</v>
      </c>
      <c r="H179" s="147">
        <f t="shared" si="5"/>
        <v>4</v>
      </c>
      <c r="I179" s="780"/>
    </row>
    <row r="180" spans="1:9" ht="24">
      <c r="A180" s="706" t="s">
        <v>4644</v>
      </c>
      <c r="B180" s="603" t="s">
        <v>4645</v>
      </c>
      <c r="C180" s="116"/>
      <c r="D180" s="116"/>
      <c r="E180" s="147">
        <v>128</v>
      </c>
      <c r="F180" s="147">
        <v>140</v>
      </c>
      <c r="G180" s="147">
        <f t="shared" si="4"/>
        <v>128</v>
      </c>
      <c r="H180" s="147">
        <f t="shared" si="5"/>
        <v>140</v>
      </c>
      <c r="I180" s="780"/>
    </row>
    <row r="181" spans="1:9">
      <c r="A181" s="706" t="s">
        <v>4646</v>
      </c>
      <c r="B181" s="603" t="s">
        <v>4647</v>
      </c>
      <c r="C181" s="116"/>
      <c r="D181" s="116"/>
      <c r="E181" s="147">
        <v>155</v>
      </c>
      <c r="F181" s="147">
        <v>180</v>
      </c>
      <c r="G181" s="147">
        <f t="shared" si="4"/>
        <v>155</v>
      </c>
      <c r="H181" s="147">
        <f t="shared" si="5"/>
        <v>180</v>
      </c>
      <c r="I181" s="780"/>
    </row>
    <row r="182" spans="1:9">
      <c r="A182" s="583" t="s">
        <v>4648</v>
      </c>
      <c r="B182" s="145" t="s">
        <v>4649</v>
      </c>
      <c r="C182" s="116"/>
      <c r="D182" s="116"/>
      <c r="E182" s="147">
        <v>1</v>
      </c>
      <c r="F182" s="147">
        <v>1</v>
      </c>
      <c r="G182" s="147">
        <f t="shared" si="4"/>
        <v>1</v>
      </c>
      <c r="H182" s="147">
        <f t="shared" si="5"/>
        <v>1</v>
      </c>
      <c r="I182" s="780"/>
    </row>
    <row r="183" spans="1:9">
      <c r="A183" s="706" t="s">
        <v>4650</v>
      </c>
      <c r="B183" s="145" t="s">
        <v>4651</v>
      </c>
      <c r="C183" s="116"/>
      <c r="D183" s="116"/>
      <c r="E183" s="147">
        <v>5</v>
      </c>
      <c r="F183" s="147">
        <v>6</v>
      </c>
      <c r="G183" s="147">
        <f t="shared" si="4"/>
        <v>5</v>
      </c>
      <c r="H183" s="147">
        <f t="shared" si="5"/>
        <v>6</v>
      </c>
      <c r="I183" s="780"/>
    </row>
    <row r="184" spans="1:9">
      <c r="A184" s="776" t="s">
        <v>4652</v>
      </c>
      <c r="B184" s="317" t="s">
        <v>4653</v>
      </c>
      <c r="C184" s="116"/>
      <c r="D184" s="116"/>
      <c r="E184" s="147">
        <v>0</v>
      </c>
      <c r="F184" s="147">
        <v>2</v>
      </c>
      <c r="G184" s="147">
        <f t="shared" si="4"/>
        <v>0</v>
      </c>
      <c r="H184" s="147">
        <f t="shared" si="5"/>
        <v>2</v>
      </c>
      <c r="I184" s="780"/>
    </row>
    <row r="185" spans="1:9">
      <c r="A185" s="706" t="s">
        <v>4654</v>
      </c>
      <c r="B185" s="145" t="s">
        <v>4655</v>
      </c>
      <c r="C185" s="116"/>
      <c r="D185" s="116"/>
      <c r="E185" s="147">
        <v>5</v>
      </c>
      <c r="F185" s="147">
        <v>6</v>
      </c>
      <c r="G185" s="147">
        <f t="shared" si="4"/>
        <v>5</v>
      </c>
      <c r="H185" s="147">
        <f t="shared" si="5"/>
        <v>6</v>
      </c>
      <c r="I185" s="780"/>
    </row>
    <row r="186" spans="1:9">
      <c r="A186" s="706" t="s">
        <v>4656</v>
      </c>
      <c r="B186" s="145" t="s">
        <v>4657</v>
      </c>
      <c r="C186" s="116"/>
      <c r="D186" s="116"/>
      <c r="E186" s="147">
        <v>5</v>
      </c>
      <c r="F186" s="147">
        <v>6</v>
      </c>
      <c r="G186" s="147">
        <f t="shared" si="4"/>
        <v>5</v>
      </c>
      <c r="H186" s="147">
        <f t="shared" si="5"/>
        <v>6</v>
      </c>
      <c r="I186" s="780"/>
    </row>
    <row r="187" spans="1:9">
      <c r="A187" s="706" t="s">
        <v>4658</v>
      </c>
      <c r="B187" s="145" t="s">
        <v>4659</v>
      </c>
      <c r="C187" s="116"/>
      <c r="D187" s="116"/>
      <c r="E187" s="147">
        <v>0</v>
      </c>
      <c r="F187" s="147">
        <v>1</v>
      </c>
      <c r="G187" s="147">
        <f t="shared" si="4"/>
        <v>0</v>
      </c>
      <c r="H187" s="147">
        <f t="shared" si="5"/>
        <v>1</v>
      </c>
      <c r="I187" s="780"/>
    </row>
    <row r="188" spans="1:9">
      <c r="A188" s="771" t="s">
        <v>4660</v>
      </c>
      <c r="B188" s="152" t="s">
        <v>4661</v>
      </c>
      <c r="C188" s="116"/>
      <c r="D188" s="116"/>
      <c r="E188" s="147">
        <v>0</v>
      </c>
      <c r="F188" s="147">
        <v>1</v>
      </c>
      <c r="G188" s="147">
        <f t="shared" si="4"/>
        <v>0</v>
      </c>
      <c r="H188" s="147">
        <f t="shared" si="5"/>
        <v>1</v>
      </c>
      <c r="I188" s="780"/>
    </row>
    <row r="189" spans="1:9">
      <c r="A189" s="771" t="s">
        <v>4662</v>
      </c>
      <c r="B189" s="152" t="s">
        <v>4663</v>
      </c>
      <c r="C189" s="116"/>
      <c r="D189" s="116"/>
      <c r="E189" s="147">
        <v>0</v>
      </c>
      <c r="F189" s="147">
        <v>1</v>
      </c>
      <c r="G189" s="147">
        <f t="shared" si="4"/>
        <v>0</v>
      </c>
      <c r="H189" s="147">
        <f t="shared" si="5"/>
        <v>1</v>
      </c>
      <c r="I189" s="780"/>
    </row>
    <row r="190" spans="1:9">
      <c r="A190" s="706" t="s">
        <v>4664</v>
      </c>
      <c r="B190" s="603" t="s">
        <v>4665</v>
      </c>
      <c r="C190" s="116"/>
      <c r="D190" s="116"/>
      <c r="E190" s="147">
        <v>47</v>
      </c>
      <c r="F190" s="147">
        <v>50</v>
      </c>
      <c r="G190" s="147">
        <f t="shared" si="4"/>
        <v>47</v>
      </c>
      <c r="H190" s="147">
        <f t="shared" si="5"/>
        <v>50</v>
      </c>
      <c r="I190" s="780"/>
    </row>
    <row r="191" spans="1:9">
      <c r="A191" s="706" t="s">
        <v>4666</v>
      </c>
      <c r="B191" s="145" t="s">
        <v>4667</v>
      </c>
      <c r="C191" s="116"/>
      <c r="D191" s="116"/>
      <c r="E191" s="147">
        <v>2</v>
      </c>
      <c r="F191" s="147">
        <v>4</v>
      </c>
      <c r="G191" s="147">
        <f t="shared" si="4"/>
        <v>2</v>
      </c>
      <c r="H191" s="147">
        <f t="shared" si="5"/>
        <v>4</v>
      </c>
      <c r="I191" s="780"/>
    </row>
    <row r="192" spans="1:9">
      <c r="A192" s="706" t="s">
        <v>2044</v>
      </c>
      <c r="B192" s="145" t="s">
        <v>2045</v>
      </c>
      <c r="C192" s="116"/>
      <c r="D192" s="116"/>
      <c r="E192" s="147">
        <v>8</v>
      </c>
      <c r="F192" s="147">
        <v>10</v>
      </c>
      <c r="G192" s="147">
        <f t="shared" si="4"/>
        <v>8</v>
      </c>
      <c r="H192" s="147">
        <f t="shared" si="5"/>
        <v>10</v>
      </c>
      <c r="I192" s="780"/>
    </row>
    <row r="193" spans="1:9">
      <c r="A193" s="771" t="s">
        <v>4668</v>
      </c>
      <c r="B193" s="145" t="s">
        <v>4669</v>
      </c>
      <c r="C193" s="116"/>
      <c r="D193" s="116"/>
      <c r="E193" s="147">
        <v>0</v>
      </c>
      <c r="F193" s="147">
        <v>1</v>
      </c>
      <c r="G193" s="147">
        <f t="shared" si="4"/>
        <v>0</v>
      </c>
      <c r="H193" s="147">
        <f t="shared" si="5"/>
        <v>1</v>
      </c>
      <c r="I193" s="780"/>
    </row>
    <row r="194" spans="1:9">
      <c r="A194" s="771" t="s">
        <v>4670</v>
      </c>
      <c r="B194" s="145" t="s">
        <v>4671</v>
      </c>
      <c r="C194" s="116"/>
      <c r="D194" s="116"/>
      <c r="E194" s="147">
        <v>0</v>
      </c>
      <c r="F194" s="147">
        <v>1</v>
      </c>
      <c r="G194" s="147">
        <f t="shared" si="4"/>
        <v>0</v>
      </c>
      <c r="H194" s="147">
        <f t="shared" si="5"/>
        <v>1</v>
      </c>
      <c r="I194" s="780"/>
    </row>
    <row r="195" spans="1:9">
      <c r="A195" s="771" t="s">
        <v>4672</v>
      </c>
      <c r="B195" s="145" t="s">
        <v>4673</v>
      </c>
      <c r="C195" s="116"/>
      <c r="D195" s="116"/>
      <c r="E195" s="147">
        <v>0</v>
      </c>
      <c r="F195" s="147">
        <v>2</v>
      </c>
      <c r="G195" s="147">
        <f t="shared" si="4"/>
        <v>0</v>
      </c>
      <c r="H195" s="147">
        <f t="shared" si="5"/>
        <v>2</v>
      </c>
      <c r="I195" s="780"/>
    </row>
    <row r="196" spans="1:9">
      <c r="A196" s="706" t="s">
        <v>4674</v>
      </c>
      <c r="B196" s="145" t="s">
        <v>4675</v>
      </c>
      <c r="C196" s="116"/>
      <c r="D196" s="116"/>
      <c r="E196" s="147">
        <v>0</v>
      </c>
      <c r="F196" s="147">
        <v>2</v>
      </c>
      <c r="G196" s="147">
        <f t="shared" si="4"/>
        <v>0</v>
      </c>
      <c r="H196" s="147">
        <f t="shared" si="5"/>
        <v>2</v>
      </c>
      <c r="I196" s="780"/>
    </row>
    <row r="197" spans="1:9">
      <c r="A197" s="771" t="s">
        <v>4676</v>
      </c>
      <c r="B197" s="145" t="s">
        <v>4677</v>
      </c>
      <c r="C197" s="116"/>
      <c r="D197" s="116"/>
      <c r="E197" s="147">
        <v>0</v>
      </c>
      <c r="F197" s="147">
        <v>2</v>
      </c>
      <c r="G197" s="147">
        <f t="shared" si="4"/>
        <v>0</v>
      </c>
      <c r="H197" s="147">
        <f t="shared" si="5"/>
        <v>2</v>
      </c>
      <c r="I197" s="780"/>
    </row>
    <row r="198" spans="1:9">
      <c r="A198" s="706" t="s">
        <v>4678</v>
      </c>
      <c r="B198" s="145" t="s">
        <v>4679</v>
      </c>
      <c r="C198" s="116"/>
      <c r="D198" s="116"/>
      <c r="E198" s="147">
        <v>10</v>
      </c>
      <c r="F198" s="147">
        <v>12</v>
      </c>
      <c r="G198" s="147">
        <f t="shared" si="4"/>
        <v>10</v>
      </c>
      <c r="H198" s="147">
        <f t="shared" si="5"/>
        <v>12</v>
      </c>
      <c r="I198" s="780"/>
    </row>
    <row r="199" spans="1:9">
      <c r="A199" s="706" t="s">
        <v>4680</v>
      </c>
      <c r="B199" s="145" t="s">
        <v>4681</v>
      </c>
      <c r="C199" s="116"/>
      <c r="D199" s="116"/>
      <c r="E199" s="147">
        <v>1</v>
      </c>
      <c r="F199" s="147">
        <v>2</v>
      </c>
      <c r="G199" s="147">
        <f t="shared" si="4"/>
        <v>1</v>
      </c>
      <c r="H199" s="147">
        <f t="shared" si="5"/>
        <v>2</v>
      </c>
      <c r="I199" s="780"/>
    </row>
    <row r="200" spans="1:9">
      <c r="A200" s="706" t="s">
        <v>4682</v>
      </c>
      <c r="B200" s="145" t="s">
        <v>4683</v>
      </c>
      <c r="C200" s="116"/>
      <c r="D200" s="116"/>
      <c r="E200" s="147">
        <v>18</v>
      </c>
      <c r="F200" s="147">
        <v>20</v>
      </c>
      <c r="G200" s="147">
        <f t="shared" si="4"/>
        <v>18</v>
      </c>
      <c r="H200" s="147">
        <f t="shared" si="5"/>
        <v>20</v>
      </c>
      <c r="I200" s="780"/>
    </row>
    <row r="201" spans="1:9">
      <c r="A201" s="771" t="s">
        <v>4684</v>
      </c>
      <c r="B201" s="145" t="s">
        <v>4685</v>
      </c>
      <c r="C201" s="116"/>
      <c r="D201" s="116"/>
      <c r="E201" s="147">
        <v>0</v>
      </c>
      <c r="F201" s="147">
        <v>1</v>
      </c>
      <c r="G201" s="147">
        <f t="shared" ref="G201:G264" si="6">C201+E201</f>
        <v>0</v>
      </c>
      <c r="H201" s="147">
        <f t="shared" ref="H201:H264" si="7">D201+F201</f>
        <v>1</v>
      </c>
      <c r="I201" s="780"/>
    </row>
    <row r="202" spans="1:9">
      <c r="A202" s="771" t="s">
        <v>4686</v>
      </c>
      <c r="B202" s="145" t="s">
        <v>4687</v>
      </c>
      <c r="C202" s="116"/>
      <c r="D202" s="116"/>
      <c r="E202" s="147">
        <v>0</v>
      </c>
      <c r="F202" s="147">
        <v>1</v>
      </c>
      <c r="G202" s="147">
        <f t="shared" si="6"/>
        <v>0</v>
      </c>
      <c r="H202" s="147">
        <f t="shared" si="7"/>
        <v>1</v>
      </c>
      <c r="I202" s="780"/>
    </row>
    <row r="203" spans="1:9">
      <c r="A203" s="771" t="s">
        <v>4688</v>
      </c>
      <c r="B203" s="145" t="s">
        <v>4689</v>
      </c>
      <c r="C203" s="116"/>
      <c r="D203" s="116"/>
      <c r="E203" s="147">
        <v>0</v>
      </c>
      <c r="F203" s="147">
        <v>1</v>
      </c>
      <c r="G203" s="147">
        <f t="shared" si="6"/>
        <v>0</v>
      </c>
      <c r="H203" s="147">
        <f t="shared" si="7"/>
        <v>1</v>
      </c>
      <c r="I203" s="780"/>
    </row>
    <row r="204" spans="1:9">
      <c r="A204" s="706" t="s">
        <v>4690</v>
      </c>
      <c r="B204" s="145" t="s">
        <v>4691</v>
      </c>
      <c r="C204" s="116"/>
      <c r="D204" s="116"/>
      <c r="E204" s="147">
        <v>6</v>
      </c>
      <c r="F204" s="147">
        <v>8</v>
      </c>
      <c r="G204" s="147">
        <f t="shared" si="6"/>
        <v>6</v>
      </c>
      <c r="H204" s="147">
        <f t="shared" si="7"/>
        <v>8</v>
      </c>
      <c r="I204" s="780"/>
    </row>
    <row r="205" spans="1:9">
      <c r="A205" s="706" t="s">
        <v>4692</v>
      </c>
      <c r="B205" s="145" t="s">
        <v>4693</v>
      </c>
      <c r="C205" s="116"/>
      <c r="D205" s="116"/>
      <c r="E205" s="147">
        <v>38</v>
      </c>
      <c r="F205" s="147">
        <v>40</v>
      </c>
      <c r="G205" s="147">
        <f t="shared" si="6"/>
        <v>38</v>
      </c>
      <c r="H205" s="147">
        <f t="shared" si="7"/>
        <v>40</v>
      </c>
      <c r="I205" s="780"/>
    </row>
    <row r="206" spans="1:9">
      <c r="A206" s="706" t="s">
        <v>4694</v>
      </c>
      <c r="B206" s="145" t="s">
        <v>4695</v>
      </c>
      <c r="C206" s="116"/>
      <c r="D206" s="116"/>
      <c r="E206" s="147">
        <v>0</v>
      </c>
      <c r="F206" s="147">
        <v>4</v>
      </c>
      <c r="G206" s="147">
        <f t="shared" si="6"/>
        <v>0</v>
      </c>
      <c r="H206" s="147">
        <f t="shared" si="7"/>
        <v>4</v>
      </c>
      <c r="I206" s="780"/>
    </row>
    <row r="207" spans="1:9">
      <c r="A207" s="706" t="s">
        <v>4696</v>
      </c>
      <c r="B207" s="145" t="s">
        <v>4697</v>
      </c>
      <c r="C207" s="116"/>
      <c r="D207" s="116"/>
      <c r="E207" s="147">
        <v>2</v>
      </c>
      <c r="F207" s="147">
        <v>4</v>
      </c>
      <c r="G207" s="147">
        <f t="shared" si="6"/>
        <v>2</v>
      </c>
      <c r="H207" s="147">
        <f t="shared" si="7"/>
        <v>4</v>
      </c>
      <c r="I207" s="780"/>
    </row>
    <row r="208" spans="1:9">
      <c r="A208" s="771" t="s">
        <v>4698</v>
      </c>
      <c r="B208" s="145" t="s">
        <v>4699</v>
      </c>
      <c r="C208" s="116"/>
      <c r="D208" s="116"/>
      <c r="E208" s="147">
        <v>0</v>
      </c>
      <c r="F208" s="147">
        <v>1</v>
      </c>
      <c r="G208" s="147">
        <f t="shared" si="6"/>
        <v>0</v>
      </c>
      <c r="H208" s="147">
        <f t="shared" si="7"/>
        <v>1</v>
      </c>
      <c r="I208" s="780"/>
    </row>
    <row r="209" spans="1:9">
      <c r="A209" s="583" t="s">
        <v>4700</v>
      </c>
      <c r="B209" s="145" t="s">
        <v>4701</v>
      </c>
      <c r="C209" s="116"/>
      <c r="D209" s="116"/>
      <c r="E209" s="147">
        <v>1</v>
      </c>
      <c r="F209" s="147">
        <v>2</v>
      </c>
      <c r="G209" s="147">
        <f t="shared" si="6"/>
        <v>1</v>
      </c>
      <c r="H209" s="147">
        <f t="shared" si="7"/>
        <v>2</v>
      </c>
      <c r="I209" s="780"/>
    </row>
    <row r="210" spans="1:9">
      <c r="A210" s="771" t="s">
        <v>4702</v>
      </c>
      <c r="B210" s="145" t="s">
        <v>4703</v>
      </c>
      <c r="C210" s="116"/>
      <c r="D210" s="116"/>
      <c r="E210" s="147">
        <v>0</v>
      </c>
      <c r="F210" s="147">
        <v>1</v>
      </c>
      <c r="G210" s="147">
        <f t="shared" si="6"/>
        <v>0</v>
      </c>
      <c r="H210" s="147">
        <f t="shared" si="7"/>
        <v>1</v>
      </c>
      <c r="I210" s="780"/>
    </row>
    <row r="211" spans="1:9">
      <c r="A211" s="706" t="s">
        <v>4704</v>
      </c>
      <c r="B211" s="145" t="s">
        <v>4705</v>
      </c>
      <c r="C211" s="116"/>
      <c r="D211" s="116"/>
      <c r="E211" s="147">
        <v>2</v>
      </c>
      <c r="F211" s="147">
        <v>2</v>
      </c>
      <c r="G211" s="147">
        <f t="shared" si="6"/>
        <v>2</v>
      </c>
      <c r="H211" s="147">
        <f t="shared" si="7"/>
        <v>2</v>
      </c>
      <c r="I211" s="780"/>
    </row>
    <row r="212" spans="1:9">
      <c r="A212" s="771" t="s">
        <v>4706</v>
      </c>
      <c r="B212" s="145" t="s">
        <v>4707</v>
      </c>
      <c r="C212" s="116"/>
      <c r="D212" s="116"/>
      <c r="E212" s="147">
        <v>0</v>
      </c>
      <c r="F212" s="147">
        <v>1</v>
      </c>
      <c r="G212" s="147">
        <f t="shared" si="6"/>
        <v>0</v>
      </c>
      <c r="H212" s="147">
        <f t="shared" si="7"/>
        <v>1</v>
      </c>
      <c r="I212" s="780"/>
    </row>
    <row r="213" spans="1:9">
      <c r="A213" s="583" t="s">
        <v>4708</v>
      </c>
      <c r="B213" s="145" t="s">
        <v>4709</v>
      </c>
      <c r="C213" s="116"/>
      <c r="D213" s="116"/>
      <c r="E213" s="147">
        <v>0</v>
      </c>
      <c r="F213" s="147">
        <v>2</v>
      </c>
      <c r="G213" s="147">
        <f t="shared" si="6"/>
        <v>0</v>
      </c>
      <c r="H213" s="147">
        <f t="shared" si="7"/>
        <v>2</v>
      </c>
      <c r="I213" s="780"/>
    </row>
    <row r="214" spans="1:9">
      <c r="A214" s="583" t="s">
        <v>4710</v>
      </c>
      <c r="B214" s="145" t="s">
        <v>4711</v>
      </c>
      <c r="C214" s="116"/>
      <c r="D214" s="116"/>
      <c r="E214" s="147">
        <v>0</v>
      </c>
      <c r="F214" s="147">
        <v>2</v>
      </c>
      <c r="G214" s="147">
        <f t="shared" si="6"/>
        <v>0</v>
      </c>
      <c r="H214" s="147">
        <f t="shared" si="7"/>
        <v>2</v>
      </c>
      <c r="I214" s="780"/>
    </row>
    <row r="215" spans="1:9">
      <c r="A215" s="772" t="s">
        <v>4712</v>
      </c>
      <c r="B215" s="145" t="s">
        <v>4713</v>
      </c>
      <c r="C215" s="116"/>
      <c r="D215" s="116"/>
      <c r="E215" s="147">
        <v>0</v>
      </c>
      <c r="F215" s="147">
        <v>1</v>
      </c>
      <c r="G215" s="147">
        <f t="shared" si="6"/>
        <v>0</v>
      </c>
      <c r="H215" s="147">
        <f t="shared" si="7"/>
        <v>1</v>
      </c>
      <c r="I215" s="780"/>
    </row>
    <row r="216" spans="1:9">
      <c r="A216" s="706" t="s">
        <v>4714</v>
      </c>
      <c r="B216" s="603" t="s">
        <v>4715</v>
      </c>
      <c r="C216" s="116"/>
      <c r="D216" s="116"/>
      <c r="E216" s="147">
        <v>0</v>
      </c>
      <c r="F216" s="147">
        <v>2</v>
      </c>
      <c r="G216" s="147">
        <f t="shared" si="6"/>
        <v>0</v>
      </c>
      <c r="H216" s="147">
        <f t="shared" si="7"/>
        <v>2</v>
      </c>
      <c r="I216" s="780"/>
    </row>
    <row r="217" spans="1:9">
      <c r="A217" s="583" t="s">
        <v>4716</v>
      </c>
      <c r="B217" s="145" t="s">
        <v>4717</v>
      </c>
      <c r="C217" s="116"/>
      <c r="D217" s="116"/>
      <c r="E217" s="147">
        <v>0</v>
      </c>
      <c r="F217" s="147">
        <v>1</v>
      </c>
      <c r="G217" s="147">
        <f t="shared" si="6"/>
        <v>0</v>
      </c>
      <c r="H217" s="147">
        <f t="shared" si="7"/>
        <v>1</v>
      </c>
      <c r="I217" s="780"/>
    </row>
    <row r="218" spans="1:9">
      <c r="A218" s="583" t="s">
        <v>4718</v>
      </c>
      <c r="B218" s="145" t="s">
        <v>4719</v>
      </c>
      <c r="C218" s="116"/>
      <c r="D218" s="116"/>
      <c r="E218" s="147">
        <v>0</v>
      </c>
      <c r="F218" s="147">
        <v>1</v>
      </c>
      <c r="G218" s="147">
        <f t="shared" si="6"/>
        <v>0</v>
      </c>
      <c r="H218" s="147">
        <f t="shared" si="7"/>
        <v>1</v>
      </c>
      <c r="I218" s="780"/>
    </row>
    <row r="219" spans="1:9">
      <c r="A219" s="771" t="s">
        <v>4720</v>
      </c>
      <c r="B219" s="152" t="s">
        <v>4721</v>
      </c>
      <c r="C219" s="116"/>
      <c r="D219" s="116"/>
      <c r="E219" s="147">
        <v>0</v>
      </c>
      <c r="F219" s="147">
        <v>1</v>
      </c>
      <c r="G219" s="147">
        <f t="shared" si="6"/>
        <v>0</v>
      </c>
      <c r="H219" s="147">
        <f t="shared" si="7"/>
        <v>1</v>
      </c>
      <c r="I219" s="780"/>
    </row>
    <row r="220" spans="1:9">
      <c r="A220" s="772" t="s">
        <v>4722</v>
      </c>
      <c r="B220" s="145" t="s">
        <v>4723</v>
      </c>
      <c r="C220" s="116"/>
      <c r="D220" s="116"/>
      <c r="E220" s="147">
        <v>0</v>
      </c>
      <c r="F220" s="147">
        <v>1</v>
      </c>
      <c r="G220" s="147">
        <f t="shared" si="6"/>
        <v>0</v>
      </c>
      <c r="H220" s="147">
        <f t="shared" si="7"/>
        <v>1</v>
      </c>
      <c r="I220" s="780"/>
    </row>
    <row r="221" spans="1:9">
      <c r="A221" s="772" t="s">
        <v>4724</v>
      </c>
      <c r="B221" s="145" t="s">
        <v>4725</v>
      </c>
      <c r="C221" s="116"/>
      <c r="D221" s="116"/>
      <c r="E221" s="147">
        <v>0</v>
      </c>
      <c r="F221" s="147">
        <v>1</v>
      </c>
      <c r="G221" s="147">
        <f t="shared" si="6"/>
        <v>0</v>
      </c>
      <c r="H221" s="147">
        <f t="shared" si="7"/>
        <v>1</v>
      </c>
      <c r="I221" s="780"/>
    </row>
    <row r="222" spans="1:9">
      <c r="A222" s="772" t="s">
        <v>4726</v>
      </c>
      <c r="B222" s="174" t="s">
        <v>4727</v>
      </c>
      <c r="C222" s="116"/>
      <c r="D222" s="116"/>
      <c r="E222" s="147">
        <v>0</v>
      </c>
      <c r="F222" s="147">
        <v>1</v>
      </c>
      <c r="G222" s="147">
        <f t="shared" si="6"/>
        <v>0</v>
      </c>
      <c r="H222" s="147">
        <f t="shared" si="7"/>
        <v>1</v>
      </c>
      <c r="I222" s="780"/>
    </row>
    <row r="223" spans="1:9" ht="24.75">
      <c r="A223" s="771" t="s">
        <v>4728</v>
      </c>
      <c r="B223" s="2544" t="s">
        <v>4729</v>
      </c>
      <c r="C223" s="116"/>
      <c r="D223" s="116"/>
      <c r="E223" s="147">
        <v>0</v>
      </c>
      <c r="F223" s="147">
        <v>1</v>
      </c>
      <c r="G223" s="147">
        <f t="shared" si="6"/>
        <v>0</v>
      </c>
      <c r="H223" s="147">
        <f t="shared" si="7"/>
        <v>1</v>
      </c>
      <c r="I223" s="780"/>
    </row>
    <row r="224" spans="1:9">
      <c r="A224" s="772" t="s">
        <v>4730</v>
      </c>
      <c r="B224" s="145" t="s">
        <v>4731</v>
      </c>
      <c r="C224" s="116"/>
      <c r="D224" s="116"/>
      <c r="E224" s="147">
        <v>0</v>
      </c>
      <c r="F224" s="147">
        <v>1</v>
      </c>
      <c r="G224" s="147">
        <f t="shared" si="6"/>
        <v>0</v>
      </c>
      <c r="H224" s="147">
        <f t="shared" si="7"/>
        <v>1</v>
      </c>
      <c r="I224" s="780"/>
    </row>
    <row r="225" spans="1:9">
      <c r="A225" s="706" t="s">
        <v>4732</v>
      </c>
      <c r="B225" s="603" t="s">
        <v>4733</v>
      </c>
      <c r="C225" s="116"/>
      <c r="D225" s="116"/>
      <c r="E225" s="147">
        <v>32</v>
      </c>
      <c r="F225" s="147">
        <v>35</v>
      </c>
      <c r="G225" s="147">
        <f t="shared" si="6"/>
        <v>32</v>
      </c>
      <c r="H225" s="147">
        <f t="shared" si="7"/>
        <v>35</v>
      </c>
      <c r="I225" s="780"/>
    </row>
    <row r="226" spans="1:9">
      <c r="A226" s="706" t="s">
        <v>4734</v>
      </c>
      <c r="B226" s="603" t="s">
        <v>4735</v>
      </c>
      <c r="C226" s="116"/>
      <c r="D226" s="116"/>
      <c r="E226" s="147">
        <v>0</v>
      </c>
      <c r="F226" s="147">
        <v>1</v>
      </c>
      <c r="G226" s="147">
        <f t="shared" si="6"/>
        <v>0</v>
      </c>
      <c r="H226" s="147">
        <f t="shared" si="7"/>
        <v>1</v>
      </c>
      <c r="I226" s="780"/>
    </row>
    <row r="227" spans="1:9">
      <c r="A227" s="706" t="s">
        <v>4736</v>
      </c>
      <c r="B227" s="603" t="s">
        <v>4737</v>
      </c>
      <c r="C227" s="116"/>
      <c r="D227" s="116"/>
      <c r="E227" s="147">
        <v>0</v>
      </c>
      <c r="F227" s="147">
        <v>1</v>
      </c>
      <c r="G227" s="147">
        <f t="shared" si="6"/>
        <v>0</v>
      </c>
      <c r="H227" s="147">
        <f t="shared" si="7"/>
        <v>1</v>
      </c>
      <c r="I227" s="780"/>
    </row>
    <row r="228" spans="1:9">
      <c r="A228" s="771" t="s">
        <v>4738</v>
      </c>
      <c r="B228" s="152" t="s">
        <v>4739</v>
      </c>
      <c r="C228" s="116"/>
      <c r="D228" s="116"/>
      <c r="E228" s="147">
        <v>0</v>
      </c>
      <c r="F228" s="147">
        <v>1</v>
      </c>
      <c r="G228" s="147">
        <f t="shared" si="6"/>
        <v>0</v>
      </c>
      <c r="H228" s="147">
        <f t="shared" si="7"/>
        <v>1</v>
      </c>
      <c r="I228" s="780"/>
    </row>
    <row r="229" spans="1:9">
      <c r="A229" s="706" t="s">
        <v>4740</v>
      </c>
      <c r="B229" s="782" t="s">
        <v>4741</v>
      </c>
      <c r="C229" s="116"/>
      <c r="D229" s="116"/>
      <c r="E229" s="147">
        <v>150</v>
      </c>
      <c r="F229" s="147">
        <v>220</v>
      </c>
      <c r="G229" s="147">
        <f t="shared" si="6"/>
        <v>150</v>
      </c>
      <c r="H229" s="147">
        <f t="shared" si="7"/>
        <v>220</v>
      </c>
      <c r="I229" s="780"/>
    </row>
    <row r="230" spans="1:9">
      <c r="A230" s="771" t="s">
        <v>4742</v>
      </c>
      <c r="B230" s="145" t="s">
        <v>4743</v>
      </c>
      <c r="C230" s="116"/>
      <c r="D230" s="116"/>
      <c r="E230" s="147">
        <v>0</v>
      </c>
      <c r="F230" s="147">
        <v>1</v>
      </c>
      <c r="G230" s="147">
        <f t="shared" si="6"/>
        <v>0</v>
      </c>
      <c r="H230" s="147">
        <f t="shared" si="7"/>
        <v>1</v>
      </c>
      <c r="I230" s="780"/>
    </row>
    <row r="231" spans="1:9">
      <c r="A231" s="771" t="s">
        <v>4744</v>
      </c>
      <c r="B231" s="152" t="s">
        <v>4745</v>
      </c>
      <c r="C231" s="116"/>
      <c r="D231" s="116"/>
      <c r="E231" s="147">
        <v>0</v>
      </c>
      <c r="F231" s="147">
        <v>1</v>
      </c>
      <c r="G231" s="147">
        <f t="shared" si="6"/>
        <v>0</v>
      </c>
      <c r="H231" s="147">
        <f t="shared" si="7"/>
        <v>1</v>
      </c>
      <c r="I231" s="780"/>
    </row>
    <row r="232" spans="1:9">
      <c r="A232" s="771" t="s">
        <v>4746</v>
      </c>
      <c r="B232" s="152" t="s">
        <v>4747</v>
      </c>
      <c r="C232" s="116"/>
      <c r="D232" s="116"/>
      <c r="E232" s="147">
        <v>0</v>
      </c>
      <c r="F232" s="147">
        <v>1</v>
      </c>
      <c r="G232" s="147">
        <f t="shared" si="6"/>
        <v>0</v>
      </c>
      <c r="H232" s="147">
        <f t="shared" si="7"/>
        <v>1</v>
      </c>
      <c r="I232" s="780"/>
    </row>
    <row r="233" spans="1:9">
      <c r="A233" s="706" t="s">
        <v>4748</v>
      </c>
      <c r="B233" s="603" t="s">
        <v>4749</v>
      </c>
      <c r="C233" s="116"/>
      <c r="D233" s="116"/>
      <c r="E233" s="147">
        <v>0</v>
      </c>
      <c r="F233" s="147">
        <v>1</v>
      </c>
      <c r="G233" s="147">
        <f t="shared" si="6"/>
        <v>0</v>
      </c>
      <c r="H233" s="147">
        <f t="shared" si="7"/>
        <v>1</v>
      </c>
      <c r="I233" s="780"/>
    </row>
    <row r="234" spans="1:9">
      <c r="A234" s="706" t="s">
        <v>4750</v>
      </c>
      <c r="B234" s="603" t="s">
        <v>4751</v>
      </c>
      <c r="C234" s="116"/>
      <c r="D234" s="116"/>
      <c r="E234" s="147">
        <v>0</v>
      </c>
      <c r="F234" s="147">
        <v>1</v>
      </c>
      <c r="G234" s="147">
        <f t="shared" si="6"/>
        <v>0</v>
      </c>
      <c r="H234" s="147">
        <f t="shared" si="7"/>
        <v>1</v>
      </c>
      <c r="I234" s="780"/>
    </row>
    <row r="235" spans="1:9">
      <c r="A235" s="771" t="s">
        <v>4752</v>
      </c>
      <c r="B235" s="152" t="s">
        <v>4753</v>
      </c>
      <c r="C235" s="116"/>
      <c r="D235" s="116"/>
      <c r="E235" s="147">
        <v>0</v>
      </c>
      <c r="F235" s="147">
        <v>1</v>
      </c>
      <c r="G235" s="147">
        <f t="shared" si="6"/>
        <v>0</v>
      </c>
      <c r="H235" s="147">
        <f t="shared" si="7"/>
        <v>1</v>
      </c>
      <c r="I235" s="780"/>
    </row>
    <row r="236" spans="1:9">
      <c r="A236" s="706" t="s">
        <v>4754</v>
      </c>
      <c r="B236" s="603" t="s">
        <v>4755</v>
      </c>
      <c r="C236" s="116"/>
      <c r="D236" s="116"/>
      <c r="E236" s="147">
        <v>26</v>
      </c>
      <c r="F236" s="147">
        <v>40</v>
      </c>
      <c r="G236" s="147">
        <f t="shared" si="6"/>
        <v>26</v>
      </c>
      <c r="H236" s="147">
        <f t="shared" si="7"/>
        <v>40</v>
      </c>
      <c r="I236" s="780"/>
    </row>
    <row r="237" spans="1:9">
      <c r="A237" s="771" t="s">
        <v>4756</v>
      </c>
      <c r="B237" s="145" t="s">
        <v>4757</v>
      </c>
      <c r="C237" s="116"/>
      <c r="D237" s="116"/>
      <c r="E237" s="147">
        <v>1</v>
      </c>
      <c r="F237" s="147">
        <v>10</v>
      </c>
      <c r="G237" s="147">
        <f t="shared" si="6"/>
        <v>1</v>
      </c>
      <c r="H237" s="147">
        <f t="shared" si="7"/>
        <v>10</v>
      </c>
      <c r="I237" s="780"/>
    </row>
    <row r="238" spans="1:9">
      <c r="A238" s="329" t="s">
        <v>4758</v>
      </c>
      <c r="B238" s="330" t="s">
        <v>4759</v>
      </c>
      <c r="C238" s="116"/>
      <c r="D238" s="116"/>
      <c r="E238" s="147">
        <v>14</v>
      </c>
      <c r="F238" s="147">
        <v>20</v>
      </c>
      <c r="G238" s="147">
        <f t="shared" si="6"/>
        <v>14</v>
      </c>
      <c r="H238" s="147">
        <f t="shared" si="7"/>
        <v>20</v>
      </c>
      <c r="I238" s="780"/>
    </row>
    <row r="239" spans="1:9" ht="24.75">
      <c r="A239" s="706" t="s">
        <v>4760</v>
      </c>
      <c r="B239" s="775" t="s">
        <v>4761</v>
      </c>
      <c r="C239" s="116"/>
      <c r="D239" s="116"/>
      <c r="E239" s="147">
        <v>22</v>
      </c>
      <c r="F239" s="147">
        <v>25</v>
      </c>
      <c r="G239" s="147">
        <f t="shared" si="6"/>
        <v>22</v>
      </c>
      <c r="H239" s="147">
        <f t="shared" si="7"/>
        <v>25</v>
      </c>
      <c r="I239" s="780"/>
    </row>
    <row r="240" spans="1:9" ht="24">
      <c r="A240" s="706" t="s">
        <v>4762</v>
      </c>
      <c r="B240" s="603" t="s">
        <v>4763</v>
      </c>
      <c r="C240" s="116"/>
      <c r="D240" s="116"/>
      <c r="E240" s="147">
        <v>26</v>
      </c>
      <c r="F240" s="147">
        <v>35</v>
      </c>
      <c r="G240" s="147">
        <f t="shared" si="6"/>
        <v>26</v>
      </c>
      <c r="H240" s="147">
        <f t="shared" si="7"/>
        <v>35</v>
      </c>
      <c r="I240" s="780"/>
    </row>
    <row r="241" spans="1:9" ht="24.75">
      <c r="A241" s="706" t="s">
        <v>4764</v>
      </c>
      <c r="B241" s="145" t="s">
        <v>4765</v>
      </c>
      <c r="C241" s="116"/>
      <c r="D241" s="116"/>
      <c r="E241" s="147">
        <v>0</v>
      </c>
      <c r="F241" s="147">
        <v>8</v>
      </c>
      <c r="G241" s="147">
        <f t="shared" si="6"/>
        <v>0</v>
      </c>
      <c r="H241" s="147">
        <f t="shared" si="7"/>
        <v>8</v>
      </c>
      <c r="I241" s="780"/>
    </row>
    <row r="242" spans="1:9">
      <c r="A242" s="706" t="s">
        <v>4766</v>
      </c>
      <c r="B242" s="603" t="s">
        <v>4767</v>
      </c>
      <c r="C242" s="116"/>
      <c r="D242" s="116"/>
      <c r="E242" s="147">
        <v>12</v>
      </c>
      <c r="F242" s="147">
        <v>18</v>
      </c>
      <c r="G242" s="147">
        <f t="shared" si="6"/>
        <v>12</v>
      </c>
      <c r="H242" s="147">
        <f t="shared" si="7"/>
        <v>18</v>
      </c>
      <c r="I242" s="780"/>
    </row>
    <row r="243" spans="1:9">
      <c r="A243" s="583" t="s">
        <v>4768</v>
      </c>
      <c r="B243" s="603" t="s">
        <v>4769</v>
      </c>
      <c r="C243" s="116"/>
      <c r="D243" s="116"/>
      <c r="E243" s="147">
        <v>0</v>
      </c>
      <c r="F243" s="147">
        <v>2</v>
      </c>
      <c r="G243" s="147">
        <f t="shared" si="6"/>
        <v>0</v>
      </c>
      <c r="H243" s="147">
        <f t="shared" si="7"/>
        <v>2</v>
      </c>
      <c r="I243" s="780"/>
    </row>
    <row r="244" spans="1:9">
      <c r="A244" s="776" t="s">
        <v>4770</v>
      </c>
      <c r="B244" s="784" t="s">
        <v>4771</v>
      </c>
      <c r="C244" s="116"/>
      <c r="D244" s="116"/>
      <c r="E244" s="147">
        <v>0</v>
      </c>
      <c r="F244" s="147">
        <v>2</v>
      </c>
      <c r="G244" s="147">
        <f t="shared" si="6"/>
        <v>0</v>
      </c>
      <c r="H244" s="147">
        <f t="shared" si="7"/>
        <v>2</v>
      </c>
      <c r="I244" s="780"/>
    </row>
    <row r="245" spans="1:9">
      <c r="A245" s="706" t="s">
        <v>4772</v>
      </c>
      <c r="B245" s="603" t="s">
        <v>4773</v>
      </c>
      <c r="C245" s="116"/>
      <c r="D245" s="116"/>
      <c r="E245" s="147">
        <v>2</v>
      </c>
      <c r="F245" s="147">
        <v>5</v>
      </c>
      <c r="G245" s="147">
        <f t="shared" si="6"/>
        <v>2</v>
      </c>
      <c r="H245" s="147">
        <f t="shared" si="7"/>
        <v>5</v>
      </c>
      <c r="I245" s="780"/>
    </row>
    <row r="246" spans="1:9">
      <c r="A246" s="706" t="s">
        <v>4774</v>
      </c>
      <c r="B246" s="145" t="s">
        <v>4775</v>
      </c>
      <c r="C246" s="116"/>
      <c r="D246" s="116"/>
      <c r="E246" s="147">
        <v>0</v>
      </c>
      <c r="F246" s="147">
        <v>2</v>
      </c>
      <c r="G246" s="147">
        <f t="shared" si="6"/>
        <v>0</v>
      </c>
      <c r="H246" s="147">
        <f t="shared" si="7"/>
        <v>2</v>
      </c>
      <c r="I246" s="780"/>
    </row>
    <row r="247" spans="1:9">
      <c r="A247" s="777" t="s">
        <v>4776</v>
      </c>
      <c r="B247" s="603" t="s">
        <v>4777</v>
      </c>
      <c r="C247" s="116"/>
      <c r="D247" s="116"/>
      <c r="E247" s="147">
        <v>0</v>
      </c>
      <c r="F247" s="147">
        <v>1</v>
      </c>
      <c r="G247" s="147">
        <f t="shared" si="6"/>
        <v>0</v>
      </c>
      <c r="H247" s="147">
        <f t="shared" si="7"/>
        <v>1</v>
      </c>
      <c r="I247" s="780"/>
    </row>
    <row r="248" spans="1:9">
      <c r="A248" s="583" t="s">
        <v>4778</v>
      </c>
      <c r="B248" s="782" t="s">
        <v>4779</v>
      </c>
      <c r="C248" s="116"/>
      <c r="D248" s="116"/>
      <c r="E248" s="147">
        <v>0</v>
      </c>
      <c r="F248" s="147">
        <v>1</v>
      </c>
      <c r="G248" s="147">
        <f t="shared" si="6"/>
        <v>0</v>
      </c>
      <c r="H248" s="147">
        <f t="shared" si="7"/>
        <v>1</v>
      </c>
      <c r="I248" s="780"/>
    </row>
    <row r="249" spans="1:9">
      <c r="A249" s="706" t="s">
        <v>4780</v>
      </c>
      <c r="B249" s="603" t="s">
        <v>4781</v>
      </c>
      <c r="C249" s="116"/>
      <c r="D249" s="116"/>
      <c r="E249" s="147">
        <v>2</v>
      </c>
      <c r="F249" s="147">
        <v>4</v>
      </c>
      <c r="G249" s="147">
        <f t="shared" si="6"/>
        <v>2</v>
      </c>
      <c r="H249" s="147">
        <f t="shared" si="7"/>
        <v>4</v>
      </c>
      <c r="I249" s="780"/>
    </row>
    <row r="250" spans="1:9">
      <c r="A250" s="706" t="s">
        <v>4782</v>
      </c>
      <c r="B250" s="145" t="s">
        <v>4783</v>
      </c>
      <c r="C250" s="116"/>
      <c r="D250" s="116"/>
      <c r="E250" s="147">
        <v>0</v>
      </c>
      <c r="F250" s="147">
        <v>1</v>
      </c>
      <c r="G250" s="147">
        <f t="shared" si="6"/>
        <v>0</v>
      </c>
      <c r="H250" s="147">
        <f t="shared" si="7"/>
        <v>1</v>
      </c>
      <c r="I250" s="780"/>
    </row>
    <row r="251" spans="1:9">
      <c r="A251" s="706" t="s">
        <v>4784</v>
      </c>
      <c r="B251" s="782" t="s">
        <v>4785</v>
      </c>
      <c r="C251" s="116"/>
      <c r="D251" s="116"/>
      <c r="E251" s="147">
        <v>0</v>
      </c>
      <c r="F251" s="147">
        <v>1</v>
      </c>
      <c r="G251" s="147">
        <f t="shared" si="6"/>
        <v>0</v>
      </c>
      <c r="H251" s="147">
        <f t="shared" si="7"/>
        <v>1</v>
      </c>
      <c r="I251" s="780"/>
    </row>
    <row r="252" spans="1:9">
      <c r="A252" s="329" t="s">
        <v>4786</v>
      </c>
      <c r="B252" s="330" t="s">
        <v>4787</v>
      </c>
      <c r="C252" s="116"/>
      <c r="D252" s="116"/>
      <c r="E252" s="147">
        <v>16</v>
      </c>
      <c r="F252" s="147">
        <v>16</v>
      </c>
      <c r="G252" s="147">
        <f t="shared" si="6"/>
        <v>16</v>
      </c>
      <c r="H252" s="147">
        <f t="shared" si="7"/>
        <v>16</v>
      </c>
      <c r="I252" s="780"/>
    </row>
    <row r="253" spans="1:9">
      <c r="A253" s="583" t="s">
        <v>4788</v>
      </c>
      <c r="B253" s="603" t="s">
        <v>4789</v>
      </c>
      <c r="C253" s="116"/>
      <c r="D253" s="116"/>
      <c r="E253" s="147">
        <v>0</v>
      </c>
      <c r="F253" s="147">
        <v>1</v>
      </c>
      <c r="G253" s="147">
        <f t="shared" si="6"/>
        <v>0</v>
      </c>
      <c r="H253" s="147">
        <f t="shared" si="7"/>
        <v>1</v>
      </c>
      <c r="I253" s="780"/>
    </row>
    <row r="254" spans="1:9">
      <c r="A254" s="706" t="s">
        <v>4790</v>
      </c>
      <c r="B254" s="145" t="s">
        <v>4791</v>
      </c>
      <c r="C254" s="116"/>
      <c r="D254" s="116"/>
      <c r="E254" s="147">
        <v>32</v>
      </c>
      <c r="F254" s="147">
        <v>35</v>
      </c>
      <c r="G254" s="147">
        <f t="shared" si="6"/>
        <v>32</v>
      </c>
      <c r="H254" s="147">
        <f t="shared" si="7"/>
        <v>35</v>
      </c>
      <c r="I254" s="780"/>
    </row>
    <row r="255" spans="1:9">
      <c r="A255" s="583" t="s">
        <v>4792</v>
      </c>
      <c r="B255" s="603" t="s">
        <v>4793</v>
      </c>
      <c r="C255" s="116"/>
      <c r="D255" s="116"/>
      <c r="E255" s="147">
        <v>0</v>
      </c>
      <c r="F255" s="147">
        <v>2</v>
      </c>
      <c r="G255" s="147">
        <f t="shared" si="6"/>
        <v>0</v>
      </c>
      <c r="H255" s="147">
        <f t="shared" si="7"/>
        <v>2</v>
      </c>
      <c r="I255" s="780"/>
    </row>
    <row r="256" spans="1:9">
      <c r="A256" s="706" t="s">
        <v>4794</v>
      </c>
      <c r="B256" s="603" t="s">
        <v>4795</v>
      </c>
      <c r="C256" s="116"/>
      <c r="D256" s="116"/>
      <c r="E256" s="147">
        <v>1</v>
      </c>
      <c r="F256" s="147">
        <v>2</v>
      </c>
      <c r="G256" s="147">
        <f t="shared" si="6"/>
        <v>1</v>
      </c>
      <c r="H256" s="147">
        <f t="shared" si="7"/>
        <v>2</v>
      </c>
      <c r="I256" s="780"/>
    </row>
    <row r="257" spans="1:9">
      <c r="A257" s="706" t="s">
        <v>4796</v>
      </c>
      <c r="B257" s="603" t="s">
        <v>4797</v>
      </c>
      <c r="C257" s="116"/>
      <c r="D257" s="116"/>
      <c r="E257" s="147">
        <v>0</v>
      </c>
      <c r="F257" s="147">
        <v>1</v>
      </c>
      <c r="G257" s="147">
        <f t="shared" si="6"/>
        <v>0</v>
      </c>
      <c r="H257" s="147">
        <f t="shared" si="7"/>
        <v>1</v>
      </c>
      <c r="I257" s="780"/>
    </row>
    <row r="258" spans="1:9">
      <c r="A258" s="706" t="s">
        <v>4798</v>
      </c>
      <c r="B258" s="603" t="s">
        <v>4799</v>
      </c>
      <c r="C258" s="116"/>
      <c r="D258" s="116"/>
      <c r="E258" s="147">
        <v>0</v>
      </c>
      <c r="F258" s="147">
        <v>1</v>
      </c>
      <c r="G258" s="147">
        <f t="shared" si="6"/>
        <v>0</v>
      </c>
      <c r="H258" s="147">
        <f t="shared" si="7"/>
        <v>1</v>
      </c>
      <c r="I258" s="780"/>
    </row>
    <row r="259" spans="1:9">
      <c r="A259" s="772" t="s">
        <v>4800</v>
      </c>
      <c r="B259" s="145" t="s">
        <v>4801</v>
      </c>
      <c r="C259" s="116"/>
      <c r="D259" s="116"/>
      <c r="E259" s="147">
        <v>0</v>
      </c>
      <c r="F259" s="147">
        <v>1</v>
      </c>
      <c r="G259" s="147">
        <f t="shared" si="6"/>
        <v>0</v>
      </c>
      <c r="H259" s="147">
        <f t="shared" si="7"/>
        <v>1</v>
      </c>
      <c r="I259" s="780"/>
    </row>
    <row r="260" spans="1:9" ht="24.75">
      <c r="A260" s="772" t="s">
        <v>4802</v>
      </c>
      <c r="B260" s="145" t="s">
        <v>4803</v>
      </c>
      <c r="C260" s="116"/>
      <c r="D260" s="116"/>
      <c r="E260" s="147">
        <v>0</v>
      </c>
      <c r="F260" s="147">
        <v>1</v>
      </c>
      <c r="G260" s="147">
        <f t="shared" si="6"/>
        <v>0</v>
      </c>
      <c r="H260" s="147">
        <f t="shared" si="7"/>
        <v>1</v>
      </c>
      <c r="I260" s="780"/>
    </row>
    <row r="261" spans="1:9" ht="24.75">
      <c r="A261" s="583" t="s">
        <v>4804</v>
      </c>
      <c r="B261" s="145" t="s">
        <v>4805</v>
      </c>
      <c r="C261" s="116"/>
      <c r="D261" s="116"/>
      <c r="E261" s="147">
        <v>0</v>
      </c>
      <c r="F261" s="147">
        <v>1</v>
      </c>
      <c r="G261" s="147">
        <f t="shared" si="6"/>
        <v>0</v>
      </c>
      <c r="H261" s="147">
        <f t="shared" si="7"/>
        <v>1</v>
      </c>
      <c r="I261" s="780"/>
    </row>
    <row r="262" spans="1:9">
      <c r="A262" s="706" t="s">
        <v>4806</v>
      </c>
      <c r="B262" s="603" t="s">
        <v>4807</v>
      </c>
      <c r="C262" s="116"/>
      <c r="D262" s="116"/>
      <c r="E262" s="147">
        <v>0</v>
      </c>
      <c r="F262" s="147">
        <v>1</v>
      </c>
      <c r="G262" s="147">
        <f t="shared" si="6"/>
        <v>0</v>
      </c>
      <c r="H262" s="147">
        <f t="shared" si="7"/>
        <v>1</v>
      </c>
      <c r="I262" s="780"/>
    </row>
    <row r="263" spans="1:9">
      <c r="A263" s="706" t="s">
        <v>4808</v>
      </c>
      <c r="B263" s="603" t="s">
        <v>4809</v>
      </c>
      <c r="C263" s="116"/>
      <c r="D263" s="116"/>
      <c r="E263" s="147">
        <v>0</v>
      </c>
      <c r="F263" s="147">
        <v>1</v>
      </c>
      <c r="G263" s="147">
        <f t="shared" si="6"/>
        <v>0</v>
      </c>
      <c r="H263" s="147">
        <f t="shared" si="7"/>
        <v>1</v>
      </c>
      <c r="I263" s="780"/>
    </row>
    <row r="264" spans="1:9">
      <c r="A264" s="776" t="s">
        <v>4810</v>
      </c>
      <c r="B264" s="211" t="s">
        <v>4811</v>
      </c>
      <c r="C264" s="116"/>
      <c r="D264" s="116"/>
      <c r="E264" s="147">
        <v>0</v>
      </c>
      <c r="F264" s="147">
        <v>2</v>
      </c>
      <c r="G264" s="147">
        <f t="shared" si="6"/>
        <v>0</v>
      </c>
      <c r="H264" s="147">
        <f t="shared" si="7"/>
        <v>2</v>
      </c>
      <c r="I264" s="780"/>
    </row>
    <row r="265" spans="1:9">
      <c r="A265" s="706" t="s">
        <v>4812</v>
      </c>
      <c r="B265" s="603" t="s">
        <v>4813</v>
      </c>
      <c r="C265" s="116"/>
      <c r="D265" s="116"/>
      <c r="E265" s="147">
        <v>0</v>
      </c>
      <c r="F265" s="147">
        <v>1</v>
      </c>
      <c r="G265" s="147">
        <f t="shared" ref="G265:G328" si="8">C265+E265</f>
        <v>0</v>
      </c>
      <c r="H265" s="147">
        <f t="shared" ref="H265:H328" si="9">D265+F265</f>
        <v>1</v>
      </c>
      <c r="I265" s="780"/>
    </row>
    <row r="266" spans="1:9">
      <c r="A266" s="706" t="s">
        <v>4814</v>
      </c>
      <c r="B266" s="145" t="s">
        <v>4815</v>
      </c>
      <c r="C266" s="116"/>
      <c r="D266" s="116"/>
      <c r="E266" s="147">
        <v>0</v>
      </c>
      <c r="F266" s="147">
        <v>1</v>
      </c>
      <c r="G266" s="147">
        <f t="shared" si="8"/>
        <v>0</v>
      </c>
      <c r="H266" s="147">
        <f t="shared" si="9"/>
        <v>1</v>
      </c>
      <c r="I266" s="780"/>
    </row>
    <row r="267" spans="1:9">
      <c r="A267" s="329" t="s">
        <v>4816</v>
      </c>
      <c r="B267" s="330" t="s">
        <v>4817</v>
      </c>
      <c r="C267" s="116"/>
      <c r="D267" s="116"/>
      <c r="E267" s="147">
        <v>0</v>
      </c>
      <c r="F267" s="147">
        <v>1</v>
      </c>
      <c r="G267" s="147">
        <f t="shared" si="8"/>
        <v>0</v>
      </c>
      <c r="H267" s="147">
        <f t="shared" si="9"/>
        <v>1</v>
      </c>
      <c r="I267" s="780"/>
    </row>
    <row r="268" spans="1:9">
      <c r="A268" s="771" t="s">
        <v>4818</v>
      </c>
      <c r="B268" s="145" t="s">
        <v>4819</v>
      </c>
      <c r="C268" s="116"/>
      <c r="D268" s="116"/>
      <c r="E268" s="147">
        <v>0</v>
      </c>
      <c r="F268" s="147">
        <v>1</v>
      </c>
      <c r="G268" s="147">
        <f t="shared" si="8"/>
        <v>0</v>
      </c>
      <c r="H268" s="147">
        <f t="shared" si="9"/>
        <v>1</v>
      </c>
      <c r="I268" s="780"/>
    </row>
    <row r="269" spans="1:9">
      <c r="A269" s="771" t="s">
        <v>4820</v>
      </c>
      <c r="B269" s="152" t="s">
        <v>4821</v>
      </c>
      <c r="C269" s="116"/>
      <c r="D269" s="116"/>
      <c r="E269" s="147">
        <v>0</v>
      </c>
      <c r="F269" s="147">
        <v>1</v>
      </c>
      <c r="G269" s="147">
        <f t="shared" si="8"/>
        <v>0</v>
      </c>
      <c r="H269" s="147">
        <f t="shared" si="9"/>
        <v>1</v>
      </c>
      <c r="I269" s="780"/>
    </row>
    <row r="270" spans="1:9">
      <c r="A270" s="706" t="s">
        <v>4822</v>
      </c>
      <c r="B270" s="603" t="s">
        <v>4823</v>
      </c>
      <c r="C270" s="116"/>
      <c r="D270" s="116"/>
      <c r="E270" s="147">
        <v>1</v>
      </c>
      <c r="F270" s="147">
        <v>2</v>
      </c>
      <c r="G270" s="147">
        <f t="shared" si="8"/>
        <v>1</v>
      </c>
      <c r="H270" s="147">
        <f t="shared" si="9"/>
        <v>2</v>
      </c>
      <c r="I270" s="780"/>
    </row>
    <row r="271" spans="1:9">
      <c r="A271" s="583" t="s">
        <v>4824</v>
      </c>
      <c r="B271" s="603" t="s">
        <v>4825</v>
      </c>
      <c r="C271" s="116"/>
      <c r="D271" s="116"/>
      <c r="E271" s="147">
        <v>2</v>
      </c>
      <c r="F271" s="147">
        <v>4</v>
      </c>
      <c r="G271" s="147">
        <f t="shared" si="8"/>
        <v>2</v>
      </c>
      <c r="H271" s="147">
        <f t="shared" si="9"/>
        <v>4</v>
      </c>
      <c r="I271" s="780"/>
    </row>
    <row r="272" spans="1:9">
      <c r="A272" s="776" t="s">
        <v>4826</v>
      </c>
      <c r="B272" s="317" t="s">
        <v>4827</v>
      </c>
      <c r="C272" s="116"/>
      <c r="D272" s="116"/>
      <c r="E272" s="147">
        <v>0</v>
      </c>
      <c r="F272" s="147">
        <v>1</v>
      </c>
      <c r="G272" s="147">
        <f t="shared" si="8"/>
        <v>0</v>
      </c>
      <c r="H272" s="147">
        <f t="shared" si="9"/>
        <v>1</v>
      </c>
      <c r="I272" s="780"/>
    </row>
    <row r="273" spans="1:9">
      <c r="A273" s="583" t="s">
        <v>4828</v>
      </c>
      <c r="B273" s="603" t="s">
        <v>4829</v>
      </c>
      <c r="C273" s="116"/>
      <c r="D273" s="116"/>
      <c r="E273" s="147">
        <v>0</v>
      </c>
      <c r="F273" s="147">
        <v>1</v>
      </c>
      <c r="G273" s="147">
        <f t="shared" si="8"/>
        <v>0</v>
      </c>
      <c r="H273" s="147">
        <f t="shared" si="9"/>
        <v>1</v>
      </c>
      <c r="I273" s="780"/>
    </row>
    <row r="274" spans="1:9">
      <c r="A274" s="771" t="s">
        <v>4830</v>
      </c>
      <c r="B274" s="152" t="s">
        <v>4831</v>
      </c>
      <c r="C274" s="116"/>
      <c r="D274" s="116"/>
      <c r="E274" s="147">
        <v>0</v>
      </c>
      <c r="F274" s="147">
        <v>1</v>
      </c>
      <c r="G274" s="147">
        <f t="shared" si="8"/>
        <v>0</v>
      </c>
      <c r="H274" s="147">
        <f t="shared" si="9"/>
        <v>1</v>
      </c>
      <c r="I274" s="780"/>
    </row>
    <row r="275" spans="1:9">
      <c r="A275" s="583" t="s">
        <v>4832</v>
      </c>
      <c r="B275" s="603" t="s">
        <v>4833</v>
      </c>
      <c r="C275" s="116"/>
      <c r="D275" s="116"/>
      <c r="E275" s="147">
        <v>0</v>
      </c>
      <c r="F275" s="147">
        <v>1</v>
      </c>
      <c r="G275" s="147">
        <f t="shared" si="8"/>
        <v>0</v>
      </c>
      <c r="H275" s="147">
        <f t="shared" si="9"/>
        <v>1</v>
      </c>
      <c r="I275" s="780"/>
    </row>
    <row r="276" spans="1:9">
      <c r="A276" s="771" t="s">
        <v>4834</v>
      </c>
      <c r="B276" s="152" t="s">
        <v>4835</v>
      </c>
      <c r="C276" s="116"/>
      <c r="D276" s="116"/>
      <c r="E276" s="147">
        <v>0</v>
      </c>
      <c r="F276" s="147">
        <v>1</v>
      </c>
      <c r="G276" s="147">
        <f t="shared" si="8"/>
        <v>0</v>
      </c>
      <c r="H276" s="147">
        <f t="shared" si="9"/>
        <v>1</v>
      </c>
      <c r="I276" s="780"/>
    </row>
    <row r="277" spans="1:9">
      <c r="A277" s="706" t="s">
        <v>4836</v>
      </c>
      <c r="B277" s="603" t="s">
        <v>4837</v>
      </c>
      <c r="C277" s="116"/>
      <c r="D277" s="116"/>
      <c r="E277" s="147">
        <v>1</v>
      </c>
      <c r="F277" s="147">
        <v>2</v>
      </c>
      <c r="G277" s="147">
        <f t="shared" si="8"/>
        <v>1</v>
      </c>
      <c r="H277" s="147">
        <f t="shared" si="9"/>
        <v>2</v>
      </c>
      <c r="I277" s="780"/>
    </row>
    <row r="278" spans="1:9">
      <c r="A278" s="706" t="s">
        <v>4838</v>
      </c>
      <c r="B278" s="145" t="s">
        <v>4839</v>
      </c>
      <c r="C278" s="116"/>
      <c r="D278" s="116"/>
      <c r="E278" s="147">
        <v>0</v>
      </c>
      <c r="F278" s="147">
        <v>1</v>
      </c>
      <c r="G278" s="147">
        <f t="shared" si="8"/>
        <v>0</v>
      </c>
      <c r="H278" s="147">
        <f t="shared" si="9"/>
        <v>1</v>
      </c>
      <c r="I278" s="780"/>
    </row>
    <row r="279" spans="1:9">
      <c r="A279" s="706" t="s">
        <v>4840</v>
      </c>
      <c r="B279" s="145" t="s">
        <v>4841</v>
      </c>
      <c r="C279" s="116"/>
      <c r="D279" s="116"/>
      <c r="E279" s="147">
        <v>0</v>
      </c>
      <c r="F279" s="147">
        <v>1</v>
      </c>
      <c r="G279" s="147">
        <f t="shared" si="8"/>
        <v>0</v>
      </c>
      <c r="H279" s="147">
        <f t="shared" si="9"/>
        <v>1</v>
      </c>
      <c r="I279" s="780"/>
    </row>
    <row r="280" spans="1:9">
      <c r="A280" s="777" t="s">
        <v>4842</v>
      </c>
      <c r="B280" s="603" t="s">
        <v>4843</v>
      </c>
      <c r="C280" s="116"/>
      <c r="D280" s="116"/>
      <c r="E280" s="147">
        <v>0</v>
      </c>
      <c r="F280" s="147">
        <v>2</v>
      </c>
      <c r="G280" s="147">
        <f t="shared" si="8"/>
        <v>0</v>
      </c>
      <c r="H280" s="147">
        <f t="shared" si="9"/>
        <v>2</v>
      </c>
      <c r="I280" s="780"/>
    </row>
    <row r="281" spans="1:9">
      <c r="A281" s="771" t="s">
        <v>4844</v>
      </c>
      <c r="B281" s="152" t="s">
        <v>4845</v>
      </c>
      <c r="C281" s="116"/>
      <c r="D281" s="116"/>
      <c r="E281" s="147">
        <v>0</v>
      </c>
      <c r="F281" s="147">
        <v>1</v>
      </c>
      <c r="G281" s="147">
        <f t="shared" si="8"/>
        <v>0</v>
      </c>
      <c r="H281" s="147">
        <f t="shared" si="9"/>
        <v>1</v>
      </c>
      <c r="I281" s="780"/>
    </row>
    <row r="282" spans="1:9">
      <c r="A282" s="706" t="s">
        <v>4846</v>
      </c>
      <c r="B282" s="603" t="s">
        <v>4847</v>
      </c>
      <c r="C282" s="116"/>
      <c r="D282" s="116"/>
      <c r="E282" s="147">
        <v>4</v>
      </c>
      <c r="F282" s="147">
        <v>10</v>
      </c>
      <c r="G282" s="147">
        <f t="shared" si="8"/>
        <v>4</v>
      </c>
      <c r="H282" s="147">
        <f t="shared" si="9"/>
        <v>10</v>
      </c>
      <c r="I282" s="780"/>
    </row>
    <row r="283" spans="1:9">
      <c r="A283" s="706" t="s">
        <v>4848</v>
      </c>
      <c r="B283" s="603" t="s">
        <v>4849</v>
      </c>
      <c r="C283" s="116"/>
      <c r="D283" s="116"/>
      <c r="E283" s="147">
        <v>0</v>
      </c>
      <c r="F283" s="147">
        <v>2</v>
      </c>
      <c r="G283" s="147">
        <f t="shared" si="8"/>
        <v>0</v>
      </c>
      <c r="H283" s="147">
        <f t="shared" si="9"/>
        <v>2</v>
      </c>
      <c r="I283" s="780"/>
    </row>
    <row r="284" spans="1:9">
      <c r="A284" s="583" t="s">
        <v>4850</v>
      </c>
      <c r="B284" s="782" t="s">
        <v>4851</v>
      </c>
      <c r="C284" s="116"/>
      <c r="D284" s="116"/>
      <c r="E284" s="147">
        <v>0</v>
      </c>
      <c r="F284" s="147">
        <v>2</v>
      </c>
      <c r="G284" s="147">
        <f t="shared" si="8"/>
        <v>0</v>
      </c>
      <c r="H284" s="147">
        <f t="shared" si="9"/>
        <v>2</v>
      </c>
      <c r="I284" s="780"/>
    </row>
    <row r="285" spans="1:9">
      <c r="A285" s="772" t="s">
        <v>4852</v>
      </c>
      <c r="B285" s="174" t="s">
        <v>4853</v>
      </c>
      <c r="C285" s="116"/>
      <c r="D285" s="116"/>
      <c r="E285" s="147">
        <v>0</v>
      </c>
      <c r="F285" s="147">
        <v>1</v>
      </c>
      <c r="G285" s="147">
        <f t="shared" si="8"/>
        <v>0</v>
      </c>
      <c r="H285" s="147">
        <f t="shared" si="9"/>
        <v>1</v>
      </c>
      <c r="I285" s="780"/>
    </row>
    <row r="286" spans="1:9">
      <c r="A286" s="583" t="s">
        <v>4854</v>
      </c>
      <c r="B286" s="603" t="s">
        <v>4855</v>
      </c>
      <c r="C286" s="116"/>
      <c r="D286" s="116"/>
      <c r="E286" s="147">
        <v>1</v>
      </c>
      <c r="F286" s="147">
        <v>3</v>
      </c>
      <c r="G286" s="147">
        <f t="shared" si="8"/>
        <v>1</v>
      </c>
      <c r="H286" s="147">
        <f t="shared" si="9"/>
        <v>3</v>
      </c>
      <c r="I286" s="780"/>
    </row>
    <row r="287" spans="1:9">
      <c r="A287" s="776" t="s">
        <v>4856</v>
      </c>
      <c r="B287" s="317" t="s">
        <v>4857</v>
      </c>
      <c r="C287" s="116"/>
      <c r="D287" s="116"/>
      <c r="E287" s="147">
        <v>0</v>
      </c>
      <c r="F287" s="147">
        <v>1</v>
      </c>
      <c r="G287" s="147">
        <f t="shared" si="8"/>
        <v>0</v>
      </c>
      <c r="H287" s="147">
        <f t="shared" si="9"/>
        <v>1</v>
      </c>
      <c r="I287" s="780"/>
    </row>
    <row r="288" spans="1:9" ht="24.75">
      <c r="A288" s="706" t="s">
        <v>4858</v>
      </c>
      <c r="B288" s="145" t="s">
        <v>4859</v>
      </c>
      <c r="C288" s="116"/>
      <c r="D288" s="116"/>
      <c r="E288" s="147">
        <v>0</v>
      </c>
      <c r="F288" s="147">
        <v>1</v>
      </c>
      <c r="G288" s="147">
        <f t="shared" si="8"/>
        <v>0</v>
      </c>
      <c r="H288" s="147">
        <f t="shared" si="9"/>
        <v>1</v>
      </c>
      <c r="I288" s="780"/>
    </row>
    <row r="289" spans="1:9">
      <c r="A289" s="771" t="s">
        <v>4860</v>
      </c>
      <c r="B289" s="152" t="s">
        <v>4861</v>
      </c>
      <c r="C289" s="116"/>
      <c r="D289" s="116"/>
      <c r="E289" s="147">
        <v>0</v>
      </c>
      <c r="F289" s="147">
        <v>1</v>
      </c>
      <c r="G289" s="147">
        <f t="shared" si="8"/>
        <v>0</v>
      </c>
      <c r="H289" s="147">
        <f t="shared" si="9"/>
        <v>1</v>
      </c>
      <c r="I289" s="780"/>
    </row>
    <row r="290" spans="1:9">
      <c r="A290" s="706" t="s">
        <v>4862</v>
      </c>
      <c r="B290" s="603" t="s">
        <v>4863</v>
      </c>
      <c r="C290" s="116"/>
      <c r="D290" s="116"/>
      <c r="E290" s="147">
        <v>4</v>
      </c>
      <c r="F290" s="147">
        <v>10</v>
      </c>
      <c r="G290" s="147">
        <f t="shared" si="8"/>
        <v>4</v>
      </c>
      <c r="H290" s="147">
        <f t="shared" si="9"/>
        <v>10</v>
      </c>
      <c r="I290" s="780"/>
    </row>
    <row r="291" spans="1:9">
      <c r="A291" s="706" t="s">
        <v>4864</v>
      </c>
      <c r="B291" s="603" t="s">
        <v>4865</v>
      </c>
      <c r="C291" s="116"/>
      <c r="D291" s="116"/>
      <c r="E291" s="147">
        <v>2</v>
      </c>
      <c r="F291" s="147">
        <v>10</v>
      </c>
      <c r="G291" s="147">
        <f t="shared" si="8"/>
        <v>2</v>
      </c>
      <c r="H291" s="147">
        <f t="shared" si="9"/>
        <v>10</v>
      </c>
      <c r="I291" s="780"/>
    </row>
    <row r="292" spans="1:9">
      <c r="A292" s="771" t="s">
        <v>4866</v>
      </c>
      <c r="B292" s="152" t="s">
        <v>4867</v>
      </c>
      <c r="C292" s="116"/>
      <c r="D292" s="116"/>
      <c r="E292" s="147">
        <v>0</v>
      </c>
      <c r="F292" s="147">
        <v>1</v>
      </c>
      <c r="G292" s="147">
        <f t="shared" si="8"/>
        <v>0</v>
      </c>
      <c r="H292" s="147">
        <f t="shared" si="9"/>
        <v>1</v>
      </c>
      <c r="I292" s="780"/>
    </row>
    <row r="293" spans="1:9">
      <c r="A293" s="771" t="s">
        <v>4868</v>
      </c>
      <c r="B293" s="152" t="s">
        <v>4869</v>
      </c>
      <c r="C293" s="116"/>
      <c r="D293" s="116"/>
      <c r="E293" s="147">
        <v>0</v>
      </c>
      <c r="F293" s="147">
        <v>1</v>
      </c>
      <c r="G293" s="147">
        <f t="shared" si="8"/>
        <v>0</v>
      </c>
      <c r="H293" s="147">
        <f t="shared" si="9"/>
        <v>1</v>
      </c>
      <c r="I293" s="780"/>
    </row>
    <row r="294" spans="1:9">
      <c r="A294" s="771" t="s">
        <v>4870</v>
      </c>
      <c r="B294" s="152" t="s">
        <v>4871</v>
      </c>
      <c r="C294" s="116"/>
      <c r="D294" s="116"/>
      <c r="E294" s="147">
        <v>0</v>
      </c>
      <c r="F294" s="147">
        <v>1</v>
      </c>
      <c r="G294" s="147">
        <f t="shared" si="8"/>
        <v>0</v>
      </c>
      <c r="H294" s="147">
        <f t="shared" si="9"/>
        <v>1</v>
      </c>
      <c r="I294" s="780"/>
    </row>
    <row r="295" spans="1:9">
      <c r="A295" s="771" t="s">
        <v>4872</v>
      </c>
      <c r="B295" s="152" t="s">
        <v>4873</v>
      </c>
      <c r="C295" s="116"/>
      <c r="D295" s="116"/>
      <c r="E295" s="147">
        <v>0</v>
      </c>
      <c r="F295" s="147">
        <v>1</v>
      </c>
      <c r="G295" s="147">
        <f t="shared" si="8"/>
        <v>0</v>
      </c>
      <c r="H295" s="147">
        <f t="shared" si="9"/>
        <v>1</v>
      </c>
      <c r="I295" s="780"/>
    </row>
    <row r="296" spans="1:9">
      <c r="A296" s="771" t="s">
        <v>4874</v>
      </c>
      <c r="B296" s="152" t="s">
        <v>4875</v>
      </c>
      <c r="C296" s="116"/>
      <c r="D296" s="116"/>
      <c r="E296" s="147">
        <v>0</v>
      </c>
      <c r="F296" s="147">
        <v>1</v>
      </c>
      <c r="G296" s="147">
        <f t="shared" si="8"/>
        <v>0</v>
      </c>
      <c r="H296" s="147">
        <f t="shared" si="9"/>
        <v>1</v>
      </c>
      <c r="I296" s="780"/>
    </row>
    <row r="297" spans="1:9">
      <c r="A297" s="583" t="s">
        <v>4876</v>
      </c>
      <c r="B297" s="603" t="s">
        <v>4877</v>
      </c>
      <c r="C297" s="116"/>
      <c r="D297" s="116"/>
      <c r="E297" s="147">
        <v>0</v>
      </c>
      <c r="F297" s="147">
        <v>1</v>
      </c>
      <c r="G297" s="147">
        <f t="shared" si="8"/>
        <v>0</v>
      </c>
      <c r="H297" s="147">
        <f t="shared" si="9"/>
        <v>1</v>
      </c>
      <c r="I297" s="780"/>
    </row>
    <row r="298" spans="1:9">
      <c r="A298" s="771" t="s">
        <v>4878</v>
      </c>
      <c r="B298" s="152" t="s">
        <v>4879</v>
      </c>
      <c r="C298" s="116"/>
      <c r="D298" s="116"/>
      <c r="E298" s="147">
        <v>0</v>
      </c>
      <c r="F298" s="147">
        <v>1</v>
      </c>
      <c r="G298" s="147">
        <f t="shared" si="8"/>
        <v>0</v>
      </c>
      <c r="H298" s="147">
        <f t="shared" si="9"/>
        <v>1</v>
      </c>
      <c r="I298" s="780"/>
    </row>
    <row r="299" spans="1:9">
      <c r="A299" s="706" t="s">
        <v>4880</v>
      </c>
      <c r="B299" s="603" t="s">
        <v>4881</v>
      </c>
      <c r="C299" s="116"/>
      <c r="D299" s="116"/>
      <c r="E299" s="147">
        <v>2</v>
      </c>
      <c r="F299" s="147">
        <v>2</v>
      </c>
      <c r="G299" s="147">
        <f t="shared" si="8"/>
        <v>2</v>
      </c>
      <c r="H299" s="147">
        <f t="shared" si="9"/>
        <v>2</v>
      </c>
      <c r="I299" s="780"/>
    </row>
    <row r="300" spans="1:9">
      <c r="A300" s="583" t="s">
        <v>4882</v>
      </c>
      <c r="B300" s="603" t="s">
        <v>4883</v>
      </c>
      <c r="C300" s="116"/>
      <c r="D300" s="116"/>
      <c r="E300" s="147">
        <v>0</v>
      </c>
      <c r="F300" s="147">
        <v>1</v>
      </c>
      <c r="G300" s="147">
        <f t="shared" si="8"/>
        <v>0</v>
      </c>
      <c r="H300" s="147">
        <f t="shared" si="9"/>
        <v>1</v>
      </c>
      <c r="I300" s="780"/>
    </row>
    <row r="301" spans="1:9">
      <c r="A301" s="771" t="s">
        <v>4884</v>
      </c>
      <c r="B301" s="152" t="s">
        <v>4885</v>
      </c>
      <c r="C301" s="116"/>
      <c r="D301" s="116"/>
      <c r="E301" s="147">
        <v>0</v>
      </c>
      <c r="F301" s="147">
        <v>1</v>
      </c>
      <c r="G301" s="147">
        <f t="shared" si="8"/>
        <v>0</v>
      </c>
      <c r="H301" s="147">
        <f t="shared" si="9"/>
        <v>1</v>
      </c>
      <c r="I301" s="780"/>
    </row>
    <row r="302" spans="1:9">
      <c r="A302" s="771" t="s">
        <v>4886</v>
      </c>
      <c r="B302" s="152" t="s">
        <v>4887</v>
      </c>
      <c r="C302" s="116"/>
      <c r="D302" s="116"/>
      <c r="E302" s="147">
        <v>0</v>
      </c>
      <c r="F302" s="147">
        <v>1</v>
      </c>
      <c r="G302" s="147">
        <f t="shared" si="8"/>
        <v>0</v>
      </c>
      <c r="H302" s="147">
        <f t="shared" si="9"/>
        <v>1</v>
      </c>
      <c r="I302" s="780"/>
    </row>
    <row r="303" spans="1:9">
      <c r="A303" s="771" t="s">
        <v>4888</v>
      </c>
      <c r="B303" s="152" t="s">
        <v>4889</v>
      </c>
      <c r="C303" s="116"/>
      <c r="D303" s="116"/>
      <c r="E303" s="147">
        <v>0</v>
      </c>
      <c r="F303" s="147">
        <v>1</v>
      </c>
      <c r="G303" s="147">
        <f t="shared" si="8"/>
        <v>0</v>
      </c>
      <c r="H303" s="147">
        <f t="shared" si="9"/>
        <v>1</v>
      </c>
      <c r="I303" s="780"/>
    </row>
    <row r="304" spans="1:9">
      <c r="A304" s="706" t="s">
        <v>4890</v>
      </c>
      <c r="B304" s="603" t="s">
        <v>4891</v>
      </c>
      <c r="C304" s="116"/>
      <c r="D304" s="116"/>
      <c r="E304" s="147">
        <v>0</v>
      </c>
      <c r="F304" s="147">
        <v>1</v>
      </c>
      <c r="G304" s="147">
        <f t="shared" si="8"/>
        <v>0</v>
      </c>
      <c r="H304" s="147">
        <f t="shared" si="9"/>
        <v>1</v>
      </c>
      <c r="I304" s="780"/>
    </row>
    <row r="305" spans="1:9">
      <c r="A305" s="706" t="s">
        <v>4892</v>
      </c>
      <c r="B305" s="603" t="s">
        <v>4893</v>
      </c>
      <c r="C305" s="116"/>
      <c r="D305" s="116"/>
      <c r="E305" s="147">
        <v>0</v>
      </c>
      <c r="F305" s="147">
        <v>1</v>
      </c>
      <c r="G305" s="147">
        <f t="shared" si="8"/>
        <v>0</v>
      </c>
      <c r="H305" s="147">
        <f t="shared" si="9"/>
        <v>1</v>
      </c>
      <c r="I305" s="780"/>
    </row>
    <row r="306" spans="1:9">
      <c r="A306" s="706" t="s">
        <v>4894</v>
      </c>
      <c r="B306" s="603" t="s">
        <v>4895</v>
      </c>
      <c r="C306" s="116"/>
      <c r="D306" s="116"/>
      <c r="E306" s="147">
        <v>0</v>
      </c>
      <c r="F306" s="147">
        <v>1</v>
      </c>
      <c r="G306" s="147">
        <f t="shared" si="8"/>
        <v>0</v>
      </c>
      <c r="H306" s="147">
        <f t="shared" si="9"/>
        <v>1</v>
      </c>
      <c r="I306" s="780"/>
    </row>
    <row r="307" spans="1:9">
      <c r="A307" s="771" t="s">
        <v>4896</v>
      </c>
      <c r="B307" s="145" t="s">
        <v>4897</v>
      </c>
      <c r="C307" s="116"/>
      <c r="D307" s="116"/>
      <c r="E307" s="147">
        <v>0</v>
      </c>
      <c r="F307" s="147">
        <v>1</v>
      </c>
      <c r="G307" s="147">
        <f t="shared" si="8"/>
        <v>0</v>
      </c>
      <c r="H307" s="147">
        <f t="shared" si="9"/>
        <v>1</v>
      </c>
      <c r="I307" s="780"/>
    </row>
    <row r="308" spans="1:9" ht="24.75">
      <c r="A308" s="771" t="s">
        <v>4898</v>
      </c>
      <c r="B308" s="145" t="s">
        <v>4899</v>
      </c>
      <c r="C308" s="116"/>
      <c r="D308" s="116"/>
      <c r="E308" s="147">
        <v>0</v>
      </c>
      <c r="F308" s="147">
        <v>1</v>
      </c>
      <c r="G308" s="147">
        <f t="shared" si="8"/>
        <v>0</v>
      </c>
      <c r="H308" s="147">
        <f t="shared" si="9"/>
        <v>1</v>
      </c>
      <c r="I308" s="780"/>
    </row>
    <row r="309" spans="1:9">
      <c r="A309" s="771" t="s">
        <v>4900</v>
      </c>
      <c r="B309" s="152" t="s">
        <v>4901</v>
      </c>
      <c r="C309" s="116"/>
      <c r="D309" s="116"/>
      <c r="E309" s="147">
        <v>0</v>
      </c>
      <c r="F309" s="147">
        <v>1</v>
      </c>
      <c r="G309" s="147">
        <f t="shared" si="8"/>
        <v>0</v>
      </c>
      <c r="H309" s="147">
        <f t="shared" si="9"/>
        <v>1</v>
      </c>
      <c r="I309" s="780"/>
    </row>
    <row r="310" spans="1:9">
      <c r="A310" s="610" t="s">
        <v>2159</v>
      </c>
      <c r="B310" s="154" t="s">
        <v>2160</v>
      </c>
      <c r="C310" s="116"/>
      <c r="D310" s="116"/>
      <c r="E310" s="147">
        <v>0</v>
      </c>
      <c r="F310" s="147">
        <v>1</v>
      </c>
      <c r="G310" s="147">
        <f t="shared" si="8"/>
        <v>0</v>
      </c>
      <c r="H310" s="147">
        <f t="shared" si="9"/>
        <v>1</v>
      </c>
      <c r="I310" s="780"/>
    </row>
    <row r="311" spans="1:9">
      <c r="A311" s="771" t="s">
        <v>3031</v>
      </c>
      <c r="B311" s="152" t="s">
        <v>3032</v>
      </c>
      <c r="C311" s="116"/>
      <c r="D311" s="116"/>
      <c r="E311" s="147">
        <v>0</v>
      </c>
      <c r="F311" s="147">
        <v>1</v>
      </c>
      <c r="G311" s="147">
        <f t="shared" si="8"/>
        <v>0</v>
      </c>
      <c r="H311" s="147">
        <f t="shared" si="9"/>
        <v>1</v>
      </c>
      <c r="I311" s="780"/>
    </row>
    <row r="312" spans="1:9">
      <c r="A312" s="771" t="s">
        <v>3202</v>
      </c>
      <c r="B312" s="152" t="s">
        <v>3203</v>
      </c>
      <c r="C312" s="116"/>
      <c r="D312" s="116"/>
      <c r="E312" s="147">
        <v>0</v>
      </c>
      <c r="F312" s="147">
        <v>1</v>
      </c>
      <c r="G312" s="147">
        <f t="shared" si="8"/>
        <v>0</v>
      </c>
      <c r="H312" s="147">
        <f t="shared" si="9"/>
        <v>1</v>
      </c>
      <c r="I312" s="780"/>
    </row>
    <row r="313" spans="1:9" ht="24">
      <c r="A313" s="610" t="s">
        <v>4344</v>
      </c>
      <c r="B313" s="154" t="s">
        <v>4345</v>
      </c>
      <c r="C313" s="116"/>
      <c r="D313" s="116"/>
      <c r="E313" s="147">
        <v>0</v>
      </c>
      <c r="F313" s="147">
        <v>1</v>
      </c>
      <c r="G313" s="147">
        <f t="shared" si="8"/>
        <v>0</v>
      </c>
      <c r="H313" s="147">
        <f t="shared" si="9"/>
        <v>1</v>
      </c>
      <c r="I313" s="780"/>
    </row>
    <row r="314" spans="1:9">
      <c r="A314" s="776" t="s">
        <v>2052</v>
      </c>
      <c r="B314" s="317" t="s">
        <v>2053</v>
      </c>
      <c r="C314" s="116"/>
      <c r="D314" s="116"/>
      <c r="E314" s="147">
        <v>18</v>
      </c>
      <c r="F314" s="147">
        <v>20</v>
      </c>
      <c r="G314" s="147">
        <f t="shared" si="8"/>
        <v>18</v>
      </c>
      <c r="H314" s="147">
        <f t="shared" si="9"/>
        <v>20</v>
      </c>
      <c r="I314" s="780"/>
    </row>
    <row r="315" spans="1:9">
      <c r="A315" s="706" t="s">
        <v>2941</v>
      </c>
      <c r="B315" s="603" t="s">
        <v>2942</v>
      </c>
      <c r="C315" s="116"/>
      <c r="D315" s="116"/>
      <c r="E315" s="147">
        <v>22</v>
      </c>
      <c r="F315" s="147">
        <v>22</v>
      </c>
      <c r="G315" s="147">
        <f t="shared" si="8"/>
        <v>22</v>
      </c>
      <c r="H315" s="147">
        <f t="shared" si="9"/>
        <v>22</v>
      </c>
      <c r="I315" s="780"/>
    </row>
    <row r="316" spans="1:9">
      <c r="A316" s="776" t="s">
        <v>4902</v>
      </c>
      <c r="B316" s="531" t="s">
        <v>4903</v>
      </c>
      <c r="C316" s="116"/>
      <c r="D316" s="116"/>
      <c r="E316" s="147">
        <v>0</v>
      </c>
      <c r="F316" s="147">
        <v>1</v>
      </c>
      <c r="G316" s="147">
        <f t="shared" si="8"/>
        <v>0</v>
      </c>
      <c r="H316" s="147">
        <f t="shared" si="9"/>
        <v>1</v>
      </c>
      <c r="I316" s="780"/>
    </row>
    <row r="317" spans="1:9">
      <c r="A317" s="706" t="s">
        <v>4904</v>
      </c>
      <c r="B317" s="603" t="s">
        <v>4905</v>
      </c>
      <c r="C317" s="116"/>
      <c r="D317" s="116"/>
      <c r="E317" s="147">
        <v>4</v>
      </c>
      <c r="F317" s="147">
        <v>6</v>
      </c>
      <c r="G317" s="147">
        <f t="shared" si="8"/>
        <v>4</v>
      </c>
      <c r="H317" s="147">
        <f t="shared" si="9"/>
        <v>6</v>
      </c>
      <c r="I317" s="780"/>
    </row>
    <row r="318" spans="1:9">
      <c r="A318" s="583" t="s">
        <v>4906</v>
      </c>
      <c r="B318" s="354" t="s">
        <v>4907</v>
      </c>
      <c r="C318" s="116"/>
      <c r="D318" s="116"/>
      <c r="E318" s="147">
        <v>0</v>
      </c>
      <c r="F318" s="147">
        <v>1</v>
      </c>
      <c r="G318" s="147">
        <f t="shared" si="8"/>
        <v>0</v>
      </c>
      <c r="H318" s="147">
        <f t="shared" si="9"/>
        <v>1</v>
      </c>
      <c r="I318" s="780"/>
    </row>
    <row r="319" spans="1:9">
      <c r="A319" s="583" t="s">
        <v>4908</v>
      </c>
      <c r="B319" s="603" t="s">
        <v>4909</v>
      </c>
      <c r="C319" s="116"/>
      <c r="D319" s="116"/>
      <c r="E319" s="147">
        <v>33</v>
      </c>
      <c r="F319" s="147">
        <v>40</v>
      </c>
      <c r="G319" s="147">
        <f t="shared" si="8"/>
        <v>33</v>
      </c>
      <c r="H319" s="147">
        <f t="shared" si="9"/>
        <v>40</v>
      </c>
      <c r="I319" s="780"/>
    </row>
    <row r="320" spans="1:9">
      <c r="A320" s="772" t="s">
        <v>4910</v>
      </c>
      <c r="B320" s="145" t="s">
        <v>4911</v>
      </c>
      <c r="C320" s="116"/>
      <c r="D320" s="116"/>
      <c r="E320" s="147">
        <v>0</v>
      </c>
      <c r="F320" s="147">
        <v>1</v>
      </c>
      <c r="G320" s="147">
        <f t="shared" si="8"/>
        <v>0</v>
      </c>
      <c r="H320" s="147">
        <f t="shared" si="9"/>
        <v>1</v>
      </c>
      <c r="I320" s="780"/>
    </row>
    <row r="321" spans="1:9">
      <c r="A321" s="771" t="s">
        <v>4912</v>
      </c>
      <c r="B321" s="152" t="s">
        <v>4913</v>
      </c>
      <c r="C321" s="116"/>
      <c r="D321" s="116"/>
      <c r="E321" s="147">
        <v>0</v>
      </c>
      <c r="F321" s="147">
        <v>1</v>
      </c>
      <c r="G321" s="147">
        <f t="shared" si="8"/>
        <v>0</v>
      </c>
      <c r="H321" s="147">
        <f t="shared" si="9"/>
        <v>1</v>
      </c>
      <c r="I321" s="780"/>
    </row>
    <row r="322" spans="1:9">
      <c r="A322" s="771" t="s">
        <v>3929</v>
      </c>
      <c r="B322" s="152" t="s">
        <v>3930</v>
      </c>
      <c r="C322" s="116"/>
      <c r="D322" s="116"/>
      <c r="E322" s="147">
        <v>0</v>
      </c>
      <c r="F322" s="147">
        <v>1</v>
      </c>
      <c r="G322" s="147">
        <f t="shared" si="8"/>
        <v>0</v>
      </c>
      <c r="H322" s="147">
        <f t="shared" si="9"/>
        <v>1</v>
      </c>
      <c r="I322" s="780"/>
    </row>
    <row r="323" spans="1:9">
      <c r="A323" s="583" t="s">
        <v>3931</v>
      </c>
      <c r="B323" s="603" t="s">
        <v>3932</v>
      </c>
      <c r="C323" s="116"/>
      <c r="D323" s="116"/>
      <c r="E323" s="147">
        <v>1</v>
      </c>
      <c r="F323" s="147">
        <v>1</v>
      </c>
      <c r="G323" s="147">
        <f t="shared" si="8"/>
        <v>1</v>
      </c>
      <c r="H323" s="147">
        <f t="shared" si="9"/>
        <v>1</v>
      </c>
      <c r="I323" s="780"/>
    </row>
    <row r="324" spans="1:9">
      <c r="A324" s="771" t="s">
        <v>4914</v>
      </c>
      <c r="B324" s="152" t="s">
        <v>4915</v>
      </c>
      <c r="C324" s="116"/>
      <c r="D324" s="116"/>
      <c r="E324" s="147">
        <v>1</v>
      </c>
      <c r="F324" s="147">
        <v>2</v>
      </c>
      <c r="G324" s="147">
        <f t="shared" si="8"/>
        <v>1</v>
      </c>
      <c r="H324" s="147">
        <f t="shared" si="9"/>
        <v>2</v>
      </c>
      <c r="I324" s="780"/>
    </row>
    <row r="325" spans="1:9">
      <c r="A325" s="771" t="s">
        <v>4916</v>
      </c>
      <c r="B325" s="152" t="s">
        <v>4917</v>
      </c>
      <c r="C325" s="116"/>
      <c r="D325" s="116"/>
      <c r="E325" s="147">
        <v>0</v>
      </c>
      <c r="F325" s="785">
        <v>1</v>
      </c>
      <c r="G325" s="147">
        <f t="shared" si="8"/>
        <v>0</v>
      </c>
      <c r="H325" s="147">
        <f t="shared" si="9"/>
        <v>1</v>
      </c>
      <c r="I325" s="780"/>
    </row>
    <row r="326" spans="1:9">
      <c r="A326" s="771" t="s">
        <v>4918</v>
      </c>
      <c r="B326" s="152" t="s">
        <v>4919</v>
      </c>
      <c r="C326" s="116"/>
      <c r="D326" s="116"/>
      <c r="E326" s="147">
        <v>0</v>
      </c>
      <c r="F326" s="785">
        <v>1</v>
      </c>
      <c r="G326" s="147">
        <f t="shared" si="8"/>
        <v>0</v>
      </c>
      <c r="H326" s="147">
        <f t="shared" si="9"/>
        <v>1</v>
      </c>
      <c r="I326" s="780"/>
    </row>
    <row r="327" spans="1:9">
      <c r="A327" s="786" t="s">
        <v>4920</v>
      </c>
      <c r="B327" s="782" t="s">
        <v>4921</v>
      </c>
      <c r="C327" s="116"/>
      <c r="D327" s="116"/>
      <c r="E327" s="147">
        <v>0</v>
      </c>
      <c r="F327" s="147">
        <v>1</v>
      </c>
      <c r="G327" s="147">
        <f t="shared" si="8"/>
        <v>0</v>
      </c>
      <c r="H327" s="147">
        <f t="shared" si="9"/>
        <v>1</v>
      </c>
      <c r="I327" s="780"/>
    </row>
    <row r="328" spans="1:9">
      <c r="A328" s="787" t="s">
        <v>4922</v>
      </c>
      <c r="B328" s="337" t="s">
        <v>4923</v>
      </c>
      <c r="C328" s="116"/>
      <c r="D328" s="116"/>
      <c r="E328" s="147">
        <v>0</v>
      </c>
      <c r="F328" s="147">
        <v>1</v>
      </c>
      <c r="G328" s="147">
        <f t="shared" si="8"/>
        <v>0</v>
      </c>
      <c r="H328" s="147">
        <f t="shared" si="9"/>
        <v>1</v>
      </c>
      <c r="I328" s="780"/>
    </row>
    <row r="329" spans="1:9">
      <c r="A329" s="787" t="s">
        <v>4924</v>
      </c>
      <c r="B329" s="337" t="s">
        <v>4925</v>
      </c>
      <c r="C329" s="116"/>
      <c r="D329" s="116"/>
      <c r="E329" s="147">
        <v>0</v>
      </c>
      <c r="F329" s="147">
        <v>1</v>
      </c>
      <c r="G329" s="147">
        <f t="shared" ref="G329:G344" si="10">C329+E329</f>
        <v>0</v>
      </c>
      <c r="H329" s="147">
        <f t="shared" ref="H329:H344" si="11">D329+F329</f>
        <v>1</v>
      </c>
      <c r="I329" s="780"/>
    </row>
    <row r="330" spans="1:9">
      <c r="A330" s="787" t="s">
        <v>4926</v>
      </c>
      <c r="B330" s="337" t="s">
        <v>4927</v>
      </c>
      <c r="C330" s="116"/>
      <c r="D330" s="116"/>
      <c r="E330" s="147">
        <v>0</v>
      </c>
      <c r="F330" s="147">
        <v>1</v>
      </c>
      <c r="G330" s="147">
        <f t="shared" si="10"/>
        <v>0</v>
      </c>
      <c r="H330" s="147">
        <f t="shared" si="11"/>
        <v>1</v>
      </c>
      <c r="I330" s="780"/>
    </row>
    <row r="331" spans="1:9">
      <c r="A331" s="787" t="s">
        <v>4928</v>
      </c>
      <c r="B331" s="788" t="s">
        <v>4929</v>
      </c>
      <c r="C331" s="116"/>
      <c r="D331" s="116"/>
      <c r="E331" s="147">
        <v>0</v>
      </c>
      <c r="F331" s="147">
        <v>1</v>
      </c>
      <c r="G331" s="147">
        <f t="shared" si="10"/>
        <v>0</v>
      </c>
      <c r="H331" s="147">
        <f t="shared" si="11"/>
        <v>1</v>
      </c>
      <c r="I331" s="780"/>
    </row>
    <row r="332" spans="1:9">
      <c r="A332" s="676" t="s">
        <v>4930</v>
      </c>
      <c r="B332" s="334" t="s">
        <v>4931</v>
      </c>
      <c r="C332" s="116"/>
      <c r="D332" s="116"/>
      <c r="E332" s="147">
        <v>0</v>
      </c>
      <c r="F332" s="147">
        <v>1</v>
      </c>
      <c r="G332" s="147">
        <f t="shared" si="10"/>
        <v>0</v>
      </c>
      <c r="H332" s="147">
        <f t="shared" si="11"/>
        <v>1</v>
      </c>
      <c r="I332" s="780"/>
    </row>
    <row r="333" spans="1:9">
      <c r="A333" s="614" t="s">
        <v>2367</v>
      </c>
      <c r="B333" s="339" t="s">
        <v>2368</v>
      </c>
      <c r="C333" s="116"/>
      <c r="D333" s="116"/>
      <c r="E333" s="147">
        <v>18</v>
      </c>
      <c r="F333" s="147">
        <v>1</v>
      </c>
      <c r="G333" s="147">
        <f t="shared" si="10"/>
        <v>18</v>
      </c>
      <c r="H333" s="147">
        <f t="shared" si="11"/>
        <v>1</v>
      </c>
      <c r="I333" s="780"/>
    </row>
    <row r="334" spans="1:9">
      <c r="A334" s="789" t="s">
        <v>4932</v>
      </c>
      <c r="B334" s="341" t="s">
        <v>4933</v>
      </c>
      <c r="C334" s="116"/>
      <c r="D334" s="116"/>
      <c r="E334" s="147">
        <v>0</v>
      </c>
      <c r="F334" s="147">
        <v>1</v>
      </c>
      <c r="G334" s="147">
        <f t="shared" si="10"/>
        <v>0</v>
      </c>
      <c r="H334" s="147">
        <f t="shared" si="11"/>
        <v>1</v>
      </c>
      <c r="I334" s="780"/>
    </row>
    <row r="335" spans="1:9">
      <c r="A335" s="787" t="s">
        <v>2062</v>
      </c>
      <c r="B335" s="337" t="s">
        <v>2063</v>
      </c>
      <c r="C335" s="116"/>
      <c r="D335" s="116"/>
      <c r="E335" s="147">
        <v>0</v>
      </c>
      <c r="F335" s="147">
        <v>1</v>
      </c>
      <c r="G335" s="147">
        <f t="shared" si="10"/>
        <v>0</v>
      </c>
      <c r="H335" s="147">
        <f t="shared" si="11"/>
        <v>1</v>
      </c>
      <c r="I335" s="780"/>
    </row>
    <row r="336" spans="1:9">
      <c r="A336" s="349" t="s">
        <v>4934</v>
      </c>
      <c r="B336" s="616" t="s">
        <v>4935</v>
      </c>
      <c r="C336" s="790"/>
      <c r="D336" s="790"/>
      <c r="E336" s="147">
        <v>2</v>
      </c>
      <c r="F336" s="147">
        <v>4</v>
      </c>
      <c r="G336" s="147">
        <f t="shared" si="10"/>
        <v>2</v>
      </c>
      <c r="H336" s="147">
        <f t="shared" si="11"/>
        <v>4</v>
      </c>
      <c r="I336" s="780"/>
    </row>
    <row r="337" spans="1:9">
      <c r="A337" s="349" t="s">
        <v>2141</v>
      </c>
      <c r="B337" s="616" t="s">
        <v>2142</v>
      </c>
      <c r="C337" s="790"/>
      <c r="D337" s="790"/>
      <c r="E337" s="147">
        <v>1</v>
      </c>
      <c r="F337" s="147">
        <v>2</v>
      </c>
      <c r="G337" s="147">
        <f t="shared" si="10"/>
        <v>1</v>
      </c>
      <c r="H337" s="147">
        <f t="shared" si="11"/>
        <v>2</v>
      </c>
      <c r="I337" s="780"/>
    </row>
    <row r="338" spans="1:9">
      <c r="A338" s="108" t="s">
        <v>2064</v>
      </c>
      <c r="B338" s="574" t="s">
        <v>2065</v>
      </c>
      <c r="C338" s="790"/>
      <c r="D338" s="790"/>
      <c r="E338" s="147">
        <v>1</v>
      </c>
      <c r="F338" s="147">
        <v>1</v>
      </c>
      <c r="G338" s="147">
        <f t="shared" si="10"/>
        <v>1</v>
      </c>
      <c r="H338" s="147">
        <f t="shared" si="11"/>
        <v>1</v>
      </c>
      <c r="I338" s="780"/>
    </row>
    <row r="339" spans="1:9">
      <c r="A339" s="349" t="s">
        <v>4936</v>
      </c>
      <c r="B339" s="616" t="s">
        <v>4937</v>
      </c>
      <c r="C339" s="790"/>
      <c r="D339" s="790"/>
      <c r="E339" s="147">
        <v>1</v>
      </c>
      <c r="F339" s="147">
        <v>1</v>
      </c>
      <c r="G339" s="147">
        <f t="shared" si="10"/>
        <v>1</v>
      </c>
      <c r="H339" s="147">
        <f t="shared" si="11"/>
        <v>1</v>
      </c>
      <c r="I339" s="780"/>
    </row>
    <row r="340" spans="1:9">
      <c r="A340" s="349" t="s">
        <v>3041</v>
      </c>
      <c r="B340" s="616" t="s">
        <v>3042</v>
      </c>
      <c r="C340" s="790"/>
      <c r="D340" s="790"/>
      <c r="E340" s="147">
        <v>5</v>
      </c>
      <c r="F340" s="147">
        <v>4</v>
      </c>
      <c r="G340" s="147">
        <f t="shared" si="10"/>
        <v>5</v>
      </c>
      <c r="H340" s="147">
        <f t="shared" si="11"/>
        <v>4</v>
      </c>
      <c r="I340" s="780"/>
    </row>
    <row r="341" spans="1:9">
      <c r="A341" s="349" t="s">
        <v>1978</v>
      </c>
      <c r="B341" s="616" t="s">
        <v>1979</v>
      </c>
      <c r="C341" s="790"/>
      <c r="D341" s="790"/>
      <c r="E341" s="147">
        <v>1</v>
      </c>
      <c r="F341" s="147">
        <v>1</v>
      </c>
      <c r="G341" s="147">
        <f t="shared" si="10"/>
        <v>1</v>
      </c>
      <c r="H341" s="147">
        <f t="shared" si="11"/>
        <v>1</v>
      </c>
      <c r="I341" s="780"/>
    </row>
    <row r="342" spans="1:9">
      <c r="A342" s="108" t="s">
        <v>1990</v>
      </c>
      <c r="B342" s="109" t="s">
        <v>1991</v>
      </c>
      <c r="C342" s="790"/>
      <c r="D342" s="790"/>
      <c r="E342" s="147">
        <v>2</v>
      </c>
      <c r="F342" s="147">
        <v>1</v>
      </c>
      <c r="G342" s="147">
        <f t="shared" si="10"/>
        <v>2</v>
      </c>
      <c r="H342" s="147">
        <f t="shared" si="11"/>
        <v>1</v>
      </c>
      <c r="I342" s="780"/>
    </row>
    <row r="343" spans="1:9">
      <c r="A343" s="108" t="s">
        <v>4938</v>
      </c>
      <c r="B343" s="109" t="s">
        <v>4939</v>
      </c>
      <c r="C343" s="790"/>
      <c r="D343" s="790"/>
      <c r="E343" s="147">
        <v>1</v>
      </c>
      <c r="F343" s="147">
        <v>1</v>
      </c>
      <c r="G343" s="147">
        <f t="shared" si="10"/>
        <v>1</v>
      </c>
      <c r="H343" s="147">
        <f t="shared" si="11"/>
        <v>1</v>
      </c>
      <c r="I343" s="780"/>
    </row>
    <row r="344" spans="1:9">
      <c r="A344" s="349" t="s">
        <v>4940</v>
      </c>
      <c r="B344" s="348" t="s">
        <v>4941</v>
      </c>
      <c r="C344" s="790"/>
      <c r="D344" s="790"/>
      <c r="E344" s="147">
        <v>1</v>
      </c>
      <c r="F344" s="147">
        <v>1</v>
      </c>
      <c r="G344" s="147">
        <f t="shared" si="10"/>
        <v>1</v>
      </c>
      <c r="H344" s="147">
        <f t="shared" si="11"/>
        <v>1</v>
      </c>
      <c r="I344" s="780"/>
    </row>
    <row r="345" spans="1:9">
      <c r="A345" s="99"/>
      <c r="B345" s="443" t="s">
        <v>1790</v>
      </c>
      <c r="C345" s="101"/>
      <c r="D345" s="101"/>
      <c r="E345" s="101">
        <f t="shared" ref="E345:F345" si="12">SUM(E9:E344)</f>
        <v>1685</v>
      </c>
      <c r="F345" s="101">
        <f t="shared" si="12"/>
        <v>2343</v>
      </c>
      <c r="G345" s="101">
        <f t="shared" ref="G345:H345" si="13">SUM(G9:G344)</f>
        <v>1685</v>
      </c>
      <c r="H345" s="101">
        <f t="shared" si="13"/>
        <v>2343</v>
      </c>
      <c r="I345" s="780"/>
    </row>
    <row r="346" spans="1:9">
      <c r="A346" s="442"/>
      <c r="B346" s="90" t="s">
        <v>2086</v>
      </c>
      <c r="C346" s="247"/>
      <c r="D346" s="247"/>
      <c r="E346" s="247"/>
      <c r="F346" s="247"/>
      <c r="G346" s="247"/>
      <c r="H346" s="247"/>
      <c r="I346" s="780"/>
    </row>
    <row r="347" spans="1:9">
      <c r="A347" s="329" t="s">
        <v>4942</v>
      </c>
      <c r="B347" s="330" t="s">
        <v>4943</v>
      </c>
      <c r="C347" s="247"/>
      <c r="D347" s="247"/>
      <c r="E347" s="147">
        <v>4</v>
      </c>
      <c r="F347" s="147">
        <v>8</v>
      </c>
      <c r="G347" s="147">
        <f t="shared" ref="G347:G370" si="14">C347+E347</f>
        <v>4</v>
      </c>
      <c r="H347" s="147">
        <f t="shared" ref="H347:H370" si="15">D347+F347</f>
        <v>8</v>
      </c>
      <c r="I347" s="780"/>
    </row>
    <row r="348" spans="1:9">
      <c r="A348" s="706" t="s">
        <v>4388</v>
      </c>
      <c r="B348" s="145" t="s">
        <v>4389</v>
      </c>
      <c r="C348" s="247"/>
      <c r="D348" s="247"/>
      <c r="E348" s="147">
        <v>0</v>
      </c>
      <c r="F348" s="147">
        <v>1</v>
      </c>
      <c r="G348" s="147">
        <f t="shared" si="14"/>
        <v>0</v>
      </c>
      <c r="H348" s="147">
        <f t="shared" si="15"/>
        <v>1</v>
      </c>
      <c r="I348" s="780"/>
    </row>
    <row r="349" spans="1:9">
      <c r="A349" s="706" t="s">
        <v>4402</v>
      </c>
      <c r="B349" s="145" t="s">
        <v>4403</v>
      </c>
      <c r="C349" s="247"/>
      <c r="D349" s="247"/>
      <c r="E349" s="147">
        <v>0</v>
      </c>
      <c r="F349" s="147">
        <v>3</v>
      </c>
      <c r="G349" s="147">
        <f t="shared" si="14"/>
        <v>0</v>
      </c>
      <c r="H349" s="147">
        <f t="shared" si="15"/>
        <v>3</v>
      </c>
      <c r="I349" s="780"/>
    </row>
    <row r="350" spans="1:9">
      <c r="A350" s="706" t="s">
        <v>4404</v>
      </c>
      <c r="B350" s="145" t="s">
        <v>4405</v>
      </c>
      <c r="C350" s="247"/>
      <c r="D350" s="247"/>
      <c r="E350" s="147">
        <v>0</v>
      </c>
      <c r="F350" s="147">
        <v>1</v>
      </c>
      <c r="G350" s="147">
        <f t="shared" si="14"/>
        <v>0</v>
      </c>
      <c r="H350" s="147">
        <f t="shared" si="15"/>
        <v>1</v>
      </c>
      <c r="I350" s="780"/>
    </row>
    <row r="351" spans="1:9">
      <c r="A351" s="706" t="s">
        <v>4418</v>
      </c>
      <c r="B351" s="603" t="s">
        <v>4419</v>
      </c>
      <c r="C351" s="247"/>
      <c r="D351" s="247"/>
      <c r="E351" s="147">
        <v>71</v>
      </c>
      <c r="F351" s="147">
        <v>70</v>
      </c>
      <c r="G351" s="147">
        <f t="shared" si="14"/>
        <v>71</v>
      </c>
      <c r="H351" s="147">
        <f t="shared" si="15"/>
        <v>70</v>
      </c>
      <c r="I351" s="780"/>
    </row>
    <row r="352" spans="1:9">
      <c r="A352" s="329" t="s">
        <v>2091</v>
      </c>
      <c r="B352" s="330" t="s">
        <v>2092</v>
      </c>
      <c r="C352" s="247"/>
      <c r="D352" s="247"/>
      <c r="E352" s="147">
        <v>0</v>
      </c>
      <c r="F352" s="147">
        <v>1</v>
      </c>
      <c r="G352" s="147">
        <f t="shared" si="14"/>
        <v>0</v>
      </c>
      <c r="H352" s="147">
        <f t="shared" si="15"/>
        <v>1</v>
      </c>
      <c r="I352" s="780"/>
    </row>
    <row r="353" spans="1:9">
      <c r="A353" s="706" t="s">
        <v>1984</v>
      </c>
      <c r="B353" s="603" t="s">
        <v>1985</v>
      </c>
      <c r="C353" s="247"/>
      <c r="D353" s="247"/>
      <c r="E353" s="147">
        <v>1</v>
      </c>
      <c r="F353" s="147">
        <v>1</v>
      </c>
      <c r="G353" s="147">
        <f t="shared" si="14"/>
        <v>1</v>
      </c>
      <c r="H353" s="147">
        <f t="shared" si="15"/>
        <v>1</v>
      </c>
      <c r="I353" s="780"/>
    </row>
    <row r="354" spans="1:9">
      <c r="A354" s="706" t="s">
        <v>4430</v>
      </c>
      <c r="B354" s="791" t="s">
        <v>4431</v>
      </c>
      <c r="C354" s="247"/>
      <c r="D354" s="247"/>
      <c r="E354" s="147">
        <v>1</v>
      </c>
      <c r="F354" s="147">
        <v>2</v>
      </c>
      <c r="G354" s="147">
        <f t="shared" si="14"/>
        <v>1</v>
      </c>
      <c r="H354" s="147">
        <f t="shared" si="15"/>
        <v>2</v>
      </c>
      <c r="I354" s="780"/>
    </row>
    <row r="355" spans="1:9">
      <c r="A355" s="771" t="s">
        <v>4490</v>
      </c>
      <c r="B355" s="334" t="s">
        <v>4491</v>
      </c>
      <c r="C355" s="247"/>
      <c r="D355" s="247"/>
      <c r="E355" s="147">
        <v>799</v>
      </c>
      <c r="F355" s="147">
        <v>800</v>
      </c>
      <c r="G355" s="147">
        <f t="shared" si="14"/>
        <v>799</v>
      </c>
      <c r="H355" s="147">
        <f t="shared" si="15"/>
        <v>800</v>
      </c>
      <c r="I355" s="780"/>
    </row>
    <row r="356" spans="1:9">
      <c r="A356" s="706" t="s">
        <v>4602</v>
      </c>
      <c r="B356" s="782" t="s">
        <v>4603</v>
      </c>
      <c r="C356" s="247"/>
      <c r="D356" s="247"/>
      <c r="E356" s="147">
        <v>0</v>
      </c>
      <c r="F356" s="147">
        <v>2</v>
      </c>
      <c r="G356" s="147">
        <f t="shared" si="14"/>
        <v>0</v>
      </c>
      <c r="H356" s="147">
        <f t="shared" si="15"/>
        <v>2</v>
      </c>
      <c r="I356" s="780"/>
    </row>
    <row r="357" spans="1:9">
      <c r="A357" s="706" t="s">
        <v>4606</v>
      </c>
      <c r="B357" s="791" t="s">
        <v>4607</v>
      </c>
      <c r="C357" s="247"/>
      <c r="D357" s="247"/>
      <c r="E357" s="147">
        <v>0</v>
      </c>
      <c r="F357" s="147">
        <v>1</v>
      </c>
      <c r="G357" s="147">
        <f t="shared" si="14"/>
        <v>0</v>
      </c>
      <c r="H357" s="147">
        <f t="shared" si="15"/>
        <v>1</v>
      </c>
      <c r="I357" s="780"/>
    </row>
    <row r="358" spans="1:9">
      <c r="A358" s="706" t="s">
        <v>4610</v>
      </c>
      <c r="B358" s="792" t="s">
        <v>4611</v>
      </c>
      <c r="C358" s="247"/>
      <c r="D358" s="247"/>
      <c r="E358" s="147">
        <v>0</v>
      </c>
      <c r="F358" s="147">
        <v>1</v>
      </c>
      <c r="G358" s="147">
        <f t="shared" si="14"/>
        <v>0</v>
      </c>
      <c r="H358" s="147">
        <f t="shared" si="15"/>
        <v>1</v>
      </c>
      <c r="I358" s="780"/>
    </row>
    <row r="359" spans="1:9">
      <c r="A359" s="706" t="s">
        <v>4636</v>
      </c>
      <c r="B359" s="791" t="s">
        <v>4637</v>
      </c>
      <c r="C359" s="247"/>
      <c r="D359" s="247"/>
      <c r="E359" s="147">
        <v>0</v>
      </c>
      <c r="F359" s="147">
        <v>1</v>
      </c>
      <c r="G359" s="147">
        <f t="shared" si="14"/>
        <v>0</v>
      </c>
      <c r="H359" s="147">
        <f t="shared" si="15"/>
        <v>1</v>
      </c>
      <c r="I359" s="780"/>
    </row>
    <row r="360" spans="1:9" ht="24">
      <c r="A360" s="706" t="s">
        <v>4638</v>
      </c>
      <c r="B360" s="791" t="s">
        <v>4639</v>
      </c>
      <c r="C360" s="247"/>
      <c r="D360" s="247"/>
      <c r="E360" s="147">
        <v>0</v>
      </c>
      <c r="F360" s="147">
        <v>1</v>
      </c>
      <c r="G360" s="147">
        <f t="shared" si="14"/>
        <v>0</v>
      </c>
      <c r="H360" s="147">
        <f t="shared" si="15"/>
        <v>1</v>
      </c>
      <c r="I360" s="780"/>
    </row>
    <row r="361" spans="1:9">
      <c r="A361" s="706" t="s">
        <v>4640</v>
      </c>
      <c r="B361" s="782" t="s">
        <v>4641</v>
      </c>
      <c r="C361" s="247"/>
      <c r="D361" s="247"/>
      <c r="E361" s="147">
        <v>0</v>
      </c>
      <c r="F361" s="147">
        <v>1</v>
      </c>
      <c r="G361" s="147">
        <f t="shared" si="14"/>
        <v>0</v>
      </c>
      <c r="H361" s="147">
        <f t="shared" si="15"/>
        <v>1</v>
      </c>
      <c r="I361" s="780"/>
    </row>
    <row r="362" spans="1:9">
      <c r="A362" s="706" t="s">
        <v>4652</v>
      </c>
      <c r="B362" s="791" t="s">
        <v>4653</v>
      </c>
      <c r="C362" s="247"/>
      <c r="D362" s="247"/>
      <c r="E362" s="147">
        <v>0</v>
      </c>
      <c r="F362" s="147">
        <v>1</v>
      </c>
      <c r="G362" s="147">
        <f t="shared" si="14"/>
        <v>0</v>
      </c>
      <c r="H362" s="147">
        <f t="shared" si="15"/>
        <v>1</v>
      </c>
      <c r="I362" s="780"/>
    </row>
    <row r="363" spans="1:9">
      <c r="A363" s="706" t="s">
        <v>4654</v>
      </c>
      <c r="B363" s="775" t="s">
        <v>4655</v>
      </c>
      <c r="C363" s="247"/>
      <c r="D363" s="247"/>
      <c r="E363" s="147">
        <v>0</v>
      </c>
      <c r="F363" s="147">
        <v>1</v>
      </c>
      <c r="G363" s="147">
        <f t="shared" si="14"/>
        <v>0</v>
      </c>
      <c r="H363" s="147">
        <f t="shared" si="15"/>
        <v>1</v>
      </c>
      <c r="I363" s="780"/>
    </row>
    <row r="364" spans="1:9">
      <c r="A364" s="771" t="s">
        <v>4772</v>
      </c>
      <c r="B364" s="334" t="s">
        <v>4773</v>
      </c>
      <c r="C364" s="247"/>
      <c r="D364" s="247"/>
      <c r="E364" s="147">
        <v>6</v>
      </c>
      <c r="F364" s="147">
        <v>10</v>
      </c>
      <c r="G364" s="147">
        <f t="shared" si="14"/>
        <v>6</v>
      </c>
      <c r="H364" s="147">
        <f t="shared" si="15"/>
        <v>10</v>
      </c>
      <c r="I364" s="780"/>
    </row>
    <row r="365" spans="1:9">
      <c r="A365" s="706" t="s">
        <v>4790</v>
      </c>
      <c r="B365" s="775" t="s">
        <v>4791</v>
      </c>
      <c r="C365" s="247"/>
      <c r="D365" s="247"/>
      <c r="E365" s="147">
        <v>0</v>
      </c>
      <c r="F365" s="147">
        <v>1</v>
      </c>
      <c r="G365" s="147">
        <f t="shared" si="14"/>
        <v>0</v>
      </c>
      <c r="H365" s="147">
        <f t="shared" si="15"/>
        <v>1</v>
      </c>
      <c r="I365" s="780"/>
    </row>
    <row r="366" spans="1:9">
      <c r="A366" s="706" t="s">
        <v>4812</v>
      </c>
      <c r="B366" s="791" t="s">
        <v>4813</v>
      </c>
      <c r="C366" s="247"/>
      <c r="D366" s="247"/>
      <c r="E366" s="147">
        <v>0</v>
      </c>
      <c r="F366" s="147">
        <v>1</v>
      </c>
      <c r="G366" s="147">
        <f t="shared" si="14"/>
        <v>0</v>
      </c>
      <c r="H366" s="147">
        <f t="shared" si="15"/>
        <v>1</v>
      </c>
      <c r="I366" s="780"/>
    </row>
    <row r="367" spans="1:9">
      <c r="A367" s="786" t="s">
        <v>4944</v>
      </c>
      <c r="B367" s="788" t="s">
        <v>4945</v>
      </c>
      <c r="C367" s="247"/>
      <c r="D367" s="247"/>
      <c r="E367" s="147">
        <v>7</v>
      </c>
      <c r="F367" s="147">
        <v>12</v>
      </c>
      <c r="G367" s="147">
        <f t="shared" si="14"/>
        <v>7</v>
      </c>
      <c r="H367" s="147">
        <f t="shared" si="15"/>
        <v>12</v>
      </c>
      <c r="I367" s="780"/>
    </row>
    <row r="368" spans="1:9">
      <c r="A368" s="786" t="s">
        <v>4846</v>
      </c>
      <c r="B368" s="793" t="s">
        <v>4847</v>
      </c>
      <c r="C368" s="247"/>
      <c r="D368" s="247"/>
      <c r="E368" s="147">
        <v>0</v>
      </c>
      <c r="F368" s="147">
        <v>1</v>
      </c>
      <c r="G368" s="147">
        <f t="shared" si="14"/>
        <v>0</v>
      </c>
      <c r="H368" s="147">
        <f t="shared" si="15"/>
        <v>1</v>
      </c>
      <c r="I368" s="780"/>
    </row>
    <row r="369" spans="1:9">
      <c r="A369" s="390" t="s">
        <v>3043</v>
      </c>
      <c r="B369" s="342" t="s">
        <v>3044</v>
      </c>
      <c r="C369" s="247"/>
      <c r="D369" s="247"/>
      <c r="E369" s="147">
        <v>18</v>
      </c>
      <c r="F369" s="147">
        <v>16</v>
      </c>
      <c r="G369" s="147">
        <f t="shared" si="14"/>
        <v>18</v>
      </c>
      <c r="H369" s="147">
        <f t="shared" si="15"/>
        <v>16</v>
      </c>
      <c r="I369" s="780"/>
    </row>
    <row r="370" spans="1:9">
      <c r="A370" s="390" t="s">
        <v>4620</v>
      </c>
      <c r="B370" s="342" t="s">
        <v>4621</v>
      </c>
      <c r="C370" s="247"/>
      <c r="D370" s="247"/>
      <c r="E370" s="147">
        <v>5</v>
      </c>
      <c r="F370" s="147">
        <v>5</v>
      </c>
      <c r="G370" s="147">
        <f t="shared" si="14"/>
        <v>5</v>
      </c>
      <c r="H370" s="147">
        <f t="shared" si="15"/>
        <v>5</v>
      </c>
      <c r="I370" s="780"/>
    </row>
    <row r="371" spans="1:9">
      <c r="A371" s="99"/>
      <c r="B371" s="443" t="s">
        <v>1792</v>
      </c>
      <c r="C371" s="101"/>
      <c r="D371" s="101"/>
      <c r="E371" s="101">
        <f t="shared" ref="E371:H371" si="16">SUM(E347:E370)</f>
        <v>912</v>
      </c>
      <c r="F371" s="101">
        <f t="shared" si="16"/>
        <v>942</v>
      </c>
      <c r="G371" s="101">
        <f t="shared" si="16"/>
        <v>912</v>
      </c>
      <c r="H371" s="101">
        <f t="shared" si="16"/>
        <v>942</v>
      </c>
      <c r="I371" s="794"/>
    </row>
    <row r="372" spans="1:9">
      <c r="A372" s="224"/>
      <c r="B372" s="202" t="s">
        <v>2105</v>
      </c>
      <c r="C372" s="101"/>
      <c r="D372" s="101"/>
      <c r="E372" s="101">
        <f t="shared" ref="E372:H372" si="17">E345+E371</f>
        <v>2597</v>
      </c>
      <c r="F372" s="101">
        <f t="shared" si="17"/>
        <v>3285</v>
      </c>
      <c r="G372" s="101">
        <f t="shared" si="17"/>
        <v>2597</v>
      </c>
      <c r="H372" s="101">
        <f t="shared" si="17"/>
        <v>3285</v>
      </c>
      <c r="I372" s="794"/>
    </row>
    <row r="373" spans="1:9">
      <c r="A373" s="3568" t="s">
        <v>2106</v>
      </c>
      <c r="B373" s="3477"/>
      <c r="C373" s="302"/>
      <c r="D373" s="302"/>
      <c r="E373" s="302"/>
      <c r="F373" s="302"/>
      <c r="G373" s="302"/>
      <c r="H373" s="302"/>
      <c r="I373" s="778"/>
    </row>
    <row r="374" spans="1:9" ht="24">
      <c r="A374" s="706" t="s">
        <v>2267</v>
      </c>
      <c r="B374" s="603" t="s">
        <v>2268</v>
      </c>
      <c r="C374" s="147">
        <v>6</v>
      </c>
      <c r="D374" s="147">
        <v>4</v>
      </c>
      <c r="E374" s="147">
        <v>68</v>
      </c>
      <c r="F374" s="147">
        <v>52</v>
      </c>
      <c r="G374" s="147">
        <f t="shared" ref="G374:G437" si="18">C374+E374</f>
        <v>74</v>
      </c>
      <c r="H374" s="147">
        <f t="shared" ref="H374:H437" si="19">D374+F374</f>
        <v>56</v>
      </c>
      <c r="I374" s="780"/>
    </row>
    <row r="375" spans="1:9">
      <c r="A375" s="610" t="s">
        <v>2273</v>
      </c>
      <c r="B375" s="154" t="s">
        <v>2274</v>
      </c>
      <c r="C375" s="147">
        <v>1</v>
      </c>
      <c r="D375" s="147">
        <v>2</v>
      </c>
      <c r="E375" s="147">
        <v>148</v>
      </c>
      <c r="F375" s="147">
        <v>155</v>
      </c>
      <c r="G375" s="147">
        <f t="shared" si="18"/>
        <v>149</v>
      </c>
      <c r="H375" s="147">
        <f t="shared" si="19"/>
        <v>157</v>
      </c>
      <c r="I375" s="780"/>
    </row>
    <row r="376" spans="1:9">
      <c r="A376" s="771" t="s">
        <v>2287</v>
      </c>
      <c r="B376" s="152" t="s">
        <v>2288</v>
      </c>
      <c r="C376" s="147">
        <v>0</v>
      </c>
      <c r="D376" s="147">
        <v>1</v>
      </c>
      <c r="E376" s="147">
        <v>0</v>
      </c>
      <c r="F376" s="147">
        <v>1</v>
      </c>
      <c r="G376" s="147">
        <f t="shared" si="18"/>
        <v>0</v>
      </c>
      <c r="H376" s="147">
        <f t="shared" si="19"/>
        <v>2</v>
      </c>
      <c r="I376" s="780"/>
    </row>
    <row r="377" spans="1:9">
      <c r="A377" s="706" t="s">
        <v>2115</v>
      </c>
      <c r="B377" s="603" t="s">
        <v>2116</v>
      </c>
      <c r="C377" s="147">
        <v>0</v>
      </c>
      <c r="D377" s="147">
        <v>1</v>
      </c>
      <c r="E377" s="147">
        <v>816</v>
      </c>
      <c r="F377" s="147">
        <v>805</v>
      </c>
      <c r="G377" s="147">
        <f t="shared" si="18"/>
        <v>816</v>
      </c>
      <c r="H377" s="147">
        <f t="shared" si="19"/>
        <v>806</v>
      </c>
      <c r="I377" s="780"/>
    </row>
    <row r="378" spans="1:9">
      <c r="A378" s="610" t="s">
        <v>2291</v>
      </c>
      <c r="B378" s="154" t="s">
        <v>2292</v>
      </c>
      <c r="C378" s="147">
        <v>0</v>
      </c>
      <c r="D378" s="147">
        <v>1</v>
      </c>
      <c r="E378" s="147">
        <v>5</v>
      </c>
      <c r="F378" s="147">
        <v>6</v>
      </c>
      <c r="G378" s="147">
        <f t="shared" si="18"/>
        <v>5</v>
      </c>
      <c r="H378" s="147">
        <f t="shared" si="19"/>
        <v>7</v>
      </c>
      <c r="I378" s="780"/>
    </row>
    <row r="379" spans="1:9">
      <c r="A379" s="610" t="s">
        <v>2117</v>
      </c>
      <c r="B379" s="154" t="s">
        <v>2118</v>
      </c>
      <c r="C379" s="147">
        <v>0</v>
      </c>
      <c r="D379" s="147">
        <v>1</v>
      </c>
      <c r="E379" s="147">
        <v>31</v>
      </c>
      <c r="F379" s="147">
        <v>35</v>
      </c>
      <c r="G379" s="147">
        <f t="shared" si="18"/>
        <v>31</v>
      </c>
      <c r="H379" s="147">
        <f t="shared" si="19"/>
        <v>36</v>
      </c>
      <c r="I379" s="780"/>
    </row>
    <row r="380" spans="1:9">
      <c r="A380" s="610" t="s">
        <v>3082</v>
      </c>
      <c r="B380" s="154" t="s">
        <v>3083</v>
      </c>
      <c r="C380" s="147">
        <v>0</v>
      </c>
      <c r="D380" s="147">
        <v>1</v>
      </c>
      <c r="E380" s="147">
        <v>0</v>
      </c>
      <c r="F380" s="147">
        <v>1</v>
      </c>
      <c r="G380" s="147">
        <f t="shared" si="18"/>
        <v>0</v>
      </c>
      <c r="H380" s="147">
        <f t="shared" si="19"/>
        <v>2</v>
      </c>
      <c r="I380" s="780"/>
    </row>
    <row r="381" spans="1:9">
      <c r="A381" s="706" t="s">
        <v>2119</v>
      </c>
      <c r="B381" s="603" t="s">
        <v>2120</v>
      </c>
      <c r="C381" s="147">
        <v>0</v>
      </c>
      <c r="D381" s="147">
        <v>1</v>
      </c>
      <c r="E381" s="147">
        <v>148</v>
      </c>
      <c r="F381" s="147">
        <v>145</v>
      </c>
      <c r="G381" s="147">
        <f t="shared" si="18"/>
        <v>148</v>
      </c>
      <c r="H381" s="147">
        <f t="shared" si="19"/>
        <v>146</v>
      </c>
      <c r="I381" s="780"/>
    </row>
    <row r="382" spans="1:9">
      <c r="A382" s="706" t="s">
        <v>2121</v>
      </c>
      <c r="B382" s="603" t="s">
        <v>2122</v>
      </c>
      <c r="C382" s="147">
        <v>518</v>
      </c>
      <c r="D382" s="147">
        <v>510</v>
      </c>
      <c r="E382" s="147">
        <v>6833</v>
      </c>
      <c r="F382" s="147">
        <v>6800</v>
      </c>
      <c r="G382" s="147">
        <f t="shared" si="18"/>
        <v>7351</v>
      </c>
      <c r="H382" s="147">
        <f t="shared" si="19"/>
        <v>7310</v>
      </c>
      <c r="I382" s="780"/>
    </row>
    <row r="383" spans="1:9">
      <c r="A383" s="706" t="s">
        <v>2123</v>
      </c>
      <c r="B383" s="603" t="s">
        <v>2124</v>
      </c>
      <c r="C383" s="147">
        <v>165</v>
      </c>
      <c r="D383" s="147">
        <v>145</v>
      </c>
      <c r="E383" s="147">
        <v>1</v>
      </c>
      <c r="F383" s="147">
        <v>2</v>
      </c>
      <c r="G383" s="147">
        <f t="shared" si="18"/>
        <v>166</v>
      </c>
      <c r="H383" s="147">
        <f t="shared" si="19"/>
        <v>147</v>
      </c>
      <c r="I383" s="780"/>
    </row>
    <row r="384" spans="1:9" ht="24">
      <c r="A384" s="583" t="s">
        <v>2599</v>
      </c>
      <c r="B384" s="603" t="s">
        <v>2600</v>
      </c>
      <c r="C384" s="147">
        <v>0</v>
      </c>
      <c r="D384" s="147">
        <v>1</v>
      </c>
      <c r="E384" s="147">
        <v>0</v>
      </c>
      <c r="F384" s="147">
        <v>1</v>
      </c>
      <c r="G384" s="147">
        <f t="shared" si="18"/>
        <v>0</v>
      </c>
      <c r="H384" s="147">
        <f t="shared" si="19"/>
        <v>2</v>
      </c>
      <c r="I384" s="780"/>
    </row>
    <row r="385" spans="1:9">
      <c r="A385" s="442" t="s">
        <v>4946</v>
      </c>
      <c r="B385" s="205" t="s">
        <v>4947</v>
      </c>
      <c r="C385" s="147">
        <v>0</v>
      </c>
      <c r="D385" s="147">
        <v>1</v>
      </c>
      <c r="E385" s="147">
        <v>0</v>
      </c>
      <c r="F385" s="147">
        <v>1</v>
      </c>
      <c r="G385" s="147">
        <f t="shared" si="18"/>
        <v>0</v>
      </c>
      <c r="H385" s="147">
        <f t="shared" si="19"/>
        <v>2</v>
      </c>
      <c r="I385" s="780"/>
    </row>
    <row r="386" spans="1:9">
      <c r="A386" s="442" t="s">
        <v>4948</v>
      </c>
      <c r="B386" s="205" t="s">
        <v>4949</v>
      </c>
      <c r="C386" s="147">
        <v>0</v>
      </c>
      <c r="D386" s="147">
        <v>1</v>
      </c>
      <c r="E386" s="147">
        <v>0</v>
      </c>
      <c r="F386" s="147">
        <v>1</v>
      </c>
      <c r="G386" s="147">
        <f t="shared" si="18"/>
        <v>0</v>
      </c>
      <c r="H386" s="147">
        <f t="shared" si="19"/>
        <v>2</v>
      </c>
      <c r="I386" s="780"/>
    </row>
    <row r="387" spans="1:9">
      <c r="A387" s="706" t="s">
        <v>2127</v>
      </c>
      <c r="B387" s="603" t="s">
        <v>2128</v>
      </c>
      <c r="C387" s="147">
        <v>0</v>
      </c>
      <c r="D387" s="147">
        <v>1</v>
      </c>
      <c r="E387" s="147">
        <v>678</v>
      </c>
      <c r="F387" s="147">
        <v>690</v>
      </c>
      <c r="G387" s="147">
        <f t="shared" si="18"/>
        <v>678</v>
      </c>
      <c r="H387" s="147">
        <f t="shared" si="19"/>
        <v>691</v>
      </c>
      <c r="I387" s="780"/>
    </row>
    <row r="388" spans="1:9">
      <c r="A388" s="706" t="s">
        <v>2129</v>
      </c>
      <c r="B388" s="603" t="s">
        <v>2130</v>
      </c>
      <c r="C388" s="147">
        <v>0</v>
      </c>
      <c r="D388" s="147">
        <v>1</v>
      </c>
      <c r="E388" s="147">
        <v>19</v>
      </c>
      <c r="F388" s="147">
        <v>22</v>
      </c>
      <c r="G388" s="147">
        <f t="shared" si="18"/>
        <v>19</v>
      </c>
      <c r="H388" s="147">
        <f t="shared" si="19"/>
        <v>23</v>
      </c>
      <c r="I388" s="780"/>
    </row>
    <row r="389" spans="1:9">
      <c r="A389" s="706" t="s">
        <v>2299</v>
      </c>
      <c r="B389" s="603" t="s">
        <v>2300</v>
      </c>
      <c r="C389" s="147">
        <v>0</v>
      </c>
      <c r="D389" s="147">
        <v>1</v>
      </c>
      <c r="E389" s="147">
        <v>7</v>
      </c>
      <c r="F389" s="147">
        <v>6</v>
      </c>
      <c r="G389" s="147">
        <f t="shared" si="18"/>
        <v>7</v>
      </c>
      <c r="H389" s="147">
        <f t="shared" si="19"/>
        <v>7</v>
      </c>
      <c r="I389" s="780"/>
    </row>
    <row r="390" spans="1:9">
      <c r="A390" s="771" t="s">
        <v>2301</v>
      </c>
      <c r="B390" s="152" t="s">
        <v>2302</v>
      </c>
      <c r="C390" s="147">
        <v>0</v>
      </c>
      <c r="D390" s="147">
        <v>1</v>
      </c>
      <c r="E390" s="147">
        <v>0</v>
      </c>
      <c r="F390" s="147">
        <v>1</v>
      </c>
      <c r="G390" s="147">
        <f t="shared" si="18"/>
        <v>0</v>
      </c>
      <c r="H390" s="147">
        <f t="shared" si="19"/>
        <v>2</v>
      </c>
      <c r="I390" s="780"/>
    </row>
    <row r="391" spans="1:9">
      <c r="A391" s="706" t="s">
        <v>2131</v>
      </c>
      <c r="B391" s="603" t="s">
        <v>2132</v>
      </c>
      <c r="C391" s="147">
        <v>2</v>
      </c>
      <c r="D391" s="147">
        <v>3</v>
      </c>
      <c r="E391" s="147">
        <v>6395</v>
      </c>
      <c r="F391" s="147">
        <v>6600</v>
      </c>
      <c r="G391" s="147">
        <f t="shared" si="18"/>
        <v>6397</v>
      </c>
      <c r="H391" s="147">
        <f t="shared" si="19"/>
        <v>6603</v>
      </c>
      <c r="I391" s="780"/>
    </row>
    <row r="392" spans="1:9">
      <c r="A392" s="771" t="s">
        <v>2133</v>
      </c>
      <c r="B392" s="152" t="s">
        <v>2134</v>
      </c>
      <c r="C392" s="147">
        <v>0</v>
      </c>
      <c r="D392" s="147">
        <v>1</v>
      </c>
      <c r="E392" s="147">
        <v>0</v>
      </c>
      <c r="F392" s="147">
        <v>1</v>
      </c>
      <c r="G392" s="147">
        <f t="shared" si="18"/>
        <v>0</v>
      </c>
      <c r="H392" s="147">
        <f t="shared" si="19"/>
        <v>2</v>
      </c>
      <c r="I392" s="780"/>
    </row>
    <row r="393" spans="1:9">
      <c r="A393" s="610" t="s">
        <v>2303</v>
      </c>
      <c r="B393" s="154" t="s">
        <v>2304</v>
      </c>
      <c r="C393" s="147">
        <v>0</v>
      </c>
      <c r="D393" s="147">
        <v>0</v>
      </c>
      <c r="E393" s="147">
        <v>0</v>
      </c>
      <c r="F393" s="147">
        <v>1</v>
      </c>
      <c r="G393" s="147">
        <f t="shared" si="18"/>
        <v>0</v>
      </c>
      <c r="H393" s="147">
        <f t="shared" si="19"/>
        <v>1</v>
      </c>
      <c r="I393" s="780"/>
    </row>
    <row r="394" spans="1:9">
      <c r="A394" s="610" t="s">
        <v>2307</v>
      </c>
      <c r="B394" s="154" t="s">
        <v>2308</v>
      </c>
      <c r="C394" s="147">
        <v>0</v>
      </c>
      <c r="D394" s="147">
        <v>0</v>
      </c>
      <c r="E394" s="147">
        <v>0</v>
      </c>
      <c r="F394" s="147">
        <v>1</v>
      </c>
      <c r="G394" s="147">
        <f t="shared" si="18"/>
        <v>0</v>
      </c>
      <c r="H394" s="147">
        <f t="shared" si="19"/>
        <v>1</v>
      </c>
      <c r="I394" s="780"/>
    </row>
    <row r="395" spans="1:9">
      <c r="A395" s="610" t="s">
        <v>4950</v>
      </c>
      <c r="B395" s="154" t="s">
        <v>4951</v>
      </c>
      <c r="C395" s="147">
        <v>0</v>
      </c>
      <c r="D395" s="147">
        <v>0</v>
      </c>
      <c r="E395" s="147">
        <v>0</v>
      </c>
      <c r="F395" s="147">
        <v>1</v>
      </c>
      <c r="G395" s="147">
        <f t="shared" si="18"/>
        <v>0</v>
      </c>
      <c r="H395" s="147">
        <f t="shared" si="19"/>
        <v>1</v>
      </c>
      <c r="I395" s="780"/>
    </row>
    <row r="396" spans="1:9">
      <c r="A396" s="610" t="s">
        <v>2321</v>
      </c>
      <c r="B396" s="154" t="s">
        <v>2322</v>
      </c>
      <c r="C396" s="147">
        <v>0</v>
      </c>
      <c r="D396" s="147">
        <v>0</v>
      </c>
      <c r="E396" s="147">
        <v>0</v>
      </c>
      <c r="F396" s="147">
        <v>1</v>
      </c>
      <c r="G396" s="147">
        <f t="shared" si="18"/>
        <v>0</v>
      </c>
      <c r="H396" s="147">
        <f t="shared" si="19"/>
        <v>1</v>
      </c>
      <c r="I396" s="780"/>
    </row>
    <row r="397" spans="1:9">
      <c r="A397" s="610" t="s">
        <v>2323</v>
      </c>
      <c r="B397" s="775" t="s">
        <v>2324</v>
      </c>
      <c r="C397" s="147">
        <v>0</v>
      </c>
      <c r="D397" s="147">
        <v>0</v>
      </c>
      <c r="E397" s="147">
        <v>0</v>
      </c>
      <c r="F397" s="147">
        <v>1</v>
      </c>
      <c r="G397" s="147">
        <f t="shared" si="18"/>
        <v>0</v>
      </c>
      <c r="H397" s="147">
        <f t="shared" si="19"/>
        <v>1</v>
      </c>
      <c r="I397" s="780"/>
    </row>
    <row r="398" spans="1:9" ht="24">
      <c r="A398" s="581" t="s">
        <v>3489</v>
      </c>
      <c r="B398" s="162" t="s">
        <v>3490</v>
      </c>
      <c r="C398" s="147">
        <v>0</v>
      </c>
      <c r="D398" s="147">
        <v>1</v>
      </c>
      <c r="E398" s="147">
        <v>0</v>
      </c>
      <c r="F398" s="147">
        <v>1</v>
      </c>
      <c r="G398" s="147">
        <f t="shared" si="18"/>
        <v>0</v>
      </c>
      <c r="H398" s="147">
        <f t="shared" si="19"/>
        <v>2</v>
      </c>
      <c r="I398" s="780"/>
    </row>
    <row r="399" spans="1:9">
      <c r="A399" s="581" t="s">
        <v>2615</v>
      </c>
      <c r="B399" s="162" t="s">
        <v>2616</v>
      </c>
      <c r="C399" s="147">
        <v>0</v>
      </c>
      <c r="D399" s="147">
        <v>1</v>
      </c>
      <c r="E399" s="147">
        <v>0</v>
      </c>
      <c r="F399" s="147">
        <v>1</v>
      </c>
      <c r="G399" s="147">
        <f t="shared" si="18"/>
        <v>0</v>
      </c>
      <c r="H399" s="147">
        <f t="shared" si="19"/>
        <v>2</v>
      </c>
      <c r="I399" s="780"/>
    </row>
    <row r="400" spans="1:9">
      <c r="A400" s="706" t="s">
        <v>2135</v>
      </c>
      <c r="B400" s="603" t="s">
        <v>2136</v>
      </c>
      <c r="C400" s="147">
        <v>603</v>
      </c>
      <c r="D400" s="147">
        <v>600</v>
      </c>
      <c r="E400" s="147">
        <v>2918</v>
      </c>
      <c r="F400" s="147">
        <v>3000</v>
      </c>
      <c r="G400" s="147">
        <f t="shared" si="18"/>
        <v>3521</v>
      </c>
      <c r="H400" s="147">
        <f t="shared" si="19"/>
        <v>3600</v>
      </c>
      <c r="I400" s="780"/>
    </row>
    <row r="401" spans="1:9">
      <c r="A401" s="610" t="s">
        <v>3084</v>
      </c>
      <c r="B401" s="154" t="s">
        <v>3085</v>
      </c>
      <c r="C401" s="147">
        <v>0</v>
      </c>
      <c r="D401" s="147">
        <v>1</v>
      </c>
      <c r="E401" s="147">
        <v>0</v>
      </c>
      <c r="F401" s="147">
        <v>1</v>
      </c>
      <c r="G401" s="147">
        <f t="shared" si="18"/>
        <v>0</v>
      </c>
      <c r="H401" s="147">
        <f t="shared" si="19"/>
        <v>2</v>
      </c>
      <c r="I401" s="780"/>
    </row>
    <row r="402" spans="1:9">
      <c r="A402" s="581" t="s">
        <v>2219</v>
      </c>
      <c r="B402" s="174" t="s">
        <v>2220</v>
      </c>
      <c r="C402" s="147">
        <v>0</v>
      </c>
      <c r="D402" s="147">
        <v>1</v>
      </c>
      <c r="E402" s="147">
        <v>0</v>
      </c>
      <c r="F402" s="147">
        <v>1</v>
      </c>
      <c r="G402" s="147">
        <f t="shared" si="18"/>
        <v>0</v>
      </c>
      <c r="H402" s="147">
        <f t="shared" si="19"/>
        <v>2</v>
      </c>
      <c r="I402" s="780"/>
    </row>
    <row r="403" spans="1:9">
      <c r="A403" s="706" t="s">
        <v>4952</v>
      </c>
      <c r="B403" s="603" t="s">
        <v>4365</v>
      </c>
      <c r="C403" s="147">
        <v>0</v>
      </c>
      <c r="D403" s="147">
        <v>1</v>
      </c>
      <c r="E403" s="147">
        <v>11</v>
      </c>
      <c r="F403" s="147">
        <v>18</v>
      </c>
      <c r="G403" s="147">
        <f t="shared" si="18"/>
        <v>11</v>
      </c>
      <c r="H403" s="147">
        <f t="shared" si="19"/>
        <v>19</v>
      </c>
      <c r="I403" s="780"/>
    </row>
    <row r="404" spans="1:9">
      <c r="A404" s="583" t="s">
        <v>4942</v>
      </c>
      <c r="B404" s="603" t="s">
        <v>4943</v>
      </c>
      <c r="C404" s="147">
        <v>0</v>
      </c>
      <c r="D404" s="147">
        <v>1</v>
      </c>
      <c r="E404" s="147">
        <v>0</v>
      </c>
      <c r="F404" s="147">
        <v>0</v>
      </c>
      <c r="G404" s="147">
        <f t="shared" si="18"/>
        <v>0</v>
      </c>
      <c r="H404" s="147">
        <f t="shared" si="19"/>
        <v>1</v>
      </c>
      <c r="I404" s="780"/>
    </row>
    <row r="405" spans="1:9">
      <c r="A405" s="583" t="s">
        <v>1806</v>
      </c>
      <c r="B405" s="603" t="s">
        <v>1807</v>
      </c>
      <c r="C405" s="147">
        <v>0</v>
      </c>
      <c r="D405" s="147">
        <v>1</v>
      </c>
      <c r="E405" s="147">
        <v>2</v>
      </c>
      <c r="F405" s="147">
        <v>1</v>
      </c>
      <c r="G405" s="147">
        <f t="shared" si="18"/>
        <v>2</v>
      </c>
      <c r="H405" s="147">
        <f t="shared" si="19"/>
        <v>2</v>
      </c>
      <c r="I405" s="780"/>
    </row>
    <row r="406" spans="1:9">
      <c r="A406" s="582" t="s">
        <v>4953</v>
      </c>
      <c r="B406" s="354" t="s">
        <v>4954</v>
      </c>
      <c r="C406" s="147">
        <v>0</v>
      </c>
      <c r="D406" s="147">
        <v>1</v>
      </c>
      <c r="E406" s="147">
        <v>0</v>
      </c>
      <c r="F406" s="147">
        <v>1</v>
      </c>
      <c r="G406" s="147">
        <f t="shared" si="18"/>
        <v>0</v>
      </c>
      <c r="H406" s="147">
        <f t="shared" si="19"/>
        <v>2</v>
      </c>
      <c r="I406" s="780"/>
    </row>
    <row r="407" spans="1:9">
      <c r="A407" s="771" t="s">
        <v>2221</v>
      </c>
      <c r="B407" s="152" t="s">
        <v>2222</v>
      </c>
      <c r="C407" s="147">
        <v>0</v>
      </c>
      <c r="D407" s="147">
        <v>1</v>
      </c>
      <c r="E407" s="147">
        <v>2</v>
      </c>
      <c r="F407" s="147">
        <v>4</v>
      </c>
      <c r="G407" s="147">
        <f t="shared" si="18"/>
        <v>2</v>
      </c>
      <c r="H407" s="147">
        <f t="shared" si="19"/>
        <v>5</v>
      </c>
      <c r="I407" s="780"/>
    </row>
    <row r="408" spans="1:9">
      <c r="A408" s="583" t="s">
        <v>2223</v>
      </c>
      <c r="B408" s="603" t="s">
        <v>2224</v>
      </c>
      <c r="C408" s="147">
        <v>0</v>
      </c>
      <c r="D408" s="147">
        <v>1</v>
      </c>
      <c r="E408" s="147">
        <v>1</v>
      </c>
      <c r="F408" s="147">
        <v>2</v>
      </c>
      <c r="G408" s="147">
        <f t="shared" si="18"/>
        <v>1</v>
      </c>
      <c r="H408" s="147">
        <f t="shared" si="19"/>
        <v>3</v>
      </c>
      <c r="I408" s="780"/>
    </row>
    <row r="409" spans="1:9">
      <c r="A409" s="581" t="s">
        <v>4955</v>
      </c>
      <c r="B409" s="775" t="s">
        <v>4956</v>
      </c>
      <c r="C409" s="147">
        <v>0</v>
      </c>
      <c r="D409" s="147">
        <v>1</v>
      </c>
      <c r="E409" s="147">
        <v>0</v>
      </c>
      <c r="F409" s="147">
        <v>1</v>
      </c>
      <c r="G409" s="147">
        <f t="shared" si="18"/>
        <v>0</v>
      </c>
      <c r="H409" s="147">
        <f t="shared" si="19"/>
        <v>2</v>
      </c>
      <c r="I409" s="780"/>
    </row>
    <row r="410" spans="1:9">
      <c r="A410" s="581" t="s">
        <v>1854</v>
      </c>
      <c r="B410" s="174" t="s">
        <v>1855</v>
      </c>
      <c r="C410" s="147">
        <v>0</v>
      </c>
      <c r="D410" s="147">
        <v>1</v>
      </c>
      <c r="E410" s="147">
        <v>0</v>
      </c>
      <c r="F410" s="147">
        <v>1</v>
      </c>
      <c r="G410" s="147">
        <f t="shared" si="18"/>
        <v>0</v>
      </c>
      <c r="H410" s="147">
        <f t="shared" si="19"/>
        <v>2</v>
      </c>
      <c r="I410" s="780"/>
    </row>
    <row r="411" spans="1:9">
      <c r="A411" s="706" t="s">
        <v>4957</v>
      </c>
      <c r="B411" s="145" t="s">
        <v>4958</v>
      </c>
      <c r="C411" s="147">
        <v>0</v>
      </c>
      <c r="D411" s="147">
        <v>1</v>
      </c>
      <c r="E411" s="147">
        <v>0</v>
      </c>
      <c r="F411" s="147">
        <v>1</v>
      </c>
      <c r="G411" s="147">
        <f t="shared" si="18"/>
        <v>0</v>
      </c>
      <c r="H411" s="147">
        <f t="shared" si="19"/>
        <v>2</v>
      </c>
      <c r="I411" s="780"/>
    </row>
    <row r="412" spans="1:9">
      <c r="A412" s="581" t="s">
        <v>4959</v>
      </c>
      <c r="B412" s="145" t="s">
        <v>4960</v>
      </c>
      <c r="C412" s="147">
        <v>0</v>
      </c>
      <c r="D412" s="147">
        <v>1</v>
      </c>
      <c r="E412" s="147">
        <v>0</v>
      </c>
      <c r="F412" s="147">
        <v>1</v>
      </c>
      <c r="G412" s="147">
        <f t="shared" si="18"/>
        <v>0</v>
      </c>
      <c r="H412" s="147">
        <f t="shared" si="19"/>
        <v>2</v>
      </c>
      <c r="I412" s="780"/>
    </row>
    <row r="413" spans="1:9">
      <c r="A413" s="581" t="s">
        <v>4961</v>
      </c>
      <c r="B413" s="174" t="s">
        <v>4962</v>
      </c>
      <c r="C413" s="147">
        <v>0</v>
      </c>
      <c r="D413" s="147">
        <v>1</v>
      </c>
      <c r="E413" s="147">
        <v>0</v>
      </c>
      <c r="F413" s="147">
        <v>1</v>
      </c>
      <c r="G413" s="147">
        <f t="shared" si="18"/>
        <v>0</v>
      </c>
      <c r="H413" s="147">
        <f t="shared" si="19"/>
        <v>2</v>
      </c>
      <c r="I413" s="780"/>
    </row>
    <row r="414" spans="1:9">
      <c r="A414" s="706" t="s">
        <v>4418</v>
      </c>
      <c r="B414" s="603" t="s">
        <v>4419</v>
      </c>
      <c r="C414" s="147">
        <v>0</v>
      </c>
      <c r="D414" s="147">
        <v>1</v>
      </c>
      <c r="E414" s="147">
        <v>0</v>
      </c>
      <c r="F414" s="147">
        <v>0</v>
      </c>
      <c r="G414" s="147">
        <f t="shared" si="18"/>
        <v>0</v>
      </c>
      <c r="H414" s="147">
        <f t="shared" si="19"/>
        <v>1</v>
      </c>
      <c r="I414" s="780"/>
    </row>
    <row r="415" spans="1:9">
      <c r="A415" s="582" t="s">
        <v>4963</v>
      </c>
      <c r="B415" s="354" t="s">
        <v>4964</v>
      </c>
      <c r="C415" s="147">
        <v>0</v>
      </c>
      <c r="D415" s="147">
        <v>1</v>
      </c>
      <c r="E415" s="147">
        <v>0</v>
      </c>
      <c r="F415" s="147">
        <v>1</v>
      </c>
      <c r="G415" s="147">
        <f t="shared" si="18"/>
        <v>0</v>
      </c>
      <c r="H415" s="147">
        <f t="shared" si="19"/>
        <v>2</v>
      </c>
      <c r="I415" s="780"/>
    </row>
    <row r="416" spans="1:9">
      <c r="A416" s="579" t="s">
        <v>4965</v>
      </c>
      <c r="B416" s="219" t="s">
        <v>4966</v>
      </c>
      <c r="C416" s="147">
        <v>0</v>
      </c>
      <c r="D416" s="147">
        <v>1</v>
      </c>
      <c r="E416" s="147">
        <v>0</v>
      </c>
      <c r="F416" s="147">
        <v>1</v>
      </c>
      <c r="G416" s="147">
        <f t="shared" si="18"/>
        <v>0</v>
      </c>
      <c r="H416" s="147">
        <f t="shared" si="19"/>
        <v>2</v>
      </c>
      <c r="I416" s="780"/>
    </row>
    <row r="417" spans="1:9">
      <c r="A417" s="706" t="s">
        <v>2155</v>
      </c>
      <c r="B417" s="603" t="s">
        <v>2156</v>
      </c>
      <c r="C417" s="147">
        <v>450</v>
      </c>
      <c r="D417" s="147">
        <v>480</v>
      </c>
      <c r="E417" s="147">
        <v>3</v>
      </c>
      <c r="F417" s="147">
        <v>6</v>
      </c>
      <c r="G417" s="147">
        <f t="shared" si="18"/>
        <v>453</v>
      </c>
      <c r="H417" s="147">
        <f t="shared" si="19"/>
        <v>486</v>
      </c>
      <c r="I417" s="780"/>
    </row>
    <row r="418" spans="1:9">
      <c r="A418" s="771" t="s">
        <v>4967</v>
      </c>
      <c r="B418" s="152" t="s">
        <v>4968</v>
      </c>
      <c r="C418" s="147">
        <v>0</v>
      </c>
      <c r="D418" s="147">
        <v>1</v>
      </c>
      <c r="E418" s="147">
        <v>0</v>
      </c>
      <c r="F418" s="147">
        <v>1</v>
      </c>
      <c r="G418" s="147">
        <f t="shared" si="18"/>
        <v>0</v>
      </c>
      <c r="H418" s="147">
        <f t="shared" si="19"/>
        <v>2</v>
      </c>
      <c r="I418" s="780"/>
    </row>
    <row r="419" spans="1:9">
      <c r="A419" s="771" t="s">
        <v>4969</v>
      </c>
      <c r="B419" s="152" t="s">
        <v>4970</v>
      </c>
      <c r="C419" s="147">
        <v>0</v>
      </c>
      <c r="D419" s="147">
        <v>1</v>
      </c>
      <c r="E419" s="147">
        <v>1</v>
      </c>
      <c r="F419" s="147">
        <v>1</v>
      </c>
      <c r="G419" s="147">
        <f t="shared" si="18"/>
        <v>1</v>
      </c>
      <c r="H419" s="147">
        <f t="shared" si="19"/>
        <v>2</v>
      </c>
      <c r="I419" s="780"/>
    </row>
    <row r="420" spans="1:9">
      <c r="A420" s="583" t="s">
        <v>2329</v>
      </c>
      <c r="B420" s="603" t="s">
        <v>2330</v>
      </c>
      <c r="C420" s="147">
        <v>0</v>
      </c>
      <c r="D420" s="147">
        <v>1</v>
      </c>
      <c r="E420" s="147">
        <v>1</v>
      </c>
      <c r="F420" s="147">
        <v>2</v>
      </c>
      <c r="G420" s="147">
        <f t="shared" si="18"/>
        <v>1</v>
      </c>
      <c r="H420" s="147">
        <f t="shared" si="19"/>
        <v>3</v>
      </c>
      <c r="I420" s="780"/>
    </row>
    <row r="421" spans="1:9">
      <c r="A421" s="706" t="s">
        <v>4971</v>
      </c>
      <c r="B421" s="603" t="s">
        <v>4972</v>
      </c>
      <c r="C421" s="147">
        <v>0</v>
      </c>
      <c r="D421" s="147">
        <v>1</v>
      </c>
      <c r="E421" s="147">
        <v>0</v>
      </c>
      <c r="F421" s="147">
        <v>1</v>
      </c>
      <c r="G421" s="147">
        <f t="shared" si="18"/>
        <v>0</v>
      </c>
      <c r="H421" s="147">
        <f t="shared" si="19"/>
        <v>2</v>
      </c>
      <c r="I421" s="780"/>
    </row>
    <row r="422" spans="1:9">
      <c r="A422" s="771" t="s">
        <v>4973</v>
      </c>
      <c r="B422" s="152" t="s">
        <v>4974</v>
      </c>
      <c r="C422" s="147">
        <v>0</v>
      </c>
      <c r="D422" s="147">
        <v>1</v>
      </c>
      <c r="E422" s="147">
        <v>0</v>
      </c>
      <c r="F422" s="147">
        <v>1</v>
      </c>
      <c r="G422" s="147">
        <f t="shared" si="18"/>
        <v>0</v>
      </c>
      <c r="H422" s="147">
        <f t="shared" si="19"/>
        <v>2</v>
      </c>
      <c r="I422" s="780"/>
    </row>
    <row r="423" spans="1:9">
      <c r="A423" s="706" t="s">
        <v>4430</v>
      </c>
      <c r="B423" s="603" t="s">
        <v>4431</v>
      </c>
      <c r="C423" s="147">
        <v>0</v>
      </c>
      <c r="D423" s="147">
        <v>1</v>
      </c>
      <c r="E423" s="147">
        <v>0</v>
      </c>
      <c r="F423" s="147">
        <v>0</v>
      </c>
      <c r="G423" s="147">
        <f t="shared" si="18"/>
        <v>0</v>
      </c>
      <c r="H423" s="147">
        <f t="shared" si="19"/>
        <v>1</v>
      </c>
      <c r="I423" s="780"/>
    </row>
    <row r="424" spans="1:9">
      <c r="A424" s="706" t="s">
        <v>4975</v>
      </c>
      <c r="B424" s="603" t="s">
        <v>4976</v>
      </c>
      <c r="C424" s="147">
        <v>0</v>
      </c>
      <c r="D424" s="147">
        <v>1</v>
      </c>
      <c r="E424" s="147">
        <v>1</v>
      </c>
      <c r="F424" s="147">
        <v>1</v>
      </c>
      <c r="G424" s="147">
        <f t="shared" si="18"/>
        <v>1</v>
      </c>
      <c r="H424" s="147">
        <f t="shared" si="19"/>
        <v>2</v>
      </c>
      <c r="I424" s="780"/>
    </row>
    <row r="425" spans="1:9">
      <c r="A425" s="771" t="s">
        <v>4977</v>
      </c>
      <c r="B425" s="152" t="s">
        <v>4978</v>
      </c>
      <c r="C425" s="147">
        <v>0</v>
      </c>
      <c r="D425" s="147">
        <v>1</v>
      </c>
      <c r="E425" s="147">
        <v>0</v>
      </c>
      <c r="F425" s="147">
        <v>1</v>
      </c>
      <c r="G425" s="147">
        <f t="shared" si="18"/>
        <v>0</v>
      </c>
      <c r="H425" s="147">
        <f t="shared" si="19"/>
        <v>2</v>
      </c>
      <c r="I425" s="780"/>
    </row>
    <row r="426" spans="1:9">
      <c r="A426" s="771" t="s">
        <v>4979</v>
      </c>
      <c r="B426" s="152" t="s">
        <v>4980</v>
      </c>
      <c r="C426" s="147">
        <v>0</v>
      </c>
      <c r="D426" s="147">
        <v>1</v>
      </c>
      <c r="E426" s="147">
        <v>0</v>
      </c>
      <c r="F426" s="147">
        <v>1</v>
      </c>
      <c r="G426" s="147">
        <f t="shared" si="18"/>
        <v>0</v>
      </c>
      <c r="H426" s="147">
        <f t="shared" si="19"/>
        <v>2</v>
      </c>
      <c r="I426" s="780"/>
    </row>
    <row r="427" spans="1:9">
      <c r="A427" s="581" t="s">
        <v>4981</v>
      </c>
      <c r="B427" s="174" t="s">
        <v>4982</v>
      </c>
      <c r="C427" s="147">
        <v>0</v>
      </c>
      <c r="D427" s="147">
        <v>1</v>
      </c>
      <c r="E427" s="147">
        <v>0</v>
      </c>
      <c r="F427" s="147">
        <v>1</v>
      </c>
      <c r="G427" s="147">
        <f t="shared" si="18"/>
        <v>0</v>
      </c>
      <c r="H427" s="147">
        <f t="shared" si="19"/>
        <v>2</v>
      </c>
      <c r="I427" s="780"/>
    </row>
    <row r="428" spans="1:9">
      <c r="A428" s="581" t="s">
        <v>4983</v>
      </c>
      <c r="B428" s="775" t="s">
        <v>4984</v>
      </c>
      <c r="C428" s="147">
        <v>0</v>
      </c>
      <c r="D428" s="147">
        <v>1</v>
      </c>
      <c r="E428" s="147">
        <v>0</v>
      </c>
      <c r="F428" s="147">
        <v>1</v>
      </c>
      <c r="G428" s="147">
        <f t="shared" si="18"/>
        <v>0</v>
      </c>
      <c r="H428" s="147">
        <f t="shared" si="19"/>
        <v>2</v>
      </c>
      <c r="I428" s="780"/>
    </row>
    <row r="429" spans="1:9">
      <c r="A429" s="579" t="s">
        <v>4985</v>
      </c>
      <c r="B429" s="219" t="s">
        <v>4986</v>
      </c>
      <c r="C429" s="147">
        <v>0</v>
      </c>
      <c r="D429" s="147">
        <v>1</v>
      </c>
      <c r="E429" s="147">
        <v>1</v>
      </c>
      <c r="F429" s="147">
        <v>2</v>
      </c>
      <c r="G429" s="147">
        <f t="shared" si="18"/>
        <v>1</v>
      </c>
      <c r="H429" s="147">
        <f t="shared" si="19"/>
        <v>3</v>
      </c>
      <c r="I429" s="780"/>
    </row>
    <row r="430" spans="1:9" ht="24.75">
      <c r="A430" s="582" t="s">
        <v>4987</v>
      </c>
      <c r="B430" s="775" t="s">
        <v>4988</v>
      </c>
      <c r="C430" s="147">
        <v>0</v>
      </c>
      <c r="D430" s="147">
        <v>1</v>
      </c>
      <c r="E430" s="147">
        <v>0</v>
      </c>
      <c r="F430" s="147">
        <v>1</v>
      </c>
      <c r="G430" s="147">
        <f t="shared" si="18"/>
        <v>0</v>
      </c>
      <c r="H430" s="147">
        <f t="shared" si="19"/>
        <v>2</v>
      </c>
      <c r="I430" s="780"/>
    </row>
    <row r="431" spans="1:9">
      <c r="A431" s="582" t="s">
        <v>4989</v>
      </c>
      <c r="B431" s="354" t="s">
        <v>4990</v>
      </c>
      <c r="C431" s="147">
        <v>0</v>
      </c>
      <c r="D431" s="147">
        <v>1</v>
      </c>
      <c r="E431" s="147">
        <v>1</v>
      </c>
      <c r="F431" s="147">
        <v>2</v>
      </c>
      <c r="G431" s="147">
        <f t="shared" si="18"/>
        <v>1</v>
      </c>
      <c r="H431" s="147">
        <f t="shared" si="19"/>
        <v>3</v>
      </c>
      <c r="I431" s="780"/>
    </row>
    <row r="432" spans="1:9">
      <c r="A432" s="706" t="s">
        <v>4991</v>
      </c>
      <c r="B432" s="603" t="s">
        <v>4992</v>
      </c>
      <c r="C432" s="147">
        <v>0</v>
      </c>
      <c r="D432" s="147">
        <v>1</v>
      </c>
      <c r="E432" s="147">
        <v>2</v>
      </c>
      <c r="F432" s="147">
        <v>2</v>
      </c>
      <c r="G432" s="147">
        <f t="shared" si="18"/>
        <v>2</v>
      </c>
      <c r="H432" s="147">
        <f t="shared" si="19"/>
        <v>3</v>
      </c>
      <c r="I432" s="780"/>
    </row>
    <row r="433" spans="1:9">
      <c r="A433" s="583" t="s">
        <v>4993</v>
      </c>
      <c r="B433" s="603" t="s">
        <v>4994</v>
      </c>
      <c r="C433" s="147">
        <v>0</v>
      </c>
      <c r="D433" s="147">
        <v>1</v>
      </c>
      <c r="E433" s="147">
        <v>0</v>
      </c>
      <c r="F433" s="147">
        <v>1</v>
      </c>
      <c r="G433" s="147">
        <f t="shared" si="18"/>
        <v>0</v>
      </c>
      <c r="H433" s="147">
        <f t="shared" si="19"/>
        <v>2</v>
      </c>
      <c r="I433" s="780"/>
    </row>
    <row r="434" spans="1:9">
      <c r="A434" s="706" t="s">
        <v>4995</v>
      </c>
      <c r="B434" s="603" t="s">
        <v>4996</v>
      </c>
      <c r="C434" s="147">
        <v>0</v>
      </c>
      <c r="D434" s="147">
        <v>1</v>
      </c>
      <c r="E434" s="147">
        <v>0</v>
      </c>
      <c r="F434" s="147">
        <v>1</v>
      </c>
      <c r="G434" s="147">
        <f t="shared" si="18"/>
        <v>0</v>
      </c>
      <c r="H434" s="147">
        <f t="shared" si="19"/>
        <v>2</v>
      </c>
      <c r="I434" s="780"/>
    </row>
    <row r="435" spans="1:9">
      <c r="A435" s="581" t="s">
        <v>4997</v>
      </c>
      <c r="B435" s="174" t="s">
        <v>4998</v>
      </c>
      <c r="C435" s="147">
        <v>0</v>
      </c>
      <c r="D435" s="147">
        <v>1</v>
      </c>
      <c r="E435" s="147">
        <v>24</v>
      </c>
      <c r="F435" s="147">
        <v>25</v>
      </c>
      <c r="G435" s="147">
        <f t="shared" si="18"/>
        <v>24</v>
      </c>
      <c r="H435" s="147">
        <f t="shared" si="19"/>
        <v>26</v>
      </c>
      <c r="I435" s="780"/>
    </row>
    <row r="436" spans="1:9">
      <c r="A436" s="706" t="s">
        <v>4999</v>
      </c>
      <c r="B436" s="145" t="s">
        <v>5000</v>
      </c>
      <c r="C436" s="147">
        <v>0</v>
      </c>
      <c r="D436" s="147">
        <v>1</v>
      </c>
      <c r="E436" s="147">
        <v>0</v>
      </c>
      <c r="F436" s="147">
        <v>1</v>
      </c>
      <c r="G436" s="147">
        <f t="shared" si="18"/>
        <v>0</v>
      </c>
      <c r="H436" s="147">
        <f t="shared" si="19"/>
        <v>2</v>
      </c>
      <c r="I436" s="780"/>
    </row>
    <row r="437" spans="1:9">
      <c r="A437" s="582" t="s">
        <v>5001</v>
      </c>
      <c r="B437" s="145" t="s">
        <v>5002</v>
      </c>
      <c r="C437" s="147">
        <v>0</v>
      </c>
      <c r="D437" s="147">
        <v>1</v>
      </c>
      <c r="E437" s="147">
        <v>29</v>
      </c>
      <c r="F437" s="147">
        <v>25</v>
      </c>
      <c r="G437" s="147">
        <f t="shared" si="18"/>
        <v>29</v>
      </c>
      <c r="H437" s="147">
        <f t="shared" si="19"/>
        <v>26</v>
      </c>
      <c r="I437" s="780"/>
    </row>
    <row r="438" spans="1:9" ht="24">
      <c r="A438" s="776" t="s">
        <v>5003</v>
      </c>
      <c r="B438" s="162" t="s">
        <v>5004</v>
      </c>
      <c r="C438" s="147">
        <v>0</v>
      </c>
      <c r="D438" s="147">
        <v>1</v>
      </c>
      <c r="E438" s="147">
        <v>2</v>
      </c>
      <c r="F438" s="147">
        <v>4</v>
      </c>
      <c r="G438" s="147">
        <f t="shared" ref="G438:G501" si="20">C438+E438</f>
        <v>2</v>
      </c>
      <c r="H438" s="147">
        <f t="shared" ref="H438:H501" si="21">D438+F438</f>
        <v>5</v>
      </c>
      <c r="I438" s="780"/>
    </row>
    <row r="439" spans="1:9">
      <c r="A439" s="706" t="s">
        <v>2157</v>
      </c>
      <c r="B439" s="145" t="s">
        <v>2158</v>
      </c>
      <c r="C439" s="147">
        <v>672</v>
      </c>
      <c r="D439" s="147">
        <v>680</v>
      </c>
      <c r="E439" s="147">
        <v>456</v>
      </c>
      <c r="F439" s="147">
        <v>480</v>
      </c>
      <c r="G439" s="147">
        <f t="shared" si="20"/>
        <v>1128</v>
      </c>
      <c r="H439" s="147">
        <f t="shared" si="21"/>
        <v>1160</v>
      </c>
      <c r="I439" s="780"/>
    </row>
    <row r="440" spans="1:9">
      <c r="A440" s="706" t="s">
        <v>3486</v>
      </c>
      <c r="B440" s="145" t="s">
        <v>3487</v>
      </c>
      <c r="C440" s="147">
        <v>726</v>
      </c>
      <c r="D440" s="147">
        <v>750</v>
      </c>
      <c r="E440" s="147">
        <v>71</v>
      </c>
      <c r="F440" s="147">
        <v>70</v>
      </c>
      <c r="G440" s="147">
        <f t="shared" si="20"/>
        <v>797</v>
      </c>
      <c r="H440" s="147">
        <f t="shared" si="21"/>
        <v>820</v>
      </c>
      <c r="I440" s="780"/>
    </row>
    <row r="441" spans="1:9">
      <c r="A441" s="706" t="s">
        <v>5005</v>
      </c>
      <c r="B441" s="145" t="s">
        <v>5006</v>
      </c>
      <c r="C441" s="147">
        <v>4</v>
      </c>
      <c r="D441" s="147">
        <v>6</v>
      </c>
      <c r="E441" s="147">
        <v>4</v>
      </c>
      <c r="F441" s="147">
        <v>4</v>
      </c>
      <c r="G441" s="147">
        <f t="shared" si="20"/>
        <v>8</v>
      </c>
      <c r="H441" s="147">
        <f t="shared" si="21"/>
        <v>10</v>
      </c>
      <c r="I441" s="780"/>
    </row>
    <row r="442" spans="1:9">
      <c r="A442" s="706" t="s">
        <v>3452</v>
      </c>
      <c r="B442" s="145" t="s">
        <v>3453</v>
      </c>
      <c r="C442" s="147">
        <v>224</v>
      </c>
      <c r="D442" s="147">
        <v>230</v>
      </c>
      <c r="E442" s="147">
        <v>741</v>
      </c>
      <c r="F442" s="147">
        <v>740</v>
      </c>
      <c r="G442" s="147">
        <f t="shared" si="20"/>
        <v>965</v>
      </c>
      <c r="H442" s="147">
        <f t="shared" si="21"/>
        <v>970</v>
      </c>
      <c r="I442" s="780"/>
    </row>
    <row r="443" spans="1:9">
      <c r="A443" s="706" t="s">
        <v>5007</v>
      </c>
      <c r="B443" s="603" t="s">
        <v>5008</v>
      </c>
      <c r="C443" s="147">
        <v>0</v>
      </c>
      <c r="D443" s="147">
        <v>1</v>
      </c>
      <c r="E443" s="147">
        <v>0</v>
      </c>
      <c r="F443" s="147">
        <v>1</v>
      </c>
      <c r="G443" s="147">
        <f t="shared" si="20"/>
        <v>0</v>
      </c>
      <c r="H443" s="147">
        <f t="shared" si="21"/>
        <v>2</v>
      </c>
      <c r="I443" s="780"/>
    </row>
    <row r="444" spans="1:9">
      <c r="A444" s="706" t="s">
        <v>5009</v>
      </c>
      <c r="B444" s="603" t="s">
        <v>5010</v>
      </c>
      <c r="C444" s="147">
        <v>78</v>
      </c>
      <c r="D444" s="147">
        <v>75</v>
      </c>
      <c r="E444" s="147">
        <v>975</v>
      </c>
      <c r="F444" s="147">
        <v>970</v>
      </c>
      <c r="G444" s="147">
        <f t="shared" si="20"/>
        <v>1053</v>
      </c>
      <c r="H444" s="147">
        <f t="shared" si="21"/>
        <v>1045</v>
      </c>
      <c r="I444" s="780"/>
    </row>
    <row r="445" spans="1:9" ht="24.75">
      <c r="A445" s="706" t="s">
        <v>5011</v>
      </c>
      <c r="B445" s="145" t="s">
        <v>5012</v>
      </c>
      <c r="C445" s="147">
        <v>0</v>
      </c>
      <c r="D445" s="147">
        <v>1</v>
      </c>
      <c r="E445" s="147">
        <v>0</v>
      </c>
      <c r="F445" s="147">
        <v>1</v>
      </c>
      <c r="G445" s="147">
        <f t="shared" si="20"/>
        <v>0</v>
      </c>
      <c r="H445" s="147">
        <f t="shared" si="21"/>
        <v>2</v>
      </c>
      <c r="I445" s="780"/>
    </row>
    <row r="446" spans="1:9" ht="24.75">
      <c r="A446" s="442" t="s">
        <v>5013</v>
      </c>
      <c r="B446" s="145" t="s">
        <v>5014</v>
      </c>
      <c r="C446" s="147">
        <v>0</v>
      </c>
      <c r="D446" s="147">
        <v>1</v>
      </c>
      <c r="E446" s="147">
        <v>0</v>
      </c>
      <c r="F446" s="147">
        <v>1</v>
      </c>
      <c r="G446" s="147">
        <f t="shared" si="20"/>
        <v>0</v>
      </c>
      <c r="H446" s="147">
        <f t="shared" si="21"/>
        <v>2</v>
      </c>
      <c r="I446" s="780"/>
    </row>
    <row r="447" spans="1:9">
      <c r="A447" s="706" t="s">
        <v>5015</v>
      </c>
      <c r="B447" s="603" t="s">
        <v>5016</v>
      </c>
      <c r="C447" s="147">
        <v>0</v>
      </c>
      <c r="D447" s="147">
        <v>1</v>
      </c>
      <c r="E447" s="147">
        <v>0</v>
      </c>
      <c r="F447" s="147">
        <v>1</v>
      </c>
      <c r="G447" s="147">
        <f t="shared" si="20"/>
        <v>0</v>
      </c>
      <c r="H447" s="147">
        <f t="shared" si="21"/>
        <v>2</v>
      </c>
      <c r="I447" s="780"/>
    </row>
    <row r="448" spans="1:9">
      <c r="A448" s="706" t="s">
        <v>3815</v>
      </c>
      <c r="B448" s="145" t="s">
        <v>3816</v>
      </c>
      <c r="C448" s="147">
        <v>41</v>
      </c>
      <c r="D448" s="147">
        <v>50</v>
      </c>
      <c r="E448" s="147">
        <v>431</v>
      </c>
      <c r="F448" s="147">
        <v>430</v>
      </c>
      <c r="G448" s="147">
        <f t="shared" si="20"/>
        <v>472</v>
      </c>
      <c r="H448" s="147">
        <f t="shared" si="21"/>
        <v>480</v>
      </c>
      <c r="I448" s="780"/>
    </row>
    <row r="449" spans="1:9">
      <c r="A449" s="706" t="s">
        <v>5017</v>
      </c>
      <c r="B449" s="145" t="s">
        <v>5018</v>
      </c>
      <c r="C449" s="147">
        <v>5</v>
      </c>
      <c r="D449" s="147">
        <v>10</v>
      </c>
      <c r="E449" s="147">
        <v>45</v>
      </c>
      <c r="F449" s="147">
        <v>50</v>
      </c>
      <c r="G449" s="147">
        <f t="shared" si="20"/>
        <v>50</v>
      </c>
      <c r="H449" s="147">
        <f t="shared" si="21"/>
        <v>60</v>
      </c>
      <c r="I449" s="780"/>
    </row>
    <row r="450" spans="1:9">
      <c r="A450" s="706" t="s">
        <v>5019</v>
      </c>
      <c r="B450" s="145" t="s">
        <v>5020</v>
      </c>
      <c r="C450" s="147">
        <v>0</v>
      </c>
      <c r="D450" s="147">
        <v>1</v>
      </c>
      <c r="E450" s="147">
        <v>0</v>
      </c>
      <c r="F450" s="147">
        <v>1</v>
      </c>
      <c r="G450" s="147">
        <f t="shared" si="20"/>
        <v>0</v>
      </c>
      <c r="H450" s="147">
        <f t="shared" si="21"/>
        <v>2</v>
      </c>
      <c r="I450" s="780"/>
    </row>
    <row r="451" spans="1:9">
      <c r="A451" s="706" t="s">
        <v>5021</v>
      </c>
      <c r="B451" s="145" t="s">
        <v>5022</v>
      </c>
      <c r="C451" s="147">
        <v>145</v>
      </c>
      <c r="D451" s="147">
        <v>140</v>
      </c>
      <c r="E451" s="147">
        <v>139</v>
      </c>
      <c r="F451" s="147">
        <v>140</v>
      </c>
      <c r="G451" s="147">
        <f t="shared" si="20"/>
        <v>284</v>
      </c>
      <c r="H451" s="147">
        <f t="shared" si="21"/>
        <v>280</v>
      </c>
      <c r="I451" s="780"/>
    </row>
    <row r="452" spans="1:9">
      <c r="A452" s="706" t="s">
        <v>5023</v>
      </c>
      <c r="B452" s="603" t="s">
        <v>5024</v>
      </c>
      <c r="C452" s="147">
        <v>0</v>
      </c>
      <c r="D452" s="147">
        <v>2</v>
      </c>
      <c r="E452" s="147">
        <v>528</v>
      </c>
      <c r="F452" s="147">
        <v>960</v>
      </c>
      <c r="G452" s="147">
        <f t="shared" si="20"/>
        <v>528</v>
      </c>
      <c r="H452" s="147">
        <f t="shared" si="21"/>
        <v>962</v>
      </c>
      <c r="I452" s="780"/>
    </row>
    <row r="453" spans="1:9">
      <c r="A453" s="706" t="s">
        <v>5025</v>
      </c>
      <c r="B453" s="603" t="s">
        <v>5026</v>
      </c>
      <c r="C453" s="147">
        <v>0</v>
      </c>
      <c r="D453" s="147">
        <v>1</v>
      </c>
      <c r="E453" s="147">
        <v>0</v>
      </c>
      <c r="F453" s="147">
        <v>1</v>
      </c>
      <c r="G453" s="147">
        <f t="shared" si="20"/>
        <v>0</v>
      </c>
      <c r="H453" s="147">
        <f t="shared" si="21"/>
        <v>2</v>
      </c>
      <c r="I453" s="780"/>
    </row>
    <row r="454" spans="1:9">
      <c r="A454" s="706" t="s">
        <v>5027</v>
      </c>
      <c r="B454" s="603" t="s">
        <v>5028</v>
      </c>
      <c r="C454" s="147">
        <v>0</v>
      </c>
      <c r="D454" s="147">
        <v>1</v>
      </c>
      <c r="E454" s="147">
        <v>0</v>
      </c>
      <c r="F454" s="147">
        <v>1</v>
      </c>
      <c r="G454" s="147">
        <f t="shared" si="20"/>
        <v>0</v>
      </c>
      <c r="H454" s="147">
        <f t="shared" si="21"/>
        <v>2</v>
      </c>
      <c r="I454" s="780"/>
    </row>
    <row r="455" spans="1:9">
      <c r="A455" s="706" t="s">
        <v>4690</v>
      </c>
      <c r="B455" s="783" t="s">
        <v>4691</v>
      </c>
      <c r="C455" s="147">
        <v>1</v>
      </c>
      <c r="D455" s="147">
        <v>1</v>
      </c>
      <c r="E455" s="147"/>
      <c r="F455" s="147">
        <v>0</v>
      </c>
      <c r="G455" s="147">
        <f t="shared" si="20"/>
        <v>1</v>
      </c>
      <c r="H455" s="147">
        <f t="shared" si="21"/>
        <v>1</v>
      </c>
      <c r="I455" s="780"/>
    </row>
    <row r="456" spans="1:9">
      <c r="A456" s="582" t="s">
        <v>5029</v>
      </c>
      <c r="B456" s="354" t="s">
        <v>5030</v>
      </c>
      <c r="C456" s="147">
        <v>0</v>
      </c>
      <c r="D456" s="147">
        <v>1</v>
      </c>
      <c r="E456" s="147">
        <v>0</v>
      </c>
      <c r="F456" s="147">
        <v>1</v>
      </c>
      <c r="G456" s="147">
        <f t="shared" si="20"/>
        <v>0</v>
      </c>
      <c r="H456" s="147">
        <f t="shared" si="21"/>
        <v>2</v>
      </c>
      <c r="I456" s="780"/>
    </row>
    <row r="457" spans="1:9">
      <c r="A457" s="582" t="s">
        <v>5031</v>
      </c>
      <c r="B457" s="354" t="s">
        <v>5032</v>
      </c>
      <c r="C457" s="147">
        <v>0</v>
      </c>
      <c r="D457" s="147">
        <v>1</v>
      </c>
      <c r="E457" s="147">
        <v>0</v>
      </c>
      <c r="F457" s="147">
        <v>1</v>
      </c>
      <c r="G457" s="147">
        <f t="shared" si="20"/>
        <v>0</v>
      </c>
      <c r="H457" s="147">
        <f t="shared" si="21"/>
        <v>2</v>
      </c>
      <c r="I457" s="780"/>
    </row>
    <row r="458" spans="1:9">
      <c r="A458" s="776" t="s">
        <v>4758</v>
      </c>
      <c r="B458" s="211" t="s">
        <v>4759</v>
      </c>
      <c r="C458" s="147">
        <v>0</v>
      </c>
      <c r="D458" s="147">
        <v>1</v>
      </c>
      <c r="E458" s="147"/>
      <c r="F458" s="147">
        <v>0</v>
      </c>
      <c r="G458" s="147">
        <f t="shared" si="20"/>
        <v>0</v>
      </c>
      <c r="H458" s="147">
        <f t="shared" si="21"/>
        <v>1</v>
      </c>
      <c r="I458" s="780"/>
    </row>
    <row r="459" spans="1:9">
      <c r="A459" s="706" t="s">
        <v>5033</v>
      </c>
      <c r="B459" s="603" t="s">
        <v>5034</v>
      </c>
      <c r="C459" s="147">
        <v>5</v>
      </c>
      <c r="D459" s="147">
        <v>6</v>
      </c>
      <c r="E459" s="147">
        <v>0</v>
      </c>
      <c r="F459" s="147">
        <v>1</v>
      </c>
      <c r="G459" s="147">
        <f t="shared" si="20"/>
        <v>5</v>
      </c>
      <c r="H459" s="147">
        <f t="shared" si="21"/>
        <v>7</v>
      </c>
      <c r="I459" s="780"/>
    </row>
    <row r="460" spans="1:9">
      <c r="A460" s="579" t="s">
        <v>5035</v>
      </c>
      <c r="B460" s="219" t="s">
        <v>5036</v>
      </c>
      <c r="C460" s="147">
        <v>0</v>
      </c>
      <c r="D460" s="147">
        <v>1</v>
      </c>
      <c r="E460" s="147">
        <v>0</v>
      </c>
      <c r="F460" s="147">
        <v>1</v>
      </c>
      <c r="G460" s="147">
        <f t="shared" si="20"/>
        <v>0</v>
      </c>
      <c r="H460" s="147">
        <f t="shared" si="21"/>
        <v>2</v>
      </c>
      <c r="I460" s="780"/>
    </row>
    <row r="461" spans="1:9">
      <c r="A461" s="706" t="s">
        <v>5037</v>
      </c>
      <c r="B461" s="603" t="s">
        <v>5038</v>
      </c>
      <c r="C461" s="147">
        <v>0</v>
      </c>
      <c r="D461" s="147">
        <v>1</v>
      </c>
      <c r="E461" s="147">
        <v>0</v>
      </c>
      <c r="F461" s="147">
        <v>1</v>
      </c>
      <c r="G461" s="147">
        <f t="shared" si="20"/>
        <v>0</v>
      </c>
      <c r="H461" s="147">
        <f t="shared" si="21"/>
        <v>2</v>
      </c>
      <c r="I461" s="780"/>
    </row>
    <row r="462" spans="1:9">
      <c r="A462" s="581" t="s">
        <v>5039</v>
      </c>
      <c r="B462" s="145" t="s">
        <v>5040</v>
      </c>
      <c r="C462" s="147">
        <v>0</v>
      </c>
      <c r="D462" s="147">
        <v>1</v>
      </c>
      <c r="E462" s="147">
        <v>0</v>
      </c>
      <c r="F462" s="147">
        <v>1</v>
      </c>
      <c r="G462" s="147">
        <f t="shared" si="20"/>
        <v>0</v>
      </c>
      <c r="H462" s="147">
        <f t="shared" si="21"/>
        <v>2</v>
      </c>
      <c r="I462" s="780"/>
    </row>
    <row r="463" spans="1:9">
      <c r="A463" s="706" t="s">
        <v>5041</v>
      </c>
      <c r="B463" s="145" t="s">
        <v>5042</v>
      </c>
      <c r="C463" s="147">
        <v>0</v>
      </c>
      <c r="D463" s="147">
        <v>1</v>
      </c>
      <c r="E463" s="147">
        <v>0</v>
      </c>
      <c r="F463" s="147">
        <v>1</v>
      </c>
      <c r="G463" s="147">
        <f t="shared" si="20"/>
        <v>0</v>
      </c>
      <c r="H463" s="147">
        <f t="shared" si="21"/>
        <v>2</v>
      </c>
      <c r="I463" s="780"/>
    </row>
    <row r="464" spans="1:9">
      <c r="A464" s="706" t="s">
        <v>5043</v>
      </c>
      <c r="B464" s="603" t="s">
        <v>5044</v>
      </c>
      <c r="C464" s="147">
        <v>0</v>
      </c>
      <c r="D464" s="147">
        <v>1</v>
      </c>
      <c r="E464" s="147">
        <v>1</v>
      </c>
      <c r="F464" s="147">
        <v>1</v>
      </c>
      <c r="G464" s="147">
        <f t="shared" si="20"/>
        <v>1</v>
      </c>
      <c r="H464" s="147">
        <f t="shared" si="21"/>
        <v>2</v>
      </c>
      <c r="I464" s="780"/>
    </row>
    <row r="465" spans="1:9">
      <c r="A465" s="706" t="s">
        <v>3454</v>
      </c>
      <c r="B465" s="603" t="s">
        <v>3455</v>
      </c>
      <c r="C465" s="147">
        <v>1</v>
      </c>
      <c r="D465" s="147">
        <v>1</v>
      </c>
      <c r="E465" s="147">
        <v>0</v>
      </c>
      <c r="F465" s="147">
        <v>1</v>
      </c>
      <c r="G465" s="147">
        <f t="shared" si="20"/>
        <v>1</v>
      </c>
      <c r="H465" s="147">
        <f t="shared" si="21"/>
        <v>2</v>
      </c>
      <c r="I465" s="780"/>
    </row>
    <row r="466" spans="1:9">
      <c r="A466" s="706" t="s">
        <v>5045</v>
      </c>
      <c r="B466" s="775" t="s">
        <v>5046</v>
      </c>
      <c r="C466" s="147">
        <v>624</v>
      </c>
      <c r="D466" s="147">
        <v>620</v>
      </c>
      <c r="E466" s="147">
        <v>15</v>
      </c>
      <c r="F466" s="147">
        <v>18</v>
      </c>
      <c r="G466" s="147">
        <f t="shared" si="20"/>
        <v>639</v>
      </c>
      <c r="H466" s="147">
        <f t="shared" si="21"/>
        <v>638</v>
      </c>
      <c r="I466" s="780"/>
    </row>
    <row r="467" spans="1:9">
      <c r="A467" s="706" t="s">
        <v>5047</v>
      </c>
      <c r="B467" s="10" t="s">
        <v>5048</v>
      </c>
      <c r="C467" s="147">
        <v>0</v>
      </c>
      <c r="D467" s="147">
        <v>1</v>
      </c>
      <c r="E467" s="147">
        <v>0</v>
      </c>
      <c r="F467" s="147">
        <v>1</v>
      </c>
      <c r="G467" s="147">
        <f t="shared" si="20"/>
        <v>0</v>
      </c>
      <c r="H467" s="147">
        <f t="shared" si="21"/>
        <v>2</v>
      </c>
      <c r="I467" s="780"/>
    </row>
    <row r="468" spans="1:9">
      <c r="A468" s="706" t="s">
        <v>5049</v>
      </c>
      <c r="B468" s="10" t="s">
        <v>5050</v>
      </c>
      <c r="C468" s="147">
        <v>0</v>
      </c>
      <c r="D468" s="147">
        <v>1</v>
      </c>
      <c r="E468" s="147">
        <v>0</v>
      </c>
      <c r="F468" s="147">
        <v>1</v>
      </c>
      <c r="G468" s="147">
        <f t="shared" si="20"/>
        <v>0</v>
      </c>
      <c r="H468" s="147">
        <f t="shared" si="21"/>
        <v>2</v>
      </c>
      <c r="I468" s="780"/>
    </row>
    <row r="469" spans="1:9">
      <c r="A469" s="776" t="s">
        <v>5051</v>
      </c>
      <c r="B469" s="211" t="s">
        <v>5052</v>
      </c>
      <c r="C469" s="147">
        <v>0</v>
      </c>
      <c r="D469" s="147">
        <v>1</v>
      </c>
      <c r="E469" s="147">
        <v>0</v>
      </c>
      <c r="F469" s="147">
        <v>1</v>
      </c>
      <c r="G469" s="147">
        <f t="shared" si="20"/>
        <v>0</v>
      </c>
      <c r="H469" s="147">
        <f t="shared" si="21"/>
        <v>2</v>
      </c>
      <c r="I469" s="780"/>
    </row>
    <row r="470" spans="1:9">
      <c r="A470" s="771" t="s">
        <v>4786</v>
      </c>
      <c r="B470" s="152" t="s">
        <v>4787</v>
      </c>
      <c r="C470" s="147">
        <v>0</v>
      </c>
      <c r="D470" s="147">
        <v>1</v>
      </c>
      <c r="E470" s="147"/>
      <c r="F470" s="147">
        <v>0</v>
      </c>
      <c r="G470" s="147">
        <f t="shared" si="20"/>
        <v>0</v>
      </c>
      <c r="H470" s="147">
        <f t="shared" si="21"/>
        <v>1</v>
      </c>
      <c r="I470" s="780"/>
    </row>
    <row r="471" spans="1:9">
      <c r="A471" s="777" t="s">
        <v>5053</v>
      </c>
      <c r="B471" s="603" t="s">
        <v>5054</v>
      </c>
      <c r="C471" s="147">
        <v>0</v>
      </c>
      <c r="D471" s="147">
        <v>1</v>
      </c>
      <c r="E471" s="147">
        <v>1</v>
      </c>
      <c r="F471" s="147">
        <v>2</v>
      </c>
      <c r="G471" s="147">
        <f t="shared" si="20"/>
        <v>1</v>
      </c>
      <c r="H471" s="147">
        <f t="shared" si="21"/>
        <v>3</v>
      </c>
      <c r="I471" s="780"/>
    </row>
    <row r="472" spans="1:9">
      <c r="A472" s="706" t="s">
        <v>5055</v>
      </c>
      <c r="B472" s="10" t="s">
        <v>5056</v>
      </c>
      <c r="C472" s="147">
        <v>0</v>
      </c>
      <c r="D472" s="147">
        <v>1</v>
      </c>
      <c r="E472" s="147">
        <v>0</v>
      </c>
      <c r="F472" s="147">
        <v>1</v>
      </c>
      <c r="G472" s="147">
        <f t="shared" si="20"/>
        <v>0</v>
      </c>
      <c r="H472" s="147">
        <f t="shared" si="21"/>
        <v>2</v>
      </c>
      <c r="I472" s="780"/>
    </row>
    <row r="473" spans="1:9">
      <c r="A473" s="706" t="s">
        <v>4816</v>
      </c>
      <c r="B473" s="155" t="s">
        <v>4817</v>
      </c>
      <c r="C473" s="147">
        <v>0</v>
      </c>
      <c r="D473" s="147">
        <v>1</v>
      </c>
      <c r="E473" s="147">
        <v>0</v>
      </c>
      <c r="F473" s="147">
        <v>0</v>
      </c>
      <c r="G473" s="147">
        <f t="shared" si="20"/>
        <v>0</v>
      </c>
      <c r="H473" s="147">
        <f t="shared" si="21"/>
        <v>1</v>
      </c>
      <c r="I473" s="780"/>
    </row>
    <row r="474" spans="1:9">
      <c r="A474" s="706" t="s">
        <v>5057</v>
      </c>
      <c r="B474" s="10" t="s">
        <v>5058</v>
      </c>
      <c r="C474" s="147">
        <v>0</v>
      </c>
      <c r="D474" s="147">
        <v>1</v>
      </c>
      <c r="E474" s="147">
        <v>0</v>
      </c>
      <c r="F474" s="147">
        <v>1</v>
      </c>
      <c r="G474" s="147">
        <f t="shared" si="20"/>
        <v>0</v>
      </c>
      <c r="H474" s="147">
        <f t="shared" si="21"/>
        <v>2</v>
      </c>
      <c r="I474" s="780"/>
    </row>
    <row r="475" spans="1:9">
      <c r="A475" s="706" t="s">
        <v>5059</v>
      </c>
      <c r="B475" s="10" t="s">
        <v>5060</v>
      </c>
      <c r="C475" s="147">
        <v>0</v>
      </c>
      <c r="D475" s="147">
        <v>1</v>
      </c>
      <c r="E475" s="147">
        <v>0</v>
      </c>
      <c r="F475" s="147">
        <v>1</v>
      </c>
      <c r="G475" s="147">
        <f t="shared" si="20"/>
        <v>0</v>
      </c>
      <c r="H475" s="147">
        <f t="shared" si="21"/>
        <v>2</v>
      </c>
      <c r="I475" s="780"/>
    </row>
    <row r="476" spans="1:9">
      <c r="A476" s="706" t="s">
        <v>5061</v>
      </c>
      <c r="B476" s="10" t="s">
        <v>5062</v>
      </c>
      <c r="C476" s="147">
        <v>0</v>
      </c>
      <c r="D476" s="147">
        <v>1</v>
      </c>
      <c r="E476" s="147">
        <v>0</v>
      </c>
      <c r="F476" s="147">
        <v>1</v>
      </c>
      <c r="G476" s="147">
        <f t="shared" si="20"/>
        <v>0</v>
      </c>
      <c r="H476" s="147">
        <f t="shared" si="21"/>
        <v>2</v>
      </c>
      <c r="I476" s="780"/>
    </row>
    <row r="477" spans="1:9">
      <c r="A477" s="706" t="s">
        <v>5063</v>
      </c>
      <c r="B477" s="775" t="s">
        <v>5064</v>
      </c>
      <c r="C477" s="147">
        <v>0</v>
      </c>
      <c r="D477" s="147">
        <v>1</v>
      </c>
      <c r="E477" s="147">
        <v>0</v>
      </c>
      <c r="F477" s="147">
        <v>1</v>
      </c>
      <c r="G477" s="147">
        <f t="shared" si="20"/>
        <v>0</v>
      </c>
      <c r="H477" s="147">
        <f t="shared" si="21"/>
        <v>2</v>
      </c>
      <c r="I477" s="780"/>
    </row>
    <row r="478" spans="1:9">
      <c r="A478" s="706" t="s">
        <v>2046</v>
      </c>
      <c r="B478" s="317" t="s">
        <v>2047</v>
      </c>
      <c r="C478" s="147">
        <v>0</v>
      </c>
      <c r="D478" s="147">
        <v>1</v>
      </c>
      <c r="E478" s="147">
        <v>0</v>
      </c>
      <c r="F478" s="147">
        <v>1</v>
      </c>
      <c r="G478" s="147">
        <f t="shared" si="20"/>
        <v>0</v>
      </c>
      <c r="H478" s="147">
        <f t="shared" si="21"/>
        <v>2</v>
      </c>
      <c r="I478" s="780"/>
    </row>
    <row r="479" spans="1:9">
      <c r="A479" s="706" t="s">
        <v>4944</v>
      </c>
      <c r="B479" s="145" t="s">
        <v>4945</v>
      </c>
      <c r="C479" s="147">
        <v>0</v>
      </c>
      <c r="D479" s="147">
        <v>1</v>
      </c>
      <c r="E479" s="147"/>
      <c r="F479" s="147">
        <v>0</v>
      </c>
      <c r="G479" s="147">
        <f t="shared" si="20"/>
        <v>0</v>
      </c>
      <c r="H479" s="147">
        <f t="shared" si="21"/>
        <v>1</v>
      </c>
      <c r="I479" s="780"/>
    </row>
    <row r="480" spans="1:9">
      <c r="A480" s="583" t="s">
        <v>5065</v>
      </c>
      <c r="B480" s="603" t="s">
        <v>5066</v>
      </c>
      <c r="C480" s="147">
        <v>0</v>
      </c>
      <c r="D480" s="147">
        <v>1</v>
      </c>
      <c r="E480" s="147">
        <v>1</v>
      </c>
      <c r="F480" s="147">
        <v>2</v>
      </c>
      <c r="G480" s="147">
        <f t="shared" si="20"/>
        <v>1</v>
      </c>
      <c r="H480" s="147">
        <f t="shared" si="21"/>
        <v>3</v>
      </c>
      <c r="I480" s="780"/>
    </row>
    <row r="481" spans="1:9">
      <c r="A481" s="706" t="s">
        <v>5067</v>
      </c>
      <c r="B481" s="10" t="s">
        <v>5068</v>
      </c>
      <c r="C481" s="147">
        <v>0</v>
      </c>
      <c r="D481" s="147">
        <v>1</v>
      </c>
      <c r="E481" s="147">
        <v>0</v>
      </c>
      <c r="F481" s="147">
        <v>1</v>
      </c>
      <c r="G481" s="147">
        <f t="shared" si="20"/>
        <v>0</v>
      </c>
      <c r="H481" s="147">
        <f t="shared" si="21"/>
        <v>2</v>
      </c>
      <c r="I481" s="780"/>
    </row>
    <row r="482" spans="1:9">
      <c r="A482" s="706" t="s">
        <v>5069</v>
      </c>
      <c r="B482" s="603" t="s">
        <v>5070</v>
      </c>
      <c r="C482" s="147">
        <v>0</v>
      </c>
      <c r="D482" s="147">
        <v>1</v>
      </c>
      <c r="E482" s="147">
        <v>0</v>
      </c>
      <c r="F482" s="147">
        <v>1</v>
      </c>
      <c r="G482" s="147">
        <f t="shared" si="20"/>
        <v>0</v>
      </c>
      <c r="H482" s="147">
        <f t="shared" si="21"/>
        <v>2</v>
      </c>
      <c r="I482" s="780"/>
    </row>
    <row r="483" spans="1:9">
      <c r="A483" s="583" t="s">
        <v>5071</v>
      </c>
      <c r="B483" s="795" t="s">
        <v>4305</v>
      </c>
      <c r="C483" s="147">
        <v>0</v>
      </c>
      <c r="D483" s="147">
        <v>0</v>
      </c>
      <c r="E483" s="147">
        <v>0</v>
      </c>
      <c r="F483" s="147">
        <v>1</v>
      </c>
      <c r="G483" s="147">
        <f t="shared" si="20"/>
        <v>0</v>
      </c>
      <c r="H483" s="147">
        <f t="shared" si="21"/>
        <v>1</v>
      </c>
      <c r="I483" s="780"/>
    </row>
    <row r="484" spans="1:9">
      <c r="A484" s="90" t="s">
        <v>5072</v>
      </c>
      <c r="B484" s="603" t="s">
        <v>5073</v>
      </c>
      <c r="C484" s="147">
        <v>0</v>
      </c>
      <c r="D484" s="147">
        <v>1</v>
      </c>
      <c r="E484" s="147">
        <v>0</v>
      </c>
      <c r="F484" s="147">
        <v>1</v>
      </c>
      <c r="G484" s="147">
        <f t="shared" si="20"/>
        <v>0</v>
      </c>
      <c r="H484" s="147">
        <f t="shared" si="21"/>
        <v>2</v>
      </c>
      <c r="I484" s="780"/>
    </row>
    <row r="485" spans="1:9">
      <c r="A485" s="706" t="s">
        <v>5074</v>
      </c>
      <c r="B485" s="10" t="s">
        <v>5075</v>
      </c>
      <c r="C485" s="147">
        <v>0</v>
      </c>
      <c r="D485" s="147">
        <v>1</v>
      </c>
      <c r="E485" s="147">
        <v>0</v>
      </c>
      <c r="F485" s="147">
        <v>1</v>
      </c>
      <c r="G485" s="147">
        <f t="shared" si="20"/>
        <v>0</v>
      </c>
      <c r="H485" s="147">
        <f t="shared" si="21"/>
        <v>2</v>
      </c>
      <c r="I485" s="780"/>
    </row>
    <row r="486" spans="1:9">
      <c r="A486" s="776" t="s">
        <v>5076</v>
      </c>
      <c r="B486" s="796" t="s">
        <v>5077</v>
      </c>
      <c r="C486" s="147">
        <v>0</v>
      </c>
      <c r="D486" s="147">
        <v>1</v>
      </c>
      <c r="E486" s="147">
        <v>0</v>
      </c>
      <c r="F486" s="147">
        <v>1</v>
      </c>
      <c r="G486" s="147">
        <f t="shared" si="20"/>
        <v>0</v>
      </c>
      <c r="H486" s="147">
        <f t="shared" si="21"/>
        <v>2</v>
      </c>
      <c r="I486" s="780"/>
    </row>
    <row r="487" spans="1:9">
      <c r="A487" s="610" t="s">
        <v>2607</v>
      </c>
      <c r="B487" s="154" t="s">
        <v>2608</v>
      </c>
      <c r="C487" s="147">
        <v>0</v>
      </c>
      <c r="D487" s="147">
        <v>1</v>
      </c>
      <c r="E487" s="147">
        <v>0</v>
      </c>
      <c r="F487" s="147">
        <v>1</v>
      </c>
      <c r="G487" s="147">
        <f t="shared" si="20"/>
        <v>0</v>
      </c>
      <c r="H487" s="147">
        <f t="shared" si="21"/>
        <v>2</v>
      </c>
      <c r="I487" s="780"/>
    </row>
    <row r="488" spans="1:9">
      <c r="A488" s="771" t="s">
        <v>5078</v>
      </c>
      <c r="B488" s="152" t="s">
        <v>5079</v>
      </c>
      <c r="C488" s="147">
        <v>0</v>
      </c>
      <c r="D488" s="147">
        <v>1</v>
      </c>
      <c r="E488" s="147">
        <v>0</v>
      </c>
      <c r="F488" s="147">
        <v>1</v>
      </c>
      <c r="G488" s="147">
        <f t="shared" si="20"/>
        <v>0</v>
      </c>
      <c r="H488" s="147">
        <f t="shared" si="21"/>
        <v>2</v>
      </c>
      <c r="I488" s="780"/>
    </row>
    <row r="489" spans="1:9">
      <c r="A489" s="610" t="s">
        <v>2161</v>
      </c>
      <c r="B489" s="154" t="s">
        <v>2162</v>
      </c>
      <c r="C489" s="147">
        <v>0</v>
      </c>
      <c r="D489" s="147">
        <v>1</v>
      </c>
      <c r="E489" s="147">
        <v>0</v>
      </c>
      <c r="F489" s="147">
        <v>1</v>
      </c>
      <c r="G489" s="147">
        <f t="shared" si="20"/>
        <v>0</v>
      </c>
      <c r="H489" s="147">
        <f t="shared" si="21"/>
        <v>2</v>
      </c>
      <c r="I489" s="780"/>
    </row>
    <row r="490" spans="1:9">
      <c r="A490" s="771" t="s">
        <v>5080</v>
      </c>
      <c r="B490" s="152" t="s">
        <v>5081</v>
      </c>
      <c r="C490" s="147">
        <v>0</v>
      </c>
      <c r="D490" s="147">
        <v>1</v>
      </c>
      <c r="E490" s="147">
        <v>0</v>
      </c>
      <c r="F490" s="147">
        <v>1</v>
      </c>
      <c r="G490" s="147">
        <f t="shared" si="20"/>
        <v>0</v>
      </c>
      <c r="H490" s="147">
        <f t="shared" si="21"/>
        <v>2</v>
      </c>
      <c r="I490" s="780"/>
    </row>
    <row r="491" spans="1:9">
      <c r="A491" s="771" t="s">
        <v>5082</v>
      </c>
      <c r="B491" s="152" t="s">
        <v>5083</v>
      </c>
      <c r="C491" s="147">
        <v>0</v>
      </c>
      <c r="D491" s="147">
        <v>1</v>
      </c>
      <c r="E491" s="147">
        <v>0</v>
      </c>
      <c r="F491" s="147">
        <v>1</v>
      </c>
      <c r="G491" s="147">
        <f t="shared" si="20"/>
        <v>0</v>
      </c>
      <c r="H491" s="147">
        <f t="shared" si="21"/>
        <v>2</v>
      </c>
      <c r="I491" s="780"/>
    </row>
    <row r="492" spans="1:9">
      <c r="A492" s="771" t="s">
        <v>5084</v>
      </c>
      <c r="B492" s="152" t="s">
        <v>5085</v>
      </c>
      <c r="C492" s="147">
        <v>0</v>
      </c>
      <c r="D492" s="147">
        <v>1</v>
      </c>
      <c r="E492" s="147">
        <v>0</v>
      </c>
      <c r="F492" s="147">
        <v>1</v>
      </c>
      <c r="G492" s="147">
        <f t="shared" si="20"/>
        <v>0</v>
      </c>
      <c r="H492" s="147">
        <f t="shared" si="21"/>
        <v>2</v>
      </c>
      <c r="I492" s="780"/>
    </row>
    <row r="493" spans="1:9">
      <c r="A493" s="771" t="s">
        <v>5086</v>
      </c>
      <c r="B493" s="152" t="s">
        <v>5087</v>
      </c>
      <c r="C493" s="147">
        <v>0</v>
      </c>
      <c r="D493" s="147">
        <v>1</v>
      </c>
      <c r="E493" s="147">
        <v>0</v>
      </c>
      <c r="F493" s="147">
        <v>1</v>
      </c>
      <c r="G493" s="147">
        <f t="shared" si="20"/>
        <v>0</v>
      </c>
      <c r="H493" s="147">
        <f t="shared" si="21"/>
        <v>2</v>
      </c>
      <c r="I493" s="780"/>
    </row>
    <row r="494" spans="1:9">
      <c r="A494" s="771" t="s">
        <v>5088</v>
      </c>
      <c r="B494" s="152" t="s">
        <v>5089</v>
      </c>
      <c r="C494" s="147">
        <v>0</v>
      </c>
      <c r="D494" s="147">
        <v>1</v>
      </c>
      <c r="E494" s="147">
        <v>0</v>
      </c>
      <c r="F494" s="147">
        <v>1</v>
      </c>
      <c r="G494" s="147">
        <f t="shared" si="20"/>
        <v>0</v>
      </c>
      <c r="H494" s="147">
        <f t="shared" si="21"/>
        <v>2</v>
      </c>
      <c r="I494" s="780"/>
    </row>
    <row r="495" spans="1:9">
      <c r="A495" s="583" t="s">
        <v>5090</v>
      </c>
      <c r="B495" s="603" t="s">
        <v>5091</v>
      </c>
      <c r="C495" s="147">
        <v>0</v>
      </c>
      <c r="D495" s="147">
        <v>1</v>
      </c>
      <c r="E495" s="147">
        <v>0</v>
      </c>
      <c r="F495" s="147">
        <v>1</v>
      </c>
      <c r="G495" s="147">
        <f t="shared" si="20"/>
        <v>0</v>
      </c>
      <c r="H495" s="147">
        <f t="shared" si="21"/>
        <v>2</v>
      </c>
      <c r="I495" s="780"/>
    </row>
    <row r="496" spans="1:9">
      <c r="A496" s="706" t="s">
        <v>5092</v>
      </c>
      <c r="B496" s="603" t="s">
        <v>5093</v>
      </c>
      <c r="C496" s="147">
        <v>0</v>
      </c>
      <c r="D496" s="147">
        <v>1</v>
      </c>
      <c r="E496" s="147">
        <v>0</v>
      </c>
      <c r="F496" s="147">
        <v>1</v>
      </c>
      <c r="G496" s="147">
        <f t="shared" si="20"/>
        <v>0</v>
      </c>
      <c r="H496" s="147">
        <f t="shared" si="21"/>
        <v>2</v>
      </c>
      <c r="I496" s="780"/>
    </row>
    <row r="497" spans="1:9">
      <c r="A497" s="582" t="s">
        <v>3933</v>
      </c>
      <c r="B497" s="354" t="s">
        <v>3934</v>
      </c>
      <c r="C497" s="147">
        <v>0</v>
      </c>
      <c r="D497" s="147">
        <v>1</v>
      </c>
      <c r="E497" s="147">
        <v>1</v>
      </c>
      <c r="F497" s="147">
        <v>2</v>
      </c>
      <c r="G497" s="147">
        <f t="shared" si="20"/>
        <v>1</v>
      </c>
      <c r="H497" s="147">
        <f t="shared" si="21"/>
        <v>3</v>
      </c>
      <c r="I497" s="780"/>
    </row>
    <row r="498" spans="1:9">
      <c r="A498" s="582" t="s">
        <v>5094</v>
      </c>
      <c r="B498" s="354" t="s">
        <v>5095</v>
      </c>
      <c r="C498" s="147">
        <v>0</v>
      </c>
      <c r="D498" s="147">
        <v>1</v>
      </c>
      <c r="E498" s="147">
        <v>0</v>
      </c>
      <c r="F498" s="147">
        <v>1</v>
      </c>
      <c r="G498" s="147">
        <f t="shared" si="20"/>
        <v>0</v>
      </c>
      <c r="H498" s="147">
        <f t="shared" si="21"/>
        <v>2</v>
      </c>
      <c r="I498" s="780"/>
    </row>
    <row r="499" spans="1:9">
      <c r="A499" s="583" t="s">
        <v>5096</v>
      </c>
      <c r="B499" s="603" t="s">
        <v>5097</v>
      </c>
      <c r="C499" s="147">
        <v>0</v>
      </c>
      <c r="D499" s="147">
        <v>1</v>
      </c>
      <c r="E499" s="147">
        <v>0</v>
      </c>
      <c r="F499" s="147">
        <v>1</v>
      </c>
      <c r="G499" s="147">
        <f t="shared" si="20"/>
        <v>0</v>
      </c>
      <c r="H499" s="147">
        <f t="shared" si="21"/>
        <v>2</v>
      </c>
      <c r="I499" s="780"/>
    </row>
    <row r="500" spans="1:9">
      <c r="A500" s="579" t="s">
        <v>5098</v>
      </c>
      <c r="B500" s="219" t="s">
        <v>5099</v>
      </c>
      <c r="C500" s="147">
        <v>0</v>
      </c>
      <c r="D500" s="147">
        <v>1</v>
      </c>
      <c r="E500" s="147">
        <v>0</v>
      </c>
      <c r="F500" s="147">
        <v>1</v>
      </c>
      <c r="G500" s="147">
        <f t="shared" si="20"/>
        <v>0</v>
      </c>
      <c r="H500" s="147">
        <f t="shared" si="21"/>
        <v>2</v>
      </c>
      <c r="I500" s="780"/>
    </row>
    <row r="501" spans="1:9">
      <c r="A501" s="706" t="s">
        <v>5100</v>
      </c>
      <c r="B501" s="10" t="s">
        <v>5101</v>
      </c>
      <c r="C501" s="147">
        <v>0</v>
      </c>
      <c r="D501" s="147">
        <v>1</v>
      </c>
      <c r="E501" s="147">
        <v>0</v>
      </c>
      <c r="F501" s="147">
        <v>1</v>
      </c>
      <c r="G501" s="147">
        <f t="shared" si="20"/>
        <v>0</v>
      </c>
      <c r="H501" s="147">
        <f t="shared" si="21"/>
        <v>2</v>
      </c>
      <c r="I501" s="780"/>
    </row>
    <row r="502" spans="1:9">
      <c r="A502" s="706" t="s">
        <v>5102</v>
      </c>
      <c r="B502" s="10" t="s">
        <v>5103</v>
      </c>
      <c r="C502" s="147">
        <v>0</v>
      </c>
      <c r="D502" s="147">
        <v>1</v>
      </c>
      <c r="E502" s="147">
        <v>0</v>
      </c>
      <c r="F502" s="147">
        <v>1</v>
      </c>
      <c r="G502" s="147">
        <f t="shared" ref="G502:G565" si="22">C502+E502</f>
        <v>0</v>
      </c>
      <c r="H502" s="147">
        <f t="shared" ref="H502:H565" si="23">D502+F502</f>
        <v>2</v>
      </c>
      <c r="I502" s="780"/>
    </row>
    <row r="503" spans="1:9">
      <c r="A503" s="771" t="s">
        <v>5104</v>
      </c>
      <c r="B503" s="152" t="s">
        <v>5105</v>
      </c>
      <c r="C503" s="147">
        <v>0</v>
      </c>
      <c r="D503" s="147">
        <v>1</v>
      </c>
      <c r="E503" s="147">
        <v>0</v>
      </c>
      <c r="F503" s="147">
        <v>1</v>
      </c>
      <c r="G503" s="147">
        <f t="shared" si="22"/>
        <v>0</v>
      </c>
      <c r="H503" s="147">
        <f t="shared" si="23"/>
        <v>2</v>
      </c>
      <c r="I503" s="780"/>
    </row>
    <row r="504" spans="1:9">
      <c r="A504" s="771" t="s">
        <v>5106</v>
      </c>
      <c r="B504" s="152" t="s">
        <v>5107</v>
      </c>
      <c r="C504" s="147">
        <v>0</v>
      </c>
      <c r="D504" s="147">
        <v>1</v>
      </c>
      <c r="E504" s="147">
        <v>0</v>
      </c>
      <c r="F504" s="147">
        <v>1</v>
      </c>
      <c r="G504" s="147">
        <f t="shared" si="22"/>
        <v>0</v>
      </c>
      <c r="H504" s="147">
        <f t="shared" si="23"/>
        <v>2</v>
      </c>
      <c r="I504" s="780"/>
    </row>
    <row r="505" spans="1:9">
      <c r="A505" s="706" t="s">
        <v>5108</v>
      </c>
      <c r="B505" s="603" t="s">
        <v>5109</v>
      </c>
      <c r="C505" s="147">
        <v>0</v>
      </c>
      <c r="D505" s="147">
        <v>1</v>
      </c>
      <c r="E505" s="147">
        <v>0</v>
      </c>
      <c r="F505" s="147">
        <v>1</v>
      </c>
      <c r="G505" s="147">
        <f t="shared" si="22"/>
        <v>0</v>
      </c>
      <c r="H505" s="147">
        <f t="shared" si="23"/>
        <v>2</v>
      </c>
      <c r="I505" s="780"/>
    </row>
    <row r="506" spans="1:9">
      <c r="A506" s="579" t="s">
        <v>5110</v>
      </c>
      <c r="B506" s="219" t="s">
        <v>5111</v>
      </c>
      <c r="C506" s="147">
        <v>0</v>
      </c>
      <c r="D506" s="147">
        <v>1</v>
      </c>
      <c r="E506" s="147">
        <v>0</v>
      </c>
      <c r="F506" s="147">
        <v>1</v>
      </c>
      <c r="G506" s="147">
        <f t="shared" si="22"/>
        <v>0</v>
      </c>
      <c r="H506" s="147">
        <f t="shared" si="23"/>
        <v>2</v>
      </c>
      <c r="I506" s="780"/>
    </row>
    <row r="507" spans="1:9">
      <c r="A507" s="706" t="s">
        <v>5112</v>
      </c>
      <c r="B507" s="10" t="s">
        <v>5113</v>
      </c>
      <c r="C507" s="147">
        <v>0</v>
      </c>
      <c r="D507" s="147">
        <v>1</v>
      </c>
      <c r="E507" s="147">
        <v>2</v>
      </c>
      <c r="F507" s="147">
        <v>4</v>
      </c>
      <c r="G507" s="147">
        <f t="shared" si="22"/>
        <v>2</v>
      </c>
      <c r="H507" s="147">
        <f t="shared" si="23"/>
        <v>5</v>
      </c>
      <c r="I507" s="780"/>
    </row>
    <row r="508" spans="1:9">
      <c r="A508" s="706" t="s">
        <v>5114</v>
      </c>
      <c r="B508" s="317" t="s">
        <v>5115</v>
      </c>
      <c r="C508" s="147">
        <v>0</v>
      </c>
      <c r="D508" s="147">
        <v>1</v>
      </c>
      <c r="E508" s="147">
        <v>1</v>
      </c>
      <c r="F508" s="147">
        <v>2</v>
      </c>
      <c r="G508" s="147">
        <f t="shared" si="22"/>
        <v>1</v>
      </c>
      <c r="H508" s="147">
        <f t="shared" si="23"/>
        <v>3</v>
      </c>
      <c r="I508" s="780"/>
    </row>
    <row r="509" spans="1:9">
      <c r="A509" s="706" t="s">
        <v>5116</v>
      </c>
      <c r="B509" s="317" t="s">
        <v>5117</v>
      </c>
      <c r="C509" s="147">
        <v>0</v>
      </c>
      <c r="D509" s="147">
        <v>1</v>
      </c>
      <c r="E509" s="147">
        <v>0</v>
      </c>
      <c r="F509" s="147">
        <v>1</v>
      </c>
      <c r="G509" s="147">
        <f t="shared" si="22"/>
        <v>0</v>
      </c>
      <c r="H509" s="147">
        <f t="shared" si="23"/>
        <v>2</v>
      </c>
      <c r="I509" s="780"/>
    </row>
    <row r="510" spans="1:9">
      <c r="A510" s="706" t="s">
        <v>2353</v>
      </c>
      <c r="B510" s="603" t="s">
        <v>2354</v>
      </c>
      <c r="C510" s="147">
        <v>0</v>
      </c>
      <c r="D510" s="147">
        <v>1</v>
      </c>
      <c r="E510" s="147">
        <v>0</v>
      </c>
      <c r="F510" s="147">
        <v>1</v>
      </c>
      <c r="G510" s="147">
        <f t="shared" si="22"/>
        <v>0</v>
      </c>
      <c r="H510" s="147">
        <f t="shared" si="23"/>
        <v>2</v>
      </c>
      <c r="I510" s="780"/>
    </row>
    <row r="511" spans="1:9">
      <c r="A511" s="706" t="s">
        <v>2163</v>
      </c>
      <c r="B511" s="603" t="s">
        <v>2164</v>
      </c>
      <c r="C511" s="147">
        <v>0</v>
      </c>
      <c r="D511" s="147">
        <v>1</v>
      </c>
      <c r="E511" s="147">
        <v>21</v>
      </c>
      <c r="F511" s="147">
        <v>16</v>
      </c>
      <c r="G511" s="147">
        <f t="shared" si="22"/>
        <v>21</v>
      </c>
      <c r="H511" s="147">
        <f t="shared" si="23"/>
        <v>17</v>
      </c>
      <c r="I511" s="780"/>
    </row>
    <row r="512" spans="1:9">
      <c r="A512" s="706" t="s">
        <v>2357</v>
      </c>
      <c r="B512" s="603" t="s">
        <v>2358</v>
      </c>
      <c r="C512" s="147">
        <v>0</v>
      </c>
      <c r="D512" s="147">
        <v>1</v>
      </c>
      <c r="E512" s="147">
        <v>0</v>
      </c>
      <c r="F512" s="147">
        <v>1</v>
      </c>
      <c r="G512" s="147">
        <f t="shared" si="22"/>
        <v>0</v>
      </c>
      <c r="H512" s="147">
        <f t="shared" si="23"/>
        <v>2</v>
      </c>
      <c r="I512" s="780"/>
    </row>
    <row r="513" spans="1:9">
      <c r="A513" s="771" t="s">
        <v>2167</v>
      </c>
      <c r="B513" s="152" t="s">
        <v>2168</v>
      </c>
      <c r="C513" s="147">
        <v>0</v>
      </c>
      <c r="D513" s="147">
        <v>1</v>
      </c>
      <c r="E513" s="147">
        <v>47</v>
      </c>
      <c r="F513" s="147">
        <v>50</v>
      </c>
      <c r="G513" s="147">
        <f t="shared" si="22"/>
        <v>47</v>
      </c>
      <c r="H513" s="147">
        <f t="shared" si="23"/>
        <v>51</v>
      </c>
      <c r="I513" s="780"/>
    </row>
    <row r="514" spans="1:9">
      <c r="A514" s="706" t="s">
        <v>2171</v>
      </c>
      <c r="B514" s="603" t="s">
        <v>2172</v>
      </c>
      <c r="C514" s="147">
        <v>0</v>
      </c>
      <c r="D514" s="147">
        <v>1</v>
      </c>
      <c r="E514" s="147">
        <v>0</v>
      </c>
      <c r="F514" s="147">
        <v>1</v>
      </c>
      <c r="G514" s="147">
        <f t="shared" si="22"/>
        <v>0</v>
      </c>
      <c r="H514" s="147">
        <f t="shared" si="23"/>
        <v>2</v>
      </c>
      <c r="I514" s="780"/>
    </row>
    <row r="515" spans="1:9">
      <c r="A515" s="706" t="s">
        <v>2173</v>
      </c>
      <c r="B515" s="603" t="s">
        <v>2174</v>
      </c>
      <c r="C515" s="147">
        <v>0</v>
      </c>
      <c r="D515" s="147">
        <v>1</v>
      </c>
      <c r="E515" s="147">
        <v>70</v>
      </c>
      <c r="F515" s="147">
        <v>60</v>
      </c>
      <c r="G515" s="147">
        <f t="shared" si="22"/>
        <v>70</v>
      </c>
      <c r="H515" s="147">
        <f t="shared" si="23"/>
        <v>61</v>
      </c>
      <c r="I515" s="780"/>
    </row>
    <row r="516" spans="1:9">
      <c r="A516" s="610" t="s">
        <v>2375</v>
      </c>
      <c r="B516" s="154" t="s">
        <v>2376</v>
      </c>
      <c r="C516" s="147">
        <v>0</v>
      </c>
      <c r="D516" s="147">
        <v>1</v>
      </c>
      <c r="E516" s="147">
        <v>0</v>
      </c>
      <c r="F516" s="147">
        <v>1</v>
      </c>
      <c r="G516" s="147">
        <f t="shared" si="22"/>
        <v>0</v>
      </c>
      <c r="H516" s="147">
        <f t="shared" si="23"/>
        <v>2</v>
      </c>
      <c r="I516" s="780"/>
    </row>
    <row r="517" spans="1:9">
      <c r="A517" s="771" t="s">
        <v>2175</v>
      </c>
      <c r="B517" s="152" t="s">
        <v>2176</v>
      </c>
      <c r="C517" s="147">
        <v>0</v>
      </c>
      <c r="D517" s="147">
        <v>1</v>
      </c>
      <c r="E517" s="147">
        <v>5</v>
      </c>
      <c r="F517" s="147">
        <v>4</v>
      </c>
      <c r="G517" s="147">
        <f t="shared" si="22"/>
        <v>5</v>
      </c>
      <c r="H517" s="147">
        <f t="shared" si="23"/>
        <v>5</v>
      </c>
      <c r="I517" s="780"/>
    </row>
    <row r="518" spans="1:9">
      <c r="A518" s="771" t="s">
        <v>2377</v>
      </c>
      <c r="B518" s="152" t="s">
        <v>2378</v>
      </c>
      <c r="C518" s="147">
        <v>0</v>
      </c>
      <c r="D518" s="147">
        <v>1</v>
      </c>
      <c r="E518" s="147">
        <v>0</v>
      </c>
      <c r="F518" s="147">
        <v>1</v>
      </c>
      <c r="G518" s="147">
        <f t="shared" si="22"/>
        <v>0</v>
      </c>
      <c r="H518" s="147">
        <f t="shared" si="23"/>
        <v>2</v>
      </c>
      <c r="I518" s="780"/>
    </row>
    <row r="519" spans="1:9">
      <c r="A519" s="771" t="s">
        <v>2177</v>
      </c>
      <c r="B519" s="152" t="s">
        <v>2178</v>
      </c>
      <c r="C519" s="147">
        <v>0</v>
      </c>
      <c r="D519" s="147">
        <v>1</v>
      </c>
      <c r="E519" s="147">
        <v>967</v>
      </c>
      <c r="F519" s="147">
        <v>1060</v>
      </c>
      <c r="G519" s="147">
        <f t="shared" si="22"/>
        <v>967</v>
      </c>
      <c r="H519" s="147">
        <f t="shared" si="23"/>
        <v>1061</v>
      </c>
      <c r="I519" s="780"/>
    </row>
    <row r="520" spans="1:9">
      <c r="A520" s="706" t="s">
        <v>5118</v>
      </c>
      <c r="B520" s="603" t="s">
        <v>5119</v>
      </c>
      <c r="C520" s="147">
        <v>5</v>
      </c>
      <c r="D520" s="147">
        <v>6</v>
      </c>
      <c r="E520" s="147">
        <v>4</v>
      </c>
      <c r="F520" s="147">
        <v>5</v>
      </c>
      <c r="G520" s="147">
        <f t="shared" si="22"/>
        <v>9</v>
      </c>
      <c r="H520" s="147">
        <f t="shared" si="23"/>
        <v>11</v>
      </c>
      <c r="I520" s="780"/>
    </row>
    <row r="521" spans="1:9">
      <c r="A521" s="583" t="s">
        <v>2381</v>
      </c>
      <c r="B521" s="603" t="s">
        <v>2382</v>
      </c>
      <c r="C521" s="147">
        <v>0</v>
      </c>
      <c r="D521" s="147">
        <v>1</v>
      </c>
      <c r="E521" s="147">
        <v>0</v>
      </c>
      <c r="F521" s="147">
        <v>1</v>
      </c>
      <c r="G521" s="147">
        <f t="shared" si="22"/>
        <v>0</v>
      </c>
      <c r="H521" s="147">
        <f t="shared" si="23"/>
        <v>2</v>
      </c>
      <c r="I521" s="780"/>
    </row>
    <row r="522" spans="1:9">
      <c r="A522" s="706" t="s">
        <v>5120</v>
      </c>
      <c r="B522" s="603" t="s">
        <v>5121</v>
      </c>
      <c r="C522" s="147">
        <v>0</v>
      </c>
      <c r="D522" s="147">
        <v>1</v>
      </c>
      <c r="E522" s="147">
        <v>2</v>
      </c>
      <c r="F522" s="147">
        <v>2</v>
      </c>
      <c r="G522" s="147">
        <f t="shared" si="22"/>
        <v>2</v>
      </c>
      <c r="H522" s="147">
        <f t="shared" si="23"/>
        <v>3</v>
      </c>
      <c r="I522" s="780"/>
    </row>
    <row r="523" spans="1:9">
      <c r="A523" s="706" t="s">
        <v>2383</v>
      </c>
      <c r="B523" s="603" t="s">
        <v>2384</v>
      </c>
      <c r="C523" s="147">
        <v>0</v>
      </c>
      <c r="D523" s="147">
        <v>1</v>
      </c>
      <c r="E523" s="147">
        <v>1</v>
      </c>
      <c r="F523" s="147">
        <v>2</v>
      </c>
      <c r="G523" s="147">
        <f t="shared" si="22"/>
        <v>1</v>
      </c>
      <c r="H523" s="147">
        <f t="shared" si="23"/>
        <v>3</v>
      </c>
      <c r="I523" s="780"/>
    </row>
    <row r="524" spans="1:9">
      <c r="A524" s="706" t="s">
        <v>3466</v>
      </c>
      <c r="B524" s="603" t="s">
        <v>3467</v>
      </c>
      <c r="C524" s="147">
        <v>0</v>
      </c>
      <c r="D524" s="147">
        <v>1</v>
      </c>
      <c r="E524" s="147">
        <v>1</v>
      </c>
      <c r="F524" s="147">
        <v>2</v>
      </c>
      <c r="G524" s="147">
        <f t="shared" si="22"/>
        <v>1</v>
      </c>
      <c r="H524" s="147">
        <f t="shared" si="23"/>
        <v>3</v>
      </c>
      <c r="I524" s="780"/>
    </row>
    <row r="525" spans="1:9">
      <c r="A525" s="706" t="s">
        <v>3468</v>
      </c>
      <c r="B525" s="603" t="s">
        <v>3469</v>
      </c>
      <c r="C525" s="147">
        <v>0</v>
      </c>
      <c r="D525" s="147">
        <v>1</v>
      </c>
      <c r="E525" s="147">
        <v>0</v>
      </c>
      <c r="F525" s="147">
        <v>1</v>
      </c>
      <c r="G525" s="147">
        <f t="shared" si="22"/>
        <v>0</v>
      </c>
      <c r="H525" s="147">
        <f t="shared" si="23"/>
        <v>2</v>
      </c>
      <c r="I525" s="780"/>
    </row>
    <row r="526" spans="1:9">
      <c r="A526" s="706" t="s">
        <v>5122</v>
      </c>
      <c r="B526" s="603" t="s">
        <v>5123</v>
      </c>
      <c r="C526" s="147">
        <v>0</v>
      </c>
      <c r="D526" s="147">
        <v>1</v>
      </c>
      <c r="E526" s="147">
        <v>19</v>
      </c>
      <c r="F526" s="147">
        <v>22</v>
      </c>
      <c r="G526" s="147">
        <f t="shared" si="22"/>
        <v>19</v>
      </c>
      <c r="H526" s="147">
        <f t="shared" si="23"/>
        <v>23</v>
      </c>
      <c r="I526" s="780"/>
    </row>
    <row r="527" spans="1:9">
      <c r="A527" s="706" t="s">
        <v>2385</v>
      </c>
      <c r="B527" s="603" t="s">
        <v>2386</v>
      </c>
      <c r="C527" s="147">
        <v>9</v>
      </c>
      <c r="D527" s="147">
        <v>12</v>
      </c>
      <c r="E527" s="147">
        <v>496</v>
      </c>
      <c r="F527" s="147">
        <v>490</v>
      </c>
      <c r="G527" s="147">
        <f t="shared" si="22"/>
        <v>505</v>
      </c>
      <c r="H527" s="147">
        <f t="shared" si="23"/>
        <v>502</v>
      </c>
      <c r="I527" s="780"/>
    </row>
    <row r="528" spans="1:9">
      <c r="A528" s="583" t="s">
        <v>2391</v>
      </c>
      <c r="B528" s="603" t="s">
        <v>2392</v>
      </c>
      <c r="C528" s="147">
        <v>15</v>
      </c>
      <c r="D528" s="147">
        <v>20</v>
      </c>
      <c r="E528" s="147">
        <v>1417</v>
      </c>
      <c r="F528" s="147">
        <v>1510</v>
      </c>
      <c r="G528" s="147">
        <f t="shared" si="22"/>
        <v>1432</v>
      </c>
      <c r="H528" s="147">
        <f t="shared" si="23"/>
        <v>1530</v>
      </c>
      <c r="I528" s="780"/>
    </row>
    <row r="529" spans="1:9">
      <c r="A529" s="706" t="s">
        <v>2179</v>
      </c>
      <c r="B529" s="603" t="s">
        <v>2180</v>
      </c>
      <c r="C529" s="147">
        <v>1</v>
      </c>
      <c r="D529" s="147">
        <v>2</v>
      </c>
      <c r="E529" s="147">
        <v>25</v>
      </c>
      <c r="F529" s="147">
        <v>25</v>
      </c>
      <c r="G529" s="147">
        <f t="shared" si="22"/>
        <v>26</v>
      </c>
      <c r="H529" s="147">
        <f t="shared" si="23"/>
        <v>27</v>
      </c>
      <c r="I529" s="780"/>
    </row>
    <row r="530" spans="1:9">
      <c r="A530" s="771" t="s">
        <v>2961</v>
      </c>
      <c r="B530" s="152" t="s">
        <v>2962</v>
      </c>
      <c r="C530" s="147">
        <v>0</v>
      </c>
      <c r="D530" s="147">
        <v>1</v>
      </c>
      <c r="E530" s="147">
        <v>0</v>
      </c>
      <c r="F530" s="147">
        <v>1</v>
      </c>
      <c r="G530" s="147">
        <f t="shared" si="22"/>
        <v>0</v>
      </c>
      <c r="H530" s="147">
        <f t="shared" si="23"/>
        <v>2</v>
      </c>
      <c r="I530" s="780"/>
    </row>
    <row r="531" spans="1:9">
      <c r="A531" s="610" t="s">
        <v>2393</v>
      </c>
      <c r="B531" s="145" t="s">
        <v>3204</v>
      </c>
      <c r="C531" s="147">
        <v>0</v>
      </c>
      <c r="D531" s="147">
        <v>0</v>
      </c>
      <c r="E531" s="147">
        <v>0</v>
      </c>
      <c r="F531" s="147">
        <v>1</v>
      </c>
      <c r="G531" s="147">
        <f t="shared" si="22"/>
        <v>0</v>
      </c>
      <c r="H531" s="147">
        <f t="shared" si="23"/>
        <v>1</v>
      </c>
      <c r="I531" s="780"/>
    </row>
    <row r="532" spans="1:9">
      <c r="A532" s="610" t="s">
        <v>2395</v>
      </c>
      <c r="B532" s="145" t="s">
        <v>2396</v>
      </c>
      <c r="C532" s="147">
        <v>0</v>
      </c>
      <c r="D532" s="147">
        <v>0</v>
      </c>
      <c r="E532" s="147">
        <v>0</v>
      </c>
      <c r="F532" s="147">
        <v>1</v>
      </c>
      <c r="G532" s="147">
        <f t="shared" si="22"/>
        <v>0</v>
      </c>
      <c r="H532" s="147">
        <f t="shared" si="23"/>
        <v>1</v>
      </c>
      <c r="I532" s="780"/>
    </row>
    <row r="533" spans="1:9">
      <c r="A533" s="610" t="s">
        <v>2397</v>
      </c>
      <c r="B533" s="145" t="s">
        <v>5124</v>
      </c>
      <c r="C533" s="147">
        <v>0</v>
      </c>
      <c r="D533" s="147">
        <v>0</v>
      </c>
      <c r="E533" s="147">
        <v>0</v>
      </c>
      <c r="F533" s="147">
        <v>1</v>
      </c>
      <c r="G533" s="147">
        <f t="shared" si="22"/>
        <v>0</v>
      </c>
      <c r="H533" s="147">
        <f t="shared" si="23"/>
        <v>1</v>
      </c>
      <c r="I533" s="780"/>
    </row>
    <row r="534" spans="1:9">
      <c r="A534" s="610" t="s">
        <v>2403</v>
      </c>
      <c r="B534" s="154" t="s">
        <v>2404</v>
      </c>
      <c r="C534" s="147">
        <v>0</v>
      </c>
      <c r="D534" s="147">
        <v>1</v>
      </c>
      <c r="E534" s="147">
        <v>0</v>
      </c>
      <c r="F534" s="147">
        <v>1</v>
      </c>
      <c r="G534" s="147">
        <f t="shared" si="22"/>
        <v>0</v>
      </c>
      <c r="H534" s="147">
        <f t="shared" si="23"/>
        <v>2</v>
      </c>
      <c r="I534" s="780"/>
    </row>
    <row r="535" spans="1:9">
      <c r="A535" s="610" t="s">
        <v>2541</v>
      </c>
      <c r="B535" s="154" t="s">
        <v>2542</v>
      </c>
      <c r="C535" s="147">
        <v>0</v>
      </c>
      <c r="D535" s="147">
        <v>1</v>
      </c>
      <c r="E535" s="147">
        <v>0</v>
      </c>
      <c r="F535" s="147">
        <v>1</v>
      </c>
      <c r="G535" s="147">
        <f t="shared" si="22"/>
        <v>0</v>
      </c>
      <c r="H535" s="147">
        <f t="shared" si="23"/>
        <v>2</v>
      </c>
      <c r="I535" s="780"/>
    </row>
    <row r="536" spans="1:9">
      <c r="A536" s="771" t="s">
        <v>3470</v>
      </c>
      <c r="B536" s="152" t="s">
        <v>3471</v>
      </c>
      <c r="C536" s="147">
        <v>0</v>
      </c>
      <c r="D536" s="147">
        <v>1</v>
      </c>
      <c r="E536" s="147">
        <v>0</v>
      </c>
      <c r="F536" s="147">
        <v>1</v>
      </c>
      <c r="G536" s="147">
        <f t="shared" si="22"/>
        <v>0</v>
      </c>
      <c r="H536" s="147">
        <f t="shared" si="23"/>
        <v>2</v>
      </c>
      <c r="I536" s="780"/>
    </row>
    <row r="537" spans="1:9">
      <c r="A537" s="610" t="s">
        <v>2185</v>
      </c>
      <c r="B537" s="154" t="s">
        <v>2186</v>
      </c>
      <c r="C537" s="147">
        <v>0</v>
      </c>
      <c r="D537" s="147">
        <v>1</v>
      </c>
      <c r="E537" s="147">
        <v>0</v>
      </c>
      <c r="F537" s="147">
        <v>1</v>
      </c>
      <c r="G537" s="147">
        <f t="shared" si="22"/>
        <v>0</v>
      </c>
      <c r="H537" s="147">
        <f t="shared" si="23"/>
        <v>2</v>
      </c>
      <c r="I537" s="780"/>
    </row>
    <row r="538" spans="1:9">
      <c r="A538" s="610" t="s">
        <v>2187</v>
      </c>
      <c r="B538" s="154" t="s">
        <v>2188</v>
      </c>
      <c r="C538" s="147">
        <v>0</v>
      </c>
      <c r="D538" s="147">
        <v>1</v>
      </c>
      <c r="E538" s="147">
        <v>4</v>
      </c>
      <c r="F538" s="147">
        <v>5</v>
      </c>
      <c r="G538" s="147">
        <f t="shared" si="22"/>
        <v>4</v>
      </c>
      <c r="H538" s="147">
        <f t="shared" si="23"/>
        <v>6</v>
      </c>
      <c r="I538" s="780"/>
    </row>
    <row r="539" spans="1:9">
      <c r="A539" s="525" t="s">
        <v>2561</v>
      </c>
      <c r="B539" s="523" t="s">
        <v>2562</v>
      </c>
      <c r="C539" s="147">
        <v>0</v>
      </c>
      <c r="D539" s="147">
        <v>1</v>
      </c>
      <c r="E539" s="147">
        <v>1</v>
      </c>
      <c r="F539" s="147">
        <v>2</v>
      </c>
      <c r="G539" s="147">
        <f t="shared" si="22"/>
        <v>1</v>
      </c>
      <c r="H539" s="147">
        <f t="shared" si="23"/>
        <v>3</v>
      </c>
      <c r="I539" s="780"/>
    </row>
    <row r="540" spans="1:9" ht="24">
      <c r="A540" s="706" t="s">
        <v>5125</v>
      </c>
      <c r="B540" s="317" t="s">
        <v>5126</v>
      </c>
      <c r="C540" s="147">
        <v>0</v>
      </c>
      <c r="D540" s="147">
        <v>1</v>
      </c>
      <c r="E540" s="147">
        <v>0</v>
      </c>
      <c r="F540" s="147">
        <v>1</v>
      </c>
      <c r="G540" s="147">
        <f t="shared" si="22"/>
        <v>0</v>
      </c>
      <c r="H540" s="147">
        <f t="shared" si="23"/>
        <v>2</v>
      </c>
      <c r="I540" s="780"/>
    </row>
    <row r="541" spans="1:9">
      <c r="A541" s="776" t="s">
        <v>5127</v>
      </c>
      <c r="B541" s="162" t="s">
        <v>5128</v>
      </c>
      <c r="C541" s="147">
        <v>0</v>
      </c>
      <c r="D541" s="147">
        <v>1</v>
      </c>
      <c r="E541" s="147">
        <v>0</v>
      </c>
      <c r="F541" s="147">
        <v>1</v>
      </c>
      <c r="G541" s="147">
        <f t="shared" si="22"/>
        <v>0</v>
      </c>
      <c r="H541" s="147">
        <f t="shared" si="23"/>
        <v>2</v>
      </c>
      <c r="I541" s="780"/>
    </row>
    <row r="542" spans="1:9" ht="24">
      <c r="A542" s="771" t="s">
        <v>3474</v>
      </c>
      <c r="B542" s="152" t="s">
        <v>3475</v>
      </c>
      <c r="C542" s="147">
        <v>0</v>
      </c>
      <c r="D542" s="147">
        <v>1</v>
      </c>
      <c r="E542" s="147">
        <v>450</v>
      </c>
      <c r="F542" s="147">
        <v>480</v>
      </c>
      <c r="G542" s="147">
        <f t="shared" si="22"/>
        <v>450</v>
      </c>
      <c r="H542" s="147">
        <f t="shared" si="23"/>
        <v>481</v>
      </c>
      <c r="I542" s="780"/>
    </row>
    <row r="543" spans="1:9">
      <c r="A543" s="583" t="s">
        <v>2233</v>
      </c>
      <c r="B543" s="603" t="s">
        <v>2234</v>
      </c>
      <c r="C543" s="147">
        <v>0</v>
      </c>
      <c r="D543" s="147">
        <v>1</v>
      </c>
      <c r="E543" s="147">
        <v>0</v>
      </c>
      <c r="F543" s="147">
        <v>1</v>
      </c>
      <c r="G543" s="147">
        <f t="shared" si="22"/>
        <v>0</v>
      </c>
      <c r="H543" s="147">
        <f t="shared" si="23"/>
        <v>2</v>
      </c>
      <c r="I543" s="780"/>
    </row>
    <row r="544" spans="1:9">
      <c r="A544" s="706" t="s">
        <v>2191</v>
      </c>
      <c r="B544" s="603" t="s">
        <v>2192</v>
      </c>
      <c r="C544" s="147">
        <v>0</v>
      </c>
      <c r="D544" s="147">
        <v>1</v>
      </c>
      <c r="E544" s="147">
        <v>1</v>
      </c>
      <c r="F544" s="147">
        <v>2</v>
      </c>
      <c r="G544" s="147">
        <f t="shared" si="22"/>
        <v>1</v>
      </c>
      <c r="H544" s="147">
        <f t="shared" si="23"/>
        <v>3</v>
      </c>
      <c r="I544" s="780"/>
    </row>
    <row r="545" spans="1:9" ht="24">
      <c r="A545" s="706" t="s">
        <v>2193</v>
      </c>
      <c r="B545" s="603" t="s">
        <v>2194</v>
      </c>
      <c r="C545" s="147">
        <v>30</v>
      </c>
      <c r="D545" s="147">
        <v>30</v>
      </c>
      <c r="E545" s="147">
        <v>2174</v>
      </c>
      <c r="F545" s="147">
        <v>2200</v>
      </c>
      <c r="G545" s="147">
        <f t="shared" si="22"/>
        <v>2204</v>
      </c>
      <c r="H545" s="147">
        <f t="shared" si="23"/>
        <v>2230</v>
      </c>
      <c r="I545" s="780"/>
    </row>
    <row r="546" spans="1:9">
      <c r="A546" s="583" t="s">
        <v>5129</v>
      </c>
      <c r="B546" s="603" t="s">
        <v>5130</v>
      </c>
      <c r="C546" s="147">
        <v>0</v>
      </c>
      <c r="D546" s="147">
        <v>1</v>
      </c>
      <c r="E546" s="147">
        <v>0</v>
      </c>
      <c r="F546" s="147">
        <v>1</v>
      </c>
      <c r="G546" s="147">
        <f t="shared" si="22"/>
        <v>0</v>
      </c>
      <c r="H546" s="147">
        <f t="shared" si="23"/>
        <v>2</v>
      </c>
      <c r="I546" s="780"/>
    </row>
    <row r="547" spans="1:9">
      <c r="A547" s="786" t="s">
        <v>5131</v>
      </c>
      <c r="B547" s="797" t="s">
        <v>5132</v>
      </c>
      <c r="C547" s="147">
        <v>0</v>
      </c>
      <c r="D547" s="147">
        <v>1</v>
      </c>
      <c r="E547" s="147">
        <v>0</v>
      </c>
      <c r="F547" s="147">
        <v>1</v>
      </c>
      <c r="G547" s="147">
        <f t="shared" si="22"/>
        <v>0</v>
      </c>
      <c r="H547" s="147">
        <f t="shared" si="23"/>
        <v>2</v>
      </c>
      <c r="I547" s="780"/>
    </row>
    <row r="548" spans="1:9">
      <c r="A548" s="798" t="s">
        <v>3205</v>
      </c>
      <c r="B548" s="797" t="s">
        <v>3206</v>
      </c>
      <c r="C548" s="147">
        <v>0</v>
      </c>
      <c r="D548" s="147">
        <v>1</v>
      </c>
      <c r="E548" s="147">
        <v>2</v>
      </c>
      <c r="F548" s="147">
        <v>1</v>
      </c>
      <c r="G548" s="147">
        <f t="shared" si="22"/>
        <v>2</v>
      </c>
      <c r="H548" s="147">
        <f t="shared" si="23"/>
        <v>2</v>
      </c>
      <c r="I548" s="780"/>
    </row>
    <row r="549" spans="1:9">
      <c r="A549" s="787" t="s">
        <v>2235</v>
      </c>
      <c r="B549" s="434" t="s">
        <v>2236</v>
      </c>
      <c r="C549" s="147">
        <v>0</v>
      </c>
      <c r="D549" s="147">
        <v>1</v>
      </c>
      <c r="E549" s="147">
        <v>2</v>
      </c>
      <c r="F549" s="147">
        <v>4</v>
      </c>
      <c r="G549" s="147">
        <f t="shared" si="22"/>
        <v>2</v>
      </c>
      <c r="H549" s="147">
        <f t="shared" si="23"/>
        <v>5</v>
      </c>
      <c r="I549" s="780"/>
    </row>
    <row r="550" spans="1:9">
      <c r="A550" s="786" t="s">
        <v>2195</v>
      </c>
      <c r="B550" s="797" t="s">
        <v>2196</v>
      </c>
      <c r="C550" s="147">
        <v>0</v>
      </c>
      <c r="D550" s="147">
        <v>1</v>
      </c>
      <c r="E550" s="147">
        <v>15078</v>
      </c>
      <c r="F550" s="147">
        <v>15300</v>
      </c>
      <c r="G550" s="147">
        <f t="shared" si="22"/>
        <v>15078</v>
      </c>
      <c r="H550" s="147">
        <f t="shared" si="23"/>
        <v>15301</v>
      </c>
      <c r="I550" s="780"/>
    </row>
    <row r="551" spans="1:9">
      <c r="A551" s="614" t="s">
        <v>2197</v>
      </c>
      <c r="B551" s="799" t="s">
        <v>2198</v>
      </c>
      <c r="C551" s="147">
        <v>0</v>
      </c>
      <c r="D551" s="147">
        <v>1</v>
      </c>
      <c r="E551" s="147">
        <v>19</v>
      </c>
      <c r="F551" s="147">
        <v>20</v>
      </c>
      <c r="G551" s="147">
        <f t="shared" si="22"/>
        <v>19</v>
      </c>
      <c r="H551" s="147">
        <f t="shared" si="23"/>
        <v>21</v>
      </c>
      <c r="I551" s="780"/>
    </row>
    <row r="552" spans="1:9">
      <c r="A552" s="349" t="s">
        <v>2237</v>
      </c>
      <c r="B552" s="348" t="s">
        <v>2238</v>
      </c>
      <c r="C552" s="147">
        <v>0</v>
      </c>
      <c r="D552" s="147">
        <v>1</v>
      </c>
      <c r="E552" s="147">
        <v>0</v>
      </c>
      <c r="F552" s="147">
        <v>1</v>
      </c>
      <c r="G552" s="147">
        <f t="shared" si="22"/>
        <v>0</v>
      </c>
      <c r="H552" s="147">
        <f t="shared" si="23"/>
        <v>2</v>
      </c>
      <c r="I552" s="780"/>
    </row>
    <row r="553" spans="1:9">
      <c r="A553" s="349" t="s">
        <v>2571</v>
      </c>
      <c r="B553" s="348" t="s">
        <v>2572</v>
      </c>
      <c r="C553" s="147">
        <v>0</v>
      </c>
      <c r="D553" s="147">
        <v>1</v>
      </c>
      <c r="E553" s="147">
        <v>0</v>
      </c>
      <c r="F553" s="147">
        <v>1</v>
      </c>
      <c r="G553" s="147">
        <f t="shared" si="22"/>
        <v>0</v>
      </c>
      <c r="H553" s="147">
        <f t="shared" si="23"/>
        <v>2</v>
      </c>
      <c r="I553" s="780"/>
    </row>
    <row r="554" spans="1:9">
      <c r="A554" s="786" t="s">
        <v>2199</v>
      </c>
      <c r="B554" s="797" t="s">
        <v>2200</v>
      </c>
      <c r="C554" s="147">
        <v>0</v>
      </c>
      <c r="D554" s="147">
        <v>1</v>
      </c>
      <c r="E554" s="147">
        <v>2704</v>
      </c>
      <c r="F554" s="147">
        <v>2600</v>
      </c>
      <c r="G554" s="147">
        <f t="shared" si="22"/>
        <v>2704</v>
      </c>
      <c r="H554" s="147">
        <f t="shared" si="23"/>
        <v>2601</v>
      </c>
      <c r="I554" s="780"/>
    </row>
    <row r="555" spans="1:9">
      <c r="A555" s="786" t="s">
        <v>2201</v>
      </c>
      <c r="B555" s="797" t="s">
        <v>2202</v>
      </c>
      <c r="C555" s="147">
        <v>2</v>
      </c>
      <c r="D555" s="147">
        <v>4</v>
      </c>
      <c r="E555" s="147">
        <v>9106</v>
      </c>
      <c r="F555" s="147">
        <v>8900</v>
      </c>
      <c r="G555" s="147">
        <f t="shared" si="22"/>
        <v>9108</v>
      </c>
      <c r="H555" s="147">
        <f t="shared" si="23"/>
        <v>8904</v>
      </c>
      <c r="I555" s="780"/>
    </row>
    <row r="556" spans="1:9" ht="24">
      <c r="A556" s="786" t="s">
        <v>2203</v>
      </c>
      <c r="B556" s="797" t="s">
        <v>2204</v>
      </c>
      <c r="C556" s="147">
        <v>1</v>
      </c>
      <c r="D556" s="147">
        <v>2</v>
      </c>
      <c r="E556" s="147">
        <v>8148</v>
      </c>
      <c r="F556" s="147">
        <v>8200</v>
      </c>
      <c r="G556" s="147">
        <f t="shared" si="22"/>
        <v>8149</v>
      </c>
      <c r="H556" s="147">
        <f t="shared" si="23"/>
        <v>8202</v>
      </c>
      <c r="I556" s="780"/>
    </row>
    <row r="557" spans="1:9">
      <c r="A557" s="786" t="s">
        <v>3476</v>
      </c>
      <c r="B557" s="440" t="s">
        <v>3477</v>
      </c>
      <c r="C557" s="147">
        <v>0</v>
      </c>
      <c r="D557" s="147">
        <v>1</v>
      </c>
      <c r="E557" s="147">
        <v>89</v>
      </c>
      <c r="F557" s="147">
        <v>120</v>
      </c>
      <c r="G557" s="147">
        <f t="shared" si="22"/>
        <v>89</v>
      </c>
      <c r="H557" s="147">
        <f t="shared" si="23"/>
        <v>121</v>
      </c>
      <c r="I557" s="780"/>
    </row>
    <row r="558" spans="1:9">
      <c r="A558" s="786" t="s">
        <v>2205</v>
      </c>
      <c r="B558" s="797" t="s">
        <v>2206</v>
      </c>
      <c r="C558" s="147">
        <v>0</v>
      </c>
      <c r="D558" s="147">
        <v>1</v>
      </c>
      <c r="E558" s="147">
        <v>7577</v>
      </c>
      <c r="F558" s="147">
        <v>7600</v>
      </c>
      <c r="G558" s="147">
        <f t="shared" si="22"/>
        <v>7577</v>
      </c>
      <c r="H558" s="147">
        <f t="shared" si="23"/>
        <v>7601</v>
      </c>
      <c r="I558" s="780"/>
    </row>
    <row r="559" spans="1:9">
      <c r="A559" s="787" t="s">
        <v>2207</v>
      </c>
      <c r="B559" s="434" t="s">
        <v>2208</v>
      </c>
      <c r="C559" s="147">
        <v>0</v>
      </c>
      <c r="D559" s="147">
        <v>1</v>
      </c>
      <c r="E559" s="147">
        <v>1</v>
      </c>
      <c r="F559" s="147">
        <v>2</v>
      </c>
      <c r="G559" s="147">
        <f t="shared" si="22"/>
        <v>1</v>
      </c>
      <c r="H559" s="147">
        <f t="shared" si="23"/>
        <v>3</v>
      </c>
      <c r="I559" s="780"/>
    </row>
    <row r="560" spans="1:9">
      <c r="A560" s="786" t="s">
        <v>2573</v>
      </c>
      <c r="B560" s="797" t="s">
        <v>2574</v>
      </c>
      <c r="C560" s="147">
        <v>0</v>
      </c>
      <c r="D560" s="147">
        <v>1</v>
      </c>
      <c r="E560" s="147">
        <v>111</v>
      </c>
      <c r="F560" s="147">
        <v>120</v>
      </c>
      <c r="G560" s="147">
        <f t="shared" si="22"/>
        <v>111</v>
      </c>
      <c r="H560" s="147">
        <f t="shared" si="23"/>
        <v>121</v>
      </c>
      <c r="I560" s="780"/>
    </row>
    <row r="561" spans="1:9" ht="24">
      <c r="A561" s="786" t="s">
        <v>2209</v>
      </c>
      <c r="B561" s="782" t="s">
        <v>2210</v>
      </c>
      <c r="C561" s="147">
        <v>0</v>
      </c>
      <c r="D561" s="147">
        <v>1</v>
      </c>
      <c r="E561" s="147">
        <v>14</v>
      </c>
      <c r="F561" s="147">
        <v>15</v>
      </c>
      <c r="G561" s="147">
        <f t="shared" si="22"/>
        <v>14</v>
      </c>
      <c r="H561" s="147">
        <f t="shared" si="23"/>
        <v>16</v>
      </c>
      <c r="I561" s="780"/>
    </row>
    <row r="562" spans="1:9">
      <c r="A562" s="614" t="s">
        <v>2579</v>
      </c>
      <c r="B562" s="799" t="s">
        <v>2580</v>
      </c>
      <c r="C562" s="147">
        <v>0</v>
      </c>
      <c r="D562" s="147">
        <v>1</v>
      </c>
      <c r="E562" s="147">
        <v>0</v>
      </c>
      <c r="F562" s="147">
        <v>1</v>
      </c>
      <c r="G562" s="147">
        <f t="shared" si="22"/>
        <v>0</v>
      </c>
      <c r="H562" s="147">
        <f t="shared" si="23"/>
        <v>2</v>
      </c>
      <c r="I562" s="780"/>
    </row>
    <row r="563" spans="1:9" ht="24">
      <c r="A563" s="614" t="s">
        <v>2581</v>
      </c>
      <c r="B563" s="799" t="s">
        <v>2582</v>
      </c>
      <c r="C563" s="147">
        <v>0</v>
      </c>
      <c r="D563" s="147">
        <v>1</v>
      </c>
      <c r="E563" s="147">
        <v>0</v>
      </c>
      <c r="F563" s="147">
        <v>1</v>
      </c>
      <c r="G563" s="147">
        <f t="shared" si="22"/>
        <v>0</v>
      </c>
      <c r="H563" s="147">
        <f t="shared" si="23"/>
        <v>2</v>
      </c>
      <c r="I563" s="780"/>
    </row>
    <row r="564" spans="1:9">
      <c r="A564" s="798" t="s">
        <v>3207</v>
      </c>
      <c r="B564" s="800" t="s">
        <v>3208</v>
      </c>
      <c r="C564" s="147">
        <v>0</v>
      </c>
      <c r="D564" s="147">
        <v>1</v>
      </c>
      <c r="E564" s="147">
        <v>0</v>
      </c>
      <c r="F564" s="147">
        <v>1</v>
      </c>
      <c r="G564" s="147">
        <f t="shared" si="22"/>
        <v>0</v>
      </c>
      <c r="H564" s="147">
        <f t="shared" si="23"/>
        <v>2</v>
      </c>
      <c r="I564" s="780"/>
    </row>
    <row r="565" spans="1:9">
      <c r="A565" s="787" t="s">
        <v>2241</v>
      </c>
      <c r="B565" s="434" t="s">
        <v>2242</v>
      </c>
      <c r="C565" s="147">
        <v>0</v>
      </c>
      <c r="D565" s="147">
        <v>1</v>
      </c>
      <c r="E565" s="147">
        <v>0</v>
      </c>
      <c r="F565" s="147">
        <v>1</v>
      </c>
      <c r="G565" s="147">
        <f t="shared" si="22"/>
        <v>0</v>
      </c>
      <c r="H565" s="147">
        <f t="shared" si="23"/>
        <v>2</v>
      </c>
      <c r="I565" s="780"/>
    </row>
    <row r="566" spans="1:9">
      <c r="A566" s="786" t="s">
        <v>2211</v>
      </c>
      <c r="B566" s="797" t="s">
        <v>2212</v>
      </c>
      <c r="C566" s="147">
        <v>0</v>
      </c>
      <c r="D566" s="147">
        <v>1</v>
      </c>
      <c r="E566" s="147">
        <v>1790</v>
      </c>
      <c r="F566" s="147">
        <v>1800</v>
      </c>
      <c r="G566" s="147">
        <f t="shared" ref="G566:G579" si="24">C566+E566</f>
        <v>1790</v>
      </c>
      <c r="H566" s="147">
        <f t="shared" ref="H566:H579" si="25">D566+F566</f>
        <v>1801</v>
      </c>
      <c r="I566" s="780"/>
    </row>
    <row r="567" spans="1:9">
      <c r="A567" s="614" t="s">
        <v>2583</v>
      </c>
      <c r="B567" s="799" t="s">
        <v>2584</v>
      </c>
      <c r="C567" s="147">
        <v>0</v>
      </c>
      <c r="D567" s="147">
        <v>1</v>
      </c>
      <c r="E567" s="147">
        <v>2</v>
      </c>
      <c r="F567" s="147">
        <v>1</v>
      </c>
      <c r="G567" s="147">
        <f t="shared" si="24"/>
        <v>2</v>
      </c>
      <c r="H567" s="147">
        <f t="shared" si="25"/>
        <v>2</v>
      </c>
      <c r="I567" s="780"/>
    </row>
    <row r="568" spans="1:9">
      <c r="A568" s="614" t="s">
        <v>5133</v>
      </c>
      <c r="B568" s="799" t="s">
        <v>5134</v>
      </c>
      <c r="C568" s="147">
        <v>0</v>
      </c>
      <c r="D568" s="147">
        <v>1</v>
      </c>
      <c r="E568" s="147">
        <v>0</v>
      </c>
      <c r="F568" s="147">
        <v>1</v>
      </c>
      <c r="G568" s="147">
        <f t="shared" si="24"/>
        <v>0</v>
      </c>
      <c r="H568" s="147">
        <f t="shared" si="25"/>
        <v>2</v>
      </c>
      <c r="I568" s="780"/>
    </row>
    <row r="569" spans="1:9">
      <c r="A569" s="786" t="s">
        <v>3971</v>
      </c>
      <c r="B569" s="797" t="s">
        <v>3972</v>
      </c>
      <c r="C569" s="147">
        <v>0</v>
      </c>
      <c r="D569" s="147">
        <v>1</v>
      </c>
      <c r="E569" s="147">
        <v>0</v>
      </c>
      <c r="F569" s="147">
        <v>1</v>
      </c>
      <c r="G569" s="147">
        <f t="shared" si="24"/>
        <v>0</v>
      </c>
      <c r="H569" s="147">
        <f t="shared" si="25"/>
        <v>2</v>
      </c>
      <c r="I569" s="780"/>
    </row>
    <row r="570" spans="1:9">
      <c r="A570" s="786" t="s">
        <v>2213</v>
      </c>
      <c r="B570" s="797" t="s">
        <v>2214</v>
      </c>
      <c r="C570" s="147">
        <v>0</v>
      </c>
      <c r="D570" s="147">
        <v>1</v>
      </c>
      <c r="E570" s="147">
        <v>7</v>
      </c>
      <c r="F570" s="147">
        <v>6</v>
      </c>
      <c r="G570" s="147">
        <f t="shared" si="24"/>
        <v>7</v>
      </c>
      <c r="H570" s="147">
        <f t="shared" si="25"/>
        <v>7</v>
      </c>
      <c r="I570" s="780"/>
    </row>
    <row r="571" spans="1:9">
      <c r="A571" s="801" t="s">
        <v>3478</v>
      </c>
      <c r="B571" s="802" t="s">
        <v>3479</v>
      </c>
      <c r="C571" s="147">
        <v>0</v>
      </c>
      <c r="D571" s="147">
        <v>1</v>
      </c>
      <c r="E571" s="147">
        <v>0</v>
      </c>
      <c r="F571" s="147">
        <v>1</v>
      </c>
      <c r="G571" s="147">
        <f t="shared" si="24"/>
        <v>0</v>
      </c>
      <c r="H571" s="147">
        <f t="shared" si="25"/>
        <v>2</v>
      </c>
      <c r="I571" s="780"/>
    </row>
    <row r="572" spans="1:9" ht="24">
      <c r="A572" s="786" t="s">
        <v>2215</v>
      </c>
      <c r="B572" s="797" t="s">
        <v>2216</v>
      </c>
      <c r="C572" s="147">
        <v>0</v>
      </c>
      <c r="D572" s="147">
        <v>1</v>
      </c>
      <c r="E572" s="147">
        <v>3183</v>
      </c>
      <c r="F572" s="147">
        <v>3200</v>
      </c>
      <c r="G572" s="147">
        <f t="shared" si="24"/>
        <v>3183</v>
      </c>
      <c r="H572" s="147">
        <f t="shared" si="25"/>
        <v>3201</v>
      </c>
      <c r="I572" s="780"/>
    </row>
    <row r="573" spans="1:9">
      <c r="A573" s="787" t="s">
        <v>2585</v>
      </c>
      <c r="B573" s="434" t="s">
        <v>2586</v>
      </c>
      <c r="C573" s="147">
        <v>0</v>
      </c>
      <c r="D573" s="147">
        <v>1</v>
      </c>
      <c r="E573" s="147">
        <v>0</v>
      </c>
      <c r="F573" s="147">
        <v>1</v>
      </c>
      <c r="G573" s="147">
        <f t="shared" si="24"/>
        <v>0</v>
      </c>
      <c r="H573" s="147">
        <f t="shared" si="25"/>
        <v>2</v>
      </c>
      <c r="I573" s="780"/>
    </row>
    <row r="574" spans="1:9" ht="24">
      <c r="A574" s="787" t="s">
        <v>5135</v>
      </c>
      <c r="B574" s="434" t="s">
        <v>5136</v>
      </c>
      <c r="C574" s="147">
        <v>0</v>
      </c>
      <c r="D574" s="147">
        <v>1</v>
      </c>
      <c r="E574" s="147">
        <v>0</v>
      </c>
      <c r="F574" s="147">
        <v>1</v>
      </c>
      <c r="G574" s="147">
        <f t="shared" si="24"/>
        <v>0</v>
      </c>
      <c r="H574" s="147">
        <f t="shared" si="25"/>
        <v>2</v>
      </c>
      <c r="I574" s="780"/>
    </row>
    <row r="575" spans="1:9">
      <c r="A575" s="390" t="s">
        <v>2601</v>
      </c>
      <c r="B575" s="342" t="s">
        <v>2602</v>
      </c>
      <c r="C575" s="147">
        <v>0</v>
      </c>
      <c r="D575" s="147">
        <v>0</v>
      </c>
      <c r="E575" s="147">
        <v>1</v>
      </c>
      <c r="F575" s="147">
        <v>1</v>
      </c>
      <c r="G575" s="147">
        <f t="shared" si="24"/>
        <v>1</v>
      </c>
      <c r="H575" s="147">
        <f t="shared" si="25"/>
        <v>1</v>
      </c>
      <c r="I575" s="780"/>
    </row>
    <row r="576" spans="1:9">
      <c r="A576" s="349" t="s">
        <v>2165</v>
      </c>
      <c r="B576" s="616" t="s">
        <v>2166</v>
      </c>
      <c r="C576" s="147">
        <v>0</v>
      </c>
      <c r="D576" s="147">
        <v>0</v>
      </c>
      <c r="E576" s="147">
        <v>13</v>
      </c>
      <c r="F576" s="147">
        <v>12</v>
      </c>
      <c r="G576" s="147">
        <f t="shared" si="24"/>
        <v>13</v>
      </c>
      <c r="H576" s="147">
        <f t="shared" si="25"/>
        <v>12</v>
      </c>
      <c r="I576" s="780"/>
    </row>
    <row r="577" spans="1:9">
      <c r="A577" s="8" t="s">
        <v>5137</v>
      </c>
      <c r="B577" s="8" t="s">
        <v>5138</v>
      </c>
      <c r="C577" s="147">
        <v>0</v>
      </c>
      <c r="D577" s="147"/>
      <c r="E577" s="147">
        <v>0</v>
      </c>
      <c r="F577" s="147">
        <v>1</v>
      </c>
      <c r="G577" s="147">
        <f t="shared" si="24"/>
        <v>0</v>
      </c>
      <c r="H577" s="147">
        <f t="shared" si="25"/>
        <v>1</v>
      </c>
      <c r="I577" s="778"/>
    </row>
    <row r="578" spans="1:9">
      <c r="A578" s="8" t="s">
        <v>4718</v>
      </c>
      <c r="B578" s="8" t="s">
        <v>4719</v>
      </c>
      <c r="C578" s="147">
        <v>0</v>
      </c>
      <c r="D578" s="147"/>
      <c r="E578" s="147">
        <v>0</v>
      </c>
      <c r="F578" s="147">
        <v>1</v>
      </c>
      <c r="G578" s="147">
        <f t="shared" si="24"/>
        <v>0</v>
      </c>
      <c r="H578" s="147">
        <f t="shared" si="25"/>
        <v>1</v>
      </c>
      <c r="I578" s="778"/>
    </row>
    <row r="579" spans="1:9">
      <c r="A579" s="8" t="s">
        <v>5139</v>
      </c>
      <c r="B579" s="8" t="s">
        <v>5140</v>
      </c>
      <c r="C579" s="147">
        <v>0</v>
      </c>
      <c r="D579" s="147"/>
      <c r="E579" s="147">
        <v>0</v>
      </c>
      <c r="F579" s="147">
        <v>1</v>
      </c>
      <c r="G579" s="147">
        <f t="shared" si="24"/>
        <v>0</v>
      </c>
      <c r="H579" s="147">
        <f t="shared" si="25"/>
        <v>1</v>
      </c>
      <c r="I579" s="778"/>
    </row>
    <row r="580" spans="1:9">
      <c r="A580" s="3569" t="s">
        <v>15</v>
      </c>
      <c r="B580" s="3570"/>
      <c r="C580" s="122">
        <f t="shared" ref="C580:H580" si="26">SUM(C374:C579)</f>
        <v>4334</v>
      </c>
      <c r="D580" s="122">
        <f t="shared" si="26"/>
        <v>4556</v>
      </c>
      <c r="E580" s="122">
        <f t="shared" si="26"/>
        <v>75112</v>
      </c>
      <c r="F580" s="122">
        <f t="shared" si="26"/>
        <v>76246</v>
      </c>
      <c r="G580" s="122">
        <f t="shared" si="26"/>
        <v>79446</v>
      </c>
      <c r="H580" s="122">
        <f t="shared" si="26"/>
        <v>80802</v>
      </c>
      <c r="I580" s="805"/>
    </row>
    <row r="581" spans="1:9">
      <c r="A581" s="3547" t="s">
        <v>2245</v>
      </c>
      <c r="B581" s="3548"/>
      <c r="C581" s="119"/>
      <c r="D581" s="119"/>
      <c r="E581" s="119"/>
      <c r="F581" s="119"/>
      <c r="G581" s="119"/>
      <c r="H581" s="119"/>
    </row>
    <row r="582" spans="1:9">
      <c r="A582" s="20" t="s">
        <v>2246</v>
      </c>
      <c r="B582" s="1354" t="s">
        <v>2247</v>
      </c>
      <c r="C582" s="119"/>
      <c r="D582" s="119"/>
      <c r="E582" s="119"/>
      <c r="F582" s="119"/>
      <c r="G582" s="119"/>
      <c r="H582" s="119"/>
    </row>
    <row r="583" spans="1:9">
      <c r="A583" s="20" t="s">
        <v>2248</v>
      </c>
      <c r="B583" s="1354" t="s">
        <v>2249</v>
      </c>
      <c r="C583" s="119"/>
      <c r="D583" s="119"/>
      <c r="E583" s="119"/>
      <c r="F583" s="119"/>
      <c r="G583" s="119"/>
      <c r="H583" s="119"/>
    </row>
    <row r="584" spans="1:9">
      <c r="A584" s="20" t="s">
        <v>2250</v>
      </c>
      <c r="B584" s="1354" t="s">
        <v>2251</v>
      </c>
      <c r="C584" s="119"/>
      <c r="D584" s="119"/>
      <c r="E584" s="119"/>
      <c r="F584" s="119"/>
      <c r="G584" s="119"/>
      <c r="H584" s="119"/>
    </row>
    <row r="585" spans="1:9">
      <c r="A585" s="20" t="s">
        <v>2252</v>
      </c>
      <c r="B585" s="1354" t="s">
        <v>2253</v>
      </c>
      <c r="C585" s="119"/>
      <c r="D585" s="119"/>
      <c r="E585" s="119"/>
      <c r="F585" s="119"/>
      <c r="G585" s="119"/>
      <c r="H585" s="119"/>
    </row>
    <row r="586" spans="1:9">
      <c r="A586" s="20" t="s">
        <v>2254</v>
      </c>
      <c r="B586" s="1354" t="s">
        <v>2255</v>
      </c>
      <c r="C586" s="119"/>
      <c r="D586" s="119"/>
      <c r="E586" s="119"/>
      <c r="F586" s="119"/>
      <c r="G586" s="119"/>
      <c r="H586" s="119"/>
    </row>
    <row r="587" spans="1:9">
      <c r="A587" s="20" t="s">
        <v>2256</v>
      </c>
      <c r="B587" s="1354" t="s">
        <v>2257</v>
      </c>
      <c r="C587" s="119"/>
      <c r="D587" s="119"/>
      <c r="E587" s="119"/>
      <c r="F587" s="119"/>
      <c r="G587" s="119"/>
      <c r="H587" s="119"/>
    </row>
    <row r="588" spans="1:9" ht="36">
      <c r="A588" s="20" t="s">
        <v>2258</v>
      </c>
      <c r="B588" s="1354" t="s">
        <v>2259</v>
      </c>
      <c r="C588" s="119"/>
      <c r="D588" s="119"/>
      <c r="E588" s="119"/>
      <c r="F588" s="119"/>
      <c r="G588" s="119"/>
      <c r="H588" s="119"/>
    </row>
    <row r="589" spans="1:9" ht="48">
      <c r="A589" s="20" t="s">
        <v>2260</v>
      </c>
      <c r="B589" s="1354" t="s">
        <v>2261</v>
      </c>
      <c r="C589" s="119"/>
      <c r="D589" s="119"/>
      <c r="E589" s="119"/>
      <c r="F589" s="119"/>
      <c r="G589" s="119"/>
      <c r="H589" s="119"/>
    </row>
    <row r="590" spans="1:9">
      <c r="A590" s="3549" t="s">
        <v>2262</v>
      </c>
      <c r="B590" s="3550"/>
      <c r="C590" s="119"/>
      <c r="D590" s="119"/>
      <c r="E590" s="119"/>
      <c r="F590" s="119"/>
      <c r="G590" s="119"/>
      <c r="H590" s="119"/>
    </row>
    <row r="591" spans="1:9">
      <c r="A591" s="3571" t="s">
        <v>2263</v>
      </c>
      <c r="B591" s="3572"/>
      <c r="C591" s="101">
        <f t="shared" ref="C591:H591" si="27">C580+C372</f>
        <v>4334</v>
      </c>
      <c r="D591" s="101">
        <f t="shared" si="27"/>
        <v>4556</v>
      </c>
      <c r="E591" s="101">
        <f t="shared" si="27"/>
        <v>77709</v>
      </c>
      <c r="F591" s="101">
        <f t="shared" si="27"/>
        <v>79531</v>
      </c>
      <c r="G591" s="101">
        <f t="shared" si="27"/>
        <v>82043</v>
      </c>
      <c r="H591" s="101">
        <f t="shared" si="27"/>
        <v>84087</v>
      </c>
      <c r="I591" s="794"/>
    </row>
    <row r="592" spans="1:9">
      <c r="A592" s="277"/>
      <c r="B592" s="803"/>
      <c r="C592" s="243"/>
      <c r="D592" s="243"/>
      <c r="E592" s="243"/>
      <c r="F592" s="243"/>
      <c r="G592" s="243"/>
      <c r="H592" s="243"/>
      <c r="I592" s="778"/>
    </row>
    <row r="593" spans="1:8">
      <c r="A593" s="127"/>
      <c r="B593" s="804"/>
      <c r="C593" s="127"/>
      <c r="D593" s="127"/>
      <c r="E593" s="127"/>
      <c r="F593" s="127"/>
      <c r="G593" s="127"/>
      <c r="H593" s="127"/>
    </row>
    <row r="594" spans="1:8">
      <c r="A594" s="127"/>
      <c r="B594" s="804"/>
      <c r="C594" s="127"/>
      <c r="D594" s="127"/>
      <c r="E594" s="127"/>
      <c r="F594" s="127"/>
      <c r="G594" s="127"/>
      <c r="H594" s="127"/>
    </row>
    <row r="595" spans="1:8">
      <c r="A595" s="127"/>
      <c r="B595" s="804"/>
      <c r="C595" s="127"/>
      <c r="D595" s="127"/>
      <c r="E595" s="127"/>
      <c r="F595" s="127"/>
      <c r="G595" s="127"/>
      <c r="H595" s="127"/>
    </row>
    <row r="596" spans="1:8">
      <c r="A596" s="127"/>
      <c r="B596" s="804"/>
      <c r="C596" s="127"/>
      <c r="D596" s="127"/>
      <c r="E596" s="127"/>
      <c r="F596" s="127"/>
      <c r="G596" s="127"/>
      <c r="H596" s="127"/>
    </row>
    <row r="597" spans="1:8">
      <c r="A597" s="127"/>
      <c r="B597" s="804"/>
      <c r="C597" s="127"/>
      <c r="D597" s="127"/>
      <c r="E597" s="127"/>
      <c r="F597" s="127"/>
      <c r="G597" s="127"/>
      <c r="H597" s="127"/>
    </row>
    <row r="598" spans="1:8">
      <c r="A598" s="127"/>
      <c r="B598" s="804"/>
      <c r="C598" s="127"/>
      <c r="D598" s="127"/>
      <c r="E598" s="127"/>
      <c r="F598" s="127"/>
      <c r="G598" s="127"/>
      <c r="H598" s="127"/>
    </row>
    <row r="599" spans="1:8">
      <c r="A599" s="127"/>
      <c r="B599" s="804"/>
      <c r="C599" s="127"/>
      <c r="D599" s="127"/>
      <c r="E599" s="127"/>
      <c r="F599" s="127"/>
      <c r="G599" s="127"/>
      <c r="H599" s="127"/>
    </row>
    <row r="600" spans="1:8">
      <c r="A600" s="127"/>
      <c r="B600" s="804"/>
      <c r="C600" s="127"/>
      <c r="D600" s="127"/>
      <c r="E600" s="127"/>
      <c r="F600" s="127"/>
      <c r="G600" s="127"/>
      <c r="H600" s="127"/>
    </row>
    <row r="601" spans="1:8">
      <c r="A601" s="127"/>
      <c r="B601" s="804"/>
      <c r="C601" s="127"/>
      <c r="D601" s="127"/>
      <c r="E601" s="127"/>
      <c r="F601" s="127"/>
      <c r="G601" s="127"/>
      <c r="H601" s="127"/>
    </row>
    <row r="602" spans="1:8">
      <c r="A602" s="127"/>
      <c r="B602" s="804"/>
      <c r="C602" s="127"/>
      <c r="D602" s="127"/>
      <c r="E602" s="127"/>
      <c r="F602" s="127"/>
      <c r="G602" s="127"/>
      <c r="H602" s="127"/>
    </row>
    <row r="603" spans="1:8">
      <c r="A603" s="127"/>
      <c r="B603" s="804"/>
      <c r="C603" s="127"/>
      <c r="D603" s="127"/>
      <c r="E603" s="127"/>
      <c r="F603" s="127"/>
      <c r="G603" s="127"/>
      <c r="H603" s="127"/>
    </row>
    <row r="604" spans="1:8">
      <c r="A604" s="127"/>
      <c r="B604" s="804"/>
      <c r="C604" s="127"/>
      <c r="D604" s="127"/>
      <c r="E604" s="127"/>
      <c r="F604" s="127"/>
      <c r="G604" s="127"/>
      <c r="H604" s="127"/>
    </row>
    <row r="605" spans="1:8">
      <c r="A605" s="127"/>
      <c r="B605" s="804"/>
      <c r="C605" s="127"/>
      <c r="D605" s="127"/>
      <c r="E605" s="127"/>
      <c r="F605" s="127"/>
      <c r="G605" s="127"/>
      <c r="H605" s="127"/>
    </row>
    <row r="606" spans="1:8">
      <c r="A606" s="127"/>
      <c r="B606" s="804"/>
      <c r="C606" s="127"/>
      <c r="D606" s="127"/>
      <c r="E606" s="127"/>
      <c r="F606" s="127"/>
      <c r="G606" s="127"/>
      <c r="H606" s="127"/>
    </row>
    <row r="607" spans="1:8">
      <c r="A607" s="127"/>
      <c r="B607" s="804"/>
      <c r="C607" s="127"/>
      <c r="D607" s="127"/>
      <c r="E607" s="127"/>
      <c r="F607" s="127"/>
      <c r="G607" s="127"/>
      <c r="H607" s="127"/>
    </row>
    <row r="608" spans="1:8">
      <c r="A608" s="127"/>
      <c r="B608" s="804"/>
      <c r="C608" s="127"/>
      <c r="D608" s="127"/>
      <c r="E608" s="127"/>
      <c r="F608" s="127"/>
      <c r="G608" s="127"/>
      <c r="H608" s="127"/>
    </row>
    <row r="609" spans="1:8">
      <c r="A609" s="127"/>
      <c r="B609" s="804"/>
      <c r="C609" s="127"/>
      <c r="D609" s="127"/>
      <c r="E609" s="127"/>
      <c r="F609" s="127"/>
      <c r="G609" s="127"/>
      <c r="H609" s="127"/>
    </row>
    <row r="610" spans="1:8">
      <c r="A610" s="127"/>
      <c r="B610" s="804"/>
      <c r="C610" s="127"/>
      <c r="D610" s="127"/>
      <c r="E610" s="127"/>
      <c r="F610" s="127"/>
      <c r="G610" s="127"/>
      <c r="H610" s="127"/>
    </row>
    <row r="611" spans="1:8">
      <c r="A611" s="127"/>
      <c r="B611" s="804"/>
      <c r="C611" s="127"/>
      <c r="D611" s="127"/>
      <c r="E611" s="127"/>
      <c r="F611" s="127"/>
      <c r="G611" s="127"/>
      <c r="H611" s="127"/>
    </row>
    <row r="612" spans="1:8">
      <c r="A612" s="127"/>
      <c r="B612" s="804"/>
      <c r="C612" s="127"/>
      <c r="D612" s="127"/>
      <c r="E612" s="127"/>
      <c r="F612" s="127"/>
      <c r="G612" s="127"/>
      <c r="H612" s="127"/>
    </row>
    <row r="613" spans="1:8">
      <c r="A613" s="127"/>
      <c r="B613" s="804"/>
      <c r="C613" s="127"/>
      <c r="D613" s="127"/>
      <c r="E613" s="127"/>
      <c r="F613" s="127"/>
      <c r="G613" s="127"/>
      <c r="H613" s="127"/>
    </row>
    <row r="614" spans="1:8">
      <c r="A614" s="127"/>
      <c r="B614" s="804"/>
      <c r="C614" s="127"/>
      <c r="D614" s="127"/>
      <c r="E614" s="127"/>
      <c r="F614" s="127"/>
      <c r="G614" s="127"/>
      <c r="H614" s="127"/>
    </row>
    <row r="615" spans="1:8">
      <c r="A615" s="127"/>
      <c r="B615" s="804"/>
      <c r="C615" s="127"/>
      <c r="D615" s="127"/>
      <c r="E615" s="127"/>
      <c r="F615" s="127"/>
      <c r="G615" s="127"/>
      <c r="H615" s="127"/>
    </row>
    <row r="616" spans="1:8">
      <c r="A616" s="127"/>
      <c r="B616" s="804"/>
      <c r="C616" s="127"/>
      <c r="D616" s="127"/>
      <c r="E616" s="127"/>
      <c r="F616" s="127"/>
      <c r="G616" s="127"/>
      <c r="H616" s="127"/>
    </row>
    <row r="617" spans="1:8">
      <c r="A617" s="127"/>
      <c r="B617" s="804"/>
      <c r="C617" s="127"/>
      <c r="D617" s="127"/>
      <c r="E617" s="127"/>
      <c r="F617" s="127"/>
      <c r="G617" s="127"/>
      <c r="H617" s="127"/>
    </row>
    <row r="618" spans="1:8">
      <c r="A618" s="127"/>
      <c r="B618" s="804"/>
      <c r="C618" s="127"/>
      <c r="D618" s="127"/>
      <c r="E618" s="127"/>
      <c r="F618" s="127"/>
      <c r="G618" s="127"/>
      <c r="H618" s="127"/>
    </row>
    <row r="619" spans="1:8">
      <c r="A619" s="127"/>
      <c r="B619" s="804"/>
      <c r="C619" s="127"/>
      <c r="D619" s="127"/>
      <c r="E619" s="127"/>
      <c r="F619" s="127"/>
      <c r="G619" s="127"/>
      <c r="H619" s="127"/>
    </row>
    <row r="620" spans="1:8">
      <c r="A620" s="127"/>
      <c r="B620" s="804"/>
      <c r="C620" s="127"/>
      <c r="D620" s="127"/>
      <c r="E620" s="127"/>
      <c r="F620" s="127"/>
      <c r="G620" s="127"/>
      <c r="H620" s="127"/>
    </row>
    <row r="621" spans="1:8">
      <c r="A621" s="127"/>
      <c r="B621" s="804"/>
      <c r="C621" s="127"/>
      <c r="D621" s="127"/>
      <c r="E621" s="127"/>
      <c r="F621" s="127"/>
      <c r="G621" s="127"/>
      <c r="H621" s="127"/>
    </row>
    <row r="622" spans="1:8">
      <c r="A622" s="127"/>
      <c r="B622" s="804"/>
      <c r="C622" s="127"/>
      <c r="D622" s="127"/>
      <c r="E622" s="127"/>
      <c r="F622" s="127"/>
      <c r="G622" s="127"/>
      <c r="H622" s="127"/>
    </row>
    <row r="623" spans="1:8">
      <c r="A623" s="127"/>
      <c r="B623" s="804"/>
      <c r="C623" s="127"/>
      <c r="D623" s="127"/>
      <c r="E623" s="127"/>
      <c r="F623" s="127"/>
      <c r="G623" s="127"/>
      <c r="H623" s="127"/>
    </row>
    <row r="624" spans="1:8">
      <c r="A624" s="127"/>
      <c r="B624" s="804"/>
      <c r="C624" s="127"/>
      <c r="D624" s="127"/>
      <c r="E624" s="127"/>
      <c r="F624" s="127"/>
      <c r="G624" s="127"/>
      <c r="H624" s="127"/>
    </row>
    <row r="625" spans="1:8">
      <c r="A625" s="127"/>
      <c r="B625" s="804"/>
      <c r="C625" s="127"/>
      <c r="D625" s="127"/>
      <c r="E625" s="127"/>
      <c r="F625" s="127"/>
      <c r="G625" s="127"/>
      <c r="H625" s="127"/>
    </row>
    <row r="626" spans="1:8">
      <c r="A626" s="127"/>
      <c r="B626" s="804"/>
      <c r="C626" s="127"/>
      <c r="D626" s="127"/>
      <c r="E626" s="127"/>
      <c r="F626" s="127"/>
      <c r="G626" s="127"/>
      <c r="H626" s="127"/>
    </row>
    <row r="627" spans="1:8">
      <c r="A627" s="127"/>
      <c r="B627" s="804"/>
      <c r="C627" s="127"/>
      <c r="D627" s="127"/>
      <c r="E627" s="127"/>
      <c r="F627" s="127"/>
      <c r="G627" s="127"/>
      <c r="H627" s="127"/>
    </row>
    <row r="628" spans="1:8">
      <c r="A628" s="127"/>
      <c r="B628" s="804"/>
      <c r="C628" s="127"/>
      <c r="D628" s="127"/>
      <c r="E628" s="127"/>
      <c r="F628" s="127"/>
      <c r="G628" s="127"/>
      <c r="H628" s="127"/>
    </row>
    <row r="629" spans="1:8">
      <c r="A629" s="127"/>
      <c r="B629" s="804"/>
      <c r="C629" s="127"/>
      <c r="D629" s="127"/>
      <c r="E629" s="127"/>
      <c r="F629" s="127"/>
      <c r="G629" s="127"/>
      <c r="H629" s="127"/>
    </row>
    <row r="630" spans="1:8">
      <c r="A630" s="127"/>
      <c r="B630" s="804"/>
      <c r="C630" s="127"/>
      <c r="D630" s="127"/>
      <c r="E630" s="127"/>
      <c r="F630" s="127"/>
      <c r="G630" s="127"/>
      <c r="H630" s="127"/>
    </row>
    <row r="631" spans="1:8">
      <c r="A631" s="127"/>
      <c r="B631" s="804"/>
      <c r="C631" s="127"/>
      <c r="D631" s="127"/>
      <c r="E631" s="127"/>
      <c r="F631" s="127"/>
      <c r="G631" s="127"/>
      <c r="H631" s="127"/>
    </row>
    <row r="632" spans="1:8">
      <c r="A632" s="127"/>
      <c r="B632" s="804"/>
      <c r="C632" s="127"/>
      <c r="D632" s="127"/>
      <c r="E632" s="127"/>
      <c r="F632" s="127"/>
      <c r="G632" s="127"/>
      <c r="H632" s="127"/>
    </row>
    <row r="633" spans="1:8">
      <c r="A633" s="127"/>
      <c r="B633" s="804"/>
      <c r="C633" s="127"/>
      <c r="D633" s="127"/>
      <c r="E633" s="127"/>
      <c r="F633" s="127"/>
      <c r="G633" s="127"/>
      <c r="H633" s="127"/>
    </row>
    <row r="634" spans="1:8">
      <c r="A634" s="127"/>
      <c r="B634" s="804"/>
      <c r="C634" s="127"/>
      <c r="D634" s="127"/>
      <c r="E634" s="127"/>
      <c r="F634" s="127"/>
      <c r="G634" s="127"/>
      <c r="H634" s="127"/>
    </row>
    <row r="635" spans="1:8">
      <c r="A635" s="127"/>
      <c r="B635" s="804"/>
      <c r="C635" s="127"/>
      <c r="D635" s="127"/>
      <c r="E635" s="127"/>
      <c r="F635" s="127"/>
      <c r="G635" s="127"/>
      <c r="H635" s="127"/>
    </row>
    <row r="636" spans="1:8">
      <c r="A636" s="127"/>
      <c r="B636" s="804"/>
      <c r="C636" s="127"/>
      <c r="D636" s="127"/>
      <c r="E636" s="127"/>
      <c r="F636" s="127"/>
      <c r="G636" s="127"/>
      <c r="H636" s="127"/>
    </row>
    <row r="637" spans="1:8">
      <c r="A637" s="127"/>
      <c r="B637" s="804"/>
      <c r="C637" s="127"/>
      <c r="D637" s="127"/>
      <c r="E637" s="127"/>
      <c r="F637" s="127"/>
      <c r="G637" s="127"/>
      <c r="H637" s="127"/>
    </row>
    <row r="638" spans="1:8">
      <c r="A638" s="127"/>
      <c r="B638" s="804"/>
      <c r="C638" s="127"/>
      <c r="D638" s="127"/>
      <c r="E638" s="127"/>
      <c r="F638" s="127"/>
      <c r="G638" s="127"/>
      <c r="H638" s="127"/>
    </row>
    <row r="639" spans="1:8">
      <c r="A639" s="127"/>
      <c r="B639" s="804"/>
      <c r="C639" s="127"/>
      <c r="D639" s="127"/>
      <c r="E639" s="127"/>
      <c r="F639" s="127"/>
      <c r="G639" s="127"/>
      <c r="H639" s="127"/>
    </row>
    <row r="640" spans="1:8">
      <c r="A640" s="127"/>
      <c r="B640" s="804"/>
      <c r="C640" s="127"/>
      <c r="D640" s="127"/>
      <c r="E640" s="127"/>
      <c r="F640" s="127"/>
      <c r="G640" s="127"/>
      <c r="H640" s="127"/>
    </row>
    <row r="641" spans="1:8">
      <c r="A641" s="127"/>
      <c r="B641" s="804"/>
      <c r="C641" s="127"/>
      <c r="D641" s="127"/>
      <c r="E641" s="127"/>
      <c r="F641" s="127"/>
      <c r="G641" s="127"/>
      <c r="H641" s="127"/>
    </row>
    <row r="642" spans="1:8">
      <c r="A642" s="127"/>
      <c r="B642" s="804"/>
      <c r="C642" s="127"/>
      <c r="D642" s="127"/>
      <c r="E642" s="127"/>
      <c r="F642" s="127"/>
      <c r="G642" s="127"/>
      <c r="H642" s="127"/>
    </row>
    <row r="643" spans="1:8">
      <c r="A643" s="127"/>
      <c r="B643" s="804"/>
      <c r="C643" s="127"/>
      <c r="D643" s="127"/>
      <c r="E643" s="127"/>
      <c r="F643" s="127"/>
      <c r="G643" s="127"/>
      <c r="H643" s="127"/>
    </row>
    <row r="644" spans="1:8">
      <c r="A644" s="127"/>
      <c r="B644" s="804"/>
      <c r="C644" s="127"/>
      <c r="D644" s="127"/>
      <c r="E644" s="127"/>
      <c r="F644" s="127"/>
      <c r="G644" s="127"/>
      <c r="H644" s="127"/>
    </row>
    <row r="645" spans="1:8">
      <c r="A645" s="127"/>
      <c r="B645" s="804"/>
      <c r="C645" s="127"/>
      <c r="D645" s="127"/>
      <c r="E645" s="127"/>
      <c r="F645" s="127"/>
      <c r="G645" s="127"/>
      <c r="H645" s="127"/>
    </row>
    <row r="646" spans="1:8">
      <c r="A646" s="127"/>
      <c r="B646" s="804"/>
      <c r="C646" s="127"/>
      <c r="D646" s="127"/>
      <c r="E646" s="127"/>
      <c r="F646" s="127"/>
      <c r="G646" s="127"/>
      <c r="H646" s="127"/>
    </row>
    <row r="647" spans="1:8">
      <c r="A647" s="127"/>
      <c r="B647" s="804"/>
      <c r="C647" s="127"/>
      <c r="D647" s="127"/>
      <c r="E647" s="127"/>
      <c r="F647" s="127"/>
      <c r="G647" s="127"/>
      <c r="H647" s="127"/>
    </row>
    <row r="648" spans="1:8">
      <c r="A648" s="127"/>
      <c r="B648" s="804"/>
      <c r="C648" s="127"/>
      <c r="D648" s="127"/>
      <c r="E648" s="127"/>
      <c r="F648" s="127"/>
      <c r="G648" s="127"/>
      <c r="H648" s="127"/>
    </row>
    <row r="649" spans="1:8">
      <c r="A649" s="127"/>
      <c r="B649" s="804"/>
      <c r="C649" s="127"/>
      <c r="D649" s="127"/>
      <c r="E649" s="127"/>
      <c r="F649" s="127"/>
      <c r="G649" s="127"/>
      <c r="H649" s="127"/>
    </row>
    <row r="650" spans="1:8">
      <c r="A650" s="127"/>
      <c r="B650" s="804"/>
      <c r="C650" s="127"/>
      <c r="D650" s="127"/>
      <c r="E650" s="127"/>
      <c r="F650" s="127"/>
      <c r="G650" s="127"/>
      <c r="H650" s="127"/>
    </row>
    <row r="651" spans="1:8">
      <c r="A651" s="127"/>
      <c r="B651" s="804"/>
      <c r="C651" s="127"/>
      <c r="D651" s="127"/>
      <c r="E651" s="127"/>
      <c r="F651" s="127"/>
      <c r="G651" s="127"/>
      <c r="H651" s="127"/>
    </row>
    <row r="652" spans="1:8">
      <c r="A652" s="127"/>
      <c r="B652" s="804"/>
      <c r="C652" s="127"/>
      <c r="D652" s="127"/>
      <c r="E652" s="127"/>
      <c r="F652" s="127"/>
      <c r="G652" s="127"/>
      <c r="H652" s="127"/>
    </row>
    <row r="653" spans="1:8">
      <c r="A653" s="127"/>
      <c r="B653" s="804"/>
      <c r="C653" s="127"/>
      <c r="D653" s="127"/>
      <c r="E653" s="127"/>
      <c r="F653" s="127"/>
      <c r="G653" s="127"/>
      <c r="H653" s="127"/>
    </row>
    <row r="654" spans="1:8">
      <c r="A654" s="127"/>
      <c r="B654" s="804"/>
      <c r="C654" s="127"/>
      <c r="D654" s="127"/>
      <c r="E654" s="127"/>
      <c r="F654" s="127"/>
      <c r="G654" s="127"/>
      <c r="H654" s="127"/>
    </row>
    <row r="655" spans="1:8">
      <c r="A655" s="127"/>
      <c r="B655" s="804"/>
      <c r="C655" s="127"/>
      <c r="D655" s="127"/>
      <c r="E655" s="127"/>
      <c r="F655" s="127"/>
      <c r="G655" s="127"/>
      <c r="H655" s="127"/>
    </row>
    <row r="656" spans="1:8">
      <c r="A656" s="127"/>
      <c r="B656" s="804"/>
      <c r="C656" s="127"/>
      <c r="D656" s="127"/>
      <c r="E656" s="127"/>
      <c r="F656" s="127"/>
      <c r="G656" s="127"/>
      <c r="H656" s="127"/>
    </row>
    <row r="657" spans="1:8">
      <c r="A657" s="127"/>
      <c r="B657" s="804"/>
      <c r="C657" s="127"/>
      <c r="D657" s="127"/>
      <c r="E657" s="127"/>
      <c r="F657" s="127"/>
      <c r="G657" s="127"/>
      <c r="H657" s="127"/>
    </row>
    <row r="658" spans="1:8">
      <c r="A658" s="127"/>
      <c r="B658" s="804"/>
      <c r="C658" s="127"/>
      <c r="D658" s="127"/>
      <c r="E658" s="127"/>
      <c r="F658" s="127"/>
      <c r="G658" s="127"/>
      <c r="H658" s="127"/>
    </row>
    <row r="659" spans="1:8">
      <c r="A659" s="127"/>
      <c r="B659" s="804"/>
      <c r="C659" s="127"/>
      <c r="D659" s="127"/>
      <c r="E659" s="127"/>
      <c r="F659" s="127"/>
      <c r="G659" s="127"/>
      <c r="H659" s="127"/>
    </row>
    <row r="660" spans="1:8">
      <c r="A660" s="127"/>
      <c r="B660" s="804"/>
      <c r="C660" s="127"/>
      <c r="D660" s="127"/>
      <c r="E660" s="127"/>
      <c r="F660" s="127"/>
      <c r="G660" s="127"/>
      <c r="H660" s="127"/>
    </row>
    <row r="661" spans="1:8">
      <c r="A661" s="127"/>
      <c r="B661" s="804"/>
      <c r="C661" s="127"/>
      <c r="D661" s="127"/>
      <c r="E661" s="127"/>
      <c r="F661" s="127"/>
      <c r="G661" s="127"/>
      <c r="H661" s="127"/>
    </row>
    <row r="662" spans="1:8">
      <c r="A662" s="127"/>
      <c r="B662" s="804"/>
      <c r="C662" s="127"/>
      <c r="D662" s="127"/>
      <c r="E662" s="127"/>
      <c r="F662" s="127"/>
      <c r="G662" s="127"/>
      <c r="H662" s="127"/>
    </row>
    <row r="663" spans="1:8">
      <c r="A663" s="127"/>
      <c r="B663" s="804"/>
      <c r="C663" s="127"/>
      <c r="D663" s="127"/>
      <c r="E663" s="127"/>
      <c r="F663" s="127"/>
      <c r="G663" s="127"/>
      <c r="H663" s="127"/>
    </row>
    <row r="664" spans="1:8">
      <c r="A664" s="127"/>
      <c r="B664" s="804"/>
      <c r="C664" s="127"/>
      <c r="D664" s="127"/>
      <c r="E664" s="127"/>
      <c r="F664" s="127"/>
      <c r="G664" s="127"/>
      <c r="H664" s="127"/>
    </row>
    <row r="665" spans="1:8">
      <c r="A665" s="127"/>
      <c r="B665" s="804"/>
      <c r="C665" s="127"/>
      <c r="D665" s="127"/>
      <c r="E665" s="127"/>
      <c r="F665" s="127"/>
      <c r="G665" s="127"/>
      <c r="H665" s="127"/>
    </row>
    <row r="666" spans="1:8">
      <c r="A666" s="127"/>
      <c r="B666" s="804"/>
      <c r="C666" s="127"/>
      <c r="D666" s="127"/>
      <c r="E666" s="127"/>
      <c r="F666" s="127"/>
      <c r="G666" s="127"/>
      <c r="H666" s="127"/>
    </row>
    <row r="667" spans="1:8">
      <c r="A667" s="127"/>
      <c r="B667" s="804"/>
      <c r="C667" s="127"/>
      <c r="D667" s="127"/>
      <c r="E667" s="127"/>
      <c r="F667" s="127"/>
      <c r="G667" s="127"/>
      <c r="H667" s="127"/>
    </row>
    <row r="668" spans="1:8">
      <c r="A668" s="127"/>
      <c r="B668" s="804"/>
      <c r="C668" s="127"/>
      <c r="D668" s="127"/>
      <c r="E668" s="127"/>
      <c r="F668" s="127"/>
      <c r="G668" s="127"/>
      <c r="H668" s="127"/>
    </row>
    <row r="669" spans="1:8">
      <c r="A669" s="127"/>
      <c r="B669" s="804"/>
      <c r="C669" s="127"/>
      <c r="D669" s="127"/>
      <c r="E669" s="127"/>
      <c r="F669" s="127"/>
      <c r="G669" s="127"/>
      <c r="H669" s="127"/>
    </row>
    <row r="670" spans="1:8">
      <c r="A670" s="127"/>
      <c r="B670" s="804"/>
      <c r="C670" s="127"/>
      <c r="D670" s="127"/>
      <c r="E670" s="127"/>
      <c r="F670" s="127"/>
      <c r="G670" s="127"/>
      <c r="H670" s="127"/>
    </row>
    <row r="671" spans="1:8">
      <c r="A671" s="127"/>
      <c r="B671" s="804"/>
      <c r="C671" s="127"/>
      <c r="D671" s="127"/>
      <c r="E671" s="127"/>
      <c r="F671" s="127"/>
      <c r="G671" s="127"/>
      <c r="H671" s="127"/>
    </row>
    <row r="672" spans="1:8">
      <c r="A672" s="127"/>
      <c r="B672" s="804"/>
      <c r="C672" s="127"/>
      <c r="D672" s="127"/>
      <c r="E672" s="127"/>
      <c r="F672" s="127"/>
      <c r="G672" s="127"/>
      <c r="H672" s="127"/>
    </row>
    <row r="673" spans="1:8">
      <c r="A673" s="127"/>
      <c r="B673" s="804"/>
      <c r="C673" s="127"/>
      <c r="D673" s="127"/>
      <c r="E673" s="127"/>
      <c r="F673" s="127"/>
      <c r="G673" s="127"/>
      <c r="H673" s="127"/>
    </row>
    <row r="674" spans="1:8">
      <c r="A674" s="127"/>
      <c r="B674" s="804"/>
      <c r="C674" s="127"/>
      <c r="D674" s="127"/>
      <c r="E674" s="127"/>
      <c r="F674" s="127"/>
      <c r="G674" s="127"/>
      <c r="H674" s="127"/>
    </row>
    <row r="675" spans="1:8">
      <c r="A675" s="127"/>
      <c r="B675" s="804"/>
      <c r="C675" s="127"/>
      <c r="D675" s="127"/>
      <c r="E675" s="127"/>
      <c r="F675" s="127"/>
      <c r="G675" s="127"/>
      <c r="H675" s="127"/>
    </row>
    <row r="676" spans="1:8">
      <c r="A676" s="127"/>
      <c r="B676" s="804"/>
      <c r="C676" s="127"/>
      <c r="D676" s="127"/>
      <c r="E676" s="127"/>
      <c r="F676" s="127"/>
      <c r="G676" s="127"/>
      <c r="H676" s="127"/>
    </row>
    <row r="677" spans="1:8">
      <c r="A677" s="127"/>
      <c r="B677" s="804"/>
      <c r="C677" s="127"/>
      <c r="D677" s="127"/>
      <c r="E677" s="127"/>
      <c r="F677" s="127"/>
      <c r="G677" s="127"/>
      <c r="H677" s="127"/>
    </row>
    <row r="678" spans="1:8">
      <c r="A678" s="127"/>
      <c r="B678" s="804"/>
      <c r="C678" s="127"/>
      <c r="D678" s="127"/>
      <c r="E678" s="127"/>
      <c r="F678" s="127"/>
      <c r="G678" s="127"/>
      <c r="H678" s="127"/>
    </row>
    <row r="679" spans="1:8">
      <c r="A679" s="127"/>
      <c r="B679" s="804"/>
      <c r="C679" s="127"/>
      <c r="D679" s="127"/>
      <c r="E679" s="127"/>
      <c r="F679" s="127"/>
      <c r="G679" s="127"/>
      <c r="H679" s="127"/>
    </row>
    <row r="680" spans="1:8">
      <c r="A680" s="127"/>
      <c r="B680" s="804"/>
      <c r="C680" s="127"/>
      <c r="D680" s="127"/>
      <c r="E680" s="127"/>
      <c r="F680" s="127"/>
      <c r="G680" s="127"/>
      <c r="H680" s="127"/>
    </row>
    <row r="681" spans="1:8">
      <c r="A681" s="127"/>
      <c r="B681" s="804"/>
      <c r="C681" s="127"/>
      <c r="D681" s="127"/>
      <c r="E681" s="127"/>
      <c r="F681" s="127"/>
      <c r="G681" s="127"/>
      <c r="H681" s="127"/>
    </row>
    <row r="682" spans="1:8">
      <c r="A682" s="127"/>
      <c r="B682" s="804"/>
      <c r="C682" s="127"/>
      <c r="D682" s="127"/>
      <c r="E682" s="127"/>
      <c r="F682" s="127"/>
      <c r="G682" s="127"/>
      <c r="H682" s="127"/>
    </row>
    <row r="683" spans="1:8">
      <c r="A683" s="127"/>
      <c r="B683" s="804"/>
      <c r="C683" s="127"/>
      <c r="D683" s="127"/>
      <c r="E683" s="127"/>
      <c r="F683" s="127"/>
      <c r="G683" s="127"/>
      <c r="H683" s="127"/>
    </row>
    <row r="684" spans="1:8">
      <c r="A684" s="127"/>
      <c r="B684" s="804"/>
      <c r="C684" s="127"/>
      <c r="D684" s="127"/>
      <c r="E684" s="127"/>
      <c r="F684" s="127"/>
      <c r="G684" s="127"/>
      <c r="H684" s="127"/>
    </row>
    <row r="685" spans="1:8">
      <c r="A685" s="127"/>
      <c r="B685" s="804"/>
      <c r="C685" s="127"/>
      <c r="D685" s="127"/>
      <c r="E685" s="127"/>
      <c r="F685" s="127"/>
      <c r="G685" s="127"/>
      <c r="H685" s="127"/>
    </row>
    <row r="686" spans="1:8">
      <c r="A686" s="127"/>
      <c r="B686" s="804"/>
      <c r="C686" s="127"/>
      <c r="D686" s="127"/>
      <c r="E686" s="127"/>
      <c r="F686" s="127"/>
      <c r="G686" s="127"/>
      <c r="H686" s="127"/>
    </row>
    <row r="687" spans="1:8">
      <c r="A687" s="127"/>
      <c r="B687" s="804"/>
      <c r="C687" s="127"/>
      <c r="D687" s="127"/>
      <c r="E687" s="127"/>
      <c r="F687" s="127"/>
      <c r="G687" s="127"/>
      <c r="H687" s="127"/>
    </row>
    <row r="688" spans="1:8">
      <c r="A688" s="127"/>
      <c r="B688" s="804"/>
      <c r="C688" s="127"/>
      <c r="D688" s="127"/>
      <c r="E688" s="127"/>
      <c r="F688" s="127"/>
      <c r="G688" s="127"/>
      <c r="H688" s="127"/>
    </row>
    <row r="689" spans="1:8">
      <c r="A689" s="127"/>
      <c r="B689" s="804"/>
      <c r="C689" s="127"/>
      <c r="D689" s="127"/>
      <c r="E689" s="127"/>
      <c r="F689" s="127"/>
      <c r="G689" s="127"/>
      <c r="H689" s="127"/>
    </row>
    <row r="690" spans="1:8">
      <c r="A690" s="127"/>
      <c r="B690" s="804"/>
      <c r="C690" s="127"/>
      <c r="D690" s="127"/>
      <c r="E690" s="127"/>
      <c r="F690" s="127"/>
      <c r="G690" s="127"/>
      <c r="H690" s="127"/>
    </row>
    <row r="691" spans="1:8">
      <c r="A691" s="127"/>
      <c r="B691" s="804"/>
      <c r="C691" s="127"/>
      <c r="D691" s="127"/>
      <c r="E691" s="127"/>
      <c r="F691" s="127"/>
      <c r="G691" s="127"/>
      <c r="H691" s="127"/>
    </row>
    <row r="692" spans="1:8">
      <c r="A692" s="127"/>
      <c r="B692" s="804"/>
      <c r="C692" s="127"/>
      <c r="D692" s="127"/>
      <c r="E692" s="127"/>
      <c r="F692" s="127"/>
      <c r="G692" s="127"/>
      <c r="H692" s="127"/>
    </row>
    <row r="693" spans="1:8">
      <c r="A693" s="127"/>
      <c r="B693" s="804"/>
      <c r="C693" s="127"/>
      <c r="D693" s="127"/>
      <c r="E693" s="127"/>
      <c r="F693" s="127"/>
      <c r="G693" s="127"/>
      <c r="H693" s="127"/>
    </row>
    <row r="694" spans="1:8">
      <c r="A694" s="127"/>
      <c r="B694" s="804"/>
      <c r="C694" s="127"/>
      <c r="D694" s="127"/>
      <c r="E694" s="127"/>
      <c r="F694" s="127"/>
      <c r="G694" s="127"/>
      <c r="H694" s="127"/>
    </row>
    <row r="695" spans="1:8">
      <c r="A695" s="127"/>
      <c r="B695" s="804"/>
      <c r="C695" s="127"/>
      <c r="D695" s="127"/>
      <c r="E695" s="127"/>
      <c r="F695" s="127"/>
      <c r="G695" s="127"/>
      <c r="H695" s="127"/>
    </row>
    <row r="696" spans="1:8">
      <c r="A696" s="127"/>
      <c r="B696" s="804"/>
      <c r="C696" s="127"/>
      <c r="D696" s="127"/>
      <c r="E696" s="127"/>
      <c r="F696" s="127"/>
      <c r="G696" s="127"/>
      <c r="H696" s="127"/>
    </row>
    <row r="697" spans="1:8">
      <c r="A697" s="127"/>
      <c r="B697" s="804"/>
      <c r="C697" s="127"/>
      <c r="D697" s="127"/>
      <c r="E697" s="127"/>
      <c r="F697" s="127"/>
      <c r="G697" s="127"/>
      <c r="H697" s="127"/>
    </row>
    <row r="698" spans="1:8">
      <c r="A698" s="127"/>
      <c r="B698" s="804"/>
      <c r="C698" s="127"/>
      <c r="D698" s="127"/>
      <c r="E698" s="127"/>
      <c r="F698" s="127"/>
      <c r="G698" s="127"/>
      <c r="H698" s="127"/>
    </row>
    <row r="699" spans="1:8">
      <c r="A699" s="127"/>
      <c r="B699" s="804"/>
      <c r="C699" s="127"/>
      <c r="D699" s="127"/>
      <c r="E699" s="127"/>
      <c r="F699" s="127"/>
      <c r="G699" s="127"/>
      <c r="H699" s="127"/>
    </row>
    <row r="700" spans="1:8">
      <c r="A700" s="127"/>
      <c r="B700" s="804"/>
      <c r="C700" s="127"/>
      <c r="D700" s="127"/>
      <c r="E700" s="127"/>
      <c r="F700" s="127"/>
      <c r="G700" s="127"/>
      <c r="H700" s="127"/>
    </row>
    <row r="701" spans="1:8">
      <c r="A701" s="127"/>
      <c r="B701" s="804"/>
      <c r="C701" s="127"/>
      <c r="D701" s="127"/>
      <c r="E701" s="127"/>
      <c r="F701" s="127"/>
      <c r="G701" s="127"/>
      <c r="H701" s="127"/>
    </row>
    <row r="702" spans="1:8">
      <c r="A702" s="127"/>
      <c r="B702" s="804"/>
      <c r="C702" s="127"/>
      <c r="D702" s="127"/>
      <c r="E702" s="127"/>
      <c r="F702" s="127"/>
      <c r="G702" s="127"/>
      <c r="H702" s="127"/>
    </row>
    <row r="703" spans="1:8">
      <c r="A703" s="127"/>
      <c r="B703" s="804"/>
      <c r="C703" s="127"/>
      <c r="D703" s="127"/>
      <c r="E703" s="127"/>
      <c r="F703" s="127"/>
      <c r="G703" s="127"/>
      <c r="H703" s="127"/>
    </row>
    <row r="704" spans="1:8">
      <c r="A704" s="127"/>
      <c r="B704" s="804"/>
      <c r="C704" s="127"/>
      <c r="D704" s="127"/>
      <c r="E704" s="127"/>
      <c r="F704" s="127"/>
      <c r="G704" s="127"/>
      <c r="H704" s="127"/>
    </row>
    <row r="705" spans="1:8">
      <c r="A705" s="127"/>
      <c r="B705" s="804"/>
      <c r="C705" s="127"/>
      <c r="D705" s="127"/>
      <c r="E705" s="127"/>
      <c r="F705" s="127"/>
      <c r="G705" s="127"/>
      <c r="H705" s="127"/>
    </row>
    <row r="706" spans="1:8">
      <c r="A706" s="127"/>
      <c r="B706" s="804"/>
      <c r="C706" s="127"/>
      <c r="D706" s="127"/>
      <c r="E706" s="127"/>
      <c r="F706" s="127"/>
      <c r="G706" s="127"/>
      <c r="H706" s="127"/>
    </row>
    <row r="707" spans="1:8">
      <c r="A707" s="127"/>
      <c r="B707" s="804"/>
      <c r="C707" s="127"/>
      <c r="D707" s="127"/>
      <c r="E707" s="127"/>
      <c r="F707" s="127"/>
      <c r="G707" s="127"/>
      <c r="H707" s="127"/>
    </row>
    <row r="708" spans="1:8">
      <c r="A708" s="127"/>
      <c r="B708" s="804"/>
      <c r="C708" s="127"/>
      <c r="D708" s="127"/>
      <c r="E708" s="127"/>
      <c r="F708" s="127"/>
      <c r="G708" s="127"/>
      <c r="H708" s="127"/>
    </row>
    <row r="709" spans="1:8">
      <c r="A709" s="127"/>
      <c r="B709" s="804"/>
      <c r="C709" s="127"/>
      <c r="D709" s="127"/>
      <c r="E709" s="127"/>
      <c r="F709" s="127"/>
      <c r="G709" s="127"/>
      <c r="H709" s="127"/>
    </row>
    <row r="710" spans="1:8">
      <c r="A710" s="127"/>
      <c r="B710" s="804"/>
      <c r="C710" s="127"/>
      <c r="D710" s="127"/>
      <c r="E710" s="127"/>
      <c r="F710" s="127"/>
      <c r="G710" s="127"/>
      <c r="H710" s="127"/>
    </row>
    <row r="711" spans="1:8">
      <c r="A711" s="127"/>
      <c r="B711" s="804"/>
      <c r="C711" s="127"/>
      <c r="D711" s="127"/>
      <c r="E711" s="127"/>
      <c r="F711" s="127"/>
      <c r="G711" s="127"/>
      <c r="H711" s="127"/>
    </row>
    <row r="712" spans="1:8">
      <c r="A712" s="127"/>
      <c r="B712" s="804"/>
      <c r="C712" s="127"/>
      <c r="D712" s="127"/>
      <c r="E712" s="127"/>
      <c r="F712" s="127"/>
      <c r="G712" s="127"/>
      <c r="H712" s="127"/>
    </row>
    <row r="713" spans="1:8">
      <c r="A713" s="127"/>
      <c r="B713" s="804"/>
      <c r="C713" s="127"/>
      <c r="D713" s="127"/>
      <c r="E713" s="127"/>
      <c r="F713" s="127"/>
      <c r="G713" s="127"/>
      <c r="H713" s="127"/>
    </row>
    <row r="714" spans="1:8">
      <c r="A714" s="127"/>
      <c r="B714" s="804"/>
      <c r="C714" s="127"/>
      <c r="D714" s="127"/>
      <c r="E714" s="127"/>
      <c r="F714" s="127"/>
      <c r="G714" s="127"/>
      <c r="H714" s="127"/>
    </row>
    <row r="715" spans="1:8">
      <c r="A715" s="127"/>
      <c r="B715" s="804"/>
      <c r="C715" s="127"/>
      <c r="D715" s="127"/>
      <c r="E715" s="127"/>
      <c r="F715" s="127"/>
      <c r="G715" s="127"/>
      <c r="H715" s="127"/>
    </row>
    <row r="716" spans="1:8">
      <c r="A716" s="127"/>
      <c r="B716" s="804"/>
      <c r="C716" s="127"/>
      <c r="D716" s="127"/>
      <c r="E716" s="127"/>
      <c r="F716" s="127"/>
      <c r="G716" s="127"/>
      <c r="H716" s="127"/>
    </row>
    <row r="717" spans="1:8">
      <c r="A717" s="127"/>
      <c r="B717" s="804"/>
      <c r="C717" s="127"/>
      <c r="D717" s="127"/>
      <c r="E717" s="127"/>
      <c r="F717" s="127"/>
      <c r="G717" s="127"/>
      <c r="H717" s="127"/>
    </row>
    <row r="718" spans="1:8">
      <c r="A718" s="127"/>
      <c r="B718" s="804"/>
      <c r="C718" s="127"/>
      <c r="D718" s="127"/>
      <c r="E718" s="127"/>
      <c r="F718" s="127"/>
      <c r="G718" s="127"/>
      <c r="H718" s="127"/>
    </row>
    <row r="719" spans="1:8">
      <c r="A719" s="127"/>
      <c r="B719" s="804"/>
      <c r="C719" s="127"/>
      <c r="D719" s="127"/>
      <c r="E719" s="127"/>
      <c r="F719" s="127"/>
      <c r="G719" s="127"/>
      <c r="H719" s="127"/>
    </row>
    <row r="720" spans="1:8">
      <c r="A720" s="127"/>
      <c r="B720" s="804"/>
      <c r="C720" s="127"/>
      <c r="D720" s="127"/>
      <c r="E720" s="127"/>
      <c r="F720" s="127"/>
      <c r="G720" s="127"/>
      <c r="H720" s="127"/>
    </row>
    <row r="721" spans="1:8">
      <c r="A721" s="127"/>
      <c r="B721" s="804"/>
      <c r="C721" s="127"/>
      <c r="D721" s="127"/>
      <c r="E721" s="127"/>
      <c r="F721" s="127"/>
      <c r="G721" s="127"/>
      <c r="H721" s="127"/>
    </row>
    <row r="722" spans="1:8">
      <c r="A722" s="127"/>
      <c r="B722" s="804"/>
      <c r="C722" s="127"/>
      <c r="D722" s="127"/>
      <c r="E722" s="127"/>
      <c r="F722" s="127"/>
      <c r="G722" s="127"/>
      <c r="H722" s="127"/>
    </row>
    <row r="723" spans="1:8">
      <c r="A723" s="127"/>
      <c r="B723" s="804"/>
      <c r="C723" s="127"/>
      <c r="D723" s="127"/>
      <c r="E723" s="127"/>
      <c r="F723" s="127"/>
      <c r="G723" s="127"/>
      <c r="H723" s="127"/>
    </row>
    <row r="724" spans="1:8">
      <c r="A724" s="127"/>
      <c r="B724" s="804"/>
      <c r="C724" s="127"/>
      <c r="D724" s="127"/>
      <c r="E724" s="127"/>
      <c r="F724" s="127"/>
      <c r="G724" s="127"/>
      <c r="H724" s="127"/>
    </row>
    <row r="725" spans="1:8">
      <c r="A725" s="127"/>
      <c r="B725" s="804"/>
      <c r="C725" s="127"/>
      <c r="D725" s="127"/>
      <c r="E725" s="127"/>
      <c r="F725" s="127"/>
      <c r="G725" s="127"/>
      <c r="H725" s="127"/>
    </row>
    <row r="726" spans="1:8">
      <c r="A726" s="127"/>
      <c r="B726" s="804"/>
      <c r="C726" s="127"/>
      <c r="D726" s="127"/>
      <c r="E726" s="127"/>
      <c r="F726" s="127"/>
      <c r="G726" s="127"/>
      <c r="H726" s="127"/>
    </row>
    <row r="727" spans="1:8">
      <c r="A727" s="127"/>
      <c r="B727" s="804"/>
      <c r="C727" s="127"/>
      <c r="D727" s="127"/>
      <c r="E727" s="127"/>
      <c r="F727" s="127"/>
      <c r="G727" s="127"/>
      <c r="H727" s="127"/>
    </row>
    <row r="728" spans="1:8">
      <c r="A728" s="127"/>
      <c r="B728" s="804"/>
      <c r="C728" s="127"/>
      <c r="D728" s="127"/>
      <c r="E728" s="127"/>
      <c r="F728" s="127"/>
      <c r="G728" s="127"/>
      <c r="H728" s="127"/>
    </row>
    <row r="729" spans="1:8">
      <c r="A729" s="127"/>
      <c r="B729" s="804"/>
      <c r="C729" s="127"/>
      <c r="D729" s="127"/>
      <c r="E729" s="127"/>
      <c r="F729" s="127"/>
      <c r="G729" s="127"/>
      <c r="H729" s="127"/>
    </row>
    <row r="730" spans="1:8">
      <c r="A730" s="127"/>
      <c r="B730" s="804"/>
      <c r="C730" s="127"/>
      <c r="D730" s="127"/>
      <c r="E730" s="127"/>
      <c r="F730" s="127"/>
      <c r="G730" s="127"/>
      <c r="H730" s="127"/>
    </row>
    <row r="731" spans="1:8">
      <c r="A731" s="127"/>
      <c r="B731" s="804"/>
      <c r="C731" s="127"/>
      <c r="D731" s="127"/>
      <c r="E731" s="127"/>
      <c r="F731" s="127"/>
      <c r="G731" s="127"/>
      <c r="H731" s="127"/>
    </row>
    <row r="732" spans="1:8">
      <c r="A732" s="127"/>
      <c r="B732" s="804"/>
      <c r="C732" s="127"/>
      <c r="D732" s="127"/>
      <c r="E732" s="127"/>
      <c r="F732" s="127"/>
      <c r="G732" s="127"/>
      <c r="H732" s="127"/>
    </row>
    <row r="733" spans="1:8">
      <c r="A733" s="127"/>
      <c r="B733" s="804"/>
      <c r="C733" s="127"/>
      <c r="D733" s="127"/>
      <c r="E733" s="127"/>
      <c r="F733" s="127"/>
      <c r="G733" s="127"/>
      <c r="H733" s="127"/>
    </row>
    <row r="734" spans="1:8">
      <c r="A734" s="127"/>
      <c r="B734" s="804"/>
      <c r="C734" s="127"/>
      <c r="D734" s="127"/>
      <c r="E734" s="127"/>
      <c r="F734" s="127"/>
      <c r="G734" s="127"/>
      <c r="H734" s="127"/>
    </row>
    <row r="735" spans="1:8">
      <c r="A735" s="127"/>
      <c r="B735" s="804"/>
      <c r="C735" s="127"/>
      <c r="D735" s="127"/>
      <c r="E735" s="127"/>
      <c r="F735" s="127"/>
      <c r="G735" s="127"/>
      <c r="H735" s="127"/>
    </row>
    <row r="736" spans="1:8">
      <c r="A736" s="127"/>
      <c r="B736" s="804"/>
      <c r="C736" s="127"/>
      <c r="D736" s="127"/>
      <c r="E736" s="127"/>
      <c r="F736" s="127"/>
      <c r="G736" s="127"/>
      <c r="H736" s="127"/>
    </row>
    <row r="737" spans="1:8">
      <c r="A737" s="127"/>
      <c r="B737" s="804"/>
      <c r="C737" s="127"/>
      <c r="D737" s="127"/>
      <c r="E737" s="127"/>
      <c r="F737" s="127"/>
      <c r="G737" s="127"/>
      <c r="H737" s="127"/>
    </row>
    <row r="738" spans="1:8">
      <c r="A738" s="127"/>
      <c r="B738" s="804"/>
      <c r="C738" s="127"/>
      <c r="D738" s="127"/>
      <c r="E738" s="127"/>
      <c r="F738" s="127"/>
      <c r="G738" s="127"/>
      <c r="H738" s="127"/>
    </row>
    <row r="739" spans="1:8">
      <c r="A739" s="127"/>
      <c r="B739" s="804"/>
      <c r="C739" s="127"/>
      <c r="D739" s="127"/>
      <c r="E739" s="127"/>
      <c r="F739" s="127"/>
      <c r="G739" s="127"/>
      <c r="H739" s="127"/>
    </row>
    <row r="740" spans="1:8">
      <c r="A740" s="127"/>
      <c r="B740" s="804"/>
      <c r="C740" s="127"/>
      <c r="D740" s="127"/>
      <c r="E740" s="127"/>
      <c r="F740" s="127"/>
      <c r="G740" s="127"/>
      <c r="H740" s="127"/>
    </row>
    <row r="741" spans="1:8">
      <c r="A741" s="127"/>
      <c r="B741" s="804"/>
      <c r="C741" s="127"/>
      <c r="D741" s="127"/>
      <c r="E741" s="127"/>
      <c r="F741" s="127"/>
      <c r="G741" s="127"/>
      <c r="H741" s="127"/>
    </row>
    <row r="742" spans="1:8">
      <c r="A742" s="127"/>
      <c r="B742" s="804"/>
      <c r="C742" s="127"/>
      <c r="D742" s="127"/>
      <c r="E742" s="127"/>
      <c r="F742" s="127"/>
      <c r="G742" s="127"/>
      <c r="H742" s="127"/>
    </row>
    <row r="743" spans="1:8">
      <c r="A743" s="127"/>
      <c r="B743" s="804"/>
      <c r="C743" s="127"/>
      <c r="D743" s="127"/>
      <c r="E743" s="127"/>
      <c r="F743" s="127"/>
      <c r="G743" s="127"/>
      <c r="H743" s="127"/>
    </row>
    <row r="744" spans="1:8">
      <c r="A744" s="127"/>
      <c r="B744" s="804"/>
      <c r="C744" s="127"/>
      <c r="D744" s="127"/>
      <c r="E744" s="127"/>
      <c r="F744" s="127"/>
      <c r="G744" s="127"/>
      <c r="H744" s="127"/>
    </row>
    <row r="745" spans="1:8">
      <c r="A745" s="127"/>
      <c r="B745" s="804"/>
      <c r="C745" s="127"/>
      <c r="D745" s="127"/>
      <c r="E745" s="127"/>
      <c r="F745" s="127"/>
      <c r="G745" s="127"/>
      <c r="H745" s="127"/>
    </row>
    <row r="746" spans="1:8">
      <c r="A746" s="127"/>
      <c r="B746" s="804"/>
      <c r="C746" s="127"/>
      <c r="D746" s="127"/>
      <c r="E746" s="127"/>
      <c r="F746" s="127"/>
      <c r="G746" s="127"/>
      <c r="H746" s="127"/>
    </row>
    <row r="747" spans="1:8">
      <c r="A747" s="127"/>
      <c r="B747" s="804"/>
      <c r="C747" s="127"/>
      <c r="D747" s="127"/>
      <c r="E747" s="127"/>
      <c r="F747" s="127"/>
      <c r="G747" s="127"/>
      <c r="H747" s="127"/>
    </row>
    <row r="748" spans="1:8">
      <c r="A748" s="127"/>
      <c r="B748" s="804"/>
      <c r="C748" s="127"/>
      <c r="D748" s="127"/>
      <c r="E748" s="127"/>
      <c r="F748" s="127"/>
      <c r="G748" s="127"/>
      <c r="H748" s="127"/>
    </row>
    <row r="749" spans="1:8">
      <c r="A749" s="127"/>
      <c r="B749" s="804"/>
      <c r="C749" s="127"/>
      <c r="D749" s="127"/>
      <c r="E749" s="127"/>
      <c r="F749" s="127"/>
      <c r="G749" s="127"/>
      <c r="H749" s="127"/>
    </row>
    <row r="750" spans="1:8">
      <c r="A750" s="127"/>
      <c r="B750" s="804"/>
      <c r="C750" s="127"/>
      <c r="D750" s="127"/>
      <c r="E750" s="127"/>
      <c r="F750" s="127"/>
      <c r="G750" s="127"/>
      <c r="H750" s="127"/>
    </row>
    <row r="751" spans="1:8">
      <c r="A751" s="127"/>
      <c r="B751" s="804"/>
      <c r="C751" s="127"/>
      <c r="D751" s="127"/>
      <c r="E751" s="127"/>
      <c r="F751" s="127"/>
      <c r="G751" s="127"/>
      <c r="H751" s="127"/>
    </row>
    <row r="752" spans="1:8">
      <c r="A752" s="127"/>
      <c r="B752" s="804"/>
      <c r="C752" s="127"/>
      <c r="D752" s="127"/>
      <c r="E752" s="127"/>
      <c r="F752" s="127"/>
      <c r="G752" s="127"/>
      <c r="H752" s="127"/>
    </row>
    <row r="753" spans="1:8">
      <c r="A753" s="127"/>
      <c r="B753" s="804"/>
      <c r="C753" s="127"/>
      <c r="D753" s="127"/>
      <c r="E753" s="127"/>
      <c r="F753" s="127"/>
      <c r="G753" s="127"/>
      <c r="H753" s="127"/>
    </row>
    <row r="754" spans="1:8">
      <c r="A754" s="127"/>
      <c r="B754" s="804"/>
      <c r="C754" s="127"/>
      <c r="D754" s="127"/>
      <c r="E754" s="127"/>
      <c r="F754" s="127"/>
      <c r="G754" s="127"/>
      <c r="H754" s="127"/>
    </row>
    <row r="755" spans="1:8">
      <c r="A755" s="127"/>
      <c r="B755" s="804"/>
      <c r="C755" s="127"/>
      <c r="D755" s="127"/>
      <c r="E755" s="127"/>
      <c r="F755" s="127"/>
      <c r="G755" s="127"/>
      <c r="H755" s="127"/>
    </row>
    <row r="756" spans="1:8">
      <c r="A756" s="127"/>
      <c r="B756" s="804"/>
      <c r="C756" s="127"/>
      <c r="D756" s="127"/>
      <c r="E756" s="127"/>
      <c r="F756" s="127"/>
      <c r="G756" s="127"/>
      <c r="H756" s="127"/>
    </row>
    <row r="757" spans="1:8">
      <c r="A757" s="127"/>
      <c r="B757" s="804"/>
      <c r="C757" s="127"/>
      <c r="D757" s="127"/>
      <c r="E757" s="127"/>
      <c r="F757" s="127"/>
      <c r="G757" s="127"/>
      <c r="H757" s="127"/>
    </row>
    <row r="758" spans="1:8">
      <c r="A758" s="127"/>
      <c r="B758" s="804"/>
      <c r="C758" s="127"/>
      <c r="D758" s="127"/>
      <c r="E758" s="127"/>
      <c r="F758" s="127"/>
      <c r="G758" s="127"/>
      <c r="H758" s="127"/>
    </row>
    <row r="759" spans="1:8">
      <c r="A759" s="127"/>
      <c r="B759" s="804"/>
      <c r="C759" s="127"/>
      <c r="D759" s="127"/>
      <c r="E759" s="127"/>
      <c r="F759" s="127"/>
      <c r="G759" s="127"/>
      <c r="H759" s="127"/>
    </row>
    <row r="760" spans="1:8">
      <c r="A760" s="127"/>
      <c r="B760" s="804"/>
      <c r="C760" s="127"/>
      <c r="D760" s="127"/>
      <c r="E760" s="127"/>
      <c r="F760" s="127"/>
      <c r="G760" s="127"/>
      <c r="H760" s="127"/>
    </row>
    <row r="761" spans="1:8">
      <c r="A761" s="127"/>
      <c r="B761" s="804"/>
      <c r="C761" s="127"/>
      <c r="D761" s="127"/>
      <c r="E761" s="127"/>
      <c r="F761" s="127"/>
      <c r="G761" s="127"/>
      <c r="H761" s="127"/>
    </row>
    <row r="762" spans="1:8">
      <c r="A762" s="127"/>
      <c r="B762" s="804"/>
      <c r="C762" s="127"/>
      <c r="D762" s="127"/>
      <c r="E762" s="127"/>
      <c r="F762" s="127"/>
      <c r="G762" s="127"/>
      <c r="H762" s="127"/>
    </row>
    <row r="763" spans="1:8">
      <c r="A763" s="127"/>
      <c r="B763" s="804"/>
      <c r="C763" s="127"/>
      <c r="D763" s="127"/>
      <c r="E763" s="127"/>
      <c r="F763" s="127"/>
      <c r="G763" s="127"/>
      <c r="H763" s="127"/>
    </row>
    <row r="764" spans="1:8">
      <c r="A764" s="127"/>
      <c r="B764" s="804"/>
      <c r="C764" s="127"/>
      <c r="D764" s="127"/>
      <c r="E764" s="127"/>
      <c r="F764" s="127"/>
      <c r="G764" s="127"/>
      <c r="H764" s="127"/>
    </row>
    <row r="765" spans="1:8">
      <c r="A765" s="127"/>
      <c r="B765" s="804"/>
      <c r="C765" s="127"/>
      <c r="D765" s="127"/>
      <c r="E765" s="127"/>
      <c r="F765" s="127"/>
      <c r="G765" s="127"/>
      <c r="H765" s="127"/>
    </row>
    <row r="766" spans="1:8">
      <c r="A766" s="127"/>
      <c r="B766" s="804"/>
      <c r="C766" s="127"/>
      <c r="D766" s="127"/>
      <c r="E766" s="127"/>
      <c r="F766" s="127"/>
      <c r="G766" s="127"/>
      <c r="H766" s="127"/>
    </row>
    <row r="767" spans="1:8">
      <c r="A767" s="127"/>
      <c r="B767" s="804"/>
      <c r="C767" s="127"/>
      <c r="D767" s="127"/>
      <c r="E767" s="127"/>
      <c r="F767" s="127"/>
      <c r="G767" s="127"/>
      <c r="H767" s="127"/>
    </row>
    <row r="768" spans="1:8">
      <c r="A768" s="127"/>
      <c r="B768" s="804"/>
      <c r="C768" s="127"/>
      <c r="D768" s="127"/>
      <c r="E768" s="127"/>
      <c r="F768" s="127"/>
      <c r="G768" s="127"/>
      <c r="H768" s="127"/>
    </row>
    <row r="769" spans="1:8">
      <c r="A769" s="127"/>
      <c r="B769" s="804"/>
      <c r="C769" s="127"/>
      <c r="D769" s="127"/>
      <c r="E769" s="127"/>
      <c r="F769" s="127"/>
      <c r="G769" s="127"/>
      <c r="H769" s="127"/>
    </row>
    <row r="770" spans="1:8">
      <c r="A770" s="127"/>
      <c r="B770" s="804"/>
      <c r="C770" s="127"/>
      <c r="D770" s="127"/>
      <c r="E770" s="127"/>
      <c r="F770" s="127"/>
      <c r="G770" s="127"/>
      <c r="H770" s="127"/>
    </row>
    <row r="771" spans="1:8">
      <c r="A771" s="127"/>
      <c r="B771" s="804"/>
      <c r="C771" s="127"/>
      <c r="D771" s="127"/>
      <c r="E771" s="127"/>
      <c r="F771" s="127"/>
      <c r="G771" s="127"/>
      <c r="H771" s="127"/>
    </row>
    <row r="772" spans="1:8">
      <c r="A772" s="127"/>
      <c r="B772" s="804"/>
      <c r="C772" s="127"/>
      <c r="D772" s="127"/>
      <c r="E772" s="127"/>
      <c r="F772" s="127"/>
      <c r="G772" s="127"/>
      <c r="H772" s="127"/>
    </row>
    <row r="773" spans="1:8">
      <c r="A773" s="127"/>
      <c r="B773" s="804"/>
      <c r="C773" s="127"/>
      <c r="D773" s="127"/>
      <c r="E773" s="127"/>
      <c r="F773" s="127"/>
      <c r="G773" s="127"/>
      <c r="H773" s="127"/>
    </row>
    <row r="774" spans="1:8">
      <c r="A774" s="127"/>
      <c r="B774" s="804"/>
      <c r="C774" s="127"/>
      <c r="D774" s="127"/>
      <c r="E774" s="127"/>
      <c r="F774" s="127"/>
      <c r="G774" s="127"/>
      <c r="H774" s="127"/>
    </row>
    <row r="775" spans="1:8">
      <c r="A775" s="127"/>
      <c r="B775" s="804"/>
      <c r="C775" s="127"/>
      <c r="D775" s="127"/>
      <c r="E775" s="127"/>
      <c r="F775" s="127"/>
      <c r="G775" s="127"/>
      <c r="H775" s="127"/>
    </row>
    <row r="776" spans="1:8">
      <c r="A776" s="127"/>
      <c r="B776" s="804"/>
      <c r="C776" s="127"/>
      <c r="D776" s="127"/>
      <c r="E776" s="127"/>
      <c r="F776" s="127"/>
      <c r="G776" s="127"/>
      <c r="H776" s="127"/>
    </row>
    <row r="777" spans="1:8">
      <c r="A777" s="127"/>
      <c r="B777" s="804"/>
      <c r="C777" s="127"/>
      <c r="D777" s="127"/>
      <c r="E777" s="127"/>
      <c r="F777" s="127"/>
      <c r="G777" s="127"/>
      <c r="H777" s="127"/>
    </row>
    <row r="778" spans="1:8">
      <c r="A778" s="127"/>
      <c r="B778" s="804"/>
      <c r="C778" s="127"/>
      <c r="D778" s="127"/>
      <c r="E778" s="127"/>
      <c r="F778" s="127"/>
      <c r="G778" s="127"/>
      <c r="H778" s="127"/>
    </row>
    <row r="779" spans="1:8">
      <c r="A779" s="127"/>
      <c r="B779" s="804"/>
      <c r="C779" s="127"/>
      <c r="D779" s="127"/>
      <c r="E779" s="127"/>
      <c r="F779" s="127"/>
      <c r="G779" s="127"/>
      <c r="H779" s="127"/>
    </row>
    <row r="780" spans="1:8">
      <c r="A780" s="127"/>
      <c r="B780" s="804"/>
      <c r="C780" s="127"/>
      <c r="D780" s="127"/>
      <c r="E780" s="127"/>
      <c r="F780" s="127"/>
      <c r="G780" s="127"/>
      <c r="H780" s="127"/>
    </row>
    <row r="781" spans="1:8">
      <c r="A781" s="127"/>
      <c r="B781" s="804"/>
      <c r="C781" s="127"/>
      <c r="D781" s="127"/>
      <c r="E781" s="127"/>
      <c r="F781" s="127"/>
      <c r="G781" s="127"/>
      <c r="H781" s="127"/>
    </row>
    <row r="782" spans="1:8">
      <c r="A782" s="127"/>
      <c r="B782" s="804"/>
      <c r="C782" s="127"/>
      <c r="D782" s="127"/>
      <c r="E782" s="127"/>
      <c r="F782" s="127"/>
      <c r="G782" s="127"/>
      <c r="H782" s="127"/>
    </row>
    <row r="783" spans="1:8">
      <c r="A783" s="127"/>
      <c r="B783" s="804"/>
      <c r="C783" s="127"/>
      <c r="D783" s="127"/>
      <c r="E783" s="127"/>
      <c r="F783" s="127"/>
      <c r="G783" s="127"/>
      <c r="H783" s="127"/>
    </row>
    <row r="784" spans="1:8">
      <c r="A784" s="127"/>
      <c r="B784" s="804"/>
      <c r="C784" s="127"/>
      <c r="D784" s="127"/>
      <c r="E784" s="127"/>
      <c r="F784" s="127"/>
      <c r="G784" s="127"/>
      <c r="H784" s="127"/>
    </row>
    <row r="785" spans="1:8">
      <c r="A785" s="127"/>
      <c r="B785" s="804"/>
      <c r="C785" s="127"/>
      <c r="D785" s="127"/>
      <c r="E785" s="127"/>
      <c r="F785" s="127"/>
      <c r="G785" s="127"/>
      <c r="H785" s="127"/>
    </row>
    <row r="786" spans="1:8">
      <c r="A786" s="127"/>
      <c r="B786" s="804"/>
      <c r="C786" s="127"/>
      <c r="D786" s="127"/>
      <c r="E786" s="127"/>
      <c r="F786" s="127"/>
      <c r="G786" s="127"/>
      <c r="H786" s="127"/>
    </row>
    <row r="787" spans="1:8">
      <c r="A787" s="127"/>
      <c r="B787" s="804"/>
      <c r="C787" s="127"/>
      <c r="D787" s="127"/>
      <c r="E787" s="127"/>
      <c r="F787" s="127"/>
      <c r="G787" s="127"/>
      <c r="H787" s="127"/>
    </row>
    <row r="788" spans="1:8">
      <c r="A788" s="127"/>
      <c r="B788" s="804"/>
      <c r="C788" s="127"/>
      <c r="D788" s="127"/>
      <c r="E788" s="127"/>
      <c r="F788" s="127"/>
      <c r="G788" s="127"/>
      <c r="H788" s="127"/>
    </row>
    <row r="789" spans="1:8">
      <c r="A789" s="127"/>
      <c r="B789" s="804"/>
      <c r="C789" s="127"/>
      <c r="D789" s="127"/>
      <c r="E789" s="127"/>
      <c r="F789" s="127"/>
      <c r="G789" s="127"/>
      <c r="H789" s="127"/>
    </row>
    <row r="790" spans="1:8">
      <c r="A790" s="127"/>
      <c r="B790" s="804"/>
      <c r="C790" s="127"/>
      <c r="D790" s="127"/>
      <c r="E790" s="127"/>
      <c r="F790" s="127"/>
      <c r="G790" s="127"/>
      <c r="H790" s="127"/>
    </row>
    <row r="791" spans="1:8">
      <c r="A791" s="127"/>
      <c r="B791" s="804"/>
      <c r="C791" s="127"/>
      <c r="D791" s="127"/>
      <c r="E791" s="127"/>
      <c r="F791" s="127"/>
      <c r="G791" s="127"/>
      <c r="H791" s="127"/>
    </row>
    <row r="792" spans="1:8">
      <c r="A792" s="127"/>
      <c r="B792" s="804"/>
      <c r="C792" s="127"/>
      <c r="D792" s="127"/>
      <c r="E792" s="127"/>
      <c r="F792" s="127"/>
      <c r="G792" s="127"/>
      <c r="H792" s="127"/>
    </row>
    <row r="793" spans="1:8">
      <c r="A793" s="127"/>
      <c r="B793" s="804"/>
      <c r="C793" s="127"/>
      <c r="D793" s="127"/>
      <c r="E793" s="127"/>
      <c r="F793" s="127"/>
      <c r="G793" s="127"/>
      <c r="H793" s="127"/>
    </row>
    <row r="794" spans="1:8">
      <c r="A794" s="127"/>
      <c r="B794" s="804"/>
      <c r="C794" s="127"/>
      <c r="D794" s="127"/>
      <c r="E794" s="127"/>
      <c r="F794" s="127"/>
      <c r="G794" s="127"/>
      <c r="H794" s="127"/>
    </row>
    <row r="795" spans="1:8">
      <c r="A795" s="127"/>
      <c r="B795" s="804"/>
      <c r="C795" s="127"/>
      <c r="D795" s="127"/>
      <c r="E795" s="127"/>
      <c r="F795" s="127"/>
      <c r="G795" s="127"/>
      <c r="H795" s="127"/>
    </row>
    <row r="796" spans="1:8">
      <c r="A796" s="127"/>
      <c r="B796" s="804"/>
      <c r="C796" s="127"/>
      <c r="D796" s="127"/>
      <c r="E796" s="127"/>
      <c r="F796" s="127"/>
      <c r="G796" s="127"/>
      <c r="H796" s="127"/>
    </row>
    <row r="797" spans="1:8">
      <c r="A797" s="127"/>
      <c r="B797" s="804"/>
      <c r="C797" s="127"/>
      <c r="D797" s="127"/>
      <c r="E797" s="127"/>
      <c r="F797" s="127"/>
      <c r="G797" s="127"/>
      <c r="H797" s="127"/>
    </row>
    <row r="798" spans="1:8">
      <c r="A798" s="127"/>
      <c r="B798" s="804"/>
      <c r="C798" s="127"/>
      <c r="D798" s="127"/>
      <c r="E798" s="127"/>
      <c r="F798" s="127"/>
      <c r="G798" s="127"/>
      <c r="H798" s="127"/>
    </row>
    <row r="799" spans="1:8">
      <c r="A799" s="127"/>
      <c r="B799" s="804"/>
      <c r="C799" s="127"/>
      <c r="D799" s="127"/>
      <c r="E799" s="127"/>
      <c r="F799" s="127"/>
      <c r="G799" s="127"/>
      <c r="H799" s="127"/>
    </row>
    <row r="800" spans="1:8">
      <c r="A800" s="127"/>
      <c r="B800" s="804"/>
      <c r="C800" s="127"/>
      <c r="D800" s="127"/>
      <c r="E800" s="127"/>
      <c r="F800" s="127"/>
      <c r="G800" s="127"/>
      <c r="H800" s="127"/>
    </row>
    <row r="801" spans="1:8">
      <c r="A801" s="127"/>
      <c r="B801" s="804"/>
      <c r="C801" s="127"/>
      <c r="D801" s="127"/>
      <c r="E801" s="127"/>
      <c r="F801" s="127"/>
      <c r="G801" s="127"/>
      <c r="H801" s="127"/>
    </row>
    <row r="802" spans="1:8">
      <c r="A802" s="127"/>
      <c r="B802" s="804"/>
      <c r="C802" s="127"/>
      <c r="D802" s="127"/>
      <c r="E802" s="127"/>
      <c r="F802" s="127"/>
      <c r="G802" s="127"/>
      <c r="H802" s="127"/>
    </row>
    <row r="803" spans="1:8">
      <c r="A803" s="127"/>
      <c r="B803" s="804"/>
      <c r="C803" s="127"/>
      <c r="D803" s="127"/>
      <c r="E803" s="127"/>
      <c r="F803" s="127"/>
      <c r="G803" s="127"/>
      <c r="H803" s="127"/>
    </row>
    <row r="804" spans="1:8">
      <c r="A804" s="127"/>
      <c r="B804" s="804"/>
      <c r="C804" s="127"/>
      <c r="D804" s="127"/>
      <c r="E804" s="127"/>
      <c r="F804" s="127"/>
      <c r="G804" s="127"/>
      <c r="H804" s="127"/>
    </row>
    <row r="805" spans="1:8">
      <c r="A805" s="127"/>
      <c r="B805" s="804"/>
      <c r="C805" s="127"/>
      <c r="D805" s="127"/>
      <c r="E805" s="127"/>
      <c r="F805" s="127"/>
      <c r="G805" s="127"/>
      <c r="H805" s="127"/>
    </row>
    <row r="806" spans="1:8">
      <c r="A806" s="127"/>
      <c r="B806" s="804"/>
      <c r="C806" s="127"/>
      <c r="D806" s="127"/>
      <c r="E806" s="127"/>
      <c r="F806" s="127"/>
      <c r="G806" s="127"/>
      <c r="H806" s="127"/>
    </row>
    <row r="807" spans="1:8">
      <c r="A807" s="127"/>
      <c r="B807" s="804"/>
      <c r="C807" s="127"/>
      <c r="D807" s="127"/>
      <c r="E807" s="127"/>
      <c r="F807" s="127"/>
      <c r="G807" s="127"/>
      <c r="H807" s="127"/>
    </row>
    <row r="808" spans="1:8">
      <c r="A808" s="127"/>
      <c r="B808" s="804"/>
      <c r="C808" s="127"/>
      <c r="D808" s="127"/>
      <c r="E808" s="127"/>
      <c r="F808" s="127"/>
      <c r="G808" s="127"/>
      <c r="H808" s="127"/>
    </row>
    <row r="809" spans="1:8">
      <c r="A809" s="127"/>
      <c r="B809" s="804"/>
      <c r="C809" s="127"/>
      <c r="D809" s="127"/>
      <c r="E809" s="127"/>
      <c r="F809" s="127"/>
      <c r="G809" s="127"/>
      <c r="H809" s="127"/>
    </row>
    <row r="810" spans="1:8">
      <c r="A810" s="127"/>
      <c r="B810" s="804"/>
      <c r="C810" s="127"/>
      <c r="D810" s="127"/>
      <c r="E810" s="127"/>
      <c r="F810" s="127"/>
      <c r="G810" s="127"/>
      <c r="H810" s="127"/>
    </row>
    <row r="811" spans="1:8">
      <c r="A811" s="127"/>
      <c r="B811" s="804"/>
      <c r="C811" s="127"/>
      <c r="D811" s="127"/>
      <c r="E811" s="127"/>
      <c r="F811" s="127"/>
      <c r="G811" s="127"/>
      <c r="H811" s="127"/>
    </row>
    <row r="812" spans="1:8">
      <c r="A812" s="127"/>
      <c r="B812" s="804"/>
      <c r="C812" s="127"/>
      <c r="D812" s="127"/>
      <c r="E812" s="127"/>
      <c r="F812" s="127"/>
      <c r="G812" s="127"/>
      <c r="H812" s="127"/>
    </row>
    <row r="813" spans="1:8">
      <c r="A813" s="127"/>
      <c r="B813" s="804"/>
      <c r="C813" s="127"/>
      <c r="D813" s="127"/>
      <c r="E813" s="127"/>
      <c r="F813" s="127"/>
      <c r="G813" s="127"/>
      <c r="H813" s="127"/>
    </row>
    <row r="814" spans="1:8">
      <c r="A814" s="127"/>
      <c r="B814" s="804"/>
      <c r="C814" s="127"/>
      <c r="D814" s="127"/>
      <c r="E814" s="127"/>
      <c r="F814" s="127"/>
      <c r="G814" s="127"/>
      <c r="H814" s="127"/>
    </row>
    <row r="815" spans="1:8">
      <c r="A815" s="127"/>
      <c r="B815" s="804"/>
      <c r="C815" s="127"/>
      <c r="D815" s="127"/>
      <c r="E815" s="127"/>
      <c r="F815" s="127"/>
      <c r="G815" s="127"/>
      <c r="H815" s="127"/>
    </row>
    <row r="816" spans="1:8">
      <c r="A816" s="127"/>
      <c r="B816" s="804"/>
      <c r="C816" s="127"/>
      <c r="D816" s="127"/>
      <c r="E816" s="127"/>
      <c r="F816" s="127"/>
      <c r="G816" s="127"/>
      <c r="H816" s="127"/>
    </row>
    <row r="817" spans="1:8">
      <c r="A817" s="127"/>
      <c r="B817" s="804"/>
      <c r="C817" s="127"/>
      <c r="D817" s="127"/>
      <c r="E817" s="127"/>
      <c r="F817" s="127"/>
      <c r="G817" s="127"/>
      <c r="H817" s="127"/>
    </row>
    <row r="818" spans="1:8">
      <c r="A818" s="127"/>
      <c r="B818" s="804"/>
      <c r="C818" s="127"/>
      <c r="D818" s="127"/>
      <c r="E818" s="127"/>
      <c r="F818" s="127"/>
      <c r="G818" s="127"/>
      <c r="H818" s="127"/>
    </row>
    <row r="819" spans="1:8">
      <c r="A819" s="127"/>
      <c r="B819" s="804"/>
      <c r="C819" s="127"/>
      <c r="D819" s="127"/>
      <c r="E819" s="127"/>
      <c r="F819" s="127"/>
      <c r="G819" s="127"/>
      <c r="H819" s="127"/>
    </row>
    <row r="820" spans="1:8">
      <c r="A820" s="127"/>
      <c r="B820" s="804"/>
      <c r="C820" s="127"/>
      <c r="D820" s="127"/>
      <c r="E820" s="127"/>
      <c r="F820" s="127"/>
      <c r="G820" s="127"/>
      <c r="H820" s="127"/>
    </row>
    <row r="821" spans="1:8">
      <c r="A821" s="127"/>
      <c r="B821" s="804"/>
      <c r="C821" s="127"/>
      <c r="D821" s="127"/>
      <c r="E821" s="127"/>
      <c r="F821" s="127"/>
      <c r="G821" s="127"/>
      <c r="H821" s="127"/>
    </row>
    <row r="822" spans="1:8">
      <c r="A822" s="127"/>
      <c r="B822" s="804"/>
      <c r="C822" s="127"/>
      <c r="D822" s="127"/>
      <c r="E822" s="127"/>
      <c r="F822" s="127"/>
      <c r="G822" s="127"/>
      <c r="H822" s="127"/>
    </row>
    <row r="823" spans="1:8">
      <c r="A823" s="127"/>
      <c r="B823" s="804"/>
      <c r="C823" s="127"/>
      <c r="D823" s="127"/>
      <c r="E823" s="127"/>
      <c r="F823" s="127"/>
      <c r="G823" s="127"/>
      <c r="H823" s="127"/>
    </row>
    <row r="824" spans="1:8">
      <c r="A824" s="127"/>
      <c r="B824" s="804"/>
      <c r="C824" s="127"/>
      <c r="D824" s="127"/>
      <c r="E824" s="127"/>
      <c r="F824" s="127"/>
      <c r="G824" s="127"/>
      <c r="H824" s="127"/>
    </row>
    <row r="825" spans="1:8">
      <c r="A825" s="127"/>
      <c r="B825" s="804"/>
      <c r="C825" s="127"/>
      <c r="D825" s="127"/>
      <c r="E825" s="127"/>
      <c r="F825" s="127"/>
      <c r="G825" s="127"/>
      <c r="H825" s="127"/>
    </row>
    <row r="826" spans="1:8">
      <c r="A826" s="127"/>
      <c r="B826" s="804"/>
      <c r="C826" s="127"/>
      <c r="D826" s="127"/>
      <c r="E826" s="127"/>
      <c r="F826" s="127"/>
      <c r="G826" s="127"/>
      <c r="H826" s="127"/>
    </row>
    <row r="827" spans="1:8">
      <c r="A827" s="127"/>
      <c r="B827" s="804"/>
      <c r="C827" s="127"/>
      <c r="D827" s="127"/>
      <c r="E827" s="127"/>
      <c r="F827" s="127"/>
      <c r="G827" s="127"/>
      <c r="H827" s="127"/>
    </row>
    <row r="828" spans="1:8">
      <c r="A828" s="127"/>
      <c r="B828" s="804"/>
      <c r="C828" s="127"/>
      <c r="D828" s="127"/>
      <c r="E828" s="127"/>
      <c r="F828" s="127"/>
      <c r="G828" s="127"/>
      <c r="H828" s="127"/>
    </row>
    <row r="829" spans="1:8">
      <c r="A829" s="127"/>
      <c r="B829" s="804"/>
      <c r="C829" s="127"/>
      <c r="D829" s="127"/>
      <c r="E829" s="127"/>
      <c r="F829" s="127"/>
      <c r="G829" s="127"/>
      <c r="H829" s="127"/>
    </row>
    <row r="830" spans="1:8">
      <c r="A830" s="127"/>
      <c r="B830" s="804"/>
      <c r="C830" s="127"/>
      <c r="D830" s="127"/>
      <c r="E830" s="127"/>
      <c r="F830" s="127"/>
      <c r="G830" s="127"/>
      <c r="H830" s="127"/>
    </row>
    <row r="831" spans="1:8">
      <c r="A831" s="127"/>
      <c r="B831" s="804"/>
      <c r="C831" s="127"/>
      <c r="D831" s="127"/>
      <c r="E831" s="127"/>
      <c r="F831" s="127"/>
      <c r="G831" s="127"/>
      <c r="H831" s="127"/>
    </row>
    <row r="832" spans="1:8">
      <c r="A832" s="127"/>
      <c r="B832" s="804"/>
      <c r="C832" s="127"/>
      <c r="D832" s="127"/>
      <c r="E832" s="127"/>
      <c r="F832" s="127"/>
      <c r="G832" s="127"/>
      <c r="H832" s="127"/>
    </row>
    <row r="833" spans="1:8">
      <c r="A833" s="127"/>
      <c r="B833" s="804"/>
      <c r="C833" s="127"/>
      <c r="D833" s="127"/>
      <c r="E833" s="127"/>
      <c r="F833" s="127"/>
      <c r="G833" s="127"/>
      <c r="H833" s="127"/>
    </row>
    <row r="834" spans="1:8">
      <c r="A834" s="127"/>
      <c r="B834" s="804"/>
      <c r="C834" s="127"/>
      <c r="D834" s="127"/>
      <c r="E834" s="127"/>
      <c r="F834" s="127"/>
      <c r="G834" s="127"/>
      <c r="H834" s="127"/>
    </row>
    <row r="835" spans="1:8">
      <c r="A835" s="127"/>
      <c r="B835" s="804"/>
      <c r="C835" s="127"/>
      <c r="D835" s="127"/>
      <c r="E835" s="127"/>
      <c r="F835" s="127"/>
      <c r="G835" s="127"/>
      <c r="H835" s="127"/>
    </row>
    <row r="836" spans="1:8">
      <c r="A836" s="127"/>
      <c r="B836" s="804"/>
      <c r="C836" s="127"/>
      <c r="D836" s="127"/>
      <c r="E836" s="127"/>
      <c r="F836" s="127"/>
      <c r="G836" s="127"/>
      <c r="H836" s="127"/>
    </row>
    <row r="837" spans="1:8">
      <c r="A837" s="127"/>
      <c r="B837" s="804"/>
      <c r="C837" s="127"/>
      <c r="D837" s="127"/>
      <c r="E837" s="127"/>
      <c r="F837" s="127"/>
      <c r="G837" s="127"/>
      <c r="H837" s="127"/>
    </row>
    <row r="838" spans="1:8">
      <c r="A838" s="127"/>
      <c r="B838" s="804"/>
      <c r="C838" s="127"/>
      <c r="D838" s="127"/>
      <c r="E838" s="127"/>
      <c r="F838" s="127"/>
      <c r="G838" s="127"/>
      <c r="H838" s="127"/>
    </row>
    <row r="839" spans="1:8">
      <c r="A839" s="127"/>
      <c r="B839" s="804"/>
      <c r="C839" s="127"/>
      <c r="D839" s="127"/>
      <c r="E839" s="127"/>
      <c r="F839" s="127"/>
      <c r="G839" s="127"/>
      <c r="H839" s="127"/>
    </row>
    <row r="840" spans="1:8">
      <c r="A840" s="127"/>
      <c r="B840" s="804"/>
      <c r="C840" s="127"/>
      <c r="D840" s="127"/>
      <c r="E840" s="127"/>
      <c r="F840" s="127"/>
      <c r="G840" s="127"/>
      <c r="H840" s="127"/>
    </row>
    <row r="841" spans="1:8">
      <c r="A841" s="127"/>
      <c r="B841" s="804"/>
      <c r="C841" s="127"/>
      <c r="D841" s="127"/>
      <c r="E841" s="127"/>
      <c r="F841" s="127"/>
      <c r="G841" s="127"/>
      <c r="H841" s="127"/>
    </row>
    <row r="842" spans="1:8">
      <c r="A842" s="127"/>
      <c r="B842" s="804"/>
      <c r="C842" s="127"/>
      <c r="D842" s="127"/>
      <c r="E842" s="127"/>
      <c r="F842" s="127"/>
      <c r="G842" s="127"/>
      <c r="H842" s="127"/>
    </row>
    <row r="843" spans="1:8">
      <c r="A843" s="127"/>
      <c r="B843" s="804"/>
      <c r="C843" s="127"/>
      <c r="D843" s="127"/>
      <c r="E843" s="127"/>
      <c r="F843" s="127"/>
      <c r="G843" s="127"/>
      <c r="H843" s="127"/>
    </row>
    <row r="844" spans="1:8">
      <c r="A844" s="127"/>
      <c r="B844" s="804"/>
      <c r="C844" s="127"/>
      <c r="D844" s="127"/>
      <c r="E844" s="127"/>
      <c r="F844" s="127"/>
      <c r="G844" s="127"/>
      <c r="H844" s="127"/>
    </row>
    <row r="845" spans="1:8">
      <c r="A845" s="127"/>
      <c r="B845" s="804"/>
      <c r="C845" s="127"/>
      <c r="D845" s="127"/>
      <c r="E845" s="127"/>
      <c r="F845" s="127"/>
      <c r="G845" s="127"/>
      <c r="H845" s="127"/>
    </row>
    <row r="846" spans="1:8">
      <c r="A846" s="127"/>
      <c r="B846" s="804"/>
      <c r="C846" s="127"/>
      <c r="D846" s="127"/>
      <c r="E846" s="127"/>
      <c r="F846" s="127"/>
      <c r="G846" s="127"/>
      <c r="H846" s="127"/>
    </row>
    <row r="847" spans="1:8">
      <c r="A847" s="127"/>
      <c r="B847" s="804"/>
      <c r="C847" s="127"/>
      <c r="D847" s="127"/>
      <c r="E847" s="127"/>
      <c r="F847" s="127"/>
      <c r="G847" s="127"/>
      <c r="H847" s="127"/>
    </row>
    <row r="848" spans="1:8">
      <c r="A848" s="127"/>
      <c r="B848" s="804"/>
      <c r="C848" s="127"/>
      <c r="D848" s="127"/>
      <c r="E848" s="127"/>
      <c r="F848" s="127"/>
      <c r="G848" s="127"/>
      <c r="H848" s="127"/>
    </row>
    <row r="849" spans="1:8">
      <c r="A849" s="127"/>
      <c r="B849" s="804"/>
      <c r="C849" s="127"/>
      <c r="D849" s="127"/>
      <c r="E849" s="127"/>
      <c r="F849" s="127"/>
      <c r="G849" s="127"/>
      <c r="H849" s="127"/>
    </row>
    <row r="850" spans="1:8">
      <c r="A850" s="127"/>
      <c r="B850" s="804"/>
      <c r="C850" s="127"/>
      <c r="D850" s="127"/>
      <c r="E850" s="127"/>
      <c r="F850" s="127"/>
      <c r="G850" s="127"/>
      <c r="H850" s="127"/>
    </row>
    <row r="851" spans="1:8">
      <c r="A851" s="127"/>
      <c r="B851" s="804"/>
      <c r="C851" s="127"/>
      <c r="D851" s="127"/>
      <c r="E851" s="127"/>
      <c r="F851" s="127"/>
      <c r="G851" s="127"/>
      <c r="H851" s="127"/>
    </row>
    <row r="852" spans="1:8">
      <c r="A852" s="127"/>
      <c r="B852" s="804"/>
      <c r="C852" s="127"/>
      <c r="D852" s="127"/>
      <c r="E852" s="127"/>
      <c r="F852" s="127"/>
      <c r="G852" s="127"/>
      <c r="H852" s="127"/>
    </row>
    <row r="853" spans="1:8">
      <c r="A853" s="127"/>
      <c r="B853" s="804"/>
      <c r="C853" s="127"/>
      <c r="D853" s="127"/>
      <c r="E853" s="127"/>
      <c r="F853" s="127"/>
      <c r="G853" s="127"/>
      <c r="H853" s="127"/>
    </row>
    <row r="854" spans="1:8">
      <c r="A854" s="127"/>
      <c r="B854" s="804"/>
      <c r="C854" s="127"/>
      <c r="D854" s="127"/>
      <c r="E854" s="127"/>
      <c r="F854" s="127"/>
      <c r="G854" s="127"/>
      <c r="H854" s="127"/>
    </row>
    <row r="855" spans="1:8">
      <c r="A855" s="127"/>
      <c r="B855" s="804"/>
      <c r="C855" s="127"/>
      <c r="D855" s="127"/>
      <c r="E855" s="127"/>
      <c r="F855" s="127"/>
      <c r="G855" s="127"/>
      <c r="H855" s="127"/>
    </row>
    <row r="856" spans="1:8">
      <c r="A856" s="127"/>
      <c r="B856" s="804"/>
      <c r="C856" s="127"/>
      <c r="D856" s="127"/>
      <c r="E856" s="127"/>
      <c r="F856" s="127"/>
      <c r="G856" s="127"/>
      <c r="H856" s="127"/>
    </row>
    <row r="857" spans="1:8">
      <c r="A857" s="127"/>
      <c r="B857" s="804"/>
      <c r="C857" s="127"/>
      <c r="D857" s="127"/>
      <c r="E857" s="127"/>
      <c r="F857" s="127"/>
      <c r="G857" s="127"/>
      <c r="H857" s="127"/>
    </row>
    <row r="858" spans="1:8">
      <c r="A858" s="127"/>
      <c r="B858" s="804"/>
      <c r="C858" s="127"/>
      <c r="D858" s="127"/>
      <c r="E858" s="127"/>
      <c r="F858" s="127"/>
      <c r="G858" s="127"/>
      <c r="H858" s="127"/>
    </row>
    <row r="859" spans="1:8">
      <c r="A859" s="127"/>
      <c r="B859" s="804"/>
      <c r="C859" s="127"/>
      <c r="D859" s="127"/>
      <c r="E859" s="127"/>
      <c r="F859" s="127"/>
      <c r="G859" s="127"/>
      <c r="H859" s="127"/>
    </row>
    <row r="860" spans="1:8">
      <c r="A860" s="127"/>
      <c r="B860" s="804"/>
      <c r="C860" s="127"/>
      <c r="D860" s="127"/>
      <c r="E860" s="127"/>
      <c r="F860" s="127"/>
      <c r="G860" s="127"/>
      <c r="H860" s="127"/>
    </row>
    <row r="861" spans="1:8">
      <c r="A861" s="127"/>
      <c r="B861" s="804"/>
      <c r="C861" s="127"/>
      <c r="D861" s="127"/>
      <c r="E861" s="127"/>
      <c r="F861" s="127"/>
      <c r="G861" s="127"/>
      <c r="H861" s="127"/>
    </row>
    <row r="862" spans="1:8">
      <c r="A862" s="127"/>
      <c r="B862" s="804"/>
      <c r="C862" s="127"/>
      <c r="D862" s="127"/>
      <c r="E862" s="127"/>
      <c r="F862" s="127"/>
      <c r="G862" s="127"/>
      <c r="H862" s="127"/>
    </row>
    <row r="863" spans="1:8">
      <c r="A863" s="127"/>
      <c r="B863" s="804"/>
      <c r="C863" s="127"/>
      <c r="D863" s="127"/>
      <c r="E863" s="127"/>
      <c r="F863" s="127"/>
      <c r="G863" s="127"/>
      <c r="H863" s="127"/>
    </row>
    <row r="864" spans="1:8">
      <c r="A864" s="127"/>
      <c r="B864" s="804"/>
      <c r="C864" s="127"/>
      <c r="D864" s="127"/>
      <c r="E864" s="127"/>
      <c r="F864" s="127"/>
      <c r="G864" s="127"/>
      <c r="H864" s="127"/>
    </row>
    <row r="865" spans="1:8">
      <c r="A865" s="127"/>
      <c r="B865" s="804"/>
      <c r="C865" s="127"/>
      <c r="D865" s="127"/>
      <c r="E865" s="127"/>
      <c r="F865" s="127"/>
      <c r="G865" s="127"/>
      <c r="H865" s="127"/>
    </row>
    <row r="866" spans="1:8">
      <c r="A866" s="127"/>
      <c r="B866" s="804"/>
      <c r="C866" s="127"/>
      <c r="D866" s="127"/>
      <c r="E866" s="127"/>
      <c r="F866" s="127"/>
      <c r="G866" s="127"/>
      <c r="H866" s="127"/>
    </row>
    <row r="867" spans="1:8">
      <c r="A867" s="127"/>
      <c r="B867" s="804"/>
      <c r="C867" s="127"/>
      <c r="D867" s="127"/>
      <c r="E867" s="127"/>
      <c r="F867" s="127"/>
      <c r="G867" s="127"/>
      <c r="H867" s="127"/>
    </row>
    <row r="868" spans="1:8">
      <c r="A868" s="127"/>
      <c r="B868" s="804"/>
      <c r="C868" s="127"/>
      <c r="D868" s="127"/>
      <c r="E868" s="127"/>
      <c r="F868" s="127"/>
      <c r="G868" s="127"/>
      <c r="H868" s="127"/>
    </row>
    <row r="869" spans="1:8">
      <c r="A869" s="127"/>
      <c r="B869" s="804"/>
      <c r="C869" s="127"/>
      <c r="D869" s="127"/>
      <c r="E869" s="127"/>
      <c r="F869" s="127"/>
      <c r="G869" s="127"/>
      <c r="H869" s="127"/>
    </row>
    <row r="870" spans="1:8">
      <c r="A870" s="127"/>
      <c r="B870" s="804"/>
      <c r="C870" s="127"/>
      <c r="D870" s="127"/>
      <c r="E870" s="127"/>
      <c r="F870" s="127"/>
      <c r="G870" s="127"/>
      <c r="H870" s="127"/>
    </row>
    <row r="871" spans="1:8">
      <c r="A871" s="127"/>
      <c r="B871" s="804"/>
      <c r="C871" s="127"/>
      <c r="D871" s="127"/>
      <c r="E871" s="127"/>
      <c r="F871" s="127"/>
      <c r="G871" s="127"/>
      <c r="H871" s="127"/>
    </row>
    <row r="872" spans="1:8">
      <c r="A872" s="127"/>
      <c r="B872" s="804"/>
      <c r="C872" s="127"/>
      <c r="D872" s="127"/>
      <c r="E872" s="127"/>
      <c r="F872" s="127"/>
      <c r="G872" s="127"/>
      <c r="H872" s="127"/>
    </row>
    <row r="873" spans="1:8">
      <c r="A873" s="127"/>
      <c r="B873" s="804"/>
      <c r="C873" s="127"/>
      <c r="D873" s="127"/>
      <c r="E873" s="127"/>
      <c r="F873" s="127"/>
      <c r="G873" s="127"/>
      <c r="H873" s="127"/>
    </row>
    <row r="874" spans="1:8">
      <c r="A874" s="127"/>
      <c r="B874" s="804"/>
      <c r="C874" s="127"/>
      <c r="D874" s="127"/>
      <c r="E874" s="127"/>
      <c r="F874" s="127"/>
      <c r="G874" s="127"/>
      <c r="H874" s="127"/>
    </row>
    <row r="875" spans="1:8">
      <c r="A875" s="127"/>
      <c r="B875" s="804"/>
      <c r="C875" s="127"/>
      <c r="D875" s="127"/>
      <c r="E875" s="127"/>
      <c r="F875" s="127"/>
      <c r="G875" s="127"/>
      <c r="H875" s="127"/>
    </row>
    <row r="876" spans="1:8">
      <c r="A876" s="127"/>
      <c r="B876" s="804"/>
      <c r="C876" s="127"/>
      <c r="D876" s="127"/>
      <c r="E876" s="127"/>
      <c r="F876" s="127"/>
      <c r="G876" s="127"/>
      <c r="H876" s="127"/>
    </row>
    <row r="877" spans="1:8">
      <c r="A877" s="127"/>
      <c r="B877" s="804"/>
      <c r="C877" s="127"/>
      <c r="D877" s="127"/>
      <c r="E877" s="127"/>
      <c r="F877" s="127"/>
      <c r="G877" s="127"/>
      <c r="H877" s="127"/>
    </row>
    <row r="878" spans="1:8">
      <c r="A878" s="127"/>
      <c r="B878" s="804"/>
      <c r="C878" s="127"/>
      <c r="D878" s="127"/>
      <c r="E878" s="127"/>
      <c r="F878" s="127"/>
      <c r="G878" s="127"/>
      <c r="H878" s="127"/>
    </row>
    <row r="879" spans="1:8">
      <c r="A879" s="127"/>
      <c r="B879" s="804"/>
      <c r="C879" s="127"/>
      <c r="D879" s="127"/>
      <c r="E879" s="127"/>
      <c r="F879" s="127"/>
      <c r="G879" s="127"/>
      <c r="H879" s="127"/>
    </row>
    <row r="880" spans="1:8">
      <c r="A880" s="127"/>
      <c r="B880" s="804"/>
      <c r="C880" s="127"/>
      <c r="D880" s="127"/>
      <c r="E880" s="127"/>
      <c r="F880" s="127"/>
      <c r="G880" s="127"/>
      <c r="H880" s="127"/>
    </row>
    <row r="881" spans="1:8">
      <c r="A881" s="127"/>
      <c r="B881" s="804"/>
      <c r="C881" s="127"/>
      <c r="D881" s="127"/>
      <c r="E881" s="127"/>
      <c r="F881" s="127"/>
      <c r="G881" s="127"/>
      <c r="H881" s="127"/>
    </row>
    <row r="882" spans="1:8">
      <c r="A882" s="127"/>
      <c r="B882" s="804"/>
      <c r="C882" s="127"/>
      <c r="D882" s="127"/>
      <c r="E882" s="127"/>
      <c r="F882" s="127"/>
      <c r="G882" s="127"/>
      <c r="H882" s="127"/>
    </row>
    <row r="883" spans="1:8">
      <c r="A883" s="127"/>
      <c r="B883" s="804"/>
      <c r="C883" s="127"/>
      <c r="D883" s="127"/>
      <c r="E883" s="127"/>
      <c r="F883" s="127"/>
      <c r="G883" s="127"/>
      <c r="H883" s="127"/>
    </row>
    <row r="884" spans="1:8">
      <c r="A884" s="127"/>
      <c r="B884" s="804"/>
      <c r="C884" s="127"/>
      <c r="D884" s="127"/>
      <c r="E884" s="127"/>
      <c r="F884" s="127"/>
      <c r="G884" s="127"/>
      <c r="H884" s="127"/>
    </row>
    <row r="885" spans="1:8">
      <c r="A885" s="127"/>
      <c r="B885" s="804"/>
      <c r="C885" s="127"/>
      <c r="D885" s="127"/>
      <c r="E885" s="127"/>
      <c r="F885" s="127"/>
      <c r="G885" s="127"/>
      <c r="H885" s="127"/>
    </row>
    <row r="886" spans="1:8">
      <c r="A886" s="127"/>
      <c r="B886" s="804"/>
      <c r="C886" s="127"/>
      <c r="D886" s="127"/>
      <c r="E886" s="127"/>
      <c r="F886" s="127"/>
      <c r="G886" s="127"/>
      <c r="H886" s="127"/>
    </row>
    <row r="887" spans="1:8">
      <c r="A887" s="127"/>
      <c r="B887" s="804"/>
      <c r="C887" s="127"/>
      <c r="D887" s="127"/>
      <c r="E887" s="127"/>
      <c r="F887" s="127"/>
      <c r="G887" s="127"/>
      <c r="H887" s="127"/>
    </row>
    <row r="888" spans="1:8">
      <c r="A888" s="127"/>
      <c r="B888" s="804"/>
      <c r="C888" s="127"/>
      <c r="D888" s="127"/>
      <c r="E888" s="127"/>
      <c r="F888" s="127"/>
      <c r="G888" s="127"/>
      <c r="H888" s="127"/>
    </row>
    <row r="889" spans="1:8">
      <c r="A889" s="127"/>
      <c r="B889" s="804"/>
      <c r="C889" s="127"/>
      <c r="D889" s="127"/>
      <c r="E889" s="127"/>
      <c r="F889" s="127"/>
      <c r="G889" s="127"/>
      <c r="H889" s="127"/>
    </row>
    <row r="890" spans="1:8">
      <c r="A890" s="127"/>
      <c r="B890" s="804"/>
      <c r="C890" s="127"/>
      <c r="D890" s="127"/>
      <c r="E890" s="127"/>
      <c r="F890" s="127"/>
      <c r="G890" s="127"/>
      <c r="H890" s="127"/>
    </row>
    <row r="891" spans="1:8">
      <c r="A891" s="127"/>
      <c r="B891" s="804"/>
      <c r="C891" s="127"/>
      <c r="D891" s="127"/>
      <c r="E891" s="127"/>
      <c r="F891" s="127"/>
      <c r="G891" s="127"/>
      <c r="H891" s="127"/>
    </row>
    <row r="892" spans="1:8">
      <c r="A892" s="127"/>
      <c r="B892" s="804"/>
      <c r="C892" s="127"/>
      <c r="D892" s="127"/>
      <c r="E892" s="127"/>
      <c r="F892" s="127"/>
      <c r="G892" s="127"/>
      <c r="H892" s="127"/>
    </row>
    <row r="893" spans="1:8">
      <c r="A893" s="127"/>
      <c r="B893" s="804"/>
      <c r="C893" s="127"/>
      <c r="D893" s="127"/>
      <c r="E893" s="127"/>
      <c r="F893" s="127"/>
      <c r="G893" s="127"/>
      <c r="H893" s="127"/>
    </row>
    <row r="894" spans="1:8">
      <c r="A894" s="127"/>
      <c r="B894" s="804"/>
      <c r="C894" s="127"/>
      <c r="D894" s="127"/>
      <c r="E894" s="127"/>
      <c r="F894" s="127"/>
      <c r="G894" s="127"/>
      <c r="H894" s="127"/>
    </row>
    <row r="895" spans="1:8">
      <c r="A895" s="127"/>
      <c r="B895" s="804"/>
      <c r="C895" s="127"/>
      <c r="D895" s="127"/>
      <c r="E895" s="127"/>
      <c r="F895" s="127"/>
      <c r="G895" s="127"/>
      <c r="H895" s="127"/>
    </row>
    <row r="896" spans="1:8">
      <c r="A896" s="127"/>
      <c r="B896" s="804"/>
      <c r="C896" s="127"/>
      <c r="D896" s="127"/>
      <c r="E896" s="127"/>
      <c r="F896" s="127"/>
      <c r="G896" s="127"/>
      <c r="H896" s="127"/>
    </row>
    <row r="897" spans="1:8">
      <c r="A897" s="127"/>
      <c r="B897" s="804"/>
      <c r="C897" s="127"/>
      <c r="D897" s="127"/>
      <c r="E897" s="127"/>
      <c r="F897" s="127"/>
      <c r="G897" s="127"/>
      <c r="H897" s="127"/>
    </row>
    <row r="898" spans="1:8">
      <c r="A898" s="127"/>
      <c r="B898" s="804"/>
      <c r="C898" s="127"/>
      <c r="D898" s="127"/>
      <c r="E898" s="127"/>
      <c r="F898" s="127"/>
      <c r="G898" s="127"/>
      <c r="H898" s="127"/>
    </row>
    <row r="899" spans="1:8">
      <c r="A899" s="127"/>
      <c r="B899" s="804"/>
      <c r="C899" s="127"/>
      <c r="D899" s="127"/>
      <c r="E899" s="127"/>
      <c r="F899" s="127"/>
      <c r="G899" s="127"/>
      <c r="H899" s="127"/>
    </row>
    <row r="900" spans="1:8">
      <c r="A900" s="127"/>
      <c r="B900" s="804"/>
      <c r="C900" s="127"/>
      <c r="D900" s="127"/>
      <c r="E900" s="127"/>
      <c r="F900" s="127"/>
      <c r="G900" s="127"/>
      <c r="H900" s="127"/>
    </row>
    <row r="901" spans="1:8">
      <c r="A901" s="127"/>
      <c r="B901" s="804"/>
      <c r="C901" s="127"/>
      <c r="D901" s="127"/>
      <c r="E901" s="127"/>
      <c r="F901" s="127"/>
      <c r="G901" s="127"/>
      <c r="H901" s="127"/>
    </row>
    <row r="902" spans="1:8">
      <c r="A902" s="127"/>
      <c r="B902" s="804"/>
      <c r="C902" s="127"/>
      <c r="D902" s="127"/>
      <c r="E902" s="127"/>
      <c r="F902" s="127"/>
      <c r="G902" s="127"/>
      <c r="H902" s="127"/>
    </row>
    <row r="903" spans="1:8">
      <c r="A903" s="127"/>
      <c r="B903" s="804"/>
      <c r="C903" s="127"/>
      <c r="D903" s="127"/>
      <c r="E903" s="127"/>
      <c r="F903" s="127"/>
      <c r="G903" s="127"/>
      <c r="H903" s="127"/>
    </row>
    <row r="904" spans="1:8">
      <c r="A904" s="127"/>
      <c r="B904" s="804"/>
      <c r="C904" s="127"/>
      <c r="D904" s="127"/>
      <c r="E904" s="127"/>
      <c r="F904" s="127"/>
      <c r="G904" s="127"/>
      <c r="H904" s="127"/>
    </row>
    <row r="905" spans="1:8">
      <c r="A905" s="127"/>
      <c r="B905" s="804"/>
      <c r="C905" s="127"/>
      <c r="D905" s="127"/>
      <c r="E905" s="127"/>
      <c r="F905" s="127"/>
      <c r="G905" s="127"/>
      <c r="H905" s="127"/>
    </row>
    <row r="906" spans="1:8">
      <c r="A906" s="127"/>
      <c r="B906" s="804"/>
      <c r="C906" s="127"/>
      <c r="D906" s="127"/>
      <c r="E906" s="127"/>
      <c r="F906" s="127"/>
      <c r="G906" s="127"/>
      <c r="H906" s="127"/>
    </row>
    <row r="907" spans="1:8">
      <c r="A907" s="127"/>
      <c r="B907" s="804"/>
      <c r="C907" s="127"/>
      <c r="D907" s="127"/>
      <c r="E907" s="127"/>
      <c r="F907" s="127"/>
      <c r="G907" s="127"/>
      <c r="H907" s="127"/>
    </row>
    <row r="908" spans="1:8">
      <c r="A908" s="127"/>
      <c r="B908" s="804"/>
      <c r="C908" s="127"/>
      <c r="D908" s="127"/>
      <c r="E908" s="127"/>
      <c r="F908" s="127"/>
      <c r="G908" s="127"/>
      <c r="H908" s="127"/>
    </row>
    <row r="909" spans="1:8">
      <c r="A909" s="127"/>
      <c r="B909" s="804"/>
      <c r="C909" s="127"/>
      <c r="D909" s="127"/>
      <c r="E909" s="127"/>
      <c r="F909" s="127"/>
      <c r="G909" s="127"/>
      <c r="H909" s="127"/>
    </row>
    <row r="910" spans="1:8">
      <c r="A910" s="127"/>
      <c r="B910" s="804"/>
      <c r="C910" s="127"/>
      <c r="D910" s="127"/>
      <c r="E910" s="127"/>
      <c r="F910" s="127"/>
      <c r="G910" s="127"/>
      <c r="H910" s="127"/>
    </row>
    <row r="911" spans="1:8">
      <c r="A911" s="127"/>
      <c r="B911" s="804"/>
      <c r="C911" s="127"/>
      <c r="D911" s="127"/>
      <c r="E911" s="127"/>
      <c r="F911" s="127"/>
      <c r="G911" s="127"/>
      <c r="H911" s="127"/>
    </row>
    <row r="912" spans="1:8">
      <c r="A912" s="127"/>
      <c r="B912" s="804"/>
      <c r="C912" s="127"/>
      <c r="D912" s="127"/>
      <c r="E912" s="127"/>
      <c r="F912" s="127"/>
      <c r="G912" s="127"/>
      <c r="H912" s="127"/>
    </row>
    <row r="913" spans="1:8">
      <c r="A913" s="127"/>
      <c r="B913" s="804"/>
      <c r="C913" s="127"/>
      <c r="D913" s="127"/>
      <c r="E913" s="127"/>
      <c r="F913" s="127"/>
      <c r="G913" s="127"/>
      <c r="H913" s="127"/>
    </row>
    <row r="914" spans="1:8">
      <c r="A914" s="127"/>
      <c r="B914" s="804"/>
      <c r="C914" s="127"/>
      <c r="D914" s="127"/>
      <c r="E914" s="127"/>
      <c r="F914" s="127"/>
      <c r="G914" s="127"/>
      <c r="H914" s="127"/>
    </row>
    <row r="915" spans="1:8">
      <c r="A915" s="127"/>
      <c r="B915" s="804"/>
      <c r="C915" s="127"/>
      <c r="D915" s="127"/>
      <c r="E915" s="127"/>
      <c r="F915" s="127"/>
      <c r="G915" s="127"/>
      <c r="H915" s="127"/>
    </row>
    <row r="916" spans="1:8">
      <c r="A916" s="127"/>
      <c r="B916" s="804"/>
      <c r="C916" s="127"/>
      <c r="D916" s="127"/>
      <c r="E916" s="127"/>
      <c r="F916" s="127"/>
      <c r="G916" s="127"/>
      <c r="H916" s="127"/>
    </row>
    <row r="917" spans="1:8">
      <c r="A917" s="127"/>
      <c r="B917" s="804"/>
      <c r="C917" s="127"/>
      <c r="D917" s="127"/>
      <c r="E917" s="127"/>
      <c r="F917" s="127"/>
      <c r="G917" s="127"/>
      <c r="H917" s="127"/>
    </row>
    <row r="918" spans="1:8">
      <c r="A918" s="127"/>
      <c r="B918" s="804"/>
      <c r="C918" s="127"/>
      <c r="D918" s="127"/>
      <c r="E918" s="127"/>
      <c r="F918" s="127"/>
      <c r="G918" s="127"/>
      <c r="H918" s="127"/>
    </row>
    <row r="919" spans="1:8">
      <c r="A919" s="127"/>
      <c r="B919" s="804"/>
      <c r="C919" s="127"/>
      <c r="D919" s="127"/>
      <c r="E919" s="127"/>
      <c r="F919" s="127"/>
      <c r="G919" s="127"/>
      <c r="H919" s="127"/>
    </row>
    <row r="920" spans="1:8">
      <c r="A920" s="127"/>
      <c r="B920" s="804"/>
      <c r="C920" s="127"/>
      <c r="D920" s="127"/>
      <c r="E920" s="127"/>
      <c r="F920" s="127"/>
      <c r="G920" s="127"/>
      <c r="H920" s="127"/>
    </row>
    <row r="921" spans="1:8">
      <c r="A921" s="127"/>
      <c r="B921" s="804"/>
      <c r="C921" s="127"/>
      <c r="D921" s="127"/>
      <c r="E921" s="127"/>
      <c r="F921" s="127"/>
      <c r="G921" s="127"/>
      <c r="H921" s="127"/>
    </row>
    <row r="922" spans="1:8">
      <c r="A922" s="127"/>
      <c r="B922" s="804"/>
      <c r="C922" s="127"/>
      <c r="D922" s="127"/>
      <c r="E922" s="127"/>
      <c r="F922" s="127"/>
      <c r="G922" s="127"/>
      <c r="H922" s="127"/>
    </row>
    <row r="923" spans="1:8">
      <c r="A923" s="127"/>
      <c r="B923" s="804"/>
      <c r="C923" s="127"/>
      <c r="D923" s="127"/>
      <c r="E923" s="127"/>
      <c r="F923" s="127"/>
      <c r="G923" s="127"/>
      <c r="H923" s="127"/>
    </row>
    <row r="924" spans="1:8">
      <c r="A924" s="127"/>
      <c r="B924" s="804"/>
      <c r="C924" s="127"/>
      <c r="D924" s="127"/>
      <c r="E924" s="127"/>
      <c r="F924" s="127"/>
      <c r="G924" s="127"/>
      <c r="H924" s="127"/>
    </row>
    <row r="925" spans="1:8">
      <c r="A925" s="127"/>
      <c r="B925" s="804"/>
      <c r="C925" s="127"/>
      <c r="D925" s="127"/>
      <c r="E925" s="127"/>
      <c r="F925" s="127"/>
      <c r="G925" s="127"/>
      <c r="H925" s="127"/>
    </row>
    <row r="926" spans="1:8">
      <c r="A926" s="127"/>
      <c r="B926" s="804"/>
      <c r="C926" s="127"/>
      <c r="D926" s="127"/>
      <c r="E926" s="127"/>
      <c r="F926" s="127"/>
      <c r="G926" s="127"/>
      <c r="H926" s="127"/>
    </row>
    <row r="927" spans="1:8">
      <c r="A927" s="127"/>
      <c r="B927" s="804"/>
      <c r="C927" s="127"/>
      <c r="D927" s="127"/>
      <c r="E927" s="127"/>
      <c r="F927" s="127"/>
      <c r="G927" s="127"/>
      <c r="H927" s="127"/>
    </row>
    <row r="928" spans="1:8">
      <c r="A928" s="127"/>
      <c r="B928" s="804"/>
      <c r="C928" s="127"/>
      <c r="D928" s="127"/>
      <c r="E928" s="127"/>
      <c r="F928" s="127"/>
      <c r="G928" s="127"/>
      <c r="H928" s="127"/>
    </row>
    <row r="929" spans="1:8">
      <c r="A929" s="127"/>
      <c r="B929" s="804"/>
      <c r="C929" s="127"/>
      <c r="D929" s="127"/>
      <c r="E929" s="127"/>
      <c r="F929" s="127"/>
      <c r="G929" s="127"/>
      <c r="H929" s="127"/>
    </row>
    <row r="930" spans="1:8">
      <c r="A930" s="127"/>
      <c r="B930" s="804"/>
      <c r="C930" s="127"/>
      <c r="D930" s="127"/>
      <c r="E930" s="127"/>
      <c r="F930" s="127"/>
      <c r="G930" s="127"/>
      <c r="H930" s="127"/>
    </row>
    <row r="931" spans="1:8">
      <c r="A931" s="127"/>
      <c r="B931" s="804"/>
      <c r="C931" s="127"/>
      <c r="D931" s="127"/>
      <c r="E931" s="127"/>
      <c r="F931" s="127"/>
      <c r="G931" s="127"/>
      <c r="H931" s="127"/>
    </row>
    <row r="932" spans="1:8">
      <c r="A932" s="127"/>
      <c r="B932" s="804"/>
      <c r="C932" s="127"/>
      <c r="D932" s="127"/>
      <c r="E932" s="127"/>
      <c r="F932" s="127"/>
      <c r="G932" s="127"/>
      <c r="H932" s="127"/>
    </row>
    <row r="933" spans="1:8">
      <c r="A933" s="127"/>
      <c r="B933" s="804"/>
      <c r="C933" s="127"/>
      <c r="D933" s="127"/>
      <c r="E933" s="127"/>
      <c r="F933" s="127"/>
      <c r="G933" s="127"/>
      <c r="H933" s="127"/>
    </row>
    <row r="934" spans="1:8">
      <c r="A934" s="127"/>
      <c r="B934" s="804"/>
      <c r="C934" s="127"/>
      <c r="D934" s="127"/>
      <c r="E934" s="127"/>
      <c r="F934" s="127"/>
      <c r="G934" s="127"/>
      <c r="H934" s="127"/>
    </row>
    <row r="935" spans="1:8">
      <c r="A935" s="127"/>
      <c r="B935" s="804"/>
      <c r="C935" s="127"/>
      <c r="D935" s="127"/>
      <c r="E935" s="127"/>
      <c r="F935" s="127"/>
      <c r="G935" s="127"/>
      <c r="H935" s="127"/>
    </row>
    <row r="936" spans="1:8">
      <c r="A936" s="127"/>
      <c r="B936" s="804"/>
      <c r="C936" s="127"/>
      <c r="D936" s="127"/>
      <c r="E936" s="127"/>
      <c r="F936" s="127"/>
      <c r="G936" s="127"/>
      <c r="H936" s="127"/>
    </row>
    <row r="937" spans="1:8">
      <c r="A937" s="127"/>
      <c r="B937" s="804"/>
      <c r="C937" s="127"/>
      <c r="D937" s="127"/>
      <c r="E937" s="127"/>
      <c r="F937" s="127"/>
      <c r="G937" s="127"/>
      <c r="H937" s="127"/>
    </row>
    <row r="938" spans="1:8">
      <c r="A938" s="127"/>
      <c r="B938" s="804"/>
      <c r="C938" s="127"/>
      <c r="D938" s="127"/>
      <c r="E938" s="127"/>
      <c r="F938" s="127"/>
      <c r="G938" s="127"/>
      <c r="H938" s="127"/>
    </row>
    <row r="939" spans="1:8">
      <c r="A939" s="127"/>
      <c r="B939" s="804"/>
      <c r="C939" s="127"/>
      <c r="D939" s="127"/>
      <c r="E939" s="127"/>
      <c r="F939" s="127"/>
      <c r="G939" s="127"/>
      <c r="H939" s="127"/>
    </row>
    <row r="940" spans="1:8">
      <c r="A940" s="127"/>
      <c r="B940" s="804"/>
      <c r="C940" s="127"/>
      <c r="D940" s="127"/>
      <c r="E940" s="127"/>
      <c r="F940" s="127"/>
      <c r="G940" s="127"/>
      <c r="H940" s="127"/>
    </row>
    <row r="941" spans="1:8">
      <c r="A941" s="127"/>
      <c r="B941" s="804"/>
      <c r="C941" s="127"/>
      <c r="D941" s="127"/>
      <c r="E941" s="127"/>
      <c r="F941" s="127"/>
      <c r="G941" s="127"/>
      <c r="H941" s="127"/>
    </row>
    <row r="942" spans="1:8">
      <c r="A942" s="127"/>
      <c r="B942" s="804"/>
      <c r="C942" s="127"/>
      <c r="D942" s="127"/>
      <c r="E942" s="127"/>
      <c r="F942" s="127"/>
      <c r="G942" s="127"/>
      <c r="H942" s="127"/>
    </row>
    <row r="943" spans="1:8">
      <c r="A943" s="127"/>
      <c r="B943" s="804"/>
      <c r="C943" s="127"/>
      <c r="D943" s="127"/>
      <c r="E943" s="127"/>
      <c r="F943" s="127"/>
      <c r="G943" s="127"/>
      <c r="H943" s="127"/>
    </row>
    <row r="944" spans="1:8">
      <c r="A944" s="127"/>
      <c r="B944" s="804"/>
      <c r="C944" s="127"/>
      <c r="D944" s="127"/>
      <c r="E944" s="127"/>
      <c r="F944" s="127"/>
      <c r="G944" s="127"/>
      <c r="H944" s="127"/>
    </row>
    <row r="945" spans="1:8">
      <c r="A945" s="127"/>
      <c r="B945" s="804"/>
      <c r="C945" s="127"/>
      <c r="D945" s="127"/>
      <c r="E945" s="127"/>
      <c r="F945" s="127"/>
      <c r="G945" s="127"/>
      <c r="H945" s="127"/>
    </row>
    <row r="946" spans="1:8">
      <c r="A946" s="127"/>
      <c r="B946" s="804"/>
      <c r="C946" s="127"/>
      <c r="D946" s="127"/>
      <c r="E946" s="127"/>
      <c r="F946" s="127"/>
      <c r="G946" s="127"/>
      <c r="H946" s="127"/>
    </row>
    <row r="947" spans="1:8">
      <c r="A947" s="127"/>
      <c r="B947" s="804"/>
      <c r="C947" s="127"/>
      <c r="D947" s="127"/>
      <c r="E947" s="127"/>
      <c r="F947" s="127"/>
      <c r="G947" s="127"/>
      <c r="H947" s="127"/>
    </row>
    <row r="948" spans="1:8">
      <c r="A948" s="127"/>
      <c r="B948" s="804"/>
      <c r="C948" s="127"/>
      <c r="D948" s="127"/>
      <c r="E948" s="127"/>
      <c r="F948" s="127"/>
      <c r="G948" s="127"/>
      <c r="H948" s="127"/>
    </row>
    <row r="949" spans="1:8">
      <c r="A949" s="127"/>
      <c r="B949" s="804"/>
      <c r="C949" s="127"/>
      <c r="D949" s="127"/>
      <c r="E949" s="127"/>
      <c r="F949" s="127"/>
      <c r="G949" s="127"/>
      <c r="H949" s="127"/>
    </row>
    <row r="950" spans="1:8">
      <c r="A950" s="127"/>
      <c r="B950" s="804"/>
      <c r="C950" s="127"/>
      <c r="D950" s="127"/>
      <c r="E950" s="127"/>
      <c r="F950" s="127"/>
      <c r="G950" s="127"/>
      <c r="H950" s="127"/>
    </row>
    <row r="951" spans="1:8">
      <c r="A951" s="127"/>
      <c r="B951" s="804"/>
      <c r="C951" s="127"/>
      <c r="D951" s="127"/>
      <c r="E951" s="127"/>
      <c r="F951" s="127"/>
      <c r="G951" s="127"/>
      <c r="H951" s="127"/>
    </row>
    <row r="952" spans="1:8">
      <c r="A952" s="127"/>
      <c r="B952" s="804"/>
      <c r="C952" s="127"/>
      <c r="D952" s="127"/>
      <c r="E952" s="127"/>
      <c r="F952" s="127"/>
      <c r="G952" s="127"/>
      <c r="H952" s="127"/>
    </row>
    <row r="953" spans="1:8">
      <c r="A953" s="127"/>
      <c r="B953" s="804"/>
      <c r="C953" s="127"/>
      <c r="D953" s="127"/>
      <c r="E953" s="127"/>
      <c r="F953" s="127"/>
      <c r="G953" s="127"/>
      <c r="H953" s="127"/>
    </row>
    <row r="954" spans="1:8">
      <c r="A954" s="127"/>
      <c r="B954" s="804"/>
      <c r="C954" s="127"/>
      <c r="D954" s="127"/>
      <c r="E954" s="127"/>
      <c r="F954" s="127"/>
      <c r="G954" s="127"/>
      <c r="H954" s="127"/>
    </row>
    <row r="955" spans="1:8">
      <c r="A955" s="127"/>
      <c r="B955" s="804"/>
      <c r="C955" s="127"/>
      <c r="D955" s="127"/>
      <c r="E955" s="127"/>
      <c r="F955" s="127"/>
      <c r="G955" s="127"/>
      <c r="H955" s="127"/>
    </row>
    <row r="956" spans="1:8">
      <c r="A956" s="127"/>
      <c r="B956" s="804"/>
      <c r="C956" s="127"/>
      <c r="D956" s="127"/>
      <c r="E956" s="127"/>
      <c r="F956" s="127"/>
      <c r="G956" s="127"/>
      <c r="H956" s="127"/>
    </row>
    <row r="957" spans="1:8">
      <c r="A957" s="127"/>
      <c r="B957" s="804"/>
      <c r="C957" s="127"/>
      <c r="D957" s="127"/>
      <c r="E957" s="127"/>
      <c r="F957" s="127"/>
      <c r="G957" s="127"/>
      <c r="H957" s="127"/>
    </row>
    <row r="958" spans="1:8">
      <c r="A958" s="127"/>
      <c r="B958" s="804"/>
      <c r="C958" s="127"/>
      <c r="D958" s="127"/>
      <c r="E958" s="127"/>
      <c r="F958" s="127"/>
      <c r="G958" s="127"/>
      <c r="H958" s="127"/>
    </row>
    <row r="959" spans="1:8">
      <c r="A959" s="127"/>
      <c r="B959" s="804"/>
      <c r="C959" s="127"/>
      <c r="D959" s="127"/>
      <c r="E959" s="127"/>
      <c r="F959" s="127"/>
      <c r="G959" s="127"/>
      <c r="H959" s="127"/>
    </row>
    <row r="960" spans="1:8">
      <c r="A960" s="127"/>
      <c r="B960" s="804"/>
      <c r="C960" s="127"/>
      <c r="D960" s="127"/>
      <c r="E960" s="127"/>
      <c r="F960" s="127"/>
      <c r="G960" s="127"/>
      <c r="H960" s="127"/>
    </row>
    <row r="961" spans="1:8">
      <c r="A961" s="127"/>
      <c r="B961" s="804"/>
      <c r="C961" s="127"/>
      <c r="D961" s="127"/>
      <c r="E961" s="127"/>
      <c r="F961" s="127"/>
      <c r="G961" s="127"/>
      <c r="H961" s="127"/>
    </row>
    <row r="962" spans="1:8">
      <c r="A962" s="127"/>
      <c r="B962" s="804"/>
      <c r="C962" s="127"/>
      <c r="D962" s="127"/>
      <c r="E962" s="127"/>
      <c r="F962" s="127"/>
      <c r="G962" s="127"/>
      <c r="H962" s="127"/>
    </row>
    <row r="963" spans="1:8">
      <c r="A963" s="127"/>
      <c r="B963" s="804"/>
      <c r="C963" s="127"/>
      <c r="D963" s="127"/>
      <c r="E963" s="127"/>
      <c r="F963" s="127"/>
      <c r="G963" s="127"/>
      <c r="H963" s="127"/>
    </row>
    <row r="964" spans="1:8">
      <c r="A964" s="127"/>
      <c r="B964" s="804"/>
      <c r="C964" s="127"/>
      <c r="D964" s="127"/>
      <c r="E964" s="127"/>
      <c r="F964" s="127"/>
      <c r="G964" s="127"/>
      <c r="H964" s="127"/>
    </row>
    <row r="965" spans="1:8">
      <c r="A965" s="127"/>
      <c r="B965" s="804"/>
      <c r="C965" s="127"/>
      <c r="D965" s="127"/>
      <c r="E965" s="127"/>
      <c r="F965" s="127"/>
      <c r="G965" s="127"/>
      <c r="H965" s="127"/>
    </row>
    <row r="966" spans="1:8">
      <c r="A966" s="127"/>
      <c r="B966" s="804"/>
      <c r="C966" s="127"/>
      <c r="D966" s="127"/>
      <c r="E966" s="127"/>
      <c r="F966" s="127"/>
      <c r="G966" s="127"/>
      <c r="H966" s="127"/>
    </row>
    <row r="967" spans="1:8">
      <c r="A967" s="127"/>
      <c r="B967" s="804"/>
      <c r="C967" s="127"/>
      <c r="D967" s="127"/>
      <c r="E967" s="127"/>
      <c r="F967" s="127"/>
      <c r="G967" s="127"/>
      <c r="H967" s="127"/>
    </row>
    <row r="968" spans="1:8">
      <c r="A968" s="127"/>
      <c r="B968" s="804"/>
      <c r="C968" s="127"/>
      <c r="D968" s="127"/>
      <c r="E968" s="127"/>
      <c r="F968" s="127"/>
      <c r="G968" s="127"/>
      <c r="H968" s="127"/>
    </row>
    <row r="969" spans="1:8">
      <c r="A969" s="127"/>
      <c r="B969" s="804"/>
      <c r="C969" s="127"/>
      <c r="D969" s="127"/>
      <c r="E969" s="127"/>
      <c r="F969" s="127"/>
      <c r="G969" s="127"/>
      <c r="H969" s="127"/>
    </row>
    <row r="970" spans="1:8">
      <c r="A970" s="127"/>
      <c r="B970" s="804"/>
      <c r="C970" s="127"/>
      <c r="D970" s="127"/>
      <c r="E970" s="127"/>
      <c r="F970" s="127"/>
      <c r="G970" s="127"/>
      <c r="H970" s="127"/>
    </row>
    <row r="971" spans="1:8">
      <c r="A971" s="127"/>
      <c r="B971" s="804"/>
      <c r="C971" s="127"/>
      <c r="D971" s="127"/>
      <c r="E971" s="127"/>
      <c r="F971" s="127"/>
      <c r="G971" s="127"/>
      <c r="H971" s="127"/>
    </row>
    <row r="972" spans="1:8">
      <c r="A972" s="127"/>
      <c r="B972" s="804"/>
      <c r="C972" s="127"/>
      <c r="D972" s="127"/>
      <c r="E972" s="127"/>
      <c r="F972" s="127"/>
      <c r="G972" s="127"/>
      <c r="H972" s="127"/>
    </row>
    <row r="973" spans="1:8">
      <c r="A973" s="127"/>
      <c r="B973" s="804"/>
      <c r="C973" s="127"/>
      <c r="D973" s="127"/>
      <c r="E973" s="127"/>
      <c r="F973" s="127"/>
      <c r="G973" s="127"/>
      <c r="H973" s="127"/>
    </row>
    <row r="974" spans="1:8">
      <c r="A974" s="127"/>
      <c r="B974" s="804"/>
      <c r="C974" s="127"/>
      <c r="D974" s="127"/>
      <c r="E974" s="127"/>
      <c r="F974" s="127"/>
      <c r="G974" s="127"/>
      <c r="H974" s="127"/>
    </row>
    <row r="975" spans="1:8">
      <c r="A975" s="127"/>
      <c r="B975" s="804"/>
      <c r="C975" s="127"/>
      <c r="D975" s="127"/>
      <c r="E975" s="127"/>
      <c r="F975" s="127"/>
      <c r="G975" s="127"/>
      <c r="H975" s="127"/>
    </row>
    <row r="976" spans="1:8">
      <c r="A976" s="127"/>
      <c r="B976" s="804"/>
      <c r="C976" s="127"/>
      <c r="D976" s="127"/>
      <c r="E976" s="127"/>
      <c r="F976" s="127"/>
      <c r="G976" s="127"/>
      <c r="H976" s="127"/>
    </row>
    <row r="977" spans="1:8">
      <c r="A977" s="127"/>
      <c r="B977" s="804"/>
      <c r="C977" s="127"/>
      <c r="D977" s="127"/>
      <c r="E977" s="127"/>
      <c r="F977" s="127"/>
      <c r="G977" s="127"/>
      <c r="H977" s="127"/>
    </row>
    <row r="978" spans="1:8">
      <c r="A978" s="127"/>
      <c r="B978" s="804"/>
      <c r="C978" s="127"/>
      <c r="D978" s="127"/>
      <c r="E978" s="127"/>
      <c r="F978" s="127"/>
      <c r="G978" s="127"/>
      <c r="H978" s="127"/>
    </row>
    <row r="979" spans="1:8">
      <c r="A979" s="127"/>
      <c r="B979" s="804"/>
      <c r="C979" s="127"/>
      <c r="D979" s="127"/>
      <c r="E979" s="127"/>
      <c r="F979" s="127"/>
      <c r="G979" s="127"/>
      <c r="H979" s="127"/>
    </row>
    <row r="980" spans="1:8">
      <c r="A980" s="127"/>
      <c r="B980" s="804"/>
      <c r="C980" s="127"/>
      <c r="D980" s="127"/>
      <c r="E980" s="127"/>
      <c r="F980" s="127"/>
      <c r="G980" s="127"/>
      <c r="H980" s="127"/>
    </row>
    <row r="981" spans="1:8">
      <c r="A981" s="127"/>
      <c r="B981" s="804"/>
      <c r="C981" s="127"/>
      <c r="D981" s="127"/>
      <c r="E981" s="127"/>
      <c r="F981" s="127"/>
      <c r="G981" s="127"/>
      <c r="H981" s="127"/>
    </row>
    <row r="982" spans="1:8">
      <c r="A982" s="127"/>
      <c r="B982" s="804"/>
      <c r="C982" s="127"/>
      <c r="D982" s="127"/>
      <c r="E982" s="127"/>
      <c r="F982" s="127"/>
      <c r="G982" s="127"/>
      <c r="H982" s="127"/>
    </row>
    <row r="983" spans="1:8">
      <c r="A983" s="127"/>
      <c r="B983" s="804"/>
      <c r="C983" s="127"/>
      <c r="D983" s="127"/>
      <c r="E983" s="127"/>
      <c r="F983" s="127"/>
      <c r="G983" s="127"/>
      <c r="H983" s="127"/>
    </row>
    <row r="984" spans="1:8">
      <c r="A984" s="127"/>
      <c r="B984" s="804"/>
      <c r="C984" s="127"/>
      <c r="D984" s="127"/>
      <c r="E984" s="127"/>
      <c r="F984" s="127"/>
      <c r="G984" s="127"/>
      <c r="H984" s="127"/>
    </row>
    <row r="985" spans="1:8">
      <c r="A985" s="127"/>
      <c r="B985" s="804"/>
      <c r="C985" s="127"/>
      <c r="D985" s="127"/>
      <c r="E985" s="127"/>
      <c r="F985" s="127"/>
      <c r="G985" s="127"/>
      <c r="H985" s="127"/>
    </row>
    <row r="986" spans="1:8">
      <c r="A986" s="127"/>
      <c r="B986" s="804"/>
      <c r="C986" s="127"/>
      <c r="D986" s="127"/>
      <c r="E986" s="127"/>
      <c r="F986" s="127"/>
      <c r="G986" s="127"/>
      <c r="H986" s="127"/>
    </row>
    <row r="987" spans="1:8">
      <c r="A987" s="127"/>
      <c r="B987" s="804"/>
      <c r="C987" s="127"/>
      <c r="D987" s="127"/>
      <c r="E987" s="127"/>
      <c r="F987" s="127"/>
      <c r="G987" s="127"/>
      <c r="H987" s="127"/>
    </row>
    <row r="988" spans="1:8">
      <c r="A988" s="127"/>
      <c r="B988" s="804"/>
      <c r="C988" s="127"/>
      <c r="D988" s="127"/>
      <c r="E988" s="127"/>
      <c r="F988" s="127"/>
      <c r="G988" s="127"/>
      <c r="H988" s="127"/>
    </row>
    <row r="989" spans="1:8">
      <c r="A989" s="127"/>
      <c r="B989" s="804"/>
      <c r="C989" s="127"/>
      <c r="D989" s="127"/>
      <c r="E989" s="127"/>
      <c r="F989" s="127"/>
      <c r="G989" s="127"/>
      <c r="H989" s="127"/>
    </row>
    <row r="990" spans="1:8">
      <c r="A990" s="127"/>
      <c r="B990" s="804"/>
      <c r="C990" s="127"/>
      <c r="D990" s="127"/>
      <c r="E990" s="127"/>
      <c r="F990" s="127"/>
      <c r="G990" s="127"/>
      <c r="H990" s="127"/>
    </row>
    <row r="991" spans="1:8">
      <c r="A991" s="127"/>
      <c r="B991" s="804"/>
      <c r="C991" s="127"/>
      <c r="D991" s="127"/>
      <c r="E991" s="127"/>
      <c r="F991" s="127"/>
      <c r="G991" s="127"/>
      <c r="H991" s="127"/>
    </row>
    <row r="992" spans="1:8">
      <c r="A992" s="127"/>
      <c r="B992" s="804"/>
      <c r="C992" s="127"/>
      <c r="D992" s="127"/>
      <c r="E992" s="127"/>
      <c r="F992" s="127"/>
      <c r="G992" s="127"/>
      <c r="H992" s="127"/>
    </row>
    <row r="993" spans="1:8">
      <c r="A993" s="127"/>
      <c r="B993" s="804"/>
      <c r="C993" s="127"/>
      <c r="D993" s="127"/>
      <c r="E993" s="127"/>
      <c r="F993" s="127"/>
      <c r="G993" s="127"/>
      <c r="H993" s="127"/>
    </row>
    <row r="994" spans="1:8">
      <c r="A994" s="127"/>
      <c r="B994" s="804"/>
      <c r="C994" s="127"/>
      <c r="D994" s="127"/>
      <c r="E994" s="127"/>
      <c r="F994" s="127"/>
      <c r="G994" s="127"/>
      <c r="H994" s="127"/>
    </row>
    <row r="995" spans="1:8">
      <c r="A995" s="127"/>
      <c r="B995" s="804"/>
      <c r="C995" s="127"/>
      <c r="D995" s="127"/>
      <c r="E995" s="127"/>
      <c r="F995" s="127"/>
      <c r="G995" s="127"/>
      <c r="H995" s="127"/>
    </row>
    <row r="996" spans="1:8">
      <c r="A996" s="127"/>
      <c r="B996" s="804"/>
      <c r="C996" s="127"/>
      <c r="D996" s="127"/>
      <c r="E996" s="127"/>
      <c r="F996" s="127"/>
      <c r="G996" s="127"/>
      <c r="H996" s="127"/>
    </row>
    <row r="997" spans="1:8">
      <c r="A997" s="127"/>
      <c r="B997" s="804"/>
      <c r="C997" s="127"/>
      <c r="D997" s="127"/>
      <c r="E997" s="127"/>
      <c r="F997" s="127"/>
      <c r="G997" s="127"/>
      <c r="H997" s="127"/>
    </row>
    <row r="998" spans="1:8">
      <c r="A998" s="127"/>
      <c r="B998" s="804"/>
      <c r="C998" s="127"/>
      <c r="D998" s="127"/>
      <c r="E998" s="127"/>
      <c r="F998" s="127"/>
      <c r="G998" s="127"/>
      <c r="H998" s="127"/>
    </row>
    <row r="999" spans="1:8">
      <c r="A999" s="127"/>
      <c r="B999" s="804"/>
      <c r="C999" s="127"/>
      <c r="D999" s="127"/>
      <c r="E999" s="127"/>
      <c r="F999" s="127"/>
      <c r="G999" s="127"/>
      <c r="H999" s="127"/>
    </row>
    <row r="1000" spans="1:8">
      <c r="A1000" s="127"/>
      <c r="B1000" s="804"/>
      <c r="C1000" s="127"/>
      <c r="D1000" s="127"/>
      <c r="E1000" s="127"/>
      <c r="F1000" s="127"/>
      <c r="G1000" s="127"/>
      <c r="H1000" s="127"/>
    </row>
    <row r="1001" spans="1:8">
      <c r="A1001" s="127"/>
      <c r="B1001" s="804"/>
      <c r="C1001" s="127"/>
      <c r="D1001" s="127"/>
      <c r="E1001" s="127"/>
      <c r="F1001" s="127"/>
      <c r="G1001" s="127"/>
      <c r="H1001" s="127"/>
    </row>
    <row r="1002" spans="1:8">
      <c r="A1002" s="127"/>
      <c r="B1002" s="804"/>
      <c r="C1002" s="127"/>
      <c r="D1002" s="127"/>
      <c r="E1002" s="127"/>
      <c r="F1002" s="127"/>
      <c r="G1002" s="127"/>
      <c r="H1002" s="127"/>
    </row>
    <row r="1003" spans="1:8">
      <c r="A1003" s="127"/>
      <c r="B1003" s="804"/>
      <c r="C1003" s="127"/>
      <c r="D1003" s="127"/>
      <c r="E1003" s="127"/>
      <c r="F1003" s="127"/>
      <c r="G1003" s="127"/>
      <c r="H1003" s="127"/>
    </row>
    <row r="1004" spans="1:8">
      <c r="A1004" s="127"/>
      <c r="B1004" s="804"/>
      <c r="C1004" s="127"/>
      <c r="D1004" s="127"/>
      <c r="E1004" s="127"/>
      <c r="F1004" s="127"/>
      <c r="G1004" s="127"/>
      <c r="H1004" s="127"/>
    </row>
    <row r="1005" spans="1:8">
      <c r="A1005" s="127"/>
      <c r="B1005" s="804"/>
      <c r="C1005" s="127"/>
      <c r="D1005" s="127"/>
      <c r="E1005" s="127"/>
      <c r="F1005" s="127"/>
      <c r="G1005" s="127"/>
      <c r="H1005" s="127"/>
    </row>
    <row r="1006" spans="1:8">
      <c r="A1006" s="127"/>
      <c r="B1006" s="804"/>
      <c r="C1006" s="127"/>
      <c r="D1006" s="127"/>
      <c r="E1006" s="127"/>
      <c r="F1006" s="127"/>
      <c r="G1006" s="127"/>
      <c r="H1006" s="127"/>
    </row>
    <row r="1007" spans="1:8">
      <c r="A1007" s="127"/>
      <c r="B1007" s="804"/>
      <c r="C1007" s="127"/>
      <c r="D1007" s="127"/>
      <c r="E1007" s="127"/>
      <c r="F1007" s="127"/>
      <c r="G1007" s="127"/>
      <c r="H1007" s="127"/>
    </row>
    <row r="1008" spans="1:8">
      <c r="A1008" s="127"/>
      <c r="B1008" s="804"/>
      <c r="C1008" s="127"/>
      <c r="D1008" s="127"/>
      <c r="E1008" s="127"/>
      <c r="F1008" s="127"/>
      <c r="G1008" s="127"/>
      <c r="H1008" s="127"/>
    </row>
    <row r="1009" spans="1:8">
      <c r="A1009" s="127"/>
      <c r="B1009" s="804"/>
      <c r="C1009" s="127"/>
      <c r="D1009" s="127"/>
      <c r="E1009" s="127"/>
      <c r="F1009" s="127"/>
      <c r="G1009" s="127"/>
      <c r="H1009" s="127"/>
    </row>
    <row r="1010" spans="1:8">
      <c r="A1010" s="127"/>
      <c r="B1010" s="804"/>
      <c r="C1010" s="127"/>
      <c r="D1010" s="127"/>
      <c r="E1010" s="127"/>
      <c r="F1010" s="127"/>
      <c r="G1010" s="127"/>
      <c r="H1010" s="127"/>
    </row>
    <row r="1011" spans="1:8">
      <c r="A1011" s="127"/>
      <c r="B1011" s="804"/>
      <c r="C1011" s="127"/>
      <c r="D1011" s="127"/>
      <c r="E1011" s="127"/>
      <c r="F1011" s="127"/>
      <c r="G1011" s="127"/>
      <c r="H1011" s="127"/>
    </row>
    <row r="1012" spans="1:8">
      <c r="A1012" s="127"/>
      <c r="B1012" s="804"/>
      <c r="C1012" s="127"/>
      <c r="D1012" s="127"/>
      <c r="E1012" s="127"/>
      <c r="F1012" s="127"/>
      <c r="G1012" s="127"/>
      <c r="H1012" s="127"/>
    </row>
    <row r="1013" spans="1:8">
      <c r="A1013" s="127"/>
      <c r="B1013" s="804"/>
      <c r="C1013" s="127"/>
      <c r="D1013" s="127"/>
      <c r="E1013" s="127"/>
      <c r="F1013" s="127"/>
      <c r="G1013" s="127"/>
      <c r="H1013" s="127"/>
    </row>
    <row r="1014" spans="1:8">
      <c r="A1014" s="127"/>
      <c r="B1014" s="804"/>
      <c r="C1014" s="127"/>
      <c r="D1014" s="127"/>
      <c r="E1014" s="127"/>
      <c r="F1014" s="127"/>
      <c r="G1014" s="127"/>
      <c r="H1014" s="127"/>
    </row>
    <row r="1015" spans="1:8">
      <c r="A1015" s="127"/>
      <c r="B1015" s="804"/>
      <c r="C1015" s="127"/>
      <c r="D1015" s="127"/>
      <c r="E1015" s="127"/>
      <c r="F1015" s="127"/>
      <c r="G1015" s="127"/>
      <c r="H1015" s="127"/>
    </row>
    <row r="1016" spans="1:8">
      <c r="A1016" s="127"/>
      <c r="B1016" s="804"/>
      <c r="C1016" s="127"/>
      <c r="D1016" s="127"/>
      <c r="E1016" s="127"/>
      <c r="F1016" s="127"/>
      <c r="G1016" s="127"/>
      <c r="H1016" s="127"/>
    </row>
    <row r="1017" spans="1:8">
      <c r="A1017" s="127"/>
      <c r="B1017" s="804"/>
      <c r="C1017" s="127"/>
      <c r="D1017" s="127"/>
      <c r="E1017" s="127"/>
      <c r="F1017" s="127"/>
      <c r="G1017" s="127"/>
      <c r="H1017" s="127"/>
    </row>
    <row r="1018" spans="1:8">
      <c r="A1018" s="127"/>
      <c r="B1018" s="804"/>
      <c r="C1018" s="127"/>
      <c r="D1018" s="127"/>
      <c r="E1018" s="127"/>
      <c r="F1018" s="127"/>
      <c r="G1018" s="127"/>
      <c r="H1018" s="127"/>
    </row>
    <row r="1019" spans="1:8">
      <c r="A1019" s="127"/>
      <c r="B1019" s="804"/>
      <c r="C1019" s="127"/>
      <c r="D1019" s="127"/>
      <c r="E1019" s="127"/>
      <c r="F1019" s="127"/>
      <c r="G1019" s="127"/>
      <c r="H1019" s="127"/>
    </row>
    <row r="1020" spans="1:8">
      <c r="A1020" s="127"/>
      <c r="B1020" s="804"/>
      <c r="C1020" s="127"/>
      <c r="D1020" s="127"/>
      <c r="E1020" s="127"/>
      <c r="F1020" s="127"/>
      <c r="G1020" s="127"/>
      <c r="H1020" s="127"/>
    </row>
    <row r="1021" spans="1:8">
      <c r="A1021" s="127"/>
      <c r="B1021" s="804"/>
      <c r="C1021" s="127"/>
      <c r="D1021" s="127"/>
      <c r="E1021" s="127"/>
      <c r="F1021" s="127"/>
      <c r="G1021" s="127"/>
      <c r="H1021" s="127"/>
    </row>
    <row r="1022" spans="1:8">
      <c r="A1022" s="127"/>
      <c r="B1022" s="804"/>
      <c r="C1022" s="127"/>
      <c r="D1022" s="127"/>
      <c r="E1022" s="127"/>
      <c r="F1022" s="127"/>
      <c r="G1022" s="127"/>
      <c r="H1022" s="127"/>
    </row>
    <row r="1023" spans="1:8">
      <c r="A1023" s="127"/>
      <c r="B1023" s="804"/>
      <c r="C1023" s="127"/>
      <c r="D1023" s="127"/>
      <c r="E1023" s="127"/>
      <c r="F1023" s="127"/>
      <c r="G1023" s="127"/>
      <c r="H1023" s="127"/>
    </row>
    <row r="1024" spans="1:8">
      <c r="A1024" s="127"/>
      <c r="B1024" s="804"/>
      <c r="C1024" s="127"/>
      <c r="D1024" s="127"/>
      <c r="E1024" s="127"/>
      <c r="F1024" s="127"/>
      <c r="G1024" s="127"/>
      <c r="H1024" s="127"/>
    </row>
    <row r="1025" spans="1:8">
      <c r="A1025" s="127"/>
      <c r="B1025" s="804"/>
      <c r="C1025" s="127"/>
      <c r="D1025" s="127"/>
      <c r="E1025" s="127"/>
      <c r="F1025" s="127"/>
      <c r="G1025" s="127"/>
      <c r="H1025" s="127"/>
    </row>
    <row r="1026" spans="1:8">
      <c r="A1026" s="127"/>
      <c r="B1026" s="804"/>
      <c r="C1026" s="127"/>
      <c r="D1026" s="127"/>
      <c r="E1026" s="127"/>
      <c r="F1026" s="127"/>
      <c r="G1026" s="127"/>
      <c r="H1026" s="127"/>
    </row>
    <row r="1027" spans="1:8">
      <c r="A1027" s="127"/>
      <c r="B1027" s="804"/>
      <c r="C1027" s="127"/>
      <c r="D1027" s="127"/>
      <c r="E1027" s="127"/>
      <c r="F1027" s="127"/>
      <c r="G1027" s="127"/>
      <c r="H1027" s="127"/>
    </row>
    <row r="1028" spans="1:8">
      <c r="A1028" s="127"/>
      <c r="B1028" s="804"/>
      <c r="C1028" s="127"/>
      <c r="D1028" s="127"/>
      <c r="E1028" s="127"/>
      <c r="F1028" s="127"/>
      <c r="G1028" s="127"/>
      <c r="H1028" s="127"/>
    </row>
    <row r="1029" spans="1:8">
      <c r="A1029" s="127"/>
      <c r="B1029" s="804"/>
      <c r="C1029" s="127"/>
      <c r="D1029" s="127"/>
      <c r="E1029" s="127"/>
      <c r="F1029" s="127"/>
      <c r="G1029" s="127"/>
      <c r="H1029" s="127"/>
    </row>
    <row r="1030" spans="1:8">
      <c r="A1030" s="127"/>
      <c r="B1030" s="804"/>
      <c r="C1030" s="127"/>
      <c r="D1030" s="127"/>
      <c r="E1030" s="127"/>
      <c r="F1030" s="127"/>
      <c r="G1030" s="127"/>
      <c r="H1030" s="127"/>
    </row>
    <row r="1031" spans="1:8">
      <c r="A1031" s="127"/>
      <c r="B1031" s="804"/>
      <c r="C1031" s="127"/>
      <c r="D1031" s="127"/>
      <c r="E1031" s="127"/>
      <c r="F1031" s="127"/>
      <c r="G1031" s="127"/>
      <c r="H1031" s="127"/>
    </row>
    <row r="1032" spans="1:8">
      <c r="A1032" s="127"/>
      <c r="B1032" s="804"/>
      <c r="C1032" s="127"/>
      <c r="D1032" s="127"/>
      <c r="E1032" s="127"/>
      <c r="F1032" s="127"/>
      <c r="G1032" s="127"/>
      <c r="H1032" s="127"/>
    </row>
    <row r="1033" spans="1:8">
      <c r="A1033" s="127"/>
      <c r="B1033" s="804"/>
      <c r="C1033" s="127"/>
      <c r="D1033" s="127"/>
      <c r="E1033" s="127"/>
      <c r="F1033" s="127"/>
      <c r="G1033" s="127"/>
      <c r="H1033" s="127"/>
    </row>
    <row r="1034" spans="1:8">
      <c r="A1034" s="127"/>
      <c r="B1034" s="804"/>
      <c r="C1034" s="127"/>
      <c r="D1034" s="127"/>
      <c r="E1034" s="127"/>
      <c r="F1034" s="127"/>
      <c r="G1034" s="127"/>
      <c r="H1034" s="127"/>
    </row>
    <row r="1035" spans="1:8">
      <c r="A1035" s="127"/>
      <c r="B1035" s="804"/>
      <c r="C1035" s="127"/>
      <c r="D1035" s="127"/>
      <c r="E1035" s="127"/>
      <c r="F1035" s="127"/>
      <c r="G1035" s="127"/>
      <c r="H1035" s="127"/>
    </row>
    <row r="1036" spans="1:8">
      <c r="A1036" s="127"/>
      <c r="B1036" s="804"/>
      <c r="C1036" s="127"/>
      <c r="D1036" s="127"/>
      <c r="E1036" s="127"/>
      <c r="F1036" s="127"/>
      <c r="G1036" s="127"/>
      <c r="H1036" s="127"/>
    </row>
    <row r="1037" spans="1:8">
      <c r="A1037" s="127"/>
      <c r="B1037" s="804"/>
      <c r="C1037" s="127"/>
      <c r="D1037" s="127"/>
      <c r="E1037" s="127"/>
      <c r="F1037" s="127"/>
      <c r="G1037" s="127"/>
      <c r="H1037" s="127"/>
    </row>
    <row r="1038" spans="1:8">
      <c r="A1038" s="127"/>
      <c r="B1038" s="804"/>
      <c r="C1038" s="127"/>
      <c r="D1038" s="127"/>
      <c r="E1038" s="127"/>
      <c r="F1038" s="127"/>
      <c r="G1038" s="127"/>
      <c r="H1038" s="127"/>
    </row>
    <row r="1039" spans="1:8">
      <c r="A1039" s="127"/>
      <c r="B1039" s="804"/>
      <c r="C1039" s="127"/>
      <c r="D1039" s="127"/>
      <c r="E1039" s="127"/>
      <c r="F1039" s="127"/>
      <c r="G1039" s="127"/>
      <c r="H1039" s="127"/>
    </row>
    <row r="1040" spans="1:8">
      <c r="A1040" s="127"/>
      <c r="B1040" s="804"/>
      <c r="C1040" s="127"/>
      <c r="D1040" s="127"/>
      <c r="E1040" s="127"/>
      <c r="F1040" s="127"/>
      <c r="G1040" s="127"/>
      <c r="H1040" s="127"/>
    </row>
    <row r="1041" spans="1:8">
      <c r="A1041" s="127"/>
      <c r="B1041" s="804"/>
      <c r="C1041" s="127"/>
      <c r="D1041" s="127"/>
      <c r="E1041" s="127"/>
      <c r="F1041" s="127"/>
      <c r="G1041" s="127"/>
      <c r="H1041" s="127"/>
    </row>
    <row r="1042" spans="1:8">
      <c r="A1042" s="127"/>
      <c r="B1042" s="804"/>
      <c r="C1042" s="127"/>
      <c r="D1042" s="127"/>
      <c r="E1042" s="127"/>
      <c r="F1042" s="127"/>
      <c r="G1042" s="127"/>
      <c r="H1042" s="127"/>
    </row>
    <row r="1043" spans="1:8">
      <c r="A1043" s="127"/>
      <c r="B1043" s="804"/>
      <c r="C1043" s="127"/>
      <c r="D1043" s="127"/>
      <c r="E1043" s="127"/>
      <c r="F1043" s="127"/>
      <c r="G1043" s="127"/>
      <c r="H1043" s="127"/>
    </row>
    <row r="1044" spans="1:8">
      <c r="A1044" s="127"/>
      <c r="B1044" s="804"/>
      <c r="C1044" s="127"/>
      <c r="D1044" s="127"/>
      <c r="E1044" s="127"/>
      <c r="F1044" s="127"/>
      <c r="G1044" s="127"/>
      <c r="H1044" s="127"/>
    </row>
    <row r="1045" spans="1:8">
      <c r="A1045" s="127"/>
      <c r="B1045" s="804"/>
      <c r="C1045" s="127"/>
      <c r="D1045" s="127"/>
      <c r="E1045" s="127"/>
      <c r="F1045" s="127"/>
      <c r="G1045" s="127"/>
      <c r="H1045" s="127"/>
    </row>
    <row r="1046" spans="1:8">
      <c r="A1046" s="127"/>
      <c r="B1046" s="804"/>
      <c r="C1046" s="127"/>
      <c r="D1046" s="127"/>
      <c r="E1046" s="127"/>
      <c r="F1046" s="127"/>
      <c r="G1046" s="127"/>
      <c r="H1046" s="127"/>
    </row>
    <row r="1047" spans="1:8">
      <c r="A1047" s="127"/>
      <c r="B1047" s="804"/>
      <c r="C1047" s="127"/>
      <c r="D1047" s="127"/>
      <c r="E1047" s="127"/>
      <c r="F1047" s="127"/>
      <c r="G1047" s="127"/>
      <c r="H1047" s="127"/>
    </row>
    <row r="1048" spans="1:8">
      <c r="A1048" s="127"/>
      <c r="B1048" s="804"/>
      <c r="C1048" s="127"/>
      <c r="D1048" s="127"/>
      <c r="E1048" s="127"/>
      <c r="F1048" s="127"/>
      <c r="G1048" s="127"/>
      <c r="H1048" s="127"/>
    </row>
    <row r="1049" spans="1:8">
      <c r="A1049" s="127"/>
      <c r="B1049" s="804"/>
      <c r="C1049" s="127"/>
      <c r="D1049" s="127"/>
      <c r="E1049" s="127"/>
      <c r="F1049" s="127"/>
      <c r="G1049" s="127"/>
      <c r="H1049" s="127"/>
    </row>
    <row r="1050" spans="1:8">
      <c r="A1050" s="127"/>
      <c r="B1050" s="804"/>
      <c r="C1050" s="127"/>
      <c r="D1050" s="127"/>
      <c r="E1050" s="127"/>
      <c r="F1050" s="127"/>
      <c r="G1050" s="127"/>
      <c r="H1050" s="127"/>
    </row>
    <row r="1051" spans="1:8">
      <c r="A1051" s="127"/>
      <c r="B1051" s="804"/>
      <c r="C1051" s="127"/>
      <c r="D1051" s="127"/>
      <c r="E1051" s="127"/>
      <c r="F1051" s="127"/>
      <c r="G1051" s="127"/>
      <c r="H1051" s="127"/>
    </row>
    <row r="1052" spans="1:8">
      <c r="A1052" s="127"/>
      <c r="B1052" s="804"/>
      <c r="C1052" s="127"/>
      <c r="D1052" s="127"/>
      <c r="E1052" s="127"/>
      <c r="F1052" s="127"/>
      <c r="G1052" s="127"/>
      <c r="H1052" s="127"/>
    </row>
    <row r="1053" spans="1:8">
      <c r="A1053" s="127"/>
      <c r="B1053" s="804"/>
      <c r="C1053" s="127"/>
      <c r="D1053" s="127"/>
      <c r="E1053" s="127"/>
      <c r="F1053" s="127"/>
      <c r="G1053" s="127"/>
      <c r="H1053" s="127"/>
    </row>
    <row r="1054" spans="1:8">
      <c r="A1054" s="127"/>
      <c r="B1054" s="804"/>
      <c r="C1054" s="127"/>
      <c r="D1054" s="127"/>
      <c r="E1054" s="127"/>
      <c r="F1054" s="127"/>
      <c r="G1054" s="127"/>
      <c r="H1054" s="127"/>
    </row>
    <row r="1055" spans="1:8">
      <c r="A1055" s="127"/>
      <c r="B1055" s="804"/>
      <c r="C1055" s="127"/>
      <c r="D1055" s="127"/>
      <c r="E1055" s="127"/>
      <c r="F1055" s="127"/>
      <c r="G1055" s="127"/>
      <c r="H1055" s="127"/>
    </row>
    <row r="1056" spans="1:8">
      <c r="A1056" s="127"/>
      <c r="B1056" s="804"/>
      <c r="C1056" s="127"/>
      <c r="D1056" s="127"/>
      <c r="E1056" s="127"/>
      <c r="F1056" s="127"/>
      <c r="G1056" s="127"/>
      <c r="H1056" s="127"/>
    </row>
    <row r="1057" spans="1:8">
      <c r="A1057" s="127"/>
      <c r="B1057" s="804"/>
      <c r="C1057" s="127"/>
      <c r="D1057" s="127"/>
      <c r="E1057" s="127"/>
      <c r="F1057" s="127"/>
      <c r="G1057" s="127"/>
      <c r="H1057" s="127"/>
    </row>
    <row r="1058" spans="1:8">
      <c r="A1058" s="127"/>
      <c r="B1058" s="804"/>
      <c r="C1058" s="127"/>
      <c r="D1058" s="127"/>
      <c r="E1058" s="127"/>
      <c r="F1058" s="127"/>
      <c r="G1058" s="127"/>
      <c r="H1058" s="127"/>
    </row>
    <row r="1059" spans="1:8">
      <c r="A1059" s="127"/>
      <c r="B1059" s="804"/>
      <c r="C1059" s="127"/>
      <c r="D1059" s="127"/>
      <c r="E1059" s="127"/>
      <c r="F1059" s="127"/>
      <c r="G1059" s="127"/>
      <c r="H1059" s="127"/>
    </row>
    <row r="1060" spans="1:8">
      <c r="A1060" s="127"/>
      <c r="B1060" s="804"/>
      <c r="C1060" s="127"/>
      <c r="D1060" s="127"/>
      <c r="E1060" s="127"/>
      <c r="F1060" s="127"/>
      <c r="G1060" s="127"/>
      <c r="H1060" s="127"/>
    </row>
    <row r="1061" spans="1:8">
      <c r="A1061" s="127"/>
      <c r="B1061" s="804"/>
      <c r="C1061" s="127"/>
      <c r="D1061" s="127"/>
      <c r="E1061" s="127"/>
      <c r="F1061" s="127"/>
      <c r="G1061" s="127"/>
      <c r="H1061" s="127"/>
    </row>
    <row r="1062" spans="1:8">
      <c r="A1062" s="127"/>
      <c r="B1062" s="804"/>
      <c r="C1062" s="127"/>
      <c r="D1062" s="127"/>
      <c r="E1062" s="127"/>
      <c r="F1062" s="127"/>
      <c r="G1062" s="127"/>
      <c r="H1062" s="127"/>
    </row>
    <row r="1063" spans="1:8">
      <c r="A1063" s="127"/>
      <c r="B1063" s="804"/>
      <c r="C1063" s="127"/>
      <c r="D1063" s="127"/>
      <c r="E1063" s="127"/>
      <c r="F1063" s="127"/>
      <c r="G1063" s="127"/>
      <c r="H1063" s="127"/>
    </row>
    <row r="1064" spans="1:8">
      <c r="A1064" s="127"/>
      <c r="B1064" s="804"/>
      <c r="C1064" s="127"/>
      <c r="D1064" s="127"/>
      <c r="E1064" s="127"/>
      <c r="F1064" s="127"/>
      <c r="G1064" s="127"/>
      <c r="H1064" s="127"/>
    </row>
    <row r="1065" spans="1:8">
      <c r="A1065" s="127"/>
      <c r="B1065" s="804"/>
      <c r="C1065" s="127"/>
      <c r="D1065" s="127"/>
      <c r="E1065" s="127"/>
      <c r="F1065" s="127"/>
      <c r="G1065" s="127"/>
      <c r="H1065" s="127"/>
    </row>
    <row r="1066" spans="1:8">
      <c r="A1066" s="127"/>
      <c r="B1066" s="804"/>
      <c r="C1066" s="127"/>
      <c r="D1066" s="127"/>
      <c r="E1066" s="127"/>
      <c r="F1066" s="127"/>
      <c r="G1066" s="127"/>
      <c r="H1066" s="127"/>
    </row>
    <row r="1067" spans="1:8">
      <c r="A1067" s="127"/>
      <c r="B1067" s="804"/>
      <c r="C1067" s="127"/>
      <c r="D1067" s="127"/>
      <c r="E1067" s="127"/>
      <c r="F1067" s="127"/>
      <c r="G1067" s="127"/>
      <c r="H1067" s="127"/>
    </row>
    <row r="1068" spans="1:8">
      <c r="A1068" s="127"/>
      <c r="B1068" s="804"/>
      <c r="C1068" s="127"/>
      <c r="D1068" s="127"/>
      <c r="E1068" s="127"/>
      <c r="F1068" s="127"/>
      <c r="G1068" s="127"/>
      <c r="H1068" s="127"/>
    </row>
    <row r="1069" spans="1:8">
      <c r="A1069" s="127"/>
      <c r="B1069" s="804"/>
      <c r="C1069" s="127"/>
      <c r="D1069" s="127"/>
      <c r="E1069" s="127"/>
      <c r="F1069" s="127"/>
      <c r="G1069" s="127"/>
      <c r="H1069" s="127"/>
    </row>
    <row r="1070" spans="1:8">
      <c r="A1070" s="127"/>
      <c r="B1070" s="804"/>
      <c r="C1070" s="127"/>
      <c r="D1070" s="127"/>
      <c r="E1070" s="127"/>
      <c r="F1070" s="127"/>
      <c r="G1070" s="127"/>
      <c r="H1070" s="127"/>
    </row>
    <row r="1071" spans="1:8">
      <c r="A1071" s="127"/>
      <c r="B1071" s="804"/>
      <c r="C1071" s="127"/>
      <c r="D1071" s="127"/>
      <c r="E1071" s="127"/>
      <c r="F1071" s="127"/>
      <c r="G1071" s="127"/>
      <c r="H1071" s="127"/>
    </row>
    <row r="1072" spans="1:8">
      <c r="A1072" s="127"/>
      <c r="B1072" s="804"/>
      <c r="C1072" s="127"/>
      <c r="D1072" s="127"/>
      <c r="E1072" s="127"/>
      <c r="F1072" s="127"/>
      <c r="G1072" s="127"/>
      <c r="H1072" s="127"/>
    </row>
    <row r="1073" spans="1:8">
      <c r="A1073" s="127"/>
      <c r="B1073" s="804"/>
      <c r="C1073" s="127"/>
      <c r="D1073" s="127"/>
      <c r="E1073" s="127"/>
      <c r="F1073" s="127"/>
      <c r="G1073" s="127"/>
      <c r="H1073" s="127"/>
    </row>
    <row r="1074" spans="1:8">
      <c r="A1074" s="127"/>
      <c r="B1074" s="804"/>
      <c r="C1074" s="127"/>
      <c r="D1074" s="127"/>
      <c r="E1074" s="127"/>
      <c r="F1074" s="127"/>
      <c r="G1074" s="127"/>
      <c r="H1074" s="127"/>
    </row>
    <row r="1075" spans="1:8">
      <c r="A1075" s="127"/>
      <c r="B1075" s="804"/>
      <c r="C1075" s="127"/>
      <c r="D1075" s="127"/>
      <c r="E1075" s="127"/>
      <c r="F1075" s="127"/>
      <c r="G1075" s="127"/>
      <c r="H1075" s="127"/>
    </row>
    <row r="1076" spans="1:8">
      <c r="A1076" s="127"/>
      <c r="B1076" s="804"/>
      <c r="C1076" s="127"/>
      <c r="D1076" s="127"/>
      <c r="E1076" s="127"/>
      <c r="F1076" s="127"/>
      <c r="G1076" s="127"/>
      <c r="H1076" s="127"/>
    </row>
    <row r="1077" spans="1:8">
      <c r="A1077" s="127"/>
      <c r="B1077" s="804"/>
      <c r="C1077" s="127"/>
      <c r="D1077" s="127"/>
      <c r="E1077" s="127"/>
      <c r="F1077" s="127"/>
      <c r="G1077" s="127"/>
      <c r="H1077" s="127"/>
    </row>
    <row r="1078" spans="1:8">
      <c r="A1078" s="127"/>
      <c r="B1078" s="804"/>
      <c r="C1078" s="127"/>
      <c r="D1078" s="127"/>
      <c r="E1078" s="127"/>
      <c r="F1078" s="127"/>
      <c r="G1078" s="127"/>
      <c r="H1078" s="127"/>
    </row>
    <row r="1079" spans="1:8">
      <c r="A1079" s="127"/>
      <c r="B1079" s="804"/>
      <c r="C1079" s="127"/>
      <c r="D1079" s="127"/>
      <c r="E1079" s="127"/>
      <c r="F1079" s="127"/>
      <c r="G1079" s="127"/>
      <c r="H1079" s="127"/>
    </row>
    <row r="1080" spans="1:8">
      <c r="A1080" s="127"/>
      <c r="B1080" s="804"/>
      <c r="C1080" s="127"/>
      <c r="D1080" s="127"/>
      <c r="E1080" s="127"/>
      <c r="F1080" s="127"/>
      <c r="G1080" s="127"/>
      <c r="H1080" s="127"/>
    </row>
    <row r="1081" spans="1:8">
      <c r="A1081" s="127"/>
      <c r="B1081" s="804"/>
      <c r="C1081" s="127"/>
      <c r="D1081" s="127"/>
      <c r="E1081" s="127"/>
      <c r="F1081" s="127"/>
      <c r="G1081" s="127"/>
      <c r="H1081" s="127"/>
    </row>
    <row r="1082" spans="1:8">
      <c r="A1082" s="127"/>
      <c r="B1082" s="804"/>
      <c r="C1082" s="127"/>
      <c r="D1082" s="127"/>
      <c r="E1082" s="127"/>
      <c r="F1082" s="127"/>
      <c r="G1082" s="127"/>
      <c r="H1082" s="127"/>
    </row>
    <row r="1083" spans="1:8">
      <c r="A1083" s="127"/>
      <c r="B1083" s="804"/>
      <c r="C1083" s="127"/>
      <c r="D1083" s="127"/>
      <c r="E1083" s="127"/>
      <c r="F1083" s="127"/>
      <c r="G1083" s="127"/>
      <c r="H1083" s="127"/>
    </row>
    <row r="1084" spans="1:8">
      <c r="A1084" s="127"/>
      <c r="B1084" s="804"/>
      <c r="C1084" s="127"/>
      <c r="D1084" s="127"/>
      <c r="E1084" s="127"/>
      <c r="F1084" s="127"/>
      <c r="G1084" s="127"/>
      <c r="H1084" s="127"/>
    </row>
    <row r="1085" spans="1:8">
      <c r="A1085" s="127"/>
      <c r="B1085" s="804"/>
      <c r="C1085" s="127"/>
      <c r="D1085" s="127"/>
      <c r="E1085" s="127"/>
      <c r="F1085" s="127"/>
      <c r="G1085" s="127"/>
      <c r="H1085" s="127"/>
    </row>
    <row r="1086" spans="1:8">
      <c r="A1086" s="127"/>
      <c r="B1086" s="804"/>
      <c r="C1086" s="127"/>
      <c r="D1086" s="127"/>
      <c r="E1086" s="127"/>
      <c r="F1086" s="127"/>
      <c r="G1086" s="127"/>
      <c r="H1086" s="127"/>
    </row>
    <row r="1087" spans="1:8">
      <c r="A1087" s="127"/>
      <c r="B1087" s="804"/>
      <c r="C1087" s="127"/>
      <c r="D1087" s="127"/>
      <c r="E1087" s="127"/>
      <c r="F1087" s="127"/>
      <c r="G1087" s="127"/>
      <c r="H1087" s="127"/>
    </row>
    <row r="1088" spans="1:8">
      <c r="A1088" s="127"/>
      <c r="B1088" s="804"/>
      <c r="C1088" s="127"/>
      <c r="D1088" s="127"/>
      <c r="E1088" s="127"/>
      <c r="F1088" s="127"/>
      <c r="G1088" s="127"/>
      <c r="H1088" s="127"/>
    </row>
    <row r="1089" spans="1:8">
      <c r="A1089" s="127"/>
      <c r="B1089" s="804"/>
      <c r="C1089" s="127"/>
      <c r="D1089" s="127"/>
      <c r="E1089" s="127"/>
      <c r="F1089" s="127"/>
      <c r="G1089" s="127"/>
      <c r="H1089" s="127"/>
    </row>
    <row r="1090" spans="1:8">
      <c r="A1090" s="127"/>
      <c r="B1090" s="804"/>
      <c r="C1090" s="127"/>
      <c r="D1090" s="127"/>
      <c r="E1090" s="127"/>
      <c r="F1090" s="127"/>
      <c r="G1090" s="127"/>
      <c r="H1090" s="127"/>
    </row>
    <row r="1091" spans="1:8">
      <c r="A1091" s="127"/>
      <c r="B1091" s="804"/>
      <c r="C1091" s="127"/>
      <c r="D1091" s="127"/>
      <c r="E1091" s="127"/>
      <c r="F1091" s="127"/>
      <c r="G1091" s="127"/>
      <c r="H1091" s="127"/>
    </row>
    <row r="1092" spans="1:8">
      <c r="A1092" s="127"/>
      <c r="B1092" s="804"/>
      <c r="C1092" s="127"/>
      <c r="D1092" s="127"/>
      <c r="E1092" s="127"/>
      <c r="F1092" s="127"/>
      <c r="G1092" s="127"/>
      <c r="H1092" s="127"/>
    </row>
    <row r="1093" spans="1:8">
      <c r="A1093" s="127"/>
      <c r="B1093" s="804"/>
      <c r="C1093" s="127"/>
      <c r="D1093" s="127"/>
      <c r="E1093" s="127"/>
      <c r="F1093" s="127"/>
      <c r="G1093" s="127"/>
      <c r="H1093" s="127"/>
    </row>
    <row r="1094" spans="1:8">
      <c r="A1094" s="127"/>
      <c r="B1094" s="804"/>
      <c r="C1094" s="127"/>
      <c r="D1094" s="127"/>
      <c r="E1094" s="127"/>
      <c r="F1094" s="127"/>
      <c r="G1094" s="127"/>
      <c r="H1094" s="127"/>
    </row>
    <row r="1095" spans="1:8">
      <c r="A1095" s="127"/>
      <c r="B1095" s="804"/>
      <c r="C1095" s="127"/>
      <c r="D1095" s="127"/>
      <c r="E1095" s="127"/>
      <c r="F1095" s="127"/>
      <c r="G1095" s="127"/>
      <c r="H1095" s="127"/>
    </row>
    <row r="1096" spans="1:8">
      <c r="A1096" s="127"/>
      <c r="B1096" s="804"/>
      <c r="C1096" s="127"/>
      <c r="D1096" s="127"/>
      <c r="E1096" s="127"/>
      <c r="F1096" s="127"/>
      <c r="G1096" s="127"/>
      <c r="H1096" s="127"/>
    </row>
    <row r="1097" spans="1:8">
      <c r="A1097" s="127"/>
      <c r="B1097" s="804"/>
      <c r="C1097" s="127"/>
      <c r="D1097" s="127"/>
      <c r="E1097" s="127"/>
      <c r="F1097" s="127"/>
      <c r="G1097" s="127"/>
      <c r="H1097" s="127"/>
    </row>
    <row r="1098" spans="1:8">
      <c r="A1098" s="127"/>
      <c r="B1098" s="804"/>
      <c r="C1098" s="127"/>
      <c r="D1098" s="127"/>
      <c r="E1098" s="127"/>
      <c r="F1098" s="127"/>
      <c r="G1098" s="127"/>
      <c r="H1098" s="127"/>
    </row>
    <row r="1099" spans="1:8">
      <c r="A1099" s="127"/>
      <c r="B1099" s="804"/>
      <c r="C1099" s="127"/>
      <c r="D1099" s="127"/>
      <c r="E1099" s="127"/>
      <c r="F1099" s="127"/>
      <c r="G1099" s="127"/>
      <c r="H1099" s="127"/>
    </row>
    <row r="1100" spans="1:8">
      <c r="A1100" s="127"/>
      <c r="B1100" s="804"/>
      <c r="C1100" s="127"/>
      <c r="D1100" s="127"/>
      <c r="E1100" s="127"/>
      <c r="F1100" s="127"/>
      <c r="G1100" s="127"/>
      <c r="H1100" s="127"/>
    </row>
    <row r="1101" spans="1:8">
      <c r="A1101" s="127"/>
      <c r="B1101" s="804"/>
      <c r="C1101" s="127"/>
      <c r="D1101" s="127"/>
      <c r="E1101" s="127"/>
      <c r="F1101" s="127"/>
      <c r="G1101" s="127"/>
      <c r="H1101" s="127"/>
    </row>
    <row r="1102" spans="1:8">
      <c r="A1102" s="127"/>
      <c r="B1102" s="804"/>
      <c r="C1102" s="127"/>
      <c r="D1102" s="127"/>
      <c r="E1102" s="127"/>
      <c r="F1102" s="127"/>
      <c r="G1102" s="127"/>
      <c r="H1102" s="127"/>
    </row>
    <row r="1103" spans="1:8">
      <c r="A1103" s="127"/>
      <c r="B1103" s="804"/>
      <c r="C1103" s="127"/>
      <c r="D1103" s="127"/>
      <c r="E1103" s="127"/>
      <c r="F1103" s="127"/>
      <c r="G1103" s="127"/>
      <c r="H1103" s="127"/>
    </row>
    <row r="1104" spans="1:8">
      <c r="A1104" s="127"/>
      <c r="B1104" s="804"/>
      <c r="C1104" s="127"/>
      <c r="D1104" s="127"/>
      <c r="E1104" s="127"/>
      <c r="F1104" s="127"/>
      <c r="G1104" s="127"/>
      <c r="H1104" s="127"/>
    </row>
    <row r="1105" spans="1:8">
      <c r="A1105" s="127"/>
      <c r="B1105" s="804"/>
      <c r="C1105" s="127"/>
      <c r="D1105" s="127"/>
      <c r="E1105" s="127"/>
      <c r="F1105" s="127"/>
      <c r="G1105" s="127"/>
      <c r="H1105" s="127"/>
    </row>
    <row r="1106" spans="1:8">
      <c r="A1106" s="127"/>
      <c r="B1106" s="804"/>
      <c r="C1106" s="127"/>
      <c r="D1106" s="127"/>
      <c r="E1106" s="127"/>
      <c r="F1106" s="127"/>
      <c r="G1106" s="127"/>
      <c r="H1106" s="127"/>
    </row>
    <row r="1107" spans="1:8">
      <c r="A1107" s="127"/>
      <c r="B1107" s="804"/>
      <c r="C1107" s="127"/>
      <c r="D1107" s="127"/>
      <c r="E1107" s="127"/>
      <c r="F1107" s="127"/>
      <c r="G1107" s="127"/>
      <c r="H1107" s="127"/>
    </row>
    <row r="1108" spans="1:8">
      <c r="A1108" s="127"/>
      <c r="B1108" s="804"/>
      <c r="C1108" s="127"/>
      <c r="D1108" s="127"/>
      <c r="E1108" s="127"/>
      <c r="F1108" s="127"/>
      <c r="G1108" s="127"/>
      <c r="H1108" s="127"/>
    </row>
    <row r="1109" spans="1:8">
      <c r="A1109" s="127"/>
      <c r="B1109" s="804"/>
      <c r="C1109" s="127"/>
      <c r="D1109" s="127"/>
      <c r="E1109" s="127"/>
      <c r="F1109" s="127"/>
      <c r="G1109" s="127"/>
      <c r="H1109" s="127"/>
    </row>
    <row r="1110" spans="1:8">
      <c r="A1110" s="127"/>
      <c r="B1110" s="804"/>
      <c r="C1110" s="127"/>
      <c r="D1110" s="127"/>
      <c r="E1110" s="127"/>
      <c r="F1110" s="127"/>
      <c r="G1110" s="127"/>
      <c r="H1110" s="127"/>
    </row>
    <row r="1111" spans="1:8">
      <c r="A1111" s="127"/>
      <c r="B1111" s="804"/>
      <c r="C1111" s="127"/>
      <c r="D1111" s="127"/>
      <c r="E1111" s="127"/>
      <c r="F1111" s="127"/>
      <c r="G1111" s="127"/>
      <c r="H1111" s="127"/>
    </row>
    <row r="1112" spans="1:8">
      <c r="A1112" s="127"/>
      <c r="B1112" s="804"/>
      <c r="C1112" s="127"/>
      <c r="D1112" s="127"/>
      <c r="E1112" s="127"/>
      <c r="F1112" s="127"/>
      <c r="G1112" s="127"/>
      <c r="H1112" s="127"/>
    </row>
    <row r="1113" spans="1:8">
      <c r="A1113" s="127"/>
      <c r="B1113" s="804"/>
      <c r="C1113" s="127"/>
      <c r="D1113" s="127"/>
      <c r="E1113" s="127"/>
      <c r="F1113" s="127"/>
      <c r="G1113" s="127"/>
      <c r="H1113" s="127"/>
    </row>
    <row r="1114" spans="1:8">
      <c r="A1114" s="127"/>
      <c r="B1114" s="804"/>
      <c r="C1114" s="127"/>
      <c r="D1114" s="127"/>
      <c r="E1114" s="127"/>
      <c r="F1114" s="127"/>
      <c r="G1114" s="127"/>
      <c r="H1114" s="127"/>
    </row>
    <row r="1115" spans="1:8">
      <c r="A1115" s="127"/>
      <c r="B1115" s="804"/>
      <c r="C1115" s="127"/>
      <c r="D1115" s="127"/>
      <c r="E1115" s="127"/>
      <c r="F1115" s="127"/>
      <c r="G1115" s="127"/>
      <c r="H1115" s="127"/>
    </row>
    <row r="1116" spans="1:8">
      <c r="A1116" s="127"/>
      <c r="B1116" s="804"/>
      <c r="C1116" s="127"/>
      <c r="D1116" s="127"/>
      <c r="E1116" s="127"/>
      <c r="F1116" s="127"/>
      <c r="G1116" s="127"/>
      <c r="H1116" s="127"/>
    </row>
    <row r="1117" spans="1:8">
      <c r="A1117" s="127"/>
      <c r="B1117" s="804"/>
      <c r="C1117" s="127"/>
      <c r="D1117" s="127"/>
      <c r="E1117" s="127"/>
      <c r="F1117" s="127"/>
      <c r="G1117" s="127"/>
      <c r="H1117" s="127"/>
    </row>
    <row r="1118" spans="1:8">
      <c r="A1118" s="127"/>
      <c r="B1118" s="804"/>
      <c r="C1118" s="127"/>
      <c r="D1118" s="127"/>
      <c r="E1118" s="127"/>
      <c r="F1118" s="127"/>
      <c r="G1118" s="127"/>
      <c r="H1118" s="127"/>
    </row>
    <row r="1119" spans="1:8">
      <c r="A1119" s="127"/>
      <c r="B1119" s="804"/>
      <c r="C1119" s="127"/>
      <c r="D1119" s="127"/>
      <c r="E1119" s="127"/>
      <c r="F1119" s="127"/>
      <c r="G1119" s="127"/>
      <c r="H1119" s="127"/>
    </row>
    <row r="1120" spans="1:8">
      <c r="A1120" s="127"/>
      <c r="B1120" s="804"/>
      <c r="C1120" s="127"/>
      <c r="D1120" s="127"/>
      <c r="E1120" s="127"/>
      <c r="F1120" s="127"/>
      <c r="G1120" s="127"/>
      <c r="H1120" s="127"/>
    </row>
    <row r="1121" spans="1:8">
      <c r="A1121" s="127"/>
      <c r="B1121" s="804"/>
      <c r="C1121" s="127"/>
      <c r="D1121" s="127"/>
      <c r="E1121" s="127"/>
      <c r="F1121" s="127"/>
      <c r="G1121" s="127"/>
      <c r="H1121" s="127"/>
    </row>
    <row r="1122" spans="1:8">
      <c r="A1122" s="127"/>
      <c r="B1122" s="804"/>
      <c r="C1122" s="127"/>
      <c r="D1122" s="127"/>
      <c r="E1122" s="127"/>
      <c r="F1122" s="127"/>
      <c r="G1122" s="127"/>
      <c r="H1122" s="127"/>
    </row>
    <row r="1123" spans="1:8">
      <c r="A1123" s="127"/>
      <c r="B1123" s="804"/>
      <c r="C1123" s="127"/>
      <c r="D1123" s="127"/>
      <c r="E1123" s="127"/>
      <c r="F1123" s="127"/>
      <c r="G1123" s="127"/>
      <c r="H1123" s="127"/>
    </row>
    <row r="1124" spans="1:8">
      <c r="A1124" s="127"/>
      <c r="B1124" s="804"/>
      <c r="C1124" s="127"/>
      <c r="D1124" s="127"/>
      <c r="E1124" s="127"/>
      <c r="F1124" s="127"/>
      <c r="G1124" s="127"/>
      <c r="H1124" s="127"/>
    </row>
    <row r="1125" spans="1:8">
      <c r="A1125" s="127"/>
      <c r="B1125" s="804"/>
      <c r="C1125" s="127"/>
      <c r="D1125" s="127"/>
      <c r="E1125" s="127"/>
      <c r="F1125" s="127"/>
      <c r="G1125" s="127"/>
      <c r="H1125" s="127"/>
    </row>
    <row r="1126" spans="1:8">
      <c r="A1126" s="127"/>
      <c r="B1126" s="804"/>
      <c r="C1126" s="127"/>
      <c r="D1126" s="127"/>
      <c r="E1126" s="127"/>
      <c r="F1126" s="127"/>
      <c r="G1126" s="127"/>
      <c r="H1126" s="127"/>
    </row>
    <row r="1127" spans="1:8">
      <c r="A1127" s="127"/>
      <c r="B1127" s="804"/>
      <c r="C1127" s="127"/>
      <c r="D1127" s="127"/>
      <c r="E1127" s="127"/>
      <c r="F1127" s="127"/>
      <c r="G1127" s="127"/>
      <c r="H1127" s="127"/>
    </row>
    <row r="1128" spans="1:8">
      <c r="A1128" s="127"/>
      <c r="B1128" s="804"/>
      <c r="C1128" s="127"/>
      <c r="D1128" s="127"/>
      <c r="E1128" s="127"/>
      <c r="F1128" s="127"/>
      <c r="G1128" s="127"/>
      <c r="H1128" s="127"/>
    </row>
    <row r="1129" spans="1:8">
      <c r="A1129" s="127"/>
      <c r="B1129" s="804"/>
      <c r="C1129" s="127"/>
      <c r="D1129" s="127"/>
      <c r="E1129" s="127"/>
      <c r="F1129" s="127"/>
      <c r="G1129" s="127"/>
      <c r="H1129" s="127"/>
    </row>
    <row r="1130" spans="1:8">
      <c r="A1130" s="127"/>
      <c r="B1130" s="804"/>
      <c r="C1130" s="127"/>
      <c r="D1130" s="127"/>
      <c r="E1130" s="127"/>
      <c r="F1130" s="127"/>
      <c r="G1130" s="127"/>
      <c r="H1130" s="127"/>
    </row>
    <row r="1131" spans="1:8">
      <c r="A1131" s="127"/>
      <c r="B1131" s="804"/>
      <c r="C1131" s="127"/>
      <c r="D1131" s="127"/>
      <c r="E1131" s="127"/>
      <c r="F1131" s="127"/>
      <c r="G1131" s="127"/>
      <c r="H1131" s="127"/>
    </row>
    <row r="1132" spans="1:8">
      <c r="A1132" s="127"/>
      <c r="B1132" s="804"/>
      <c r="C1132" s="127"/>
      <c r="D1132" s="127"/>
      <c r="E1132" s="127"/>
      <c r="F1132" s="127"/>
      <c r="G1132" s="127"/>
      <c r="H1132" s="127"/>
    </row>
    <row r="1133" spans="1:8">
      <c r="A1133" s="127"/>
      <c r="B1133" s="804"/>
      <c r="C1133" s="127"/>
      <c r="D1133" s="127"/>
      <c r="E1133" s="127"/>
      <c r="F1133" s="127"/>
      <c r="G1133" s="127"/>
      <c r="H1133" s="127"/>
    </row>
    <row r="1134" spans="1:8">
      <c r="A1134" s="127"/>
      <c r="B1134" s="804"/>
      <c r="C1134" s="127"/>
      <c r="D1134" s="127"/>
      <c r="E1134" s="127"/>
      <c r="F1134" s="127"/>
      <c r="G1134" s="127"/>
      <c r="H1134" s="127"/>
    </row>
    <row r="1135" spans="1:8">
      <c r="A1135" s="127"/>
      <c r="B1135" s="804"/>
      <c r="C1135" s="127"/>
      <c r="D1135" s="127"/>
      <c r="E1135" s="127"/>
      <c r="F1135" s="127"/>
      <c r="G1135" s="127"/>
      <c r="H1135" s="127"/>
    </row>
    <row r="1136" spans="1:8">
      <c r="A1136" s="127"/>
      <c r="B1136" s="804"/>
      <c r="C1136" s="127"/>
      <c r="D1136" s="127"/>
      <c r="E1136" s="127"/>
      <c r="F1136" s="127"/>
      <c r="G1136" s="127"/>
      <c r="H1136" s="127"/>
    </row>
    <row r="1137" spans="1:8">
      <c r="A1137" s="127"/>
      <c r="B1137" s="804"/>
      <c r="C1137" s="127"/>
      <c r="D1137" s="127"/>
      <c r="E1137" s="127"/>
      <c r="F1137" s="127"/>
      <c r="G1137" s="127"/>
      <c r="H1137" s="127"/>
    </row>
    <row r="1138" spans="1:8">
      <c r="A1138" s="127"/>
      <c r="B1138" s="804"/>
      <c r="C1138" s="127"/>
      <c r="D1138" s="127"/>
      <c r="E1138" s="127"/>
      <c r="F1138" s="127"/>
      <c r="G1138" s="127"/>
      <c r="H1138" s="127"/>
    </row>
    <row r="1139" spans="1:8">
      <c r="A1139" s="127"/>
      <c r="B1139" s="804"/>
      <c r="C1139" s="127"/>
      <c r="D1139" s="127"/>
      <c r="E1139" s="127"/>
      <c r="F1139" s="127"/>
      <c r="G1139" s="127"/>
      <c r="H1139" s="127"/>
    </row>
    <row r="1140" spans="1:8">
      <c r="A1140" s="127"/>
      <c r="B1140" s="804"/>
      <c r="C1140" s="127"/>
      <c r="D1140" s="127"/>
      <c r="E1140" s="127"/>
      <c r="F1140" s="127"/>
      <c r="G1140" s="127"/>
      <c r="H1140" s="127"/>
    </row>
    <row r="1141" spans="1:8">
      <c r="A1141" s="127"/>
      <c r="B1141" s="804"/>
      <c r="C1141" s="127"/>
      <c r="D1141" s="127"/>
      <c r="E1141" s="127"/>
      <c r="F1141" s="127"/>
      <c r="G1141" s="127"/>
      <c r="H1141" s="127"/>
    </row>
    <row r="1142" spans="1:8">
      <c r="A1142" s="127"/>
      <c r="B1142" s="804"/>
      <c r="C1142" s="127"/>
      <c r="D1142" s="127"/>
      <c r="E1142" s="127"/>
      <c r="F1142" s="127"/>
      <c r="G1142" s="127"/>
      <c r="H1142" s="127"/>
    </row>
    <row r="1143" spans="1:8">
      <c r="A1143" s="127"/>
      <c r="B1143" s="804"/>
      <c r="C1143" s="127"/>
      <c r="D1143" s="127"/>
      <c r="E1143" s="127"/>
      <c r="F1143" s="127"/>
      <c r="G1143" s="127"/>
      <c r="H1143" s="127"/>
    </row>
    <row r="1144" spans="1:8">
      <c r="A1144" s="127"/>
      <c r="B1144" s="804"/>
      <c r="C1144" s="127"/>
      <c r="D1144" s="127"/>
      <c r="E1144" s="127"/>
      <c r="F1144" s="127"/>
      <c r="G1144" s="127"/>
      <c r="H1144" s="127"/>
    </row>
    <row r="1145" spans="1:8">
      <c r="A1145" s="127"/>
      <c r="B1145" s="804"/>
      <c r="C1145" s="127"/>
      <c r="D1145" s="127"/>
      <c r="E1145" s="127"/>
      <c r="F1145" s="127"/>
      <c r="G1145" s="127"/>
      <c r="H1145" s="127"/>
    </row>
    <row r="1146" spans="1:8">
      <c r="A1146" s="127"/>
      <c r="B1146" s="804"/>
      <c r="C1146" s="127"/>
      <c r="D1146" s="127"/>
      <c r="E1146" s="127"/>
      <c r="F1146" s="127"/>
      <c r="G1146" s="127"/>
      <c r="H1146" s="127"/>
    </row>
    <row r="1147" spans="1:8">
      <c r="A1147" s="127"/>
      <c r="B1147" s="804"/>
      <c r="C1147" s="127"/>
      <c r="D1147" s="127"/>
      <c r="E1147" s="127"/>
      <c r="F1147" s="127"/>
      <c r="G1147" s="127"/>
      <c r="H1147" s="127"/>
    </row>
    <row r="1148" spans="1:8">
      <c r="A1148" s="127"/>
      <c r="B1148" s="804"/>
      <c r="C1148" s="127"/>
      <c r="D1148" s="127"/>
      <c r="E1148" s="127"/>
      <c r="F1148" s="127"/>
      <c r="G1148" s="127"/>
      <c r="H1148" s="127"/>
    </row>
    <row r="1149" spans="1:8">
      <c r="A1149" s="127"/>
      <c r="B1149" s="804"/>
      <c r="C1149" s="127"/>
      <c r="D1149" s="127"/>
      <c r="E1149" s="127"/>
      <c r="F1149" s="127"/>
      <c r="G1149" s="127"/>
      <c r="H1149" s="127"/>
    </row>
    <row r="1150" spans="1:8">
      <c r="A1150" s="127"/>
      <c r="B1150" s="804"/>
      <c r="C1150" s="127"/>
      <c r="D1150" s="127"/>
      <c r="E1150" s="127"/>
      <c r="F1150" s="127"/>
      <c r="G1150" s="127"/>
      <c r="H1150" s="127"/>
    </row>
    <row r="1151" spans="1:8">
      <c r="A1151" s="127"/>
      <c r="B1151" s="804"/>
      <c r="C1151" s="127"/>
      <c r="D1151" s="127"/>
      <c r="E1151" s="127"/>
      <c r="F1151" s="127"/>
      <c r="G1151" s="127"/>
      <c r="H1151" s="127"/>
    </row>
    <row r="1152" spans="1:8">
      <c r="A1152" s="127"/>
      <c r="B1152" s="804"/>
      <c r="C1152" s="127"/>
      <c r="D1152" s="127"/>
      <c r="E1152" s="127"/>
      <c r="F1152" s="127"/>
      <c r="G1152" s="127"/>
      <c r="H1152" s="127"/>
    </row>
    <row r="1153" spans="1:8">
      <c r="A1153" s="127"/>
      <c r="B1153" s="804"/>
      <c r="C1153" s="127"/>
      <c r="D1153" s="127"/>
      <c r="E1153" s="127"/>
      <c r="F1153" s="127"/>
      <c r="G1153" s="127"/>
      <c r="H1153" s="127"/>
    </row>
    <row r="1154" spans="1:8">
      <c r="A1154" s="127"/>
      <c r="B1154" s="804"/>
      <c r="C1154" s="127"/>
      <c r="D1154" s="127"/>
      <c r="E1154" s="127"/>
      <c r="F1154" s="127"/>
      <c r="G1154" s="127"/>
      <c r="H1154" s="127"/>
    </row>
    <row r="1155" spans="1:8">
      <c r="A1155" s="127"/>
      <c r="B1155" s="804"/>
      <c r="C1155" s="127"/>
      <c r="D1155" s="127"/>
      <c r="E1155" s="127"/>
      <c r="F1155" s="127"/>
      <c r="G1155" s="127"/>
      <c r="H1155" s="127"/>
    </row>
    <row r="1156" spans="1:8">
      <c r="A1156" s="127"/>
      <c r="B1156" s="804"/>
      <c r="C1156" s="127"/>
      <c r="D1156" s="127"/>
      <c r="E1156" s="127"/>
      <c r="F1156" s="127"/>
      <c r="G1156" s="127"/>
      <c r="H1156" s="127"/>
    </row>
    <row r="1157" spans="1:8">
      <c r="A1157" s="127"/>
      <c r="B1157" s="804"/>
      <c r="C1157" s="127"/>
      <c r="D1157" s="127"/>
      <c r="E1157" s="127"/>
      <c r="F1157" s="127"/>
      <c r="G1157" s="127"/>
      <c r="H1157" s="127"/>
    </row>
    <row r="1158" spans="1:8">
      <c r="A1158" s="127"/>
      <c r="B1158" s="804"/>
      <c r="C1158" s="127"/>
      <c r="D1158" s="127"/>
      <c r="E1158" s="127"/>
      <c r="F1158" s="127"/>
      <c r="G1158" s="127"/>
      <c r="H1158" s="127"/>
    </row>
    <row r="1159" spans="1:8">
      <c r="A1159" s="127"/>
      <c r="B1159" s="804"/>
      <c r="C1159" s="127"/>
      <c r="D1159" s="127"/>
      <c r="E1159" s="127"/>
      <c r="F1159" s="127"/>
      <c r="G1159" s="127"/>
      <c r="H1159" s="127"/>
    </row>
    <row r="1160" spans="1:8">
      <c r="A1160" s="127"/>
      <c r="B1160" s="804"/>
      <c r="C1160" s="127"/>
      <c r="D1160" s="127"/>
      <c r="E1160" s="127"/>
      <c r="F1160" s="127"/>
      <c r="G1160" s="127"/>
      <c r="H1160" s="127"/>
    </row>
    <row r="1161" spans="1:8">
      <c r="A1161" s="127"/>
      <c r="B1161" s="804"/>
      <c r="C1161" s="127"/>
      <c r="D1161" s="127"/>
      <c r="E1161" s="127"/>
      <c r="F1161" s="127"/>
      <c r="G1161" s="127"/>
      <c r="H1161" s="127"/>
    </row>
    <row r="1162" spans="1:8">
      <c r="A1162" s="127"/>
      <c r="B1162" s="804"/>
      <c r="C1162" s="127"/>
      <c r="D1162" s="127"/>
      <c r="E1162" s="127"/>
      <c r="F1162" s="127"/>
      <c r="G1162" s="127"/>
      <c r="H1162" s="127"/>
    </row>
    <row r="1163" spans="1:8">
      <c r="A1163" s="127"/>
      <c r="B1163" s="804"/>
      <c r="C1163" s="127"/>
      <c r="D1163" s="127"/>
      <c r="E1163" s="127"/>
      <c r="F1163" s="127"/>
      <c r="G1163" s="127"/>
      <c r="H1163" s="127"/>
    </row>
    <row r="1164" spans="1:8">
      <c r="A1164" s="127"/>
      <c r="B1164" s="804"/>
      <c r="C1164" s="127"/>
      <c r="D1164" s="127"/>
      <c r="E1164" s="127"/>
      <c r="F1164" s="127"/>
      <c r="G1164" s="127"/>
      <c r="H1164" s="127"/>
    </row>
    <row r="1165" spans="1:8">
      <c r="A1165" s="127"/>
      <c r="B1165" s="804"/>
      <c r="C1165" s="127"/>
      <c r="D1165" s="127"/>
      <c r="E1165" s="127"/>
      <c r="F1165" s="127"/>
      <c r="G1165" s="127"/>
      <c r="H1165" s="127"/>
    </row>
    <row r="1166" spans="1:8">
      <c r="A1166" s="127"/>
      <c r="B1166" s="804"/>
      <c r="C1166" s="127"/>
      <c r="D1166" s="127"/>
      <c r="E1166" s="127"/>
      <c r="F1166" s="127"/>
      <c r="G1166" s="127"/>
      <c r="H1166" s="127"/>
    </row>
    <row r="1167" spans="1:8">
      <c r="A1167" s="127"/>
      <c r="B1167" s="804"/>
      <c r="C1167" s="127"/>
      <c r="D1167" s="127"/>
      <c r="E1167" s="127"/>
      <c r="F1167" s="127"/>
      <c r="G1167" s="127"/>
      <c r="H1167" s="127"/>
    </row>
    <row r="1168" spans="1:8">
      <c r="A1168" s="127"/>
      <c r="B1168" s="804"/>
      <c r="C1168" s="127"/>
      <c r="D1168" s="127"/>
      <c r="E1168" s="127"/>
      <c r="F1168" s="127"/>
      <c r="G1168" s="127"/>
      <c r="H1168" s="127"/>
    </row>
    <row r="1169" spans="1:8">
      <c r="A1169" s="127"/>
      <c r="B1169" s="804"/>
      <c r="C1169" s="127"/>
      <c r="D1169" s="127"/>
      <c r="E1169" s="127"/>
      <c r="F1169" s="127"/>
      <c r="G1169" s="127"/>
      <c r="H1169" s="127"/>
    </row>
    <row r="1170" spans="1:8">
      <c r="A1170" s="127"/>
      <c r="B1170" s="804"/>
      <c r="C1170" s="127"/>
      <c r="D1170" s="127"/>
      <c r="E1170" s="127"/>
      <c r="F1170" s="127"/>
      <c r="G1170" s="127"/>
      <c r="H1170" s="127"/>
    </row>
    <row r="1171" spans="1:8">
      <c r="A1171" s="127"/>
      <c r="B1171" s="804"/>
      <c r="C1171" s="127"/>
      <c r="D1171" s="127"/>
      <c r="E1171" s="127"/>
      <c r="F1171" s="127"/>
      <c r="G1171" s="127"/>
      <c r="H1171" s="127"/>
    </row>
    <row r="1172" spans="1:8">
      <c r="A1172" s="127"/>
      <c r="B1172" s="804"/>
      <c r="C1172" s="127"/>
      <c r="D1172" s="127"/>
      <c r="E1172" s="127"/>
      <c r="F1172" s="127"/>
      <c r="G1172" s="127"/>
      <c r="H1172" s="127"/>
    </row>
    <row r="1173" spans="1:8">
      <c r="A1173" s="127"/>
      <c r="B1173" s="804"/>
      <c r="C1173" s="127"/>
      <c r="D1173" s="127"/>
      <c r="E1173" s="127"/>
      <c r="F1173" s="127"/>
      <c r="G1173" s="127"/>
      <c r="H1173" s="127"/>
    </row>
    <row r="1174" spans="1:8">
      <c r="A1174" s="127"/>
      <c r="B1174" s="804"/>
      <c r="C1174" s="127"/>
      <c r="D1174" s="127"/>
      <c r="E1174" s="127"/>
      <c r="F1174" s="127"/>
      <c r="G1174" s="127"/>
      <c r="H1174" s="127"/>
    </row>
    <row r="1175" spans="1:8">
      <c r="A1175" s="127"/>
      <c r="B1175" s="804"/>
      <c r="C1175" s="127"/>
      <c r="D1175" s="127"/>
      <c r="E1175" s="127"/>
      <c r="F1175" s="127"/>
      <c r="G1175" s="127"/>
      <c r="H1175" s="127"/>
    </row>
    <row r="1176" spans="1:8">
      <c r="A1176" s="127"/>
      <c r="B1176" s="804"/>
      <c r="C1176" s="127"/>
      <c r="D1176" s="127"/>
      <c r="E1176" s="127"/>
      <c r="F1176" s="127"/>
      <c r="G1176" s="127"/>
      <c r="H1176" s="127"/>
    </row>
    <row r="1177" spans="1:8">
      <c r="A1177" s="127"/>
      <c r="B1177" s="804"/>
      <c r="C1177" s="127"/>
      <c r="D1177" s="127"/>
      <c r="E1177" s="127"/>
      <c r="F1177" s="127"/>
      <c r="G1177" s="127"/>
      <c r="H1177" s="127"/>
    </row>
    <row r="1178" spans="1:8">
      <c r="A1178" s="127"/>
      <c r="B1178" s="804"/>
      <c r="C1178" s="127"/>
      <c r="D1178" s="127"/>
      <c r="E1178" s="127"/>
      <c r="F1178" s="127"/>
      <c r="G1178" s="127"/>
      <c r="H1178" s="127"/>
    </row>
    <row r="1179" spans="1:8">
      <c r="A1179" s="127"/>
      <c r="B1179" s="804"/>
      <c r="C1179" s="127"/>
      <c r="D1179" s="127"/>
      <c r="E1179" s="127"/>
      <c r="F1179" s="127"/>
      <c r="G1179" s="127"/>
      <c r="H1179" s="127"/>
    </row>
    <row r="1180" spans="1:8">
      <c r="A1180" s="127"/>
      <c r="B1180" s="804"/>
      <c r="C1180" s="127"/>
      <c r="D1180" s="127"/>
      <c r="E1180" s="127"/>
      <c r="F1180" s="127"/>
      <c r="G1180" s="127"/>
      <c r="H1180" s="127"/>
    </row>
    <row r="1181" spans="1:8">
      <c r="A1181" s="127"/>
      <c r="B1181" s="804"/>
      <c r="C1181" s="127"/>
      <c r="D1181" s="127"/>
      <c r="E1181" s="127"/>
      <c r="F1181" s="127"/>
      <c r="G1181" s="127"/>
      <c r="H1181" s="127"/>
    </row>
    <row r="1182" spans="1:8">
      <c r="A1182" s="127"/>
      <c r="B1182" s="804"/>
      <c r="C1182" s="127"/>
      <c r="D1182" s="127"/>
      <c r="E1182" s="127"/>
      <c r="F1182" s="127"/>
      <c r="G1182" s="127"/>
      <c r="H1182" s="127"/>
    </row>
    <row r="1183" spans="1:8">
      <c r="A1183" s="127"/>
      <c r="B1183" s="804"/>
      <c r="C1183" s="127"/>
      <c r="D1183" s="127"/>
      <c r="E1183" s="127"/>
      <c r="F1183" s="127"/>
      <c r="G1183" s="127"/>
      <c r="H1183" s="127"/>
    </row>
    <row r="1184" spans="1:8">
      <c r="A1184" s="127"/>
      <c r="B1184" s="804"/>
      <c r="C1184" s="127"/>
      <c r="D1184" s="127"/>
      <c r="E1184" s="127"/>
      <c r="F1184" s="127"/>
      <c r="G1184" s="127"/>
      <c r="H1184" s="127"/>
    </row>
    <row r="1185" spans="1:8">
      <c r="A1185" s="127"/>
      <c r="B1185" s="804"/>
      <c r="C1185" s="127"/>
      <c r="D1185" s="127"/>
      <c r="E1185" s="127"/>
      <c r="F1185" s="127"/>
      <c r="G1185" s="127"/>
      <c r="H1185" s="127"/>
    </row>
    <row r="1186" spans="1:8">
      <c r="A1186" s="127"/>
      <c r="B1186" s="804"/>
      <c r="C1186" s="127"/>
      <c r="D1186" s="127"/>
      <c r="E1186" s="127"/>
      <c r="F1186" s="127"/>
      <c r="G1186" s="127"/>
      <c r="H1186" s="127"/>
    </row>
    <row r="1187" spans="1:8">
      <c r="A1187" s="127"/>
      <c r="B1187" s="804"/>
      <c r="C1187" s="127"/>
      <c r="D1187" s="127"/>
      <c r="E1187" s="127"/>
      <c r="F1187" s="127"/>
      <c r="G1187" s="127"/>
      <c r="H1187" s="127"/>
    </row>
    <row r="1188" spans="1:8">
      <c r="A1188" s="127"/>
      <c r="B1188" s="804"/>
      <c r="C1188" s="127"/>
      <c r="D1188" s="127"/>
      <c r="E1188" s="127"/>
      <c r="F1188" s="127"/>
      <c r="G1188" s="127"/>
      <c r="H1188" s="127"/>
    </row>
    <row r="1189" spans="1:8">
      <c r="A1189" s="127"/>
      <c r="B1189" s="804"/>
      <c r="C1189" s="127"/>
      <c r="D1189" s="127"/>
      <c r="E1189" s="127"/>
      <c r="F1189" s="127"/>
      <c r="G1189" s="127"/>
      <c r="H1189" s="127"/>
    </row>
    <row r="1190" spans="1:8">
      <c r="A1190" s="127"/>
      <c r="B1190" s="804"/>
      <c r="C1190" s="127"/>
      <c r="D1190" s="127"/>
      <c r="E1190" s="127"/>
      <c r="F1190" s="127"/>
      <c r="G1190" s="127"/>
      <c r="H1190" s="127"/>
    </row>
    <row r="1191" spans="1:8">
      <c r="A1191" s="127"/>
      <c r="B1191" s="804"/>
      <c r="C1191" s="127"/>
      <c r="D1191" s="127"/>
      <c r="E1191" s="127"/>
      <c r="F1191" s="127"/>
      <c r="G1191" s="127"/>
      <c r="H1191" s="127"/>
    </row>
    <row r="1192" spans="1:8">
      <c r="A1192" s="127"/>
      <c r="B1192" s="804"/>
      <c r="C1192" s="127"/>
      <c r="D1192" s="127"/>
      <c r="E1192" s="127"/>
      <c r="F1192" s="127"/>
      <c r="G1192" s="127"/>
      <c r="H1192" s="127"/>
    </row>
    <row r="1193" spans="1:8">
      <c r="A1193" s="127"/>
      <c r="B1193" s="804"/>
      <c r="C1193" s="127"/>
      <c r="D1193" s="127"/>
      <c r="E1193" s="127"/>
      <c r="F1193" s="127"/>
      <c r="G1193" s="127"/>
      <c r="H1193" s="127"/>
    </row>
    <row r="1194" spans="1:8">
      <c r="A1194" s="127"/>
      <c r="B1194" s="804"/>
      <c r="C1194" s="127"/>
      <c r="D1194" s="127"/>
      <c r="E1194" s="127"/>
      <c r="F1194" s="127"/>
      <c r="G1194" s="127"/>
      <c r="H1194" s="127"/>
    </row>
    <row r="1195" spans="1:8">
      <c r="A1195" s="127"/>
      <c r="B1195" s="804"/>
      <c r="C1195" s="127"/>
      <c r="D1195" s="127"/>
      <c r="E1195" s="127"/>
      <c r="F1195" s="127"/>
      <c r="G1195" s="127"/>
      <c r="H1195" s="127"/>
    </row>
    <row r="1196" spans="1:8">
      <c r="A1196" s="127"/>
      <c r="B1196" s="804"/>
      <c r="C1196" s="127"/>
      <c r="D1196" s="127"/>
      <c r="E1196" s="127"/>
      <c r="F1196" s="127"/>
      <c r="G1196" s="127"/>
      <c r="H1196" s="127"/>
    </row>
    <row r="1197" spans="1:8">
      <c r="A1197" s="127"/>
      <c r="B1197" s="804"/>
      <c r="C1197" s="127"/>
      <c r="D1197" s="127"/>
      <c r="E1197" s="127"/>
      <c r="F1197" s="127"/>
      <c r="G1197" s="127"/>
      <c r="H1197" s="127"/>
    </row>
    <row r="1198" spans="1:8">
      <c r="A1198" s="127"/>
      <c r="B1198" s="804"/>
      <c r="C1198" s="127"/>
      <c r="D1198" s="127"/>
      <c r="E1198" s="127"/>
      <c r="F1198" s="127"/>
      <c r="G1198" s="127"/>
      <c r="H1198" s="127"/>
    </row>
    <row r="1199" spans="1:8">
      <c r="A1199" s="127"/>
      <c r="B1199" s="804"/>
      <c r="C1199" s="127"/>
      <c r="D1199" s="127"/>
      <c r="E1199" s="127"/>
      <c r="F1199" s="127"/>
      <c r="G1199" s="127"/>
      <c r="H1199" s="127"/>
    </row>
    <row r="1200" spans="1:8">
      <c r="A1200" s="127"/>
      <c r="B1200" s="804"/>
      <c r="C1200" s="127"/>
      <c r="D1200" s="127"/>
      <c r="E1200" s="127"/>
      <c r="F1200" s="127"/>
      <c r="G1200" s="127"/>
      <c r="H1200" s="127"/>
    </row>
    <row r="1201" spans="1:8">
      <c r="A1201" s="127"/>
      <c r="B1201" s="804"/>
      <c r="C1201" s="127"/>
      <c r="D1201" s="127"/>
      <c r="E1201" s="127"/>
      <c r="F1201" s="127"/>
      <c r="G1201" s="127"/>
      <c r="H1201" s="127"/>
    </row>
    <row r="1202" spans="1:8">
      <c r="A1202" s="127"/>
      <c r="B1202" s="804"/>
      <c r="C1202" s="127"/>
      <c r="D1202" s="127"/>
      <c r="E1202" s="127"/>
      <c r="F1202" s="127"/>
      <c r="G1202" s="127"/>
      <c r="H1202" s="127"/>
    </row>
    <row r="1203" spans="1:8">
      <c r="A1203" s="127"/>
      <c r="B1203" s="804"/>
      <c r="C1203" s="127"/>
      <c r="D1203" s="127"/>
      <c r="E1203" s="127"/>
      <c r="F1203" s="127"/>
      <c r="G1203" s="127"/>
      <c r="H1203" s="127"/>
    </row>
    <row r="1204" spans="1:8">
      <c r="A1204" s="127"/>
      <c r="B1204" s="804"/>
      <c r="C1204" s="127"/>
      <c r="D1204" s="127"/>
      <c r="E1204" s="127"/>
      <c r="F1204" s="127"/>
      <c r="G1204" s="127"/>
      <c r="H1204" s="127"/>
    </row>
    <row r="1205" spans="1:8">
      <c r="A1205" s="127"/>
      <c r="B1205" s="804"/>
      <c r="C1205" s="127"/>
      <c r="D1205" s="127"/>
      <c r="E1205" s="127"/>
      <c r="F1205" s="127"/>
      <c r="G1205" s="127"/>
      <c r="H1205" s="127"/>
    </row>
    <row r="1206" spans="1:8">
      <c r="A1206" s="127"/>
      <c r="B1206" s="804"/>
      <c r="C1206" s="127"/>
      <c r="D1206" s="127"/>
      <c r="E1206" s="127"/>
      <c r="F1206" s="127"/>
      <c r="G1206" s="127"/>
      <c r="H1206" s="127"/>
    </row>
    <row r="1207" spans="1:8">
      <c r="A1207" s="127"/>
      <c r="B1207" s="804"/>
      <c r="C1207" s="127"/>
      <c r="D1207" s="127"/>
      <c r="E1207" s="127"/>
      <c r="F1207" s="127"/>
      <c r="G1207" s="127"/>
      <c r="H1207" s="127"/>
    </row>
    <row r="1208" spans="1:8">
      <c r="A1208" s="127"/>
      <c r="B1208" s="804"/>
      <c r="C1208" s="127"/>
      <c r="D1208" s="127"/>
      <c r="E1208" s="127"/>
      <c r="F1208" s="127"/>
      <c r="G1208" s="127"/>
      <c r="H1208" s="127"/>
    </row>
    <row r="1209" spans="1:8">
      <c r="A1209" s="127"/>
      <c r="B1209" s="804"/>
      <c r="C1209" s="127"/>
      <c r="D1209" s="127"/>
      <c r="E1209" s="127"/>
      <c r="F1209" s="127"/>
      <c r="G1209" s="127"/>
      <c r="H1209" s="127"/>
    </row>
    <row r="1210" spans="1:8">
      <c r="A1210" s="127"/>
      <c r="B1210" s="804"/>
      <c r="C1210" s="127"/>
      <c r="D1210" s="127"/>
      <c r="E1210" s="127"/>
      <c r="F1210" s="127"/>
      <c r="G1210" s="127"/>
      <c r="H1210" s="127"/>
    </row>
    <row r="1211" spans="1:8">
      <c r="A1211" s="127"/>
      <c r="B1211" s="804"/>
      <c r="C1211" s="127"/>
      <c r="D1211" s="127"/>
      <c r="E1211" s="127"/>
      <c r="F1211" s="127"/>
      <c r="G1211" s="127"/>
      <c r="H1211" s="127"/>
    </row>
    <row r="1212" spans="1:8">
      <c r="A1212" s="127"/>
      <c r="B1212" s="804"/>
      <c r="C1212" s="127"/>
      <c r="D1212" s="127"/>
      <c r="E1212" s="127"/>
      <c r="F1212" s="127"/>
      <c r="G1212" s="127"/>
      <c r="H1212" s="127"/>
    </row>
    <row r="1213" spans="1:8">
      <c r="A1213" s="127"/>
      <c r="B1213" s="804"/>
      <c r="C1213" s="127"/>
      <c r="D1213" s="127"/>
      <c r="E1213" s="127"/>
      <c r="F1213" s="127"/>
      <c r="G1213" s="127"/>
      <c r="H1213" s="127"/>
    </row>
    <row r="1214" spans="1:8">
      <c r="A1214" s="127"/>
      <c r="B1214" s="804"/>
      <c r="C1214" s="127"/>
      <c r="D1214" s="127"/>
      <c r="E1214" s="127"/>
      <c r="F1214" s="127"/>
      <c r="G1214" s="127"/>
      <c r="H1214" s="127"/>
    </row>
    <row r="1215" spans="1:8">
      <c r="A1215" s="127"/>
      <c r="B1215" s="804"/>
      <c r="C1215" s="127"/>
      <c r="D1215" s="127"/>
      <c r="E1215" s="127"/>
      <c r="F1215" s="127"/>
      <c r="G1215" s="127"/>
      <c r="H1215" s="127"/>
    </row>
    <row r="1216" spans="1:8">
      <c r="A1216" s="127"/>
      <c r="B1216" s="804"/>
      <c r="C1216" s="127"/>
      <c r="D1216" s="127"/>
      <c r="E1216" s="127"/>
      <c r="F1216" s="127"/>
      <c r="G1216" s="127"/>
      <c r="H1216" s="127"/>
    </row>
    <row r="1217" spans="1:8">
      <c r="A1217" s="127"/>
      <c r="B1217" s="804"/>
      <c r="C1217" s="127"/>
      <c r="D1217" s="127"/>
      <c r="E1217" s="127"/>
      <c r="F1217" s="127"/>
      <c r="G1217" s="127"/>
      <c r="H1217" s="127"/>
    </row>
    <row r="1218" spans="1:8">
      <c r="A1218" s="127"/>
      <c r="B1218" s="804"/>
      <c r="C1218" s="127"/>
      <c r="D1218" s="127"/>
      <c r="E1218" s="127"/>
      <c r="F1218" s="127"/>
      <c r="G1218" s="127"/>
      <c r="H1218" s="127"/>
    </row>
    <row r="1219" spans="1:8">
      <c r="A1219" s="127"/>
      <c r="B1219" s="804"/>
      <c r="C1219" s="127"/>
      <c r="D1219" s="127"/>
      <c r="E1219" s="127"/>
      <c r="F1219" s="127"/>
      <c r="G1219" s="127"/>
      <c r="H1219" s="127"/>
    </row>
    <row r="1220" spans="1:8">
      <c r="A1220" s="127"/>
      <c r="B1220" s="804"/>
      <c r="C1220" s="127"/>
      <c r="D1220" s="127"/>
      <c r="E1220" s="127"/>
      <c r="F1220" s="127"/>
      <c r="G1220" s="127"/>
      <c r="H1220" s="127"/>
    </row>
    <row r="1221" spans="1:8">
      <c r="A1221" s="127"/>
      <c r="B1221" s="804"/>
      <c r="C1221" s="127"/>
      <c r="D1221" s="127"/>
      <c r="E1221" s="127"/>
      <c r="F1221" s="127"/>
      <c r="G1221" s="127"/>
      <c r="H1221" s="127"/>
    </row>
    <row r="1222" spans="1:8">
      <c r="A1222" s="127"/>
      <c r="B1222" s="804"/>
      <c r="C1222" s="127"/>
      <c r="D1222" s="127"/>
      <c r="E1222" s="127"/>
      <c r="F1222" s="127"/>
      <c r="G1222" s="127"/>
      <c r="H1222" s="127"/>
    </row>
    <row r="1223" spans="1:8">
      <c r="A1223" s="127"/>
      <c r="B1223" s="804"/>
      <c r="C1223" s="127"/>
      <c r="D1223" s="127"/>
      <c r="E1223" s="127"/>
      <c r="F1223" s="127"/>
      <c r="G1223" s="127"/>
      <c r="H1223" s="127"/>
    </row>
    <row r="1224" spans="1:8">
      <c r="A1224" s="127"/>
      <c r="B1224" s="804"/>
      <c r="C1224" s="127"/>
      <c r="D1224" s="127"/>
      <c r="E1224" s="127"/>
      <c r="F1224" s="127"/>
      <c r="G1224" s="127"/>
      <c r="H1224" s="127"/>
    </row>
    <row r="1225" spans="1:8">
      <c r="A1225" s="127"/>
      <c r="B1225" s="804"/>
      <c r="C1225" s="127"/>
      <c r="D1225" s="127"/>
      <c r="E1225" s="127"/>
      <c r="F1225" s="127"/>
      <c r="G1225" s="127"/>
      <c r="H1225" s="127"/>
    </row>
    <row r="1226" spans="1:8">
      <c r="A1226" s="127"/>
      <c r="B1226" s="804"/>
      <c r="C1226" s="127"/>
      <c r="D1226" s="127"/>
      <c r="E1226" s="127"/>
      <c r="F1226" s="127"/>
      <c r="G1226" s="127"/>
      <c r="H1226" s="127"/>
    </row>
    <row r="1227" spans="1:8">
      <c r="A1227" s="127"/>
      <c r="B1227" s="804"/>
      <c r="C1227" s="127"/>
      <c r="D1227" s="127"/>
      <c r="E1227" s="127"/>
      <c r="F1227" s="127"/>
      <c r="G1227" s="127"/>
      <c r="H1227" s="127"/>
    </row>
    <row r="1228" spans="1:8">
      <c r="A1228" s="127"/>
      <c r="B1228" s="804"/>
      <c r="C1228" s="127"/>
      <c r="D1228" s="127"/>
      <c r="E1228" s="127"/>
      <c r="F1228" s="127"/>
      <c r="G1228" s="127"/>
      <c r="H1228" s="127"/>
    </row>
    <row r="1229" spans="1:8">
      <c r="A1229" s="127"/>
      <c r="B1229" s="804"/>
      <c r="C1229" s="127"/>
      <c r="D1229" s="127"/>
      <c r="E1229" s="127"/>
      <c r="F1229" s="127"/>
      <c r="G1229" s="127"/>
      <c r="H1229" s="127"/>
    </row>
    <row r="1230" spans="1:8">
      <c r="A1230" s="127"/>
      <c r="B1230" s="804"/>
      <c r="C1230" s="127"/>
      <c r="D1230" s="127"/>
      <c r="E1230" s="127"/>
      <c r="F1230" s="127"/>
      <c r="G1230" s="127"/>
      <c r="H1230" s="127"/>
    </row>
    <row r="1231" spans="1:8">
      <c r="A1231" s="127"/>
      <c r="B1231" s="804"/>
      <c r="C1231" s="127"/>
      <c r="D1231" s="127"/>
      <c r="E1231" s="127"/>
      <c r="F1231" s="127"/>
      <c r="G1231" s="127"/>
      <c r="H1231" s="127"/>
    </row>
    <row r="1232" spans="1:8">
      <c r="A1232" s="127"/>
      <c r="B1232" s="804"/>
      <c r="C1232" s="127"/>
      <c r="D1232" s="127"/>
      <c r="E1232" s="127"/>
      <c r="F1232" s="127"/>
      <c r="G1232" s="127"/>
      <c r="H1232" s="127"/>
    </row>
    <row r="1233" spans="1:8">
      <c r="A1233" s="127"/>
      <c r="B1233" s="804"/>
      <c r="C1233" s="127"/>
      <c r="D1233" s="127"/>
      <c r="E1233" s="127"/>
      <c r="F1233" s="127"/>
      <c r="G1233" s="127"/>
      <c r="H1233" s="127"/>
    </row>
    <row r="1234" spans="1:8">
      <c r="A1234" s="127"/>
      <c r="B1234" s="804"/>
      <c r="C1234" s="127"/>
      <c r="D1234" s="127"/>
      <c r="E1234" s="127"/>
      <c r="F1234" s="127"/>
      <c r="G1234" s="127"/>
      <c r="H1234" s="127"/>
    </row>
    <row r="1235" spans="1:8">
      <c r="A1235" s="127"/>
      <c r="B1235" s="804"/>
      <c r="C1235" s="127"/>
      <c r="D1235" s="127"/>
      <c r="E1235" s="127"/>
      <c r="F1235" s="127"/>
      <c r="G1235" s="127"/>
      <c r="H1235" s="127"/>
    </row>
    <row r="1236" spans="1:8">
      <c r="A1236" s="127"/>
      <c r="B1236" s="804"/>
      <c r="C1236" s="127"/>
      <c r="D1236" s="127"/>
      <c r="E1236" s="127"/>
      <c r="F1236" s="127"/>
      <c r="G1236" s="127"/>
      <c r="H1236" s="127"/>
    </row>
    <row r="1237" spans="1:8">
      <c r="A1237" s="127"/>
      <c r="B1237" s="804"/>
      <c r="C1237" s="127"/>
      <c r="D1237" s="127"/>
      <c r="E1237" s="127"/>
      <c r="F1237" s="127"/>
      <c r="G1237" s="127"/>
      <c r="H1237" s="127"/>
    </row>
    <row r="1238" spans="1:8">
      <c r="A1238" s="127"/>
      <c r="B1238" s="804"/>
      <c r="C1238" s="127"/>
      <c r="D1238" s="127"/>
      <c r="E1238" s="127"/>
      <c r="F1238" s="127"/>
      <c r="G1238" s="127"/>
      <c r="H1238" s="127"/>
    </row>
    <row r="1239" spans="1:8">
      <c r="A1239" s="127"/>
      <c r="B1239" s="804"/>
      <c r="C1239" s="127"/>
      <c r="D1239" s="127"/>
      <c r="E1239" s="127"/>
      <c r="F1239" s="127"/>
      <c r="G1239" s="127"/>
      <c r="H1239" s="127"/>
    </row>
    <row r="1240" spans="1:8">
      <c r="A1240" s="127"/>
      <c r="B1240" s="804"/>
      <c r="C1240" s="127"/>
      <c r="D1240" s="127"/>
      <c r="E1240" s="127"/>
      <c r="F1240" s="127"/>
      <c r="G1240" s="127"/>
      <c r="H1240" s="127"/>
    </row>
    <row r="1241" spans="1:8">
      <c r="A1241" s="127"/>
      <c r="B1241" s="804"/>
      <c r="C1241" s="127"/>
      <c r="D1241" s="127"/>
      <c r="E1241" s="127"/>
      <c r="F1241" s="127"/>
      <c r="G1241" s="127"/>
      <c r="H1241" s="127"/>
    </row>
    <row r="1242" spans="1:8">
      <c r="A1242" s="127"/>
      <c r="B1242" s="804"/>
      <c r="C1242" s="127"/>
      <c r="D1242" s="127"/>
      <c r="E1242" s="127"/>
      <c r="F1242" s="127"/>
      <c r="G1242" s="127"/>
      <c r="H1242" s="127"/>
    </row>
    <row r="1243" spans="1:8">
      <c r="A1243" s="127"/>
      <c r="B1243" s="804"/>
      <c r="C1243" s="127"/>
      <c r="D1243" s="127"/>
      <c r="E1243" s="127"/>
      <c r="F1243" s="127"/>
      <c r="G1243" s="127"/>
      <c r="H1243" s="127"/>
    </row>
    <row r="1244" spans="1:8">
      <c r="A1244" s="127"/>
      <c r="B1244" s="804"/>
      <c r="C1244" s="127"/>
      <c r="D1244" s="127"/>
      <c r="E1244" s="127"/>
      <c r="F1244" s="127"/>
      <c r="G1244" s="127"/>
      <c r="H1244" s="127"/>
    </row>
    <row r="1245" spans="1:8">
      <c r="A1245" s="127"/>
      <c r="B1245" s="804"/>
      <c r="C1245" s="127"/>
      <c r="D1245" s="127"/>
      <c r="E1245" s="127"/>
      <c r="F1245" s="127"/>
      <c r="G1245" s="127"/>
      <c r="H1245" s="127"/>
    </row>
    <row r="1246" spans="1:8">
      <c r="A1246" s="127"/>
      <c r="B1246" s="804"/>
      <c r="C1246" s="127"/>
      <c r="D1246" s="127"/>
      <c r="E1246" s="127"/>
      <c r="F1246" s="127"/>
      <c r="G1246" s="127"/>
      <c r="H1246" s="127"/>
    </row>
    <row r="1247" spans="1:8">
      <c r="A1247" s="127"/>
      <c r="B1247" s="804"/>
      <c r="C1247" s="127"/>
      <c r="D1247" s="127"/>
      <c r="E1247" s="127"/>
      <c r="F1247" s="127"/>
      <c r="G1247" s="127"/>
      <c r="H1247" s="127"/>
    </row>
    <row r="1248" spans="1:8">
      <c r="A1248" s="127"/>
      <c r="B1248" s="804"/>
      <c r="C1248" s="127"/>
      <c r="D1248" s="127"/>
      <c r="E1248" s="127"/>
      <c r="F1248" s="127"/>
      <c r="G1248" s="127"/>
      <c r="H1248" s="127"/>
    </row>
    <row r="1249" spans="1:8">
      <c r="A1249" s="127"/>
      <c r="B1249" s="804"/>
      <c r="C1249" s="127"/>
      <c r="D1249" s="127"/>
      <c r="E1249" s="127"/>
      <c r="F1249" s="127"/>
      <c r="G1249" s="127"/>
      <c r="H1249" s="127"/>
    </row>
    <row r="1250" spans="1:8">
      <c r="A1250" s="127"/>
      <c r="B1250" s="804"/>
      <c r="C1250" s="127"/>
      <c r="D1250" s="127"/>
      <c r="E1250" s="127"/>
      <c r="F1250" s="127"/>
      <c r="G1250" s="127"/>
      <c r="H1250" s="127"/>
    </row>
    <row r="1251" spans="1:8">
      <c r="A1251" s="127"/>
      <c r="B1251" s="804"/>
      <c r="C1251" s="127"/>
      <c r="D1251" s="127"/>
      <c r="E1251" s="127"/>
      <c r="F1251" s="127"/>
      <c r="G1251" s="127"/>
      <c r="H1251" s="127"/>
    </row>
    <row r="1252" spans="1:8">
      <c r="A1252" s="127"/>
      <c r="B1252" s="804"/>
      <c r="C1252" s="127"/>
      <c r="D1252" s="127"/>
      <c r="E1252" s="127"/>
      <c r="F1252" s="127"/>
      <c r="G1252" s="127"/>
      <c r="H1252" s="127"/>
    </row>
    <row r="1253" spans="1:8">
      <c r="A1253" s="127"/>
      <c r="B1253" s="804"/>
      <c r="C1253" s="127"/>
      <c r="D1253" s="127"/>
      <c r="E1253" s="127"/>
      <c r="F1253" s="127"/>
      <c r="G1253" s="127"/>
      <c r="H1253" s="127"/>
    </row>
    <row r="1254" spans="1:8">
      <c r="A1254" s="127"/>
      <c r="B1254" s="804"/>
      <c r="C1254" s="127"/>
      <c r="D1254" s="127"/>
      <c r="E1254" s="127"/>
      <c r="F1254" s="127"/>
      <c r="G1254" s="127"/>
      <c r="H1254" s="127"/>
    </row>
    <row r="1255" spans="1:8">
      <c r="A1255" s="127"/>
      <c r="B1255" s="804"/>
      <c r="C1255" s="127"/>
      <c r="D1255" s="127"/>
      <c r="E1255" s="127"/>
      <c r="F1255" s="127"/>
      <c r="G1255" s="127"/>
      <c r="H1255" s="127"/>
    </row>
    <row r="1256" spans="1:8">
      <c r="A1256" s="127"/>
      <c r="B1256" s="804"/>
      <c r="C1256" s="127"/>
      <c r="D1256" s="127"/>
      <c r="E1256" s="127"/>
      <c r="F1256" s="127"/>
      <c r="G1256" s="127"/>
      <c r="H1256" s="127"/>
    </row>
    <row r="1257" spans="1:8">
      <c r="A1257" s="127"/>
      <c r="B1257" s="804"/>
      <c r="C1257" s="127"/>
      <c r="D1257" s="127"/>
      <c r="E1257" s="127"/>
      <c r="F1257" s="127"/>
      <c r="G1257" s="127"/>
      <c r="H1257" s="127"/>
    </row>
    <row r="1258" spans="1:8">
      <c r="A1258" s="127"/>
      <c r="B1258" s="804"/>
      <c r="C1258" s="127"/>
      <c r="D1258" s="127"/>
      <c r="E1258" s="127"/>
      <c r="F1258" s="127"/>
      <c r="G1258" s="127"/>
      <c r="H1258" s="127"/>
    </row>
    <row r="1259" spans="1:8">
      <c r="A1259" s="127"/>
      <c r="B1259" s="804"/>
      <c r="C1259" s="127"/>
      <c r="D1259" s="127"/>
      <c r="E1259" s="127"/>
      <c r="F1259" s="127"/>
      <c r="G1259" s="127"/>
      <c r="H1259" s="127"/>
    </row>
    <row r="1260" spans="1:8">
      <c r="A1260" s="127"/>
      <c r="B1260" s="804"/>
      <c r="C1260" s="127"/>
      <c r="D1260" s="127"/>
      <c r="E1260" s="127"/>
      <c r="F1260" s="127"/>
      <c r="G1260" s="127"/>
      <c r="H1260" s="127"/>
    </row>
    <row r="1261" spans="1:8">
      <c r="A1261" s="127"/>
      <c r="B1261" s="804"/>
      <c r="C1261" s="127"/>
      <c r="D1261" s="127"/>
      <c r="E1261" s="127"/>
      <c r="F1261" s="127"/>
      <c r="G1261" s="127"/>
      <c r="H1261" s="127"/>
    </row>
    <row r="1262" spans="1:8">
      <c r="A1262" s="127"/>
      <c r="B1262" s="804"/>
      <c r="C1262" s="127"/>
      <c r="D1262" s="127"/>
      <c r="E1262" s="127"/>
      <c r="F1262" s="127"/>
      <c r="G1262" s="127"/>
      <c r="H1262" s="127"/>
    </row>
    <row r="1263" spans="1:8">
      <c r="A1263" s="127"/>
      <c r="B1263" s="804"/>
      <c r="C1263" s="127"/>
      <c r="D1263" s="127"/>
      <c r="E1263" s="127"/>
      <c r="F1263" s="127"/>
      <c r="G1263" s="127"/>
      <c r="H1263" s="127"/>
    </row>
    <row r="1264" spans="1:8">
      <c r="A1264" s="127"/>
      <c r="B1264" s="804"/>
      <c r="C1264" s="127"/>
      <c r="D1264" s="127"/>
      <c r="E1264" s="127"/>
      <c r="F1264" s="127"/>
      <c r="G1264" s="127"/>
      <c r="H1264" s="127"/>
    </row>
    <row r="1265" spans="1:8">
      <c r="A1265" s="127"/>
      <c r="B1265" s="804"/>
      <c r="C1265" s="127"/>
      <c r="D1265" s="127"/>
      <c r="E1265" s="127"/>
      <c r="F1265" s="127"/>
      <c r="G1265" s="127"/>
      <c r="H1265" s="127"/>
    </row>
    <row r="1266" spans="1:8">
      <c r="A1266" s="127"/>
      <c r="B1266" s="804"/>
      <c r="C1266" s="127"/>
      <c r="D1266" s="127"/>
      <c r="E1266" s="127"/>
      <c r="F1266" s="127"/>
      <c r="G1266" s="127"/>
      <c r="H1266" s="127"/>
    </row>
    <row r="1267" spans="1:8">
      <c r="A1267" s="127"/>
      <c r="B1267" s="804"/>
      <c r="C1267" s="127"/>
      <c r="D1267" s="127"/>
      <c r="E1267" s="127"/>
      <c r="F1267" s="127"/>
      <c r="G1267" s="127"/>
      <c r="H1267" s="127"/>
    </row>
    <row r="1268" spans="1:8">
      <c r="A1268" s="127"/>
      <c r="B1268" s="804"/>
      <c r="C1268" s="127"/>
      <c r="D1268" s="127"/>
      <c r="E1268" s="127"/>
      <c r="F1268" s="127"/>
      <c r="G1268" s="127"/>
      <c r="H1268" s="127"/>
    </row>
    <row r="1269" spans="1:8">
      <c r="A1269" s="127"/>
      <c r="B1269" s="804"/>
      <c r="C1269" s="127"/>
      <c r="D1269" s="127"/>
      <c r="E1269" s="127"/>
      <c r="F1269" s="127"/>
      <c r="G1269" s="127"/>
      <c r="H1269" s="127"/>
    </row>
    <row r="1270" spans="1:8">
      <c r="A1270" s="127"/>
      <c r="B1270" s="804"/>
      <c r="C1270" s="127"/>
      <c r="D1270" s="127"/>
      <c r="E1270" s="127"/>
      <c r="F1270" s="127"/>
      <c r="G1270" s="127"/>
      <c r="H1270" s="127"/>
    </row>
    <row r="1271" spans="1:8">
      <c r="A1271" s="127"/>
      <c r="B1271" s="804"/>
      <c r="C1271" s="127"/>
      <c r="D1271" s="127"/>
      <c r="E1271" s="127"/>
      <c r="F1271" s="127"/>
      <c r="G1271" s="127"/>
      <c r="H1271" s="127"/>
    </row>
    <row r="1272" spans="1:8">
      <c r="A1272" s="127"/>
      <c r="B1272" s="804"/>
      <c r="C1272" s="127"/>
      <c r="D1272" s="127"/>
      <c r="E1272" s="127"/>
      <c r="F1272" s="127"/>
      <c r="G1272" s="127"/>
      <c r="H1272" s="127"/>
    </row>
    <row r="1273" spans="1:8">
      <c r="A1273" s="127"/>
      <c r="B1273" s="804"/>
      <c r="C1273" s="127"/>
      <c r="D1273" s="127"/>
      <c r="E1273" s="127"/>
      <c r="F1273" s="127"/>
      <c r="G1273" s="127"/>
      <c r="H1273" s="127"/>
    </row>
    <row r="1274" spans="1:8">
      <c r="A1274" s="127"/>
      <c r="B1274" s="804"/>
      <c r="C1274" s="127"/>
      <c r="D1274" s="127"/>
      <c r="E1274" s="127"/>
      <c r="F1274" s="127"/>
      <c r="G1274" s="127"/>
      <c r="H1274" s="127"/>
    </row>
    <row r="1275" spans="1:8">
      <c r="A1275" s="127"/>
      <c r="B1275" s="804"/>
      <c r="C1275" s="127"/>
      <c r="D1275" s="127"/>
      <c r="E1275" s="127"/>
      <c r="F1275" s="127"/>
      <c r="G1275" s="127"/>
      <c r="H1275" s="127"/>
    </row>
    <row r="1276" spans="1:8">
      <c r="A1276" s="127"/>
      <c r="B1276" s="804"/>
      <c r="C1276" s="127"/>
      <c r="D1276" s="127"/>
      <c r="E1276" s="127"/>
      <c r="F1276" s="127"/>
      <c r="G1276" s="127"/>
      <c r="H1276" s="127"/>
    </row>
    <row r="1277" spans="1:8">
      <c r="A1277" s="127"/>
      <c r="B1277" s="804"/>
      <c r="C1277" s="127"/>
      <c r="D1277" s="127"/>
      <c r="E1277" s="127"/>
      <c r="F1277" s="127"/>
      <c r="G1277" s="127"/>
      <c r="H1277" s="127"/>
    </row>
    <row r="1278" spans="1:8">
      <c r="A1278" s="127"/>
      <c r="B1278" s="804"/>
      <c r="C1278" s="127"/>
      <c r="D1278" s="127"/>
      <c r="E1278" s="127"/>
      <c r="F1278" s="127"/>
      <c r="G1278" s="127"/>
      <c r="H1278" s="127"/>
    </row>
    <row r="1279" spans="1:8">
      <c r="A1279" s="127"/>
      <c r="B1279" s="804"/>
      <c r="C1279" s="127"/>
      <c r="D1279" s="127"/>
      <c r="E1279" s="127"/>
      <c r="F1279" s="127"/>
      <c r="G1279" s="127"/>
      <c r="H1279" s="127"/>
    </row>
    <row r="1280" spans="1:8">
      <c r="A1280" s="127"/>
      <c r="B1280" s="804"/>
      <c r="C1280" s="127"/>
      <c r="D1280" s="127"/>
      <c r="E1280" s="127"/>
      <c r="F1280" s="127"/>
      <c r="G1280" s="127"/>
      <c r="H1280" s="127"/>
    </row>
    <row r="1281" spans="1:8">
      <c r="A1281" s="127"/>
      <c r="B1281" s="804"/>
      <c r="C1281" s="127"/>
      <c r="D1281" s="127"/>
      <c r="E1281" s="127"/>
      <c r="F1281" s="127"/>
      <c r="G1281" s="127"/>
      <c r="H1281" s="127"/>
    </row>
    <row r="1282" spans="1:8">
      <c r="A1282" s="127"/>
      <c r="B1282" s="804"/>
      <c r="C1282" s="127"/>
      <c r="D1282" s="127"/>
      <c r="E1282" s="127"/>
      <c r="F1282" s="127"/>
      <c r="G1282" s="127"/>
      <c r="H1282" s="127"/>
    </row>
    <row r="1283" spans="1:8">
      <c r="A1283" s="127"/>
      <c r="B1283" s="804"/>
      <c r="C1283" s="127"/>
      <c r="D1283" s="127"/>
      <c r="E1283" s="127"/>
      <c r="F1283" s="127"/>
      <c r="G1283" s="127"/>
      <c r="H1283" s="127"/>
    </row>
    <row r="1284" spans="1:8">
      <c r="A1284" s="127"/>
      <c r="B1284" s="804"/>
      <c r="C1284" s="127"/>
      <c r="D1284" s="127"/>
      <c r="E1284" s="127"/>
      <c r="F1284" s="127"/>
      <c r="G1284" s="127"/>
      <c r="H1284" s="127"/>
    </row>
    <row r="1285" spans="1:8">
      <c r="A1285" s="127"/>
      <c r="B1285" s="804"/>
      <c r="C1285" s="127"/>
      <c r="D1285" s="127"/>
      <c r="E1285" s="127"/>
      <c r="F1285" s="127"/>
      <c r="G1285" s="127"/>
      <c r="H1285" s="127"/>
    </row>
    <row r="1286" spans="1:8">
      <c r="A1286" s="127"/>
      <c r="B1286" s="804"/>
      <c r="C1286" s="127"/>
      <c r="D1286" s="127"/>
      <c r="E1286" s="127"/>
      <c r="F1286" s="127"/>
      <c r="G1286" s="127"/>
      <c r="H1286" s="127"/>
    </row>
    <row r="1287" spans="1:8">
      <c r="A1287" s="127"/>
      <c r="B1287" s="804"/>
      <c r="C1287" s="127"/>
      <c r="D1287" s="127"/>
      <c r="E1287" s="127"/>
      <c r="F1287" s="127"/>
      <c r="G1287" s="127"/>
      <c r="H1287" s="127"/>
    </row>
    <row r="1288" spans="1:8">
      <c r="A1288" s="127"/>
      <c r="B1288" s="804"/>
      <c r="C1288" s="127"/>
      <c r="D1288" s="127"/>
      <c r="E1288" s="127"/>
      <c r="F1288" s="127"/>
      <c r="G1288" s="127"/>
      <c r="H1288" s="127"/>
    </row>
    <row r="1289" spans="1:8">
      <c r="A1289" s="127"/>
      <c r="B1289" s="804"/>
      <c r="C1289" s="127"/>
      <c r="D1289" s="127"/>
      <c r="E1289" s="127"/>
      <c r="F1289" s="127"/>
      <c r="G1289" s="127"/>
      <c r="H1289" s="127"/>
    </row>
    <row r="1290" spans="1:8">
      <c r="A1290" s="127"/>
      <c r="B1290" s="804"/>
      <c r="C1290" s="127"/>
      <c r="D1290" s="127"/>
      <c r="E1290" s="127"/>
      <c r="F1290" s="127"/>
      <c r="G1290" s="127"/>
      <c r="H1290" s="127"/>
    </row>
    <row r="1291" spans="1:8">
      <c r="A1291" s="127"/>
      <c r="B1291" s="804"/>
      <c r="C1291" s="127"/>
      <c r="D1291" s="127"/>
      <c r="E1291" s="127"/>
      <c r="F1291" s="127"/>
      <c r="G1291" s="127"/>
      <c r="H1291" s="127"/>
    </row>
    <row r="1292" spans="1:8">
      <c r="A1292" s="127"/>
      <c r="B1292" s="804"/>
      <c r="C1292" s="127"/>
      <c r="D1292" s="127"/>
      <c r="E1292" s="127"/>
      <c r="F1292" s="127"/>
      <c r="G1292" s="127"/>
      <c r="H1292" s="127"/>
    </row>
    <row r="1293" spans="1:8">
      <c r="A1293" s="127"/>
      <c r="B1293" s="804"/>
      <c r="C1293" s="127"/>
      <c r="D1293" s="127"/>
      <c r="E1293" s="127"/>
      <c r="F1293" s="127"/>
      <c r="G1293" s="127"/>
      <c r="H1293" s="127"/>
    </row>
    <row r="1294" spans="1:8">
      <c r="A1294" s="127"/>
      <c r="B1294" s="804"/>
      <c r="C1294" s="127"/>
      <c r="D1294" s="127"/>
      <c r="E1294" s="127"/>
      <c r="F1294" s="127"/>
      <c r="G1294" s="127"/>
      <c r="H1294" s="127"/>
    </row>
    <row r="1295" spans="1:8">
      <c r="A1295" s="127"/>
      <c r="B1295" s="804"/>
      <c r="C1295" s="127"/>
      <c r="D1295" s="127"/>
      <c r="E1295" s="127"/>
      <c r="F1295" s="127"/>
      <c r="G1295" s="127"/>
      <c r="H1295" s="127"/>
    </row>
    <row r="1296" spans="1:8">
      <c r="A1296" s="127"/>
      <c r="B1296" s="804"/>
      <c r="C1296" s="127"/>
      <c r="D1296" s="127"/>
      <c r="E1296" s="127"/>
      <c r="F1296" s="127"/>
      <c r="G1296" s="127"/>
      <c r="H1296" s="127"/>
    </row>
    <row r="1297" spans="1:8">
      <c r="A1297" s="127"/>
      <c r="B1297" s="804"/>
      <c r="C1297" s="127"/>
      <c r="D1297" s="127"/>
      <c r="E1297" s="127"/>
      <c r="F1297" s="127"/>
      <c r="G1297" s="127"/>
      <c r="H1297" s="127"/>
    </row>
    <row r="1298" spans="1:8">
      <c r="A1298" s="127"/>
      <c r="B1298" s="804"/>
      <c r="C1298" s="127"/>
      <c r="D1298" s="127"/>
      <c r="E1298" s="127"/>
      <c r="F1298" s="127"/>
      <c r="G1298" s="127"/>
      <c r="H1298" s="127"/>
    </row>
    <row r="1299" spans="1:8">
      <c r="A1299" s="127"/>
      <c r="B1299" s="804"/>
      <c r="C1299" s="127"/>
      <c r="D1299" s="127"/>
      <c r="E1299" s="127"/>
      <c r="F1299" s="127"/>
      <c r="G1299" s="127"/>
      <c r="H1299" s="127"/>
    </row>
    <row r="1300" spans="1:8">
      <c r="A1300" s="127"/>
      <c r="B1300" s="804"/>
      <c r="C1300" s="127"/>
      <c r="D1300" s="127"/>
      <c r="E1300" s="127"/>
      <c r="F1300" s="127"/>
      <c r="G1300" s="127"/>
      <c r="H1300" s="127"/>
    </row>
    <row r="1301" spans="1:8">
      <c r="A1301" s="127"/>
      <c r="B1301" s="804"/>
      <c r="C1301" s="127"/>
      <c r="D1301" s="127"/>
      <c r="E1301" s="127"/>
      <c r="F1301" s="127"/>
      <c r="G1301" s="127"/>
      <c r="H1301" s="127"/>
    </row>
    <row r="1302" spans="1:8">
      <c r="A1302" s="127"/>
      <c r="B1302" s="804"/>
      <c r="C1302" s="127"/>
      <c r="D1302" s="127"/>
      <c r="E1302" s="127"/>
      <c r="F1302" s="127"/>
      <c r="G1302" s="127"/>
      <c r="H1302" s="127"/>
    </row>
    <row r="1303" spans="1:8">
      <c r="A1303" s="127"/>
      <c r="B1303" s="804"/>
      <c r="C1303" s="127"/>
      <c r="D1303" s="127"/>
      <c r="E1303" s="127"/>
      <c r="F1303" s="127"/>
      <c r="G1303" s="127"/>
      <c r="H1303" s="127"/>
    </row>
    <row r="1304" spans="1:8">
      <c r="A1304" s="127"/>
      <c r="B1304" s="804"/>
      <c r="C1304" s="127"/>
      <c r="D1304" s="127"/>
      <c r="E1304" s="127"/>
      <c r="F1304" s="127"/>
      <c r="G1304" s="127"/>
      <c r="H1304" s="127"/>
    </row>
    <row r="1305" spans="1:8">
      <c r="A1305" s="127"/>
      <c r="B1305" s="804"/>
      <c r="C1305" s="127"/>
      <c r="D1305" s="127"/>
      <c r="E1305" s="127"/>
      <c r="F1305" s="127"/>
      <c r="G1305" s="127"/>
      <c r="H1305" s="127"/>
    </row>
    <row r="1306" spans="1:8">
      <c r="A1306" s="127"/>
      <c r="B1306" s="804"/>
      <c r="C1306" s="127"/>
      <c r="D1306" s="127"/>
      <c r="E1306" s="127"/>
      <c r="F1306" s="127"/>
      <c r="G1306" s="127"/>
      <c r="H1306" s="127"/>
    </row>
    <row r="1307" spans="1:8">
      <c r="A1307" s="127"/>
      <c r="B1307" s="804"/>
      <c r="C1307" s="127"/>
      <c r="D1307" s="127"/>
      <c r="E1307" s="127"/>
      <c r="F1307" s="127"/>
      <c r="G1307" s="127"/>
      <c r="H1307" s="127"/>
    </row>
    <row r="1308" spans="1:8">
      <c r="A1308" s="127"/>
      <c r="B1308" s="804"/>
      <c r="C1308" s="127"/>
      <c r="D1308" s="127"/>
      <c r="E1308" s="127"/>
      <c r="F1308" s="127"/>
      <c r="G1308" s="127"/>
      <c r="H1308" s="127"/>
    </row>
    <row r="1309" spans="1:8">
      <c r="A1309" s="127"/>
      <c r="B1309" s="804"/>
      <c r="C1309" s="127"/>
      <c r="D1309" s="127"/>
      <c r="E1309" s="127"/>
      <c r="F1309" s="127"/>
      <c r="G1309" s="127"/>
      <c r="H1309" s="127"/>
    </row>
    <row r="1310" spans="1:8">
      <c r="A1310" s="127"/>
      <c r="B1310" s="804"/>
      <c r="C1310" s="127"/>
      <c r="D1310" s="127"/>
      <c r="E1310" s="127"/>
      <c r="F1310" s="127"/>
      <c r="G1310" s="127"/>
      <c r="H1310" s="127"/>
    </row>
    <row r="1311" spans="1:8">
      <c r="A1311" s="127"/>
      <c r="B1311" s="804"/>
      <c r="C1311" s="127"/>
      <c r="D1311" s="127"/>
      <c r="E1311" s="127"/>
      <c r="F1311" s="127"/>
      <c r="G1311" s="127"/>
      <c r="H1311" s="127"/>
    </row>
    <row r="1312" spans="1:8">
      <c r="A1312" s="127"/>
      <c r="B1312" s="804"/>
      <c r="C1312" s="127"/>
      <c r="D1312" s="127"/>
      <c r="E1312" s="127"/>
      <c r="F1312" s="127"/>
      <c r="G1312" s="127"/>
      <c r="H1312" s="127"/>
    </row>
    <row r="1313" spans="1:8">
      <c r="A1313" s="127"/>
      <c r="B1313" s="804"/>
      <c r="C1313" s="127"/>
      <c r="D1313" s="127"/>
      <c r="E1313" s="127"/>
      <c r="F1313" s="127"/>
      <c r="G1313" s="127"/>
      <c r="H1313" s="127"/>
    </row>
    <row r="1314" spans="1:8">
      <c r="A1314" s="127"/>
      <c r="B1314" s="804"/>
      <c r="C1314" s="127"/>
      <c r="D1314" s="127"/>
      <c r="E1314" s="127"/>
      <c r="F1314" s="127"/>
      <c r="G1314" s="127"/>
      <c r="H1314" s="127"/>
    </row>
    <row r="1315" spans="1:8">
      <c r="A1315" s="127"/>
      <c r="B1315" s="804"/>
      <c r="C1315" s="127"/>
      <c r="D1315" s="127"/>
      <c r="E1315" s="127"/>
      <c r="F1315" s="127"/>
      <c r="G1315" s="127"/>
      <c r="H1315" s="127"/>
    </row>
    <row r="1316" spans="1:8">
      <c r="A1316" s="127"/>
      <c r="B1316" s="804"/>
      <c r="C1316" s="127"/>
      <c r="D1316" s="127"/>
      <c r="E1316" s="127"/>
      <c r="F1316" s="127"/>
      <c r="G1316" s="127"/>
      <c r="H1316" s="127"/>
    </row>
    <row r="1317" spans="1:8">
      <c r="A1317" s="127"/>
      <c r="B1317" s="804"/>
      <c r="C1317" s="127"/>
      <c r="D1317" s="127"/>
      <c r="E1317" s="127"/>
      <c r="F1317" s="127"/>
      <c r="G1317" s="127"/>
      <c r="H1317" s="127"/>
    </row>
    <row r="1318" spans="1:8">
      <c r="A1318" s="127"/>
      <c r="B1318" s="804"/>
      <c r="C1318" s="127"/>
      <c r="D1318" s="127"/>
      <c r="E1318" s="127"/>
      <c r="F1318" s="127"/>
      <c r="G1318" s="127"/>
      <c r="H1318" s="127"/>
    </row>
    <row r="1319" spans="1:8">
      <c r="A1319" s="127"/>
      <c r="B1319" s="804"/>
      <c r="C1319" s="127"/>
      <c r="D1319" s="127"/>
      <c r="E1319" s="127"/>
      <c r="F1319" s="127"/>
      <c r="G1319" s="127"/>
      <c r="H1319" s="127"/>
    </row>
    <row r="1320" spans="1:8">
      <c r="A1320" s="127"/>
      <c r="B1320" s="804"/>
      <c r="C1320" s="127"/>
      <c r="D1320" s="127"/>
      <c r="E1320" s="127"/>
      <c r="F1320" s="127"/>
      <c r="G1320" s="127"/>
      <c r="H1320" s="127"/>
    </row>
    <row r="1321" spans="1:8">
      <c r="A1321" s="127"/>
      <c r="B1321" s="804"/>
      <c r="C1321" s="127"/>
      <c r="D1321" s="127"/>
      <c r="E1321" s="127"/>
      <c r="F1321" s="127"/>
      <c r="G1321" s="127"/>
      <c r="H1321" s="127"/>
    </row>
    <row r="1322" spans="1:8">
      <c r="A1322" s="127"/>
      <c r="B1322" s="804"/>
      <c r="C1322" s="127"/>
      <c r="D1322" s="127"/>
      <c r="E1322" s="127"/>
      <c r="F1322" s="127"/>
      <c r="G1322" s="127"/>
      <c r="H1322" s="127"/>
    </row>
    <row r="1323" spans="1:8">
      <c r="A1323" s="127"/>
      <c r="B1323" s="804"/>
      <c r="C1323" s="127"/>
      <c r="D1323" s="127"/>
      <c r="E1323" s="127"/>
      <c r="F1323" s="127"/>
      <c r="G1323" s="127"/>
      <c r="H1323" s="127"/>
    </row>
    <row r="1324" spans="1:8">
      <c r="A1324" s="127"/>
      <c r="B1324" s="804"/>
      <c r="C1324" s="127"/>
      <c r="D1324" s="127"/>
      <c r="E1324" s="127"/>
      <c r="F1324" s="127"/>
      <c r="G1324" s="127"/>
      <c r="H1324" s="127"/>
    </row>
    <row r="1325" spans="1:8">
      <c r="A1325" s="127"/>
      <c r="B1325" s="804"/>
      <c r="C1325" s="127"/>
      <c r="D1325" s="127"/>
      <c r="E1325" s="127"/>
      <c r="F1325" s="127"/>
      <c r="G1325" s="127"/>
      <c r="H1325" s="127"/>
    </row>
    <row r="1326" spans="1:8">
      <c r="A1326" s="127"/>
      <c r="B1326" s="804"/>
      <c r="C1326" s="127"/>
      <c r="D1326" s="127"/>
      <c r="E1326" s="127"/>
      <c r="F1326" s="127"/>
      <c r="G1326" s="127"/>
      <c r="H1326" s="127"/>
    </row>
    <row r="1327" spans="1:8">
      <c r="A1327" s="127"/>
      <c r="B1327" s="804"/>
      <c r="C1327" s="127"/>
      <c r="D1327" s="127"/>
      <c r="E1327" s="127"/>
      <c r="F1327" s="127"/>
      <c r="G1327" s="127"/>
      <c r="H1327" s="127"/>
    </row>
    <row r="1328" spans="1:8">
      <c r="A1328" s="127"/>
      <c r="B1328" s="804"/>
      <c r="C1328" s="127"/>
      <c r="D1328" s="127"/>
      <c r="E1328" s="127"/>
      <c r="F1328" s="127"/>
      <c r="G1328" s="127"/>
      <c r="H1328" s="127"/>
    </row>
  </sheetData>
  <mergeCells count="11">
    <mergeCell ref="A580:B580"/>
    <mergeCell ref="A581:B581"/>
    <mergeCell ref="A590:B590"/>
    <mergeCell ref="A591:B591"/>
    <mergeCell ref="A6:A7"/>
    <mergeCell ref="B6:B7"/>
    <mergeCell ref="C6:D6"/>
    <mergeCell ref="E6:F6"/>
    <mergeCell ref="G6:H6"/>
    <mergeCell ref="A8:B8"/>
    <mergeCell ref="A373:B373"/>
  </mergeCells>
  <conditionalFormatting sqref="A581">
    <cfRule type="duplicateValues" dxfId="273" priority="1"/>
    <cfRule type="duplicateValues" dxfId="272" priority="2"/>
  </conditionalFormatting>
  <conditionalFormatting sqref="A590">
    <cfRule type="duplicateValues" dxfId="271" priority="3"/>
    <cfRule type="duplicateValues" dxfId="270" priority="4"/>
  </conditionalFormatting>
  <conditionalFormatting sqref="A582:A589">
    <cfRule type="duplicateValues" dxfId="269" priority="5"/>
    <cfRule type="duplicateValues" dxfId="268" priority="6"/>
  </conditionalFormatting>
  <printOptions horizontalCentered="1" verticalCentered="1"/>
  <pageMargins left="0.51181102362204722" right="0.51181102362204722" top="0.74803149606299213" bottom="0.23622047244094491" header="0.31496062992125984" footer="0.31496062992125984"/>
  <pageSetup paperSize="9" orientation="landscape" r:id="rId1"/>
  <headerFooter>
    <oddFooter>&amp;R&amp;P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1328"/>
  <sheetViews>
    <sheetView workbookViewId="0">
      <pane ySplit="7" topLeftCell="A8" activePane="bottomLeft" state="frozen"/>
      <selection pane="bottomLeft" activeCell="O18" sqref="O18"/>
    </sheetView>
  </sheetViews>
  <sheetFormatPr defaultColWidth="9" defaultRowHeight="15"/>
  <cols>
    <col min="2" max="2" width="60.7109375" customWidth="1"/>
    <col min="3" max="8" width="10.28515625" customWidth="1"/>
  </cols>
  <sheetData>
    <row r="1" spans="1:10">
      <c r="A1" s="80"/>
      <c r="B1" s="86" t="s">
        <v>3488</v>
      </c>
      <c r="C1" s="138" t="s">
        <v>251</v>
      </c>
      <c r="D1" s="84"/>
      <c r="E1" s="84"/>
      <c r="F1" s="84"/>
      <c r="G1" s="84"/>
      <c r="H1" s="84"/>
      <c r="I1" s="729"/>
      <c r="J1" s="729"/>
    </row>
    <row r="2" spans="1:10">
      <c r="A2" s="80"/>
      <c r="B2" s="86" t="s">
        <v>2</v>
      </c>
      <c r="C2" s="351" t="s">
        <v>5141</v>
      </c>
      <c r="D2" s="84"/>
      <c r="E2" s="399"/>
      <c r="F2" s="84"/>
      <c r="G2" s="84"/>
      <c r="H2" s="84"/>
      <c r="I2" s="729"/>
      <c r="J2" s="729"/>
    </row>
    <row r="3" spans="1:10">
      <c r="A3" s="80"/>
      <c r="B3" s="86" t="s">
        <v>1787</v>
      </c>
      <c r="C3" s="87" t="s">
        <v>1788</v>
      </c>
      <c r="D3" s="83"/>
      <c r="E3" s="83"/>
      <c r="F3" s="83"/>
      <c r="G3" s="83"/>
      <c r="H3" s="83"/>
      <c r="I3" s="729"/>
      <c r="J3" s="729"/>
    </row>
    <row r="4" spans="1:10">
      <c r="A4" s="80"/>
      <c r="B4" s="86" t="s">
        <v>294</v>
      </c>
      <c r="C4" s="87" t="s">
        <v>39</v>
      </c>
      <c r="D4" s="83"/>
      <c r="E4" s="83"/>
      <c r="F4" s="83"/>
      <c r="G4" s="83"/>
      <c r="H4" s="83"/>
      <c r="I4" s="729"/>
      <c r="J4" s="729"/>
    </row>
    <row r="5" spans="1:10">
      <c r="A5" s="123"/>
      <c r="B5" s="138"/>
      <c r="C5" s="84"/>
      <c r="D5" s="84"/>
      <c r="E5" s="84"/>
      <c r="F5" s="84"/>
      <c r="G5" s="84"/>
      <c r="H5" s="84"/>
      <c r="I5" s="729"/>
      <c r="J5" s="729"/>
    </row>
    <row r="6" spans="1:10">
      <c r="A6" s="3554" t="s">
        <v>276</v>
      </c>
      <c r="B6" s="3554" t="s">
        <v>1798</v>
      </c>
      <c r="C6" s="3476" t="s">
        <v>255</v>
      </c>
      <c r="D6" s="3477"/>
      <c r="E6" s="3478" t="s">
        <v>256</v>
      </c>
      <c r="F6" s="3479"/>
      <c r="G6" s="3480" t="s">
        <v>144</v>
      </c>
      <c r="H6" s="3480"/>
      <c r="I6" s="729"/>
      <c r="J6" s="729"/>
    </row>
    <row r="7" spans="1:10" ht="24">
      <c r="A7" s="3555"/>
      <c r="B7" s="3555"/>
      <c r="C7" s="89" t="s">
        <v>190</v>
      </c>
      <c r="D7" s="7" t="s">
        <v>257</v>
      </c>
      <c r="E7" s="89" t="s">
        <v>190</v>
      </c>
      <c r="F7" s="7" t="s">
        <v>257</v>
      </c>
      <c r="G7" s="89" t="s">
        <v>190</v>
      </c>
      <c r="H7" s="7" t="s">
        <v>257</v>
      </c>
      <c r="I7" s="729"/>
      <c r="J7" s="729"/>
    </row>
    <row r="8" spans="1:10">
      <c r="A8" s="3556" t="s">
        <v>1799</v>
      </c>
      <c r="B8" s="3557"/>
      <c r="C8" s="723"/>
      <c r="D8" s="723"/>
      <c r="E8" s="116"/>
      <c r="F8" s="116"/>
      <c r="G8" s="447"/>
      <c r="H8" s="116"/>
      <c r="I8" s="729"/>
      <c r="J8" s="729"/>
    </row>
    <row r="9" spans="1:10">
      <c r="A9" s="724" t="s">
        <v>2299</v>
      </c>
      <c r="B9" s="506" t="s">
        <v>2300</v>
      </c>
      <c r="C9" s="147"/>
      <c r="D9" s="147"/>
      <c r="E9" s="305">
        <v>2</v>
      </c>
      <c r="F9" s="305">
        <v>3</v>
      </c>
      <c r="G9" s="147">
        <f t="shared" ref="G9:G40" si="0">C9+E9</f>
        <v>2</v>
      </c>
      <c r="H9" s="147">
        <f t="shared" ref="H9:H40" si="1">D9+F9</f>
        <v>3</v>
      </c>
      <c r="I9" s="730"/>
      <c r="J9" s="730"/>
    </row>
    <row r="10" spans="1:10">
      <c r="A10" s="25" t="s">
        <v>2097</v>
      </c>
      <c r="B10" s="22" t="s">
        <v>2098</v>
      </c>
      <c r="C10" s="147"/>
      <c r="D10" s="147"/>
      <c r="E10" s="305">
        <v>1</v>
      </c>
      <c r="F10" s="305">
        <v>2</v>
      </c>
      <c r="G10" s="147">
        <f t="shared" si="0"/>
        <v>1</v>
      </c>
      <c r="H10" s="147">
        <f t="shared" si="1"/>
        <v>2</v>
      </c>
      <c r="I10" s="730"/>
      <c r="J10" s="730"/>
    </row>
    <row r="11" spans="1:10">
      <c r="A11" s="192" t="s">
        <v>2633</v>
      </c>
      <c r="B11" s="154" t="s">
        <v>2634</v>
      </c>
      <c r="C11" s="147"/>
      <c r="D11" s="147"/>
      <c r="E11" s="305">
        <v>2</v>
      </c>
      <c r="F11" s="305">
        <v>1</v>
      </c>
      <c r="G11" s="147">
        <f t="shared" si="0"/>
        <v>2</v>
      </c>
      <c r="H11" s="147">
        <f t="shared" si="1"/>
        <v>1</v>
      </c>
      <c r="I11" s="730"/>
      <c r="J11" s="730"/>
    </row>
    <row r="12" spans="1:10">
      <c r="A12" s="25" t="s">
        <v>1826</v>
      </c>
      <c r="B12" s="22" t="s">
        <v>1827</v>
      </c>
      <c r="C12" s="147"/>
      <c r="D12" s="147"/>
      <c r="E12" s="305">
        <v>0</v>
      </c>
      <c r="F12" s="305">
        <v>1</v>
      </c>
      <c r="G12" s="147">
        <f t="shared" si="0"/>
        <v>0</v>
      </c>
      <c r="H12" s="147">
        <f t="shared" si="1"/>
        <v>1</v>
      </c>
      <c r="I12" s="730"/>
      <c r="J12" s="730"/>
    </row>
    <row r="13" spans="1:10">
      <c r="A13" s="192" t="s">
        <v>3987</v>
      </c>
      <c r="B13" s="154" t="s">
        <v>3988</v>
      </c>
      <c r="C13" s="147"/>
      <c r="D13" s="147"/>
      <c r="E13" s="305">
        <v>0</v>
      </c>
      <c r="F13" s="305">
        <v>1</v>
      </c>
      <c r="G13" s="147">
        <f t="shared" si="0"/>
        <v>0</v>
      </c>
      <c r="H13" s="147">
        <f t="shared" si="1"/>
        <v>1</v>
      </c>
      <c r="I13" s="730"/>
      <c r="J13" s="730"/>
    </row>
    <row r="14" spans="1:10">
      <c r="A14" s="194" t="s">
        <v>2070</v>
      </c>
      <c r="B14" s="152" t="s">
        <v>2071</v>
      </c>
      <c r="C14" s="147"/>
      <c r="D14" s="147"/>
      <c r="E14" s="305">
        <v>0</v>
      </c>
      <c r="F14" s="305">
        <v>1</v>
      </c>
      <c r="G14" s="147">
        <f t="shared" si="0"/>
        <v>0</v>
      </c>
      <c r="H14" s="147">
        <f t="shared" si="1"/>
        <v>1</v>
      </c>
      <c r="I14" s="730"/>
      <c r="J14" s="730"/>
    </row>
    <row r="15" spans="1:10">
      <c r="A15" s="25" t="s">
        <v>1862</v>
      </c>
      <c r="B15" s="725" t="s">
        <v>1863</v>
      </c>
      <c r="C15" s="147"/>
      <c r="D15" s="147"/>
      <c r="E15" s="305">
        <v>0</v>
      </c>
      <c r="F15" s="305">
        <v>1</v>
      </c>
      <c r="G15" s="147">
        <f t="shared" si="0"/>
        <v>0</v>
      </c>
      <c r="H15" s="147">
        <f t="shared" si="1"/>
        <v>1</v>
      </c>
      <c r="I15" s="730"/>
      <c r="J15" s="730"/>
    </row>
    <row r="16" spans="1:10">
      <c r="A16" s="316" t="s">
        <v>5142</v>
      </c>
      <c r="B16" s="725" t="s">
        <v>5143</v>
      </c>
      <c r="C16" s="147"/>
      <c r="D16" s="147"/>
      <c r="E16" s="305">
        <v>0</v>
      </c>
      <c r="F16" s="305">
        <v>1</v>
      </c>
      <c r="G16" s="147">
        <f t="shared" si="0"/>
        <v>0</v>
      </c>
      <c r="H16" s="147">
        <f t="shared" si="1"/>
        <v>1</v>
      </c>
      <c r="I16" s="730"/>
      <c r="J16" s="730"/>
    </row>
    <row r="17" spans="1:10">
      <c r="A17" s="192" t="s">
        <v>2093</v>
      </c>
      <c r="B17" s="154" t="s">
        <v>2094</v>
      </c>
      <c r="C17" s="147"/>
      <c r="D17" s="147"/>
      <c r="E17" s="305">
        <v>0</v>
      </c>
      <c r="F17" s="305">
        <v>1</v>
      </c>
      <c r="G17" s="147">
        <f t="shared" si="0"/>
        <v>0</v>
      </c>
      <c r="H17" s="147">
        <f t="shared" si="1"/>
        <v>1</v>
      </c>
      <c r="I17" s="730"/>
      <c r="J17" s="730"/>
    </row>
    <row r="18" spans="1:10">
      <c r="A18" s="194" t="s">
        <v>2099</v>
      </c>
      <c r="B18" s="152" t="s">
        <v>2100</v>
      </c>
      <c r="C18" s="147"/>
      <c r="D18" s="147"/>
      <c r="E18" s="305">
        <v>1</v>
      </c>
      <c r="F18" s="305">
        <v>1</v>
      </c>
      <c r="G18" s="147">
        <f t="shared" si="0"/>
        <v>1</v>
      </c>
      <c r="H18" s="147">
        <f t="shared" si="1"/>
        <v>1</v>
      </c>
      <c r="I18" s="730"/>
      <c r="J18" s="730"/>
    </row>
    <row r="19" spans="1:10">
      <c r="A19" s="329" t="s">
        <v>2681</v>
      </c>
      <c r="B19" s="330" t="s">
        <v>2682</v>
      </c>
      <c r="C19" s="147"/>
      <c r="D19" s="147"/>
      <c r="E19" s="305">
        <v>0</v>
      </c>
      <c r="F19" s="305">
        <v>1</v>
      </c>
      <c r="G19" s="147">
        <f t="shared" si="0"/>
        <v>0</v>
      </c>
      <c r="H19" s="147">
        <f t="shared" si="1"/>
        <v>1</v>
      </c>
      <c r="I19" s="730"/>
      <c r="J19" s="730"/>
    </row>
    <row r="20" spans="1:10">
      <c r="A20" s="316" t="s">
        <v>5144</v>
      </c>
      <c r="B20" s="205" t="s">
        <v>5145</v>
      </c>
      <c r="C20" s="147"/>
      <c r="D20" s="147"/>
      <c r="E20" s="305">
        <v>26</v>
      </c>
      <c r="F20" s="305">
        <v>70</v>
      </c>
      <c r="G20" s="147">
        <f t="shared" si="0"/>
        <v>26</v>
      </c>
      <c r="H20" s="147">
        <f t="shared" si="1"/>
        <v>70</v>
      </c>
      <c r="I20" s="730"/>
      <c r="J20" s="730"/>
    </row>
    <row r="21" spans="1:10">
      <c r="A21" s="316" t="s">
        <v>5146</v>
      </c>
      <c r="B21" s="205" t="s">
        <v>5147</v>
      </c>
      <c r="C21" s="147"/>
      <c r="D21" s="147"/>
      <c r="E21" s="305">
        <v>7</v>
      </c>
      <c r="F21" s="305">
        <v>10</v>
      </c>
      <c r="G21" s="147">
        <f t="shared" si="0"/>
        <v>7</v>
      </c>
      <c r="H21" s="147">
        <f t="shared" si="1"/>
        <v>10</v>
      </c>
      <c r="I21" s="730"/>
      <c r="J21" s="730"/>
    </row>
    <row r="22" spans="1:10">
      <c r="A22" s="316" t="s">
        <v>5148</v>
      </c>
      <c r="B22" s="205" t="s">
        <v>5149</v>
      </c>
      <c r="C22" s="147"/>
      <c r="D22" s="147"/>
      <c r="E22" s="305">
        <v>0</v>
      </c>
      <c r="F22" s="305">
        <v>1</v>
      </c>
      <c r="G22" s="147">
        <f t="shared" si="0"/>
        <v>0</v>
      </c>
      <c r="H22" s="147">
        <f t="shared" si="1"/>
        <v>1</v>
      </c>
      <c r="I22" s="730"/>
      <c r="J22" s="730"/>
    </row>
    <row r="23" spans="1:10">
      <c r="A23" s="313" t="s">
        <v>5150</v>
      </c>
      <c r="B23" s="726" t="s">
        <v>5151</v>
      </c>
      <c r="C23" s="147"/>
      <c r="D23" s="147"/>
      <c r="E23" s="305">
        <v>0</v>
      </c>
      <c r="F23" s="305">
        <v>5</v>
      </c>
      <c r="G23" s="147">
        <f t="shared" si="0"/>
        <v>0</v>
      </c>
      <c r="H23" s="147">
        <f t="shared" si="1"/>
        <v>5</v>
      </c>
      <c r="I23" s="730"/>
      <c r="J23" s="730"/>
    </row>
    <row r="24" spans="1:10">
      <c r="A24" s="313" t="s">
        <v>5152</v>
      </c>
      <c r="B24" s="726" t="s">
        <v>5153</v>
      </c>
      <c r="C24" s="147"/>
      <c r="D24" s="147"/>
      <c r="E24" s="305">
        <v>0</v>
      </c>
      <c r="F24" s="305">
        <v>1</v>
      </c>
      <c r="G24" s="147">
        <f t="shared" si="0"/>
        <v>0</v>
      </c>
      <c r="H24" s="147">
        <f t="shared" si="1"/>
        <v>1</v>
      </c>
      <c r="I24" s="730"/>
      <c r="J24" s="730"/>
    </row>
    <row r="25" spans="1:10">
      <c r="A25" s="316" t="s">
        <v>5154</v>
      </c>
      <c r="B25" s="727" t="s">
        <v>5155</v>
      </c>
      <c r="C25" s="147"/>
      <c r="D25" s="147"/>
      <c r="E25" s="305">
        <v>1</v>
      </c>
      <c r="F25" s="305">
        <v>1</v>
      </c>
      <c r="G25" s="147">
        <f t="shared" si="0"/>
        <v>1</v>
      </c>
      <c r="H25" s="147">
        <f t="shared" si="1"/>
        <v>1</v>
      </c>
      <c r="I25" s="730"/>
      <c r="J25" s="730"/>
    </row>
    <row r="26" spans="1:10">
      <c r="A26" s="313" t="s">
        <v>5156</v>
      </c>
      <c r="B26" s="726" t="s">
        <v>5157</v>
      </c>
      <c r="C26" s="147"/>
      <c r="D26" s="147"/>
      <c r="E26" s="305">
        <v>48</v>
      </c>
      <c r="F26" s="305">
        <v>45</v>
      </c>
      <c r="G26" s="147">
        <f t="shared" si="0"/>
        <v>48</v>
      </c>
      <c r="H26" s="147">
        <f t="shared" si="1"/>
        <v>45</v>
      </c>
      <c r="I26" s="730"/>
      <c r="J26" s="730"/>
    </row>
    <row r="27" spans="1:10">
      <c r="A27" s="316" t="s">
        <v>5158</v>
      </c>
      <c r="B27" s="205" t="s">
        <v>5159</v>
      </c>
      <c r="C27" s="147"/>
      <c r="D27" s="147"/>
      <c r="E27" s="305">
        <v>19</v>
      </c>
      <c r="F27" s="305">
        <v>20</v>
      </c>
      <c r="G27" s="147">
        <f t="shared" si="0"/>
        <v>19</v>
      </c>
      <c r="H27" s="147">
        <f t="shared" si="1"/>
        <v>20</v>
      </c>
      <c r="I27" s="730"/>
      <c r="J27" s="730"/>
    </row>
    <row r="28" spans="1:10">
      <c r="A28" s="316" t="s">
        <v>4938</v>
      </c>
      <c r="B28" s="205" t="s">
        <v>4939</v>
      </c>
      <c r="C28" s="147"/>
      <c r="D28" s="147"/>
      <c r="E28" s="305">
        <v>1</v>
      </c>
      <c r="F28" s="305">
        <v>1</v>
      </c>
      <c r="G28" s="147">
        <f t="shared" si="0"/>
        <v>1</v>
      </c>
      <c r="H28" s="147">
        <f t="shared" si="1"/>
        <v>1</v>
      </c>
      <c r="I28" s="730"/>
      <c r="J28" s="730"/>
    </row>
    <row r="29" spans="1:10">
      <c r="A29" s="313" t="s">
        <v>5160</v>
      </c>
      <c r="B29" s="200" t="s">
        <v>5161</v>
      </c>
      <c r="C29" s="147"/>
      <c r="D29" s="147"/>
      <c r="E29" s="305">
        <v>0</v>
      </c>
      <c r="F29" s="305">
        <v>1</v>
      </c>
      <c r="G29" s="147">
        <f t="shared" si="0"/>
        <v>0</v>
      </c>
      <c r="H29" s="147">
        <f t="shared" si="1"/>
        <v>1</v>
      </c>
      <c r="I29" s="730"/>
      <c r="J29" s="730"/>
    </row>
    <row r="30" spans="1:10">
      <c r="A30" s="316" t="s">
        <v>5162</v>
      </c>
      <c r="B30" s="205" t="s">
        <v>5163</v>
      </c>
      <c r="C30" s="147"/>
      <c r="D30" s="147"/>
      <c r="E30" s="305">
        <v>6</v>
      </c>
      <c r="F30" s="305">
        <v>8</v>
      </c>
      <c r="G30" s="147">
        <f t="shared" si="0"/>
        <v>6</v>
      </c>
      <c r="H30" s="147">
        <f t="shared" si="1"/>
        <v>8</v>
      </c>
      <c r="I30" s="730"/>
      <c r="J30" s="730"/>
    </row>
    <row r="31" spans="1:10">
      <c r="A31" s="194" t="s">
        <v>5164</v>
      </c>
      <c r="B31" s="152" t="s">
        <v>5165</v>
      </c>
      <c r="C31" s="147"/>
      <c r="D31" s="147"/>
      <c r="E31" s="305">
        <v>9</v>
      </c>
      <c r="F31" s="305">
        <v>8</v>
      </c>
      <c r="G31" s="147">
        <f t="shared" si="0"/>
        <v>9</v>
      </c>
      <c r="H31" s="147">
        <f t="shared" si="1"/>
        <v>8</v>
      </c>
      <c r="I31" s="730"/>
      <c r="J31" s="730"/>
    </row>
    <row r="32" spans="1:10">
      <c r="A32" s="316" t="s">
        <v>5166</v>
      </c>
      <c r="B32" s="205" t="s">
        <v>5167</v>
      </c>
      <c r="C32" s="147"/>
      <c r="D32" s="147"/>
      <c r="E32" s="305">
        <v>7</v>
      </c>
      <c r="F32" s="305">
        <v>10</v>
      </c>
      <c r="G32" s="147">
        <f t="shared" si="0"/>
        <v>7</v>
      </c>
      <c r="H32" s="147">
        <f t="shared" si="1"/>
        <v>10</v>
      </c>
      <c r="I32" s="730"/>
      <c r="J32" s="730"/>
    </row>
    <row r="33" spans="1:10" ht="24">
      <c r="A33" s="316" t="s">
        <v>5168</v>
      </c>
      <c r="B33" s="205" t="s">
        <v>5169</v>
      </c>
      <c r="C33" s="147"/>
      <c r="D33" s="147"/>
      <c r="E33" s="305">
        <v>3</v>
      </c>
      <c r="F33" s="305">
        <v>10</v>
      </c>
      <c r="G33" s="147">
        <f t="shared" si="0"/>
        <v>3</v>
      </c>
      <c r="H33" s="147">
        <f t="shared" si="1"/>
        <v>10</v>
      </c>
      <c r="I33" s="730"/>
      <c r="J33" s="730"/>
    </row>
    <row r="34" spans="1:10" ht="24">
      <c r="A34" s="194" t="s">
        <v>5170</v>
      </c>
      <c r="B34" s="152" t="s">
        <v>5171</v>
      </c>
      <c r="C34" s="147"/>
      <c r="D34" s="147"/>
      <c r="E34" s="305">
        <v>1</v>
      </c>
      <c r="F34" s="305">
        <v>2</v>
      </c>
      <c r="G34" s="147">
        <f t="shared" si="0"/>
        <v>1</v>
      </c>
      <c r="H34" s="147">
        <f t="shared" si="1"/>
        <v>2</v>
      </c>
      <c r="I34" s="730"/>
      <c r="J34" s="730"/>
    </row>
    <row r="35" spans="1:10" ht="24">
      <c r="A35" s="194" t="s">
        <v>5172</v>
      </c>
      <c r="B35" s="152" t="s">
        <v>5173</v>
      </c>
      <c r="C35" s="147"/>
      <c r="D35" s="147"/>
      <c r="E35" s="305">
        <v>0</v>
      </c>
      <c r="F35" s="305">
        <v>2</v>
      </c>
      <c r="G35" s="147">
        <f t="shared" si="0"/>
        <v>0</v>
      </c>
      <c r="H35" s="147">
        <f t="shared" si="1"/>
        <v>2</v>
      </c>
      <c r="I35" s="730"/>
      <c r="J35" s="730"/>
    </row>
    <row r="36" spans="1:10" ht="24">
      <c r="A36" s="192" t="s">
        <v>5174</v>
      </c>
      <c r="B36" s="154" t="s">
        <v>5175</v>
      </c>
      <c r="C36" s="147"/>
      <c r="D36" s="147"/>
      <c r="E36" s="305">
        <v>7</v>
      </c>
      <c r="F36" s="305">
        <v>10</v>
      </c>
      <c r="G36" s="147">
        <f t="shared" si="0"/>
        <v>7</v>
      </c>
      <c r="H36" s="147">
        <f t="shared" si="1"/>
        <v>10</v>
      </c>
      <c r="I36" s="730"/>
      <c r="J36" s="730"/>
    </row>
    <row r="37" spans="1:10">
      <c r="A37" s="316" t="s">
        <v>5176</v>
      </c>
      <c r="B37" s="205" t="s">
        <v>5177</v>
      </c>
      <c r="C37" s="147"/>
      <c r="D37" s="147"/>
      <c r="E37" s="305">
        <v>23</v>
      </c>
      <c r="F37" s="305">
        <v>30</v>
      </c>
      <c r="G37" s="147">
        <f t="shared" si="0"/>
        <v>23</v>
      </c>
      <c r="H37" s="147">
        <f t="shared" si="1"/>
        <v>30</v>
      </c>
      <c r="I37" s="730"/>
      <c r="J37" s="730"/>
    </row>
    <row r="38" spans="1:10">
      <c r="A38" s="329" t="s">
        <v>5178</v>
      </c>
      <c r="B38" s="330" t="s">
        <v>5179</v>
      </c>
      <c r="C38" s="728"/>
      <c r="D38" s="728"/>
      <c r="E38" s="305">
        <v>0</v>
      </c>
      <c r="F38" s="305">
        <v>1</v>
      </c>
      <c r="G38" s="147">
        <f t="shared" si="0"/>
        <v>0</v>
      </c>
      <c r="H38" s="147">
        <f t="shared" si="1"/>
        <v>1</v>
      </c>
      <c r="I38" s="730"/>
      <c r="J38" s="730"/>
    </row>
    <row r="39" spans="1:10">
      <c r="A39" s="194" t="s">
        <v>5180</v>
      </c>
      <c r="B39" s="152" t="s">
        <v>5181</v>
      </c>
      <c r="C39" s="147"/>
      <c r="D39" s="147"/>
      <c r="E39" s="305">
        <v>0</v>
      </c>
      <c r="F39" s="305">
        <v>1</v>
      </c>
      <c r="G39" s="147">
        <f t="shared" si="0"/>
        <v>0</v>
      </c>
      <c r="H39" s="147">
        <f t="shared" si="1"/>
        <v>1</v>
      </c>
      <c r="I39" s="730"/>
      <c r="J39" s="730"/>
    </row>
    <row r="40" spans="1:10">
      <c r="A40" s="318" t="s">
        <v>5182</v>
      </c>
      <c r="B40" s="354" t="s">
        <v>5183</v>
      </c>
      <c r="C40" s="147"/>
      <c r="D40" s="147"/>
      <c r="E40" s="305">
        <v>0</v>
      </c>
      <c r="F40" s="305">
        <v>1</v>
      </c>
      <c r="G40" s="147">
        <f t="shared" si="0"/>
        <v>0</v>
      </c>
      <c r="H40" s="147">
        <f t="shared" si="1"/>
        <v>1</v>
      </c>
      <c r="I40" s="730"/>
      <c r="J40" s="730"/>
    </row>
    <row r="41" spans="1:10">
      <c r="A41" s="329" t="s">
        <v>5184</v>
      </c>
      <c r="B41" s="330" t="s">
        <v>5185</v>
      </c>
      <c r="C41" s="147"/>
      <c r="D41" s="147"/>
      <c r="E41" s="305">
        <v>0</v>
      </c>
      <c r="F41" s="305">
        <v>1</v>
      </c>
      <c r="G41" s="147">
        <f t="shared" ref="G41:G72" si="2">C41+E41</f>
        <v>0</v>
      </c>
      <c r="H41" s="147">
        <f t="shared" ref="H41:H72" si="3">D41+F41</f>
        <v>1</v>
      </c>
      <c r="I41" s="730"/>
      <c r="J41" s="730"/>
    </row>
    <row r="42" spans="1:10">
      <c r="A42" s="316" t="s">
        <v>5186</v>
      </c>
      <c r="B42" s="205" t="s">
        <v>5187</v>
      </c>
      <c r="C42" s="147"/>
      <c r="D42" s="147"/>
      <c r="E42" s="305">
        <v>0</v>
      </c>
      <c r="F42" s="305">
        <v>1</v>
      </c>
      <c r="G42" s="147">
        <f t="shared" si="2"/>
        <v>0</v>
      </c>
      <c r="H42" s="147">
        <f t="shared" si="3"/>
        <v>1</v>
      </c>
      <c r="I42" s="730"/>
      <c r="J42" s="730"/>
    </row>
    <row r="43" spans="1:10">
      <c r="A43" s="313" t="s">
        <v>5188</v>
      </c>
      <c r="B43" s="726" t="s">
        <v>5189</v>
      </c>
      <c r="C43" s="147"/>
      <c r="D43" s="147"/>
      <c r="E43" s="305">
        <v>1</v>
      </c>
      <c r="F43" s="305">
        <v>2</v>
      </c>
      <c r="G43" s="147">
        <f t="shared" si="2"/>
        <v>1</v>
      </c>
      <c r="H43" s="147">
        <f t="shared" si="3"/>
        <v>2</v>
      </c>
      <c r="I43" s="730"/>
      <c r="J43" s="730"/>
    </row>
    <row r="44" spans="1:10">
      <c r="A44" s="194" t="s">
        <v>5190</v>
      </c>
      <c r="B44" s="152" t="s">
        <v>5191</v>
      </c>
      <c r="C44" s="147"/>
      <c r="D44" s="147"/>
      <c r="E44" s="305">
        <v>5</v>
      </c>
      <c r="F44" s="305">
        <v>4</v>
      </c>
      <c r="G44" s="147">
        <f t="shared" si="2"/>
        <v>5</v>
      </c>
      <c r="H44" s="147">
        <f t="shared" si="3"/>
        <v>4</v>
      </c>
      <c r="I44" s="730"/>
      <c r="J44" s="730"/>
    </row>
    <row r="45" spans="1:10">
      <c r="A45" s="194" t="s">
        <v>5192</v>
      </c>
      <c r="B45" s="152" t="s">
        <v>5193</v>
      </c>
      <c r="C45" s="147"/>
      <c r="D45" s="147"/>
      <c r="E45" s="305">
        <v>0</v>
      </c>
      <c r="F45" s="305">
        <v>1</v>
      </c>
      <c r="G45" s="147">
        <f t="shared" si="2"/>
        <v>0</v>
      </c>
      <c r="H45" s="147">
        <f t="shared" si="3"/>
        <v>1</v>
      </c>
      <c r="I45" s="730"/>
      <c r="J45" s="730"/>
    </row>
    <row r="46" spans="1:10" ht="24">
      <c r="A46" s="316" t="s">
        <v>5194</v>
      </c>
      <c r="B46" s="205" t="s">
        <v>5195</v>
      </c>
      <c r="C46" s="147"/>
      <c r="D46" s="147"/>
      <c r="E46" s="305">
        <v>63</v>
      </c>
      <c r="F46" s="305">
        <v>60</v>
      </c>
      <c r="G46" s="147">
        <f t="shared" si="2"/>
        <v>63</v>
      </c>
      <c r="H46" s="147">
        <f t="shared" si="3"/>
        <v>60</v>
      </c>
      <c r="I46" s="730"/>
      <c r="J46" s="730"/>
    </row>
    <row r="47" spans="1:10">
      <c r="A47" s="316" t="s">
        <v>5196</v>
      </c>
      <c r="B47" s="205" t="s">
        <v>5197</v>
      </c>
      <c r="C47" s="147"/>
      <c r="D47" s="147"/>
      <c r="E47" s="305">
        <v>1</v>
      </c>
      <c r="F47" s="305">
        <v>10</v>
      </c>
      <c r="G47" s="147">
        <f t="shared" si="2"/>
        <v>1</v>
      </c>
      <c r="H47" s="147">
        <f t="shared" si="3"/>
        <v>10</v>
      </c>
      <c r="I47" s="730"/>
      <c r="J47" s="730"/>
    </row>
    <row r="48" spans="1:10" ht="24">
      <c r="A48" s="316" t="s">
        <v>5198</v>
      </c>
      <c r="B48" s="205" t="s">
        <v>5199</v>
      </c>
      <c r="C48" s="147"/>
      <c r="D48" s="147"/>
      <c r="E48" s="305">
        <v>17</v>
      </c>
      <c r="F48" s="305">
        <v>15</v>
      </c>
      <c r="G48" s="147">
        <f t="shared" si="2"/>
        <v>17</v>
      </c>
      <c r="H48" s="147">
        <f t="shared" si="3"/>
        <v>15</v>
      </c>
      <c r="I48" s="730"/>
      <c r="J48" s="730"/>
    </row>
    <row r="49" spans="1:10" ht="24">
      <c r="A49" s="318" t="s">
        <v>5200</v>
      </c>
      <c r="B49" s="354" t="s">
        <v>5201</v>
      </c>
      <c r="C49" s="147"/>
      <c r="D49" s="147"/>
      <c r="E49" s="305">
        <v>6</v>
      </c>
      <c r="F49" s="305">
        <v>7</v>
      </c>
      <c r="G49" s="147">
        <f t="shared" si="2"/>
        <v>6</v>
      </c>
      <c r="H49" s="147">
        <f t="shared" si="3"/>
        <v>7</v>
      </c>
      <c r="I49" s="730"/>
      <c r="J49" s="730"/>
    </row>
    <row r="50" spans="1:10">
      <c r="A50" s="316" t="s">
        <v>5202</v>
      </c>
      <c r="B50" s="205" t="s">
        <v>5203</v>
      </c>
      <c r="C50" s="147"/>
      <c r="D50" s="147"/>
      <c r="E50" s="305">
        <v>0</v>
      </c>
      <c r="F50" s="305">
        <v>1</v>
      </c>
      <c r="G50" s="147">
        <f t="shared" si="2"/>
        <v>0</v>
      </c>
      <c r="H50" s="147">
        <f t="shared" si="3"/>
        <v>1</v>
      </c>
      <c r="I50" s="730"/>
      <c r="J50" s="730"/>
    </row>
    <row r="51" spans="1:10">
      <c r="A51" s="316" t="s">
        <v>5204</v>
      </c>
      <c r="B51" s="205" t="s">
        <v>5205</v>
      </c>
      <c r="C51" s="147"/>
      <c r="D51" s="147"/>
      <c r="E51" s="305">
        <v>0</v>
      </c>
      <c r="F51" s="305">
        <v>1</v>
      </c>
      <c r="G51" s="147">
        <f t="shared" si="2"/>
        <v>0</v>
      </c>
      <c r="H51" s="147">
        <f t="shared" si="3"/>
        <v>1</v>
      </c>
      <c r="I51" s="730"/>
      <c r="J51" s="730"/>
    </row>
    <row r="52" spans="1:10" ht="24">
      <c r="A52" s="316" t="s">
        <v>5206</v>
      </c>
      <c r="B52" s="205" t="s">
        <v>5207</v>
      </c>
      <c r="C52" s="147"/>
      <c r="D52" s="147"/>
      <c r="E52" s="305">
        <v>0</v>
      </c>
      <c r="F52" s="305">
        <v>50</v>
      </c>
      <c r="G52" s="147">
        <f t="shared" si="2"/>
        <v>0</v>
      </c>
      <c r="H52" s="147">
        <f t="shared" si="3"/>
        <v>50</v>
      </c>
      <c r="I52" s="730"/>
      <c r="J52" s="730"/>
    </row>
    <row r="53" spans="1:10" ht="24">
      <c r="A53" s="313" t="s">
        <v>5208</v>
      </c>
      <c r="B53" s="726" t="s">
        <v>5209</v>
      </c>
      <c r="C53" s="147"/>
      <c r="D53" s="147"/>
      <c r="E53" s="305">
        <v>0</v>
      </c>
      <c r="F53" s="305">
        <v>5</v>
      </c>
      <c r="G53" s="147">
        <f t="shared" si="2"/>
        <v>0</v>
      </c>
      <c r="H53" s="147">
        <f t="shared" si="3"/>
        <v>5</v>
      </c>
      <c r="I53" s="730"/>
      <c r="J53" s="730"/>
    </row>
    <row r="54" spans="1:10" ht="24">
      <c r="A54" s="313" t="s">
        <v>5210</v>
      </c>
      <c r="B54" s="726" t="s">
        <v>5211</v>
      </c>
      <c r="C54" s="147"/>
      <c r="D54" s="147"/>
      <c r="E54" s="305">
        <v>0</v>
      </c>
      <c r="F54" s="305">
        <v>2</v>
      </c>
      <c r="G54" s="147">
        <f t="shared" si="2"/>
        <v>0</v>
      </c>
      <c r="H54" s="147">
        <f t="shared" si="3"/>
        <v>2</v>
      </c>
      <c r="I54" s="730"/>
      <c r="J54" s="730"/>
    </row>
    <row r="55" spans="1:10">
      <c r="A55" s="316" t="s">
        <v>5212</v>
      </c>
      <c r="B55" s="205" t="s">
        <v>5213</v>
      </c>
      <c r="C55" s="147"/>
      <c r="D55" s="147"/>
      <c r="E55" s="305">
        <v>2</v>
      </c>
      <c r="F55" s="305">
        <v>5</v>
      </c>
      <c r="G55" s="147">
        <f t="shared" si="2"/>
        <v>2</v>
      </c>
      <c r="H55" s="147">
        <f t="shared" si="3"/>
        <v>5</v>
      </c>
      <c r="I55" s="730"/>
      <c r="J55" s="730"/>
    </row>
    <row r="56" spans="1:10">
      <c r="A56" s="316" t="s">
        <v>5214</v>
      </c>
      <c r="B56" s="205" t="s">
        <v>5215</v>
      </c>
      <c r="C56" s="147"/>
      <c r="D56" s="147"/>
      <c r="E56" s="305">
        <v>78</v>
      </c>
      <c r="F56" s="305">
        <v>80</v>
      </c>
      <c r="G56" s="147">
        <f t="shared" si="2"/>
        <v>78</v>
      </c>
      <c r="H56" s="147">
        <f t="shared" si="3"/>
        <v>80</v>
      </c>
      <c r="I56" s="730"/>
      <c r="J56" s="730"/>
    </row>
    <row r="57" spans="1:10">
      <c r="A57" s="329" t="s">
        <v>5216</v>
      </c>
      <c r="B57" s="330" t="s">
        <v>5217</v>
      </c>
      <c r="C57" s="147"/>
      <c r="D57" s="147"/>
      <c r="E57" s="305">
        <v>7</v>
      </c>
      <c r="F57" s="305">
        <v>6</v>
      </c>
      <c r="G57" s="147">
        <f t="shared" si="2"/>
        <v>7</v>
      </c>
      <c r="H57" s="147">
        <f t="shared" si="3"/>
        <v>6</v>
      </c>
      <c r="I57" s="730"/>
      <c r="J57" s="730"/>
    </row>
    <row r="58" spans="1:10">
      <c r="A58" s="313" t="s">
        <v>5218</v>
      </c>
      <c r="B58" s="200" t="s">
        <v>5219</v>
      </c>
      <c r="C58" s="147"/>
      <c r="D58" s="147"/>
      <c r="E58" s="305">
        <v>1</v>
      </c>
      <c r="F58" s="305">
        <v>2</v>
      </c>
      <c r="G58" s="147">
        <f t="shared" si="2"/>
        <v>1</v>
      </c>
      <c r="H58" s="147">
        <f t="shared" si="3"/>
        <v>2</v>
      </c>
      <c r="I58" s="730"/>
      <c r="J58" s="730"/>
    </row>
    <row r="59" spans="1:10">
      <c r="A59" s="316" t="s">
        <v>5220</v>
      </c>
      <c r="B59" s="727" t="s">
        <v>5221</v>
      </c>
      <c r="C59" s="147"/>
      <c r="D59" s="147"/>
      <c r="E59" s="305">
        <v>0</v>
      </c>
      <c r="F59" s="305">
        <v>2</v>
      </c>
      <c r="G59" s="147">
        <f t="shared" si="2"/>
        <v>0</v>
      </c>
      <c r="H59" s="147">
        <f t="shared" si="3"/>
        <v>2</v>
      </c>
      <c r="I59" s="730"/>
      <c r="J59" s="730"/>
    </row>
    <row r="60" spans="1:10">
      <c r="A60" s="313" t="s">
        <v>5222</v>
      </c>
      <c r="B60" s="726" t="s">
        <v>5223</v>
      </c>
      <c r="C60" s="147"/>
      <c r="D60" s="147"/>
      <c r="E60" s="305">
        <v>21</v>
      </c>
      <c r="F60" s="305">
        <v>25</v>
      </c>
      <c r="G60" s="147">
        <f t="shared" si="2"/>
        <v>21</v>
      </c>
      <c r="H60" s="147">
        <f t="shared" si="3"/>
        <v>25</v>
      </c>
      <c r="I60" s="730"/>
      <c r="J60" s="730"/>
    </row>
    <row r="61" spans="1:10">
      <c r="A61" s="316" t="s">
        <v>5224</v>
      </c>
      <c r="B61" s="205" t="s">
        <v>5225</v>
      </c>
      <c r="C61" s="147"/>
      <c r="D61" s="147"/>
      <c r="E61" s="305">
        <v>0</v>
      </c>
      <c r="F61" s="305">
        <v>5</v>
      </c>
      <c r="G61" s="147">
        <f t="shared" si="2"/>
        <v>0</v>
      </c>
      <c r="H61" s="147">
        <f t="shared" si="3"/>
        <v>5</v>
      </c>
      <c r="I61" s="730"/>
      <c r="J61" s="730"/>
    </row>
    <row r="62" spans="1:10">
      <c r="A62" s="329" t="s">
        <v>5226</v>
      </c>
      <c r="B62" s="330" t="s">
        <v>5227</v>
      </c>
      <c r="C62" s="147"/>
      <c r="D62" s="147"/>
      <c r="E62" s="305">
        <v>0</v>
      </c>
      <c r="F62" s="305">
        <v>10</v>
      </c>
      <c r="G62" s="147">
        <f t="shared" si="2"/>
        <v>0</v>
      </c>
      <c r="H62" s="147">
        <f t="shared" si="3"/>
        <v>10</v>
      </c>
      <c r="I62" s="730"/>
      <c r="J62" s="730"/>
    </row>
    <row r="63" spans="1:10">
      <c r="A63" s="316" t="s">
        <v>5228</v>
      </c>
      <c r="B63" s="205" t="s">
        <v>5229</v>
      </c>
      <c r="C63" s="147"/>
      <c r="D63" s="147"/>
      <c r="E63" s="305">
        <v>77</v>
      </c>
      <c r="F63" s="305">
        <v>80</v>
      </c>
      <c r="G63" s="147">
        <f t="shared" si="2"/>
        <v>77</v>
      </c>
      <c r="H63" s="147">
        <f t="shared" si="3"/>
        <v>80</v>
      </c>
      <c r="I63" s="730"/>
      <c r="J63" s="730"/>
    </row>
    <row r="64" spans="1:10" ht="24">
      <c r="A64" s="316" t="s">
        <v>5230</v>
      </c>
      <c r="B64" s="205" t="s">
        <v>5231</v>
      </c>
      <c r="C64" s="147"/>
      <c r="D64" s="147"/>
      <c r="E64" s="305">
        <v>24</v>
      </c>
      <c r="F64" s="305">
        <v>30</v>
      </c>
      <c r="G64" s="147">
        <f t="shared" si="2"/>
        <v>24</v>
      </c>
      <c r="H64" s="147">
        <f t="shared" si="3"/>
        <v>30</v>
      </c>
      <c r="I64" s="730"/>
      <c r="J64" s="730"/>
    </row>
    <row r="65" spans="1:10">
      <c r="A65" s="25" t="s">
        <v>5232</v>
      </c>
      <c r="B65" s="22" t="s">
        <v>5233</v>
      </c>
      <c r="C65" s="147"/>
      <c r="D65" s="147"/>
      <c r="E65" s="305">
        <v>1</v>
      </c>
      <c r="F65" s="305">
        <v>1</v>
      </c>
      <c r="G65" s="147">
        <f t="shared" si="2"/>
        <v>1</v>
      </c>
      <c r="H65" s="147">
        <f t="shared" si="3"/>
        <v>1</v>
      </c>
      <c r="I65" s="730"/>
      <c r="J65" s="730"/>
    </row>
    <row r="66" spans="1:10">
      <c r="A66" s="313" t="s">
        <v>5234</v>
      </c>
      <c r="B66" s="731" t="s">
        <v>5235</v>
      </c>
      <c r="C66" s="147"/>
      <c r="D66" s="147"/>
      <c r="E66" s="305">
        <v>0</v>
      </c>
      <c r="F66" s="305">
        <v>1</v>
      </c>
      <c r="G66" s="147">
        <f t="shared" si="2"/>
        <v>0</v>
      </c>
      <c r="H66" s="147">
        <f t="shared" si="3"/>
        <v>1</v>
      </c>
      <c r="I66" s="730"/>
      <c r="J66" s="730"/>
    </row>
    <row r="67" spans="1:10">
      <c r="A67" s="313" t="s">
        <v>5236</v>
      </c>
      <c r="B67" s="726" t="s">
        <v>5237</v>
      </c>
      <c r="C67" s="147"/>
      <c r="D67" s="147"/>
      <c r="E67" s="305">
        <v>0</v>
      </c>
      <c r="F67" s="305">
        <v>1</v>
      </c>
      <c r="G67" s="147">
        <f t="shared" si="2"/>
        <v>0</v>
      </c>
      <c r="H67" s="147">
        <f t="shared" si="3"/>
        <v>1</v>
      </c>
      <c r="I67" s="730"/>
      <c r="J67" s="730"/>
    </row>
    <row r="68" spans="1:10">
      <c r="A68" s="313" t="s">
        <v>5238</v>
      </c>
      <c r="B68" s="732" t="s">
        <v>5239</v>
      </c>
      <c r="C68" s="147"/>
      <c r="D68" s="147"/>
      <c r="E68" s="305">
        <v>0</v>
      </c>
      <c r="F68" s="305">
        <v>1</v>
      </c>
      <c r="G68" s="147">
        <f t="shared" si="2"/>
        <v>0</v>
      </c>
      <c r="H68" s="147">
        <f t="shared" si="3"/>
        <v>1</v>
      </c>
      <c r="I68" s="730"/>
      <c r="J68" s="730"/>
    </row>
    <row r="69" spans="1:10">
      <c r="A69" s="316" t="s">
        <v>5240</v>
      </c>
      <c r="B69" s="205" t="s">
        <v>5241</v>
      </c>
      <c r="C69" s="147"/>
      <c r="D69" s="147"/>
      <c r="E69" s="305">
        <v>0</v>
      </c>
      <c r="F69" s="305">
        <v>1</v>
      </c>
      <c r="G69" s="147">
        <f t="shared" si="2"/>
        <v>0</v>
      </c>
      <c r="H69" s="147">
        <f t="shared" si="3"/>
        <v>1</v>
      </c>
      <c r="I69" s="730"/>
      <c r="J69" s="730"/>
    </row>
    <row r="70" spans="1:10">
      <c r="A70" s="316" t="s">
        <v>5242</v>
      </c>
      <c r="B70" s="205" t="s">
        <v>5243</v>
      </c>
      <c r="C70" s="147"/>
      <c r="D70" s="147"/>
      <c r="E70" s="305">
        <v>7</v>
      </c>
      <c r="F70" s="305">
        <v>10</v>
      </c>
      <c r="G70" s="147">
        <f t="shared" si="2"/>
        <v>7</v>
      </c>
      <c r="H70" s="147">
        <f t="shared" si="3"/>
        <v>10</v>
      </c>
      <c r="I70" s="730"/>
      <c r="J70" s="730"/>
    </row>
    <row r="71" spans="1:10">
      <c r="A71" s="316" t="s">
        <v>5244</v>
      </c>
      <c r="B71" s="205" t="s">
        <v>5245</v>
      </c>
      <c r="C71" s="147"/>
      <c r="D71" s="147"/>
      <c r="E71" s="305">
        <v>8</v>
      </c>
      <c r="F71" s="305">
        <v>10</v>
      </c>
      <c r="G71" s="147">
        <f t="shared" si="2"/>
        <v>8</v>
      </c>
      <c r="H71" s="147">
        <f t="shared" si="3"/>
        <v>10</v>
      </c>
      <c r="I71" s="730"/>
      <c r="J71" s="730"/>
    </row>
    <row r="72" spans="1:10">
      <c r="A72" s="316" t="s">
        <v>5246</v>
      </c>
      <c r="B72" s="205" t="s">
        <v>5247</v>
      </c>
      <c r="C72" s="147"/>
      <c r="D72" s="147"/>
      <c r="E72" s="305">
        <v>1</v>
      </c>
      <c r="F72" s="305">
        <v>1</v>
      </c>
      <c r="G72" s="147">
        <f t="shared" si="2"/>
        <v>1</v>
      </c>
      <c r="H72" s="147">
        <f t="shared" si="3"/>
        <v>1</v>
      </c>
      <c r="I72" s="730"/>
      <c r="J72" s="730"/>
    </row>
    <row r="73" spans="1:10">
      <c r="A73" s="329" t="s">
        <v>5248</v>
      </c>
      <c r="B73" s="330" t="s">
        <v>5249</v>
      </c>
      <c r="C73" s="147"/>
      <c r="D73" s="147"/>
      <c r="E73" s="305">
        <v>1</v>
      </c>
      <c r="F73" s="305">
        <v>1</v>
      </c>
      <c r="G73" s="147">
        <f t="shared" ref="G73:G104" si="4">C73+E73</f>
        <v>1</v>
      </c>
      <c r="H73" s="147">
        <f t="shared" ref="H73:H104" si="5">D73+F73</f>
        <v>1</v>
      </c>
      <c r="I73" s="730"/>
      <c r="J73" s="730"/>
    </row>
    <row r="74" spans="1:10">
      <c r="A74" s="316" t="s">
        <v>5250</v>
      </c>
      <c r="B74" s="205" t="s">
        <v>5251</v>
      </c>
      <c r="C74" s="147"/>
      <c r="D74" s="147"/>
      <c r="E74" s="305">
        <v>3</v>
      </c>
      <c r="F74" s="305">
        <v>5</v>
      </c>
      <c r="G74" s="147">
        <f t="shared" si="4"/>
        <v>3</v>
      </c>
      <c r="H74" s="147">
        <f t="shared" si="5"/>
        <v>5</v>
      </c>
      <c r="I74" s="730"/>
      <c r="J74" s="730"/>
    </row>
    <row r="75" spans="1:10">
      <c r="A75" s="316" t="s">
        <v>5252</v>
      </c>
      <c r="B75" s="205" t="s">
        <v>5253</v>
      </c>
      <c r="C75" s="147"/>
      <c r="D75" s="147"/>
      <c r="E75" s="305">
        <v>4</v>
      </c>
      <c r="F75" s="305">
        <v>5</v>
      </c>
      <c r="G75" s="147">
        <f t="shared" si="4"/>
        <v>4</v>
      </c>
      <c r="H75" s="147">
        <f t="shared" si="5"/>
        <v>5</v>
      </c>
      <c r="I75" s="730"/>
      <c r="J75" s="730"/>
    </row>
    <row r="76" spans="1:10">
      <c r="A76" s="192" t="s">
        <v>5254</v>
      </c>
      <c r="B76" s="154" t="s">
        <v>5255</v>
      </c>
      <c r="C76" s="147"/>
      <c r="D76" s="147"/>
      <c r="E76" s="305">
        <v>0</v>
      </c>
      <c r="F76" s="305">
        <v>1</v>
      </c>
      <c r="G76" s="147">
        <f t="shared" si="4"/>
        <v>0</v>
      </c>
      <c r="H76" s="147">
        <f t="shared" si="5"/>
        <v>1</v>
      </c>
      <c r="I76" s="730"/>
      <c r="J76" s="730"/>
    </row>
    <row r="77" spans="1:10">
      <c r="A77" s="413" t="s">
        <v>5256</v>
      </c>
      <c r="B77" s="205" t="s">
        <v>5257</v>
      </c>
      <c r="C77" s="147"/>
      <c r="D77" s="147"/>
      <c r="E77" s="305">
        <v>1</v>
      </c>
      <c r="F77" s="305">
        <v>5</v>
      </c>
      <c r="G77" s="147">
        <f t="shared" si="4"/>
        <v>1</v>
      </c>
      <c r="H77" s="147">
        <f t="shared" si="5"/>
        <v>5</v>
      </c>
      <c r="I77" s="730"/>
      <c r="J77" s="730"/>
    </row>
    <row r="78" spans="1:10">
      <c r="A78" s="316" t="s">
        <v>5258</v>
      </c>
      <c r="B78" s="420" t="s">
        <v>5259</v>
      </c>
      <c r="C78" s="147"/>
      <c r="D78" s="147"/>
      <c r="E78" s="305">
        <v>1</v>
      </c>
      <c r="F78" s="305">
        <v>2</v>
      </c>
      <c r="G78" s="147">
        <f t="shared" si="4"/>
        <v>1</v>
      </c>
      <c r="H78" s="147">
        <f t="shared" si="5"/>
        <v>2</v>
      </c>
      <c r="I78" s="730"/>
      <c r="J78" s="730"/>
    </row>
    <row r="79" spans="1:10">
      <c r="A79" s="329" t="s">
        <v>4424</v>
      </c>
      <c r="B79" s="330" t="s">
        <v>4425</v>
      </c>
      <c r="C79" s="147"/>
      <c r="D79" s="147"/>
      <c r="E79" s="305">
        <v>0</v>
      </c>
      <c r="F79" s="305">
        <v>1</v>
      </c>
      <c r="G79" s="147">
        <f t="shared" si="4"/>
        <v>0</v>
      </c>
      <c r="H79" s="147">
        <f t="shared" si="5"/>
        <v>1</v>
      </c>
      <c r="I79" s="730"/>
      <c r="J79" s="730"/>
    </row>
    <row r="80" spans="1:10">
      <c r="A80" s="359" t="s">
        <v>5260</v>
      </c>
      <c r="B80" s="420" t="s">
        <v>5261</v>
      </c>
      <c r="C80" s="147"/>
      <c r="D80" s="147"/>
      <c r="E80" s="305">
        <v>0</v>
      </c>
      <c r="F80" s="305">
        <v>1</v>
      </c>
      <c r="G80" s="147">
        <f t="shared" si="4"/>
        <v>0</v>
      </c>
      <c r="H80" s="147">
        <f t="shared" si="5"/>
        <v>1</v>
      </c>
      <c r="I80" s="730"/>
      <c r="J80" s="730"/>
    </row>
    <row r="81" spans="1:10" ht="24">
      <c r="A81" s="413" t="s">
        <v>5262</v>
      </c>
      <c r="B81" s="205" t="s">
        <v>5263</v>
      </c>
      <c r="C81" s="147"/>
      <c r="D81" s="147"/>
      <c r="E81" s="305">
        <v>1</v>
      </c>
      <c r="F81" s="305">
        <v>11</v>
      </c>
      <c r="G81" s="147">
        <f t="shared" si="4"/>
        <v>1</v>
      </c>
      <c r="H81" s="147">
        <f t="shared" si="5"/>
        <v>11</v>
      </c>
      <c r="I81" s="730"/>
      <c r="J81" s="730"/>
    </row>
    <row r="82" spans="1:10" ht="24">
      <c r="A82" s="316" t="s">
        <v>5264</v>
      </c>
      <c r="B82" s="205" t="s">
        <v>5265</v>
      </c>
      <c r="C82" s="147"/>
      <c r="D82" s="147"/>
      <c r="E82" s="305">
        <v>1</v>
      </c>
      <c r="F82" s="305">
        <v>1</v>
      </c>
      <c r="G82" s="147">
        <f t="shared" si="4"/>
        <v>1</v>
      </c>
      <c r="H82" s="147">
        <f t="shared" si="5"/>
        <v>1</v>
      </c>
      <c r="I82" s="730"/>
      <c r="J82" s="730"/>
    </row>
    <row r="83" spans="1:10">
      <c r="A83" s="329" t="s">
        <v>2983</v>
      </c>
      <c r="B83" s="330" t="s">
        <v>2984</v>
      </c>
      <c r="C83" s="147"/>
      <c r="D83" s="147"/>
      <c r="E83" s="305">
        <v>2</v>
      </c>
      <c r="F83" s="305">
        <v>3</v>
      </c>
      <c r="G83" s="147">
        <f t="shared" si="4"/>
        <v>2</v>
      </c>
      <c r="H83" s="147">
        <f t="shared" si="5"/>
        <v>3</v>
      </c>
      <c r="I83" s="730"/>
      <c r="J83" s="730"/>
    </row>
    <row r="84" spans="1:10">
      <c r="A84" s="194" t="s">
        <v>2687</v>
      </c>
      <c r="B84" s="152" t="s">
        <v>2688</v>
      </c>
      <c r="C84" s="147"/>
      <c r="D84" s="147"/>
      <c r="E84" s="305">
        <v>0</v>
      </c>
      <c r="F84" s="305">
        <v>1</v>
      </c>
      <c r="G84" s="147">
        <f t="shared" si="4"/>
        <v>0</v>
      </c>
      <c r="H84" s="147">
        <f t="shared" si="5"/>
        <v>1</v>
      </c>
      <c r="I84" s="730"/>
      <c r="J84" s="730"/>
    </row>
    <row r="85" spans="1:10">
      <c r="A85" s="194" t="s">
        <v>2987</v>
      </c>
      <c r="B85" s="152" t="s">
        <v>2988</v>
      </c>
      <c r="C85" s="147"/>
      <c r="D85" s="147"/>
      <c r="E85" s="305">
        <v>0</v>
      </c>
      <c r="F85" s="305">
        <v>1</v>
      </c>
      <c r="G85" s="147">
        <f t="shared" si="4"/>
        <v>0</v>
      </c>
      <c r="H85" s="147">
        <f t="shared" si="5"/>
        <v>1</v>
      </c>
      <c r="I85" s="730"/>
      <c r="J85" s="730"/>
    </row>
    <row r="86" spans="1:10">
      <c r="A86" s="318" t="s">
        <v>5266</v>
      </c>
      <c r="B86" s="506" t="s">
        <v>5267</v>
      </c>
      <c r="C86" s="147"/>
      <c r="D86" s="147"/>
      <c r="E86" s="305">
        <v>0</v>
      </c>
      <c r="F86" s="305">
        <v>1</v>
      </c>
      <c r="G86" s="147">
        <f t="shared" si="4"/>
        <v>0</v>
      </c>
      <c r="H86" s="147">
        <f t="shared" si="5"/>
        <v>1</v>
      </c>
      <c r="I86" s="730"/>
      <c r="J86" s="730"/>
    </row>
    <row r="87" spans="1:10">
      <c r="A87" s="329" t="s">
        <v>5268</v>
      </c>
      <c r="B87" s="330" t="s">
        <v>5269</v>
      </c>
      <c r="C87" s="147"/>
      <c r="D87" s="147"/>
      <c r="E87" s="305">
        <v>0</v>
      </c>
      <c r="F87" s="305">
        <v>1</v>
      </c>
      <c r="G87" s="147">
        <f t="shared" si="4"/>
        <v>0</v>
      </c>
      <c r="H87" s="147">
        <f t="shared" si="5"/>
        <v>1</v>
      </c>
      <c r="I87" s="730"/>
      <c r="J87" s="730"/>
    </row>
    <row r="88" spans="1:10">
      <c r="A88" s="316" t="s">
        <v>5270</v>
      </c>
      <c r="B88" s="586" t="s">
        <v>5271</v>
      </c>
      <c r="C88" s="147"/>
      <c r="D88" s="147"/>
      <c r="E88" s="305">
        <v>0</v>
      </c>
      <c r="F88" s="305">
        <v>1</v>
      </c>
      <c r="G88" s="147">
        <f t="shared" si="4"/>
        <v>0</v>
      </c>
      <c r="H88" s="147">
        <f t="shared" si="5"/>
        <v>1</v>
      </c>
      <c r="I88" s="730"/>
      <c r="J88" s="730"/>
    </row>
    <row r="89" spans="1:10">
      <c r="A89" s="316" t="s">
        <v>5272</v>
      </c>
      <c r="B89" s="586" t="s">
        <v>5273</v>
      </c>
      <c r="C89" s="147"/>
      <c r="D89" s="147"/>
      <c r="E89" s="305">
        <v>2</v>
      </c>
      <c r="F89" s="305">
        <v>1</v>
      </c>
      <c r="G89" s="147">
        <f t="shared" si="4"/>
        <v>2</v>
      </c>
      <c r="H89" s="147">
        <f t="shared" si="5"/>
        <v>1</v>
      </c>
      <c r="I89" s="730"/>
      <c r="J89" s="730"/>
    </row>
    <row r="90" spans="1:10">
      <c r="A90" s="316" t="s">
        <v>5274</v>
      </c>
      <c r="B90" s="391" t="s">
        <v>5275</v>
      </c>
      <c r="C90" s="147"/>
      <c r="D90" s="147"/>
      <c r="E90" s="305">
        <v>13</v>
      </c>
      <c r="F90" s="305">
        <v>15</v>
      </c>
      <c r="G90" s="147">
        <f t="shared" si="4"/>
        <v>13</v>
      </c>
      <c r="H90" s="147">
        <f t="shared" si="5"/>
        <v>15</v>
      </c>
      <c r="I90" s="730"/>
      <c r="J90" s="730"/>
    </row>
    <row r="91" spans="1:10">
      <c r="A91" s="313" t="s">
        <v>5276</v>
      </c>
      <c r="B91" s="733" t="s">
        <v>5277</v>
      </c>
      <c r="C91" s="147"/>
      <c r="D91" s="147"/>
      <c r="E91" s="305">
        <v>0</v>
      </c>
      <c r="F91" s="305">
        <v>1</v>
      </c>
      <c r="G91" s="147">
        <f t="shared" si="4"/>
        <v>0</v>
      </c>
      <c r="H91" s="147">
        <f t="shared" si="5"/>
        <v>1</v>
      </c>
      <c r="I91" s="730"/>
      <c r="J91" s="730"/>
    </row>
    <row r="92" spans="1:10">
      <c r="A92" s="413" t="s">
        <v>5278</v>
      </c>
      <c r="B92" s="734" t="s">
        <v>5279</v>
      </c>
      <c r="C92" s="147"/>
      <c r="D92" s="147"/>
      <c r="E92" s="305">
        <v>0</v>
      </c>
      <c r="F92" s="305">
        <v>1</v>
      </c>
      <c r="G92" s="147">
        <f t="shared" si="4"/>
        <v>0</v>
      </c>
      <c r="H92" s="147">
        <f t="shared" si="5"/>
        <v>1</v>
      </c>
      <c r="I92" s="730"/>
      <c r="J92" s="730"/>
    </row>
    <row r="93" spans="1:10">
      <c r="A93" s="194" t="s">
        <v>5280</v>
      </c>
      <c r="B93" s="334" t="s">
        <v>5281</v>
      </c>
      <c r="C93" s="147"/>
      <c r="D93" s="147"/>
      <c r="E93" s="305">
        <v>0</v>
      </c>
      <c r="F93" s="305">
        <v>1</v>
      </c>
      <c r="G93" s="147">
        <f t="shared" si="4"/>
        <v>0</v>
      </c>
      <c r="H93" s="147">
        <f t="shared" si="5"/>
        <v>1</v>
      </c>
      <c r="I93" s="730"/>
      <c r="J93" s="730"/>
    </row>
    <row r="94" spans="1:10">
      <c r="A94" s="316" t="s">
        <v>3102</v>
      </c>
      <c r="B94" s="734" t="s">
        <v>3103</v>
      </c>
      <c r="C94" s="147"/>
      <c r="D94" s="147"/>
      <c r="E94" s="305">
        <v>41</v>
      </c>
      <c r="F94" s="305">
        <v>50</v>
      </c>
      <c r="G94" s="147">
        <f t="shared" si="4"/>
        <v>41</v>
      </c>
      <c r="H94" s="147">
        <f t="shared" si="5"/>
        <v>50</v>
      </c>
      <c r="I94" s="730"/>
      <c r="J94" s="730"/>
    </row>
    <row r="95" spans="1:10">
      <c r="A95" s="316" t="s">
        <v>5282</v>
      </c>
      <c r="B95" s="734" t="s">
        <v>5283</v>
      </c>
      <c r="C95" s="147"/>
      <c r="D95" s="147"/>
      <c r="E95" s="305">
        <v>2</v>
      </c>
      <c r="F95" s="305">
        <v>2</v>
      </c>
      <c r="G95" s="147">
        <f t="shared" si="4"/>
        <v>2</v>
      </c>
      <c r="H95" s="147">
        <f t="shared" si="5"/>
        <v>2</v>
      </c>
      <c r="I95" s="730"/>
      <c r="J95" s="730"/>
    </row>
    <row r="96" spans="1:10">
      <c r="A96" s="316" t="s">
        <v>5284</v>
      </c>
      <c r="B96" s="734" t="s">
        <v>5285</v>
      </c>
      <c r="C96" s="147"/>
      <c r="D96" s="147"/>
      <c r="E96" s="305">
        <v>4</v>
      </c>
      <c r="F96" s="305">
        <v>5</v>
      </c>
      <c r="G96" s="147">
        <f t="shared" si="4"/>
        <v>4</v>
      </c>
      <c r="H96" s="147">
        <f t="shared" si="5"/>
        <v>5</v>
      </c>
      <c r="I96" s="730"/>
      <c r="J96" s="730"/>
    </row>
    <row r="97" spans="1:10">
      <c r="A97" s="25" t="s">
        <v>5286</v>
      </c>
      <c r="B97" s="735" t="s">
        <v>5287</v>
      </c>
      <c r="C97" s="147"/>
      <c r="D97" s="147"/>
      <c r="E97" s="305">
        <v>4</v>
      </c>
      <c r="F97" s="305">
        <v>5</v>
      </c>
      <c r="G97" s="147">
        <f t="shared" si="4"/>
        <v>4</v>
      </c>
      <c r="H97" s="147">
        <f t="shared" si="5"/>
        <v>5</v>
      </c>
      <c r="I97" s="730"/>
      <c r="J97" s="730"/>
    </row>
    <row r="98" spans="1:10">
      <c r="A98" s="736" t="s">
        <v>5288</v>
      </c>
      <c r="B98" s="570" t="s">
        <v>5289</v>
      </c>
      <c r="C98" s="147"/>
      <c r="D98" s="147"/>
      <c r="E98" s="305">
        <v>1</v>
      </c>
      <c r="F98" s="305">
        <v>3</v>
      </c>
      <c r="G98" s="147">
        <f t="shared" si="4"/>
        <v>1</v>
      </c>
      <c r="H98" s="147">
        <f t="shared" si="5"/>
        <v>3</v>
      </c>
      <c r="I98" s="730"/>
      <c r="J98" s="730"/>
    </row>
    <row r="99" spans="1:10">
      <c r="A99" s="194" t="s">
        <v>2327</v>
      </c>
      <c r="B99" s="737" t="s">
        <v>2328</v>
      </c>
      <c r="C99" s="147"/>
      <c r="D99" s="147"/>
      <c r="E99" s="305">
        <v>0</v>
      </c>
      <c r="F99" s="305">
        <v>1</v>
      </c>
      <c r="G99" s="147">
        <f t="shared" si="4"/>
        <v>0</v>
      </c>
      <c r="H99" s="147">
        <f t="shared" si="5"/>
        <v>1</v>
      </c>
      <c r="I99" s="730"/>
      <c r="J99" s="730"/>
    </row>
    <row r="100" spans="1:10">
      <c r="A100" s="194" t="s">
        <v>5290</v>
      </c>
      <c r="B100" s="737" t="s">
        <v>5291</v>
      </c>
      <c r="C100" s="147"/>
      <c r="D100" s="147"/>
      <c r="E100" s="305">
        <v>0</v>
      </c>
      <c r="F100" s="305">
        <v>1</v>
      </c>
      <c r="G100" s="147">
        <f t="shared" si="4"/>
        <v>0</v>
      </c>
      <c r="H100" s="147">
        <f t="shared" si="5"/>
        <v>1</v>
      </c>
      <c r="I100" s="730"/>
      <c r="J100" s="730"/>
    </row>
    <row r="101" spans="1:10">
      <c r="A101" s="724" t="s">
        <v>2329</v>
      </c>
      <c r="B101" s="738" t="s">
        <v>2330</v>
      </c>
      <c r="C101" s="147"/>
      <c r="D101" s="147"/>
      <c r="E101" s="305">
        <v>27</v>
      </c>
      <c r="F101" s="305">
        <v>25</v>
      </c>
      <c r="G101" s="147">
        <f t="shared" si="4"/>
        <v>27</v>
      </c>
      <c r="H101" s="147">
        <f t="shared" si="5"/>
        <v>25</v>
      </c>
      <c r="I101" s="730"/>
      <c r="J101" s="730"/>
    </row>
    <row r="102" spans="1:10">
      <c r="A102" s="329" t="s">
        <v>5292</v>
      </c>
      <c r="B102" s="739" t="s">
        <v>5293</v>
      </c>
      <c r="C102" s="147"/>
      <c r="D102" s="147"/>
      <c r="E102" s="305">
        <v>0</v>
      </c>
      <c r="F102" s="305">
        <v>1</v>
      </c>
      <c r="G102" s="147">
        <f t="shared" si="4"/>
        <v>0</v>
      </c>
      <c r="H102" s="147">
        <f t="shared" si="5"/>
        <v>1</v>
      </c>
      <c r="I102" s="730"/>
      <c r="J102" s="730"/>
    </row>
    <row r="103" spans="1:10">
      <c r="A103" s="316" t="s">
        <v>5294</v>
      </c>
      <c r="B103" s="734" t="s">
        <v>5295</v>
      </c>
      <c r="C103" s="147"/>
      <c r="D103" s="147"/>
      <c r="E103" s="305">
        <v>0</v>
      </c>
      <c r="F103" s="305">
        <v>1</v>
      </c>
      <c r="G103" s="147">
        <f t="shared" si="4"/>
        <v>0</v>
      </c>
      <c r="H103" s="147">
        <f t="shared" si="5"/>
        <v>1</v>
      </c>
      <c r="I103" s="730"/>
      <c r="J103" s="730"/>
    </row>
    <row r="104" spans="1:10" ht="24">
      <c r="A104" s="313" t="s">
        <v>5296</v>
      </c>
      <c r="B104" s="740" t="s">
        <v>5297</v>
      </c>
      <c r="C104" s="147"/>
      <c r="D104" s="147"/>
      <c r="E104" s="305">
        <v>1</v>
      </c>
      <c r="F104" s="305">
        <v>4</v>
      </c>
      <c r="G104" s="147">
        <f t="shared" si="4"/>
        <v>1</v>
      </c>
      <c r="H104" s="147">
        <f t="shared" si="5"/>
        <v>4</v>
      </c>
      <c r="I104" s="730"/>
      <c r="J104" s="730"/>
    </row>
    <row r="105" spans="1:10">
      <c r="A105" s="736" t="s">
        <v>5298</v>
      </c>
      <c r="B105" s="570" t="s">
        <v>5299</v>
      </c>
      <c r="C105" s="147"/>
      <c r="D105" s="147"/>
      <c r="E105" s="305">
        <v>0</v>
      </c>
      <c r="F105" s="305">
        <v>1</v>
      </c>
      <c r="G105" s="147">
        <f t="shared" ref="G105:G133" si="6">C105+E105</f>
        <v>0</v>
      </c>
      <c r="H105" s="147">
        <f t="shared" ref="H105:H133" si="7">D105+F105</f>
        <v>1</v>
      </c>
      <c r="I105" s="730"/>
      <c r="J105" s="730"/>
    </row>
    <row r="106" spans="1:10" ht="24">
      <c r="A106" s="736" t="s">
        <v>5300</v>
      </c>
      <c r="B106" s="570" t="s">
        <v>5301</v>
      </c>
      <c r="C106" s="147"/>
      <c r="D106" s="147"/>
      <c r="E106" s="305">
        <v>0</v>
      </c>
      <c r="F106" s="305">
        <v>2</v>
      </c>
      <c r="G106" s="147">
        <f t="shared" si="6"/>
        <v>0</v>
      </c>
      <c r="H106" s="147">
        <f t="shared" si="7"/>
        <v>2</v>
      </c>
      <c r="I106" s="730"/>
      <c r="J106" s="730"/>
    </row>
    <row r="107" spans="1:10">
      <c r="A107" s="194" t="s">
        <v>5302</v>
      </c>
      <c r="B107" s="334" t="s">
        <v>5303</v>
      </c>
      <c r="C107" s="147"/>
      <c r="D107" s="147"/>
      <c r="E107" s="305">
        <v>0</v>
      </c>
      <c r="F107" s="305">
        <v>2</v>
      </c>
      <c r="G107" s="147">
        <f t="shared" si="6"/>
        <v>0</v>
      </c>
      <c r="H107" s="147">
        <f t="shared" si="7"/>
        <v>2</v>
      </c>
      <c r="I107" s="730"/>
      <c r="J107" s="730"/>
    </row>
    <row r="108" spans="1:10" ht="24">
      <c r="A108" s="194" t="s">
        <v>5304</v>
      </c>
      <c r="B108" s="737" t="s">
        <v>5305</v>
      </c>
      <c r="C108" s="147"/>
      <c r="D108" s="147"/>
      <c r="E108" s="305">
        <v>0</v>
      </c>
      <c r="F108" s="305">
        <v>2</v>
      </c>
      <c r="G108" s="147">
        <f t="shared" si="6"/>
        <v>0</v>
      </c>
      <c r="H108" s="147">
        <f t="shared" si="7"/>
        <v>2</v>
      </c>
      <c r="I108" s="730"/>
      <c r="J108" s="730"/>
    </row>
    <row r="109" spans="1:10">
      <c r="A109" s="433" t="s">
        <v>4971</v>
      </c>
      <c r="B109" s="337" t="s">
        <v>4972</v>
      </c>
      <c r="C109" s="147"/>
      <c r="D109" s="147"/>
      <c r="E109" s="305">
        <v>0</v>
      </c>
      <c r="F109" s="305">
        <v>1</v>
      </c>
      <c r="G109" s="147">
        <f t="shared" si="6"/>
        <v>0</v>
      </c>
      <c r="H109" s="147">
        <f t="shared" si="7"/>
        <v>1</v>
      </c>
      <c r="I109" s="730"/>
      <c r="J109" s="730"/>
    </row>
    <row r="110" spans="1:10">
      <c r="A110" s="338" t="s">
        <v>5306</v>
      </c>
      <c r="B110" s="339" t="s">
        <v>5307</v>
      </c>
      <c r="C110" s="147"/>
      <c r="D110" s="147"/>
      <c r="E110" s="305">
        <v>0</v>
      </c>
      <c r="F110" s="305">
        <v>1</v>
      </c>
      <c r="G110" s="147">
        <f t="shared" si="6"/>
        <v>0</v>
      </c>
      <c r="H110" s="147">
        <f t="shared" si="7"/>
        <v>1</v>
      </c>
      <c r="I110" s="730"/>
      <c r="J110" s="730"/>
    </row>
    <row r="111" spans="1:10">
      <c r="A111" s="433" t="s">
        <v>4452</v>
      </c>
      <c r="B111" s="337" t="s">
        <v>4453</v>
      </c>
      <c r="C111" s="147"/>
      <c r="D111" s="147"/>
      <c r="E111" s="305">
        <v>0</v>
      </c>
      <c r="F111" s="305">
        <v>1</v>
      </c>
      <c r="G111" s="147">
        <f t="shared" si="6"/>
        <v>0</v>
      </c>
      <c r="H111" s="147">
        <f t="shared" si="7"/>
        <v>1</v>
      </c>
      <c r="I111" s="730"/>
      <c r="J111" s="730"/>
    </row>
    <row r="112" spans="1:10">
      <c r="A112" s="338" t="s">
        <v>4536</v>
      </c>
      <c r="B112" s="572" t="s">
        <v>4537</v>
      </c>
      <c r="C112" s="147"/>
      <c r="D112" s="147"/>
      <c r="E112" s="305">
        <v>7</v>
      </c>
      <c r="F112" s="305">
        <v>4</v>
      </c>
      <c r="G112" s="147">
        <f t="shared" si="6"/>
        <v>7</v>
      </c>
      <c r="H112" s="147">
        <f t="shared" si="7"/>
        <v>4</v>
      </c>
      <c r="I112" s="730"/>
      <c r="J112" s="730"/>
    </row>
    <row r="113" spans="1:10">
      <c r="A113" s="433" t="s">
        <v>4991</v>
      </c>
      <c r="B113" s="337" t="s">
        <v>4992</v>
      </c>
      <c r="C113" s="147"/>
      <c r="D113" s="147"/>
      <c r="E113" s="305">
        <v>0</v>
      </c>
      <c r="F113" s="305">
        <v>1</v>
      </c>
      <c r="G113" s="147">
        <f t="shared" si="6"/>
        <v>0</v>
      </c>
      <c r="H113" s="147">
        <f t="shared" si="7"/>
        <v>1</v>
      </c>
      <c r="I113" s="730"/>
      <c r="J113" s="730"/>
    </row>
    <row r="114" spans="1:10">
      <c r="A114" s="338" t="s">
        <v>3815</v>
      </c>
      <c r="B114" s="572" t="s">
        <v>3816</v>
      </c>
      <c r="C114" s="147"/>
      <c r="D114" s="147"/>
      <c r="E114" s="305">
        <v>0</v>
      </c>
      <c r="F114" s="305">
        <v>1</v>
      </c>
      <c r="G114" s="147">
        <f t="shared" si="6"/>
        <v>0</v>
      </c>
      <c r="H114" s="147">
        <f t="shared" si="7"/>
        <v>1</v>
      </c>
      <c r="I114" s="730"/>
      <c r="J114" s="730"/>
    </row>
    <row r="115" spans="1:10">
      <c r="A115" s="439" t="s">
        <v>2335</v>
      </c>
      <c r="B115" s="562" t="s">
        <v>2336</v>
      </c>
      <c r="C115" s="147"/>
      <c r="D115" s="147"/>
      <c r="E115" s="305">
        <v>0</v>
      </c>
      <c r="F115" s="305">
        <v>1</v>
      </c>
      <c r="G115" s="147">
        <f t="shared" si="6"/>
        <v>0</v>
      </c>
      <c r="H115" s="147">
        <f t="shared" si="7"/>
        <v>1</v>
      </c>
      <c r="I115" s="730"/>
      <c r="J115" s="730"/>
    </row>
    <row r="116" spans="1:10">
      <c r="A116" s="429" t="s">
        <v>3817</v>
      </c>
      <c r="B116" s="421" t="s">
        <v>3818</v>
      </c>
      <c r="C116" s="147"/>
      <c r="D116" s="147"/>
      <c r="E116" s="305">
        <v>0</v>
      </c>
      <c r="F116" s="305">
        <v>1</v>
      </c>
      <c r="G116" s="147">
        <f t="shared" si="6"/>
        <v>0</v>
      </c>
      <c r="H116" s="147">
        <f t="shared" si="7"/>
        <v>1</v>
      </c>
      <c r="I116" s="730"/>
      <c r="J116" s="730"/>
    </row>
    <row r="117" spans="1:10">
      <c r="A117" s="741" t="s">
        <v>5308</v>
      </c>
      <c r="B117" s="742" t="s">
        <v>5309</v>
      </c>
      <c r="C117" s="147"/>
      <c r="D117" s="147"/>
      <c r="E117" s="305">
        <v>0</v>
      </c>
      <c r="F117" s="305">
        <v>1</v>
      </c>
      <c r="G117" s="147">
        <f t="shared" si="6"/>
        <v>0</v>
      </c>
      <c r="H117" s="147">
        <f t="shared" si="7"/>
        <v>1</v>
      </c>
      <c r="I117" s="730"/>
      <c r="J117" s="730"/>
    </row>
    <row r="118" spans="1:10">
      <c r="A118" s="346" t="s">
        <v>5310</v>
      </c>
      <c r="B118" s="743" t="s">
        <v>5311</v>
      </c>
      <c r="C118" s="147"/>
      <c r="D118" s="147"/>
      <c r="E118" s="305">
        <v>0</v>
      </c>
      <c r="F118" s="305">
        <v>1</v>
      </c>
      <c r="G118" s="147">
        <f t="shared" si="6"/>
        <v>0</v>
      </c>
      <c r="H118" s="147">
        <f t="shared" si="7"/>
        <v>1</v>
      </c>
      <c r="I118" s="730"/>
      <c r="J118" s="730"/>
    </row>
    <row r="119" spans="1:10">
      <c r="A119" s="439" t="s">
        <v>5312</v>
      </c>
      <c r="B119" s="539" t="s">
        <v>5313</v>
      </c>
      <c r="C119" s="147"/>
      <c r="D119" s="147"/>
      <c r="E119" s="305">
        <v>12</v>
      </c>
      <c r="F119" s="305">
        <v>15</v>
      </c>
      <c r="G119" s="147">
        <f t="shared" si="6"/>
        <v>12</v>
      </c>
      <c r="H119" s="147">
        <f t="shared" si="7"/>
        <v>15</v>
      </c>
      <c r="I119" s="730"/>
      <c r="J119" s="730"/>
    </row>
    <row r="120" spans="1:10">
      <c r="A120" s="429" t="s">
        <v>3503</v>
      </c>
      <c r="B120" s="594" t="s">
        <v>3504</v>
      </c>
      <c r="C120" s="147"/>
      <c r="D120" s="147"/>
      <c r="E120" s="305">
        <v>2</v>
      </c>
      <c r="F120" s="305">
        <v>3</v>
      </c>
      <c r="G120" s="147">
        <f t="shared" si="6"/>
        <v>2</v>
      </c>
      <c r="H120" s="147">
        <f t="shared" si="7"/>
        <v>3</v>
      </c>
      <c r="I120" s="730"/>
      <c r="J120" s="730"/>
    </row>
    <row r="121" spans="1:10">
      <c r="A121" s="346" t="s">
        <v>5314</v>
      </c>
      <c r="B121" s="743" t="s">
        <v>5315</v>
      </c>
      <c r="C121" s="147"/>
      <c r="D121" s="147"/>
      <c r="E121" s="305">
        <v>0</v>
      </c>
      <c r="F121" s="305">
        <v>1</v>
      </c>
      <c r="G121" s="147">
        <f t="shared" si="6"/>
        <v>0</v>
      </c>
      <c r="H121" s="147">
        <f t="shared" si="7"/>
        <v>1</v>
      </c>
      <c r="I121" s="730"/>
      <c r="J121" s="730"/>
    </row>
    <row r="122" spans="1:10">
      <c r="A122" s="385" t="s">
        <v>3505</v>
      </c>
      <c r="B122" s="386" t="s">
        <v>3506</v>
      </c>
      <c r="C122" s="147"/>
      <c r="D122" s="147"/>
      <c r="E122" s="305">
        <v>0</v>
      </c>
      <c r="F122" s="305">
        <v>1</v>
      </c>
      <c r="G122" s="147">
        <f t="shared" si="6"/>
        <v>0</v>
      </c>
      <c r="H122" s="147">
        <f t="shared" si="7"/>
        <v>1</v>
      </c>
      <c r="I122" s="730"/>
      <c r="J122" s="730"/>
    </row>
    <row r="123" spans="1:10">
      <c r="A123" s="433" t="s">
        <v>2763</v>
      </c>
      <c r="B123" s="337" t="s">
        <v>2764</v>
      </c>
      <c r="C123" s="147"/>
      <c r="D123" s="147"/>
      <c r="E123" s="305">
        <v>0</v>
      </c>
      <c r="F123" s="305">
        <v>1</v>
      </c>
      <c r="G123" s="147">
        <f t="shared" si="6"/>
        <v>0</v>
      </c>
      <c r="H123" s="147">
        <f t="shared" si="7"/>
        <v>1</v>
      </c>
      <c r="I123" s="730"/>
      <c r="J123" s="730"/>
    </row>
    <row r="124" spans="1:10" ht="24">
      <c r="A124" s="433" t="s">
        <v>2339</v>
      </c>
      <c r="B124" s="337" t="s">
        <v>5316</v>
      </c>
      <c r="C124" s="147"/>
      <c r="D124" s="147"/>
      <c r="E124" s="305">
        <v>0</v>
      </c>
      <c r="F124" s="305">
        <v>1</v>
      </c>
      <c r="G124" s="147">
        <f t="shared" si="6"/>
        <v>0</v>
      </c>
      <c r="H124" s="147">
        <f t="shared" si="7"/>
        <v>1</v>
      </c>
      <c r="I124" s="730"/>
      <c r="J124" s="730"/>
    </row>
    <row r="125" spans="1:10">
      <c r="A125" s="744" t="s">
        <v>2351</v>
      </c>
      <c r="B125" s="745" t="s">
        <v>2352</v>
      </c>
      <c r="C125" s="147"/>
      <c r="D125" s="147"/>
      <c r="E125" s="305">
        <v>0</v>
      </c>
      <c r="F125" s="305">
        <v>1</v>
      </c>
      <c r="G125" s="147">
        <f t="shared" si="6"/>
        <v>0</v>
      </c>
      <c r="H125" s="147">
        <f t="shared" si="7"/>
        <v>1</v>
      </c>
      <c r="I125" s="730"/>
      <c r="J125" s="730"/>
    </row>
    <row r="126" spans="1:10">
      <c r="A126" s="433" t="s">
        <v>4277</v>
      </c>
      <c r="B126" s="337" t="s">
        <v>4278</v>
      </c>
      <c r="C126" s="147"/>
      <c r="D126" s="147"/>
      <c r="E126" s="305">
        <v>1</v>
      </c>
      <c r="F126" s="305">
        <v>1</v>
      </c>
      <c r="G126" s="147">
        <f t="shared" si="6"/>
        <v>1</v>
      </c>
      <c r="H126" s="147">
        <f t="shared" si="7"/>
        <v>1</v>
      </c>
      <c r="I126" s="730"/>
      <c r="J126" s="730"/>
    </row>
    <row r="127" spans="1:10">
      <c r="A127" s="746" t="s">
        <v>2353</v>
      </c>
      <c r="B127" s="572" t="s">
        <v>2354</v>
      </c>
      <c r="C127" s="147"/>
      <c r="D127" s="147"/>
      <c r="E127" s="305">
        <v>1</v>
      </c>
      <c r="F127" s="305">
        <v>2</v>
      </c>
      <c r="G127" s="147">
        <f t="shared" si="6"/>
        <v>1</v>
      </c>
      <c r="H127" s="147">
        <f t="shared" si="7"/>
        <v>2</v>
      </c>
      <c r="I127" s="730"/>
      <c r="J127" s="730"/>
    </row>
    <row r="128" spans="1:10">
      <c r="A128" s="439" t="s">
        <v>2367</v>
      </c>
      <c r="B128" s="539" t="s">
        <v>2368</v>
      </c>
      <c r="C128" s="147"/>
      <c r="D128" s="147"/>
      <c r="E128" s="305">
        <v>5</v>
      </c>
      <c r="F128" s="305">
        <v>6</v>
      </c>
      <c r="G128" s="147">
        <f t="shared" si="6"/>
        <v>5</v>
      </c>
      <c r="H128" s="147">
        <f t="shared" si="7"/>
        <v>6</v>
      </c>
      <c r="I128" s="730"/>
      <c r="J128" s="730"/>
    </row>
    <row r="129" spans="1:10">
      <c r="A129" s="108" t="s">
        <v>1986</v>
      </c>
      <c r="B129" s="109" t="s">
        <v>1987</v>
      </c>
      <c r="C129" s="147"/>
      <c r="D129" s="147"/>
      <c r="E129" s="305">
        <v>1</v>
      </c>
      <c r="F129" s="305">
        <v>2</v>
      </c>
      <c r="G129" s="147">
        <f t="shared" si="6"/>
        <v>1</v>
      </c>
      <c r="H129" s="147">
        <f t="shared" si="7"/>
        <v>2</v>
      </c>
      <c r="I129" s="730"/>
      <c r="J129" s="730"/>
    </row>
    <row r="130" spans="1:10">
      <c r="A130" s="108" t="s">
        <v>5317</v>
      </c>
      <c r="B130" s="109" t="s">
        <v>5318</v>
      </c>
      <c r="C130" s="147"/>
      <c r="D130" s="147"/>
      <c r="E130" s="305">
        <v>1</v>
      </c>
      <c r="F130" s="305">
        <v>2</v>
      </c>
      <c r="G130" s="147">
        <f t="shared" si="6"/>
        <v>1</v>
      </c>
      <c r="H130" s="147">
        <f t="shared" si="7"/>
        <v>2</v>
      </c>
      <c r="I130" s="730"/>
      <c r="J130" s="730"/>
    </row>
    <row r="131" spans="1:10">
      <c r="A131" s="108" t="s">
        <v>4005</v>
      </c>
      <c r="B131" s="109" t="s">
        <v>4006</v>
      </c>
      <c r="C131" s="147"/>
      <c r="D131" s="147"/>
      <c r="E131" s="305">
        <v>1</v>
      </c>
      <c r="F131" s="305">
        <v>2</v>
      </c>
      <c r="G131" s="147">
        <f t="shared" si="6"/>
        <v>1</v>
      </c>
      <c r="H131" s="147">
        <f t="shared" si="7"/>
        <v>2</v>
      </c>
      <c r="I131" s="730"/>
      <c r="J131" s="730"/>
    </row>
    <row r="132" spans="1:10" ht="24">
      <c r="A132" s="108" t="s">
        <v>5319</v>
      </c>
      <c r="B132" s="109" t="s">
        <v>5320</v>
      </c>
      <c r="C132" s="147"/>
      <c r="D132" s="147"/>
      <c r="E132" s="305">
        <v>1</v>
      </c>
      <c r="F132" s="305">
        <v>2</v>
      </c>
      <c r="G132" s="147">
        <f t="shared" si="6"/>
        <v>1</v>
      </c>
      <c r="H132" s="147">
        <f t="shared" si="7"/>
        <v>2</v>
      </c>
      <c r="I132" s="730"/>
      <c r="J132" s="730"/>
    </row>
    <row r="133" spans="1:10" ht="24">
      <c r="A133" s="108" t="s">
        <v>3029</v>
      </c>
      <c r="B133" s="109" t="s">
        <v>3030</v>
      </c>
      <c r="C133" s="147"/>
      <c r="D133" s="147"/>
      <c r="E133" s="305">
        <v>1</v>
      </c>
      <c r="F133" s="305">
        <v>2</v>
      </c>
      <c r="G133" s="147">
        <f t="shared" si="6"/>
        <v>1</v>
      </c>
      <c r="H133" s="147">
        <f t="shared" si="7"/>
        <v>2</v>
      </c>
      <c r="I133" s="730"/>
      <c r="J133" s="730"/>
    </row>
    <row r="134" spans="1:10">
      <c r="A134" s="99"/>
      <c r="B134" s="443" t="s">
        <v>1790</v>
      </c>
      <c r="C134" s="101"/>
      <c r="D134" s="101"/>
      <c r="E134" s="122">
        <f>SUM(E9:E133)</f>
        <v>626</v>
      </c>
      <c r="F134" s="122">
        <f>SUM(F9:F133)</f>
        <v>903</v>
      </c>
      <c r="G134" s="122">
        <f>SUM(G9:G133)</f>
        <v>626</v>
      </c>
      <c r="H134" s="122">
        <f>SUM(H9:H133)</f>
        <v>903</v>
      </c>
      <c r="I134" s="730"/>
      <c r="J134" s="758"/>
    </row>
    <row r="135" spans="1:10">
      <c r="A135" s="442"/>
      <c r="B135" s="90" t="s">
        <v>2086</v>
      </c>
      <c r="C135" s="247"/>
      <c r="D135" s="247"/>
      <c r="E135" s="247"/>
      <c r="F135" s="247"/>
      <c r="G135" s="247"/>
      <c r="H135" s="247"/>
      <c r="I135" s="730"/>
      <c r="J135" s="729"/>
    </row>
    <row r="136" spans="1:10">
      <c r="A136" s="11" t="s">
        <v>2223</v>
      </c>
      <c r="B136" s="27" t="s">
        <v>2224</v>
      </c>
      <c r="C136" s="116"/>
      <c r="D136" s="116"/>
      <c r="E136" s="305">
        <v>1</v>
      </c>
      <c r="F136" s="305">
        <v>5</v>
      </c>
      <c r="G136" s="147">
        <f t="shared" ref="G136:G153" si="8">C136+E136</f>
        <v>1</v>
      </c>
      <c r="H136" s="147">
        <f t="shared" ref="H136:H153" si="9">D136+F136</f>
        <v>5</v>
      </c>
      <c r="I136" s="730"/>
      <c r="J136" s="759"/>
    </row>
    <row r="137" spans="1:10">
      <c r="A137" s="316" t="s">
        <v>5321</v>
      </c>
      <c r="B137" s="205" t="s">
        <v>5322</v>
      </c>
      <c r="C137" s="116"/>
      <c r="D137" s="116"/>
      <c r="E137" s="305">
        <v>0</v>
      </c>
      <c r="F137" s="305">
        <v>1</v>
      </c>
      <c r="G137" s="147">
        <f t="shared" si="8"/>
        <v>0</v>
      </c>
      <c r="H137" s="147">
        <f t="shared" si="9"/>
        <v>1</v>
      </c>
      <c r="I137" s="730"/>
      <c r="J137" s="759"/>
    </row>
    <row r="138" spans="1:10">
      <c r="A138" s="316" t="s">
        <v>5144</v>
      </c>
      <c r="B138" s="205" t="s">
        <v>5145</v>
      </c>
      <c r="C138" s="116"/>
      <c r="D138" s="116"/>
      <c r="E138" s="305">
        <v>1</v>
      </c>
      <c r="F138" s="305">
        <v>1</v>
      </c>
      <c r="G138" s="147">
        <f t="shared" si="8"/>
        <v>1</v>
      </c>
      <c r="H138" s="147">
        <f t="shared" si="9"/>
        <v>1</v>
      </c>
      <c r="I138" s="730"/>
      <c r="J138" s="759"/>
    </row>
    <row r="139" spans="1:10">
      <c r="A139" s="316" t="s">
        <v>5146</v>
      </c>
      <c r="B139" s="205" t="s">
        <v>5147</v>
      </c>
      <c r="C139" s="116"/>
      <c r="D139" s="116"/>
      <c r="E139" s="305">
        <v>1</v>
      </c>
      <c r="F139" s="305">
        <v>1</v>
      </c>
      <c r="G139" s="147">
        <f t="shared" si="8"/>
        <v>1</v>
      </c>
      <c r="H139" s="147">
        <f t="shared" si="9"/>
        <v>1</v>
      </c>
      <c r="I139" s="730"/>
      <c r="J139" s="759"/>
    </row>
    <row r="140" spans="1:10">
      <c r="A140" s="11" t="s">
        <v>3501</v>
      </c>
      <c r="B140" s="27" t="s">
        <v>3502</v>
      </c>
      <c r="C140" s="116"/>
      <c r="D140" s="116"/>
      <c r="E140" s="305">
        <v>14</v>
      </c>
      <c r="F140" s="305">
        <v>20</v>
      </c>
      <c r="G140" s="147">
        <f t="shared" si="8"/>
        <v>14</v>
      </c>
      <c r="H140" s="147">
        <f t="shared" si="9"/>
        <v>20</v>
      </c>
      <c r="I140" s="730"/>
      <c r="J140" s="759"/>
    </row>
    <row r="141" spans="1:10">
      <c r="A141" s="736" t="s">
        <v>4009</v>
      </c>
      <c r="B141" s="512" t="s">
        <v>4010</v>
      </c>
      <c r="C141" s="116"/>
      <c r="D141" s="116"/>
      <c r="E141" s="305">
        <v>0</v>
      </c>
      <c r="F141" s="305">
        <v>1</v>
      </c>
      <c r="G141" s="147">
        <f t="shared" si="8"/>
        <v>0</v>
      </c>
      <c r="H141" s="147">
        <f t="shared" si="9"/>
        <v>1</v>
      </c>
      <c r="I141" s="730"/>
      <c r="J141" s="759"/>
    </row>
    <row r="142" spans="1:10">
      <c r="A142" s="11" t="s">
        <v>5310</v>
      </c>
      <c r="B142" s="27" t="s">
        <v>5311</v>
      </c>
      <c r="C142" s="116"/>
      <c r="D142" s="116"/>
      <c r="E142" s="305">
        <v>0</v>
      </c>
      <c r="F142" s="305">
        <v>1</v>
      </c>
      <c r="G142" s="147">
        <f t="shared" si="8"/>
        <v>0</v>
      </c>
      <c r="H142" s="147">
        <f t="shared" si="9"/>
        <v>1</v>
      </c>
      <c r="I142" s="730"/>
      <c r="J142" s="759"/>
    </row>
    <row r="143" spans="1:10">
      <c r="A143" s="194" t="s">
        <v>3699</v>
      </c>
      <c r="B143" s="152" t="s">
        <v>3700</v>
      </c>
      <c r="C143" s="116"/>
      <c r="D143" s="116"/>
      <c r="E143" s="305">
        <v>5</v>
      </c>
      <c r="F143" s="305">
        <v>5</v>
      </c>
      <c r="G143" s="147">
        <f t="shared" si="8"/>
        <v>5</v>
      </c>
      <c r="H143" s="147">
        <f t="shared" si="9"/>
        <v>5</v>
      </c>
      <c r="I143" s="730"/>
      <c r="J143" s="759"/>
    </row>
    <row r="144" spans="1:10">
      <c r="A144" s="11" t="s">
        <v>5323</v>
      </c>
      <c r="B144" s="27" t="s">
        <v>5324</v>
      </c>
      <c r="C144" s="116"/>
      <c r="D144" s="116"/>
      <c r="E144" s="305">
        <v>0</v>
      </c>
      <c r="F144" s="305">
        <v>1</v>
      </c>
      <c r="G144" s="147">
        <f t="shared" si="8"/>
        <v>0</v>
      </c>
      <c r="H144" s="147">
        <f t="shared" si="9"/>
        <v>1</v>
      </c>
      <c r="I144" s="730"/>
      <c r="J144" s="759"/>
    </row>
    <row r="145" spans="1:10">
      <c r="A145" s="525" t="s">
        <v>2229</v>
      </c>
      <c r="B145" s="523" t="s">
        <v>2230</v>
      </c>
      <c r="C145" s="116"/>
      <c r="D145" s="116"/>
      <c r="E145" s="305">
        <v>2</v>
      </c>
      <c r="F145" s="305">
        <v>3</v>
      </c>
      <c r="G145" s="147">
        <f t="shared" si="8"/>
        <v>2</v>
      </c>
      <c r="H145" s="147">
        <f t="shared" si="9"/>
        <v>3</v>
      </c>
      <c r="I145" s="730"/>
      <c r="J145" s="759"/>
    </row>
    <row r="146" spans="1:10">
      <c r="A146" s="11" t="s">
        <v>5325</v>
      </c>
      <c r="B146" s="27" t="s">
        <v>5326</v>
      </c>
      <c r="C146" s="116"/>
      <c r="D146" s="116"/>
      <c r="E146" s="305">
        <v>0</v>
      </c>
      <c r="F146" s="305">
        <v>1</v>
      </c>
      <c r="G146" s="147">
        <f t="shared" si="8"/>
        <v>0</v>
      </c>
      <c r="H146" s="147">
        <f t="shared" si="9"/>
        <v>1</v>
      </c>
      <c r="I146" s="730"/>
      <c r="J146" s="759"/>
    </row>
    <row r="147" spans="1:10">
      <c r="A147" s="11" t="s">
        <v>5327</v>
      </c>
      <c r="B147" s="27" t="s">
        <v>5328</v>
      </c>
      <c r="C147" s="116"/>
      <c r="D147" s="116"/>
      <c r="E147" s="305">
        <v>0</v>
      </c>
      <c r="F147" s="305">
        <v>1</v>
      </c>
      <c r="G147" s="147">
        <f t="shared" si="8"/>
        <v>0</v>
      </c>
      <c r="H147" s="147">
        <f t="shared" si="9"/>
        <v>1</v>
      </c>
      <c r="I147" s="730"/>
      <c r="J147" s="759"/>
    </row>
    <row r="148" spans="1:10">
      <c r="A148" s="11" t="s">
        <v>5329</v>
      </c>
      <c r="B148" s="27" t="s">
        <v>5330</v>
      </c>
      <c r="C148" s="116"/>
      <c r="D148" s="116"/>
      <c r="E148" s="305">
        <v>0</v>
      </c>
      <c r="F148" s="305">
        <v>1</v>
      </c>
      <c r="G148" s="147">
        <f t="shared" si="8"/>
        <v>0</v>
      </c>
      <c r="H148" s="147">
        <f t="shared" si="9"/>
        <v>1</v>
      </c>
      <c r="I148" s="730"/>
      <c r="J148" s="759"/>
    </row>
    <row r="149" spans="1:10">
      <c r="A149" s="747" t="s">
        <v>2947</v>
      </c>
      <c r="B149" s="748" t="s">
        <v>2948</v>
      </c>
      <c r="C149" s="749"/>
      <c r="D149" s="749"/>
      <c r="E149" s="305">
        <v>2</v>
      </c>
      <c r="F149" s="750">
        <v>3</v>
      </c>
      <c r="G149" s="751">
        <f t="shared" si="8"/>
        <v>2</v>
      </c>
      <c r="H149" s="751">
        <f t="shared" si="9"/>
        <v>3</v>
      </c>
      <c r="I149" s="730"/>
      <c r="J149" s="760"/>
    </row>
    <row r="150" spans="1:10">
      <c r="A150" s="752" t="s">
        <v>2979</v>
      </c>
      <c r="B150" s="753" t="s">
        <v>2980</v>
      </c>
      <c r="C150" s="116"/>
      <c r="D150" s="116"/>
      <c r="E150" s="305">
        <v>4</v>
      </c>
      <c r="F150" s="305">
        <v>5</v>
      </c>
      <c r="G150" s="147">
        <f t="shared" si="8"/>
        <v>4</v>
      </c>
      <c r="H150" s="147">
        <f t="shared" si="9"/>
        <v>5</v>
      </c>
      <c r="I150" s="730"/>
      <c r="J150" s="759"/>
    </row>
    <row r="151" spans="1:10">
      <c r="A151" s="752" t="s">
        <v>5331</v>
      </c>
      <c r="B151" s="753" t="s">
        <v>5332</v>
      </c>
      <c r="C151" s="116"/>
      <c r="D151" s="116"/>
      <c r="E151" s="305">
        <v>2</v>
      </c>
      <c r="F151" s="305">
        <v>4</v>
      </c>
      <c r="G151" s="147">
        <f t="shared" si="8"/>
        <v>2</v>
      </c>
      <c r="H151" s="147">
        <f t="shared" si="9"/>
        <v>4</v>
      </c>
      <c r="I151" s="730"/>
      <c r="J151" s="759"/>
    </row>
    <row r="152" spans="1:10">
      <c r="A152" s="754" t="s">
        <v>5274</v>
      </c>
      <c r="B152" s="755" t="s">
        <v>5275</v>
      </c>
      <c r="C152" s="116"/>
      <c r="D152" s="116"/>
      <c r="E152" s="305">
        <v>1</v>
      </c>
      <c r="F152" s="305">
        <v>4</v>
      </c>
      <c r="G152" s="147">
        <f t="shared" si="8"/>
        <v>1</v>
      </c>
      <c r="H152" s="147">
        <f t="shared" si="9"/>
        <v>4</v>
      </c>
      <c r="I152" s="730"/>
      <c r="J152" s="759"/>
    </row>
    <row r="153" spans="1:10">
      <c r="A153" s="754" t="s">
        <v>3102</v>
      </c>
      <c r="B153" s="755" t="s">
        <v>3103</v>
      </c>
      <c r="C153" s="116"/>
      <c r="D153" s="116"/>
      <c r="E153" s="305">
        <v>13</v>
      </c>
      <c r="F153" s="305">
        <v>40</v>
      </c>
      <c r="G153" s="147">
        <f t="shared" si="8"/>
        <v>13</v>
      </c>
      <c r="H153" s="147">
        <f t="shared" si="9"/>
        <v>40</v>
      </c>
      <c r="I153" s="730"/>
      <c r="J153" s="759"/>
    </row>
    <row r="154" spans="1:10">
      <c r="A154" s="99"/>
      <c r="B154" s="443" t="s">
        <v>1792</v>
      </c>
      <c r="C154" s="101"/>
      <c r="D154" s="101"/>
      <c r="E154" s="122">
        <f>SUM(E136:E153)</f>
        <v>46</v>
      </c>
      <c r="F154" s="122">
        <f>SUM(F136:F153)</f>
        <v>98</v>
      </c>
      <c r="G154" s="122">
        <f>SUM(G136:G153)</f>
        <v>46</v>
      </c>
      <c r="H154" s="122">
        <f>SUM(H136:H153)</f>
        <v>98</v>
      </c>
      <c r="I154" s="730"/>
      <c r="J154" s="761"/>
    </row>
    <row r="155" spans="1:10">
      <c r="A155" s="224"/>
      <c r="B155" s="202" t="s">
        <v>2105</v>
      </c>
      <c r="C155" s="101"/>
      <c r="D155" s="101"/>
      <c r="E155" s="101">
        <f>E154+E134</f>
        <v>672</v>
      </c>
      <c r="F155" s="101">
        <f>F154+F134</f>
        <v>1001</v>
      </c>
      <c r="G155" s="101">
        <f>G154+G134</f>
        <v>672</v>
      </c>
      <c r="H155" s="101">
        <f>H154+H134</f>
        <v>1001</v>
      </c>
      <c r="I155" s="730"/>
      <c r="J155" s="761"/>
    </row>
    <row r="156" spans="1:10">
      <c r="A156" s="3566" t="s">
        <v>2106</v>
      </c>
      <c r="B156" s="3567"/>
      <c r="C156" s="141"/>
      <c r="D156" s="141"/>
      <c r="E156" s="141"/>
      <c r="F156" s="141"/>
      <c r="G156" s="116"/>
      <c r="H156" s="116"/>
      <c r="I156" s="730"/>
      <c r="J156" s="729"/>
    </row>
    <row r="157" spans="1:10" ht="24">
      <c r="A157" s="192" t="s">
        <v>2267</v>
      </c>
      <c r="B157" s="154" t="s">
        <v>2268</v>
      </c>
      <c r="C157" s="305">
        <v>4</v>
      </c>
      <c r="D157" s="305">
        <v>4</v>
      </c>
      <c r="E157" s="305">
        <v>12</v>
      </c>
      <c r="F157" s="305">
        <v>15</v>
      </c>
      <c r="G157" s="147">
        <f t="shared" ref="G157:G188" si="10">C157+E157</f>
        <v>16</v>
      </c>
      <c r="H157" s="147">
        <f t="shared" ref="H157:H188" si="11">D157+F157</f>
        <v>19</v>
      </c>
      <c r="I157" s="730"/>
      <c r="J157" s="759"/>
    </row>
    <row r="158" spans="1:10">
      <c r="A158" s="192">
        <v>241014</v>
      </c>
      <c r="B158" s="154" t="s">
        <v>5333</v>
      </c>
      <c r="C158" s="305">
        <v>0</v>
      </c>
      <c r="D158" s="305">
        <v>0</v>
      </c>
      <c r="E158" s="305">
        <v>26</v>
      </c>
      <c r="F158" s="305">
        <v>26</v>
      </c>
      <c r="G158" s="147">
        <f t="shared" si="10"/>
        <v>26</v>
      </c>
      <c r="H158" s="147">
        <f t="shared" si="11"/>
        <v>26</v>
      </c>
      <c r="I158" s="730"/>
      <c r="J158" s="759"/>
    </row>
    <row r="159" spans="1:10">
      <c r="A159" s="192" t="s">
        <v>2273</v>
      </c>
      <c r="B159" s="154" t="s">
        <v>2274</v>
      </c>
      <c r="C159" s="305">
        <v>0</v>
      </c>
      <c r="D159" s="305">
        <v>0</v>
      </c>
      <c r="E159" s="305">
        <v>7</v>
      </c>
      <c r="F159" s="305">
        <v>5</v>
      </c>
      <c r="G159" s="147">
        <f t="shared" si="10"/>
        <v>7</v>
      </c>
      <c r="H159" s="147">
        <f t="shared" si="11"/>
        <v>5</v>
      </c>
      <c r="I159" s="730"/>
      <c r="J159" s="759"/>
    </row>
    <row r="160" spans="1:10">
      <c r="A160" s="25" t="s">
        <v>2115</v>
      </c>
      <c r="B160" s="22" t="s">
        <v>2116</v>
      </c>
      <c r="C160" s="305">
        <v>0</v>
      </c>
      <c r="D160" s="305">
        <v>0</v>
      </c>
      <c r="E160" s="305">
        <v>531</v>
      </c>
      <c r="F160" s="305">
        <v>531</v>
      </c>
      <c r="G160" s="147">
        <f t="shared" si="10"/>
        <v>531</v>
      </c>
      <c r="H160" s="147">
        <f t="shared" si="11"/>
        <v>531</v>
      </c>
      <c r="I160" s="730"/>
      <c r="J160" s="759"/>
    </row>
    <row r="161" spans="1:10">
      <c r="A161" s="313" t="s">
        <v>2117</v>
      </c>
      <c r="B161" s="200" t="s">
        <v>2118</v>
      </c>
      <c r="C161" s="305">
        <v>0</v>
      </c>
      <c r="D161" s="305">
        <v>0</v>
      </c>
      <c r="E161" s="305">
        <v>626</v>
      </c>
      <c r="F161" s="305">
        <v>626</v>
      </c>
      <c r="G161" s="147">
        <f t="shared" si="10"/>
        <v>626</v>
      </c>
      <c r="H161" s="147">
        <f t="shared" si="11"/>
        <v>626</v>
      </c>
      <c r="I161" s="730"/>
      <c r="J161" s="759"/>
    </row>
    <row r="162" spans="1:10">
      <c r="A162" s="316" t="s">
        <v>3082</v>
      </c>
      <c r="B162" s="205" t="s">
        <v>3083</v>
      </c>
      <c r="C162" s="305">
        <v>0</v>
      </c>
      <c r="D162" s="305">
        <v>0</v>
      </c>
      <c r="E162" s="305">
        <v>6</v>
      </c>
      <c r="F162" s="305">
        <v>20</v>
      </c>
      <c r="G162" s="147">
        <f t="shared" si="10"/>
        <v>6</v>
      </c>
      <c r="H162" s="147">
        <f t="shared" si="11"/>
        <v>20</v>
      </c>
      <c r="I162" s="730"/>
      <c r="J162" s="759"/>
    </row>
    <row r="163" spans="1:10">
      <c r="A163" s="313" t="s">
        <v>2119</v>
      </c>
      <c r="B163" s="200" t="s">
        <v>2120</v>
      </c>
      <c r="C163" s="305">
        <v>0</v>
      </c>
      <c r="D163" s="305">
        <v>0</v>
      </c>
      <c r="E163" s="305">
        <v>370</v>
      </c>
      <c r="F163" s="305">
        <v>400</v>
      </c>
      <c r="G163" s="147">
        <f t="shared" si="10"/>
        <v>370</v>
      </c>
      <c r="H163" s="147">
        <f t="shared" si="11"/>
        <v>400</v>
      </c>
      <c r="I163" s="730"/>
      <c r="J163" s="759"/>
    </row>
    <row r="164" spans="1:10">
      <c r="A164" s="316" t="s">
        <v>2127</v>
      </c>
      <c r="B164" s="205" t="s">
        <v>2128</v>
      </c>
      <c r="C164" s="305">
        <v>0</v>
      </c>
      <c r="D164" s="305">
        <v>0</v>
      </c>
      <c r="E164" s="305">
        <v>272</v>
      </c>
      <c r="F164" s="305">
        <v>300</v>
      </c>
      <c r="G164" s="147">
        <f t="shared" si="10"/>
        <v>272</v>
      </c>
      <c r="H164" s="147">
        <f t="shared" si="11"/>
        <v>300</v>
      </c>
      <c r="I164" s="730"/>
      <c r="J164" s="759"/>
    </row>
    <row r="165" spans="1:10">
      <c r="A165" s="479" t="s">
        <v>2129</v>
      </c>
      <c r="B165" s="756" t="s">
        <v>2130</v>
      </c>
      <c r="C165" s="305">
        <v>0</v>
      </c>
      <c r="D165" s="305">
        <v>0</v>
      </c>
      <c r="E165" s="305">
        <v>4</v>
      </c>
      <c r="F165" s="305">
        <v>5</v>
      </c>
      <c r="G165" s="147">
        <f t="shared" si="10"/>
        <v>4</v>
      </c>
      <c r="H165" s="147">
        <f t="shared" si="11"/>
        <v>5</v>
      </c>
      <c r="I165" s="730"/>
      <c r="J165" s="759"/>
    </row>
    <row r="166" spans="1:10">
      <c r="A166" s="316" t="s">
        <v>2131</v>
      </c>
      <c r="B166" s="205" t="s">
        <v>2132</v>
      </c>
      <c r="C166" s="305">
        <v>3</v>
      </c>
      <c r="D166" s="305">
        <v>0</v>
      </c>
      <c r="E166" s="305">
        <v>979</v>
      </c>
      <c r="F166" s="305">
        <v>979</v>
      </c>
      <c r="G166" s="147">
        <f t="shared" si="10"/>
        <v>982</v>
      </c>
      <c r="H166" s="147">
        <f t="shared" si="11"/>
        <v>979</v>
      </c>
      <c r="I166" s="730"/>
      <c r="J166" s="759"/>
    </row>
    <row r="167" spans="1:10">
      <c r="A167" s="25" t="s">
        <v>2133</v>
      </c>
      <c r="B167" s="22" t="s">
        <v>2134</v>
      </c>
      <c r="C167" s="305">
        <v>0</v>
      </c>
      <c r="D167" s="305">
        <v>0</v>
      </c>
      <c r="E167" s="305">
        <v>8</v>
      </c>
      <c r="F167" s="305">
        <v>6</v>
      </c>
      <c r="G167" s="147">
        <f t="shared" si="10"/>
        <v>8</v>
      </c>
      <c r="H167" s="147">
        <f t="shared" si="11"/>
        <v>6</v>
      </c>
      <c r="I167" s="730"/>
      <c r="J167" s="759"/>
    </row>
    <row r="168" spans="1:10">
      <c r="A168" s="192" t="s">
        <v>2307</v>
      </c>
      <c r="B168" s="154" t="s">
        <v>2308</v>
      </c>
      <c r="C168" s="305">
        <v>0</v>
      </c>
      <c r="D168" s="305">
        <v>0</v>
      </c>
      <c r="E168" s="305">
        <v>0</v>
      </c>
      <c r="F168" s="305">
        <v>1</v>
      </c>
      <c r="G168" s="147">
        <f t="shared" si="10"/>
        <v>0</v>
      </c>
      <c r="H168" s="147">
        <f t="shared" si="11"/>
        <v>1</v>
      </c>
      <c r="I168" s="730"/>
      <c r="J168" s="759"/>
    </row>
    <row r="169" spans="1:10">
      <c r="A169" s="192" t="s">
        <v>2321</v>
      </c>
      <c r="B169" s="154" t="s">
        <v>2322</v>
      </c>
      <c r="C169" s="305">
        <v>0</v>
      </c>
      <c r="D169" s="305">
        <v>0</v>
      </c>
      <c r="E169" s="305">
        <v>0</v>
      </c>
      <c r="F169" s="305">
        <v>1</v>
      </c>
      <c r="G169" s="147">
        <f t="shared" si="10"/>
        <v>0</v>
      </c>
      <c r="H169" s="147">
        <f t="shared" si="11"/>
        <v>1</v>
      </c>
      <c r="I169" s="730"/>
      <c r="J169" s="759"/>
    </row>
    <row r="170" spans="1:10">
      <c r="A170" s="192" t="s">
        <v>2323</v>
      </c>
      <c r="B170" s="552" t="s">
        <v>2324</v>
      </c>
      <c r="C170" s="305">
        <v>0</v>
      </c>
      <c r="D170" s="305">
        <v>0</v>
      </c>
      <c r="E170" s="305">
        <v>0</v>
      </c>
      <c r="F170" s="305">
        <v>1</v>
      </c>
      <c r="G170" s="147">
        <f t="shared" si="10"/>
        <v>0</v>
      </c>
      <c r="H170" s="147">
        <f t="shared" si="11"/>
        <v>1</v>
      </c>
      <c r="I170" s="730"/>
      <c r="J170" s="759"/>
    </row>
    <row r="171" spans="1:10">
      <c r="A171" s="192" t="s">
        <v>3811</v>
      </c>
      <c r="B171" s="154" t="s">
        <v>3812</v>
      </c>
      <c r="C171" s="305">
        <v>0</v>
      </c>
      <c r="D171" s="305">
        <v>0</v>
      </c>
      <c r="E171" s="305">
        <v>0</v>
      </c>
      <c r="F171" s="305">
        <v>1</v>
      </c>
      <c r="G171" s="147">
        <f t="shared" si="10"/>
        <v>0</v>
      </c>
      <c r="H171" s="147">
        <f t="shared" si="11"/>
        <v>1</v>
      </c>
      <c r="I171" s="730"/>
      <c r="J171" s="759"/>
    </row>
    <row r="172" spans="1:10">
      <c r="A172" s="316" t="s">
        <v>2135</v>
      </c>
      <c r="B172" s="205" t="s">
        <v>2136</v>
      </c>
      <c r="C172" s="305">
        <v>2409</v>
      </c>
      <c r="D172" s="305">
        <v>2409</v>
      </c>
      <c r="E172" s="305">
        <v>3787</v>
      </c>
      <c r="F172" s="305">
        <v>3787</v>
      </c>
      <c r="G172" s="147">
        <f t="shared" si="10"/>
        <v>6196</v>
      </c>
      <c r="H172" s="147">
        <f t="shared" si="11"/>
        <v>6196</v>
      </c>
      <c r="I172" s="730"/>
      <c r="J172" s="759"/>
    </row>
    <row r="173" spans="1:10">
      <c r="A173" s="194" t="s">
        <v>3084</v>
      </c>
      <c r="B173" s="152" t="s">
        <v>3085</v>
      </c>
      <c r="C173" s="305">
        <v>0</v>
      </c>
      <c r="D173" s="305">
        <v>0</v>
      </c>
      <c r="E173" s="305">
        <v>0</v>
      </c>
      <c r="F173" s="305">
        <v>1</v>
      </c>
      <c r="G173" s="147">
        <f t="shared" si="10"/>
        <v>0</v>
      </c>
      <c r="H173" s="147">
        <f t="shared" si="11"/>
        <v>1</v>
      </c>
      <c r="I173" s="730"/>
      <c r="J173" s="759"/>
    </row>
    <row r="174" spans="1:10">
      <c r="A174" s="316" t="s">
        <v>1812</v>
      </c>
      <c r="B174" s="205" t="s">
        <v>1813</v>
      </c>
      <c r="C174" s="305">
        <v>0</v>
      </c>
      <c r="D174" s="305">
        <v>0</v>
      </c>
      <c r="E174" s="305">
        <v>1</v>
      </c>
      <c r="F174" s="305">
        <v>2</v>
      </c>
      <c r="G174" s="147">
        <f t="shared" si="10"/>
        <v>1</v>
      </c>
      <c r="H174" s="147">
        <f t="shared" si="11"/>
        <v>2</v>
      </c>
      <c r="I174" s="730"/>
      <c r="J174" s="759"/>
    </row>
    <row r="175" spans="1:10">
      <c r="A175" s="192" t="s">
        <v>2221</v>
      </c>
      <c r="B175" s="154" t="s">
        <v>2222</v>
      </c>
      <c r="C175" s="305">
        <v>14</v>
      </c>
      <c r="D175" s="305">
        <v>15</v>
      </c>
      <c r="E175" s="305">
        <v>5</v>
      </c>
      <c r="F175" s="305">
        <v>5</v>
      </c>
      <c r="G175" s="147">
        <f t="shared" si="10"/>
        <v>19</v>
      </c>
      <c r="H175" s="147">
        <f t="shared" si="11"/>
        <v>20</v>
      </c>
      <c r="I175" s="730"/>
      <c r="J175" s="759"/>
    </row>
    <row r="176" spans="1:10">
      <c r="A176" s="316" t="s">
        <v>2631</v>
      </c>
      <c r="B176" s="205" t="s">
        <v>2632</v>
      </c>
      <c r="C176" s="305">
        <v>0</v>
      </c>
      <c r="D176" s="305">
        <v>1</v>
      </c>
      <c r="E176" s="305">
        <v>0</v>
      </c>
      <c r="F176" s="305">
        <v>1</v>
      </c>
      <c r="G176" s="147">
        <f t="shared" si="10"/>
        <v>0</v>
      </c>
      <c r="H176" s="147">
        <f t="shared" si="11"/>
        <v>2</v>
      </c>
      <c r="I176" s="730"/>
      <c r="J176" s="759"/>
    </row>
    <row r="177" spans="1:10">
      <c r="A177" s="313" t="s">
        <v>1832</v>
      </c>
      <c r="B177" s="200" t="s">
        <v>1833</v>
      </c>
      <c r="C177" s="305">
        <v>0</v>
      </c>
      <c r="D177" s="305">
        <v>0</v>
      </c>
      <c r="E177" s="305">
        <v>0</v>
      </c>
      <c r="F177" s="305">
        <v>1</v>
      </c>
      <c r="G177" s="147">
        <f t="shared" si="10"/>
        <v>0</v>
      </c>
      <c r="H177" s="147">
        <f t="shared" si="11"/>
        <v>1</v>
      </c>
      <c r="I177" s="730"/>
      <c r="J177" s="759"/>
    </row>
    <row r="178" spans="1:10">
      <c r="A178" s="11" t="s">
        <v>5334</v>
      </c>
      <c r="B178" s="93" t="s">
        <v>5335</v>
      </c>
      <c r="C178" s="305">
        <v>0</v>
      </c>
      <c r="D178" s="305">
        <v>0</v>
      </c>
      <c r="E178" s="305">
        <v>0</v>
      </c>
      <c r="F178" s="305">
        <v>1</v>
      </c>
      <c r="G178" s="147">
        <f t="shared" si="10"/>
        <v>0</v>
      </c>
      <c r="H178" s="147">
        <f t="shared" si="11"/>
        <v>1</v>
      </c>
      <c r="I178" s="730"/>
      <c r="J178" s="759"/>
    </row>
    <row r="179" spans="1:10">
      <c r="A179" s="194" t="s">
        <v>5336</v>
      </c>
      <c r="B179" s="152" t="s">
        <v>5337</v>
      </c>
      <c r="C179" s="305">
        <v>0</v>
      </c>
      <c r="D179" s="305">
        <v>0</v>
      </c>
      <c r="E179" s="305">
        <v>6</v>
      </c>
      <c r="F179" s="305">
        <v>5</v>
      </c>
      <c r="G179" s="147">
        <f t="shared" si="10"/>
        <v>6</v>
      </c>
      <c r="H179" s="147">
        <f t="shared" si="11"/>
        <v>5</v>
      </c>
      <c r="I179" s="730"/>
      <c r="J179" s="759"/>
    </row>
    <row r="180" spans="1:10" ht="24">
      <c r="A180" s="194" t="s">
        <v>5338</v>
      </c>
      <c r="B180" s="152" t="s">
        <v>5339</v>
      </c>
      <c r="C180" s="305">
        <v>0</v>
      </c>
      <c r="D180" s="305">
        <v>0</v>
      </c>
      <c r="E180" s="305">
        <v>6</v>
      </c>
      <c r="F180" s="305">
        <v>10</v>
      </c>
      <c r="G180" s="147">
        <f t="shared" si="10"/>
        <v>6</v>
      </c>
      <c r="H180" s="147">
        <f t="shared" si="11"/>
        <v>10</v>
      </c>
      <c r="I180" s="730"/>
      <c r="J180" s="759"/>
    </row>
    <row r="181" spans="1:10">
      <c r="A181" s="376" t="s">
        <v>5340</v>
      </c>
      <c r="B181" s="757" t="s">
        <v>5341</v>
      </c>
      <c r="C181" s="305">
        <v>0</v>
      </c>
      <c r="D181" s="305">
        <v>0</v>
      </c>
      <c r="E181" s="305">
        <v>1</v>
      </c>
      <c r="F181" s="305">
        <v>2</v>
      </c>
      <c r="G181" s="147">
        <f t="shared" si="10"/>
        <v>1</v>
      </c>
      <c r="H181" s="147">
        <f t="shared" si="11"/>
        <v>2</v>
      </c>
      <c r="I181" s="730"/>
      <c r="J181" s="759"/>
    </row>
    <row r="182" spans="1:10">
      <c r="A182" s="313" t="s">
        <v>5342</v>
      </c>
      <c r="B182" s="200" t="s">
        <v>5343</v>
      </c>
      <c r="C182" s="305">
        <v>0</v>
      </c>
      <c r="D182" s="305">
        <v>0</v>
      </c>
      <c r="E182" s="305">
        <v>0</v>
      </c>
      <c r="F182" s="305">
        <v>1</v>
      </c>
      <c r="G182" s="147">
        <f t="shared" si="10"/>
        <v>0</v>
      </c>
      <c r="H182" s="147">
        <f t="shared" si="11"/>
        <v>1</v>
      </c>
      <c r="I182" s="730"/>
      <c r="J182" s="759"/>
    </row>
    <row r="183" spans="1:10">
      <c r="A183" s="194" t="s">
        <v>5344</v>
      </c>
      <c r="B183" s="152" t="s">
        <v>5345</v>
      </c>
      <c r="C183" s="305">
        <v>0</v>
      </c>
      <c r="D183" s="305">
        <v>0</v>
      </c>
      <c r="E183" s="305">
        <v>1</v>
      </c>
      <c r="F183" s="305">
        <v>1</v>
      </c>
      <c r="G183" s="147">
        <f t="shared" si="10"/>
        <v>1</v>
      </c>
      <c r="H183" s="147">
        <f t="shared" si="11"/>
        <v>1</v>
      </c>
      <c r="I183" s="730"/>
      <c r="J183" s="759"/>
    </row>
    <row r="184" spans="1:10">
      <c r="A184" s="194" t="s">
        <v>5346</v>
      </c>
      <c r="B184" s="152" t="s">
        <v>5347</v>
      </c>
      <c r="C184" s="305">
        <v>0</v>
      </c>
      <c r="D184" s="305">
        <v>0</v>
      </c>
      <c r="E184" s="305">
        <v>0</v>
      </c>
      <c r="F184" s="305">
        <v>1</v>
      </c>
      <c r="G184" s="147">
        <f t="shared" si="10"/>
        <v>0</v>
      </c>
      <c r="H184" s="147">
        <f t="shared" si="11"/>
        <v>1</v>
      </c>
      <c r="I184" s="730"/>
      <c r="J184" s="759"/>
    </row>
    <row r="185" spans="1:10">
      <c r="A185" s="194" t="s">
        <v>5348</v>
      </c>
      <c r="B185" s="152" t="s">
        <v>5349</v>
      </c>
      <c r="C185" s="305">
        <v>0</v>
      </c>
      <c r="D185" s="305">
        <v>0</v>
      </c>
      <c r="E185" s="305">
        <v>1</v>
      </c>
      <c r="F185" s="305">
        <v>1</v>
      </c>
      <c r="G185" s="147">
        <f t="shared" si="10"/>
        <v>1</v>
      </c>
      <c r="H185" s="147">
        <f t="shared" si="11"/>
        <v>1</v>
      </c>
      <c r="I185" s="730"/>
      <c r="J185" s="759"/>
    </row>
    <row r="186" spans="1:10">
      <c r="A186" s="313" t="s">
        <v>5350</v>
      </c>
      <c r="B186" s="200" t="s">
        <v>5351</v>
      </c>
      <c r="C186" s="305">
        <v>0</v>
      </c>
      <c r="D186" s="305">
        <v>0</v>
      </c>
      <c r="E186" s="305">
        <v>0</v>
      </c>
      <c r="F186" s="305">
        <v>1</v>
      </c>
      <c r="G186" s="147">
        <f t="shared" si="10"/>
        <v>0</v>
      </c>
      <c r="H186" s="147">
        <f t="shared" si="11"/>
        <v>1</v>
      </c>
      <c r="I186" s="730"/>
      <c r="J186" s="759"/>
    </row>
    <row r="187" spans="1:10">
      <c r="A187" s="313" t="s">
        <v>5352</v>
      </c>
      <c r="B187" s="200" t="s">
        <v>5353</v>
      </c>
      <c r="C187" s="305">
        <v>0</v>
      </c>
      <c r="D187" s="305">
        <v>0</v>
      </c>
      <c r="E187" s="305">
        <v>2</v>
      </c>
      <c r="F187" s="305">
        <v>3</v>
      </c>
      <c r="G187" s="147">
        <f t="shared" si="10"/>
        <v>2</v>
      </c>
      <c r="H187" s="147">
        <f t="shared" si="11"/>
        <v>3</v>
      </c>
      <c r="I187" s="730"/>
      <c r="J187" s="759"/>
    </row>
    <row r="188" spans="1:10">
      <c r="A188" s="313" t="s">
        <v>5354</v>
      </c>
      <c r="B188" s="200" t="s">
        <v>5355</v>
      </c>
      <c r="C188" s="305">
        <v>0</v>
      </c>
      <c r="D188" s="305">
        <v>0</v>
      </c>
      <c r="E188" s="305">
        <v>1</v>
      </c>
      <c r="F188" s="305">
        <v>1</v>
      </c>
      <c r="G188" s="147">
        <f t="shared" si="10"/>
        <v>1</v>
      </c>
      <c r="H188" s="147">
        <f t="shared" si="11"/>
        <v>1</v>
      </c>
      <c r="I188" s="730"/>
      <c r="J188" s="759"/>
    </row>
    <row r="189" spans="1:10">
      <c r="A189" s="11" t="s">
        <v>5356</v>
      </c>
      <c r="B189" s="93" t="s">
        <v>5357</v>
      </c>
      <c r="C189" s="305">
        <v>0</v>
      </c>
      <c r="D189" s="305">
        <v>0</v>
      </c>
      <c r="E189" s="305">
        <v>0</v>
      </c>
      <c r="F189" s="305">
        <v>1</v>
      </c>
      <c r="G189" s="147">
        <f t="shared" ref="G189:G220" si="12">C189+E189</f>
        <v>0</v>
      </c>
      <c r="H189" s="147">
        <f t="shared" ref="H189:H220" si="13">D189+F189</f>
        <v>1</v>
      </c>
      <c r="I189" s="730"/>
      <c r="J189" s="759"/>
    </row>
    <row r="190" spans="1:10">
      <c r="A190" s="194" t="s">
        <v>5358</v>
      </c>
      <c r="B190" s="152" t="s">
        <v>5359</v>
      </c>
      <c r="C190" s="305">
        <v>0</v>
      </c>
      <c r="D190" s="305">
        <v>0</v>
      </c>
      <c r="E190" s="305">
        <v>0</v>
      </c>
      <c r="F190" s="305">
        <v>1</v>
      </c>
      <c r="G190" s="147">
        <f t="shared" si="12"/>
        <v>0</v>
      </c>
      <c r="H190" s="147">
        <f t="shared" si="13"/>
        <v>1</v>
      </c>
      <c r="I190" s="730"/>
      <c r="J190" s="759"/>
    </row>
    <row r="191" spans="1:10">
      <c r="A191" s="11" t="s">
        <v>5360</v>
      </c>
      <c r="B191" s="93" t="s">
        <v>5361</v>
      </c>
      <c r="C191" s="305">
        <v>0</v>
      </c>
      <c r="D191" s="305">
        <v>0</v>
      </c>
      <c r="E191" s="305">
        <v>0</v>
      </c>
      <c r="F191" s="305">
        <v>1</v>
      </c>
      <c r="G191" s="147">
        <f t="shared" si="12"/>
        <v>0</v>
      </c>
      <c r="H191" s="147">
        <f t="shared" si="13"/>
        <v>1</v>
      </c>
      <c r="I191" s="730"/>
      <c r="J191" s="759"/>
    </row>
    <row r="192" spans="1:10" ht="24">
      <c r="A192" s="194" t="s">
        <v>5362</v>
      </c>
      <c r="B192" s="152" t="s">
        <v>5363</v>
      </c>
      <c r="C192" s="305">
        <v>0</v>
      </c>
      <c r="D192" s="305">
        <v>0</v>
      </c>
      <c r="E192" s="305">
        <v>0</v>
      </c>
      <c r="F192" s="305">
        <v>1</v>
      </c>
      <c r="G192" s="147">
        <f t="shared" si="12"/>
        <v>0</v>
      </c>
      <c r="H192" s="147">
        <f t="shared" si="13"/>
        <v>1</v>
      </c>
      <c r="I192" s="730"/>
      <c r="J192" s="759"/>
    </row>
    <row r="193" spans="1:10">
      <c r="A193" s="194" t="s">
        <v>2331</v>
      </c>
      <c r="B193" s="334" t="s">
        <v>2332</v>
      </c>
      <c r="C193" s="305">
        <v>0</v>
      </c>
      <c r="D193" s="305">
        <v>0</v>
      </c>
      <c r="E193" s="305">
        <v>0</v>
      </c>
      <c r="F193" s="305">
        <v>1</v>
      </c>
      <c r="G193" s="147">
        <f t="shared" si="12"/>
        <v>0</v>
      </c>
      <c r="H193" s="147">
        <f t="shared" si="13"/>
        <v>1</v>
      </c>
      <c r="I193" s="730"/>
      <c r="J193" s="759"/>
    </row>
    <row r="194" spans="1:10">
      <c r="A194" s="316" t="s">
        <v>2157</v>
      </c>
      <c r="B194" s="552" t="s">
        <v>2158</v>
      </c>
      <c r="C194" s="305">
        <v>0</v>
      </c>
      <c r="D194" s="305">
        <v>0</v>
      </c>
      <c r="E194" s="305">
        <v>122</v>
      </c>
      <c r="F194" s="305">
        <v>150</v>
      </c>
      <c r="G194" s="147">
        <f t="shared" si="12"/>
        <v>122</v>
      </c>
      <c r="H194" s="147">
        <f t="shared" si="13"/>
        <v>150</v>
      </c>
      <c r="I194" s="730"/>
      <c r="J194" s="759"/>
    </row>
    <row r="195" spans="1:10">
      <c r="A195" s="316" t="s">
        <v>4009</v>
      </c>
      <c r="B195" s="205" t="s">
        <v>4010</v>
      </c>
      <c r="C195" s="305">
        <v>0</v>
      </c>
      <c r="D195" s="305">
        <v>3</v>
      </c>
      <c r="E195" s="305"/>
      <c r="F195" s="305">
        <v>0</v>
      </c>
      <c r="G195" s="147">
        <f t="shared" si="12"/>
        <v>0</v>
      </c>
      <c r="H195" s="147">
        <f t="shared" si="13"/>
        <v>3</v>
      </c>
      <c r="I195" s="730"/>
      <c r="J195" s="759"/>
    </row>
    <row r="196" spans="1:10">
      <c r="A196" s="194" t="s">
        <v>5364</v>
      </c>
      <c r="B196" s="152" t="s">
        <v>5365</v>
      </c>
      <c r="C196" s="305">
        <v>0</v>
      </c>
      <c r="D196" s="305">
        <v>0</v>
      </c>
      <c r="E196" s="305">
        <v>0</v>
      </c>
      <c r="F196" s="305">
        <v>1</v>
      </c>
      <c r="G196" s="147">
        <f t="shared" si="12"/>
        <v>0</v>
      </c>
      <c r="H196" s="147">
        <f t="shared" si="13"/>
        <v>1</v>
      </c>
      <c r="I196" s="730"/>
      <c r="J196" s="759"/>
    </row>
    <row r="197" spans="1:10">
      <c r="A197" s="25" t="s">
        <v>2349</v>
      </c>
      <c r="B197" s="22" t="s">
        <v>2350</v>
      </c>
      <c r="C197" s="305">
        <v>0</v>
      </c>
      <c r="D197" s="305">
        <v>0</v>
      </c>
      <c r="E197" s="305">
        <v>6</v>
      </c>
      <c r="F197" s="305">
        <v>7</v>
      </c>
      <c r="G197" s="147">
        <f t="shared" si="12"/>
        <v>6</v>
      </c>
      <c r="H197" s="147">
        <f t="shared" si="13"/>
        <v>7</v>
      </c>
      <c r="I197" s="730"/>
      <c r="J197" s="759"/>
    </row>
    <row r="198" spans="1:10">
      <c r="A198" s="192" t="s">
        <v>2161</v>
      </c>
      <c r="B198" s="154" t="s">
        <v>2162</v>
      </c>
      <c r="C198" s="305">
        <v>0</v>
      </c>
      <c r="D198" s="305">
        <v>0</v>
      </c>
      <c r="E198" s="305">
        <v>824</v>
      </c>
      <c r="F198" s="305">
        <v>824</v>
      </c>
      <c r="G198" s="147">
        <f t="shared" si="12"/>
        <v>824</v>
      </c>
      <c r="H198" s="147">
        <f t="shared" si="13"/>
        <v>824</v>
      </c>
      <c r="I198" s="730"/>
      <c r="J198" s="759"/>
    </row>
    <row r="199" spans="1:10">
      <c r="A199" s="194" t="s">
        <v>5366</v>
      </c>
      <c r="B199" s="152" t="s">
        <v>5367</v>
      </c>
      <c r="C199" s="305">
        <v>0</v>
      </c>
      <c r="D199" s="305">
        <v>0</v>
      </c>
      <c r="E199" s="305">
        <v>0</v>
      </c>
      <c r="F199" s="305">
        <v>1</v>
      </c>
      <c r="G199" s="147">
        <f t="shared" si="12"/>
        <v>0</v>
      </c>
      <c r="H199" s="147">
        <f t="shared" si="13"/>
        <v>1</v>
      </c>
      <c r="I199" s="730"/>
      <c r="J199" s="759"/>
    </row>
    <row r="200" spans="1:10">
      <c r="A200" s="194" t="s">
        <v>3025</v>
      </c>
      <c r="B200" s="152" t="s">
        <v>3026</v>
      </c>
      <c r="C200" s="305">
        <v>0</v>
      </c>
      <c r="D200" s="305">
        <v>0</v>
      </c>
      <c r="E200" s="305">
        <v>0</v>
      </c>
      <c r="F200" s="305">
        <v>1</v>
      </c>
      <c r="G200" s="147">
        <f t="shared" si="12"/>
        <v>0</v>
      </c>
      <c r="H200" s="147">
        <f t="shared" si="13"/>
        <v>1</v>
      </c>
      <c r="I200" s="730"/>
      <c r="J200" s="759"/>
    </row>
    <row r="201" spans="1:10">
      <c r="A201" s="194" t="s">
        <v>3941</v>
      </c>
      <c r="B201" s="152" t="s">
        <v>3942</v>
      </c>
      <c r="C201" s="305">
        <v>0</v>
      </c>
      <c r="D201" s="305">
        <v>0</v>
      </c>
      <c r="E201" s="305">
        <v>0</v>
      </c>
      <c r="F201" s="305">
        <v>1</v>
      </c>
      <c r="G201" s="147">
        <f t="shared" si="12"/>
        <v>0</v>
      </c>
      <c r="H201" s="147">
        <f t="shared" si="13"/>
        <v>1</v>
      </c>
      <c r="I201" s="730"/>
      <c r="J201" s="759"/>
    </row>
    <row r="202" spans="1:10">
      <c r="A202" s="525" t="s">
        <v>2058</v>
      </c>
      <c r="B202" s="523" t="s">
        <v>2059</v>
      </c>
      <c r="C202" s="305">
        <v>0</v>
      </c>
      <c r="D202" s="305">
        <v>0</v>
      </c>
      <c r="E202" s="305">
        <v>0</v>
      </c>
      <c r="F202" s="305">
        <v>1</v>
      </c>
      <c r="G202" s="147">
        <f t="shared" si="12"/>
        <v>0</v>
      </c>
      <c r="H202" s="147">
        <f t="shared" si="13"/>
        <v>1</v>
      </c>
      <c r="I202" s="730"/>
      <c r="J202" s="759"/>
    </row>
    <row r="203" spans="1:10">
      <c r="A203" s="192" t="s">
        <v>2229</v>
      </c>
      <c r="B203" s="154" t="s">
        <v>2230</v>
      </c>
      <c r="C203" s="305">
        <v>13</v>
      </c>
      <c r="D203" s="305">
        <v>20</v>
      </c>
      <c r="E203" s="305"/>
      <c r="F203" s="305">
        <v>0</v>
      </c>
      <c r="G203" s="147">
        <f t="shared" si="12"/>
        <v>13</v>
      </c>
      <c r="H203" s="147">
        <f t="shared" si="13"/>
        <v>20</v>
      </c>
      <c r="I203" s="730"/>
      <c r="J203" s="759"/>
    </row>
    <row r="204" spans="1:10">
      <c r="A204" s="192" t="s">
        <v>5368</v>
      </c>
      <c r="B204" s="154" t="s">
        <v>5369</v>
      </c>
      <c r="C204" s="305">
        <v>0</v>
      </c>
      <c r="D204" s="305">
        <v>0</v>
      </c>
      <c r="E204" s="305">
        <v>0</v>
      </c>
      <c r="F204" s="305">
        <v>1</v>
      </c>
      <c r="G204" s="147">
        <f t="shared" si="12"/>
        <v>0</v>
      </c>
      <c r="H204" s="147">
        <f t="shared" si="13"/>
        <v>1</v>
      </c>
      <c r="I204" s="730"/>
      <c r="J204" s="759"/>
    </row>
    <row r="205" spans="1:10">
      <c r="A205" s="192" t="s">
        <v>2163</v>
      </c>
      <c r="B205" s="154" t="s">
        <v>2164</v>
      </c>
      <c r="C205" s="305">
        <v>0</v>
      </c>
      <c r="D205" s="305">
        <v>0</v>
      </c>
      <c r="E205" s="305">
        <v>11</v>
      </c>
      <c r="F205" s="305">
        <v>10</v>
      </c>
      <c r="G205" s="147">
        <f t="shared" si="12"/>
        <v>11</v>
      </c>
      <c r="H205" s="147">
        <f t="shared" si="13"/>
        <v>10</v>
      </c>
      <c r="I205" s="730"/>
      <c r="J205" s="759"/>
    </row>
    <row r="206" spans="1:10">
      <c r="A206" s="316" t="s">
        <v>2167</v>
      </c>
      <c r="B206" s="205" t="s">
        <v>2168</v>
      </c>
      <c r="C206" s="305">
        <v>0</v>
      </c>
      <c r="D206" s="305">
        <v>0</v>
      </c>
      <c r="E206" s="305">
        <v>547</v>
      </c>
      <c r="F206" s="305">
        <v>547</v>
      </c>
      <c r="G206" s="147">
        <f t="shared" si="12"/>
        <v>547</v>
      </c>
      <c r="H206" s="147">
        <f t="shared" si="13"/>
        <v>547</v>
      </c>
      <c r="I206" s="730"/>
      <c r="J206" s="759"/>
    </row>
    <row r="207" spans="1:10">
      <c r="A207" s="316" t="s">
        <v>2371</v>
      </c>
      <c r="B207" s="205" t="s">
        <v>2372</v>
      </c>
      <c r="C207" s="305">
        <v>0</v>
      </c>
      <c r="D207" s="305">
        <v>0</v>
      </c>
      <c r="E207" s="305">
        <v>111</v>
      </c>
      <c r="F207" s="305">
        <v>100</v>
      </c>
      <c r="G207" s="147">
        <f t="shared" si="12"/>
        <v>111</v>
      </c>
      <c r="H207" s="147">
        <f t="shared" si="13"/>
        <v>100</v>
      </c>
      <c r="I207" s="730"/>
      <c r="J207" s="759"/>
    </row>
    <row r="208" spans="1:10">
      <c r="A208" s="525" t="s">
        <v>2373</v>
      </c>
      <c r="B208" s="523" t="s">
        <v>2374</v>
      </c>
      <c r="C208" s="305">
        <v>0</v>
      </c>
      <c r="D208" s="305">
        <v>0</v>
      </c>
      <c r="E208" s="305">
        <v>0</v>
      </c>
      <c r="F208" s="305">
        <v>1</v>
      </c>
      <c r="G208" s="147">
        <f t="shared" si="12"/>
        <v>0</v>
      </c>
      <c r="H208" s="147">
        <f t="shared" si="13"/>
        <v>1</v>
      </c>
      <c r="I208" s="730"/>
      <c r="J208" s="759"/>
    </row>
    <row r="209" spans="1:10">
      <c r="A209" s="192" t="s">
        <v>2171</v>
      </c>
      <c r="B209" s="154" t="s">
        <v>2172</v>
      </c>
      <c r="C209" s="305">
        <v>0</v>
      </c>
      <c r="D209" s="305">
        <v>0</v>
      </c>
      <c r="E209" s="305">
        <v>1</v>
      </c>
      <c r="F209" s="305">
        <v>1</v>
      </c>
      <c r="G209" s="147">
        <f t="shared" si="12"/>
        <v>1</v>
      </c>
      <c r="H209" s="147">
        <f t="shared" si="13"/>
        <v>1</v>
      </c>
      <c r="I209" s="730"/>
      <c r="J209" s="759"/>
    </row>
    <row r="210" spans="1:10">
      <c r="A210" s="316" t="s">
        <v>2173</v>
      </c>
      <c r="B210" s="205" t="s">
        <v>2174</v>
      </c>
      <c r="C210" s="305">
        <v>0</v>
      </c>
      <c r="D210" s="305">
        <v>0</v>
      </c>
      <c r="E210" s="305">
        <v>19</v>
      </c>
      <c r="F210" s="305">
        <v>30</v>
      </c>
      <c r="G210" s="147">
        <f t="shared" si="12"/>
        <v>19</v>
      </c>
      <c r="H210" s="147">
        <f t="shared" si="13"/>
        <v>30</v>
      </c>
      <c r="I210" s="730"/>
      <c r="J210" s="759"/>
    </row>
    <row r="211" spans="1:10">
      <c r="A211" s="194" t="s">
        <v>2375</v>
      </c>
      <c r="B211" s="152" t="s">
        <v>2376</v>
      </c>
      <c r="C211" s="305">
        <v>0</v>
      </c>
      <c r="D211" s="305">
        <v>0</v>
      </c>
      <c r="E211" s="305">
        <v>61</v>
      </c>
      <c r="F211" s="305">
        <v>60</v>
      </c>
      <c r="G211" s="147">
        <f t="shared" si="12"/>
        <v>61</v>
      </c>
      <c r="H211" s="147">
        <f t="shared" si="13"/>
        <v>60</v>
      </c>
      <c r="I211" s="730"/>
      <c r="J211" s="759"/>
    </row>
    <row r="212" spans="1:10">
      <c r="A212" s="194" t="s">
        <v>2175</v>
      </c>
      <c r="B212" s="152" t="s">
        <v>2176</v>
      </c>
      <c r="C212" s="305">
        <v>0</v>
      </c>
      <c r="D212" s="305">
        <v>0</v>
      </c>
      <c r="E212" s="305">
        <v>0</v>
      </c>
      <c r="F212" s="305">
        <v>1</v>
      </c>
      <c r="G212" s="147">
        <f t="shared" si="12"/>
        <v>0</v>
      </c>
      <c r="H212" s="147">
        <f t="shared" si="13"/>
        <v>1</v>
      </c>
      <c r="I212" s="730"/>
      <c r="J212" s="759"/>
    </row>
    <row r="213" spans="1:10">
      <c r="A213" s="313" t="s">
        <v>2377</v>
      </c>
      <c r="B213" s="200" t="s">
        <v>2378</v>
      </c>
      <c r="C213" s="305">
        <v>0</v>
      </c>
      <c r="D213" s="305">
        <v>0</v>
      </c>
      <c r="E213" s="305">
        <v>0</v>
      </c>
      <c r="F213" s="305">
        <v>1</v>
      </c>
      <c r="G213" s="147">
        <f t="shared" si="12"/>
        <v>0</v>
      </c>
      <c r="H213" s="147">
        <f t="shared" si="13"/>
        <v>1</v>
      </c>
      <c r="I213" s="730"/>
      <c r="J213" s="759"/>
    </row>
    <row r="214" spans="1:10">
      <c r="A214" s="525" t="s">
        <v>2177</v>
      </c>
      <c r="B214" s="523" t="s">
        <v>2178</v>
      </c>
      <c r="C214" s="305">
        <v>0</v>
      </c>
      <c r="D214" s="305">
        <v>0</v>
      </c>
      <c r="E214" s="305">
        <v>170</v>
      </c>
      <c r="F214" s="305">
        <v>200</v>
      </c>
      <c r="G214" s="147">
        <f t="shared" si="12"/>
        <v>170</v>
      </c>
      <c r="H214" s="147">
        <f t="shared" si="13"/>
        <v>200</v>
      </c>
      <c r="I214" s="730"/>
      <c r="J214" s="759"/>
    </row>
    <row r="215" spans="1:10">
      <c r="A215" s="762" t="s">
        <v>5118</v>
      </c>
      <c r="B215" s="763" t="s">
        <v>5119</v>
      </c>
      <c r="C215" s="305">
        <v>0</v>
      </c>
      <c r="D215" s="305">
        <v>0</v>
      </c>
      <c r="E215" s="305">
        <v>0</v>
      </c>
      <c r="F215" s="305">
        <v>1</v>
      </c>
      <c r="G215" s="147">
        <f t="shared" si="12"/>
        <v>0</v>
      </c>
      <c r="H215" s="147">
        <f t="shared" si="13"/>
        <v>1</v>
      </c>
      <c r="I215" s="730"/>
      <c r="J215" s="759"/>
    </row>
    <row r="216" spans="1:10">
      <c r="A216" s="525" t="s">
        <v>5120</v>
      </c>
      <c r="B216" s="523" t="s">
        <v>5121</v>
      </c>
      <c r="C216" s="305">
        <v>0</v>
      </c>
      <c r="D216" s="305">
        <v>0</v>
      </c>
      <c r="E216" s="305">
        <v>0</v>
      </c>
      <c r="F216" s="305">
        <v>1</v>
      </c>
      <c r="G216" s="147">
        <f t="shared" si="12"/>
        <v>0</v>
      </c>
      <c r="H216" s="147">
        <f t="shared" si="13"/>
        <v>1</v>
      </c>
      <c r="I216" s="730"/>
      <c r="J216" s="759"/>
    </row>
    <row r="217" spans="1:10">
      <c r="A217" s="313" t="s">
        <v>3466</v>
      </c>
      <c r="B217" s="200" t="s">
        <v>3467</v>
      </c>
      <c r="C217" s="305">
        <v>0</v>
      </c>
      <c r="D217" s="305">
        <v>0</v>
      </c>
      <c r="E217" s="305">
        <v>12</v>
      </c>
      <c r="F217" s="305">
        <v>10</v>
      </c>
      <c r="G217" s="147">
        <f t="shared" si="12"/>
        <v>12</v>
      </c>
      <c r="H217" s="147">
        <f t="shared" si="13"/>
        <v>10</v>
      </c>
      <c r="I217" s="730"/>
      <c r="J217" s="759"/>
    </row>
    <row r="218" spans="1:10">
      <c r="A218" s="525" t="s">
        <v>2385</v>
      </c>
      <c r="B218" s="523" t="s">
        <v>2386</v>
      </c>
      <c r="C218" s="305">
        <v>0</v>
      </c>
      <c r="D218" s="305">
        <v>0</v>
      </c>
      <c r="E218" s="305">
        <v>20</v>
      </c>
      <c r="F218" s="305">
        <v>30</v>
      </c>
      <c r="G218" s="147">
        <f t="shared" si="12"/>
        <v>20</v>
      </c>
      <c r="H218" s="147">
        <f t="shared" si="13"/>
        <v>30</v>
      </c>
      <c r="I218" s="730"/>
      <c r="J218" s="759"/>
    </row>
    <row r="219" spans="1:10">
      <c r="A219" s="316" t="s">
        <v>2387</v>
      </c>
      <c r="B219" s="205" t="s">
        <v>2388</v>
      </c>
      <c r="C219" s="305">
        <v>0</v>
      </c>
      <c r="D219" s="305">
        <v>0</v>
      </c>
      <c r="E219" s="305">
        <v>0</v>
      </c>
      <c r="F219" s="305">
        <v>1</v>
      </c>
      <c r="G219" s="147">
        <f t="shared" si="12"/>
        <v>0</v>
      </c>
      <c r="H219" s="147">
        <f t="shared" si="13"/>
        <v>1</v>
      </c>
      <c r="I219" s="730"/>
      <c r="J219" s="759"/>
    </row>
    <row r="220" spans="1:10">
      <c r="A220" s="313" t="s">
        <v>2391</v>
      </c>
      <c r="B220" s="200" t="s">
        <v>2392</v>
      </c>
      <c r="C220" s="305">
        <v>0</v>
      </c>
      <c r="D220" s="305">
        <v>0</v>
      </c>
      <c r="E220" s="305">
        <v>8</v>
      </c>
      <c r="F220" s="305">
        <v>30</v>
      </c>
      <c r="G220" s="147">
        <f t="shared" si="12"/>
        <v>8</v>
      </c>
      <c r="H220" s="147">
        <f t="shared" si="13"/>
        <v>30</v>
      </c>
      <c r="I220" s="730"/>
      <c r="J220" s="759"/>
    </row>
    <row r="221" spans="1:10">
      <c r="A221" s="318" t="s">
        <v>2179</v>
      </c>
      <c r="B221" s="205" t="s">
        <v>2180</v>
      </c>
      <c r="C221" s="305">
        <v>671</v>
      </c>
      <c r="D221" s="305">
        <v>671</v>
      </c>
      <c r="E221" s="305">
        <v>23</v>
      </c>
      <c r="F221" s="305">
        <v>50</v>
      </c>
      <c r="G221" s="147">
        <f t="shared" ref="G221:G252" si="14">C221+E221</f>
        <v>694</v>
      </c>
      <c r="H221" s="147">
        <f t="shared" ref="H221:H252" si="15">D221+F221</f>
        <v>721</v>
      </c>
      <c r="I221" s="730"/>
      <c r="J221" s="759"/>
    </row>
    <row r="222" spans="1:10">
      <c r="A222" s="25" t="s">
        <v>2961</v>
      </c>
      <c r="B222" s="22" t="s">
        <v>2962</v>
      </c>
      <c r="C222" s="305">
        <v>0</v>
      </c>
      <c r="D222" s="305">
        <v>0</v>
      </c>
      <c r="E222" s="305">
        <v>0</v>
      </c>
      <c r="F222" s="305">
        <v>1</v>
      </c>
      <c r="G222" s="147">
        <f t="shared" si="14"/>
        <v>0</v>
      </c>
      <c r="H222" s="147">
        <f t="shared" si="15"/>
        <v>1</v>
      </c>
      <c r="I222" s="730"/>
      <c r="J222" s="759"/>
    </row>
    <row r="223" spans="1:10">
      <c r="A223" s="192" t="s">
        <v>2397</v>
      </c>
      <c r="B223" s="154" t="s">
        <v>5124</v>
      </c>
      <c r="C223" s="305">
        <v>0</v>
      </c>
      <c r="D223" s="305">
        <v>0</v>
      </c>
      <c r="E223" s="305">
        <v>0</v>
      </c>
      <c r="F223" s="305">
        <v>1</v>
      </c>
      <c r="G223" s="147">
        <f t="shared" si="14"/>
        <v>0</v>
      </c>
      <c r="H223" s="147">
        <f t="shared" si="15"/>
        <v>1</v>
      </c>
      <c r="I223" s="730"/>
      <c r="J223" s="759"/>
    </row>
    <row r="224" spans="1:10">
      <c r="A224" s="313" t="s">
        <v>2399</v>
      </c>
      <c r="B224" s="200" t="s">
        <v>2400</v>
      </c>
      <c r="C224" s="305">
        <v>0</v>
      </c>
      <c r="D224" s="305">
        <v>0</v>
      </c>
      <c r="E224" s="305">
        <v>0</v>
      </c>
      <c r="F224" s="305">
        <v>1</v>
      </c>
      <c r="G224" s="147">
        <f t="shared" si="14"/>
        <v>0</v>
      </c>
      <c r="H224" s="147">
        <f t="shared" si="15"/>
        <v>1</v>
      </c>
      <c r="I224" s="730"/>
      <c r="J224" s="759"/>
    </row>
    <row r="225" spans="1:10">
      <c r="A225" s="192" t="s">
        <v>2401</v>
      </c>
      <c r="B225" s="154" t="s">
        <v>2402</v>
      </c>
      <c r="C225" s="305">
        <v>0</v>
      </c>
      <c r="D225" s="305">
        <v>0</v>
      </c>
      <c r="E225" s="305">
        <v>0</v>
      </c>
      <c r="F225" s="305">
        <v>1</v>
      </c>
      <c r="G225" s="147">
        <f t="shared" si="14"/>
        <v>0</v>
      </c>
      <c r="H225" s="147">
        <f t="shared" si="15"/>
        <v>1</v>
      </c>
      <c r="I225" s="730"/>
      <c r="J225" s="759"/>
    </row>
    <row r="226" spans="1:10">
      <c r="A226" s="192" t="s">
        <v>2403</v>
      </c>
      <c r="B226" s="154" t="s">
        <v>2404</v>
      </c>
      <c r="C226" s="305">
        <v>0</v>
      </c>
      <c r="D226" s="305">
        <v>0</v>
      </c>
      <c r="E226" s="305">
        <v>0</v>
      </c>
      <c r="F226" s="305">
        <v>1</v>
      </c>
      <c r="G226" s="147">
        <f t="shared" si="14"/>
        <v>0</v>
      </c>
      <c r="H226" s="147">
        <f t="shared" si="15"/>
        <v>1</v>
      </c>
      <c r="I226" s="730"/>
      <c r="J226" s="759"/>
    </row>
    <row r="227" spans="1:10">
      <c r="A227" s="313" t="s">
        <v>2541</v>
      </c>
      <c r="B227" s="200" t="s">
        <v>2542</v>
      </c>
      <c r="C227" s="305">
        <v>0</v>
      </c>
      <c r="D227" s="305">
        <v>0</v>
      </c>
      <c r="E227" s="305">
        <v>0</v>
      </c>
      <c r="F227" s="305">
        <v>1</v>
      </c>
      <c r="G227" s="147">
        <f t="shared" si="14"/>
        <v>0</v>
      </c>
      <c r="H227" s="147">
        <f t="shared" si="15"/>
        <v>1</v>
      </c>
      <c r="I227" s="730"/>
      <c r="J227" s="759"/>
    </row>
    <row r="228" spans="1:10">
      <c r="A228" s="194" t="s">
        <v>3470</v>
      </c>
      <c r="B228" s="152" t="s">
        <v>3471</v>
      </c>
      <c r="C228" s="305">
        <v>0</v>
      </c>
      <c r="D228" s="305">
        <v>0</v>
      </c>
      <c r="E228" s="305">
        <v>0</v>
      </c>
      <c r="F228" s="305">
        <v>1</v>
      </c>
      <c r="G228" s="147">
        <f t="shared" si="14"/>
        <v>0</v>
      </c>
      <c r="H228" s="147">
        <f t="shared" si="15"/>
        <v>1</v>
      </c>
      <c r="I228" s="730"/>
      <c r="J228" s="759"/>
    </row>
    <row r="229" spans="1:10">
      <c r="A229" s="525" t="s">
        <v>3164</v>
      </c>
      <c r="B229" s="523" t="s">
        <v>3165</v>
      </c>
      <c r="C229" s="305">
        <v>0</v>
      </c>
      <c r="D229" s="305">
        <v>0</v>
      </c>
      <c r="E229" s="305">
        <v>4</v>
      </c>
      <c r="F229" s="305">
        <v>5</v>
      </c>
      <c r="G229" s="147">
        <f t="shared" si="14"/>
        <v>4</v>
      </c>
      <c r="H229" s="147">
        <f t="shared" si="15"/>
        <v>5</v>
      </c>
      <c r="I229" s="730"/>
      <c r="J229" s="759"/>
    </row>
    <row r="230" spans="1:10">
      <c r="A230" s="525" t="s">
        <v>5370</v>
      </c>
      <c r="B230" s="523" t="s">
        <v>5371</v>
      </c>
      <c r="C230" s="305">
        <v>0</v>
      </c>
      <c r="D230" s="305">
        <v>0</v>
      </c>
      <c r="E230" s="305">
        <v>238</v>
      </c>
      <c r="F230" s="305">
        <v>238</v>
      </c>
      <c r="G230" s="147">
        <f t="shared" si="14"/>
        <v>238</v>
      </c>
      <c r="H230" s="147">
        <f t="shared" si="15"/>
        <v>238</v>
      </c>
      <c r="I230" s="730"/>
      <c r="J230" s="759"/>
    </row>
    <row r="231" spans="1:10">
      <c r="A231" s="192" t="s">
        <v>2557</v>
      </c>
      <c r="B231" s="154" t="s">
        <v>2558</v>
      </c>
      <c r="C231" s="305">
        <v>0</v>
      </c>
      <c r="D231" s="305">
        <v>0</v>
      </c>
      <c r="E231" s="305">
        <v>882</v>
      </c>
      <c r="F231" s="305">
        <v>882</v>
      </c>
      <c r="G231" s="147">
        <f t="shared" si="14"/>
        <v>882</v>
      </c>
      <c r="H231" s="147">
        <f t="shared" si="15"/>
        <v>882</v>
      </c>
      <c r="I231" s="730"/>
      <c r="J231" s="759"/>
    </row>
    <row r="232" spans="1:10">
      <c r="A232" s="313" t="s">
        <v>2181</v>
      </c>
      <c r="B232" s="200" t="s">
        <v>2182</v>
      </c>
      <c r="C232" s="305">
        <v>1</v>
      </c>
      <c r="D232" s="305">
        <v>0</v>
      </c>
      <c r="E232" s="305">
        <v>704</v>
      </c>
      <c r="F232" s="305">
        <v>704</v>
      </c>
      <c r="G232" s="147">
        <f t="shared" si="14"/>
        <v>705</v>
      </c>
      <c r="H232" s="147">
        <f t="shared" si="15"/>
        <v>704</v>
      </c>
      <c r="I232" s="730"/>
      <c r="J232" s="759"/>
    </row>
    <row r="233" spans="1:10">
      <c r="A233" s="525" t="s">
        <v>2231</v>
      </c>
      <c r="B233" s="523" t="s">
        <v>2232</v>
      </c>
      <c r="C233" s="305">
        <v>0</v>
      </c>
      <c r="D233" s="305">
        <v>0</v>
      </c>
      <c r="E233" s="305">
        <v>289</v>
      </c>
      <c r="F233" s="305">
        <v>289</v>
      </c>
      <c r="G233" s="147">
        <f t="shared" si="14"/>
        <v>289</v>
      </c>
      <c r="H233" s="147">
        <f t="shared" si="15"/>
        <v>289</v>
      </c>
      <c r="I233" s="730"/>
      <c r="J233" s="759"/>
    </row>
    <row r="234" spans="1:10">
      <c r="A234" s="429" t="s">
        <v>5372</v>
      </c>
      <c r="B234" s="594" t="s">
        <v>5373</v>
      </c>
      <c r="C234" s="305">
        <v>0</v>
      </c>
      <c r="D234" s="305">
        <v>0</v>
      </c>
      <c r="E234" s="305">
        <v>258</v>
      </c>
      <c r="F234" s="305">
        <v>258</v>
      </c>
      <c r="G234" s="147">
        <f t="shared" si="14"/>
        <v>258</v>
      </c>
      <c r="H234" s="147">
        <f t="shared" si="15"/>
        <v>258</v>
      </c>
      <c r="I234" s="730"/>
      <c r="J234" s="759"/>
    </row>
    <row r="235" spans="1:10">
      <c r="A235" s="744" t="s">
        <v>2183</v>
      </c>
      <c r="B235" s="745" t="s">
        <v>2184</v>
      </c>
      <c r="C235" s="305">
        <v>0</v>
      </c>
      <c r="D235" s="305">
        <v>0</v>
      </c>
      <c r="E235" s="305">
        <v>610</v>
      </c>
      <c r="F235" s="305">
        <v>610</v>
      </c>
      <c r="G235" s="147">
        <f t="shared" si="14"/>
        <v>610</v>
      </c>
      <c r="H235" s="147">
        <f t="shared" si="15"/>
        <v>610</v>
      </c>
      <c r="I235" s="730"/>
      <c r="J235" s="759"/>
    </row>
    <row r="236" spans="1:10">
      <c r="A236" s="346" t="s">
        <v>3166</v>
      </c>
      <c r="B236" s="680" t="s">
        <v>3167</v>
      </c>
      <c r="C236" s="305">
        <v>0</v>
      </c>
      <c r="D236" s="305">
        <v>0</v>
      </c>
      <c r="E236" s="305">
        <v>339</v>
      </c>
      <c r="F236" s="305">
        <v>339</v>
      </c>
      <c r="G236" s="147">
        <f t="shared" si="14"/>
        <v>339</v>
      </c>
      <c r="H236" s="147">
        <f t="shared" si="15"/>
        <v>339</v>
      </c>
      <c r="I236" s="730"/>
      <c r="J236" s="759"/>
    </row>
    <row r="237" spans="1:10">
      <c r="A237" s="346" t="s">
        <v>5374</v>
      </c>
      <c r="B237" s="680" t="s">
        <v>5375</v>
      </c>
      <c r="C237" s="305">
        <v>0</v>
      </c>
      <c r="D237" s="305">
        <v>0</v>
      </c>
      <c r="E237" s="305">
        <v>1</v>
      </c>
      <c r="F237" s="305">
        <v>1</v>
      </c>
      <c r="G237" s="147">
        <f t="shared" si="14"/>
        <v>1</v>
      </c>
      <c r="H237" s="147">
        <f t="shared" si="15"/>
        <v>1</v>
      </c>
      <c r="I237" s="730"/>
      <c r="J237" s="759"/>
    </row>
    <row r="238" spans="1:10" ht="24">
      <c r="A238" s="433" t="s">
        <v>3943</v>
      </c>
      <c r="B238" s="337" t="s">
        <v>3944</v>
      </c>
      <c r="C238" s="305">
        <v>0</v>
      </c>
      <c r="D238" s="305">
        <v>0</v>
      </c>
      <c r="E238" s="305">
        <v>0</v>
      </c>
      <c r="F238" s="305">
        <v>1</v>
      </c>
      <c r="G238" s="147">
        <f t="shared" si="14"/>
        <v>0</v>
      </c>
      <c r="H238" s="147">
        <f t="shared" si="15"/>
        <v>1</v>
      </c>
      <c r="I238" s="730"/>
      <c r="J238" s="759"/>
    </row>
    <row r="239" spans="1:10">
      <c r="A239" s="433" t="s">
        <v>2559</v>
      </c>
      <c r="B239" s="337" t="s">
        <v>2560</v>
      </c>
      <c r="C239" s="305">
        <v>0</v>
      </c>
      <c r="D239" s="305">
        <v>0</v>
      </c>
      <c r="E239" s="305">
        <v>0</v>
      </c>
      <c r="F239" s="305">
        <v>1</v>
      </c>
      <c r="G239" s="147">
        <f t="shared" si="14"/>
        <v>0</v>
      </c>
      <c r="H239" s="147">
        <f t="shared" si="15"/>
        <v>1</v>
      </c>
      <c r="I239" s="730"/>
      <c r="J239" s="759"/>
    </row>
    <row r="240" spans="1:10">
      <c r="A240" s="338" t="s">
        <v>2185</v>
      </c>
      <c r="B240" s="339" t="s">
        <v>2186</v>
      </c>
      <c r="C240" s="305">
        <v>0</v>
      </c>
      <c r="D240" s="305">
        <v>0</v>
      </c>
      <c r="E240" s="305">
        <v>0</v>
      </c>
      <c r="F240" s="305">
        <v>1</v>
      </c>
      <c r="G240" s="147">
        <f t="shared" si="14"/>
        <v>0</v>
      </c>
      <c r="H240" s="147">
        <f t="shared" si="15"/>
        <v>1</v>
      </c>
      <c r="I240" s="730"/>
      <c r="J240" s="759"/>
    </row>
    <row r="241" spans="1:10">
      <c r="A241" s="346" t="s">
        <v>2565</v>
      </c>
      <c r="B241" s="680" t="s">
        <v>2566</v>
      </c>
      <c r="C241" s="305">
        <v>0</v>
      </c>
      <c r="D241" s="305">
        <v>0</v>
      </c>
      <c r="E241" s="305">
        <v>2052</v>
      </c>
      <c r="F241" s="305">
        <v>2052</v>
      </c>
      <c r="G241" s="147">
        <f t="shared" si="14"/>
        <v>2052</v>
      </c>
      <c r="H241" s="147">
        <f t="shared" si="15"/>
        <v>2052</v>
      </c>
      <c r="I241" s="730"/>
      <c r="J241" s="759"/>
    </row>
    <row r="242" spans="1:10">
      <c r="A242" s="429" t="s">
        <v>2191</v>
      </c>
      <c r="B242" s="594" t="s">
        <v>2192</v>
      </c>
      <c r="C242" s="305">
        <v>0</v>
      </c>
      <c r="D242" s="305">
        <v>0</v>
      </c>
      <c r="E242" s="305">
        <v>13</v>
      </c>
      <c r="F242" s="305">
        <v>5</v>
      </c>
      <c r="G242" s="147">
        <f t="shared" si="14"/>
        <v>13</v>
      </c>
      <c r="H242" s="147">
        <f t="shared" si="15"/>
        <v>5</v>
      </c>
      <c r="I242" s="730"/>
      <c r="J242" s="759"/>
    </row>
    <row r="243" spans="1:10">
      <c r="A243" s="429" t="s">
        <v>2569</v>
      </c>
      <c r="B243" s="594" t="s">
        <v>2570</v>
      </c>
      <c r="C243" s="305">
        <v>0</v>
      </c>
      <c r="D243" s="305">
        <v>0</v>
      </c>
      <c r="E243" s="305">
        <v>0</v>
      </c>
      <c r="F243" s="305">
        <v>1</v>
      </c>
      <c r="G243" s="147">
        <f t="shared" si="14"/>
        <v>0</v>
      </c>
      <c r="H243" s="147">
        <f t="shared" si="15"/>
        <v>1</v>
      </c>
      <c r="I243" s="730"/>
      <c r="J243" s="759"/>
    </row>
    <row r="244" spans="1:10" ht="24">
      <c r="A244" s="429" t="s">
        <v>2193</v>
      </c>
      <c r="B244" s="594" t="s">
        <v>2194</v>
      </c>
      <c r="C244" s="305">
        <v>0</v>
      </c>
      <c r="D244" s="305">
        <v>0</v>
      </c>
      <c r="E244" s="305">
        <v>371</v>
      </c>
      <c r="F244" s="305">
        <v>371</v>
      </c>
      <c r="G244" s="147">
        <f t="shared" si="14"/>
        <v>371</v>
      </c>
      <c r="H244" s="147">
        <f t="shared" si="15"/>
        <v>371</v>
      </c>
      <c r="I244" s="730"/>
      <c r="J244" s="765"/>
    </row>
    <row r="245" spans="1:10">
      <c r="A245" s="429" t="s">
        <v>3205</v>
      </c>
      <c r="B245" s="594" t="s">
        <v>3206</v>
      </c>
      <c r="C245" s="305">
        <v>0</v>
      </c>
      <c r="D245" s="305">
        <v>0</v>
      </c>
      <c r="E245" s="305">
        <v>14</v>
      </c>
      <c r="F245" s="305">
        <v>10</v>
      </c>
      <c r="G245" s="147">
        <f t="shared" si="14"/>
        <v>14</v>
      </c>
      <c r="H245" s="147">
        <f t="shared" si="15"/>
        <v>10</v>
      </c>
      <c r="I245" s="730"/>
      <c r="J245" s="765"/>
    </row>
    <row r="246" spans="1:10">
      <c r="A246" s="433" t="s">
        <v>2235</v>
      </c>
      <c r="B246" s="337" t="s">
        <v>2236</v>
      </c>
      <c r="C246" s="305">
        <v>0</v>
      </c>
      <c r="D246" s="305">
        <v>0</v>
      </c>
      <c r="E246" s="305">
        <v>18</v>
      </c>
      <c r="F246" s="305">
        <v>15</v>
      </c>
      <c r="G246" s="147">
        <f t="shared" si="14"/>
        <v>18</v>
      </c>
      <c r="H246" s="147">
        <f t="shared" si="15"/>
        <v>15</v>
      </c>
      <c r="I246" s="730"/>
      <c r="J246" s="765"/>
    </row>
    <row r="247" spans="1:10">
      <c r="A247" s="429" t="s">
        <v>2195</v>
      </c>
      <c r="B247" s="594" t="s">
        <v>2196</v>
      </c>
      <c r="C247" s="305">
        <v>0</v>
      </c>
      <c r="D247" s="305">
        <v>0</v>
      </c>
      <c r="E247" s="305">
        <v>13602</v>
      </c>
      <c r="F247" s="305">
        <v>13602</v>
      </c>
      <c r="G247" s="147">
        <f t="shared" si="14"/>
        <v>13602</v>
      </c>
      <c r="H247" s="147">
        <f t="shared" si="15"/>
        <v>13602</v>
      </c>
      <c r="I247" s="730"/>
      <c r="J247" s="765"/>
    </row>
    <row r="248" spans="1:10">
      <c r="A248" s="338" t="s">
        <v>2197</v>
      </c>
      <c r="B248" s="339" t="s">
        <v>2198</v>
      </c>
      <c r="C248" s="305">
        <v>0</v>
      </c>
      <c r="D248" s="305">
        <v>0</v>
      </c>
      <c r="E248" s="305">
        <v>0</v>
      </c>
      <c r="F248" s="305">
        <v>1</v>
      </c>
      <c r="G248" s="147">
        <f t="shared" si="14"/>
        <v>0</v>
      </c>
      <c r="H248" s="147">
        <f t="shared" si="15"/>
        <v>1</v>
      </c>
      <c r="I248" s="730"/>
      <c r="J248" s="765"/>
    </row>
    <row r="249" spans="1:10">
      <c r="A249" s="741" t="s">
        <v>2571</v>
      </c>
      <c r="B249" s="764" t="s">
        <v>2572</v>
      </c>
      <c r="C249" s="305">
        <v>0</v>
      </c>
      <c r="D249" s="305">
        <v>0</v>
      </c>
      <c r="E249" s="305">
        <v>2</v>
      </c>
      <c r="F249" s="305">
        <v>4</v>
      </c>
      <c r="G249" s="147">
        <f t="shared" si="14"/>
        <v>2</v>
      </c>
      <c r="H249" s="147">
        <f t="shared" si="15"/>
        <v>4</v>
      </c>
      <c r="I249" s="730"/>
      <c r="J249" s="765"/>
    </row>
    <row r="250" spans="1:10">
      <c r="A250" s="316" t="s">
        <v>2199</v>
      </c>
      <c r="B250" s="586" t="s">
        <v>2200</v>
      </c>
      <c r="C250" s="305">
        <v>0</v>
      </c>
      <c r="D250" s="305">
        <v>0</v>
      </c>
      <c r="E250" s="305">
        <v>63</v>
      </c>
      <c r="F250" s="305">
        <v>63</v>
      </c>
      <c r="G250" s="147">
        <f t="shared" si="14"/>
        <v>63</v>
      </c>
      <c r="H250" s="147">
        <f t="shared" si="15"/>
        <v>63</v>
      </c>
      <c r="I250" s="730"/>
      <c r="J250" s="765"/>
    </row>
    <row r="251" spans="1:10">
      <c r="A251" s="316" t="s">
        <v>2201</v>
      </c>
      <c r="B251" s="586" t="s">
        <v>2202</v>
      </c>
      <c r="C251" s="305">
        <v>0</v>
      </c>
      <c r="D251" s="305">
        <v>0</v>
      </c>
      <c r="E251" s="305">
        <v>4834</v>
      </c>
      <c r="F251" s="305">
        <v>4834</v>
      </c>
      <c r="G251" s="147">
        <f t="shared" si="14"/>
        <v>4834</v>
      </c>
      <c r="H251" s="147">
        <f t="shared" si="15"/>
        <v>4834</v>
      </c>
      <c r="I251" s="730"/>
      <c r="J251" s="765"/>
    </row>
    <row r="252" spans="1:10" ht="24">
      <c r="A252" s="316" t="s">
        <v>2203</v>
      </c>
      <c r="B252" s="586" t="s">
        <v>2204</v>
      </c>
      <c r="C252" s="305">
        <v>0</v>
      </c>
      <c r="D252" s="305">
        <v>0</v>
      </c>
      <c r="E252" s="305">
        <v>6097</v>
      </c>
      <c r="F252" s="305">
        <v>6097</v>
      </c>
      <c r="G252" s="147">
        <f t="shared" si="14"/>
        <v>6097</v>
      </c>
      <c r="H252" s="147">
        <f t="shared" si="15"/>
        <v>6097</v>
      </c>
      <c r="I252" s="730"/>
      <c r="J252" s="765"/>
    </row>
    <row r="253" spans="1:10">
      <c r="A253" s="194" t="s">
        <v>2205</v>
      </c>
      <c r="B253" s="334" t="s">
        <v>2206</v>
      </c>
      <c r="C253" s="305">
        <v>0</v>
      </c>
      <c r="D253" s="305">
        <v>0</v>
      </c>
      <c r="E253" s="305">
        <v>6274</v>
      </c>
      <c r="F253" s="305">
        <v>6274</v>
      </c>
      <c r="G253" s="147">
        <f t="shared" ref="G253:G268" si="16">C253+E253</f>
        <v>6274</v>
      </c>
      <c r="H253" s="147">
        <f t="shared" ref="H253:H268" si="17">D253+F253</f>
        <v>6274</v>
      </c>
      <c r="I253" s="730"/>
      <c r="J253" s="765"/>
    </row>
    <row r="254" spans="1:10">
      <c r="A254" s="192" t="s">
        <v>2207</v>
      </c>
      <c r="B254" s="154" t="s">
        <v>2208</v>
      </c>
      <c r="C254" s="305">
        <v>0</v>
      </c>
      <c r="D254" s="305">
        <v>0</v>
      </c>
      <c r="E254" s="305">
        <v>0</v>
      </c>
      <c r="F254" s="305">
        <v>1</v>
      </c>
      <c r="G254" s="147">
        <f t="shared" si="16"/>
        <v>0</v>
      </c>
      <c r="H254" s="147">
        <f t="shared" si="17"/>
        <v>1</v>
      </c>
      <c r="I254" s="730"/>
      <c r="J254" s="765"/>
    </row>
    <row r="255" spans="1:10">
      <c r="A255" s="192" t="s">
        <v>2239</v>
      </c>
      <c r="B255" s="154" t="s">
        <v>2240</v>
      </c>
      <c r="C255" s="305">
        <v>0</v>
      </c>
      <c r="D255" s="305">
        <v>0</v>
      </c>
      <c r="E255" s="305">
        <v>2</v>
      </c>
      <c r="F255" s="305">
        <v>2</v>
      </c>
      <c r="G255" s="147">
        <f t="shared" si="16"/>
        <v>2</v>
      </c>
      <c r="H255" s="147">
        <f t="shared" si="17"/>
        <v>2</v>
      </c>
      <c r="I255" s="730"/>
      <c r="J255" s="765"/>
    </row>
    <row r="256" spans="1:10">
      <c r="A256" s="316" t="s">
        <v>2573</v>
      </c>
      <c r="B256" s="205" t="s">
        <v>2574</v>
      </c>
      <c r="C256" s="305">
        <v>0</v>
      </c>
      <c r="D256" s="305">
        <v>0</v>
      </c>
      <c r="E256" s="305">
        <v>401</v>
      </c>
      <c r="F256" s="305">
        <v>401</v>
      </c>
      <c r="G256" s="147">
        <f t="shared" si="16"/>
        <v>401</v>
      </c>
      <c r="H256" s="147">
        <f t="shared" si="17"/>
        <v>401</v>
      </c>
      <c r="I256" s="730"/>
      <c r="J256" s="765"/>
    </row>
    <row r="257" spans="1:10">
      <c r="A257" s="194" t="s">
        <v>3969</v>
      </c>
      <c r="B257" s="152" t="s">
        <v>3970</v>
      </c>
      <c r="C257" s="305">
        <v>0</v>
      </c>
      <c r="D257" s="305">
        <v>0</v>
      </c>
      <c r="E257" s="305">
        <v>0</v>
      </c>
      <c r="F257" s="305">
        <v>1</v>
      </c>
      <c r="G257" s="147">
        <f t="shared" si="16"/>
        <v>0</v>
      </c>
      <c r="H257" s="147">
        <f t="shared" si="17"/>
        <v>1</v>
      </c>
      <c r="I257" s="730"/>
      <c r="J257" s="765"/>
    </row>
    <row r="258" spans="1:10">
      <c r="A258" s="316" t="s">
        <v>5376</v>
      </c>
      <c r="B258" s="205" t="s">
        <v>5377</v>
      </c>
      <c r="C258" s="305">
        <v>0</v>
      </c>
      <c r="D258" s="305">
        <v>0</v>
      </c>
      <c r="E258" s="305">
        <v>0</v>
      </c>
      <c r="F258" s="305">
        <v>1</v>
      </c>
      <c r="G258" s="147">
        <f t="shared" si="16"/>
        <v>0</v>
      </c>
      <c r="H258" s="147">
        <f t="shared" si="17"/>
        <v>1</v>
      </c>
      <c r="I258" s="730"/>
      <c r="J258" s="765"/>
    </row>
    <row r="259" spans="1:10" ht="24">
      <c r="A259" s="316" t="s">
        <v>2209</v>
      </c>
      <c r="B259" s="205" t="s">
        <v>2210</v>
      </c>
      <c r="C259" s="305">
        <v>0</v>
      </c>
      <c r="D259" s="305">
        <v>0</v>
      </c>
      <c r="E259" s="305">
        <v>17</v>
      </c>
      <c r="F259" s="305">
        <v>10</v>
      </c>
      <c r="G259" s="147">
        <f t="shared" si="16"/>
        <v>17</v>
      </c>
      <c r="H259" s="147">
        <f t="shared" si="17"/>
        <v>10</v>
      </c>
      <c r="I259" s="730"/>
      <c r="J259" s="765"/>
    </row>
    <row r="260" spans="1:10">
      <c r="A260" s="313" t="s">
        <v>3207</v>
      </c>
      <c r="B260" s="152" t="s">
        <v>3208</v>
      </c>
      <c r="C260" s="305">
        <v>0</v>
      </c>
      <c r="D260" s="305">
        <v>0</v>
      </c>
      <c r="E260" s="305">
        <v>1</v>
      </c>
      <c r="F260" s="305">
        <v>1</v>
      </c>
      <c r="G260" s="147">
        <f t="shared" si="16"/>
        <v>1</v>
      </c>
      <c r="H260" s="147">
        <f t="shared" si="17"/>
        <v>1</v>
      </c>
      <c r="I260" s="730"/>
      <c r="J260" s="765"/>
    </row>
    <row r="261" spans="1:10">
      <c r="A261" s="433" t="s">
        <v>2241</v>
      </c>
      <c r="B261" s="337" t="s">
        <v>2242</v>
      </c>
      <c r="C261" s="305">
        <v>0</v>
      </c>
      <c r="D261" s="305">
        <v>0</v>
      </c>
      <c r="E261" s="305">
        <v>339</v>
      </c>
      <c r="F261" s="305">
        <v>339</v>
      </c>
      <c r="G261" s="147">
        <f t="shared" si="16"/>
        <v>339</v>
      </c>
      <c r="H261" s="147">
        <f t="shared" si="17"/>
        <v>339</v>
      </c>
      <c r="I261" s="730"/>
      <c r="J261" s="766"/>
    </row>
    <row r="262" spans="1:10">
      <c r="A262" s="429" t="s">
        <v>2211</v>
      </c>
      <c r="B262" s="594" t="s">
        <v>2212</v>
      </c>
      <c r="C262" s="305">
        <v>0</v>
      </c>
      <c r="D262" s="305">
        <v>0</v>
      </c>
      <c r="E262" s="305">
        <v>25</v>
      </c>
      <c r="F262" s="305">
        <v>20</v>
      </c>
      <c r="G262" s="147">
        <f t="shared" si="16"/>
        <v>25</v>
      </c>
      <c r="H262" s="147">
        <f t="shared" si="17"/>
        <v>20</v>
      </c>
      <c r="I262" s="730"/>
      <c r="J262" s="766"/>
    </row>
    <row r="263" spans="1:10">
      <c r="A263" s="338" t="s">
        <v>5133</v>
      </c>
      <c r="B263" s="339" t="s">
        <v>5134</v>
      </c>
      <c r="C263" s="305">
        <v>0</v>
      </c>
      <c r="D263" s="305">
        <v>0</v>
      </c>
      <c r="E263" s="305">
        <v>7</v>
      </c>
      <c r="F263" s="305">
        <v>6</v>
      </c>
      <c r="G263" s="147">
        <f t="shared" si="16"/>
        <v>7</v>
      </c>
      <c r="H263" s="147">
        <f t="shared" si="17"/>
        <v>6</v>
      </c>
      <c r="I263" s="730"/>
      <c r="J263" s="766"/>
    </row>
    <row r="264" spans="1:10">
      <c r="A264" s="338" t="s">
        <v>3971</v>
      </c>
      <c r="B264" s="339" t="s">
        <v>3972</v>
      </c>
      <c r="C264" s="305">
        <v>0</v>
      </c>
      <c r="D264" s="305">
        <v>0</v>
      </c>
      <c r="E264" s="305">
        <v>14</v>
      </c>
      <c r="F264" s="305">
        <v>15</v>
      </c>
      <c r="G264" s="147">
        <f t="shared" si="16"/>
        <v>14</v>
      </c>
      <c r="H264" s="147">
        <f t="shared" si="17"/>
        <v>15</v>
      </c>
      <c r="I264" s="730"/>
      <c r="J264" s="766"/>
    </row>
    <row r="265" spans="1:10">
      <c r="A265" s="338" t="s">
        <v>3478</v>
      </c>
      <c r="B265" s="339" t="s">
        <v>3479</v>
      </c>
      <c r="C265" s="305">
        <v>0</v>
      </c>
      <c r="D265" s="305">
        <v>0</v>
      </c>
      <c r="E265" s="305">
        <v>1</v>
      </c>
      <c r="F265" s="305">
        <v>1</v>
      </c>
      <c r="G265" s="147">
        <f t="shared" si="16"/>
        <v>1</v>
      </c>
      <c r="H265" s="147">
        <f t="shared" si="17"/>
        <v>1</v>
      </c>
      <c r="I265" s="730"/>
      <c r="J265" s="766"/>
    </row>
    <row r="266" spans="1:10" ht="24">
      <c r="A266" s="429" t="s">
        <v>2215</v>
      </c>
      <c r="B266" s="594" t="s">
        <v>2216</v>
      </c>
      <c r="C266" s="305">
        <v>0</v>
      </c>
      <c r="D266" s="305">
        <v>0</v>
      </c>
      <c r="E266" s="305">
        <v>5418</v>
      </c>
      <c r="F266" s="305">
        <v>5418</v>
      </c>
      <c r="G266" s="147">
        <f t="shared" si="16"/>
        <v>5418</v>
      </c>
      <c r="H266" s="147">
        <f t="shared" si="17"/>
        <v>5418</v>
      </c>
      <c r="I266" s="730"/>
      <c r="J266" s="766"/>
    </row>
    <row r="267" spans="1:10">
      <c r="A267" s="433" t="s">
        <v>2591</v>
      </c>
      <c r="B267" s="337" t="s">
        <v>2592</v>
      </c>
      <c r="C267" s="305">
        <v>0</v>
      </c>
      <c r="D267" s="305">
        <v>0</v>
      </c>
      <c r="E267" s="305">
        <v>0</v>
      </c>
      <c r="F267" s="305">
        <v>1</v>
      </c>
      <c r="G267" s="147">
        <f t="shared" si="16"/>
        <v>0</v>
      </c>
      <c r="H267" s="147">
        <f t="shared" si="17"/>
        <v>1</v>
      </c>
      <c r="I267" s="730"/>
      <c r="J267" s="766"/>
    </row>
    <row r="268" spans="1:10" ht="24">
      <c r="A268" s="433" t="s">
        <v>2593</v>
      </c>
      <c r="B268" s="337" t="s">
        <v>2594</v>
      </c>
      <c r="C268" s="305">
        <v>0</v>
      </c>
      <c r="D268" s="305">
        <v>0</v>
      </c>
      <c r="E268" s="305">
        <v>0</v>
      </c>
      <c r="F268" s="305">
        <v>1</v>
      </c>
      <c r="G268" s="147">
        <f t="shared" si="16"/>
        <v>0</v>
      </c>
      <c r="H268" s="147">
        <f t="shared" si="17"/>
        <v>1</v>
      </c>
      <c r="I268" s="730"/>
      <c r="J268" s="766"/>
    </row>
    <row r="269" spans="1:10">
      <c r="A269" s="3575" t="s">
        <v>15</v>
      </c>
      <c r="B269" s="3576"/>
      <c r="C269" s="101">
        <f t="shared" ref="C269:H269" si="18">SUM(C157:C268)</f>
        <v>3115</v>
      </c>
      <c r="D269" s="101">
        <f t="shared" si="18"/>
        <v>3123</v>
      </c>
      <c r="E269" s="101">
        <f t="shared" si="18"/>
        <v>51477</v>
      </c>
      <c r="F269" s="101">
        <f t="shared" si="18"/>
        <v>51690</v>
      </c>
      <c r="G269" s="101">
        <f t="shared" si="18"/>
        <v>54592</v>
      </c>
      <c r="H269" s="101">
        <f t="shared" si="18"/>
        <v>54813</v>
      </c>
      <c r="I269" s="730"/>
      <c r="J269" s="767"/>
    </row>
    <row r="270" spans="1:10">
      <c r="A270" s="3547" t="s">
        <v>2245</v>
      </c>
      <c r="B270" s="3548"/>
      <c r="C270" s="119"/>
      <c r="D270" s="119"/>
      <c r="E270" s="119"/>
      <c r="F270" s="119"/>
      <c r="G270" s="119"/>
      <c r="H270" s="119"/>
    </row>
    <row r="271" spans="1:10">
      <c r="A271" s="20" t="s">
        <v>2246</v>
      </c>
      <c r="B271" s="1354" t="s">
        <v>2247</v>
      </c>
      <c r="C271" s="119"/>
      <c r="D271" s="119"/>
      <c r="E271" s="119"/>
      <c r="F271" s="119"/>
      <c r="G271" s="119"/>
      <c r="H271" s="119"/>
    </row>
    <row r="272" spans="1:10">
      <c r="A272" s="20" t="s">
        <v>2248</v>
      </c>
      <c r="B272" s="1354" t="s">
        <v>2249</v>
      </c>
      <c r="C272" s="119"/>
      <c r="D272" s="119"/>
      <c r="E272" s="119"/>
      <c r="F272" s="119"/>
      <c r="G272" s="119"/>
      <c r="H272" s="119"/>
    </row>
    <row r="273" spans="1:10">
      <c r="A273" s="20" t="s">
        <v>2250</v>
      </c>
      <c r="B273" s="1354" t="s">
        <v>2251</v>
      </c>
      <c r="C273" s="119"/>
      <c r="D273" s="119"/>
      <c r="E273" s="119"/>
      <c r="F273" s="119"/>
      <c r="G273" s="119"/>
      <c r="H273" s="119"/>
    </row>
    <row r="274" spans="1:10">
      <c r="A274" s="20" t="s">
        <v>2252</v>
      </c>
      <c r="B274" s="1354" t="s">
        <v>2253</v>
      </c>
      <c r="C274" s="119"/>
      <c r="D274" s="119"/>
      <c r="E274" s="119"/>
      <c r="F274" s="119"/>
      <c r="G274" s="119"/>
      <c r="H274" s="119"/>
    </row>
    <row r="275" spans="1:10">
      <c r="A275" s="20" t="s">
        <v>2254</v>
      </c>
      <c r="B275" s="1354" t="s">
        <v>2255</v>
      </c>
      <c r="C275" s="119"/>
      <c r="D275" s="119"/>
      <c r="E275" s="119"/>
      <c r="F275" s="119"/>
      <c r="G275" s="119"/>
      <c r="H275" s="119"/>
    </row>
    <row r="276" spans="1:10">
      <c r="A276" s="20" t="s">
        <v>2256</v>
      </c>
      <c r="B276" s="1354" t="s">
        <v>2257</v>
      </c>
      <c r="C276" s="119"/>
      <c r="D276" s="119"/>
      <c r="E276" s="119"/>
      <c r="F276" s="119"/>
      <c r="G276" s="119"/>
      <c r="H276" s="119"/>
    </row>
    <row r="277" spans="1:10" ht="36">
      <c r="A277" s="20" t="s">
        <v>2258</v>
      </c>
      <c r="B277" s="1354" t="s">
        <v>2259</v>
      </c>
      <c r="C277" s="119"/>
      <c r="D277" s="119"/>
      <c r="E277" s="119"/>
      <c r="F277" s="119"/>
      <c r="G277" s="119"/>
      <c r="H277" s="119"/>
    </row>
    <row r="278" spans="1:10" ht="48">
      <c r="A278" s="20" t="s">
        <v>2260</v>
      </c>
      <c r="B278" s="1354" t="s">
        <v>2261</v>
      </c>
      <c r="C278" s="119"/>
      <c r="D278" s="119"/>
      <c r="E278" s="119"/>
      <c r="F278" s="119"/>
      <c r="G278" s="119"/>
      <c r="H278" s="119"/>
    </row>
    <row r="279" spans="1:10">
      <c r="A279" s="3549" t="s">
        <v>2262</v>
      </c>
      <c r="B279" s="3550"/>
      <c r="C279" s="119"/>
      <c r="D279" s="119"/>
      <c r="E279" s="119"/>
      <c r="F279" s="119"/>
      <c r="G279" s="119"/>
      <c r="H279" s="119"/>
    </row>
    <row r="280" spans="1:10">
      <c r="A280" s="3560" t="s">
        <v>2263</v>
      </c>
      <c r="B280" s="3561"/>
      <c r="C280" s="122">
        <f t="shared" ref="C280:H280" si="19">C155+C269</f>
        <v>3115</v>
      </c>
      <c r="D280" s="122">
        <f t="shared" si="19"/>
        <v>3123</v>
      </c>
      <c r="E280" s="122">
        <f t="shared" si="19"/>
        <v>52149</v>
      </c>
      <c r="F280" s="122">
        <f t="shared" si="19"/>
        <v>52691</v>
      </c>
      <c r="G280" s="122">
        <f t="shared" si="19"/>
        <v>55264</v>
      </c>
      <c r="H280" s="122">
        <f t="shared" si="19"/>
        <v>55814</v>
      </c>
      <c r="I280" s="730"/>
      <c r="J280" s="767"/>
    </row>
    <row r="281" spans="1:10">
      <c r="A281" s="552"/>
      <c r="B281" s="552"/>
      <c r="C281" s="548"/>
      <c r="D281" s="548"/>
      <c r="E281" s="548"/>
      <c r="F281" s="548"/>
      <c r="G281" s="548"/>
      <c r="H281" s="548"/>
      <c r="I281" s="729"/>
      <c r="J281" s="729"/>
    </row>
    <row r="282" spans="1:10">
      <c r="A282" s="552"/>
      <c r="B282" s="552"/>
      <c r="C282" s="548"/>
      <c r="D282" s="548"/>
      <c r="E282" s="548"/>
      <c r="F282" s="548"/>
      <c r="G282" s="548"/>
      <c r="H282" s="548"/>
      <c r="I282" s="729"/>
      <c r="J282" s="729"/>
    </row>
    <row r="283" spans="1:10">
      <c r="A283" s="127"/>
      <c r="B283" s="127"/>
      <c r="C283" s="127"/>
      <c r="D283" s="127"/>
      <c r="E283" s="127"/>
      <c r="F283" s="127"/>
      <c r="G283" s="127"/>
      <c r="H283" s="127"/>
    </row>
    <row r="284" spans="1:10">
      <c r="A284" s="127"/>
      <c r="B284" s="127"/>
      <c r="C284" s="127"/>
      <c r="D284" s="127"/>
      <c r="E284" s="127"/>
      <c r="F284" s="127"/>
      <c r="G284" s="127"/>
      <c r="H284" s="127"/>
    </row>
    <row r="285" spans="1:10">
      <c r="A285" s="127"/>
      <c r="B285" s="127"/>
      <c r="C285" s="127"/>
      <c r="D285" s="127"/>
      <c r="E285" s="127"/>
      <c r="F285" s="127"/>
      <c r="G285" s="127"/>
      <c r="H285" s="127"/>
    </row>
    <row r="286" spans="1:10">
      <c r="A286" s="127"/>
      <c r="B286" s="127"/>
      <c r="C286" s="127"/>
      <c r="D286" s="127"/>
      <c r="E286" s="127"/>
      <c r="F286" s="127"/>
      <c r="G286" s="127"/>
      <c r="H286" s="127"/>
    </row>
    <row r="287" spans="1:10">
      <c r="A287" s="127"/>
      <c r="B287" s="127"/>
      <c r="C287" s="127"/>
      <c r="D287" s="127"/>
      <c r="E287" s="127"/>
      <c r="F287" s="127"/>
      <c r="G287" s="127"/>
      <c r="H287" s="127"/>
    </row>
    <row r="288" spans="1:10">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1">
    <mergeCell ref="A269:B269"/>
    <mergeCell ref="A270:B270"/>
    <mergeCell ref="A279:B279"/>
    <mergeCell ref="A280:B280"/>
    <mergeCell ref="A6:A7"/>
    <mergeCell ref="B6:B7"/>
    <mergeCell ref="C6:D6"/>
    <mergeCell ref="E6:F6"/>
    <mergeCell ref="G6:H6"/>
    <mergeCell ref="A8:B8"/>
    <mergeCell ref="A156:B156"/>
  </mergeCells>
  <conditionalFormatting sqref="A270">
    <cfRule type="duplicateValues" dxfId="267" priority="1"/>
    <cfRule type="duplicateValues" dxfId="266" priority="2"/>
  </conditionalFormatting>
  <conditionalFormatting sqref="A279">
    <cfRule type="duplicateValues" dxfId="265" priority="3"/>
    <cfRule type="duplicateValues" dxfId="264" priority="4"/>
  </conditionalFormatting>
  <conditionalFormatting sqref="A271:A278">
    <cfRule type="duplicateValues" dxfId="263" priority="5"/>
    <cfRule type="duplicateValues" dxfId="262" priority="6"/>
  </conditionalFormatting>
  <printOptions horizontalCentered="1" vertic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1328"/>
  <sheetViews>
    <sheetView workbookViewId="0">
      <pane ySplit="7" topLeftCell="A8" activePane="bottomLeft" state="frozen"/>
      <selection pane="bottomLeft" activeCell="K14" sqref="K14"/>
    </sheetView>
  </sheetViews>
  <sheetFormatPr defaultColWidth="9" defaultRowHeight="15"/>
  <cols>
    <col min="2" max="2" width="60.7109375" customWidth="1"/>
    <col min="3" max="8" width="10.28515625" customWidth="1"/>
  </cols>
  <sheetData>
    <row r="1" spans="1:10">
      <c r="A1" s="80"/>
      <c r="B1" s="86" t="s">
        <v>0</v>
      </c>
      <c r="C1" s="138" t="s">
        <v>251</v>
      </c>
      <c r="D1" s="243"/>
      <c r="E1" s="83"/>
      <c r="F1" s="83"/>
      <c r="G1" s="277"/>
      <c r="H1" s="83"/>
      <c r="I1" s="264"/>
      <c r="J1" s="264"/>
    </row>
    <row r="2" spans="1:10">
      <c r="A2" s="80"/>
      <c r="B2" s="86" t="s">
        <v>2</v>
      </c>
      <c r="C2" s="351" t="s">
        <v>5141</v>
      </c>
      <c r="D2" s="243"/>
      <c r="E2" s="83"/>
      <c r="F2" s="83"/>
      <c r="G2" s="277"/>
      <c r="H2" s="83"/>
      <c r="I2" s="264"/>
      <c r="J2" s="264"/>
    </row>
    <row r="3" spans="1:10">
      <c r="A3" s="80"/>
      <c r="B3" s="86" t="s">
        <v>1787</v>
      </c>
      <c r="C3" s="87" t="s">
        <v>1788</v>
      </c>
      <c r="D3" s="87"/>
      <c r="E3" s="83"/>
      <c r="F3" s="83"/>
      <c r="G3" s="277"/>
      <c r="H3" s="83"/>
      <c r="I3" s="264"/>
      <c r="J3" s="264"/>
    </row>
    <row r="4" spans="1:10">
      <c r="A4" s="80"/>
      <c r="B4" s="86" t="s">
        <v>77</v>
      </c>
      <c r="C4" s="87" t="s">
        <v>261</v>
      </c>
      <c r="D4" s="243"/>
      <c r="E4" s="83"/>
      <c r="F4" s="83"/>
      <c r="G4" s="277"/>
      <c r="H4" s="83"/>
      <c r="I4" s="264"/>
      <c r="J4" s="264"/>
    </row>
    <row r="5" spans="1:10">
      <c r="A5" s="369"/>
      <c r="B5" s="311"/>
      <c r="C5" s="307"/>
      <c r="D5" s="307"/>
      <c r="E5" s="307"/>
      <c r="F5" s="307"/>
      <c r="G5" s="277"/>
      <c r="H5" s="307"/>
      <c r="I5" s="264"/>
      <c r="J5" s="264"/>
    </row>
    <row r="6" spans="1:10">
      <c r="A6" s="3581" t="s">
        <v>306</v>
      </c>
      <c r="B6" s="3581" t="s">
        <v>277</v>
      </c>
      <c r="C6" s="3476" t="s">
        <v>255</v>
      </c>
      <c r="D6" s="3477"/>
      <c r="E6" s="3478" t="s">
        <v>256</v>
      </c>
      <c r="F6" s="3479"/>
      <c r="G6" s="3480" t="s">
        <v>144</v>
      </c>
      <c r="H6" s="3480"/>
      <c r="I6" s="264"/>
      <c r="J6" s="264"/>
    </row>
    <row r="7" spans="1:10" ht="24">
      <c r="A7" s="3582"/>
      <c r="B7" s="3582"/>
      <c r="C7" s="89" t="s">
        <v>190</v>
      </c>
      <c r="D7" s="7" t="s">
        <v>257</v>
      </c>
      <c r="E7" s="89" t="s">
        <v>190</v>
      </c>
      <c r="F7" s="7" t="s">
        <v>257</v>
      </c>
      <c r="G7" s="89" t="s">
        <v>190</v>
      </c>
      <c r="H7" s="7" t="s">
        <v>257</v>
      </c>
      <c r="I7" s="274"/>
      <c r="J7" s="274"/>
    </row>
    <row r="8" spans="1:10">
      <c r="A8" s="3577" t="s">
        <v>2106</v>
      </c>
      <c r="B8" s="3578"/>
      <c r="C8" s="370"/>
      <c r="D8" s="370"/>
      <c r="E8" s="370"/>
      <c r="F8" s="370"/>
      <c r="G8" s="199"/>
      <c r="H8" s="353"/>
      <c r="I8" s="264"/>
      <c r="J8" s="264"/>
    </row>
    <row r="9" spans="1:10" ht="24">
      <c r="A9" s="390" t="s">
        <v>2269</v>
      </c>
      <c r="B9" s="342" t="s">
        <v>2270</v>
      </c>
      <c r="C9" s="248">
        <v>3597</v>
      </c>
      <c r="D9" s="248">
        <v>3100</v>
      </c>
      <c r="E9" s="372">
        <v>3365</v>
      </c>
      <c r="F9" s="372">
        <v>3100</v>
      </c>
      <c r="G9" s="312">
        <f>C9+E9</f>
        <v>6962</v>
      </c>
      <c r="H9" s="312">
        <f>D9+F9</f>
        <v>6200</v>
      </c>
      <c r="I9" s="274"/>
      <c r="J9" s="274"/>
    </row>
    <row r="10" spans="1:10">
      <c r="A10" s="349" t="s">
        <v>2273</v>
      </c>
      <c r="B10" s="348" t="s">
        <v>2274</v>
      </c>
      <c r="C10" s="248">
        <v>68</v>
      </c>
      <c r="D10" s="248">
        <v>500</v>
      </c>
      <c r="E10" s="372">
        <v>3901</v>
      </c>
      <c r="F10" s="372">
        <v>3100</v>
      </c>
      <c r="G10" s="312">
        <f>C10+E10</f>
        <v>3969</v>
      </c>
      <c r="H10" s="312">
        <f>D10+F10</f>
        <v>3600</v>
      </c>
      <c r="I10" s="274"/>
      <c r="J10" s="274"/>
    </row>
    <row r="11" spans="1:10">
      <c r="A11" s="349" t="s">
        <v>2275</v>
      </c>
      <c r="B11" s="348" t="s">
        <v>2276</v>
      </c>
      <c r="C11" s="248">
        <v>2</v>
      </c>
      <c r="D11" s="248">
        <v>0</v>
      </c>
      <c r="E11" s="372">
        <v>16215</v>
      </c>
      <c r="F11" s="372">
        <v>14000</v>
      </c>
      <c r="G11" s="312">
        <f t="shared" ref="G11:G38" si="0">C11+E11</f>
        <v>16217</v>
      </c>
      <c r="H11" s="312">
        <f t="shared" ref="H11:H38" si="1">D11+F11</f>
        <v>14000</v>
      </c>
      <c r="I11" s="274"/>
      <c r="J11" s="274"/>
    </row>
    <row r="12" spans="1:10">
      <c r="A12" s="349" t="s">
        <v>2277</v>
      </c>
      <c r="B12" s="348" t="s">
        <v>2278</v>
      </c>
      <c r="C12" s="248">
        <v>0</v>
      </c>
      <c r="D12" s="248">
        <v>0</v>
      </c>
      <c r="E12" s="372">
        <v>3712</v>
      </c>
      <c r="F12" s="372">
        <v>2900</v>
      </c>
      <c r="G12" s="312">
        <f t="shared" si="0"/>
        <v>3712</v>
      </c>
      <c r="H12" s="312">
        <f t="shared" si="1"/>
        <v>2900</v>
      </c>
      <c r="I12" s="274"/>
      <c r="J12" s="274"/>
    </row>
    <row r="13" spans="1:10">
      <c r="A13" s="349" t="s">
        <v>3794</v>
      </c>
      <c r="B13" s="348" t="s">
        <v>3795</v>
      </c>
      <c r="C13" s="248">
        <v>0</v>
      </c>
      <c r="D13" s="248">
        <v>0</v>
      </c>
      <c r="E13" s="372">
        <v>31</v>
      </c>
      <c r="F13" s="372">
        <v>50</v>
      </c>
      <c r="G13" s="312">
        <f t="shared" si="0"/>
        <v>31</v>
      </c>
      <c r="H13" s="312">
        <f t="shared" si="1"/>
        <v>50</v>
      </c>
      <c r="I13" s="274"/>
      <c r="J13" s="274"/>
    </row>
    <row r="14" spans="1:10">
      <c r="A14" s="349" t="s">
        <v>2279</v>
      </c>
      <c r="B14" s="348" t="s">
        <v>2280</v>
      </c>
      <c r="C14" s="248">
        <v>0</v>
      </c>
      <c r="D14" s="248">
        <v>0</v>
      </c>
      <c r="E14" s="372">
        <v>8257</v>
      </c>
      <c r="F14" s="372">
        <v>7000</v>
      </c>
      <c r="G14" s="312">
        <f t="shared" si="0"/>
        <v>8257</v>
      </c>
      <c r="H14" s="312">
        <f t="shared" si="1"/>
        <v>7000</v>
      </c>
      <c r="I14" s="274"/>
      <c r="J14" s="274"/>
    </row>
    <row r="15" spans="1:10">
      <c r="A15" s="349" t="s">
        <v>5378</v>
      </c>
      <c r="B15" s="348" t="s">
        <v>5379</v>
      </c>
      <c r="C15" s="248">
        <v>0</v>
      </c>
      <c r="D15" s="248">
        <v>0</v>
      </c>
      <c r="E15" s="372">
        <v>11494</v>
      </c>
      <c r="F15" s="372">
        <v>10000</v>
      </c>
      <c r="G15" s="312">
        <f t="shared" si="0"/>
        <v>11494</v>
      </c>
      <c r="H15" s="312">
        <f t="shared" si="1"/>
        <v>10000</v>
      </c>
      <c r="I15" s="274"/>
      <c r="J15" s="274"/>
    </row>
    <row r="16" spans="1:10">
      <c r="A16" s="349" t="s">
        <v>3802</v>
      </c>
      <c r="B16" s="348" t="s">
        <v>3803</v>
      </c>
      <c r="C16" s="248">
        <v>0</v>
      </c>
      <c r="D16" s="248">
        <v>0</v>
      </c>
      <c r="E16" s="372">
        <v>4056</v>
      </c>
      <c r="F16" s="372">
        <v>3800</v>
      </c>
      <c r="G16" s="312">
        <f t="shared" si="0"/>
        <v>4056</v>
      </c>
      <c r="H16" s="312">
        <f t="shared" si="1"/>
        <v>3800</v>
      </c>
      <c r="I16" s="274"/>
      <c r="J16" s="274"/>
    </row>
    <row r="17" spans="1:10">
      <c r="A17" s="349" t="s">
        <v>2281</v>
      </c>
      <c r="B17" s="348" t="s">
        <v>2282</v>
      </c>
      <c r="C17" s="248">
        <v>0</v>
      </c>
      <c r="D17" s="248">
        <v>0</v>
      </c>
      <c r="E17" s="372">
        <v>11800</v>
      </c>
      <c r="F17" s="372">
        <v>10000</v>
      </c>
      <c r="G17" s="312">
        <f t="shared" si="0"/>
        <v>11800</v>
      </c>
      <c r="H17" s="312">
        <f t="shared" si="1"/>
        <v>10000</v>
      </c>
      <c r="I17" s="274"/>
      <c r="J17" s="274"/>
    </row>
    <row r="18" spans="1:10">
      <c r="A18" s="390" t="s">
        <v>2287</v>
      </c>
      <c r="B18" s="342" t="s">
        <v>2288</v>
      </c>
      <c r="C18" s="248">
        <v>0</v>
      </c>
      <c r="D18" s="248">
        <v>0</v>
      </c>
      <c r="E18" s="372">
        <v>13</v>
      </c>
      <c r="F18" s="372">
        <v>20</v>
      </c>
      <c r="G18" s="312">
        <f t="shared" si="0"/>
        <v>13</v>
      </c>
      <c r="H18" s="312">
        <f t="shared" si="1"/>
        <v>20</v>
      </c>
      <c r="I18" s="274"/>
      <c r="J18" s="274"/>
    </row>
    <row r="19" spans="1:10">
      <c r="A19" s="349" t="s">
        <v>2113</v>
      </c>
      <c r="B19" s="348" t="s">
        <v>2114</v>
      </c>
      <c r="C19" s="248">
        <v>0</v>
      </c>
      <c r="D19" s="248">
        <v>0</v>
      </c>
      <c r="E19" s="372">
        <v>2144</v>
      </c>
      <c r="F19" s="372">
        <v>2100</v>
      </c>
      <c r="G19" s="312">
        <f t="shared" si="0"/>
        <v>2144</v>
      </c>
      <c r="H19" s="312">
        <f t="shared" si="1"/>
        <v>2100</v>
      </c>
      <c r="I19" s="274"/>
      <c r="J19" s="274"/>
    </row>
    <row r="20" spans="1:10">
      <c r="A20" s="390" t="s">
        <v>2115</v>
      </c>
      <c r="B20" s="342" t="s">
        <v>2116</v>
      </c>
      <c r="C20" s="248">
        <v>0</v>
      </c>
      <c r="D20" s="248">
        <v>0</v>
      </c>
      <c r="E20" s="372">
        <v>30148</v>
      </c>
      <c r="F20" s="372">
        <v>25000</v>
      </c>
      <c r="G20" s="312">
        <f t="shared" si="0"/>
        <v>30148</v>
      </c>
      <c r="H20" s="312">
        <f t="shared" si="1"/>
        <v>25000</v>
      </c>
      <c r="I20" s="274"/>
      <c r="J20" s="274"/>
    </row>
    <row r="21" spans="1:10">
      <c r="A21" s="390" t="s">
        <v>2291</v>
      </c>
      <c r="B21" s="342" t="s">
        <v>2292</v>
      </c>
      <c r="C21" s="248">
        <v>0</v>
      </c>
      <c r="D21" s="248">
        <v>0</v>
      </c>
      <c r="E21" s="372">
        <v>30938</v>
      </c>
      <c r="F21" s="372">
        <v>25000</v>
      </c>
      <c r="G21" s="312">
        <f t="shared" si="0"/>
        <v>30938</v>
      </c>
      <c r="H21" s="312">
        <f t="shared" si="1"/>
        <v>25000</v>
      </c>
      <c r="I21" s="274"/>
      <c r="J21" s="707"/>
    </row>
    <row r="22" spans="1:10">
      <c r="A22" s="390" t="s">
        <v>2117</v>
      </c>
      <c r="B22" s="342" t="s">
        <v>2118</v>
      </c>
      <c r="C22" s="248">
        <v>47</v>
      </c>
      <c r="D22" s="248">
        <v>50</v>
      </c>
      <c r="E22" s="372">
        <v>21551</v>
      </c>
      <c r="F22" s="372">
        <v>16000</v>
      </c>
      <c r="G22" s="312">
        <f t="shared" si="0"/>
        <v>21598</v>
      </c>
      <c r="H22" s="312">
        <f t="shared" si="1"/>
        <v>16050</v>
      </c>
      <c r="I22" s="274"/>
      <c r="J22" s="707"/>
    </row>
    <row r="23" spans="1:10">
      <c r="A23" s="390" t="s">
        <v>3082</v>
      </c>
      <c r="B23" s="342" t="s">
        <v>3083</v>
      </c>
      <c r="C23" s="248">
        <v>0</v>
      </c>
      <c r="D23" s="248">
        <v>0</v>
      </c>
      <c r="E23" s="372">
        <v>7</v>
      </c>
      <c r="F23" s="372">
        <v>7</v>
      </c>
      <c r="G23" s="312">
        <f t="shared" si="0"/>
        <v>7</v>
      </c>
      <c r="H23" s="312">
        <f t="shared" si="1"/>
        <v>7</v>
      </c>
      <c r="I23" s="274"/>
      <c r="J23" s="707"/>
    </row>
    <row r="24" spans="1:10">
      <c r="A24" s="349" t="s">
        <v>2119</v>
      </c>
      <c r="B24" s="348" t="s">
        <v>2120</v>
      </c>
      <c r="C24" s="248">
        <v>0</v>
      </c>
      <c r="D24" s="248">
        <v>0</v>
      </c>
      <c r="E24" s="372">
        <v>2580</v>
      </c>
      <c r="F24" s="372">
        <v>2200</v>
      </c>
      <c r="G24" s="312">
        <f t="shared" si="0"/>
        <v>2580</v>
      </c>
      <c r="H24" s="312">
        <f t="shared" si="1"/>
        <v>2200</v>
      </c>
      <c r="I24" s="274"/>
      <c r="J24" s="707"/>
    </row>
    <row r="25" spans="1:10">
      <c r="A25" s="349" t="s">
        <v>2121</v>
      </c>
      <c r="B25" s="348" t="s">
        <v>2122</v>
      </c>
      <c r="C25" s="248">
        <v>0</v>
      </c>
      <c r="D25" s="248">
        <v>0</v>
      </c>
      <c r="E25" s="372">
        <v>28572</v>
      </c>
      <c r="F25" s="372">
        <v>22000</v>
      </c>
      <c r="G25" s="312">
        <f t="shared" si="0"/>
        <v>28572</v>
      </c>
      <c r="H25" s="312">
        <f t="shared" si="1"/>
        <v>22000</v>
      </c>
      <c r="I25" s="274"/>
      <c r="J25" s="707"/>
    </row>
    <row r="26" spans="1:10">
      <c r="A26" s="349" t="s">
        <v>3809</v>
      </c>
      <c r="B26" s="348" t="s">
        <v>3810</v>
      </c>
      <c r="C26" s="248">
        <v>0</v>
      </c>
      <c r="D26" s="248">
        <v>0</v>
      </c>
      <c r="E26" s="372">
        <v>1</v>
      </c>
      <c r="F26" s="372">
        <v>1</v>
      </c>
      <c r="G26" s="312">
        <f t="shared" si="0"/>
        <v>1</v>
      </c>
      <c r="H26" s="312">
        <f t="shared" si="1"/>
        <v>1</v>
      </c>
      <c r="I26" s="274"/>
      <c r="J26" s="707"/>
    </row>
    <row r="27" spans="1:10">
      <c r="A27" s="349" t="s">
        <v>5380</v>
      </c>
      <c r="B27" s="348" t="s">
        <v>5381</v>
      </c>
      <c r="C27" s="248">
        <v>0</v>
      </c>
      <c r="D27" s="248">
        <v>0</v>
      </c>
      <c r="E27" s="372">
        <v>1</v>
      </c>
      <c r="F27" s="372">
        <v>1</v>
      </c>
      <c r="G27" s="312">
        <f t="shared" si="0"/>
        <v>1</v>
      </c>
      <c r="H27" s="312">
        <f t="shared" si="1"/>
        <v>1</v>
      </c>
      <c r="I27" s="274"/>
      <c r="J27" s="707"/>
    </row>
    <row r="28" spans="1:10">
      <c r="A28" s="349" t="s">
        <v>2293</v>
      </c>
      <c r="B28" s="348" t="s">
        <v>2294</v>
      </c>
      <c r="C28" s="248">
        <v>0</v>
      </c>
      <c r="D28" s="248">
        <v>0</v>
      </c>
      <c r="E28" s="372">
        <v>5</v>
      </c>
      <c r="F28" s="372">
        <v>5</v>
      </c>
      <c r="G28" s="312">
        <f t="shared" si="0"/>
        <v>5</v>
      </c>
      <c r="H28" s="312">
        <f t="shared" si="1"/>
        <v>5</v>
      </c>
      <c r="I28" s="274"/>
      <c r="J28" s="707"/>
    </row>
    <row r="29" spans="1:10">
      <c r="A29" s="349" t="s">
        <v>2127</v>
      </c>
      <c r="B29" s="348" t="s">
        <v>2128</v>
      </c>
      <c r="C29" s="248">
        <v>0</v>
      </c>
      <c r="D29" s="248">
        <v>0</v>
      </c>
      <c r="E29" s="372">
        <v>1425</v>
      </c>
      <c r="F29" s="372">
        <v>1000</v>
      </c>
      <c r="G29" s="312">
        <f t="shared" si="0"/>
        <v>1425</v>
      </c>
      <c r="H29" s="312">
        <f t="shared" si="1"/>
        <v>1000</v>
      </c>
      <c r="I29" s="274"/>
      <c r="J29" s="707"/>
    </row>
    <row r="30" spans="1:10">
      <c r="A30" s="349" t="s">
        <v>2129</v>
      </c>
      <c r="B30" s="348" t="s">
        <v>2130</v>
      </c>
      <c r="C30" s="248">
        <v>0</v>
      </c>
      <c r="D30" s="248">
        <v>0</v>
      </c>
      <c r="E30" s="372">
        <v>321</v>
      </c>
      <c r="F30" s="372">
        <v>280</v>
      </c>
      <c r="G30" s="312">
        <f t="shared" si="0"/>
        <v>321</v>
      </c>
      <c r="H30" s="312">
        <f t="shared" si="1"/>
        <v>280</v>
      </c>
      <c r="I30" s="274"/>
      <c r="J30" s="707"/>
    </row>
    <row r="31" spans="1:10">
      <c r="A31" s="390" t="s">
        <v>2297</v>
      </c>
      <c r="B31" s="342" t="s">
        <v>2298</v>
      </c>
      <c r="C31" s="248">
        <v>0</v>
      </c>
      <c r="D31" s="248">
        <v>0</v>
      </c>
      <c r="E31" s="372">
        <v>0</v>
      </c>
      <c r="F31" s="372">
        <v>1</v>
      </c>
      <c r="G31" s="312">
        <f t="shared" si="0"/>
        <v>0</v>
      </c>
      <c r="H31" s="312">
        <f t="shared" si="1"/>
        <v>1</v>
      </c>
      <c r="I31" s="274"/>
      <c r="J31" s="707"/>
    </row>
    <row r="32" spans="1:10">
      <c r="A32" s="390" t="s">
        <v>5382</v>
      </c>
      <c r="B32" s="342" t="s">
        <v>5383</v>
      </c>
      <c r="C32" s="248">
        <v>0</v>
      </c>
      <c r="D32" s="248">
        <v>0</v>
      </c>
      <c r="E32" s="372">
        <v>0</v>
      </c>
      <c r="F32" s="372">
        <v>2</v>
      </c>
      <c r="G32" s="312">
        <f t="shared" si="0"/>
        <v>0</v>
      </c>
      <c r="H32" s="312">
        <f t="shared" si="1"/>
        <v>2</v>
      </c>
      <c r="I32" s="274"/>
      <c r="J32" s="707"/>
    </row>
    <row r="33" spans="1:10">
      <c r="A33" s="349" t="s">
        <v>2299</v>
      </c>
      <c r="B33" s="348" t="s">
        <v>2300</v>
      </c>
      <c r="C33" s="248">
        <v>0</v>
      </c>
      <c r="D33" s="248">
        <v>0</v>
      </c>
      <c r="E33" s="372">
        <v>1016</v>
      </c>
      <c r="F33" s="372">
        <v>900</v>
      </c>
      <c r="G33" s="312">
        <f t="shared" si="0"/>
        <v>1016</v>
      </c>
      <c r="H33" s="312">
        <f t="shared" si="1"/>
        <v>900</v>
      </c>
      <c r="I33" s="274"/>
      <c r="J33" s="707"/>
    </row>
    <row r="34" spans="1:10">
      <c r="A34" s="349" t="s">
        <v>2301</v>
      </c>
      <c r="B34" s="348" t="s">
        <v>2302</v>
      </c>
      <c r="C34" s="248">
        <v>0</v>
      </c>
      <c r="D34" s="248">
        <v>0</v>
      </c>
      <c r="E34" s="372">
        <v>8</v>
      </c>
      <c r="F34" s="372">
        <v>8</v>
      </c>
      <c r="G34" s="312">
        <f t="shared" si="0"/>
        <v>8</v>
      </c>
      <c r="H34" s="312">
        <f t="shared" si="1"/>
        <v>8</v>
      </c>
      <c r="I34" s="274"/>
      <c r="J34" s="707"/>
    </row>
    <row r="35" spans="1:10">
      <c r="A35" s="390" t="s">
        <v>2131</v>
      </c>
      <c r="B35" s="342" t="s">
        <v>2132</v>
      </c>
      <c r="C35" s="248">
        <v>28</v>
      </c>
      <c r="D35" s="248">
        <v>50</v>
      </c>
      <c r="E35" s="372">
        <v>21394</v>
      </c>
      <c r="F35" s="372">
        <v>16000</v>
      </c>
      <c r="G35" s="312">
        <f t="shared" si="0"/>
        <v>21422</v>
      </c>
      <c r="H35" s="312">
        <f t="shared" si="1"/>
        <v>16050</v>
      </c>
      <c r="I35" s="274"/>
      <c r="J35" s="707"/>
    </row>
    <row r="36" spans="1:10">
      <c r="A36" s="349" t="s">
        <v>5384</v>
      </c>
      <c r="B36" s="348" t="s">
        <v>5385</v>
      </c>
      <c r="C36" s="248">
        <v>0</v>
      </c>
      <c r="D36" s="248">
        <v>0</v>
      </c>
      <c r="E36" s="372">
        <v>1</v>
      </c>
      <c r="F36" s="372">
        <v>1</v>
      </c>
      <c r="G36" s="312">
        <f t="shared" si="0"/>
        <v>1</v>
      </c>
      <c r="H36" s="312">
        <f t="shared" si="1"/>
        <v>1</v>
      </c>
      <c r="I36" s="274"/>
      <c r="J36" s="707"/>
    </row>
    <row r="37" spans="1:10">
      <c r="A37" s="349" t="s">
        <v>2133</v>
      </c>
      <c r="B37" s="348" t="s">
        <v>2134</v>
      </c>
      <c r="C37" s="248">
        <v>0</v>
      </c>
      <c r="D37" s="248">
        <v>0</v>
      </c>
      <c r="E37" s="372">
        <v>21138</v>
      </c>
      <c r="F37" s="372">
        <v>17000</v>
      </c>
      <c r="G37" s="312">
        <f t="shared" si="0"/>
        <v>21138</v>
      </c>
      <c r="H37" s="312">
        <f t="shared" si="1"/>
        <v>17000</v>
      </c>
      <c r="I37" s="274"/>
      <c r="J37" s="707"/>
    </row>
    <row r="38" spans="1:10">
      <c r="A38" s="349" t="s">
        <v>2303</v>
      </c>
      <c r="B38" s="348" t="s">
        <v>2304</v>
      </c>
      <c r="C38" s="248">
        <v>0</v>
      </c>
      <c r="D38" s="248">
        <v>0</v>
      </c>
      <c r="E38" s="372">
        <v>125</v>
      </c>
      <c r="F38" s="372">
        <v>100</v>
      </c>
      <c r="G38" s="312">
        <f t="shared" si="0"/>
        <v>125</v>
      </c>
      <c r="H38" s="312">
        <f t="shared" si="1"/>
        <v>100</v>
      </c>
      <c r="I38" s="274"/>
      <c r="J38" s="707"/>
    </row>
    <row r="39" spans="1:10" ht="24">
      <c r="A39" s="349" t="s">
        <v>2305</v>
      </c>
      <c r="B39" s="348" t="s">
        <v>2306</v>
      </c>
      <c r="C39" s="248">
        <v>0</v>
      </c>
      <c r="D39" s="248">
        <v>0</v>
      </c>
      <c r="E39" s="372">
        <v>129</v>
      </c>
      <c r="F39" s="372">
        <v>100</v>
      </c>
      <c r="G39" s="312">
        <f t="shared" ref="G39:G70" si="2">C39+E39</f>
        <v>129</v>
      </c>
      <c r="H39" s="312">
        <f t="shared" ref="H39:H70" si="3">D39+F39</f>
        <v>100</v>
      </c>
      <c r="I39" s="274"/>
      <c r="J39" s="707"/>
    </row>
    <row r="40" spans="1:10">
      <c r="A40" s="349" t="s">
        <v>2307</v>
      </c>
      <c r="B40" s="348" t="s">
        <v>2308</v>
      </c>
      <c r="C40" s="248">
        <v>0</v>
      </c>
      <c r="D40" s="248">
        <v>0</v>
      </c>
      <c r="E40" s="372">
        <v>336</v>
      </c>
      <c r="F40" s="372">
        <v>280</v>
      </c>
      <c r="G40" s="312">
        <f t="shared" si="2"/>
        <v>336</v>
      </c>
      <c r="H40" s="312">
        <f t="shared" si="3"/>
        <v>280</v>
      </c>
      <c r="I40" s="274"/>
      <c r="J40" s="707"/>
    </row>
    <row r="41" spans="1:10">
      <c r="A41" s="390" t="s">
        <v>2309</v>
      </c>
      <c r="B41" s="342" t="s">
        <v>2310</v>
      </c>
      <c r="C41" s="248">
        <v>0</v>
      </c>
      <c r="D41" s="248">
        <v>0</v>
      </c>
      <c r="E41" s="372">
        <v>388</v>
      </c>
      <c r="F41" s="372">
        <v>250</v>
      </c>
      <c r="G41" s="312">
        <f t="shared" si="2"/>
        <v>388</v>
      </c>
      <c r="H41" s="312">
        <f t="shared" si="3"/>
        <v>250</v>
      </c>
      <c r="I41" s="274"/>
      <c r="J41" s="707"/>
    </row>
    <row r="42" spans="1:10">
      <c r="A42" s="349" t="s">
        <v>2321</v>
      </c>
      <c r="B42" s="348" t="s">
        <v>2322</v>
      </c>
      <c r="C42" s="248">
        <v>0</v>
      </c>
      <c r="D42" s="248">
        <v>0</v>
      </c>
      <c r="E42" s="372">
        <v>731</v>
      </c>
      <c r="F42" s="372">
        <v>600</v>
      </c>
      <c r="G42" s="312">
        <f t="shared" si="2"/>
        <v>731</v>
      </c>
      <c r="H42" s="312">
        <f t="shared" si="3"/>
        <v>600</v>
      </c>
      <c r="I42" s="274"/>
      <c r="J42" s="707"/>
    </row>
    <row r="43" spans="1:10">
      <c r="A43" s="349" t="s">
        <v>2323</v>
      </c>
      <c r="B43" s="348" t="s">
        <v>2324</v>
      </c>
      <c r="C43" s="248">
        <v>0</v>
      </c>
      <c r="D43" s="248">
        <v>0</v>
      </c>
      <c r="E43" s="372">
        <v>3446</v>
      </c>
      <c r="F43" s="372">
        <v>3000</v>
      </c>
      <c r="G43" s="312">
        <f t="shared" si="2"/>
        <v>3446</v>
      </c>
      <c r="H43" s="312">
        <f t="shared" si="3"/>
        <v>3000</v>
      </c>
      <c r="I43" s="274"/>
      <c r="J43" s="707"/>
    </row>
    <row r="44" spans="1:10">
      <c r="A44" s="390" t="s">
        <v>2135</v>
      </c>
      <c r="B44" s="342" t="s">
        <v>2136</v>
      </c>
      <c r="C44" s="248">
        <v>1</v>
      </c>
      <c r="D44" s="248">
        <v>5</v>
      </c>
      <c r="E44" s="372">
        <v>6305</v>
      </c>
      <c r="F44" s="372">
        <v>5000</v>
      </c>
      <c r="G44" s="312">
        <f t="shared" si="2"/>
        <v>6306</v>
      </c>
      <c r="H44" s="312">
        <f t="shared" si="3"/>
        <v>5005</v>
      </c>
      <c r="I44" s="274"/>
      <c r="J44" s="707"/>
    </row>
    <row r="45" spans="1:10">
      <c r="A45" s="390" t="s">
        <v>4953</v>
      </c>
      <c r="B45" s="342" t="s">
        <v>4954</v>
      </c>
      <c r="C45" s="248">
        <v>0</v>
      </c>
      <c r="D45" s="248">
        <v>0</v>
      </c>
      <c r="E45" s="372">
        <v>0</v>
      </c>
      <c r="F45" s="372">
        <v>1</v>
      </c>
      <c r="G45" s="312">
        <f t="shared" si="2"/>
        <v>0</v>
      </c>
      <c r="H45" s="312">
        <f t="shared" si="3"/>
        <v>1</v>
      </c>
      <c r="I45" s="274"/>
      <c r="J45" s="707"/>
    </row>
    <row r="46" spans="1:10">
      <c r="A46" s="349" t="s">
        <v>1880</v>
      </c>
      <c r="B46" s="348" t="s">
        <v>1881</v>
      </c>
      <c r="C46" s="248">
        <v>0</v>
      </c>
      <c r="D46" s="248">
        <v>0</v>
      </c>
      <c r="E46" s="372">
        <v>0</v>
      </c>
      <c r="F46" s="372">
        <v>1</v>
      </c>
      <c r="G46" s="312">
        <f t="shared" si="2"/>
        <v>0</v>
      </c>
      <c r="H46" s="312">
        <f t="shared" si="3"/>
        <v>1</v>
      </c>
      <c r="I46" s="274"/>
      <c r="J46" s="707"/>
    </row>
    <row r="47" spans="1:10">
      <c r="A47" s="390" t="s">
        <v>2155</v>
      </c>
      <c r="B47" s="342" t="s">
        <v>2156</v>
      </c>
      <c r="C47" s="248">
        <v>0</v>
      </c>
      <c r="D47" s="248">
        <v>0</v>
      </c>
      <c r="E47" s="372">
        <v>6</v>
      </c>
      <c r="F47" s="372">
        <v>5</v>
      </c>
      <c r="G47" s="312">
        <f t="shared" si="2"/>
        <v>6</v>
      </c>
      <c r="H47" s="312">
        <f t="shared" si="3"/>
        <v>5</v>
      </c>
      <c r="I47" s="274"/>
      <c r="J47" s="707"/>
    </row>
    <row r="48" spans="1:10">
      <c r="A48" s="349" t="s">
        <v>2327</v>
      </c>
      <c r="B48" s="348" t="s">
        <v>2328</v>
      </c>
      <c r="C48" s="248">
        <v>0</v>
      </c>
      <c r="D48" s="248">
        <v>0</v>
      </c>
      <c r="E48" s="372">
        <v>1075</v>
      </c>
      <c r="F48" s="372">
        <v>900</v>
      </c>
      <c r="G48" s="312">
        <f t="shared" si="2"/>
        <v>1075</v>
      </c>
      <c r="H48" s="312">
        <f t="shared" si="3"/>
        <v>900</v>
      </c>
      <c r="I48" s="274"/>
      <c r="J48" s="707"/>
    </row>
    <row r="49" spans="1:10">
      <c r="A49" s="349" t="s">
        <v>2605</v>
      </c>
      <c r="B49" s="348" t="s">
        <v>2606</v>
      </c>
      <c r="C49" s="248">
        <v>0</v>
      </c>
      <c r="D49" s="248">
        <v>0</v>
      </c>
      <c r="E49" s="372">
        <v>313</v>
      </c>
      <c r="F49" s="372">
        <v>300</v>
      </c>
      <c r="G49" s="312">
        <f t="shared" si="2"/>
        <v>313</v>
      </c>
      <c r="H49" s="312">
        <f t="shared" si="3"/>
        <v>300</v>
      </c>
      <c r="I49" s="274"/>
      <c r="J49" s="707"/>
    </row>
    <row r="50" spans="1:10">
      <c r="A50" s="349" t="s">
        <v>2329</v>
      </c>
      <c r="B50" s="348" t="s">
        <v>2330</v>
      </c>
      <c r="C50" s="248">
        <v>0</v>
      </c>
      <c r="D50" s="248">
        <v>0</v>
      </c>
      <c r="E50" s="372">
        <v>100</v>
      </c>
      <c r="F50" s="372">
        <v>100</v>
      </c>
      <c r="G50" s="312">
        <f t="shared" si="2"/>
        <v>100</v>
      </c>
      <c r="H50" s="312">
        <f t="shared" si="3"/>
        <v>100</v>
      </c>
      <c r="I50" s="274"/>
      <c r="J50" s="707"/>
    </row>
    <row r="51" spans="1:10">
      <c r="A51" s="349" t="s">
        <v>2157</v>
      </c>
      <c r="B51" s="348" t="s">
        <v>2158</v>
      </c>
      <c r="C51" s="248">
        <v>2</v>
      </c>
      <c r="D51" s="248">
        <v>5</v>
      </c>
      <c r="E51" s="372">
        <v>3314</v>
      </c>
      <c r="F51" s="372">
        <v>2500</v>
      </c>
      <c r="G51" s="312">
        <f t="shared" si="2"/>
        <v>3316</v>
      </c>
      <c r="H51" s="312">
        <f t="shared" si="3"/>
        <v>2505</v>
      </c>
      <c r="I51" s="274"/>
      <c r="J51" s="707"/>
    </row>
    <row r="52" spans="1:10">
      <c r="A52" s="349" t="s">
        <v>3486</v>
      </c>
      <c r="B52" s="348" t="s">
        <v>3487</v>
      </c>
      <c r="C52" s="248">
        <v>0</v>
      </c>
      <c r="D52" s="248">
        <v>0</v>
      </c>
      <c r="E52" s="372">
        <v>1</v>
      </c>
      <c r="F52" s="372">
        <v>5</v>
      </c>
      <c r="G52" s="312">
        <f t="shared" si="2"/>
        <v>1</v>
      </c>
      <c r="H52" s="312">
        <f t="shared" si="3"/>
        <v>5</v>
      </c>
      <c r="I52" s="274"/>
      <c r="J52" s="707"/>
    </row>
    <row r="53" spans="1:10">
      <c r="A53" s="349" t="s">
        <v>3452</v>
      </c>
      <c r="B53" s="348" t="s">
        <v>3453</v>
      </c>
      <c r="C53" s="248">
        <v>0</v>
      </c>
      <c r="D53" s="248">
        <v>0</v>
      </c>
      <c r="E53" s="372">
        <v>0</v>
      </c>
      <c r="F53" s="372">
        <v>1</v>
      </c>
      <c r="G53" s="312">
        <f t="shared" si="2"/>
        <v>0</v>
      </c>
      <c r="H53" s="312">
        <f t="shared" si="3"/>
        <v>1</v>
      </c>
      <c r="I53" s="274"/>
      <c r="J53" s="707"/>
    </row>
    <row r="54" spans="1:10">
      <c r="A54" s="349" t="s">
        <v>2159</v>
      </c>
      <c r="B54" s="348" t="s">
        <v>2160</v>
      </c>
      <c r="C54" s="248">
        <v>0</v>
      </c>
      <c r="D54" s="248">
        <v>0</v>
      </c>
      <c r="E54" s="372">
        <v>37</v>
      </c>
      <c r="F54" s="372">
        <v>34</v>
      </c>
      <c r="G54" s="312">
        <f t="shared" si="2"/>
        <v>37</v>
      </c>
      <c r="H54" s="312">
        <f t="shared" si="3"/>
        <v>34</v>
      </c>
      <c r="I54" s="274"/>
      <c r="J54" s="707"/>
    </row>
    <row r="55" spans="1:10">
      <c r="A55" s="390" t="s">
        <v>3456</v>
      </c>
      <c r="B55" s="342" t="s">
        <v>3457</v>
      </c>
      <c r="C55" s="248">
        <v>0</v>
      </c>
      <c r="D55" s="248">
        <v>0</v>
      </c>
      <c r="E55" s="372">
        <v>24</v>
      </c>
      <c r="F55" s="372">
        <v>15</v>
      </c>
      <c r="G55" s="312">
        <f t="shared" si="2"/>
        <v>24</v>
      </c>
      <c r="H55" s="312">
        <f t="shared" si="3"/>
        <v>15</v>
      </c>
      <c r="I55" s="274"/>
      <c r="J55" s="707"/>
    </row>
    <row r="56" spans="1:10">
      <c r="A56" s="390" t="s">
        <v>5386</v>
      </c>
      <c r="B56" s="342" t="s">
        <v>5387</v>
      </c>
      <c r="C56" s="248">
        <v>0</v>
      </c>
      <c r="D56" s="248">
        <v>0</v>
      </c>
      <c r="E56" s="372">
        <v>0</v>
      </c>
      <c r="F56" s="372">
        <v>1</v>
      </c>
      <c r="G56" s="312">
        <f t="shared" si="2"/>
        <v>0</v>
      </c>
      <c r="H56" s="312">
        <f t="shared" si="3"/>
        <v>1</v>
      </c>
      <c r="I56" s="274"/>
      <c r="J56" s="707"/>
    </row>
    <row r="57" spans="1:10">
      <c r="A57" s="349" t="s">
        <v>2333</v>
      </c>
      <c r="B57" s="348" t="s">
        <v>2334</v>
      </c>
      <c r="C57" s="248">
        <v>0</v>
      </c>
      <c r="D57" s="248">
        <v>0</v>
      </c>
      <c r="E57" s="372">
        <v>76</v>
      </c>
      <c r="F57" s="372">
        <v>65</v>
      </c>
      <c r="G57" s="312">
        <f t="shared" si="2"/>
        <v>76</v>
      </c>
      <c r="H57" s="312">
        <f t="shared" si="3"/>
        <v>65</v>
      </c>
      <c r="I57" s="274"/>
      <c r="J57" s="707"/>
    </row>
    <row r="58" spans="1:10">
      <c r="A58" s="390" t="s">
        <v>2335</v>
      </c>
      <c r="B58" s="343" t="s">
        <v>2336</v>
      </c>
      <c r="C58" s="248">
        <v>0</v>
      </c>
      <c r="D58" s="248">
        <v>0</v>
      </c>
      <c r="E58" s="372">
        <v>1</v>
      </c>
      <c r="F58" s="147">
        <v>1</v>
      </c>
      <c r="G58" s="312">
        <f t="shared" si="2"/>
        <v>1</v>
      </c>
      <c r="H58" s="312">
        <f t="shared" si="3"/>
        <v>1</v>
      </c>
      <c r="I58" s="274"/>
      <c r="J58" s="707"/>
    </row>
    <row r="59" spans="1:10">
      <c r="A59" s="390" t="s">
        <v>2337</v>
      </c>
      <c r="B59" s="343" t="s">
        <v>2338</v>
      </c>
      <c r="C59" s="248">
        <v>0</v>
      </c>
      <c r="D59" s="248">
        <v>0</v>
      </c>
      <c r="E59" s="372">
        <v>2</v>
      </c>
      <c r="F59" s="147">
        <v>5</v>
      </c>
      <c r="G59" s="312">
        <f t="shared" si="2"/>
        <v>2</v>
      </c>
      <c r="H59" s="312">
        <f t="shared" si="3"/>
        <v>5</v>
      </c>
      <c r="I59" s="274"/>
      <c r="J59" s="707"/>
    </row>
    <row r="60" spans="1:10">
      <c r="A60" s="349" t="s">
        <v>2607</v>
      </c>
      <c r="B60" s="616" t="s">
        <v>2608</v>
      </c>
      <c r="C60" s="248">
        <v>0</v>
      </c>
      <c r="D60" s="248">
        <v>0</v>
      </c>
      <c r="E60" s="372">
        <v>124</v>
      </c>
      <c r="F60" s="147">
        <v>95</v>
      </c>
      <c r="G60" s="312">
        <f t="shared" si="2"/>
        <v>124</v>
      </c>
      <c r="H60" s="312">
        <f t="shared" si="3"/>
        <v>95</v>
      </c>
      <c r="I60" s="274"/>
      <c r="J60" s="707"/>
    </row>
    <row r="61" spans="1:10">
      <c r="A61" s="349" t="s">
        <v>2349</v>
      </c>
      <c r="B61" s="616" t="s">
        <v>2350</v>
      </c>
      <c r="C61" s="248">
        <v>0</v>
      </c>
      <c r="D61" s="248">
        <v>0</v>
      </c>
      <c r="E61" s="372">
        <v>816</v>
      </c>
      <c r="F61" s="147">
        <v>650</v>
      </c>
      <c r="G61" s="312">
        <f t="shared" si="2"/>
        <v>816</v>
      </c>
      <c r="H61" s="312">
        <f t="shared" si="3"/>
        <v>650</v>
      </c>
      <c r="I61" s="274"/>
      <c r="J61" s="707"/>
    </row>
    <row r="62" spans="1:10">
      <c r="A62" s="390" t="s">
        <v>2161</v>
      </c>
      <c r="B62" s="343" t="s">
        <v>2162</v>
      </c>
      <c r="C62" s="248">
        <v>1523</v>
      </c>
      <c r="D62" s="248">
        <v>1200</v>
      </c>
      <c r="E62" s="372">
        <v>10871</v>
      </c>
      <c r="F62" s="147">
        <v>8500</v>
      </c>
      <c r="G62" s="312">
        <f t="shared" si="2"/>
        <v>12394</v>
      </c>
      <c r="H62" s="312">
        <f t="shared" si="3"/>
        <v>9700</v>
      </c>
      <c r="I62" s="274"/>
      <c r="J62" s="707"/>
    </row>
    <row r="63" spans="1:10">
      <c r="A63" s="390" t="s">
        <v>2353</v>
      </c>
      <c r="B63" s="343" t="s">
        <v>2354</v>
      </c>
      <c r="C63" s="248">
        <v>0</v>
      </c>
      <c r="D63" s="248">
        <v>0</v>
      </c>
      <c r="E63" s="372">
        <v>0</v>
      </c>
      <c r="F63" s="147">
        <v>1</v>
      </c>
      <c r="G63" s="312">
        <f t="shared" si="2"/>
        <v>0</v>
      </c>
      <c r="H63" s="312">
        <f t="shared" si="3"/>
        <v>1</v>
      </c>
      <c r="I63" s="274"/>
      <c r="J63" s="707"/>
    </row>
    <row r="64" spans="1:10">
      <c r="A64" s="390" t="s">
        <v>5388</v>
      </c>
      <c r="B64" s="343" t="s">
        <v>5389</v>
      </c>
      <c r="C64" s="248">
        <v>0</v>
      </c>
      <c r="D64" s="248">
        <v>0</v>
      </c>
      <c r="E64" s="372">
        <v>3</v>
      </c>
      <c r="F64" s="147">
        <v>2</v>
      </c>
      <c r="G64" s="312">
        <f t="shared" si="2"/>
        <v>3</v>
      </c>
      <c r="H64" s="312">
        <f t="shared" si="3"/>
        <v>2</v>
      </c>
      <c r="I64" s="274"/>
      <c r="J64" s="707"/>
    </row>
    <row r="65" spans="1:10">
      <c r="A65" s="390" t="s">
        <v>2959</v>
      </c>
      <c r="B65" s="343" t="s">
        <v>2960</v>
      </c>
      <c r="C65" s="248">
        <v>0</v>
      </c>
      <c r="D65" s="248">
        <v>0</v>
      </c>
      <c r="E65" s="372">
        <v>0</v>
      </c>
      <c r="F65" s="147">
        <v>1</v>
      </c>
      <c r="G65" s="312">
        <f t="shared" si="2"/>
        <v>0</v>
      </c>
      <c r="H65" s="312">
        <f t="shared" si="3"/>
        <v>1</v>
      </c>
      <c r="I65" s="274"/>
      <c r="J65" s="707"/>
    </row>
    <row r="66" spans="1:10">
      <c r="A66" s="390" t="s">
        <v>2609</v>
      </c>
      <c r="B66" s="343" t="s">
        <v>2610</v>
      </c>
      <c r="C66" s="248">
        <v>0</v>
      </c>
      <c r="D66" s="248">
        <v>0</v>
      </c>
      <c r="E66" s="372">
        <v>0</v>
      </c>
      <c r="F66" s="147">
        <v>1</v>
      </c>
      <c r="G66" s="312">
        <f t="shared" si="2"/>
        <v>0</v>
      </c>
      <c r="H66" s="312">
        <f t="shared" si="3"/>
        <v>1</v>
      </c>
      <c r="I66" s="274"/>
      <c r="J66" s="707"/>
    </row>
    <row r="67" spans="1:10">
      <c r="A67" s="349" t="s">
        <v>2163</v>
      </c>
      <c r="B67" s="616" t="s">
        <v>2164</v>
      </c>
      <c r="C67" s="248">
        <v>0</v>
      </c>
      <c r="D67" s="248">
        <v>0</v>
      </c>
      <c r="E67" s="372">
        <v>974</v>
      </c>
      <c r="F67" s="147">
        <v>800</v>
      </c>
      <c r="G67" s="312">
        <f t="shared" si="2"/>
        <v>974</v>
      </c>
      <c r="H67" s="312">
        <f t="shared" si="3"/>
        <v>800</v>
      </c>
      <c r="I67" s="274"/>
      <c r="J67" s="707"/>
    </row>
    <row r="68" spans="1:10">
      <c r="A68" s="349" t="s">
        <v>2357</v>
      </c>
      <c r="B68" s="616" t="s">
        <v>2358</v>
      </c>
      <c r="C68" s="248">
        <v>0</v>
      </c>
      <c r="D68" s="248">
        <v>0</v>
      </c>
      <c r="E68" s="372">
        <v>37</v>
      </c>
      <c r="F68" s="147">
        <v>25</v>
      </c>
      <c r="G68" s="312">
        <f t="shared" si="2"/>
        <v>37</v>
      </c>
      <c r="H68" s="312">
        <f t="shared" si="3"/>
        <v>25</v>
      </c>
      <c r="I68" s="274"/>
      <c r="J68" s="707"/>
    </row>
    <row r="69" spans="1:10">
      <c r="A69" s="349" t="s">
        <v>2359</v>
      </c>
      <c r="B69" s="616" t="s">
        <v>2360</v>
      </c>
      <c r="C69" s="248">
        <v>0</v>
      </c>
      <c r="D69" s="248">
        <v>0</v>
      </c>
      <c r="E69" s="372">
        <v>230</v>
      </c>
      <c r="F69" s="147">
        <v>200</v>
      </c>
      <c r="G69" s="312">
        <f t="shared" si="2"/>
        <v>230</v>
      </c>
      <c r="H69" s="312">
        <f t="shared" si="3"/>
        <v>200</v>
      </c>
      <c r="I69" s="274"/>
      <c r="J69" s="707"/>
    </row>
    <row r="70" spans="1:10">
      <c r="A70" s="349" t="s">
        <v>2165</v>
      </c>
      <c r="B70" s="616" t="s">
        <v>2166</v>
      </c>
      <c r="C70" s="248">
        <v>0</v>
      </c>
      <c r="D70" s="248">
        <v>0</v>
      </c>
      <c r="E70" s="372">
        <v>1713</v>
      </c>
      <c r="F70" s="147">
        <v>1400</v>
      </c>
      <c r="G70" s="312">
        <f t="shared" si="2"/>
        <v>1713</v>
      </c>
      <c r="H70" s="312">
        <f t="shared" si="3"/>
        <v>1400</v>
      </c>
      <c r="I70" s="274"/>
      <c r="J70" s="707"/>
    </row>
    <row r="71" spans="1:10">
      <c r="A71" s="390" t="s">
        <v>2167</v>
      </c>
      <c r="B71" s="343" t="s">
        <v>2168</v>
      </c>
      <c r="C71" s="248">
        <v>1972</v>
      </c>
      <c r="D71" s="248">
        <v>1600</v>
      </c>
      <c r="E71" s="372">
        <v>36996</v>
      </c>
      <c r="F71" s="147">
        <v>28000</v>
      </c>
      <c r="G71" s="312">
        <f t="shared" ref="G71:G102" si="4">C71+E71</f>
        <v>38968</v>
      </c>
      <c r="H71" s="312">
        <f t="shared" ref="H71:H102" si="5">D71+F71</f>
        <v>29600</v>
      </c>
      <c r="I71" s="274"/>
      <c r="J71" s="707"/>
    </row>
    <row r="72" spans="1:10">
      <c r="A72" s="349" t="s">
        <v>2169</v>
      </c>
      <c r="B72" s="616" t="s">
        <v>2170</v>
      </c>
      <c r="C72" s="248">
        <v>0</v>
      </c>
      <c r="D72" s="248">
        <v>0</v>
      </c>
      <c r="E72" s="372">
        <v>31</v>
      </c>
      <c r="F72" s="147">
        <v>25</v>
      </c>
      <c r="G72" s="312">
        <f t="shared" si="4"/>
        <v>31</v>
      </c>
      <c r="H72" s="312">
        <f t="shared" si="5"/>
        <v>25</v>
      </c>
      <c r="I72" s="274"/>
      <c r="J72" s="707"/>
    </row>
    <row r="73" spans="1:10">
      <c r="A73" s="390" t="s">
        <v>2363</v>
      </c>
      <c r="B73" s="343" t="s">
        <v>2364</v>
      </c>
      <c r="C73" s="248">
        <v>0</v>
      </c>
      <c r="D73" s="248">
        <v>0</v>
      </c>
      <c r="E73" s="372">
        <v>0</v>
      </c>
      <c r="F73" s="147">
        <v>1</v>
      </c>
      <c r="G73" s="312">
        <f t="shared" si="4"/>
        <v>0</v>
      </c>
      <c r="H73" s="312">
        <f t="shared" si="5"/>
        <v>1</v>
      </c>
      <c r="I73" s="274"/>
      <c r="J73" s="707"/>
    </row>
    <row r="74" spans="1:10">
      <c r="A74" s="349" t="s">
        <v>2367</v>
      </c>
      <c r="B74" s="616" t="s">
        <v>2368</v>
      </c>
      <c r="C74" s="248">
        <v>0</v>
      </c>
      <c r="D74" s="248">
        <v>0</v>
      </c>
      <c r="E74" s="372">
        <v>633</v>
      </c>
      <c r="F74" s="147">
        <v>550</v>
      </c>
      <c r="G74" s="312">
        <f t="shared" si="4"/>
        <v>633</v>
      </c>
      <c r="H74" s="312">
        <f t="shared" si="5"/>
        <v>550</v>
      </c>
      <c r="I74" s="274"/>
      <c r="J74" s="707"/>
    </row>
    <row r="75" spans="1:10">
      <c r="A75" s="349" t="s">
        <v>2369</v>
      </c>
      <c r="B75" s="616" t="s">
        <v>2370</v>
      </c>
      <c r="C75" s="248">
        <v>0</v>
      </c>
      <c r="D75" s="248">
        <v>0</v>
      </c>
      <c r="E75" s="372">
        <v>668</v>
      </c>
      <c r="F75" s="147">
        <v>550</v>
      </c>
      <c r="G75" s="312">
        <f t="shared" si="4"/>
        <v>668</v>
      </c>
      <c r="H75" s="312">
        <f t="shared" si="5"/>
        <v>550</v>
      </c>
      <c r="I75" s="274"/>
      <c r="J75" s="707"/>
    </row>
    <row r="76" spans="1:10">
      <c r="A76" s="349" t="s">
        <v>2371</v>
      </c>
      <c r="B76" s="616" t="s">
        <v>2372</v>
      </c>
      <c r="C76" s="248">
        <v>0</v>
      </c>
      <c r="D76" s="248">
        <v>0</v>
      </c>
      <c r="E76" s="372">
        <v>3684</v>
      </c>
      <c r="F76" s="147">
        <v>3000</v>
      </c>
      <c r="G76" s="312">
        <f t="shared" si="4"/>
        <v>3684</v>
      </c>
      <c r="H76" s="312">
        <f t="shared" si="5"/>
        <v>3000</v>
      </c>
      <c r="I76" s="274"/>
      <c r="J76" s="707"/>
    </row>
    <row r="77" spans="1:10">
      <c r="A77" s="349" t="s">
        <v>2171</v>
      </c>
      <c r="B77" s="616" t="s">
        <v>2172</v>
      </c>
      <c r="C77" s="248">
        <v>0</v>
      </c>
      <c r="D77" s="248">
        <v>0</v>
      </c>
      <c r="E77" s="372">
        <v>9</v>
      </c>
      <c r="F77" s="147">
        <v>10</v>
      </c>
      <c r="G77" s="312">
        <f t="shared" si="4"/>
        <v>9</v>
      </c>
      <c r="H77" s="312">
        <f t="shared" si="5"/>
        <v>10</v>
      </c>
      <c r="I77" s="274"/>
      <c r="J77" s="707"/>
    </row>
    <row r="78" spans="1:10">
      <c r="A78" s="349" t="s">
        <v>2173</v>
      </c>
      <c r="B78" s="616" t="s">
        <v>2174</v>
      </c>
      <c r="C78" s="248">
        <v>0</v>
      </c>
      <c r="D78" s="248">
        <v>0</v>
      </c>
      <c r="E78" s="372">
        <v>317</v>
      </c>
      <c r="F78" s="147">
        <v>250</v>
      </c>
      <c r="G78" s="312">
        <f t="shared" si="4"/>
        <v>317</v>
      </c>
      <c r="H78" s="312">
        <f t="shared" si="5"/>
        <v>250</v>
      </c>
      <c r="I78" s="274"/>
      <c r="J78" s="707"/>
    </row>
    <row r="79" spans="1:10">
      <c r="A79" s="349" t="s">
        <v>2175</v>
      </c>
      <c r="B79" s="616" t="s">
        <v>2176</v>
      </c>
      <c r="C79" s="248">
        <v>0</v>
      </c>
      <c r="D79" s="248">
        <v>0</v>
      </c>
      <c r="E79" s="372">
        <v>2</v>
      </c>
      <c r="F79" s="147">
        <v>5</v>
      </c>
      <c r="G79" s="312">
        <f t="shared" si="4"/>
        <v>2</v>
      </c>
      <c r="H79" s="312">
        <f t="shared" si="5"/>
        <v>5</v>
      </c>
      <c r="I79" s="274"/>
      <c r="J79" s="707"/>
    </row>
    <row r="80" spans="1:10">
      <c r="A80" s="349" t="s">
        <v>2177</v>
      </c>
      <c r="B80" s="616" t="s">
        <v>2178</v>
      </c>
      <c r="C80" s="248">
        <v>0</v>
      </c>
      <c r="D80" s="248">
        <v>0</v>
      </c>
      <c r="E80" s="372">
        <v>420</v>
      </c>
      <c r="F80" s="147">
        <v>350</v>
      </c>
      <c r="G80" s="312">
        <f t="shared" si="4"/>
        <v>420</v>
      </c>
      <c r="H80" s="312">
        <f t="shared" si="5"/>
        <v>350</v>
      </c>
      <c r="I80" s="274"/>
      <c r="J80" s="707"/>
    </row>
    <row r="81" spans="1:10">
      <c r="A81" s="390" t="s">
        <v>2379</v>
      </c>
      <c r="B81" s="343" t="s">
        <v>2380</v>
      </c>
      <c r="C81" s="248">
        <v>0</v>
      </c>
      <c r="D81" s="248">
        <v>0</v>
      </c>
      <c r="E81" s="372">
        <v>0</v>
      </c>
      <c r="F81" s="147">
        <v>1</v>
      </c>
      <c r="G81" s="312">
        <f t="shared" si="4"/>
        <v>0</v>
      </c>
      <c r="H81" s="312">
        <f t="shared" si="5"/>
        <v>1</v>
      </c>
      <c r="I81" s="274"/>
      <c r="J81" s="707"/>
    </row>
    <row r="82" spans="1:10">
      <c r="A82" s="390" t="s">
        <v>5118</v>
      </c>
      <c r="B82" s="343" t="s">
        <v>5119</v>
      </c>
      <c r="C82" s="248">
        <v>0</v>
      </c>
      <c r="D82" s="248">
        <v>0</v>
      </c>
      <c r="E82" s="372">
        <v>0</v>
      </c>
      <c r="F82" s="147">
        <v>1</v>
      </c>
      <c r="G82" s="312">
        <f t="shared" si="4"/>
        <v>0</v>
      </c>
      <c r="H82" s="312">
        <f t="shared" si="5"/>
        <v>1</v>
      </c>
      <c r="I82" s="274"/>
      <c r="J82" s="707"/>
    </row>
    <row r="83" spans="1:10">
      <c r="A83" s="349" t="s">
        <v>2381</v>
      </c>
      <c r="B83" s="616" t="s">
        <v>2382</v>
      </c>
      <c r="C83" s="248">
        <v>0</v>
      </c>
      <c r="D83" s="248">
        <v>0</v>
      </c>
      <c r="E83" s="372">
        <v>14</v>
      </c>
      <c r="F83" s="147">
        <v>15</v>
      </c>
      <c r="G83" s="312">
        <f t="shared" si="4"/>
        <v>14</v>
      </c>
      <c r="H83" s="312">
        <f t="shared" si="5"/>
        <v>15</v>
      </c>
      <c r="I83" s="274"/>
      <c r="J83" s="707"/>
    </row>
    <row r="84" spans="1:10">
      <c r="A84" s="390" t="s">
        <v>5120</v>
      </c>
      <c r="B84" s="343" t="s">
        <v>5121</v>
      </c>
      <c r="C84" s="248">
        <v>0</v>
      </c>
      <c r="D84" s="248">
        <v>0</v>
      </c>
      <c r="E84" s="372">
        <v>29</v>
      </c>
      <c r="F84" s="147">
        <v>25</v>
      </c>
      <c r="G84" s="312">
        <f t="shared" si="4"/>
        <v>29</v>
      </c>
      <c r="H84" s="312">
        <f t="shared" si="5"/>
        <v>25</v>
      </c>
      <c r="I84" s="274"/>
      <c r="J84" s="707"/>
    </row>
    <row r="85" spans="1:10">
      <c r="A85" s="349" t="s">
        <v>2391</v>
      </c>
      <c r="B85" s="616" t="s">
        <v>2392</v>
      </c>
      <c r="C85" s="248">
        <v>0</v>
      </c>
      <c r="D85" s="248">
        <v>0</v>
      </c>
      <c r="E85" s="372">
        <v>36</v>
      </c>
      <c r="F85" s="147">
        <v>35</v>
      </c>
      <c r="G85" s="312">
        <f t="shared" si="4"/>
        <v>36</v>
      </c>
      <c r="H85" s="312">
        <f t="shared" si="5"/>
        <v>35</v>
      </c>
      <c r="I85" s="274"/>
      <c r="J85" s="707"/>
    </row>
    <row r="86" spans="1:10">
      <c r="A86" s="349" t="s">
        <v>2961</v>
      </c>
      <c r="B86" s="616" t="s">
        <v>2962</v>
      </c>
      <c r="C86" s="248">
        <v>0</v>
      </c>
      <c r="D86" s="248">
        <v>0</v>
      </c>
      <c r="E86" s="372">
        <v>11507</v>
      </c>
      <c r="F86" s="147">
        <v>9000</v>
      </c>
      <c r="G86" s="312">
        <f t="shared" si="4"/>
        <v>11507</v>
      </c>
      <c r="H86" s="312">
        <f t="shared" si="5"/>
        <v>9000</v>
      </c>
      <c r="I86" s="274"/>
      <c r="J86" s="707"/>
    </row>
    <row r="87" spans="1:10">
      <c r="A87" s="349" t="s">
        <v>2393</v>
      </c>
      <c r="B87" s="616" t="s">
        <v>3204</v>
      </c>
      <c r="C87" s="248">
        <v>0</v>
      </c>
      <c r="D87" s="248">
        <v>0</v>
      </c>
      <c r="E87" s="372">
        <v>136</v>
      </c>
      <c r="F87" s="147">
        <v>120</v>
      </c>
      <c r="G87" s="312">
        <f t="shared" si="4"/>
        <v>136</v>
      </c>
      <c r="H87" s="312">
        <f t="shared" si="5"/>
        <v>120</v>
      </c>
      <c r="I87" s="274"/>
      <c r="J87" s="707"/>
    </row>
    <row r="88" spans="1:10">
      <c r="A88" s="349" t="s">
        <v>2395</v>
      </c>
      <c r="B88" s="616" t="s">
        <v>2396</v>
      </c>
      <c r="C88" s="248">
        <v>0</v>
      </c>
      <c r="D88" s="248">
        <v>0</v>
      </c>
      <c r="E88" s="372">
        <v>127</v>
      </c>
      <c r="F88" s="147">
        <v>120</v>
      </c>
      <c r="G88" s="312">
        <f t="shared" si="4"/>
        <v>127</v>
      </c>
      <c r="H88" s="312">
        <f t="shared" si="5"/>
        <v>120</v>
      </c>
      <c r="I88" s="274"/>
      <c r="J88" s="707"/>
    </row>
    <row r="89" spans="1:10">
      <c r="A89" s="349" t="s">
        <v>2397</v>
      </c>
      <c r="B89" s="616" t="s">
        <v>5124</v>
      </c>
      <c r="C89" s="248">
        <v>0</v>
      </c>
      <c r="D89" s="248">
        <v>0</v>
      </c>
      <c r="E89" s="372">
        <v>256</v>
      </c>
      <c r="F89" s="147">
        <v>220</v>
      </c>
      <c r="G89" s="312">
        <f t="shared" si="4"/>
        <v>256</v>
      </c>
      <c r="H89" s="312">
        <f t="shared" si="5"/>
        <v>220</v>
      </c>
      <c r="I89" s="274"/>
      <c r="J89" s="707"/>
    </row>
    <row r="90" spans="1:10">
      <c r="A90" s="349" t="s">
        <v>2491</v>
      </c>
      <c r="B90" s="616" t="s">
        <v>2340</v>
      </c>
      <c r="C90" s="248">
        <v>0</v>
      </c>
      <c r="D90" s="248">
        <v>0</v>
      </c>
      <c r="E90" s="372">
        <v>2</v>
      </c>
      <c r="F90" s="147">
        <v>5</v>
      </c>
      <c r="G90" s="312">
        <f t="shared" si="4"/>
        <v>2</v>
      </c>
      <c r="H90" s="312">
        <f t="shared" si="5"/>
        <v>5</v>
      </c>
      <c r="I90" s="274"/>
      <c r="J90" s="707"/>
    </row>
    <row r="91" spans="1:10" ht="24">
      <c r="A91" s="390" t="s">
        <v>2539</v>
      </c>
      <c r="B91" s="343" t="s">
        <v>2540</v>
      </c>
      <c r="C91" s="248">
        <v>0</v>
      </c>
      <c r="D91" s="248">
        <v>0</v>
      </c>
      <c r="E91" s="372">
        <v>0</v>
      </c>
      <c r="F91" s="147">
        <v>1</v>
      </c>
      <c r="G91" s="312">
        <f t="shared" si="4"/>
        <v>0</v>
      </c>
      <c r="H91" s="312">
        <f t="shared" si="5"/>
        <v>1</v>
      </c>
      <c r="I91" s="274"/>
      <c r="J91" s="707"/>
    </row>
    <row r="92" spans="1:10">
      <c r="A92" s="349" t="s">
        <v>2541</v>
      </c>
      <c r="B92" s="616" t="s">
        <v>2542</v>
      </c>
      <c r="C92" s="248">
        <v>0</v>
      </c>
      <c r="D92" s="248">
        <v>0</v>
      </c>
      <c r="E92" s="372">
        <v>2528</v>
      </c>
      <c r="F92" s="147">
        <v>2100</v>
      </c>
      <c r="G92" s="312">
        <f t="shared" si="4"/>
        <v>2528</v>
      </c>
      <c r="H92" s="312">
        <f t="shared" si="5"/>
        <v>2100</v>
      </c>
      <c r="I92" s="274"/>
      <c r="J92" s="707"/>
    </row>
    <row r="93" spans="1:10">
      <c r="A93" s="349" t="s">
        <v>3470</v>
      </c>
      <c r="B93" s="616" t="s">
        <v>3471</v>
      </c>
      <c r="C93" s="248">
        <v>0</v>
      </c>
      <c r="D93" s="248">
        <v>0</v>
      </c>
      <c r="E93" s="372">
        <v>673</v>
      </c>
      <c r="F93" s="147">
        <v>550</v>
      </c>
      <c r="G93" s="312">
        <f t="shared" si="4"/>
        <v>673</v>
      </c>
      <c r="H93" s="312">
        <f t="shared" si="5"/>
        <v>550</v>
      </c>
      <c r="I93" s="274"/>
      <c r="J93" s="707"/>
    </row>
    <row r="94" spans="1:10">
      <c r="A94" s="349" t="s">
        <v>2557</v>
      </c>
      <c r="B94" s="616" t="s">
        <v>2558</v>
      </c>
      <c r="C94" s="248">
        <v>0</v>
      </c>
      <c r="D94" s="248">
        <v>0</v>
      </c>
      <c r="E94" s="372">
        <v>3780</v>
      </c>
      <c r="F94" s="147">
        <v>3000</v>
      </c>
      <c r="G94" s="312">
        <f t="shared" si="4"/>
        <v>3780</v>
      </c>
      <c r="H94" s="312">
        <f t="shared" si="5"/>
        <v>3000</v>
      </c>
      <c r="I94" s="274"/>
      <c r="J94" s="707"/>
    </row>
    <row r="95" spans="1:10">
      <c r="A95" s="390" t="s">
        <v>2181</v>
      </c>
      <c r="B95" s="343" t="s">
        <v>2182</v>
      </c>
      <c r="C95" s="248">
        <v>0</v>
      </c>
      <c r="D95" s="248">
        <v>0</v>
      </c>
      <c r="E95" s="372">
        <v>9</v>
      </c>
      <c r="F95" s="147">
        <v>10</v>
      </c>
      <c r="G95" s="312">
        <f t="shared" si="4"/>
        <v>9</v>
      </c>
      <c r="H95" s="312">
        <f t="shared" si="5"/>
        <v>10</v>
      </c>
      <c r="I95" s="274"/>
      <c r="J95" s="707"/>
    </row>
    <row r="96" spans="1:10">
      <c r="A96" s="349" t="s">
        <v>2559</v>
      </c>
      <c r="B96" s="616" t="s">
        <v>2560</v>
      </c>
      <c r="C96" s="248">
        <v>0</v>
      </c>
      <c r="D96" s="248">
        <v>0</v>
      </c>
      <c r="E96" s="372">
        <v>9</v>
      </c>
      <c r="F96" s="147">
        <v>20</v>
      </c>
      <c r="G96" s="312">
        <f t="shared" si="4"/>
        <v>9</v>
      </c>
      <c r="H96" s="312">
        <f t="shared" si="5"/>
        <v>20</v>
      </c>
      <c r="I96" s="274"/>
      <c r="J96" s="707"/>
    </row>
    <row r="97" spans="1:10">
      <c r="A97" s="349" t="s">
        <v>2185</v>
      </c>
      <c r="B97" s="616" t="s">
        <v>2186</v>
      </c>
      <c r="C97" s="248">
        <v>0</v>
      </c>
      <c r="D97" s="248">
        <v>0</v>
      </c>
      <c r="E97" s="372">
        <v>2007</v>
      </c>
      <c r="F97" s="147">
        <v>1700</v>
      </c>
      <c r="G97" s="312">
        <f t="shared" si="4"/>
        <v>2007</v>
      </c>
      <c r="H97" s="312">
        <f t="shared" si="5"/>
        <v>1700</v>
      </c>
      <c r="I97" s="274"/>
      <c r="J97" s="707"/>
    </row>
    <row r="98" spans="1:10">
      <c r="A98" s="349" t="s">
        <v>2187</v>
      </c>
      <c r="B98" s="616" t="s">
        <v>2188</v>
      </c>
      <c r="C98" s="248">
        <v>0</v>
      </c>
      <c r="D98" s="248">
        <v>0</v>
      </c>
      <c r="E98" s="372">
        <v>453</v>
      </c>
      <c r="F98" s="147">
        <v>400</v>
      </c>
      <c r="G98" s="312">
        <f t="shared" si="4"/>
        <v>453</v>
      </c>
      <c r="H98" s="312">
        <f t="shared" si="5"/>
        <v>400</v>
      </c>
      <c r="I98" s="274"/>
      <c r="J98" s="707"/>
    </row>
    <row r="99" spans="1:10">
      <c r="A99" s="349" t="s">
        <v>5390</v>
      </c>
      <c r="B99" s="616" t="s">
        <v>5391</v>
      </c>
      <c r="C99" s="248">
        <v>0</v>
      </c>
      <c r="D99" s="248">
        <v>0</v>
      </c>
      <c r="E99" s="372">
        <v>0</v>
      </c>
      <c r="F99" s="147">
        <v>10</v>
      </c>
      <c r="G99" s="312">
        <f t="shared" si="4"/>
        <v>0</v>
      </c>
      <c r="H99" s="312">
        <f t="shared" si="5"/>
        <v>10</v>
      </c>
      <c r="I99" s="274"/>
      <c r="J99" s="707"/>
    </row>
    <row r="100" spans="1:10">
      <c r="A100" s="349" t="s">
        <v>3951</v>
      </c>
      <c r="B100" s="616" t="s">
        <v>3952</v>
      </c>
      <c r="C100" s="248">
        <v>0</v>
      </c>
      <c r="D100" s="248">
        <v>0</v>
      </c>
      <c r="E100" s="372">
        <v>11494</v>
      </c>
      <c r="F100" s="147">
        <v>9000</v>
      </c>
      <c r="G100" s="312">
        <f t="shared" si="4"/>
        <v>11494</v>
      </c>
      <c r="H100" s="312">
        <f t="shared" si="5"/>
        <v>9000</v>
      </c>
      <c r="I100" s="274"/>
      <c r="J100" s="707"/>
    </row>
    <row r="101" spans="1:10">
      <c r="A101" s="349" t="s">
        <v>3957</v>
      </c>
      <c r="B101" s="616" t="s">
        <v>3958</v>
      </c>
      <c r="C101" s="248">
        <v>0</v>
      </c>
      <c r="D101" s="248">
        <v>0</v>
      </c>
      <c r="E101" s="372">
        <v>11450</v>
      </c>
      <c r="F101" s="147">
        <v>9000</v>
      </c>
      <c r="G101" s="312">
        <f t="shared" si="4"/>
        <v>11450</v>
      </c>
      <c r="H101" s="312">
        <f t="shared" si="5"/>
        <v>9000</v>
      </c>
      <c r="I101" s="274"/>
      <c r="J101" s="707"/>
    </row>
    <row r="102" spans="1:10">
      <c r="A102" s="349" t="s">
        <v>5392</v>
      </c>
      <c r="B102" s="616" t="s">
        <v>5393</v>
      </c>
      <c r="C102" s="248">
        <v>0</v>
      </c>
      <c r="D102" s="248">
        <v>0</v>
      </c>
      <c r="E102" s="372">
        <v>11419</v>
      </c>
      <c r="F102" s="147">
        <v>9000</v>
      </c>
      <c r="G102" s="312">
        <f t="shared" si="4"/>
        <v>11419</v>
      </c>
      <c r="H102" s="312">
        <f t="shared" si="5"/>
        <v>9000</v>
      </c>
      <c r="I102" s="274"/>
      <c r="J102" s="707"/>
    </row>
    <row r="103" spans="1:10" ht="24">
      <c r="A103" s="349" t="s">
        <v>3963</v>
      </c>
      <c r="B103" s="616" t="s">
        <v>3964</v>
      </c>
      <c r="C103" s="248">
        <v>0</v>
      </c>
      <c r="D103" s="248">
        <v>0</v>
      </c>
      <c r="E103" s="372">
        <v>8752</v>
      </c>
      <c r="F103" s="147">
        <v>7000</v>
      </c>
      <c r="G103" s="312">
        <f t="shared" ref="G103:G134" si="6">C103+E103</f>
        <v>8752</v>
      </c>
      <c r="H103" s="312">
        <f t="shared" ref="H103:H134" si="7">D103+F103</f>
        <v>7000</v>
      </c>
      <c r="I103" s="274"/>
      <c r="J103" s="707"/>
    </row>
    <row r="104" spans="1:10">
      <c r="A104" s="349" t="s">
        <v>2561</v>
      </c>
      <c r="B104" s="616" t="s">
        <v>2562</v>
      </c>
      <c r="C104" s="248">
        <v>0</v>
      </c>
      <c r="D104" s="248">
        <v>0</v>
      </c>
      <c r="E104" s="372">
        <v>11424</v>
      </c>
      <c r="F104" s="147">
        <v>9100</v>
      </c>
      <c r="G104" s="312">
        <f t="shared" si="6"/>
        <v>11424</v>
      </c>
      <c r="H104" s="312">
        <f t="shared" si="7"/>
        <v>9100</v>
      </c>
      <c r="I104" s="274"/>
      <c r="J104" s="707"/>
    </row>
    <row r="105" spans="1:10">
      <c r="A105" s="349" t="s">
        <v>5394</v>
      </c>
      <c r="B105" s="616" t="s">
        <v>5395</v>
      </c>
      <c r="C105" s="248">
        <v>0</v>
      </c>
      <c r="D105" s="248">
        <v>0</v>
      </c>
      <c r="E105" s="372">
        <v>0</v>
      </c>
      <c r="F105" s="147">
        <v>2</v>
      </c>
      <c r="G105" s="312">
        <f t="shared" si="6"/>
        <v>0</v>
      </c>
      <c r="H105" s="312">
        <f t="shared" si="7"/>
        <v>2</v>
      </c>
      <c r="I105" s="274"/>
      <c r="J105" s="707"/>
    </row>
    <row r="106" spans="1:10">
      <c r="A106" s="349" t="s">
        <v>3965</v>
      </c>
      <c r="B106" s="616" t="s">
        <v>3966</v>
      </c>
      <c r="C106" s="248">
        <v>0</v>
      </c>
      <c r="D106" s="248">
        <v>0</v>
      </c>
      <c r="E106" s="372">
        <v>283</v>
      </c>
      <c r="F106" s="147">
        <v>250</v>
      </c>
      <c r="G106" s="312">
        <f t="shared" si="6"/>
        <v>283</v>
      </c>
      <c r="H106" s="312">
        <f t="shared" si="7"/>
        <v>250</v>
      </c>
      <c r="I106" s="274"/>
      <c r="J106" s="707"/>
    </row>
    <row r="107" spans="1:10">
      <c r="A107" s="349" t="s">
        <v>5396</v>
      </c>
      <c r="B107" s="616" t="s">
        <v>5397</v>
      </c>
      <c r="C107" s="248">
        <v>0</v>
      </c>
      <c r="D107" s="248">
        <v>0</v>
      </c>
      <c r="E107" s="372">
        <v>11504</v>
      </c>
      <c r="F107" s="147">
        <v>9000</v>
      </c>
      <c r="G107" s="312">
        <f t="shared" si="6"/>
        <v>11504</v>
      </c>
      <c r="H107" s="312">
        <f t="shared" si="7"/>
        <v>9000</v>
      </c>
      <c r="I107" s="274"/>
      <c r="J107" s="707"/>
    </row>
    <row r="108" spans="1:10">
      <c r="A108" s="390" t="s">
        <v>2189</v>
      </c>
      <c r="B108" s="343" t="s">
        <v>2190</v>
      </c>
      <c r="C108" s="248">
        <v>0</v>
      </c>
      <c r="D108" s="248">
        <v>0</v>
      </c>
      <c r="E108" s="372">
        <v>15</v>
      </c>
      <c r="F108" s="147">
        <v>20</v>
      </c>
      <c r="G108" s="312">
        <f t="shared" si="6"/>
        <v>15</v>
      </c>
      <c r="H108" s="312">
        <f t="shared" si="7"/>
        <v>20</v>
      </c>
      <c r="I108" s="274"/>
      <c r="J108" s="707"/>
    </row>
    <row r="109" spans="1:10">
      <c r="A109" s="349" t="s">
        <v>2563</v>
      </c>
      <c r="B109" s="616" t="s">
        <v>2564</v>
      </c>
      <c r="C109" s="248">
        <v>0</v>
      </c>
      <c r="D109" s="248">
        <v>0</v>
      </c>
      <c r="E109" s="372">
        <v>671</v>
      </c>
      <c r="F109" s="147">
        <v>550</v>
      </c>
      <c r="G109" s="312">
        <f t="shared" si="6"/>
        <v>671</v>
      </c>
      <c r="H109" s="312">
        <f t="shared" si="7"/>
        <v>550</v>
      </c>
      <c r="I109" s="274"/>
      <c r="J109" s="707"/>
    </row>
    <row r="110" spans="1:10">
      <c r="A110" s="390" t="s">
        <v>5398</v>
      </c>
      <c r="B110" s="343" t="s">
        <v>5399</v>
      </c>
      <c r="C110" s="248">
        <v>0</v>
      </c>
      <c r="D110" s="248">
        <v>0</v>
      </c>
      <c r="E110" s="372">
        <v>5857</v>
      </c>
      <c r="F110" s="147">
        <v>4800</v>
      </c>
      <c r="G110" s="312">
        <f t="shared" si="6"/>
        <v>5857</v>
      </c>
      <c r="H110" s="312">
        <f t="shared" si="7"/>
        <v>4800</v>
      </c>
      <c r="I110" s="274"/>
      <c r="J110" s="707"/>
    </row>
    <row r="111" spans="1:10" ht="24">
      <c r="A111" s="349" t="s">
        <v>3474</v>
      </c>
      <c r="B111" s="616" t="s">
        <v>3475</v>
      </c>
      <c r="C111" s="248">
        <v>0</v>
      </c>
      <c r="D111" s="248">
        <v>0</v>
      </c>
      <c r="E111" s="372">
        <v>0</v>
      </c>
      <c r="F111" s="147">
        <v>1</v>
      </c>
      <c r="G111" s="312">
        <f t="shared" si="6"/>
        <v>0</v>
      </c>
      <c r="H111" s="312">
        <f t="shared" si="7"/>
        <v>1</v>
      </c>
      <c r="I111" s="274"/>
      <c r="J111" s="707"/>
    </row>
    <row r="112" spans="1:10">
      <c r="A112" s="349" t="s">
        <v>2191</v>
      </c>
      <c r="B112" s="616" t="s">
        <v>2192</v>
      </c>
      <c r="C112" s="248">
        <v>0</v>
      </c>
      <c r="D112" s="248">
        <v>0</v>
      </c>
      <c r="E112" s="372">
        <v>4</v>
      </c>
      <c r="F112" s="147">
        <v>5</v>
      </c>
      <c r="G112" s="312">
        <f t="shared" si="6"/>
        <v>4</v>
      </c>
      <c r="H112" s="312">
        <f t="shared" si="7"/>
        <v>5</v>
      </c>
      <c r="I112" s="274"/>
      <c r="J112" s="707"/>
    </row>
    <row r="113" spans="1:10">
      <c r="A113" s="390" t="s">
        <v>5400</v>
      </c>
      <c r="B113" s="343" t="s">
        <v>5401</v>
      </c>
      <c r="C113" s="248">
        <v>0</v>
      </c>
      <c r="D113" s="248">
        <v>0</v>
      </c>
      <c r="E113" s="372">
        <v>12</v>
      </c>
      <c r="F113" s="147">
        <v>12</v>
      </c>
      <c r="G113" s="312">
        <f t="shared" si="6"/>
        <v>12</v>
      </c>
      <c r="H113" s="312">
        <f t="shared" si="7"/>
        <v>12</v>
      </c>
      <c r="I113" s="274"/>
      <c r="J113" s="707"/>
    </row>
    <row r="114" spans="1:10">
      <c r="A114" s="390" t="s">
        <v>2567</v>
      </c>
      <c r="B114" s="343" t="s">
        <v>2568</v>
      </c>
      <c r="C114" s="248">
        <v>0</v>
      </c>
      <c r="D114" s="248">
        <v>0</v>
      </c>
      <c r="E114" s="372">
        <v>2</v>
      </c>
      <c r="F114" s="147">
        <v>5</v>
      </c>
      <c r="G114" s="312">
        <f t="shared" si="6"/>
        <v>2</v>
      </c>
      <c r="H114" s="312">
        <f t="shared" si="7"/>
        <v>5</v>
      </c>
      <c r="I114" s="274"/>
      <c r="J114" s="707"/>
    </row>
    <row r="115" spans="1:10">
      <c r="A115" s="390" t="s">
        <v>4354</v>
      </c>
      <c r="B115" s="343" t="s">
        <v>4355</v>
      </c>
      <c r="C115" s="248">
        <v>0</v>
      </c>
      <c r="D115" s="248">
        <v>0</v>
      </c>
      <c r="E115" s="372">
        <v>1</v>
      </c>
      <c r="F115" s="147">
        <v>1</v>
      </c>
      <c r="G115" s="312">
        <f t="shared" si="6"/>
        <v>1</v>
      </c>
      <c r="H115" s="312">
        <f t="shared" si="7"/>
        <v>1</v>
      </c>
      <c r="I115" s="274"/>
      <c r="J115" s="707"/>
    </row>
    <row r="116" spans="1:10">
      <c r="A116" s="390" t="s">
        <v>4356</v>
      </c>
      <c r="B116" s="343" t="s">
        <v>4357</v>
      </c>
      <c r="C116" s="248">
        <v>0</v>
      </c>
      <c r="D116" s="248">
        <v>0</v>
      </c>
      <c r="E116" s="372">
        <v>1</v>
      </c>
      <c r="F116" s="147">
        <v>1</v>
      </c>
      <c r="G116" s="312">
        <f t="shared" si="6"/>
        <v>1</v>
      </c>
      <c r="H116" s="312">
        <f t="shared" si="7"/>
        <v>1</v>
      </c>
      <c r="I116" s="274"/>
      <c r="J116" s="707"/>
    </row>
    <row r="117" spans="1:10">
      <c r="A117" s="390" t="s">
        <v>2569</v>
      </c>
      <c r="B117" s="343" t="s">
        <v>2570</v>
      </c>
      <c r="C117" s="248">
        <v>0</v>
      </c>
      <c r="D117" s="248">
        <v>0</v>
      </c>
      <c r="E117" s="372">
        <v>0</v>
      </c>
      <c r="F117" s="147">
        <v>1</v>
      </c>
      <c r="G117" s="312">
        <f t="shared" si="6"/>
        <v>0</v>
      </c>
      <c r="H117" s="312">
        <f t="shared" si="7"/>
        <v>1</v>
      </c>
      <c r="I117" s="274"/>
      <c r="J117" s="707"/>
    </row>
    <row r="118" spans="1:10" ht="24">
      <c r="A118" s="390" t="s">
        <v>2193</v>
      </c>
      <c r="B118" s="343" t="s">
        <v>2194</v>
      </c>
      <c r="C118" s="248">
        <v>54</v>
      </c>
      <c r="D118" s="248">
        <v>50</v>
      </c>
      <c r="E118" s="372">
        <v>3819</v>
      </c>
      <c r="F118" s="147">
        <v>3200</v>
      </c>
      <c r="G118" s="312">
        <f t="shared" si="6"/>
        <v>3873</v>
      </c>
      <c r="H118" s="312">
        <f t="shared" si="7"/>
        <v>3250</v>
      </c>
      <c r="I118" s="274"/>
      <c r="J118" s="707"/>
    </row>
    <row r="119" spans="1:10">
      <c r="A119" s="390" t="s">
        <v>5402</v>
      </c>
      <c r="B119" s="343" t="s">
        <v>5403</v>
      </c>
      <c r="C119" s="248">
        <v>0</v>
      </c>
      <c r="D119" s="248">
        <v>0</v>
      </c>
      <c r="E119" s="372">
        <v>0</v>
      </c>
      <c r="F119" s="147">
        <v>1</v>
      </c>
      <c r="G119" s="312">
        <f t="shared" si="6"/>
        <v>0</v>
      </c>
      <c r="H119" s="312">
        <f t="shared" si="7"/>
        <v>1</v>
      </c>
      <c r="I119" s="274"/>
      <c r="J119" s="707"/>
    </row>
    <row r="120" spans="1:10">
      <c r="A120" s="390" t="s">
        <v>5131</v>
      </c>
      <c r="B120" s="343" t="s">
        <v>5132</v>
      </c>
      <c r="C120" s="248">
        <v>0</v>
      </c>
      <c r="D120" s="248">
        <v>0</v>
      </c>
      <c r="E120" s="372">
        <v>0</v>
      </c>
      <c r="F120" s="147">
        <v>1</v>
      </c>
      <c r="G120" s="312">
        <f t="shared" si="6"/>
        <v>0</v>
      </c>
      <c r="H120" s="312">
        <f t="shared" si="7"/>
        <v>1</v>
      </c>
      <c r="I120" s="274"/>
      <c r="J120" s="707"/>
    </row>
    <row r="121" spans="1:10">
      <c r="A121" s="349" t="s">
        <v>3205</v>
      </c>
      <c r="B121" s="616" t="s">
        <v>3206</v>
      </c>
      <c r="C121" s="248">
        <v>0</v>
      </c>
      <c r="D121" s="248">
        <v>0</v>
      </c>
      <c r="E121" s="372">
        <v>1</v>
      </c>
      <c r="F121" s="147">
        <v>2</v>
      </c>
      <c r="G121" s="312">
        <f t="shared" si="6"/>
        <v>1</v>
      </c>
      <c r="H121" s="312">
        <f t="shared" si="7"/>
        <v>2</v>
      </c>
      <c r="I121" s="274"/>
      <c r="J121" s="707"/>
    </row>
    <row r="122" spans="1:10">
      <c r="A122" s="349" t="s">
        <v>2235</v>
      </c>
      <c r="B122" s="616" t="s">
        <v>2236</v>
      </c>
      <c r="C122" s="248">
        <v>0</v>
      </c>
      <c r="D122" s="248">
        <v>0</v>
      </c>
      <c r="E122" s="372">
        <v>82</v>
      </c>
      <c r="F122" s="147">
        <v>40</v>
      </c>
      <c r="G122" s="312">
        <f t="shared" si="6"/>
        <v>82</v>
      </c>
      <c r="H122" s="312">
        <f t="shared" si="7"/>
        <v>40</v>
      </c>
      <c r="I122" s="274"/>
      <c r="J122" s="707"/>
    </row>
    <row r="123" spans="1:10">
      <c r="A123" s="349" t="s">
        <v>2195</v>
      </c>
      <c r="B123" s="616" t="s">
        <v>2196</v>
      </c>
      <c r="C123" s="248">
        <v>1</v>
      </c>
      <c r="D123" s="248">
        <v>2</v>
      </c>
      <c r="E123" s="372">
        <v>27255</v>
      </c>
      <c r="F123" s="147">
        <v>22000</v>
      </c>
      <c r="G123" s="312">
        <f t="shared" si="6"/>
        <v>27256</v>
      </c>
      <c r="H123" s="312">
        <f t="shared" si="7"/>
        <v>22002</v>
      </c>
      <c r="I123" s="274"/>
      <c r="J123" s="707"/>
    </row>
    <row r="124" spans="1:10">
      <c r="A124" s="349" t="s">
        <v>2197</v>
      </c>
      <c r="B124" s="616" t="s">
        <v>2198</v>
      </c>
      <c r="C124" s="248">
        <v>228</v>
      </c>
      <c r="D124" s="248">
        <v>200</v>
      </c>
      <c r="E124" s="372">
        <v>12693</v>
      </c>
      <c r="F124" s="147">
        <v>10100</v>
      </c>
      <c r="G124" s="312">
        <f t="shared" si="6"/>
        <v>12921</v>
      </c>
      <c r="H124" s="312">
        <f t="shared" si="7"/>
        <v>10300</v>
      </c>
      <c r="I124" s="274"/>
      <c r="J124" s="707"/>
    </row>
    <row r="125" spans="1:10">
      <c r="A125" s="349" t="s">
        <v>2237</v>
      </c>
      <c r="B125" s="616" t="s">
        <v>2238</v>
      </c>
      <c r="C125" s="248">
        <v>0</v>
      </c>
      <c r="D125" s="248">
        <v>0</v>
      </c>
      <c r="E125" s="372">
        <v>4</v>
      </c>
      <c r="F125" s="147">
        <v>5</v>
      </c>
      <c r="G125" s="312">
        <f t="shared" si="6"/>
        <v>4</v>
      </c>
      <c r="H125" s="312">
        <f t="shared" si="7"/>
        <v>5</v>
      </c>
      <c r="I125" s="274"/>
      <c r="J125" s="707"/>
    </row>
    <row r="126" spans="1:10">
      <c r="A126" s="349" t="s">
        <v>2571</v>
      </c>
      <c r="B126" s="616" t="s">
        <v>2572</v>
      </c>
      <c r="C126" s="248">
        <v>0</v>
      </c>
      <c r="D126" s="248">
        <v>0</v>
      </c>
      <c r="E126" s="372">
        <v>918</v>
      </c>
      <c r="F126" s="147">
        <v>750</v>
      </c>
      <c r="G126" s="312">
        <f t="shared" si="6"/>
        <v>918</v>
      </c>
      <c r="H126" s="312">
        <f t="shared" si="7"/>
        <v>750</v>
      </c>
      <c r="I126" s="274"/>
      <c r="J126" s="707"/>
    </row>
    <row r="127" spans="1:10">
      <c r="A127" s="349" t="s">
        <v>2199</v>
      </c>
      <c r="B127" s="616" t="s">
        <v>2200</v>
      </c>
      <c r="C127" s="248">
        <v>0</v>
      </c>
      <c r="D127" s="248">
        <v>0</v>
      </c>
      <c r="E127" s="372">
        <v>8704</v>
      </c>
      <c r="F127" s="147">
        <v>7000</v>
      </c>
      <c r="G127" s="312">
        <f t="shared" si="6"/>
        <v>8704</v>
      </c>
      <c r="H127" s="312">
        <f t="shared" si="7"/>
        <v>7000</v>
      </c>
      <c r="I127" s="274"/>
      <c r="J127" s="707"/>
    </row>
    <row r="128" spans="1:10">
      <c r="A128" s="390" t="s">
        <v>2201</v>
      </c>
      <c r="B128" s="343" t="s">
        <v>2202</v>
      </c>
      <c r="C128" s="248">
        <v>5</v>
      </c>
      <c r="D128" s="248">
        <v>10</v>
      </c>
      <c r="E128" s="372">
        <v>25326</v>
      </c>
      <c r="F128" s="147">
        <v>20000</v>
      </c>
      <c r="G128" s="312">
        <f t="shared" si="6"/>
        <v>25331</v>
      </c>
      <c r="H128" s="312">
        <f t="shared" si="7"/>
        <v>20010</v>
      </c>
      <c r="I128" s="274"/>
      <c r="J128" s="707"/>
    </row>
    <row r="129" spans="1:10" ht="24">
      <c r="A129" s="390" t="s">
        <v>2203</v>
      </c>
      <c r="B129" s="343" t="s">
        <v>2204</v>
      </c>
      <c r="C129" s="248">
        <v>1739</v>
      </c>
      <c r="D129" s="248">
        <v>1500</v>
      </c>
      <c r="E129" s="372">
        <v>21273</v>
      </c>
      <c r="F129" s="147">
        <v>17000</v>
      </c>
      <c r="G129" s="312">
        <f t="shared" si="6"/>
        <v>23012</v>
      </c>
      <c r="H129" s="312">
        <f t="shared" si="7"/>
        <v>18500</v>
      </c>
      <c r="I129" s="274"/>
      <c r="J129" s="707"/>
    </row>
    <row r="130" spans="1:10">
      <c r="A130" s="390" t="s">
        <v>3476</v>
      </c>
      <c r="B130" s="343" t="s">
        <v>3477</v>
      </c>
      <c r="C130" s="248">
        <v>0</v>
      </c>
      <c r="D130" s="248">
        <v>0</v>
      </c>
      <c r="E130" s="372">
        <v>18</v>
      </c>
      <c r="F130" s="147">
        <v>15</v>
      </c>
      <c r="G130" s="312">
        <f t="shared" si="6"/>
        <v>18</v>
      </c>
      <c r="H130" s="312">
        <f t="shared" si="7"/>
        <v>15</v>
      </c>
      <c r="I130" s="274"/>
      <c r="J130" s="707"/>
    </row>
    <row r="131" spans="1:10">
      <c r="A131" s="390" t="s">
        <v>2205</v>
      </c>
      <c r="B131" s="343" t="s">
        <v>2206</v>
      </c>
      <c r="C131" s="248">
        <v>19</v>
      </c>
      <c r="D131" s="248">
        <v>20</v>
      </c>
      <c r="E131" s="372">
        <v>24411</v>
      </c>
      <c r="F131" s="147">
        <v>19000</v>
      </c>
      <c r="G131" s="312">
        <f t="shared" si="6"/>
        <v>24430</v>
      </c>
      <c r="H131" s="312">
        <f t="shared" si="7"/>
        <v>19020</v>
      </c>
      <c r="I131" s="274"/>
      <c r="J131" s="274"/>
    </row>
    <row r="132" spans="1:10">
      <c r="A132" s="349" t="s">
        <v>2207</v>
      </c>
      <c r="B132" s="616" t="s">
        <v>2208</v>
      </c>
      <c r="C132" s="248">
        <v>0</v>
      </c>
      <c r="D132" s="248">
        <v>0</v>
      </c>
      <c r="E132" s="372">
        <v>12</v>
      </c>
      <c r="F132" s="147">
        <v>8</v>
      </c>
      <c r="G132" s="312">
        <f t="shared" si="6"/>
        <v>12</v>
      </c>
      <c r="H132" s="312">
        <f t="shared" si="7"/>
        <v>8</v>
      </c>
      <c r="I132" s="274"/>
      <c r="J132" s="274"/>
    </row>
    <row r="133" spans="1:10">
      <c r="A133" s="349" t="s">
        <v>2239</v>
      </c>
      <c r="B133" s="616" t="s">
        <v>2240</v>
      </c>
      <c r="C133" s="248">
        <v>0</v>
      </c>
      <c r="D133" s="248">
        <v>0</v>
      </c>
      <c r="E133" s="372">
        <v>35</v>
      </c>
      <c r="F133" s="147">
        <v>30</v>
      </c>
      <c r="G133" s="312">
        <f t="shared" si="6"/>
        <v>35</v>
      </c>
      <c r="H133" s="312">
        <f t="shared" si="7"/>
        <v>30</v>
      </c>
      <c r="I133" s="274"/>
      <c r="J133" s="274"/>
    </row>
    <row r="134" spans="1:10">
      <c r="A134" s="349" t="s">
        <v>2573</v>
      </c>
      <c r="B134" s="616" t="s">
        <v>2574</v>
      </c>
      <c r="C134" s="248">
        <v>0</v>
      </c>
      <c r="D134" s="248">
        <v>0</v>
      </c>
      <c r="E134" s="372">
        <v>15915</v>
      </c>
      <c r="F134" s="147">
        <v>13100</v>
      </c>
      <c r="G134" s="312">
        <f t="shared" si="6"/>
        <v>15915</v>
      </c>
      <c r="H134" s="312">
        <f t="shared" si="7"/>
        <v>13100</v>
      </c>
      <c r="I134" s="274"/>
      <c r="J134" s="274"/>
    </row>
    <row r="135" spans="1:10" ht="24">
      <c r="A135" s="390" t="s">
        <v>2209</v>
      </c>
      <c r="B135" s="343" t="s">
        <v>2210</v>
      </c>
      <c r="C135" s="248">
        <v>316</v>
      </c>
      <c r="D135" s="248">
        <v>270</v>
      </c>
      <c r="E135" s="372">
        <v>3626</v>
      </c>
      <c r="F135" s="147">
        <v>3100</v>
      </c>
      <c r="G135" s="312">
        <f t="shared" ref="G135:G166" si="8">C135+E135</f>
        <v>3942</v>
      </c>
      <c r="H135" s="312">
        <f t="shared" ref="H135:H166" si="9">D135+F135</f>
        <v>3370</v>
      </c>
      <c r="I135" s="274"/>
      <c r="J135" s="274"/>
    </row>
    <row r="136" spans="1:10">
      <c r="A136" s="708" t="s">
        <v>2575</v>
      </c>
      <c r="B136" s="709" t="s">
        <v>2576</v>
      </c>
      <c r="C136" s="248">
        <v>0</v>
      </c>
      <c r="D136" s="248">
        <v>0</v>
      </c>
      <c r="E136" s="372">
        <v>5</v>
      </c>
      <c r="F136" s="147">
        <v>10</v>
      </c>
      <c r="G136" s="312">
        <f t="shared" si="8"/>
        <v>5</v>
      </c>
      <c r="H136" s="312">
        <f t="shared" si="9"/>
        <v>10</v>
      </c>
      <c r="I136" s="274"/>
      <c r="J136" s="274"/>
    </row>
    <row r="137" spans="1:10">
      <c r="A137" s="390" t="s">
        <v>2577</v>
      </c>
      <c r="B137" s="343" t="s">
        <v>2578</v>
      </c>
      <c r="C137" s="248">
        <v>0</v>
      </c>
      <c r="D137" s="248">
        <v>0</v>
      </c>
      <c r="E137" s="372">
        <v>2944</v>
      </c>
      <c r="F137" s="147">
        <v>2500</v>
      </c>
      <c r="G137" s="312">
        <f t="shared" si="8"/>
        <v>2944</v>
      </c>
      <c r="H137" s="312">
        <f t="shared" si="9"/>
        <v>2500</v>
      </c>
      <c r="I137" s="274"/>
      <c r="J137" s="721"/>
    </row>
    <row r="138" spans="1:10">
      <c r="A138" s="349" t="s">
        <v>2579</v>
      </c>
      <c r="B138" s="616" t="s">
        <v>2580</v>
      </c>
      <c r="C138" s="248">
        <v>0</v>
      </c>
      <c r="D138" s="248">
        <v>0</v>
      </c>
      <c r="E138" s="372">
        <v>1790</v>
      </c>
      <c r="F138" s="147">
        <v>1500</v>
      </c>
      <c r="G138" s="312">
        <f t="shared" si="8"/>
        <v>1790</v>
      </c>
      <c r="H138" s="312">
        <f t="shared" si="9"/>
        <v>1500</v>
      </c>
      <c r="I138" s="274"/>
      <c r="J138" s="721"/>
    </row>
    <row r="139" spans="1:10" ht="24">
      <c r="A139" s="349" t="s">
        <v>2581</v>
      </c>
      <c r="B139" s="616" t="s">
        <v>2582</v>
      </c>
      <c r="C139" s="248">
        <v>0</v>
      </c>
      <c r="D139" s="248">
        <v>0</v>
      </c>
      <c r="E139" s="372">
        <v>482</v>
      </c>
      <c r="F139" s="147">
        <v>450</v>
      </c>
      <c r="G139" s="312">
        <f t="shared" si="8"/>
        <v>482</v>
      </c>
      <c r="H139" s="312">
        <f t="shared" si="9"/>
        <v>450</v>
      </c>
      <c r="I139" s="274"/>
      <c r="J139" s="721"/>
    </row>
    <row r="140" spans="1:10">
      <c r="A140" s="349" t="s">
        <v>3207</v>
      </c>
      <c r="B140" s="616" t="s">
        <v>3208</v>
      </c>
      <c r="C140" s="248">
        <v>0</v>
      </c>
      <c r="D140" s="248">
        <v>0</v>
      </c>
      <c r="E140" s="372">
        <v>8</v>
      </c>
      <c r="F140" s="147">
        <v>20</v>
      </c>
      <c r="G140" s="312">
        <f t="shared" si="8"/>
        <v>8</v>
      </c>
      <c r="H140" s="312">
        <f t="shared" si="9"/>
        <v>20</v>
      </c>
      <c r="I140" s="274"/>
      <c r="J140" s="721"/>
    </row>
    <row r="141" spans="1:10">
      <c r="A141" s="349" t="s">
        <v>2241</v>
      </c>
      <c r="B141" s="616" t="s">
        <v>2242</v>
      </c>
      <c r="C141" s="248">
        <v>0</v>
      </c>
      <c r="D141" s="248">
        <v>0</v>
      </c>
      <c r="E141" s="372">
        <v>156</v>
      </c>
      <c r="F141" s="147">
        <v>130</v>
      </c>
      <c r="G141" s="312">
        <f t="shared" si="8"/>
        <v>156</v>
      </c>
      <c r="H141" s="312">
        <f t="shared" si="9"/>
        <v>130</v>
      </c>
      <c r="I141" s="274"/>
      <c r="J141" s="721"/>
    </row>
    <row r="142" spans="1:10">
      <c r="A142" s="349" t="s">
        <v>2211</v>
      </c>
      <c r="B142" s="616" t="s">
        <v>2212</v>
      </c>
      <c r="C142" s="248">
        <v>212</v>
      </c>
      <c r="D142" s="248">
        <v>1</v>
      </c>
      <c r="E142" s="372">
        <v>2452</v>
      </c>
      <c r="F142" s="147">
        <v>2100</v>
      </c>
      <c r="G142" s="312">
        <f t="shared" si="8"/>
        <v>2664</v>
      </c>
      <c r="H142" s="312">
        <f t="shared" si="9"/>
        <v>2101</v>
      </c>
      <c r="I142" s="274"/>
      <c r="J142" s="721"/>
    </row>
    <row r="143" spans="1:10">
      <c r="A143" s="349" t="s">
        <v>2583</v>
      </c>
      <c r="B143" s="616" t="s">
        <v>2584</v>
      </c>
      <c r="C143" s="248">
        <v>0</v>
      </c>
      <c r="D143" s="248">
        <v>0</v>
      </c>
      <c r="E143" s="372">
        <v>2263</v>
      </c>
      <c r="F143" s="147">
        <v>2100</v>
      </c>
      <c r="G143" s="312">
        <f t="shared" si="8"/>
        <v>2263</v>
      </c>
      <c r="H143" s="312">
        <f t="shared" si="9"/>
        <v>2100</v>
      </c>
      <c r="I143" s="274"/>
      <c r="J143" s="721"/>
    </row>
    <row r="144" spans="1:10">
      <c r="A144" s="349" t="s">
        <v>5133</v>
      </c>
      <c r="B144" s="616" t="s">
        <v>5134</v>
      </c>
      <c r="C144" s="248">
        <v>0</v>
      </c>
      <c r="D144" s="248">
        <v>0</v>
      </c>
      <c r="E144" s="372">
        <v>1</v>
      </c>
      <c r="F144" s="147">
        <v>2</v>
      </c>
      <c r="G144" s="312">
        <f t="shared" si="8"/>
        <v>1</v>
      </c>
      <c r="H144" s="312">
        <f t="shared" si="9"/>
        <v>2</v>
      </c>
      <c r="I144" s="274"/>
      <c r="J144" s="721"/>
    </row>
    <row r="145" spans="1:10">
      <c r="A145" s="349" t="s">
        <v>3971</v>
      </c>
      <c r="B145" s="616" t="s">
        <v>3972</v>
      </c>
      <c r="C145" s="248">
        <v>0</v>
      </c>
      <c r="D145" s="248">
        <v>0</v>
      </c>
      <c r="E145" s="372">
        <v>4</v>
      </c>
      <c r="F145" s="147">
        <v>1</v>
      </c>
      <c r="G145" s="312">
        <f t="shared" si="8"/>
        <v>4</v>
      </c>
      <c r="H145" s="312">
        <f t="shared" si="9"/>
        <v>1</v>
      </c>
      <c r="I145" s="274"/>
      <c r="J145" s="721"/>
    </row>
    <row r="146" spans="1:10">
      <c r="A146" s="349" t="s">
        <v>2213</v>
      </c>
      <c r="B146" s="616" t="s">
        <v>2214</v>
      </c>
      <c r="C146" s="248">
        <v>0</v>
      </c>
      <c r="D146" s="248">
        <v>0</v>
      </c>
      <c r="E146" s="372">
        <v>112</v>
      </c>
      <c r="F146" s="147">
        <v>100</v>
      </c>
      <c r="G146" s="312">
        <f t="shared" si="8"/>
        <v>112</v>
      </c>
      <c r="H146" s="312">
        <f t="shared" si="9"/>
        <v>100</v>
      </c>
      <c r="I146" s="274"/>
      <c r="J146" s="721"/>
    </row>
    <row r="147" spans="1:10">
      <c r="A147" s="349" t="s">
        <v>3478</v>
      </c>
      <c r="B147" s="616" t="s">
        <v>3479</v>
      </c>
      <c r="C147" s="248">
        <v>0</v>
      </c>
      <c r="D147" s="248">
        <v>0</v>
      </c>
      <c r="E147" s="372">
        <v>20</v>
      </c>
      <c r="F147" s="147">
        <v>20</v>
      </c>
      <c r="G147" s="312">
        <f t="shared" si="8"/>
        <v>20</v>
      </c>
      <c r="H147" s="312">
        <f t="shared" si="9"/>
        <v>20</v>
      </c>
      <c r="I147" s="274"/>
      <c r="J147" s="721"/>
    </row>
    <row r="148" spans="1:10" ht="24">
      <c r="A148" s="349" t="s">
        <v>2215</v>
      </c>
      <c r="B148" s="616" t="s">
        <v>2216</v>
      </c>
      <c r="C148" s="248">
        <v>257</v>
      </c>
      <c r="D148" s="248">
        <v>220</v>
      </c>
      <c r="E148" s="372">
        <v>22898</v>
      </c>
      <c r="F148" s="147">
        <v>18000</v>
      </c>
      <c r="G148" s="312">
        <f t="shared" si="8"/>
        <v>23155</v>
      </c>
      <c r="H148" s="312">
        <f t="shared" si="9"/>
        <v>18220</v>
      </c>
      <c r="I148" s="274"/>
      <c r="J148" s="721"/>
    </row>
    <row r="149" spans="1:10">
      <c r="A149" s="390" t="s">
        <v>3480</v>
      </c>
      <c r="B149" s="343" t="s">
        <v>3481</v>
      </c>
      <c r="C149" s="248">
        <v>0</v>
      </c>
      <c r="D149" s="248">
        <v>0</v>
      </c>
      <c r="E149" s="372">
        <v>8</v>
      </c>
      <c r="F149" s="147">
        <v>9</v>
      </c>
      <c r="G149" s="312">
        <f t="shared" si="8"/>
        <v>8</v>
      </c>
      <c r="H149" s="312">
        <f t="shared" si="9"/>
        <v>9</v>
      </c>
      <c r="I149" s="274"/>
      <c r="J149" s="721"/>
    </row>
    <row r="150" spans="1:10">
      <c r="A150" s="349" t="s">
        <v>2585</v>
      </c>
      <c r="B150" s="616" t="s">
        <v>2586</v>
      </c>
      <c r="C150" s="248">
        <v>0</v>
      </c>
      <c r="D150" s="248">
        <v>0</v>
      </c>
      <c r="E150" s="372">
        <v>0</v>
      </c>
      <c r="F150" s="147">
        <v>1</v>
      </c>
      <c r="G150" s="312">
        <f t="shared" si="8"/>
        <v>0</v>
      </c>
      <c r="H150" s="312">
        <f t="shared" si="9"/>
        <v>1</v>
      </c>
      <c r="I150" s="274"/>
      <c r="J150" s="721"/>
    </row>
    <row r="151" spans="1:10" ht="24">
      <c r="A151" s="349" t="s">
        <v>2587</v>
      </c>
      <c r="B151" s="616" t="s">
        <v>2588</v>
      </c>
      <c r="C151" s="248">
        <v>0</v>
      </c>
      <c r="D151" s="248">
        <v>0</v>
      </c>
      <c r="E151" s="372">
        <v>2855</v>
      </c>
      <c r="F151" s="147">
        <v>2400</v>
      </c>
      <c r="G151" s="312">
        <f t="shared" si="8"/>
        <v>2855</v>
      </c>
      <c r="H151" s="312">
        <f t="shared" si="9"/>
        <v>2400</v>
      </c>
      <c r="I151" s="274"/>
      <c r="J151" s="721"/>
    </row>
    <row r="152" spans="1:10" ht="24">
      <c r="A152" s="390" t="s">
        <v>5135</v>
      </c>
      <c r="B152" s="343" t="s">
        <v>5136</v>
      </c>
      <c r="C152" s="248">
        <v>0</v>
      </c>
      <c r="D152" s="248">
        <v>0</v>
      </c>
      <c r="E152" s="372">
        <v>0</v>
      </c>
      <c r="F152" s="147">
        <v>1</v>
      </c>
      <c r="G152" s="312">
        <f t="shared" si="8"/>
        <v>0</v>
      </c>
      <c r="H152" s="312">
        <f t="shared" si="9"/>
        <v>1</v>
      </c>
      <c r="I152" s="274"/>
      <c r="J152" s="721"/>
    </row>
    <row r="153" spans="1:10">
      <c r="A153" s="349" t="s">
        <v>5404</v>
      </c>
      <c r="B153" s="616" t="s">
        <v>5405</v>
      </c>
      <c r="C153" s="248">
        <v>0</v>
      </c>
      <c r="D153" s="248">
        <v>0</v>
      </c>
      <c r="E153" s="372">
        <v>0</v>
      </c>
      <c r="F153" s="147">
        <v>1</v>
      </c>
      <c r="G153" s="312">
        <f t="shared" si="8"/>
        <v>0</v>
      </c>
      <c r="H153" s="312">
        <f t="shared" si="9"/>
        <v>1</v>
      </c>
      <c r="I153" s="274"/>
      <c r="J153" s="721"/>
    </row>
    <row r="154" spans="1:10">
      <c r="A154" s="349" t="s">
        <v>5406</v>
      </c>
      <c r="B154" s="616" t="s">
        <v>5407</v>
      </c>
      <c r="C154" s="248">
        <v>0</v>
      </c>
      <c r="D154" s="248">
        <v>0</v>
      </c>
      <c r="E154" s="372">
        <v>1</v>
      </c>
      <c r="F154" s="147">
        <v>1</v>
      </c>
      <c r="G154" s="312">
        <f t="shared" si="8"/>
        <v>1</v>
      </c>
      <c r="H154" s="312">
        <f t="shared" si="9"/>
        <v>1</v>
      </c>
      <c r="I154" s="274"/>
      <c r="J154" s="721"/>
    </row>
    <row r="155" spans="1:10">
      <c r="A155" s="349" t="s">
        <v>2589</v>
      </c>
      <c r="B155" s="616" t="s">
        <v>2590</v>
      </c>
      <c r="C155" s="248">
        <v>0</v>
      </c>
      <c r="D155" s="248">
        <v>0</v>
      </c>
      <c r="E155" s="372">
        <v>0</v>
      </c>
      <c r="F155" s="147">
        <v>1</v>
      </c>
      <c r="G155" s="312">
        <f t="shared" si="8"/>
        <v>0</v>
      </c>
      <c r="H155" s="312">
        <f t="shared" si="9"/>
        <v>1</v>
      </c>
      <c r="I155" s="274"/>
      <c r="J155" s="721"/>
    </row>
    <row r="156" spans="1:10" ht="24">
      <c r="A156" s="349" t="s">
        <v>2593</v>
      </c>
      <c r="B156" s="616" t="s">
        <v>2594</v>
      </c>
      <c r="C156" s="248">
        <v>0</v>
      </c>
      <c r="D156" s="248">
        <v>0</v>
      </c>
      <c r="E156" s="372">
        <v>3337</v>
      </c>
      <c r="F156" s="147">
        <v>2600</v>
      </c>
      <c r="G156" s="312">
        <f t="shared" si="8"/>
        <v>3337</v>
      </c>
      <c r="H156" s="312">
        <f t="shared" si="9"/>
        <v>2600</v>
      </c>
      <c r="I156" s="274"/>
      <c r="J156" s="721"/>
    </row>
    <row r="157" spans="1:10" ht="24">
      <c r="A157" s="390" t="s">
        <v>2595</v>
      </c>
      <c r="B157" s="343" t="s">
        <v>2596</v>
      </c>
      <c r="C157" s="248">
        <v>3546</v>
      </c>
      <c r="D157" s="248">
        <v>3000</v>
      </c>
      <c r="E157" s="372">
        <v>5225</v>
      </c>
      <c r="F157" s="147">
        <v>4100</v>
      </c>
      <c r="G157" s="312">
        <f t="shared" si="8"/>
        <v>8771</v>
      </c>
      <c r="H157" s="312">
        <f t="shared" si="9"/>
        <v>7100</v>
      </c>
      <c r="I157" s="274"/>
      <c r="J157" s="721"/>
    </row>
    <row r="158" spans="1:10">
      <c r="A158" s="710" t="s">
        <v>5408</v>
      </c>
      <c r="B158" s="711" t="s">
        <v>5409</v>
      </c>
      <c r="C158" s="248">
        <v>0</v>
      </c>
      <c r="D158" s="248">
        <v>0</v>
      </c>
      <c r="E158" s="372">
        <v>0</v>
      </c>
      <c r="F158" s="147">
        <v>1</v>
      </c>
      <c r="G158" s="312">
        <f t="shared" si="8"/>
        <v>0</v>
      </c>
      <c r="H158" s="312">
        <f t="shared" si="9"/>
        <v>1</v>
      </c>
      <c r="I158" s="274"/>
      <c r="J158" s="721"/>
    </row>
    <row r="159" spans="1:10" ht="24.75">
      <c r="A159" s="712" t="s">
        <v>2267</v>
      </c>
      <c r="B159" s="713" t="s">
        <v>2268</v>
      </c>
      <c r="C159" s="248">
        <v>1</v>
      </c>
      <c r="D159" s="248">
        <v>1</v>
      </c>
      <c r="E159" s="372">
        <v>10</v>
      </c>
      <c r="F159" s="147">
        <v>10</v>
      </c>
      <c r="G159" s="312">
        <f t="shared" si="8"/>
        <v>11</v>
      </c>
      <c r="H159" s="312">
        <f t="shared" si="9"/>
        <v>11</v>
      </c>
      <c r="I159" s="274"/>
      <c r="J159" s="721"/>
    </row>
    <row r="160" spans="1:10">
      <c r="A160" s="712" t="s">
        <v>3796</v>
      </c>
      <c r="B160" s="713" t="s">
        <v>3797</v>
      </c>
      <c r="C160" s="248">
        <v>0</v>
      </c>
      <c r="D160" s="248">
        <v>0</v>
      </c>
      <c r="E160" s="372">
        <v>2259</v>
      </c>
      <c r="F160" s="147">
        <v>1800</v>
      </c>
      <c r="G160" s="312">
        <f t="shared" si="8"/>
        <v>2259</v>
      </c>
      <c r="H160" s="312">
        <f t="shared" si="9"/>
        <v>1800</v>
      </c>
      <c r="I160" s="274"/>
      <c r="J160" s="721"/>
    </row>
    <row r="161" spans="1:10">
      <c r="A161" s="712" t="s">
        <v>5410</v>
      </c>
      <c r="B161" s="713" t="s">
        <v>5411</v>
      </c>
      <c r="C161" s="248">
        <v>0</v>
      </c>
      <c r="D161" s="248">
        <v>0</v>
      </c>
      <c r="E161" s="372">
        <v>1</v>
      </c>
      <c r="F161" s="147">
        <v>1</v>
      </c>
      <c r="G161" s="312">
        <f t="shared" si="8"/>
        <v>1</v>
      </c>
      <c r="H161" s="312">
        <f t="shared" si="9"/>
        <v>1</v>
      </c>
      <c r="I161" s="274"/>
      <c r="J161" s="721"/>
    </row>
    <row r="162" spans="1:10">
      <c r="A162" s="712" t="s">
        <v>1868</v>
      </c>
      <c r="B162" s="713" t="s">
        <v>1869</v>
      </c>
      <c r="C162" s="248">
        <v>0</v>
      </c>
      <c r="D162" s="248">
        <v>0</v>
      </c>
      <c r="E162" s="372">
        <v>1</v>
      </c>
      <c r="F162" s="147">
        <v>1</v>
      </c>
      <c r="G162" s="312">
        <f t="shared" si="8"/>
        <v>1</v>
      </c>
      <c r="H162" s="312">
        <f t="shared" si="9"/>
        <v>1</v>
      </c>
      <c r="I162" s="274"/>
      <c r="J162" s="721"/>
    </row>
    <row r="163" spans="1:10">
      <c r="A163" s="714" t="s">
        <v>5412</v>
      </c>
      <c r="B163" s="602" t="s">
        <v>5413</v>
      </c>
      <c r="C163" s="248">
        <v>0</v>
      </c>
      <c r="D163" s="248">
        <v>0</v>
      </c>
      <c r="E163" s="372">
        <v>1</v>
      </c>
      <c r="F163" s="147">
        <v>1</v>
      </c>
      <c r="G163" s="312">
        <f t="shared" si="8"/>
        <v>1</v>
      </c>
      <c r="H163" s="312">
        <f t="shared" si="9"/>
        <v>1</v>
      </c>
      <c r="I163" s="274"/>
      <c r="J163" s="721"/>
    </row>
    <row r="164" spans="1:10">
      <c r="A164" s="714" t="s">
        <v>4991</v>
      </c>
      <c r="B164" s="602" t="s">
        <v>4992</v>
      </c>
      <c r="C164" s="248">
        <v>0</v>
      </c>
      <c r="D164" s="248">
        <v>0</v>
      </c>
      <c r="E164" s="372">
        <v>2</v>
      </c>
      <c r="F164" s="147">
        <v>1</v>
      </c>
      <c r="G164" s="312">
        <f t="shared" si="8"/>
        <v>2</v>
      </c>
      <c r="H164" s="312">
        <f t="shared" si="9"/>
        <v>1</v>
      </c>
      <c r="I164" s="274"/>
      <c r="J164" s="721"/>
    </row>
    <row r="165" spans="1:10">
      <c r="A165" s="712" t="s">
        <v>5023</v>
      </c>
      <c r="B165" s="713" t="s">
        <v>5024</v>
      </c>
      <c r="C165" s="248">
        <v>0</v>
      </c>
      <c r="D165" s="248">
        <v>0</v>
      </c>
      <c r="E165" s="372">
        <v>1</v>
      </c>
      <c r="F165" s="147">
        <v>1</v>
      </c>
      <c r="G165" s="312">
        <f t="shared" si="8"/>
        <v>1</v>
      </c>
      <c r="H165" s="312">
        <f t="shared" si="9"/>
        <v>1</v>
      </c>
      <c r="I165" s="274"/>
      <c r="J165" s="721"/>
    </row>
    <row r="166" spans="1:10">
      <c r="A166" s="714" t="s">
        <v>2853</v>
      </c>
      <c r="B166" s="602" t="s">
        <v>2854</v>
      </c>
      <c r="C166" s="248">
        <v>0</v>
      </c>
      <c r="D166" s="248">
        <v>0</v>
      </c>
      <c r="E166" s="372">
        <v>1</v>
      </c>
      <c r="F166" s="147">
        <v>1</v>
      </c>
      <c r="G166" s="312">
        <f t="shared" si="8"/>
        <v>1</v>
      </c>
      <c r="H166" s="312">
        <f t="shared" si="9"/>
        <v>1</v>
      </c>
      <c r="I166" s="274"/>
      <c r="J166" s="721"/>
    </row>
    <row r="167" spans="1:10">
      <c r="A167" s="712" t="s">
        <v>2377</v>
      </c>
      <c r="B167" s="713" t="s">
        <v>2378</v>
      </c>
      <c r="C167" s="248">
        <v>0</v>
      </c>
      <c r="D167" s="248">
        <v>0</v>
      </c>
      <c r="E167" s="372">
        <v>10</v>
      </c>
      <c r="F167" s="147">
        <v>10</v>
      </c>
      <c r="G167" s="312">
        <f t="shared" ref="G167:G173" si="10">C167+E167</f>
        <v>10</v>
      </c>
      <c r="H167" s="312">
        <f t="shared" ref="H167:H173" si="11">D167+F167</f>
        <v>10</v>
      </c>
      <c r="I167" s="274"/>
      <c r="J167" s="721"/>
    </row>
    <row r="168" spans="1:10">
      <c r="A168" s="712" t="s">
        <v>2179</v>
      </c>
      <c r="B168" s="713" t="s">
        <v>2180</v>
      </c>
      <c r="C168" s="248">
        <v>0</v>
      </c>
      <c r="D168" s="248">
        <v>0</v>
      </c>
      <c r="E168" s="372">
        <v>2</v>
      </c>
      <c r="F168" s="147">
        <v>2</v>
      </c>
      <c r="G168" s="312">
        <f t="shared" si="10"/>
        <v>2</v>
      </c>
      <c r="H168" s="312">
        <f t="shared" si="11"/>
        <v>2</v>
      </c>
      <c r="I168" s="274"/>
      <c r="J168" s="721"/>
    </row>
    <row r="169" spans="1:10">
      <c r="A169" s="712" t="s">
        <v>2060</v>
      </c>
      <c r="B169" s="713" t="s">
        <v>2061</v>
      </c>
      <c r="C169" s="248">
        <v>0</v>
      </c>
      <c r="D169" s="248">
        <v>0</v>
      </c>
      <c r="E169" s="372">
        <v>1</v>
      </c>
      <c r="F169" s="147">
        <v>1</v>
      </c>
      <c r="G169" s="312">
        <f t="shared" si="10"/>
        <v>1</v>
      </c>
      <c r="H169" s="312">
        <f t="shared" si="11"/>
        <v>1</v>
      </c>
      <c r="I169" s="274"/>
      <c r="J169" s="721"/>
    </row>
    <row r="170" spans="1:10">
      <c r="A170" s="712" t="s">
        <v>5414</v>
      </c>
      <c r="B170" s="713" t="s">
        <v>5415</v>
      </c>
      <c r="C170" s="248">
        <v>0</v>
      </c>
      <c r="D170" s="248">
        <v>0</v>
      </c>
      <c r="E170" s="372">
        <v>2</v>
      </c>
      <c r="F170" s="147">
        <v>1</v>
      </c>
      <c r="G170" s="312">
        <f t="shared" si="10"/>
        <v>2</v>
      </c>
      <c r="H170" s="312">
        <f t="shared" si="11"/>
        <v>1</v>
      </c>
      <c r="I170" s="274"/>
      <c r="J170" s="721"/>
    </row>
    <row r="171" spans="1:10">
      <c r="A171" s="715" t="s">
        <v>2565</v>
      </c>
      <c r="B171" s="716" t="s">
        <v>2566</v>
      </c>
      <c r="C171" s="248">
        <v>0</v>
      </c>
      <c r="D171" s="248">
        <v>0</v>
      </c>
      <c r="E171" s="372">
        <v>108</v>
      </c>
      <c r="F171" s="147">
        <v>90</v>
      </c>
      <c r="G171" s="312">
        <f t="shared" si="10"/>
        <v>108</v>
      </c>
      <c r="H171" s="312">
        <f t="shared" si="11"/>
        <v>90</v>
      </c>
      <c r="I171" s="274"/>
      <c r="J171" s="721"/>
    </row>
    <row r="172" spans="1:10">
      <c r="A172" s="715" t="s">
        <v>3969</v>
      </c>
      <c r="B172" s="716" t="s">
        <v>3970</v>
      </c>
      <c r="C172" s="248">
        <v>0</v>
      </c>
      <c r="D172" s="248">
        <v>0</v>
      </c>
      <c r="E172" s="372">
        <v>2</v>
      </c>
      <c r="F172" s="147">
        <v>5</v>
      </c>
      <c r="G172" s="312">
        <f t="shared" si="10"/>
        <v>2</v>
      </c>
      <c r="H172" s="312">
        <f t="shared" si="11"/>
        <v>5</v>
      </c>
      <c r="I172" s="274"/>
      <c r="J172" s="721"/>
    </row>
    <row r="173" spans="1:10">
      <c r="A173" s="717" t="s">
        <v>5376</v>
      </c>
      <c r="B173" s="718" t="s">
        <v>5377</v>
      </c>
      <c r="C173" s="248">
        <v>0</v>
      </c>
      <c r="D173" s="248">
        <v>0</v>
      </c>
      <c r="E173" s="372">
        <v>5</v>
      </c>
      <c r="F173" s="147">
        <v>5</v>
      </c>
      <c r="G173" s="312">
        <f t="shared" si="10"/>
        <v>5</v>
      </c>
      <c r="H173" s="312">
        <f t="shared" si="11"/>
        <v>5</v>
      </c>
      <c r="I173" s="274"/>
      <c r="J173" s="721"/>
    </row>
    <row r="174" spans="1:10">
      <c r="A174" s="3579" t="s">
        <v>5416</v>
      </c>
      <c r="B174" s="3580"/>
      <c r="C174" s="719">
        <f t="shared" ref="C174:H174" si="12">SUM(C9:C173)</f>
        <v>13618</v>
      </c>
      <c r="D174" s="719">
        <f t="shared" si="12"/>
        <v>11784</v>
      </c>
      <c r="E174" s="719">
        <f t="shared" si="12"/>
        <v>583545</v>
      </c>
      <c r="F174" s="719">
        <f t="shared" si="12"/>
        <v>467567</v>
      </c>
      <c r="G174" s="719">
        <f t="shared" si="12"/>
        <v>597163</v>
      </c>
      <c r="H174" s="719">
        <f t="shared" si="12"/>
        <v>479351</v>
      </c>
      <c r="I174" s="274"/>
      <c r="J174" s="722"/>
    </row>
    <row r="175" spans="1:10">
      <c r="A175" s="3547" t="s">
        <v>2245</v>
      </c>
      <c r="B175" s="3548"/>
      <c r="C175" s="119"/>
      <c r="D175" s="119"/>
      <c r="E175" s="119"/>
      <c r="F175" s="119"/>
      <c r="G175" s="119"/>
      <c r="H175" s="119"/>
    </row>
    <row r="176" spans="1:10">
      <c r="A176" s="20" t="s">
        <v>2246</v>
      </c>
      <c r="B176" s="1354" t="s">
        <v>2247</v>
      </c>
      <c r="C176" s="119"/>
      <c r="D176" s="119"/>
      <c r="E176" s="119"/>
      <c r="F176" s="119"/>
      <c r="G176" s="119"/>
      <c r="H176" s="119"/>
    </row>
    <row r="177" spans="1:11">
      <c r="A177" s="20" t="s">
        <v>2248</v>
      </c>
      <c r="B177" s="1354" t="s">
        <v>2249</v>
      </c>
      <c r="C177" s="119"/>
      <c r="D177" s="119"/>
      <c r="E177" s="119"/>
      <c r="F177" s="119"/>
      <c r="G177" s="119"/>
      <c r="H177" s="119"/>
    </row>
    <row r="178" spans="1:11">
      <c r="A178" s="20" t="s">
        <v>2250</v>
      </c>
      <c r="B178" s="1354" t="s">
        <v>2251</v>
      </c>
      <c r="C178" s="119"/>
      <c r="D178" s="119"/>
      <c r="E178" s="119"/>
      <c r="F178" s="119"/>
      <c r="G178" s="119"/>
      <c r="H178" s="119"/>
    </row>
    <row r="179" spans="1:11">
      <c r="A179" s="20" t="s">
        <v>2252</v>
      </c>
      <c r="B179" s="1354" t="s">
        <v>2253</v>
      </c>
      <c r="C179" s="119"/>
      <c r="D179" s="119"/>
      <c r="E179" s="119"/>
      <c r="F179" s="119"/>
      <c r="G179" s="119"/>
      <c r="H179" s="119"/>
    </row>
    <row r="180" spans="1:11">
      <c r="A180" s="20" t="s">
        <v>2254</v>
      </c>
      <c r="B180" s="1354" t="s">
        <v>2255</v>
      </c>
      <c r="C180" s="119"/>
      <c r="D180" s="119"/>
      <c r="E180" s="119"/>
      <c r="F180" s="119"/>
      <c r="G180" s="119"/>
      <c r="H180" s="119"/>
    </row>
    <row r="181" spans="1:11">
      <c r="A181" s="20" t="s">
        <v>2256</v>
      </c>
      <c r="B181" s="1354" t="s">
        <v>2257</v>
      </c>
      <c r="C181" s="119"/>
      <c r="D181" s="119"/>
      <c r="E181" s="119"/>
      <c r="F181" s="119"/>
      <c r="G181" s="119"/>
      <c r="H181" s="119"/>
    </row>
    <row r="182" spans="1:11" ht="36">
      <c r="A182" s="20" t="s">
        <v>2258</v>
      </c>
      <c r="B182" s="1354" t="s">
        <v>2259</v>
      </c>
      <c r="C182" s="119"/>
      <c r="D182" s="119"/>
      <c r="E182" s="119"/>
      <c r="F182" s="119"/>
      <c r="G182" s="119"/>
      <c r="H182" s="119"/>
    </row>
    <row r="183" spans="1:11" ht="48">
      <c r="A183" s="20" t="s">
        <v>2260</v>
      </c>
      <c r="B183" s="1354" t="s">
        <v>2261</v>
      </c>
      <c r="C183" s="119"/>
      <c r="D183" s="119"/>
      <c r="E183" s="119"/>
      <c r="F183" s="119"/>
      <c r="G183" s="119"/>
      <c r="H183" s="119"/>
    </row>
    <row r="184" spans="1:11">
      <c r="A184" s="3549" t="s">
        <v>2262</v>
      </c>
      <c r="B184" s="3550"/>
      <c r="C184" s="119"/>
      <c r="D184" s="119"/>
      <c r="E184" s="119"/>
      <c r="F184" s="119"/>
      <c r="G184" s="119"/>
      <c r="H184" s="119"/>
    </row>
    <row r="185" spans="1:11">
      <c r="A185" s="608"/>
      <c r="B185" s="121" t="s">
        <v>2263</v>
      </c>
      <c r="C185" s="122">
        <f t="shared" ref="C185:H185" si="13">C174</f>
        <v>13618</v>
      </c>
      <c r="D185" s="122">
        <f t="shared" si="13"/>
        <v>11784</v>
      </c>
      <c r="E185" s="122">
        <f t="shared" si="13"/>
        <v>583545</v>
      </c>
      <c r="F185" s="609">
        <f t="shared" si="13"/>
        <v>467567</v>
      </c>
      <c r="G185" s="122">
        <f t="shared" si="13"/>
        <v>597163</v>
      </c>
      <c r="H185" s="122">
        <f t="shared" si="13"/>
        <v>479351</v>
      </c>
      <c r="I185" s="264"/>
      <c r="K185" s="79"/>
    </row>
    <row r="186" spans="1:11">
      <c r="A186" s="720"/>
      <c r="B186" s="277"/>
      <c r="C186" s="243"/>
      <c r="D186" s="243"/>
      <c r="E186" s="243"/>
      <c r="F186" s="243"/>
      <c r="G186" s="277"/>
      <c r="H186" s="243"/>
      <c r="I186" s="67"/>
      <c r="J186" s="67"/>
    </row>
    <row r="187" spans="1:11">
      <c r="A187" s="127"/>
      <c r="B187" s="127"/>
      <c r="C187" s="127"/>
      <c r="D187" s="127"/>
      <c r="E187" s="127"/>
      <c r="F187" s="127"/>
      <c r="G187" s="127"/>
      <c r="H187" s="127"/>
    </row>
    <row r="188" spans="1:11">
      <c r="A188" s="127"/>
      <c r="B188" s="127"/>
      <c r="C188" s="127"/>
      <c r="D188" s="127"/>
      <c r="E188" s="127"/>
      <c r="F188" s="298"/>
      <c r="G188" s="127"/>
      <c r="H188" s="127"/>
    </row>
    <row r="189" spans="1:11">
      <c r="A189" s="127"/>
      <c r="B189" s="127"/>
      <c r="C189" s="127"/>
      <c r="D189" s="127"/>
      <c r="E189" s="127"/>
      <c r="F189" s="127"/>
      <c r="G189" s="127"/>
      <c r="H189" s="127"/>
    </row>
    <row r="190" spans="1:11">
      <c r="A190" s="127"/>
      <c r="B190" s="127"/>
      <c r="C190" s="127"/>
      <c r="D190" s="127"/>
      <c r="E190" s="127"/>
      <c r="F190" s="127"/>
      <c r="G190" s="127"/>
      <c r="H190" s="127"/>
    </row>
    <row r="191" spans="1:11">
      <c r="A191" s="127"/>
      <c r="B191" s="127"/>
      <c r="C191" s="127"/>
      <c r="D191" s="127"/>
      <c r="E191" s="127"/>
      <c r="F191" s="127"/>
      <c r="G191" s="127"/>
      <c r="H191" s="127"/>
    </row>
    <row r="192" spans="1:11">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9">
    <mergeCell ref="G6:H6"/>
    <mergeCell ref="A8:B8"/>
    <mergeCell ref="A174:B174"/>
    <mergeCell ref="A175:B175"/>
    <mergeCell ref="A184:B184"/>
    <mergeCell ref="A6:A7"/>
    <mergeCell ref="B6:B7"/>
    <mergeCell ref="C6:D6"/>
    <mergeCell ref="E6:F6"/>
  </mergeCells>
  <conditionalFormatting sqref="A175">
    <cfRule type="duplicateValues" dxfId="261" priority="1"/>
    <cfRule type="duplicateValues" dxfId="260" priority="2"/>
  </conditionalFormatting>
  <conditionalFormatting sqref="A184">
    <cfRule type="duplicateValues" dxfId="259" priority="3"/>
    <cfRule type="duplicateValues" dxfId="258" priority="4"/>
  </conditionalFormatting>
  <conditionalFormatting sqref="A185">
    <cfRule type="duplicateValues" dxfId="257" priority="7"/>
  </conditionalFormatting>
  <conditionalFormatting sqref="A176:A183">
    <cfRule type="duplicateValues" dxfId="256" priority="5"/>
    <cfRule type="duplicateValues" dxfId="255"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1328"/>
  <sheetViews>
    <sheetView zoomScaleNormal="100" workbookViewId="0">
      <pane ySplit="7" topLeftCell="A8" activePane="bottomLeft" state="frozen"/>
      <selection pane="bottomLeft" activeCell="K14" sqref="K14"/>
    </sheetView>
  </sheetViews>
  <sheetFormatPr defaultColWidth="9" defaultRowHeight="15"/>
  <cols>
    <col min="2" max="2" width="60.7109375" customWidth="1"/>
    <col min="3" max="3" width="9.5703125" customWidth="1"/>
    <col min="4" max="4" width="9.28515625" style="133" customWidth="1"/>
    <col min="5" max="5" width="9.5703125" customWidth="1"/>
    <col min="6" max="6" width="10.28515625" style="133" customWidth="1"/>
    <col min="7" max="7" width="9.85546875" customWidth="1"/>
    <col min="8" max="8" width="8.85546875" style="133" customWidth="1"/>
  </cols>
  <sheetData>
    <row r="1" spans="1:9">
      <c r="A1" s="235"/>
      <c r="B1" s="236" t="s">
        <v>0</v>
      </c>
      <c r="C1" s="311" t="s">
        <v>1</v>
      </c>
      <c r="D1" s="311"/>
      <c r="E1" s="237"/>
      <c r="F1" s="681"/>
      <c r="G1" s="311"/>
      <c r="H1" s="311"/>
      <c r="I1" s="696"/>
    </row>
    <row r="2" spans="1:9">
      <c r="A2" s="235"/>
      <c r="B2" s="236" t="s">
        <v>2</v>
      </c>
      <c r="C2" s="368" t="s">
        <v>295</v>
      </c>
      <c r="D2" s="311"/>
      <c r="E2" s="237"/>
      <c r="F2" s="681"/>
      <c r="G2" s="311"/>
      <c r="H2" s="311"/>
      <c r="I2" s="696"/>
    </row>
    <row r="3" spans="1:9">
      <c r="A3" s="235"/>
      <c r="B3" s="236" t="s">
        <v>1787</v>
      </c>
      <c r="C3" s="237" t="s">
        <v>1788</v>
      </c>
      <c r="D3" s="237"/>
      <c r="E3" s="237"/>
      <c r="F3" s="681"/>
      <c r="G3" s="311"/>
      <c r="H3" s="311"/>
      <c r="I3" s="696"/>
    </row>
    <row r="4" spans="1:9">
      <c r="A4" s="235"/>
      <c r="B4" s="236" t="s">
        <v>343</v>
      </c>
      <c r="C4" s="600" t="s">
        <v>262</v>
      </c>
      <c r="D4" s="600"/>
      <c r="E4" s="600"/>
      <c r="F4" s="600"/>
      <c r="G4" s="311"/>
      <c r="H4" s="311"/>
      <c r="I4" s="696"/>
    </row>
    <row r="5" spans="1:9">
      <c r="A5" s="311"/>
      <c r="B5" s="311"/>
      <c r="C5" s="311"/>
      <c r="D5" s="311"/>
      <c r="E5" s="311"/>
      <c r="F5" s="681"/>
      <c r="G5" s="311"/>
      <c r="H5" s="311"/>
      <c r="I5" s="696"/>
    </row>
    <row r="6" spans="1:9">
      <c r="A6" s="3581" t="s">
        <v>276</v>
      </c>
      <c r="B6" s="3581" t="s">
        <v>1798</v>
      </c>
      <c r="C6" s="3476" t="s">
        <v>255</v>
      </c>
      <c r="D6" s="3477"/>
      <c r="E6" s="3478" t="s">
        <v>256</v>
      </c>
      <c r="F6" s="3479"/>
      <c r="G6" s="3476" t="s">
        <v>144</v>
      </c>
      <c r="H6" s="3477"/>
      <c r="I6" s="696"/>
    </row>
    <row r="7" spans="1:9" ht="24">
      <c r="A7" s="3582"/>
      <c r="B7" s="3582"/>
      <c r="C7" s="89" t="s">
        <v>190</v>
      </c>
      <c r="D7" s="7" t="s">
        <v>257</v>
      </c>
      <c r="E7" s="89" t="s">
        <v>190</v>
      </c>
      <c r="F7" s="7" t="s">
        <v>257</v>
      </c>
      <c r="G7" s="89" t="s">
        <v>190</v>
      </c>
      <c r="H7" s="7" t="s">
        <v>257</v>
      </c>
      <c r="I7" s="696"/>
    </row>
    <row r="8" spans="1:9">
      <c r="A8" s="3583" t="s">
        <v>2106</v>
      </c>
      <c r="B8" s="3584"/>
      <c r="C8" s="682"/>
      <c r="D8" s="682"/>
      <c r="E8" s="682"/>
      <c r="F8" s="682"/>
      <c r="G8" s="23"/>
      <c r="H8" s="23"/>
      <c r="I8" s="696"/>
    </row>
    <row r="9" spans="1:9">
      <c r="A9" s="9" t="s">
        <v>5417</v>
      </c>
      <c r="B9" s="12" t="s">
        <v>5418</v>
      </c>
      <c r="C9" s="247">
        <v>0</v>
      </c>
      <c r="D9" s="247">
        <v>10</v>
      </c>
      <c r="E9" s="464">
        <v>0</v>
      </c>
      <c r="F9" s="464">
        <v>1000</v>
      </c>
      <c r="G9" s="312">
        <f t="shared" ref="G9:G40" si="0">C9+E9</f>
        <v>0</v>
      </c>
      <c r="H9" s="312">
        <f t="shared" ref="H9:H40" si="1">D9+F9</f>
        <v>1010</v>
      </c>
      <c r="I9" s="696"/>
    </row>
    <row r="10" spans="1:9" ht="24">
      <c r="A10" s="9" t="s">
        <v>5419</v>
      </c>
      <c r="B10" s="12" t="s">
        <v>5420</v>
      </c>
      <c r="C10" s="247">
        <v>0</v>
      </c>
      <c r="D10" s="247">
        <v>100</v>
      </c>
      <c r="E10" s="464">
        <v>0</v>
      </c>
      <c r="F10" s="464">
        <v>0</v>
      </c>
      <c r="G10" s="312">
        <f t="shared" si="0"/>
        <v>0</v>
      </c>
      <c r="H10" s="312">
        <f t="shared" si="1"/>
        <v>100</v>
      </c>
      <c r="I10" s="696"/>
    </row>
    <row r="11" spans="1:9" ht="24">
      <c r="A11" s="9" t="s">
        <v>5421</v>
      </c>
      <c r="B11" s="12" t="s">
        <v>5422</v>
      </c>
      <c r="C11" s="247">
        <v>0</v>
      </c>
      <c r="D11" s="247">
        <v>300</v>
      </c>
      <c r="E11" s="464">
        <v>0</v>
      </c>
      <c r="F11" s="464">
        <v>300</v>
      </c>
      <c r="G11" s="312">
        <f t="shared" si="0"/>
        <v>0</v>
      </c>
      <c r="H11" s="312">
        <f t="shared" si="1"/>
        <v>600</v>
      </c>
      <c r="I11" s="696"/>
    </row>
    <row r="12" spans="1:9">
      <c r="A12" s="683" t="s">
        <v>5423</v>
      </c>
      <c r="B12" s="684" t="s">
        <v>5424</v>
      </c>
      <c r="C12" s="247">
        <v>0</v>
      </c>
      <c r="D12" s="247">
        <v>100</v>
      </c>
      <c r="E12" s="464">
        <v>0</v>
      </c>
      <c r="F12" s="464">
        <v>100</v>
      </c>
      <c r="G12" s="312">
        <f t="shared" si="0"/>
        <v>0</v>
      </c>
      <c r="H12" s="312">
        <f t="shared" si="1"/>
        <v>200</v>
      </c>
      <c r="I12" s="696"/>
    </row>
    <row r="13" spans="1:9">
      <c r="A13" s="9" t="s">
        <v>2217</v>
      </c>
      <c r="B13" s="12" t="s">
        <v>2218</v>
      </c>
      <c r="C13" s="247">
        <v>0</v>
      </c>
      <c r="D13" s="247">
        <v>1000</v>
      </c>
      <c r="E13" s="464">
        <v>1063</v>
      </c>
      <c r="F13" s="464">
        <v>1500</v>
      </c>
      <c r="G13" s="312">
        <f t="shared" si="0"/>
        <v>1063</v>
      </c>
      <c r="H13" s="312">
        <f t="shared" si="1"/>
        <v>2500</v>
      </c>
      <c r="I13" s="696"/>
    </row>
    <row r="14" spans="1:9">
      <c r="A14" s="9" t="s">
        <v>5425</v>
      </c>
      <c r="B14" s="12" t="s">
        <v>5426</v>
      </c>
      <c r="C14" s="247">
        <v>0</v>
      </c>
      <c r="D14" s="247">
        <v>0</v>
      </c>
      <c r="E14" s="464">
        <v>34</v>
      </c>
      <c r="F14" s="464">
        <v>1300</v>
      </c>
      <c r="G14" s="312">
        <f t="shared" si="0"/>
        <v>34</v>
      </c>
      <c r="H14" s="312">
        <f t="shared" si="1"/>
        <v>1300</v>
      </c>
      <c r="I14" s="696"/>
    </row>
    <row r="15" spans="1:9" ht="24">
      <c r="A15" s="9" t="s">
        <v>5427</v>
      </c>
      <c r="B15" s="12" t="s">
        <v>5428</v>
      </c>
      <c r="C15" s="247">
        <v>0</v>
      </c>
      <c r="D15" s="247">
        <v>1000</v>
      </c>
      <c r="E15" s="464">
        <v>848</v>
      </c>
      <c r="F15" s="464">
        <v>1500</v>
      </c>
      <c r="G15" s="312">
        <f t="shared" si="0"/>
        <v>848</v>
      </c>
      <c r="H15" s="312">
        <f t="shared" si="1"/>
        <v>2500</v>
      </c>
      <c r="I15" s="696"/>
    </row>
    <row r="16" spans="1:9" ht="24">
      <c r="A16" s="9" t="s">
        <v>5429</v>
      </c>
      <c r="B16" s="12" t="s">
        <v>5430</v>
      </c>
      <c r="C16" s="247">
        <v>0</v>
      </c>
      <c r="D16" s="247">
        <v>0</v>
      </c>
      <c r="E16" s="464">
        <v>6</v>
      </c>
      <c r="F16" s="464">
        <v>1300</v>
      </c>
      <c r="G16" s="312">
        <f t="shared" si="0"/>
        <v>6</v>
      </c>
      <c r="H16" s="312">
        <f t="shared" si="1"/>
        <v>1300</v>
      </c>
      <c r="I16" s="696"/>
    </row>
    <row r="17" spans="1:9" ht="24">
      <c r="A17" s="9" t="s">
        <v>5431</v>
      </c>
      <c r="B17" s="12" t="s">
        <v>5432</v>
      </c>
      <c r="C17" s="247">
        <v>0</v>
      </c>
      <c r="D17" s="247">
        <v>80</v>
      </c>
      <c r="E17" s="464">
        <v>0</v>
      </c>
      <c r="F17" s="464">
        <v>0.3</v>
      </c>
      <c r="G17" s="312">
        <f t="shared" si="0"/>
        <v>0</v>
      </c>
      <c r="H17" s="312">
        <f t="shared" si="1"/>
        <v>80.3</v>
      </c>
      <c r="I17" s="696"/>
    </row>
    <row r="18" spans="1:9" ht="24">
      <c r="A18" s="9" t="s">
        <v>5433</v>
      </c>
      <c r="B18" s="12" t="s">
        <v>5434</v>
      </c>
      <c r="C18" s="247">
        <v>0</v>
      </c>
      <c r="D18" s="247">
        <v>300</v>
      </c>
      <c r="E18" s="464">
        <v>0</v>
      </c>
      <c r="F18" s="464">
        <v>300</v>
      </c>
      <c r="G18" s="312">
        <f t="shared" si="0"/>
        <v>0</v>
      </c>
      <c r="H18" s="312">
        <f t="shared" si="1"/>
        <v>600</v>
      </c>
      <c r="I18" s="696"/>
    </row>
    <row r="19" spans="1:9" ht="24">
      <c r="A19" s="9" t="s">
        <v>5435</v>
      </c>
      <c r="B19" s="12" t="s">
        <v>5436</v>
      </c>
      <c r="C19" s="247">
        <v>0</v>
      </c>
      <c r="D19" s="247">
        <v>100</v>
      </c>
      <c r="E19" s="464">
        <v>0</v>
      </c>
      <c r="F19" s="464">
        <v>100</v>
      </c>
      <c r="G19" s="312">
        <f t="shared" si="0"/>
        <v>0</v>
      </c>
      <c r="H19" s="312">
        <f t="shared" si="1"/>
        <v>200</v>
      </c>
      <c r="I19" s="696"/>
    </row>
    <row r="20" spans="1:9" ht="24">
      <c r="A20" s="9" t="s">
        <v>5437</v>
      </c>
      <c r="B20" s="12" t="s">
        <v>5438</v>
      </c>
      <c r="C20" s="247">
        <v>0</v>
      </c>
      <c r="D20" s="247">
        <v>80</v>
      </c>
      <c r="E20" s="464">
        <v>0</v>
      </c>
      <c r="F20" s="464">
        <v>0.4</v>
      </c>
      <c r="G20" s="312">
        <f t="shared" si="0"/>
        <v>0</v>
      </c>
      <c r="H20" s="312">
        <f t="shared" si="1"/>
        <v>80.400000000000006</v>
      </c>
      <c r="I20" s="696"/>
    </row>
    <row r="21" spans="1:9" ht="24">
      <c r="A21" s="9" t="s">
        <v>5439</v>
      </c>
      <c r="B21" s="12" t="s">
        <v>5440</v>
      </c>
      <c r="C21" s="247">
        <v>0</v>
      </c>
      <c r="D21" s="247">
        <v>30</v>
      </c>
      <c r="E21" s="464">
        <v>0</v>
      </c>
      <c r="F21" s="464">
        <v>0.1</v>
      </c>
      <c r="G21" s="312">
        <f t="shared" si="0"/>
        <v>0</v>
      </c>
      <c r="H21" s="312">
        <f t="shared" si="1"/>
        <v>30.1</v>
      </c>
      <c r="I21" s="696"/>
    </row>
    <row r="22" spans="1:9" ht="24">
      <c r="A22" s="9" t="s">
        <v>2265</v>
      </c>
      <c r="B22" s="12" t="s">
        <v>2266</v>
      </c>
      <c r="C22" s="247">
        <v>0</v>
      </c>
      <c r="D22" s="247">
        <v>500</v>
      </c>
      <c r="E22" s="464">
        <v>0</v>
      </c>
      <c r="F22" s="464">
        <v>100</v>
      </c>
      <c r="G22" s="312">
        <f t="shared" si="0"/>
        <v>0</v>
      </c>
      <c r="H22" s="312">
        <f t="shared" si="1"/>
        <v>600</v>
      </c>
      <c r="I22" s="696"/>
    </row>
    <row r="23" spans="1:9" ht="24">
      <c r="A23" s="9" t="s">
        <v>5441</v>
      </c>
      <c r="B23" s="12" t="s">
        <v>5442</v>
      </c>
      <c r="C23" s="247">
        <v>0</v>
      </c>
      <c r="D23" s="247">
        <v>5</v>
      </c>
      <c r="E23" s="464">
        <v>0</v>
      </c>
      <c r="F23" s="464">
        <v>0.1</v>
      </c>
      <c r="G23" s="312">
        <f t="shared" si="0"/>
        <v>0</v>
      </c>
      <c r="H23" s="312">
        <f t="shared" si="1"/>
        <v>5.0999999999999996</v>
      </c>
      <c r="I23" s="696"/>
    </row>
    <row r="24" spans="1:9">
      <c r="A24" s="9" t="s">
        <v>5443</v>
      </c>
      <c r="B24" s="12" t="s">
        <v>5444</v>
      </c>
      <c r="C24" s="247">
        <v>0</v>
      </c>
      <c r="D24" s="247">
        <v>150</v>
      </c>
      <c r="E24" s="464">
        <v>0</v>
      </c>
      <c r="F24" s="464">
        <v>200</v>
      </c>
      <c r="G24" s="312">
        <f t="shared" si="0"/>
        <v>0</v>
      </c>
      <c r="H24" s="312">
        <f t="shared" si="1"/>
        <v>350</v>
      </c>
      <c r="I24" s="696"/>
    </row>
    <row r="25" spans="1:9">
      <c r="A25" s="9" t="s">
        <v>5445</v>
      </c>
      <c r="B25" s="12" t="s">
        <v>5446</v>
      </c>
      <c r="C25" s="247">
        <v>0</v>
      </c>
      <c r="D25" s="247">
        <v>150</v>
      </c>
      <c r="E25" s="464">
        <v>0</v>
      </c>
      <c r="F25" s="464">
        <v>200</v>
      </c>
      <c r="G25" s="312">
        <f t="shared" si="0"/>
        <v>0</v>
      </c>
      <c r="H25" s="312">
        <f t="shared" si="1"/>
        <v>350</v>
      </c>
      <c r="I25" s="696"/>
    </row>
    <row r="26" spans="1:9">
      <c r="A26" s="9" t="s">
        <v>5447</v>
      </c>
      <c r="B26" s="12" t="s">
        <v>5448</v>
      </c>
      <c r="C26" s="247">
        <v>0</v>
      </c>
      <c r="D26" s="247">
        <v>1</v>
      </c>
      <c r="E26" s="464">
        <v>0</v>
      </c>
      <c r="F26" s="464">
        <v>0</v>
      </c>
      <c r="G26" s="312">
        <f t="shared" si="0"/>
        <v>0</v>
      </c>
      <c r="H26" s="312">
        <f t="shared" si="1"/>
        <v>1</v>
      </c>
      <c r="I26" s="696"/>
    </row>
    <row r="27" spans="1:9">
      <c r="A27" s="9" t="s">
        <v>5449</v>
      </c>
      <c r="B27" s="12" t="s">
        <v>5450</v>
      </c>
      <c r="C27" s="247">
        <v>0</v>
      </c>
      <c r="D27" s="247">
        <v>100</v>
      </c>
      <c r="E27" s="464">
        <v>0</v>
      </c>
      <c r="F27" s="464">
        <v>100</v>
      </c>
      <c r="G27" s="312">
        <f t="shared" si="0"/>
        <v>0</v>
      </c>
      <c r="H27" s="312">
        <f t="shared" si="1"/>
        <v>200</v>
      </c>
      <c r="I27" s="696"/>
    </row>
    <row r="28" spans="1:9">
      <c r="A28" s="9" t="s">
        <v>5451</v>
      </c>
      <c r="B28" s="12" t="s">
        <v>5452</v>
      </c>
      <c r="C28" s="247">
        <v>0</v>
      </c>
      <c r="D28" s="247">
        <v>1</v>
      </c>
      <c r="E28" s="464">
        <v>0</v>
      </c>
      <c r="F28" s="464">
        <v>0.02</v>
      </c>
      <c r="G28" s="312">
        <f t="shared" si="0"/>
        <v>0</v>
      </c>
      <c r="H28" s="312">
        <f t="shared" si="1"/>
        <v>1.02</v>
      </c>
      <c r="I28" s="696"/>
    </row>
    <row r="29" spans="1:9">
      <c r="A29" s="9" t="s">
        <v>5453</v>
      </c>
      <c r="B29" s="12" t="s">
        <v>5454</v>
      </c>
      <c r="C29" s="247">
        <v>0</v>
      </c>
      <c r="D29" s="247">
        <v>1</v>
      </c>
      <c r="E29" s="464">
        <v>0</v>
      </c>
      <c r="F29" s="464">
        <v>0.01</v>
      </c>
      <c r="G29" s="312">
        <f t="shared" si="0"/>
        <v>0</v>
      </c>
      <c r="H29" s="312">
        <f t="shared" si="1"/>
        <v>1.01</v>
      </c>
      <c r="I29" s="696"/>
    </row>
    <row r="30" spans="1:9" ht="24">
      <c r="A30" s="525" t="s">
        <v>2267</v>
      </c>
      <c r="B30" s="523" t="s">
        <v>2268</v>
      </c>
      <c r="C30" s="247">
        <v>0</v>
      </c>
      <c r="D30" s="247">
        <v>0</v>
      </c>
      <c r="E30" s="464">
        <v>17</v>
      </c>
      <c r="F30" s="464">
        <v>20</v>
      </c>
      <c r="G30" s="312">
        <f t="shared" si="0"/>
        <v>17</v>
      </c>
      <c r="H30" s="312">
        <f t="shared" si="1"/>
        <v>20</v>
      </c>
      <c r="I30" s="696"/>
    </row>
    <row r="31" spans="1:9">
      <c r="A31" s="6" t="s">
        <v>5455</v>
      </c>
      <c r="B31" s="10" t="s">
        <v>5456</v>
      </c>
      <c r="C31" s="247">
        <v>2</v>
      </c>
      <c r="D31" s="247">
        <v>2000</v>
      </c>
      <c r="E31" s="464">
        <v>2119</v>
      </c>
      <c r="F31" s="464">
        <v>2000</v>
      </c>
      <c r="G31" s="312">
        <f t="shared" si="0"/>
        <v>2121</v>
      </c>
      <c r="H31" s="312">
        <f t="shared" si="1"/>
        <v>4000</v>
      </c>
      <c r="I31" s="696"/>
    </row>
    <row r="32" spans="1:9">
      <c r="A32" s="6" t="s">
        <v>2273</v>
      </c>
      <c r="B32" s="10" t="s">
        <v>2274</v>
      </c>
      <c r="C32" s="247">
        <v>1</v>
      </c>
      <c r="D32" s="247">
        <v>2000</v>
      </c>
      <c r="E32" s="464">
        <v>2417</v>
      </c>
      <c r="F32" s="464">
        <v>2000</v>
      </c>
      <c r="G32" s="312">
        <f t="shared" si="0"/>
        <v>2418</v>
      </c>
      <c r="H32" s="312">
        <f t="shared" si="1"/>
        <v>4000</v>
      </c>
      <c r="I32" s="696"/>
    </row>
    <row r="33" spans="1:9">
      <c r="A33" s="7" t="s">
        <v>2281</v>
      </c>
      <c r="B33" s="120" t="s">
        <v>2282</v>
      </c>
      <c r="C33" s="247">
        <v>1</v>
      </c>
      <c r="D33" s="247">
        <v>0</v>
      </c>
      <c r="E33" s="464">
        <v>1477</v>
      </c>
      <c r="F33" s="464">
        <v>800</v>
      </c>
      <c r="G33" s="312">
        <f t="shared" si="0"/>
        <v>1478</v>
      </c>
      <c r="H33" s="312">
        <f t="shared" si="1"/>
        <v>800</v>
      </c>
      <c r="I33" s="696"/>
    </row>
    <row r="34" spans="1:9">
      <c r="A34" s="316" t="s">
        <v>2117</v>
      </c>
      <c r="B34" s="420" t="s">
        <v>2118</v>
      </c>
      <c r="C34" s="247">
        <v>0</v>
      </c>
      <c r="D34" s="247">
        <v>100</v>
      </c>
      <c r="E34" s="464">
        <v>834</v>
      </c>
      <c r="F34" s="464">
        <v>3500</v>
      </c>
      <c r="G34" s="312">
        <f t="shared" si="0"/>
        <v>834</v>
      </c>
      <c r="H34" s="312">
        <f t="shared" si="1"/>
        <v>3600</v>
      </c>
      <c r="I34" s="696"/>
    </row>
    <row r="35" spans="1:9">
      <c r="A35" s="525" t="s">
        <v>2121</v>
      </c>
      <c r="B35" s="523" t="s">
        <v>2122</v>
      </c>
      <c r="C35" s="247">
        <v>0</v>
      </c>
      <c r="D35" s="247">
        <v>0</v>
      </c>
      <c r="E35" s="464">
        <v>1779</v>
      </c>
      <c r="F35" s="464">
        <v>1500</v>
      </c>
      <c r="G35" s="312">
        <f t="shared" si="0"/>
        <v>1779</v>
      </c>
      <c r="H35" s="312">
        <f t="shared" si="1"/>
        <v>1500</v>
      </c>
      <c r="I35" s="696"/>
    </row>
    <row r="36" spans="1:9">
      <c r="A36" s="685" t="s">
        <v>2127</v>
      </c>
      <c r="B36" s="154" t="s">
        <v>2128</v>
      </c>
      <c r="C36" s="247">
        <v>0</v>
      </c>
      <c r="D36" s="247">
        <v>0</v>
      </c>
      <c r="E36" s="464">
        <v>75</v>
      </c>
      <c r="F36" s="464">
        <v>300</v>
      </c>
      <c r="G36" s="312">
        <f t="shared" si="0"/>
        <v>75</v>
      </c>
      <c r="H36" s="312">
        <f t="shared" si="1"/>
        <v>300</v>
      </c>
      <c r="I36" s="696"/>
    </row>
    <row r="37" spans="1:9">
      <c r="A37" s="686" t="s">
        <v>2129</v>
      </c>
      <c r="B37" s="322" t="s">
        <v>2130</v>
      </c>
      <c r="C37" s="247">
        <v>0</v>
      </c>
      <c r="D37" s="247">
        <v>0</v>
      </c>
      <c r="E37" s="464">
        <v>18</v>
      </c>
      <c r="F37" s="464">
        <v>100</v>
      </c>
      <c r="G37" s="312">
        <f t="shared" si="0"/>
        <v>18</v>
      </c>
      <c r="H37" s="312">
        <f t="shared" si="1"/>
        <v>100</v>
      </c>
      <c r="I37" s="696"/>
    </row>
    <row r="38" spans="1:9">
      <c r="A38" s="324" t="s">
        <v>2131</v>
      </c>
      <c r="B38" s="419" t="s">
        <v>2132</v>
      </c>
      <c r="C38" s="247">
        <v>2</v>
      </c>
      <c r="D38" s="247">
        <v>7000</v>
      </c>
      <c r="E38" s="464">
        <v>7320</v>
      </c>
      <c r="F38" s="464">
        <v>7000</v>
      </c>
      <c r="G38" s="312">
        <f t="shared" si="0"/>
        <v>7322</v>
      </c>
      <c r="H38" s="312">
        <f t="shared" si="1"/>
        <v>14000</v>
      </c>
      <c r="I38" s="696"/>
    </row>
    <row r="39" spans="1:9">
      <c r="A39" s="686" t="s">
        <v>2133</v>
      </c>
      <c r="B39" s="322" t="s">
        <v>2134</v>
      </c>
      <c r="C39" s="247">
        <v>0</v>
      </c>
      <c r="D39" s="247">
        <v>0</v>
      </c>
      <c r="E39" s="464">
        <v>59</v>
      </c>
      <c r="F39" s="464">
        <v>100</v>
      </c>
      <c r="G39" s="312">
        <f t="shared" si="0"/>
        <v>59</v>
      </c>
      <c r="H39" s="312">
        <f t="shared" si="1"/>
        <v>100</v>
      </c>
      <c r="I39" s="696"/>
    </row>
    <row r="40" spans="1:9">
      <c r="A40" s="418" t="s">
        <v>2321</v>
      </c>
      <c r="B40" s="678" t="s">
        <v>2322</v>
      </c>
      <c r="C40" s="247">
        <v>0</v>
      </c>
      <c r="D40" s="247">
        <v>0</v>
      </c>
      <c r="E40" s="464">
        <v>4</v>
      </c>
      <c r="F40" s="464">
        <v>10</v>
      </c>
      <c r="G40" s="312">
        <f t="shared" si="0"/>
        <v>4</v>
      </c>
      <c r="H40" s="312">
        <f t="shared" si="1"/>
        <v>10</v>
      </c>
      <c r="I40" s="696"/>
    </row>
    <row r="41" spans="1:9">
      <c r="A41" s="687" t="s">
        <v>2135</v>
      </c>
      <c r="B41" s="688" t="s">
        <v>2136</v>
      </c>
      <c r="C41" s="247">
        <v>0</v>
      </c>
      <c r="D41" s="247">
        <v>0</v>
      </c>
      <c r="E41" s="464">
        <v>361</v>
      </c>
      <c r="F41" s="464">
        <v>300</v>
      </c>
      <c r="G41" s="312">
        <f t="shared" ref="G41:G72" si="2">C41+E41</f>
        <v>361</v>
      </c>
      <c r="H41" s="312">
        <f t="shared" ref="H41:H72" si="3">D41+F41</f>
        <v>300</v>
      </c>
      <c r="I41" s="696"/>
    </row>
    <row r="42" spans="1:9">
      <c r="A42" s="418" t="s">
        <v>5457</v>
      </c>
      <c r="B42" s="678" t="s">
        <v>5458</v>
      </c>
      <c r="C42" s="247">
        <v>152</v>
      </c>
      <c r="D42" s="247">
        <v>100</v>
      </c>
      <c r="E42" s="464">
        <v>4</v>
      </c>
      <c r="F42" s="464">
        <v>0.2</v>
      </c>
      <c r="G42" s="312">
        <f t="shared" si="2"/>
        <v>156</v>
      </c>
      <c r="H42" s="312">
        <f t="shared" si="3"/>
        <v>100.2</v>
      </c>
      <c r="I42" s="696"/>
    </row>
    <row r="43" spans="1:9">
      <c r="A43" s="689" t="s">
        <v>5459</v>
      </c>
      <c r="B43" s="684" t="s">
        <v>5460</v>
      </c>
      <c r="C43" s="247">
        <v>0</v>
      </c>
      <c r="D43" s="247">
        <v>1</v>
      </c>
      <c r="E43" s="464">
        <v>30</v>
      </c>
      <c r="F43" s="464">
        <v>0.2</v>
      </c>
      <c r="G43" s="312">
        <f t="shared" si="2"/>
        <v>30</v>
      </c>
      <c r="H43" s="312">
        <f t="shared" si="3"/>
        <v>1.2</v>
      </c>
      <c r="I43" s="696"/>
    </row>
    <row r="44" spans="1:9">
      <c r="A44" s="687" t="s">
        <v>2157</v>
      </c>
      <c r="B44" s="688" t="s">
        <v>2158</v>
      </c>
      <c r="C44" s="247">
        <v>0</v>
      </c>
      <c r="D44" s="247">
        <v>0</v>
      </c>
      <c r="E44" s="464">
        <v>114</v>
      </c>
      <c r="F44" s="464">
        <v>200</v>
      </c>
      <c r="G44" s="312">
        <f t="shared" si="2"/>
        <v>114</v>
      </c>
      <c r="H44" s="312">
        <f t="shared" si="3"/>
        <v>200</v>
      </c>
      <c r="I44" s="696"/>
    </row>
    <row r="45" spans="1:9">
      <c r="A45" s="690" t="s">
        <v>5461</v>
      </c>
      <c r="B45" s="419" t="s">
        <v>5462</v>
      </c>
      <c r="C45" s="247">
        <v>0</v>
      </c>
      <c r="D45" s="247">
        <v>300</v>
      </c>
      <c r="E45" s="464">
        <v>0</v>
      </c>
      <c r="F45" s="464">
        <v>100</v>
      </c>
      <c r="G45" s="312">
        <f t="shared" si="2"/>
        <v>0</v>
      </c>
      <c r="H45" s="312">
        <f t="shared" si="3"/>
        <v>400</v>
      </c>
      <c r="I45" s="696"/>
    </row>
    <row r="46" spans="1:9">
      <c r="A46" s="687" t="s">
        <v>2161</v>
      </c>
      <c r="B46" s="688" t="s">
        <v>2162</v>
      </c>
      <c r="C46" s="247">
        <v>0</v>
      </c>
      <c r="D46" s="247">
        <v>0</v>
      </c>
      <c r="E46" s="464">
        <v>1144</v>
      </c>
      <c r="F46" s="464">
        <v>1000</v>
      </c>
      <c r="G46" s="312">
        <f t="shared" si="2"/>
        <v>1144</v>
      </c>
      <c r="H46" s="312">
        <f t="shared" si="3"/>
        <v>1000</v>
      </c>
      <c r="I46" s="696"/>
    </row>
    <row r="47" spans="1:9">
      <c r="A47" s="418" t="s">
        <v>2163</v>
      </c>
      <c r="B47" s="678" t="s">
        <v>2164</v>
      </c>
      <c r="C47" s="247">
        <v>0</v>
      </c>
      <c r="D47" s="247">
        <v>0</v>
      </c>
      <c r="E47" s="464">
        <v>28</v>
      </c>
      <c r="F47" s="464">
        <v>20</v>
      </c>
      <c r="G47" s="312">
        <f t="shared" si="2"/>
        <v>28</v>
      </c>
      <c r="H47" s="312">
        <f t="shared" si="3"/>
        <v>20</v>
      </c>
      <c r="I47" s="696"/>
    </row>
    <row r="48" spans="1:9">
      <c r="A48" s="690" t="s">
        <v>2165</v>
      </c>
      <c r="B48" s="691" t="s">
        <v>2166</v>
      </c>
      <c r="C48" s="247">
        <v>0</v>
      </c>
      <c r="D48" s="247">
        <v>0</v>
      </c>
      <c r="E48" s="464">
        <v>410</v>
      </c>
      <c r="F48" s="464">
        <v>400</v>
      </c>
      <c r="G48" s="312">
        <f t="shared" si="2"/>
        <v>410</v>
      </c>
      <c r="H48" s="312">
        <f t="shared" si="3"/>
        <v>400</v>
      </c>
      <c r="I48" s="696"/>
    </row>
    <row r="49" spans="1:9">
      <c r="A49" s="687" t="s">
        <v>2167</v>
      </c>
      <c r="B49" s="688" t="s">
        <v>2168</v>
      </c>
      <c r="C49" s="247">
        <v>0</v>
      </c>
      <c r="D49" s="247">
        <v>0</v>
      </c>
      <c r="E49" s="464">
        <v>52</v>
      </c>
      <c r="F49" s="464">
        <v>100</v>
      </c>
      <c r="G49" s="312">
        <f t="shared" si="2"/>
        <v>52</v>
      </c>
      <c r="H49" s="312">
        <f t="shared" si="3"/>
        <v>100</v>
      </c>
      <c r="I49" s="696"/>
    </row>
    <row r="50" spans="1:9">
      <c r="A50" s="7" t="s">
        <v>2367</v>
      </c>
      <c r="B50" s="120" t="s">
        <v>2368</v>
      </c>
      <c r="C50" s="247">
        <v>0</v>
      </c>
      <c r="D50" s="247">
        <v>0</v>
      </c>
      <c r="E50" s="464">
        <v>3</v>
      </c>
      <c r="F50" s="464">
        <v>10</v>
      </c>
      <c r="G50" s="312">
        <f t="shared" si="2"/>
        <v>3</v>
      </c>
      <c r="H50" s="312">
        <f t="shared" si="3"/>
        <v>10</v>
      </c>
      <c r="I50" s="696"/>
    </row>
    <row r="51" spans="1:9">
      <c r="A51" s="685" t="s">
        <v>2171</v>
      </c>
      <c r="B51" s="154" t="s">
        <v>2172</v>
      </c>
      <c r="C51" s="247">
        <v>0</v>
      </c>
      <c r="D51" s="247">
        <v>0</v>
      </c>
      <c r="E51" s="464">
        <v>0</v>
      </c>
      <c r="F51" s="464">
        <v>1</v>
      </c>
      <c r="G51" s="312">
        <f t="shared" si="2"/>
        <v>0</v>
      </c>
      <c r="H51" s="312">
        <f t="shared" si="3"/>
        <v>1</v>
      </c>
      <c r="I51" s="696"/>
    </row>
    <row r="52" spans="1:9">
      <c r="A52" s="316" t="s">
        <v>2173</v>
      </c>
      <c r="B52" s="420" t="s">
        <v>2174</v>
      </c>
      <c r="C52" s="247">
        <v>0</v>
      </c>
      <c r="D52" s="247">
        <v>0</v>
      </c>
      <c r="E52" s="464">
        <v>56</v>
      </c>
      <c r="F52" s="464">
        <v>200</v>
      </c>
      <c r="G52" s="312">
        <f t="shared" si="2"/>
        <v>56</v>
      </c>
      <c r="H52" s="312">
        <f t="shared" si="3"/>
        <v>200</v>
      </c>
      <c r="I52" s="696"/>
    </row>
    <row r="53" spans="1:9">
      <c r="A53" s="685" t="s">
        <v>2175</v>
      </c>
      <c r="B53" s="154" t="s">
        <v>2176</v>
      </c>
      <c r="C53" s="247">
        <v>0</v>
      </c>
      <c r="D53" s="247">
        <v>0</v>
      </c>
      <c r="E53" s="464">
        <v>0</v>
      </c>
      <c r="F53" s="464">
        <v>1</v>
      </c>
      <c r="G53" s="312">
        <f t="shared" si="2"/>
        <v>0</v>
      </c>
      <c r="H53" s="312">
        <f t="shared" si="3"/>
        <v>1</v>
      </c>
      <c r="I53" s="696"/>
    </row>
    <row r="54" spans="1:9">
      <c r="A54" s="525" t="s">
        <v>2177</v>
      </c>
      <c r="B54" s="523" t="s">
        <v>2178</v>
      </c>
      <c r="C54" s="247">
        <v>0</v>
      </c>
      <c r="D54" s="247">
        <v>0</v>
      </c>
      <c r="E54" s="464">
        <v>17</v>
      </c>
      <c r="F54" s="464">
        <v>30</v>
      </c>
      <c r="G54" s="312">
        <f t="shared" si="2"/>
        <v>17</v>
      </c>
      <c r="H54" s="312">
        <f t="shared" si="3"/>
        <v>30</v>
      </c>
      <c r="I54" s="696"/>
    </row>
    <row r="55" spans="1:9">
      <c r="A55" s="193" t="s">
        <v>2961</v>
      </c>
      <c r="B55" s="162" t="s">
        <v>2962</v>
      </c>
      <c r="C55" s="247">
        <v>0</v>
      </c>
      <c r="D55" s="247">
        <v>0</v>
      </c>
      <c r="E55" s="464">
        <v>0</v>
      </c>
      <c r="F55" s="464">
        <v>100</v>
      </c>
      <c r="G55" s="312">
        <f t="shared" si="2"/>
        <v>0</v>
      </c>
      <c r="H55" s="312">
        <f t="shared" si="3"/>
        <v>100</v>
      </c>
      <c r="I55" s="696"/>
    </row>
    <row r="56" spans="1:9">
      <c r="A56" s="316" t="s">
        <v>2555</v>
      </c>
      <c r="B56" s="420" t="s">
        <v>2556</v>
      </c>
      <c r="C56" s="247">
        <v>0</v>
      </c>
      <c r="D56" s="247">
        <v>0</v>
      </c>
      <c r="E56" s="464">
        <v>80</v>
      </c>
      <c r="F56" s="464">
        <v>200</v>
      </c>
      <c r="G56" s="312">
        <f t="shared" si="2"/>
        <v>80</v>
      </c>
      <c r="H56" s="312">
        <f t="shared" si="3"/>
        <v>200</v>
      </c>
      <c r="I56" s="696"/>
    </row>
    <row r="57" spans="1:9">
      <c r="A57" s="692" t="s">
        <v>5370</v>
      </c>
      <c r="B57" s="420" t="s">
        <v>5371</v>
      </c>
      <c r="C57" s="247">
        <v>0</v>
      </c>
      <c r="D57" s="247">
        <v>500</v>
      </c>
      <c r="E57" s="464">
        <v>93</v>
      </c>
      <c r="F57" s="464">
        <v>100</v>
      </c>
      <c r="G57" s="312">
        <f t="shared" si="2"/>
        <v>93</v>
      </c>
      <c r="H57" s="312">
        <f t="shared" si="3"/>
        <v>600</v>
      </c>
      <c r="I57" s="696"/>
    </row>
    <row r="58" spans="1:9">
      <c r="A58" s="316" t="s">
        <v>2231</v>
      </c>
      <c r="B58" s="420" t="s">
        <v>2232</v>
      </c>
      <c r="C58" s="247">
        <v>4</v>
      </c>
      <c r="D58" s="247">
        <v>0</v>
      </c>
      <c r="E58" s="464">
        <v>1</v>
      </c>
      <c r="F58" s="464">
        <v>500</v>
      </c>
      <c r="G58" s="312">
        <f t="shared" si="2"/>
        <v>5</v>
      </c>
      <c r="H58" s="312">
        <f t="shared" si="3"/>
        <v>500</v>
      </c>
      <c r="I58" s="696"/>
    </row>
    <row r="59" spans="1:9">
      <c r="A59" s="693" t="s">
        <v>5372</v>
      </c>
      <c r="B59" s="420" t="s">
        <v>5373</v>
      </c>
      <c r="C59" s="247">
        <v>32</v>
      </c>
      <c r="D59" s="247">
        <v>0</v>
      </c>
      <c r="E59" s="464">
        <v>0</v>
      </c>
      <c r="F59" s="464">
        <v>500</v>
      </c>
      <c r="G59" s="312">
        <f t="shared" si="2"/>
        <v>32</v>
      </c>
      <c r="H59" s="312">
        <f t="shared" si="3"/>
        <v>500</v>
      </c>
      <c r="I59" s="696"/>
    </row>
    <row r="60" spans="1:9">
      <c r="A60" s="193" t="s">
        <v>3166</v>
      </c>
      <c r="B60" s="162" t="s">
        <v>3167</v>
      </c>
      <c r="C60" s="247">
        <v>374</v>
      </c>
      <c r="D60" s="247">
        <v>300</v>
      </c>
      <c r="E60" s="464">
        <v>522</v>
      </c>
      <c r="F60" s="464">
        <v>500</v>
      </c>
      <c r="G60" s="312">
        <f t="shared" si="2"/>
        <v>896</v>
      </c>
      <c r="H60" s="312">
        <f t="shared" si="3"/>
        <v>800</v>
      </c>
      <c r="I60" s="696"/>
    </row>
    <row r="61" spans="1:9">
      <c r="A61" s="694" t="s">
        <v>2189</v>
      </c>
      <c r="B61" s="523" t="s">
        <v>2190</v>
      </c>
      <c r="C61" s="247">
        <v>0</v>
      </c>
      <c r="D61" s="247">
        <v>0</v>
      </c>
      <c r="E61" s="464">
        <v>26</v>
      </c>
      <c r="F61" s="464">
        <v>100</v>
      </c>
      <c r="G61" s="312">
        <f t="shared" si="2"/>
        <v>26</v>
      </c>
      <c r="H61" s="312">
        <f t="shared" si="3"/>
        <v>100</v>
      </c>
      <c r="I61" s="696"/>
    </row>
    <row r="62" spans="1:9">
      <c r="A62" s="7" t="s">
        <v>5400</v>
      </c>
      <c r="B62" s="120" t="s">
        <v>5401</v>
      </c>
      <c r="C62" s="247">
        <v>0</v>
      </c>
      <c r="D62" s="247">
        <v>0</v>
      </c>
      <c r="E62" s="464">
        <v>113</v>
      </c>
      <c r="F62" s="464">
        <v>100</v>
      </c>
      <c r="G62" s="312">
        <f t="shared" si="2"/>
        <v>113</v>
      </c>
      <c r="H62" s="312">
        <f t="shared" si="3"/>
        <v>100</v>
      </c>
      <c r="I62" s="696"/>
    </row>
    <row r="63" spans="1:9">
      <c r="A63" s="695" t="s">
        <v>4354</v>
      </c>
      <c r="B63" s="120" t="s">
        <v>4355</v>
      </c>
      <c r="C63" s="247">
        <v>0</v>
      </c>
      <c r="D63" s="247">
        <v>0</v>
      </c>
      <c r="E63" s="464">
        <v>7</v>
      </c>
      <c r="F63" s="464">
        <v>2</v>
      </c>
      <c r="G63" s="312">
        <f t="shared" si="2"/>
        <v>7</v>
      </c>
      <c r="H63" s="312">
        <f t="shared" si="3"/>
        <v>2</v>
      </c>
      <c r="I63" s="696"/>
    </row>
    <row r="64" spans="1:9" ht="24">
      <c r="A64" s="316" t="s">
        <v>2193</v>
      </c>
      <c r="B64" s="420" t="s">
        <v>2194</v>
      </c>
      <c r="C64" s="247">
        <v>0</v>
      </c>
      <c r="D64" s="247">
        <v>0</v>
      </c>
      <c r="E64" s="464">
        <v>111</v>
      </c>
      <c r="F64" s="464">
        <v>500</v>
      </c>
      <c r="G64" s="312">
        <f t="shared" si="2"/>
        <v>111</v>
      </c>
      <c r="H64" s="312">
        <f t="shared" si="3"/>
        <v>500</v>
      </c>
      <c r="I64" s="696"/>
    </row>
    <row r="65" spans="1:9">
      <c r="A65" s="316" t="s">
        <v>2195</v>
      </c>
      <c r="B65" s="420" t="s">
        <v>2196</v>
      </c>
      <c r="C65" s="247">
        <v>0</v>
      </c>
      <c r="D65" s="247">
        <v>0</v>
      </c>
      <c r="E65" s="464">
        <v>2860</v>
      </c>
      <c r="F65" s="464">
        <v>3500</v>
      </c>
      <c r="G65" s="312">
        <f t="shared" si="2"/>
        <v>2860</v>
      </c>
      <c r="H65" s="312">
        <f t="shared" si="3"/>
        <v>3500</v>
      </c>
      <c r="I65" s="696"/>
    </row>
    <row r="66" spans="1:9">
      <c r="A66" s="316" t="s">
        <v>2197</v>
      </c>
      <c r="B66" s="420" t="s">
        <v>2198</v>
      </c>
      <c r="C66" s="247">
        <v>0</v>
      </c>
      <c r="D66" s="247">
        <v>0</v>
      </c>
      <c r="E66" s="464">
        <v>267</v>
      </c>
      <c r="F66" s="464">
        <v>300</v>
      </c>
      <c r="G66" s="312">
        <f t="shared" si="2"/>
        <v>267</v>
      </c>
      <c r="H66" s="312">
        <f t="shared" si="3"/>
        <v>300</v>
      </c>
      <c r="I66" s="696"/>
    </row>
    <row r="67" spans="1:9">
      <c r="A67" s="78" t="s">
        <v>2571</v>
      </c>
      <c r="B67" s="12" t="s">
        <v>2572</v>
      </c>
      <c r="C67" s="247">
        <v>0</v>
      </c>
      <c r="D67" s="247">
        <v>0</v>
      </c>
      <c r="E67" s="464">
        <v>62</v>
      </c>
      <c r="F67" s="464">
        <v>500</v>
      </c>
      <c r="G67" s="312">
        <f t="shared" si="2"/>
        <v>62</v>
      </c>
      <c r="H67" s="312">
        <f t="shared" si="3"/>
        <v>500</v>
      </c>
      <c r="I67" s="696"/>
    </row>
    <row r="68" spans="1:9">
      <c r="A68" s="7" t="s">
        <v>2199</v>
      </c>
      <c r="B68" s="120" t="s">
        <v>2200</v>
      </c>
      <c r="C68" s="247">
        <v>0</v>
      </c>
      <c r="D68" s="247">
        <v>0</v>
      </c>
      <c r="E68" s="464">
        <v>13</v>
      </c>
      <c r="F68" s="464">
        <v>10</v>
      </c>
      <c r="G68" s="312">
        <f t="shared" si="2"/>
        <v>13</v>
      </c>
      <c r="H68" s="312">
        <f t="shared" si="3"/>
        <v>10</v>
      </c>
      <c r="I68" s="696"/>
    </row>
    <row r="69" spans="1:9">
      <c r="A69" s="316" t="s">
        <v>2201</v>
      </c>
      <c r="B69" s="391" t="s">
        <v>2202</v>
      </c>
      <c r="C69" s="247">
        <v>0</v>
      </c>
      <c r="D69" s="247">
        <v>0</v>
      </c>
      <c r="E69" s="464">
        <v>8866</v>
      </c>
      <c r="F69" s="464">
        <v>7000</v>
      </c>
      <c r="G69" s="312">
        <f t="shared" si="2"/>
        <v>8866</v>
      </c>
      <c r="H69" s="312">
        <f t="shared" si="3"/>
        <v>7000</v>
      </c>
      <c r="I69" s="696"/>
    </row>
    <row r="70" spans="1:9" ht="24">
      <c r="A70" s="316" t="s">
        <v>2203</v>
      </c>
      <c r="B70" s="391" t="s">
        <v>2204</v>
      </c>
      <c r="C70" s="247">
        <v>1</v>
      </c>
      <c r="D70" s="247">
        <v>0</v>
      </c>
      <c r="E70" s="464">
        <v>1883</v>
      </c>
      <c r="F70" s="464">
        <v>6000</v>
      </c>
      <c r="G70" s="312">
        <f t="shared" si="2"/>
        <v>1884</v>
      </c>
      <c r="H70" s="312">
        <f t="shared" si="3"/>
        <v>6000</v>
      </c>
      <c r="I70" s="696"/>
    </row>
    <row r="71" spans="1:9">
      <c r="A71" s="7" t="s">
        <v>2205</v>
      </c>
      <c r="B71" s="377" t="s">
        <v>2206</v>
      </c>
      <c r="C71" s="247">
        <v>0</v>
      </c>
      <c r="D71" s="247">
        <v>0</v>
      </c>
      <c r="E71" s="464">
        <v>0</v>
      </c>
      <c r="F71" s="464">
        <v>100</v>
      </c>
      <c r="G71" s="312">
        <f t="shared" si="2"/>
        <v>0</v>
      </c>
      <c r="H71" s="312">
        <f t="shared" si="3"/>
        <v>100</v>
      </c>
      <c r="I71" s="696"/>
    </row>
    <row r="72" spans="1:9">
      <c r="A72" s="413" t="s">
        <v>2573</v>
      </c>
      <c r="B72" s="414" t="s">
        <v>2574</v>
      </c>
      <c r="C72" s="247">
        <v>1</v>
      </c>
      <c r="D72" s="247">
        <v>0</v>
      </c>
      <c r="E72" s="464">
        <v>3193</v>
      </c>
      <c r="F72" s="464">
        <v>3500</v>
      </c>
      <c r="G72" s="312">
        <f t="shared" si="2"/>
        <v>3194</v>
      </c>
      <c r="H72" s="312">
        <f t="shared" si="3"/>
        <v>3500</v>
      </c>
      <c r="I72" s="696"/>
    </row>
    <row r="73" spans="1:9" ht="24">
      <c r="A73" s="429" t="s">
        <v>2209</v>
      </c>
      <c r="B73" s="489" t="s">
        <v>2210</v>
      </c>
      <c r="C73" s="247">
        <v>0</v>
      </c>
      <c r="D73" s="247">
        <v>0</v>
      </c>
      <c r="E73" s="464">
        <v>2745</v>
      </c>
      <c r="F73" s="464">
        <v>5000</v>
      </c>
      <c r="G73" s="312">
        <f t="shared" ref="G73:G95" si="4">C73+E73</f>
        <v>2745</v>
      </c>
      <c r="H73" s="312">
        <f t="shared" ref="H73:H95" si="5">D73+F73</f>
        <v>5000</v>
      </c>
      <c r="I73" s="696"/>
    </row>
    <row r="74" spans="1:9">
      <c r="A74" s="429" t="s">
        <v>3207</v>
      </c>
      <c r="B74" s="489" t="s">
        <v>3208</v>
      </c>
      <c r="C74" s="247">
        <v>0</v>
      </c>
      <c r="D74" s="247">
        <v>0</v>
      </c>
      <c r="E74" s="464">
        <v>20</v>
      </c>
      <c r="F74" s="464">
        <v>9000</v>
      </c>
      <c r="G74" s="312">
        <f t="shared" si="4"/>
        <v>20</v>
      </c>
      <c r="H74" s="312">
        <f t="shared" si="5"/>
        <v>9000</v>
      </c>
      <c r="I74" s="696"/>
    </row>
    <row r="75" spans="1:9">
      <c r="A75" s="349" t="s">
        <v>2211</v>
      </c>
      <c r="B75" s="616" t="s">
        <v>2212</v>
      </c>
      <c r="C75" s="247">
        <v>0</v>
      </c>
      <c r="D75" s="247">
        <v>0</v>
      </c>
      <c r="E75" s="464">
        <v>431</v>
      </c>
      <c r="F75" s="464">
        <v>600</v>
      </c>
      <c r="G75" s="312">
        <f t="shared" si="4"/>
        <v>431</v>
      </c>
      <c r="H75" s="312">
        <f t="shared" si="5"/>
        <v>600</v>
      </c>
      <c r="I75" s="696"/>
    </row>
    <row r="76" spans="1:9">
      <c r="A76" s="390" t="s">
        <v>2583</v>
      </c>
      <c r="B76" s="343" t="s">
        <v>2584</v>
      </c>
      <c r="C76" s="247">
        <v>0</v>
      </c>
      <c r="D76" s="247">
        <v>0</v>
      </c>
      <c r="E76" s="464">
        <v>73</v>
      </c>
      <c r="F76" s="464">
        <v>200</v>
      </c>
      <c r="G76" s="312">
        <f t="shared" si="4"/>
        <v>73</v>
      </c>
      <c r="H76" s="312">
        <f t="shared" si="5"/>
        <v>200</v>
      </c>
      <c r="I76" s="696"/>
    </row>
    <row r="77" spans="1:9">
      <c r="A77" s="390" t="s">
        <v>2213</v>
      </c>
      <c r="B77" s="343" t="s">
        <v>2214</v>
      </c>
      <c r="C77" s="247">
        <v>0</v>
      </c>
      <c r="D77" s="247">
        <v>0</v>
      </c>
      <c r="E77" s="464">
        <v>9</v>
      </c>
      <c r="F77" s="464">
        <v>100</v>
      </c>
      <c r="G77" s="312">
        <f t="shared" si="4"/>
        <v>9</v>
      </c>
      <c r="H77" s="312">
        <f t="shared" si="5"/>
        <v>100</v>
      </c>
      <c r="I77" s="696"/>
    </row>
    <row r="78" spans="1:9" ht="24">
      <c r="A78" s="390" t="s">
        <v>2215</v>
      </c>
      <c r="B78" s="343" t="s">
        <v>2216</v>
      </c>
      <c r="C78" s="247">
        <v>1</v>
      </c>
      <c r="D78" s="247">
        <v>0</v>
      </c>
      <c r="E78" s="464">
        <v>3574</v>
      </c>
      <c r="F78" s="464">
        <v>5000</v>
      </c>
      <c r="G78" s="312">
        <f t="shared" si="4"/>
        <v>3575</v>
      </c>
      <c r="H78" s="312">
        <f t="shared" si="5"/>
        <v>5000</v>
      </c>
      <c r="I78" s="696"/>
    </row>
    <row r="79" spans="1:9">
      <c r="A79" s="390" t="s">
        <v>5406</v>
      </c>
      <c r="B79" s="343" t="s">
        <v>5407</v>
      </c>
      <c r="C79" s="247">
        <v>0</v>
      </c>
      <c r="D79" s="247">
        <v>0</v>
      </c>
      <c r="E79" s="464">
        <v>12</v>
      </c>
      <c r="F79" s="464">
        <v>10</v>
      </c>
      <c r="G79" s="312">
        <f t="shared" si="4"/>
        <v>12</v>
      </c>
      <c r="H79" s="312">
        <f t="shared" si="5"/>
        <v>10</v>
      </c>
      <c r="I79" s="696"/>
    </row>
    <row r="80" spans="1:9">
      <c r="A80" s="697" t="s">
        <v>5463</v>
      </c>
      <c r="B80" s="698" t="s">
        <v>5464</v>
      </c>
      <c r="C80" s="247">
        <v>0</v>
      </c>
      <c r="D80" s="247">
        <v>0</v>
      </c>
      <c r="E80" s="464">
        <v>34</v>
      </c>
      <c r="F80" s="464">
        <v>100</v>
      </c>
      <c r="G80" s="312">
        <f t="shared" si="4"/>
        <v>34</v>
      </c>
      <c r="H80" s="312">
        <f t="shared" si="5"/>
        <v>100</v>
      </c>
      <c r="I80" s="696"/>
    </row>
    <row r="81" spans="1:9">
      <c r="A81" s="697" t="s">
        <v>5465</v>
      </c>
      <c r="B81" s="698" t="s">
        <v>5466</v>
      </c>
      <c r="C81" s="247">
        <v>0</v>
      </c>
      <c r="D81" s="247">
        <v>0</v>
      </c>
      <c r="E81" s="464">
        <v>53</v>
      </c>
      <c r="F81" s="464">
        <v>100</v>
      </c>
      <c r="G81" s="312">
        <f t="shared" si="4"/>
        <v>53</v>
      </c>
      <c r="H81" s="312">
        <f t="shared" si="5"/>
        <v>100</v>
      </c>
      <c r="I81" s="696"/>
    </row>
    <row r="82" spans="1:9">
      <c r="A82" s="685" t="s">
        <v>5467</v>
      </c>
      <c r="B82" s="699" t="s">
        <v>5468</v>
      </c>
      <c r="C82" s="247">
        <v>0</v>
      </c>
      <c r="D82" s="247">
        <v>10</v>
      </c>
      <c r="E82" s="464">
        <v>16</v>
      </c>
      <c r="F82" s="464">
        <v>10</v>
      </c>
      <c r="G82" s="312">
        <f t="shared" si="4"/>
        <v>16</v>
      </c>
      <c r="H82" s="312">
        <f t="shared" si="5"/>
        <v>20</v>
      </c>
      <c r="I82" s="696"/>
    </row>
    <row r="83" spans="1:9">
      <c r="A83" s="697" t="s">
        <v>5469</v>
      </c>
      <c r="B83" s="698" t="s">
        <v>5470</v>
      </c>
      <c r="C83" s="247">
        <v>0</v>
      </c>
      <c r="D83" s="247">
        <v>1</v>
      </c>
      <c r="E83" s="464">
        <v>0</v>
      </c>
      <c r="F83" s="464">
        <v>0.03</v>
      </c>
      <c r="G83" s="312">
        <f t="shared" si="4"/>
        <v>0</v>
      </c>
      <c r="H83" s="312">
        <f t="shared" si="5"/>
        <v>1.03</v>
      </c>
      <c r="I83" s="696"/>
    </row>
    <row r="84" spans="1:9">
      <c r="A84" s="697" t="s">
        <v>5471</v>
      </c>
      <c r="B84" s="698" t="s">
        <v>5472</v>
      </c>
      <c r="C84" s="247">
        <v>0</v>
      </c>
      <c r="D84" s="247">
        <v>0</v>
      </c>
      <c r="E84" s="464">
        <v>34</v>
      </c>
      <c r="F84" s="464">
        <v>20</v>
      </c>
      <c r="G84" s="312">
        <f t="shared" si="4"/>
        <v>34</v>
      </c>
      <c r="H84" s="312">
        <f t="shared" si="5"/>
        <v>20</v>
      </c>
      <c r="I84" s="696"/>
    </row>
    <row r="85" spans="1:9">
      <c r="A85" s="697" t="s">
        <v>5473</v>
      </c>
      <c r="B85" s="388" t="s">
        <v>5474</v>
      </c>
      <c r="C85" s="247">
        <v>0</v>
      </c>
      <c r="D85" s="247">
        <v>0</v>
      </c>
      <c r="E85" s="464">
        <v>0</v>
      </c>
      <c r="F85" s="464">
        <v>1</v>
      </c>
      <c r="G85" s="312">
        <f t="shared" si="4"/>
        <v>0</v>
      </c>
      <c r="H85" s="312">
        <f t="shared" si="5"/>
        <v>1</v>
      </c>
      <c r="I85" s="696"/>
    </row>
    <row r="86" spans="1:9">
      <c r="A86" s="697" t="s">
        <v>2243</v>
      </c>
      <c r="B86" s="388" t="s">
        <v>2244</v>
      </c>
      <c r="C86" s="247">
        <v>0</v>
      </c>
      <c r="D86" s="247">
        <v>0</v>
      </c>
      <c r="E86" s="464">
        <v>0</v>
      </c>
      <c r="F86" s="464">
        <v>1</v>
      </c>
      <c r="G86" s="312">
        <f t="shared" si="4"/>
        <v>0</v>
      </c>
      <c r="H86" s="312">
        <f t="shared" si="5"/>
        <v>1</v>
      </c>
      <c r="I86" s="696"/>
    </row>
    <row r="87" spans="1:9">
      <c r="A87" s="697" t="s">
        <v>5475</v>
      </c>
      <c r="B87" s="388" t="s">
        <v>5476</v>
      </c>
      <c r="C87" s="247">
        <v>0</v>
      </c>
      <c r="D87" s="247">
        <v>0</v>
      </c>
      <c r="E87" s="464">
        <v>0</v>
      </c>
      <c r="F87" s="464">
        <v>1</v>
      </c>
      <c r="G87" s="312">
        <f t="shared" si="4"/>
        <v>0</v>
      </c>
      <c r="H87" s="312">
        <f t="shared" si="5"/>
        <v>1</v>
      </c>
      <c r="I87" s="696"/>
    </row>
    <row r="88" spans="1:9">
      <c r="A88" s="697" t="s">
        <v>5408</v>
      </c>
      <c r="B88" s="698" t="s">
        <v>5409</v>
      </c>
      <c r="C88" s="247">
        <v>0</v>
      </c>
      <c r="D88" s="247">
        <v>0</v>
      </c>
      <c r="E88" s="464">
        <v>18</v>
      </c>
      <c r="F88" s="464">
        <v>100</v>
      </c>
      <c r="G88" s="312">
        <f t="shared" si="4"/>
        <v>18</v>
      </c>
      <c r="H88" s="312">
        <f t="shared" si="5"/>
        <v>100</v>
      </c>
      <c r="I88" s="696"/>
    </row>
    <row r="89" spans="1:9">
      <c r="A89" s="697" t="s">
        <v>5477</v>
      </c>
      <c r="B89" s="698" t="s">
        <v>5478</v>
      </c>
      <c r="C89" s="247">
        <v>0</v>
      </c>
      <c r="D89" s="247">
        <v>0</v>
      </c>
      <c r="E89" s="464">
        <v>1</v>
      </c>
      <c r="F89" s="464">
        <v>10</v>
      </c>
      <c r="G89" s="312">
        <f t="shared" si="4"/>
        <v>1</v>
      </c>
      <c r="H89" s="312">
        <f t="shared" si="5"/>
        <v>10</v>
      </c>
      <c r="I89" s="696"/>
    </row>
    <row r="90" spans="1:9">
      <c r="A90" s="697" t="s">
        <v>5479</v>
      </c>
      <c r="B90" s="698" t="s">
        <v>5480</v>
      </c>
      <c r="C90" s="247">
        <v>0</v>
      </c>
      <c r="D90" s="247">
        <v>0</v>
      </c>
      <c r="E90" s="464">
        <v>0</v>
      </c>
      <c r="F90" s="464">
        <v>10</v>
      </c>
      <c r="G90" s="312">
        <f t="shared" si="4"/>
        <v>0</v>
      </c>
      <c r="H90" s="312">
        <f t="shared" si="5"/>
        <v>10</v>
      </c>
      <c r="I90" s="703"/>
    </row>
    <row r="91" spans="1:9">
      <c r="A91" s="697" t="s">
        <v>5481</v>
      </c>
      <c r="B91" s="698" t="s">
        <v>5482</v>
      </c>
      <c r="C91" s="247">
        <v>0</v>
      </c>
      <c r="D91" s="247">
        <v>0</v>
      </c>
      <c r="E91" s="464">
        <v>0</v>
      </c>
      <c r="F91" s="464">
        <v>1</v>
      </c>
      <c r="G91" s="312">
        <f t="shared" si="4"/>
        <v>0</v>
      </c>
      <c r="H91" s="312">
        <f t="shared" si="5"/>
        <v>1</v>
      </c>
      <c r="I91" s="703"/>
    </row>
    <row r="92" spans="1:9">
      <c r="A92" s="697" t="s">
        <v>5483</v>
      </c>
      <c r="B92" s="698" t="s">
        <v>5484</v>
      </c>
      <c r="C92" s="247">
        <v>0</v>
      </c>
      <c r="D92" s="247">
        <v>100</v>
      </c>
      <c r="E92" s="464">
        <v>835</v>
      </c>
      <c r="F92" s="464">
        <v>6</v>
      </c>
      <c r="G92" s="312">
        <f t="shared" si="4"/>
        <v>835</v>
      </c>
      <c r="H92" s="312">
        <f t="shared" si="5"/>
        <v>106</v>
      </c>
      <c r="I92" s="704"/>
    </row>
    <row r="93" spans="1:9">
      <c r="A93" s="697" t="s">
        <v>5485</v>
      </c>
      <c r="B93" s="698" t="s">
        <v>5486</v>
      </c>
      <c r="C93" s="247">
        <v>0</v>
      </c>
      <c r="D93" s="247">
        <v>3</v>
      </c>
      <c r="E93" s="464">
        <v>2</v>
      </c>
      <c r="F93" s="464">
        <v>7.0000000000000007E-2</v>
      </c>
      <c r="G93" s="312">
        <f t="shared" si="4"/>
        <v>2</v>
      </c>
      <c r="H93" s="312">
        <f t="shared" si="5"/>
        <v>3.07</v>
      </c>
      <c r="I93" s="704"/>
    </row>
    <row r="94" spans="1:9">
      <c r="A94" s="697" t="s">
        <v>5487</v>
      </c>
      <c r="B94" s="388" t="s">
        <v>5488</v>
      </c>
      <c r="C94" s="247">
        <v>0</v>
      </c>
      <c r="D94" s="247">
        <v>30</v>
      </c>
      <c r="E94" s="464">
        <v>0</v>
      </c>
      <c r="F94" s="464">
        <v>0.3</v>
      </c>
      <c r="G94" s="312">
        <f t="shared" si="4"/>
        <v>0</v>
      </c>
      <c r="H94" s="312">
        <f t="shared" si="5"/>
        <v>30.3</v>
      </c>
      <c r="I94" s="704"/>
    </row>
    <row r="95" spans="1:9">
      <c r="A95" s="700" t="s">
        <v>5489</v>
      </c>
      <c r="B95" s="701" t="s">
        <v>5490</v>
      </c>
      <c r="C95" s="247">
        <v>0</v>
      </c>
      <c r="D95" s="247">
        <v>100</v>
      </c>
      <c r="E95" s="464">
        <v>102</v>
      </c>
      <c r="F95" s="464">
        <v>100</v>
      </c>
      <c r="G95" s="312">
        <f t="shared" si="4"/>
        <v>102</v>
      </c>
      <c r="H95" s="312">
        <f t="shared" si="5"/>
        <v>200</v>
      </c>
      <c r="I95" s="704"/>
    </row>
    <row r="96" spans="1:9">
      <c r="A96" s="674"/>
      <c r="B96" s="394" t="s">
        <v>15</v>
      </c>
      <c r="C96" s="463">
        <f t="shared" ref="C96:H96" si="6">SUM(C9:C95)</f>
        <v>571</v>
      </c>
      <c r="D96" s="463">
        <f t="shared" si="6"/>
        <v>16553</v>
      </c>
      <c r="E96" s="463">
        <f t="shared" si="6"/>
        <v>46345</v>
      </c>
      <c r="F96" s="463">
        <f t="shared" si="6"/>
        <v>71575.73000000001</v>
      </c>
      <c r="G96" s="463">
        <f t="shared" si="6"/>
        <v>46916</v>
      </c>
      <c r="H96" s="463">
        <f t="shared" si="6"/>
        <v>88128.73</v>
      </c>
      <c r="I96" s="696"/>
    </row>
    <row r="97" spans="1:11">
      <c r="A97" s="3547" t="s">
        <v>2245</v>
      </c>
      <c r="B97" s="3548"/>
      <c r="C97" s="119"/>
      <c r="D97" s="119"/>
      <c r="E97" s="119"/>
      <c r="F97" s="119"/>
      <c r="G97" s="119"/>
      <c r="H97" s="119"/>
    </row>
    <row r="98" spans="1:11">
      <c r="A98" s="20" t="s">
        <v>2246</v>
      </c>
      <c r="B98" s="1354" t="s">
        <v>2247</v>
      </c>
      <c r="C98" s="119"/>
      <c r="D98" s="119"/>
      <c r="E98" s="119"/>
      <c r="F98" s="119"/>
      <c r="G98" s="119"/>
      <c r="H98" s="119"/>
    </row>
    <row r="99" spans="1:11">
      <c r="A99" s="20" t="s">
        <v>2248</v>
      </c>
      <c r="B99" s="1354" t="s">
        <v>2249</v>
      </c>
      <c r="C99" s="119"/>
      <c r="D99" s="119"/>
      <c r="E99" s="119"/>
      <c r="F99" s="119"/>
      <c r="G99" s="119"/>
      <c r="H99" s="119"/>
    </row>
    <row r="100" spans="1:11">
      <c r="A100" s="20" t="s">
        <v>2250</v>
      </c>
      <c r="B100" s="1354" t="s">
        <v>2251</v>
      </c>
      <c r="C100" s="119"/>
      <c r="D100" s="119"/>
      <c r="E100" s="119"/>
      <c r="F100" s="119"/>
      <c r="G100" s="119"/>
      <c r="H100" s="119"/>
    </row>
    <row r="101" spans="1:11">
      <c r="A101" s="20" t="s">
        <v>2252</v>
      </c>
      <c r="B101" s="1354" t="s">
        <v>2253</v>
      </c>
      <c r="C101" s="119"/>
      <c r="D101" s="119"/>
      <c r="E101" s="119"/>
      <c r="F101" s="119"/>
      <c r="G101" s="119"/>
      <c r="H101" s="119"/>
    </row>
    <row r="102" spans="1:11">
      <c r="A102" s="20" t="s">
        <v>2254</v>
      </c>
      <c r="B102" s="1354" t="s">
        <v>2255</v>
      </c>
      <c r="C102" s="119"/>
      <c r="D102" s="119"/>
      <c r="E102" s="119"/>
      <c r="F102" s="119"/>
      <c r="G102" s="119"/>
      <c r="H102" s="119"/>
    </row>
    <row r="103" spans="1:11">
      <c r="A103" s="20" t="s">
        <v>2256</v>
      </c>
      <c r="B103" s="1354" t="s">
        <v>2257</v>
      </c>
      <c r="C103" s="119"/>
      <c r="D103" s="119"/>
      <c r="E103" s="119"/>
      <c r="F103" s="119"/>
      <c r="G103" s="119"/>
      <c r="H103" s="119"/>
    </row>
    <row r="104" spans="1:11" ht="36">
      <c r="A104" s="20" t="s">
        <v>2258</v>
      </c>
      <c r="B104" s="1354" t="s">
        <v>2259</v>
      </c>
      <c r="C104" s="119"/>
      <c r="D104" s="119"/>
      <c r="E104" s="119"/>
      <c r="F104" s="119"/>
      <c r="G104" s="119"/>
      <c r="H104" s="119"/>
    </row>
    <row r="105" spans="1:11" ht="48">
      <c r="A105" s="20" t="s">
        <v>2260</v>
      </c>
      <c r="B105" s="1354" t="s">
        <v>2261</v>
      </c>
      <c r="C105" s="119"/>
      <c r="D105" s="119"/>
      <c r="E105" s="119"/>
      <c r="F105" s="119"/>
      <c r="G105" s="119"/>
      <c r="H105" s="119"/>
    </row>
    <row r="106" spans="1:11">
      <c r="A106" s="3549" t="s">
        <v>2262</v>
      </c>
      <c r="B106" s="3550"/>
      <c r="C106" s="119"/>
      <c r="D106" s="119"/>
      <c r="E106" s="119"/>
      <c r="F106" s="119"/>
      <c r="G106" s="119"/>
      <c r="H106" s="119"/>
    </row>
    <row r="107" spans="1:11">
      <c r="A107" s="608"/>
      <c r="B107" s="121" t="s">
        <v>2263</v>
      </c>
      <c r="C107" s="122">
        <f t="shared" ref="C107:H107" si="7">C96</f>
        <v>571</v>
      </c>
      <c r="D107" s="122">
        <f t="shared" si="7"/>
        <v>16553</v>
      </c>
      <c r="E107" s="122">
        <f t="shared" si="7"/>
        <v>46345</v>
      </c>
      <c r="F107" s="609">
        <f t="shared" si="7"/>
        <v>71575.73000000001</v>
      </c>
      <c r="G107" s="122">
        <f t="shared" si="7"/>
        <v>46916</v>
      </c>
      <c r="H107" s="122">
        <f t="shared" si="7"/>
        <v>88128.73</v>
      </c>
      <c r="I107" s="264"/>
      <c r="K107" s="79"/>
    </row>
    <row r="108" spans="1:11">
      <c r="A108" s="552"/>
      <c r="B108" s="552"/>
      <c r="C108" s="552"/>
      <c r="D108" s="552"/>
      <c r="E108" s="552"/>
      <c r="F108" s="702"/>
      <c r="G108" s="552"/>
      <c r="H108" s="552"/>
      <c r="I108" s="705"/>
    </row>
    <row r="109" spans="1:11">
      <c r="A109" s="127"/>
      <c r="B109" s="127"/>
      <c r="C109" s="127"/>
      <c r="D109" s="127"/>
      <c r="E109" s="127"/>
      <c r="F109" s="127"/>
      <c r="G109" s="127"/>
      <c r="H109" s="127"/>
    </row>
    <row r="110" spans="1:11">
      <c r="A110" s="127"/>
      <c r="B110" s="127"/>
      <c r="C110" s="127"/>
      <c r="D110" s="127"/>
      <c r="E110" s="127"/>
      <c r="F110" s="127"/>
      <c r="G110" s="127"/>
      <c r="H110" s="127"/>
    </row>
    <row r="111" spans="1:11">
      <c r="A111" s="127"/>
      <c r="B111" s="127"/>
      <c r="C111" s="127"/>
      <c r="D111" s="127"/>
      <c r="E111" s="127"/>
      <c r="F111" s="127"/>
      <c r="G111" s="127"/>
      <c r="H111" s="127"/>
    </row>
    <row r="112" spans="1:11">
      <c r="A112" s="127"/>
      <c r="B112" s="127"/>
      <c r="C112" s="127"/>
      <c r="D112" s="127"/>
      <c r="E112" s="127"/>
      <c r="F112" s="127"/>
      <c r="G112" s="127"/>
      <c r="H112" s="127"/>
    </row>
    <row r="113" spans="1:8">
      <c r="A113" s="127"/>
      <c r="B113" s="127"/>
      <c r="C113" s="127"/>
      <c r="D113" s="127"/>
      <c r="E113" s="127"/>
      <c r="F113" s="127"/>
      <c r="G113" s="127"/>
      <c r="H113" s="127"/>
    </row>
    <row r="114" spans="1:8">
      <c r="A114" s="127"/>
      <c r="B114" s="127"/>
      <c r="C114" s="127"/>
      <c r="D114" s="127"/>
      <c r="E114" s="127"/>
      <c r="F114" s="127"/>
      <c r="G114" s="127"/>
      <c r="H114" s="127"/>
    </row>
    <row r="115" spans="1:8">
      <c r="A115" s="127"/>
      <c r="B115" s="127"/>
      <c r="C115" s="127"/>
      <c r="D115" s="127"/>
      <c r="E115" s="127"/>
      <c r="F115" s="127"/>
      <c r="G115" s="127"/>
      <c r="H115" s="127"/>
    </row>
    <row r="116" spans="1:8">
      <c r="A116" s="127"/>
      <c r="B116" s="127"/>
      <c r="C116" s="127"/>
      <c r="D116" s="127"/>
      <c r="E116" s="127"/>
      <c r="F116" s="127"/>
      <c r="G116" s="127"/>
      <c r="H116" s="127"/>
    </row>
    <row r="117" spans="1:8">
      <c r="A117" s="127"/>
      <c r="B117" s="127"/>
      <c r="C117" s="127"/>
      <c r="D117" s="127"/>
      <c r="E117" s="127"/>
      <c r="F117" s="127"/>
      <c r="G117" s="127"/>
      <c r="H117" s="127"/>
    </row>
    <row r="118" spans="1:8">
      <c r="A118" s="127"/>
      <c r="B118" s="127"/>
      <c r="C118" s="127"/>
      <c r="D118" s="127"/>
      <c r="E118" s="127"/>
      <c r="F118" s="127"/>
      <c r="G118" s="127"/>
      <c r="H118" s="127"/>
    </row>
    <row r="119" spans="1:8">
      <c r="A119" s="127"/>
      <c r="B119" s="127"/>
      <c r="C119" s="127"/>
      <c r="D119" s="127"/>
      <c r="E119" s="127"/>
      <c r="F119" s="127"/>
      <c r="G119" s="127"/>
      <c r="H119" s="127"/>
    </row>
    <row r="120" spans="1:8">
      <c r="A120" s="127"/>
      <c r="B120" s="127"/>
      <c r="C120" s="127"/>
      <c r="D120" s="127"/>
      <c r="E120" s="127"/>
      <c r="F120" s="127"/>
      <c r="G120" s="127"/>
      <c r="H120" s="127"/>
    </row>
    <row r="121" spans="1:8">
      <c r="A121" s="127"/>
      <c r="B121" s="127"/>
      <c r="C121" s="127"/>
      <c r="D121" s="127"/>
      <c r="E121" s="127"/>
      <c r="F121" s="127"/>
      <c r="G121" s="127"/>
      <c r="H121" s="127"/>
    </row>
    <row r="122" spans="1:8">
      <c r="A122" s="127"/>
      <c r="B122" s="127"/>
      <c r="C122" s="127"/>
      <c r="D122" s="127"/>
      <c r="E122" s="127"/>
      <c r="F122" s="127"/>
      <c r="G122" s="127"/>
      <c r="H122" s="127"/>
    </row>
    <row r="123" spans="1:8">
      <c r="A123" s="127"/>
      <c r="B123" s="127"/>
      <c r="C123" s="127"/>
      <c r="D123" s="127"/>
      <c r="E123" s="127"/>
      <c r="F123" s="127"/>
      <c r="G123" s="127"/>
      <c r="H123" s="127"/>
    </row>
    <row r="124" spans="1:8">
      <c r="A124" s="127"/>
      <c r="B124" s="127"/>
      <c r="C124" s="127"/>
      <c r="D124" s="127"/>
      <c r="E124" s="127"/>
      <c r="F124" s="127"/>
      <c r="G124" s="127"/>
      <c r="H124" s="127"/>
    </row>
    <row r="125" spans="1:8">
      <c r="A125" s="127"/>
      <c r="B125" s="127"/>
      <c r="C125" s="127"/>
      <c r="D125" s="127"/>
      <c r="E125" s="127"/>
      <c r="F125" s="127"/>
      <c r="G125" s="127"/>
      <c r="H125" s="127"/>
    </row>
    <row r="126" spans="1:8">
      <c r="A126" s="127"/>
      <c r="B126" s="127"/>
      <c r="C126" s="127"/>
      <c r="D126" s="127"/>
      <c r="E126" s="127"/>
      <c r="F126" s="127"/>
      <c r="G126" s="127"/>
      <c r="H126" s="127"/>
    </row>
    <row r="127" spans="1:8">
      <c r="A127" s="127"/>
      <c r="B127" s="127"/>
      <c r="C127" s="127"/>
      <c r="D127" s="127"/>
      <c r="E127" s="127"/>
      <c r="F127" s="127"/>
      <c r="G127" s="127"/>
      <c r="H127" s="127"/>
    </row>
    <row r="128" spans="1:8">
      <c r="A128" s="127"/>
      <c r="B128" s="127"/>
      <c r="C128" s="127"/>
      <c r="D128" s="127"/>
      <c r="E128" s="127"/>
      <c r="F128" s="127"/>
      <c r="G128" s="127"/>
      <c r="H128" s="127"/>
    </row>
    <row r="129" spans="1:8">
      <c r="A129" s="127"/>
      <c r="B129" s="127"/>
      <c r="C129" s="127"/>
      <c r="D129" s="127"/>
      <c r="E129" s="127"/>
      <c r="F129" s="127"/>
      <c r="G129" s="127"/>
      <c r="H129" s="127"/>
    </row>
    <row r="130" spans="1:8">
      <c r="A130" s="127"/>
      <c r="B130" s="127"/>
      <c r="C130" s="127"/>
      <c r="D130" s="127"/>
      <c r="E130" s="127"/>
      <c r="F130" s="127"/>
      <c r="G130" s="127"/>
      <c r="H130" s="127"/>
    </row>
    <row r="131" spans="1:8">
      <c r="A131" s="127"/>
      <c r="B131" s="127"/>
      <c r="C131" s="127"/>
      <c r="D131" s="127"/>
      <c r="E131" s="127"/>
      <c r="F131" s="127"/>
      <c r="G131" s="127"/>
      <c r="H131" s="127"/>
    </row>
    <row r="132" spans="1:8">
      <c r="A132" s="127"/>
      <c r="B132" s="127"/>
      <c r="C132" s="127"/>
      <c r="D132" s="127"/>
      <c r="E132" s="127"/>
      <c r="F132" s="127"/>
      <c r="G132" s="127"/>
      <c r="H132" s="127"/>
    </row>
    <row r="133" spans="1:8">
      <c r="A133" s="127"/>
      <c r="B133" s="127"/>
      <c r="C133" s="127"/>
      <c r="D133" s="127"/>
      <c r="E133" s="127"/>
      <c r="F133" s="127"/>
      <c r="G133" s="127"/>
      <c r="H133" s="127"/>
    </row>
    <row r="134" spans="1:8">
      <c r="A134" s="127"/>
      <c r="B134" s="127"/>
      <c r="C134" s="127"/>
      <c r="D134" s="127"/>
      <c r="E134" s="127"/>
      <c r="F134" s="127"/>
      <c r="G134" s="127"/>
      <c r="H134" s="127"/>
    </row>
    <row r="135" spans="1:8">
      <c r="A135" s="127"/>
      <c r="B135" s="127"/>
      <c r="C135" s="127"/>
      <c r="D135" s="127"/>
      <c r="E135" s="127"/>
      <c r="F135" s="127"/>
      <c r="G135" s="127"/>
      <c r="H135" s="127"/>
    </row>
    <row r="136" spans="1:8">
      <c r="A136" s="127"/>
      <c r="B136" s="127"/>
      <c r="C136" s="127"/>
      <c r="D136" s="127"/>
      <c r="E136" s="127"/>
      <c r="F136" s="127"/>
      <c r="G136" s="127"/>
      <c r="H136" s="127"/>
    </row>
    <row r="137" spans="1:8">
      <c r="A137" s="127"/>
      <c r="B137" s="127"/>
      <c r="C137" s="127"/>
      <c r="D137" s="127"/>
      <c r="E137" s="127"/>
      <c r="F137" s="127"/>
      <c r="G137" s="127"/>
      <c r="H137" s="127"/>
    </row>
    <row r="138" spans="1:8">
      <c r="A138" s="127"/>
      <c r="B138" s="127"/>
      <c r="C138" s="127"/>
      <c r="D138" s="127"/>
      <c r="E138" s="127"/>
      <c r="F138" s="127"/>
      <c r="G138" s="127"/>
      <c r="H138" s="127"/>
    </row>
    <row r="139" spans="1:8">
      <c r="A139" s="127"/>
      <c r="B139" s="127"/>
      <c r="C139" s="127"/>
      <c r="D139" s="127"/>
      <c r="E139" s="127"/>
      <c r="F139" s="127"/>
      <c r="G139" s="127"/>
      <c r="H139" s="127"/>
    </row>
    <row r="140" spans="1:8">
      <c r="A140" s="127"/>
      <c r="B140" s="127"/>
      <c r="C140" s="127"/>
      <c r="D140" s="127"/>
      <c r="E140" s="127"/>
      <c r="F140" s="127"/>
      <c r="G140" s="127"/>
      <c r="H140" s="127"/>
    </row>
    <row r="141" spans="1:8">
      <c r="A141" s="127"/>
      <c r="B141" s="127"/>
      <c r="C141" s="127"/>
      <c r="D141" s="127"/>
      <c r="E141" s="127"/>
      <c r="F141" s="127"/>
      <c r="G141" s="127"/>
      <c r="H141" s="127"/>
    </row>
    <row r="142" spans="1:8">
      <c r="A142" s="127"/>
      <c r="B142" s="127"/>
      <c r="C142" s="127"/>
      <c r="D142" s="127"/>
      <c r="E142" s="127"/>
      <c r="F142" s="127"/>
      <c r="G142" s="127"/>
      <c r="H142" s="127"/>
    </row>
    <row r="143" spans="1:8">
      <c r="A143" s="127"/>
      <c r="B143" s="127"/>
      <c r="C143" s="127"/>
      <c r="D143" s="127"/>
      <c r="E143" s="127"/>
      <c r="F143" s="127"/>
      <c r="G143" s="127"/>
      <c r="H143" s="127"/>
    </row>
    <row r="144" spans="1:8">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8">
    <mergeCell ref="G6:H6"/>
    <mergeCell ref="A8:B8"/>
    <mergeCell ref="A97:B97"/>
    <mergeCell ref="A106:B106"/>
    <mergeCell ref="A6:A7"/>
    <mergeCell ref="B6:B7"/>
    <mergeCell ref="C6:D6"/>
    <mergeCell ref="E6:F6"/>
  </mergeCells>
  <conditionalFormatting sqref="A82">
    <cfRule type="duplicateValues" dxfId="254" priority="7"/>
  </conditionalFormatting>
  <conditionalFormatting sqref="A97">
    <cfRule type="duplicateValues" dxfId="253" priority="1"/>
    <cfRule type="duplicateValues" dxfId="252" priority="2"/>
  </conditionalFormatting>
  <conditionalFormatting sqref="A106">
    <cfRule type="duplicateValues" dxfId="251" priority="3"/>
    <cfRule type="duplicateValues" dxfId="250" priority="4"/>
  </conditionalFormatting>
  <conditionalFormatting sqref="A9:A95">
    <cfRule type="duplicateValues" dxfId="249" priority="8"/>
    <cfRule type="duplicateValues" dxfId="248" priority="9"/>
  </conditionalFormatting>
  <conditionalFormatting sqref="A98:A105">
    <cfRule type="duplicateValues" dxfId="247" priority="5"/>
    <cfRule type="duplicateValues" dxfId="246" priority="6"/>
  </conditionalFormatting>
  <conditionalFormatting sqref="A1:A96 A107:A108">
    <cfRule type="duplicateValues" dxfId="245" priority="10"/>
  </conditionalFormatting>
  <printOptions horizontalCentered="1"/>
  <pageMargins left="0.47244094488188981" right="0.51181102362204722" top="0.74803149606299213" bottom="0.35433070866141736" header="0.31496062992125984" footer="0.31496062992125984"/>
  <pageSetup orientation="landscape"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2"/>
  <sheetViews>
    <sheetView workbookViewId="0">
      <selection activeCell="M9" sqref="M9"/>
    </sheetView>
  </sheetViews>
  <sheetFormatPr defaultColWidth="9.140625" defaultRowHeight="12.75"/>
  <cols>
    <col min="1" max="1" width="52.85546875" style="1323" customWidth="1"/>
    <col min="2" max="2" width="15" style="1323" customWidth="1"/>
    <col min="3" max="3" width="11.7109375" style="1323" customWidth="1"/>
    <col min="4" max="4" width="8.140625" style="1323" customWidth="1"/>
    <col min="5" max="5" width="13.140625" style="1323" customWidth="1"/>
    <col min="6" max="6" width="10" style="1323" customWidth="1"/>
    <col min="7" max="7" width="8" style="1323" customWidth="1"/>
    <col min="8" max="8" width="14.28515625" style="1323" customWidth="1"/>
    <col min="9" max="9" width="11.42578125" style="1323" customWidth="1"/>
    <col min="10" max="16384" width="9.140625" style="1323"/>
  </cols>
  <sheetData>
    <row r="1" spans="1:9">
      <c r="A1" s="3357"/>
      <c r="B1" s="3358" t="s">
        <v>0</v>
      </c>
      <c r="C1" s="3359" t="str">
        <f>'[5]T1 Kadar.ode.'!C1</f>
        <v>Клинички центар Војводине</v>
      </c>
      <c r="D1" s="3360"/>
      <c r="E1" s="3360"/>
      <c r="F1" s="3360"/>
      <c r="G1" s="3361"/>
    </row>
    <row r="2" spans="1:9">
      <c r="A2" s="3357"/>
      <c r="B2" s="3358" t="s">
        <v>2</v>
      </c>
      <c r="C2" s="3359">
        <f>'[5]T1 Kadar.ode.'!C2</f>
        <v>8664161</v>
      </c>
      <c r="D2" s="3360"/>
      <c r="E2" s="3360"/>
      <c r="F2" s="3360"/>
      <c r="G2" s="3361"/>
    </row>
    <row r="3" spans="1:9">
      <c r="A3" s="3357"/>
      <c r="B3" s="3358" t="s">
        <v>3</v>
      </c>
      <c r="C3" s="3359" t="s">
        <v>12417</v>
      </c>
      <c r="D3" s="3360"/>
      <c r="E3" s="3360"/>
      <c r="F3" s="3360"/>
      <c r="G3" s="3361"/>
    </row>
    <row r="4" spans="1:9" ht="14.25">
      <c r="A4" s="3357"/>
      <c r="B4" s="3358" t="s">
        <v>146</v>
      </c>
      <c r="C4" s="3362" t="s">
        <v>147</v>
      </c>
      <c r="D4" s="3363"/>
      <c r="E4" s="3363"/>
      <c r="F4" s="3363"/>
      <c r="G4" s="3364"/>
    </row>
    <row r="5" spans="1:9" ht="12" customHeight="1">
      <c r="A5" s="1324"/>
      <c r="B5" s="1325"/>
      <c r="C5" s="1326"/>
      <c r="D5" s="1327"/>
    </row>
    <row r="6" spans="1:9" ht="21.75" customHeight="1">
      <c r="A6" s="3429" t="s">
        <v>116</v>
      </c>
      <c r="B6" s="3429"/>
      <c r="C6" s="1328"/>
      <c r="D6" s="1328"/>
      <c r="E6" s="1328"/>
      <c r="F6" s="1328"/>
    </row>
    <row r="7" spans="1:9">
      <c r="A7" s="3390" t="s">
        <v>148</v>
      </c>
      <c r="B7" s="3391">
        <v>2041</v>
      </c>
      <c r="C7" s="1328"/>
      <c r="D7" s="1328"/>
      <c r="E7" s="1328"/>
      <c r="F7" s="1328"/>
    </row>
    <row r="8" spans="1:9">
      <c r="A8" s="3390" t="s">
        <v>149</v>
      </c>
      <c r="B8" s="3391"/>
      <c r="C8" s="1328"/>
      <c r="D8" s="1328"/>
      <c r="E8" s="1328"/>
      <c r="F8" s="1328"/>
    </row>
    <row r="9" spans="1:9">
      <c r="A9" s="3390" t="s">
        <v>144</v>
      </c>
      <c r="B9" s="3391">
        <v>2041</v>
      </c>
      <c r="C9" s="1328"/>
      <c r="D9" s="1328"/>
      <c r="E9" s="1328"/>
      <c r="F9" s="1328"/>
    </row>
    <row r="10" spans="1:9">
      <c r="A10" s="1328"/>
      <c r="B10" s="1328"/>
      <c r="C10" s="1328"/>
      <c r="D10" s="1328"/>
      <c r="E10" s="1328"/>
      <c r="F10" s="1328"/>
      <c r="G10" s="1328"/>
      <c r="H10" s="1328"/>
      <c r="I10" s="1329"/>
    </row>
    <row r="11" spans="1:9" ht="57.75" customHeight="1">
      <c r="A11" s="3429" t="s">
        <v>150</v>
      </c>
      <c r="B11" s="3435" t="s">
        <v>10</v>
      </c>
      <c r="C11" s="3435"/>
      <c r="D11" s="3435"/>
      <c r="E11" s="3435"/>
      <c r="F11" s="3435"/>
      <c r="G11" s="3435"/>
      <c r="H11" s="3435" t="s">
        <v>11</v>
      </c>
      <c r="I11" s="3435"/>
    </row>
    <row r="12" spans="1:9" ht="54.75" customHeight="1">
      <c r="A12" s="3429"/>
      <c r="B12" s="3392" t="s">
        <v>151</v>
      </c>
      <c r="C12" s="3392" t="s">
        <v>152</v>
      </c>
      <c r="D12" s="3392" t="s">
        <v>125</v>
      </c>
      <c r="E12" s="3392" t="s">
        <v>153</v>
      </c>
      <c r="F12" s="3392" t="s">
        <v>152</v>
      </c>
      <c r="G12" s="3392" t="s">
        <v>125</v>
      </c>
      <c r="H12" s="3392" t="s">
        <v>154</v>
      </c>
      <c r="I12" s="3392" t="s">
        <v>155</v>
      </c>
    </row>
    <row r="13" spans="1:9" ht="14.25" customHeight="1">
      <c r="A13" s="3393" t="s">
        <v>156</v>
      </c>
      <c r="B13" s="3394"/>
      <c r="C13" s="3394"/>
      <c r="D13" s="3395"/>
      <c r="E13" s="3396"/>
      <c r="F13" s="3397">
        <v>5</v>
      </c>
      <c r="G13" s="3395"/>
      <c r="H13" s="3396"/>
      <c r="I13" s="3397"/>
    </row>
    <row r="14" spans="1:9" ht="14.25" customHeight="1">
      <c r="A14" s="3393" t="s">
        <v>157</v>
      </c>
      <c r="B14" s="3394"/>
      <c r="C14" s="3394"/>
      <c r="D14" s="3395"/>
      <c r="E14" s="3396"/>
      <c r="F14" s="3397"/>
      <c r="G14" s="3395"/>
      <c r="H14" s="3396"/>
      <c r="I14" s="3397"/>
    </row>
    <row r="15" spans="1:9" ht="14.25" customHeight="1">
      <c r="A15" s="3398" t="s">
        <v>158</v>
      </c>
      <c r="B15" s="3394">
        <v>123</v>
      </c>
      <c r="C15" s="3394">
        <v>100</v>
      </c>
      <c r="D15" s="3395"/>
      <c r="E15" s="3396">
        <v>337</v>
      </c>
      <c r="F15" s="3397">
        <v>456</v>
      </c>
      <c r="G15" s="3395"/>
      <c r="H15" s="3396"/>
      <c r="I15" s="3397"/>
    </row>
    <row r="16" spans="1:9" ht="14.25" customHeight="1">
      <c r="A16" s="3398" t="s">
        <v>159</v>
      </c>
      <c r="B16" s="3394"/>
      <c r="C16" s="3394"/>
      <c r="D16" s="3395"/>
      <c r="E16" s="3396"/>
      <c r="F16" s="3397">
        <v>2</v>
      </c>
      <c r="G16" s="3399"/>
      <c r="H16" s="3396"/>
      <c r="I16" s="3397"/>
    </row>
    <row r="17" spans="1:9" ht="14.25" customHeight="1">
      <c r="A17" s="3398" t="s">
        <v>160</v>
      </c>
      <c r="B17" s="3394"/>
      <c r="C17" s="3394"/>
      <c r="D17" s="3395"/>
      <c r="E17" s="3396"/>
      <c r="F17" s="3397">
        <v>3</v>
      </c>
      <c r="G17" s="3399"/>
      <c r="H17" s="3396"/>
      <c r="I17" s="3397"/>
    </row>
    <row r="18" spans="1:9" ht="14.25" customHeight="1">
      <c r="A18" s="3398" t="s">
        <v>161</v>
      </c>
      <c r="B18" s="3394"/>
      <c r="C18" s="3394"/>
      <c r="D18" s="3395"/>
      <c r="E18" s="3396"/>
      <c r="F18" s="3397">
        <v>18</v>
      </c>
      <c r="G18" s="3399"/>
      <c r="H18" s="3396"/>
      <c r="I18" s="3397"/>
    </row>
    <row r="19" spans="1:9" ht="14.25" customHeight="1">
      <c r="A19" s="3398" t="s">
        <v>162</v>
      </c>
      <c r="B19" s="3394"/>
      <c r="C19" s="3394"/>
      <c r="D19" s="3395"/>
      <c r="E19" s="3396"/>
      <c r="F19" s="3397">
        <v>4</v>
      </c>
      <c r="G19" s="3399"/>
      <c r="H19" s="3396"/>
      <c r="I19" s="3397"/>
    </row>
    <row r="20" spans="1:9" ht="14.25" customHeight="1">
      <c r="A20" s="3400" t="s">
        <v>12418</v>
      </c>
      <c r="B20" s="3394">
        <v>0</v>
      </c>
      <c r="C20" s="3394">
        <v>43</v>
      </c>
      <c r="D20" s="3395"/>
      <c r="E20" s="3396">
        <v>0</v>
      </c>
      <c r="F20" s="3397">
        <v>198</v>
      </c>
      <c r="G20" s="3395"/>
      <c r="H20" s="3396"/>
      <c r="I20" s="3397"/>
    </row>
    <row r="21" spans="1:9" s="1322" customFormat="1" ht="14.25" customHeight="1">
      <c r="A21" s="3401"/>
      <c r="B21" s="3394"/>
      <c r="C21" s="3394"/>
      <c r="D21" s="3395"/>
      <c r="E21" s="3396"/>
      <c r="F21" s="3397"/>
      <c r="G21" s="3395"/>
      <c r="H21" s="3396"/>
      <c r="I21" s="3397"/>
    </row>
    <row r="22" spans="1:9" s="1322" customFormat="1">
      <c r="A22" s="3402" t="s">
        <v>15</v>
      </c>
      <c r="B22" s="3391">
        <f>SUM(B13:B21)</f>
        <v>123</v>
      </c>
      <c r="C22" s="3391">
        <f>SUM(C13:C21)</f>
        <v>143</v>
      </c>
      <c r="D22" s="3391">
        <f>B22-C22</f>
        <v>-20</v>
      </c>
      <c r="E22" s="3391">
        <f>SUM(E13:E21)</f>
        <v>337</v>
      </c>
      <c r="F22" s="3391">
        <f>SUM(F13:F21)</f>
        <v>686</v>
      </c>
      <c r="G22" s="3391">
        <f>E22-F22</f>
        <v>-349</v>
      </c>
      <c r="H22" s="3391">
        <f>SUM(H13:H21)</f>
        <v>0</v>
      </c>
      <c r="I22" s="3391">
        <f>SUM(I13:I21)</f>
        <v>0</v>
      </c>
    </row>
  </sheetData>
  <mergeCells count="4">
    <mergeCell ref="A6:B6"/>
    <mergeCell ref="A11:A12"/>
    <mergeCell ref="B11:G11"/>
    <mergeCell ref="H11:I11"/>
  </mergeCells>
  <pageMargins left="0.23622047244094491" right="0.23622047244094491" top="0.74803149606299213" bottom="0.35433070866141736" header="0.31496062992125984" footer="0.31496062992125984"/>
  <pageSetup paperSize="9" scale="9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325"/>
  <sheetViews>
    <sheetView zoomScaleNormal="100" workbookViewId="0">
      <pane ySplit="7" topLeftCell="A8" activePane="bottomLeft" state="frozen"/>
      <selection pane="bottomLeft" activeCell="L19" sqref="L19"/>
    </sheetView>
  </sheetViews>
  <sheetFormatPr defaultColWidth="9" defaultRowHeight="15"/>
  <cols>
    <col min="1" max="1" width="9" style="2856"/>
    <col min="2" max="2" width="60.7109375" style="2856" customWidth="1"/>
    <col min="3" max="8" width="10.28515625" style="2856" customWidth="1"/>
    <col min="9" max="16384" width="9" style="2856"/>
  </cols>
  <sheetData>
    <row r="1" spans="1:9">
      <c r="A1" s="2959"/>
      <c r="B1" s="2953" t="s">
        <v>0</v>
      </c>
      <c r="C1" s="2958" t="s">
        <v>1</v>
      </c>
      <c r="D1" s="2957"/>
      <c r="E1" s="2958"/>
      <c r="F1" s="2958"/>
      <c r="G1" s="2957"/>
      <c r="H1" s="2957"/>
      <c r="I1" s="2951"/>
    </row>
    <row r="2" spans="1:9">
      <c r="A2" s="2954"/>
      <c r="B2" s="2953" t="s">
        <v>2</v>
      </c>
      <c r="C2" s="2956" t="s">
        <v>179</v>
      </c>
      <c r="D2" s="2875"/>
      <c r="E2" s="2952"/>
      <c r="F2" s="2952"/>
      <c r="G2" s="2875"/>
      <c r="H2" s="2875"/>
      <c r="I2" s="2951"/>
    </row>
    <row r="3" spans="1:9">
      <c r="A3" s="2954"/>
      <c r="B3" s="2855" t="s">
        <v>1787</v>
      </c>
      <c r="C3" s="2955" t="s">
        <v>1788</v>
      </c>
      <c r="D3" s="2955"/>
      <c r="E3" s="2952"/>
      <c r="F3" s="2952"/>
      <c r="G3" s="2875"/>
      <c r="H3" s="2875"/>
      <c r="I3" s="2951"/>
    </row>
    <row r="4" spans="1:9">
      <c r="A4" s="2954"/>
      <c r="B4" s="2953" t="s">
        <v>311</v>
      </c>
      <c r="C4" s="2952" t="s">
        <v>50</v>
      </c>
      <c r="D4" s="2875"/>
      <c r="E4" s="2952"/>
      <c r="F4" s="2952"/>
      <c r="G4" s="2875"/>
      <c r="H4" s="2875"/>
      <c r="I4" s="2951"/>
    </row>
    <row r="5" spans="1:9">
      <c r="A5" s="2950"/>
      <c r="B5" s="2949"/>
      <c r="C5" s="2948"/>
      <c r="D5" s="2948"/>
      <c r="E5" s="2947"/>
      <c r="F5" s="2947"/>
      <c r="G5" s="2875"/>
      <c r="H5" s="2875"/>
      <c r="I5" s="2888"/>
    </row>
    <row r="6" spans="1:9">
      <c r="A6" s="3594" t="s">
        <v>276</v>
      </c>
      <c r="B6" s="3594" t="s">
        <v>1798</v>
      </c>
      <c r="C6" s="3486" t="s">
        <v>255</v>
      </c>
      <c r="D6" s="3487"/>
      <c r="E6" s="3586" t="s">
        <v>256</v>
      </c>
      <c r="F6" s="3587"/>
      <c r="G6" s="3486" t="s">
        <v>144</v>
      </c>
      <c r="H6" s="3487"/>
      <c r="I6" s="2888"/>
    </row>
    <row r="7" spans="1:9" ht="24">
      <c r="A7" s="3595"/>
      <c r="B7" s="3595"/>
      <c r="C7" s="1006" t="s">
        <v>190</v>
      </c>
      <c r="D7" s="2905" t="s">
        <v>257</v>
      </c>
      <c r="E7" s="1006" t="s">
        <v>190</v>
      </c>
      <c r="F7" s="2905" t="s">
        <v>257</v>
      </c>
      <c r="G7" s="1006" t="s">
        <v>190</v>
      </c>
      <c r="H7" s="2905" t="s">
        <v>257</v>
      </c>
      <c r="I7" s="2888"/>
    </row>
    <row r="8" spans="1:9">
      <c r="A8" s="3588" t="s">
        <v>2106</v>
      </c>
      <c r="B8" s="3589"/>
      <c r="C8" s="2946"/>
      <c r="D8" s="2946"/>
      <c r="E8" s="2945"/>
      <c r="F8" s="2945"/>
      <c r="G8" s="2944"/>
      <c r="H8" s="2944"/>
      <c r="I8" s="2888"/>
    </row>
    <row r="9" spans="1:9">
      <c r="A9" s="2943">
        <v>260076</v>
      </c>
      <c r="B9" s="2941" t="s">
        <v>2274</v>
      </c>
      <c r="C9" s="2871">
        <v>1</v>
      </c>
      <c r="D9" s="2871">
        <v>5</v>
      </c>
      <c r="E9" s="2870">
        <v>1203</v>
      </c>
      <c r="F9" s="2870">
        <v>1200</v>
      </c>
      <c r="G9" s="2869">
        <f t="shared" ref="G9:G40" si="0">C9+E9</f>
        <v>1204</v>
      </c>
      <c r="H9" s="2869">
        <f t="shared" ref="H9:H40" si="1">D9+F9</f>
        <v>1205</v>
      </c>
      <c r="I9" s="2888"/>
    </row>
    <row r="10" spans="1:9">
      <c r="A10" s="2904" t="s">
        <v>2117</v>
      </c>
      <c r="B10" s="2927" t="s">
        <v>2118</v>
      </c>
      <c r="C10" s="2871">
        <v>0</v>
      </c>
      <c r="D10" s="2871">
        <v>1</v>
      </c>
      <c r="E10" s="2870">
        <v>911</v>
      </c>
      <c r="F10" s="2870">
        <v>1200</v>
      </c>
      <c r="G10" s="2869">
        <f t="shared" si="0"/>
        <v>911</v>
      </c>
      <c r="H10" s="2869">
        <f t="shared" si="1"/>
        <v>1201</v>
      </c>
      <c r="I10" s="2896"/>
    </row>
    <row r="11" spans="1:9">
      <c r="A11" s="2914" t="s">
        <v>5491</v>
      </c>
      <c r="B11" s="2913" t="s">
        <v>5492</v>
      </c>
      <c r="C11" s="2871">
        <v>0</v>
      </c>
      <c r="D11" s="2871">
        <v>20</v>
      </c>
      <c r="E11" s="2870">
        <v>0</v>
      </c>
      <c r="F11" s="2870">
        <v>2</v>
      </c>
      <c r="G11" s="2869">
        <f t="shared" si="0"/>
        <v>0</v>
      </c>
      <c r="H11" s="2869">
        <f t="shared" si="1"/>
        <v>22</v>
      </c>
      <c r="I11" s="2896"/>
    </row>
    <row r="12" spans="1:9">
      <c r="A12" s="2909" t="s">
        <v>5493</v>
      </c>
      <c r="B12" s="2908" t="s">
        <v>5494</v>
      </c>
      <c r="C12" s="2871">
        <v>0</v>
      </c>
      <c r="D12" s="2871">
        <v>1</v>
      </c>
      <c r="E12" s="2870">
        <v>0</v>
      </c>
      <c r="F12" s="2870">
        <v>30</v>
      </c>
      <c r="G12" s="2869">
        <f t="shared" si="0"/>
        <v>0</v>
      </c>
      <c r="H12" s="2869">
        <f t="shared" si="1"/>
        <v>31</v>
      </c>
      <c r="I12" s="2888"/>
    </row>
    <row r="13" spans="1:9">
      <c r="A13" s="2909" t="s">
        <v>5495</v>
      </c>
      <c r="B13" s="2908" t="s">
        <v>5496</v>
      </c>
      <c r="C13" s="2871">
        <v>0</v>
      </c>
      <c r="D13" s="2871">
        <v>0</v>
      </c>
      <c r="E13" s="2870">
        <v>0</v>
      </c>
      <c r="F13" s="2870">
        <v>10</v>
      </c>
      <c r="G13" s="2869">
        <f t="shared" si="0"/>
        <v>0</v>
      </c>
      <c r="H13" s="2869">
        <f t="shared" si="1"/>
        <v>10</v>
      </c>
      <c r="I13" s="2888"/>
    </row>
    <row r="14" spans="1:9">
      <c r="A14" s="2926" t="s">
        <v>2295</v>
      </c>
      <c r="B14" s="2921" t="s">
        <v>5497</v>
      </c>
      <c r="C14" s="2871">
        <v>0</v>
      </c>
      <c r="D14" s="2871">
        <v>0</v>
      </c>
      <c r="E14" s="2870">
        <v>1</v>
      </c>
      <c r="F14" s="2870">
        <v>1</v>
      </c>
      <c r="G14" s="2869">
        <f t="shared" si="0"/>
        <v>1</v>
      </c>
      <c r="H14" s="2869">
        <f t="shared" si="1"/>
        <v>1</v>
      </c>
      <c r="I14" s="2889"/>
    </row>
    <row r="15" spans="1:9">
      <c r="A15" s="2924" t="s">
        <v>2127</v>
      </c>
      <c r="B15" s="2934" t="s">
        <v>5498</v>
      </c>
      <c r="C15" s="2871">
        <v>0</v>
      </c>
      <c r="D15" s="2871">
        <v>0</v>
      </c>
      <c r="E15" s="2870">
        <v>1606</v>
      </c>
      <c r="F15" s="2870">
        <v>1500</v>
      </c>
      <c r="G15" s="2869">
        <f t="shared" si="0"/>
        <v>1606</v>
      </c>
      <c r="H15" s="2869">
        <f t="shared" si="1"/>
        <v>1500</v>
      </c>
      <c r="I15" s="2912"/>
    </row>
    <row r="16" spans="1:9">
      <c r="A16" s="2942" t="s">
        <v>2129</v>
      </c>
      <c r="B16" s="2941" t="s">
        <v>2130</v>
      </c>
      <c r="C16" s="2871">
        <v>0</v>
      </c>
      <c r="D16" s="2871">
        <v>0</v>
      </c>
      <c r="E16" s="2870">
        <v>87</v>
      </c>
      <c r="F16" s="2870">
        <v>100</v>
      </c>
      <c r="G16" s="2869">
        <f t="shared" si="0"/>
        <v>87</v>
      </c>
      <c r="H16" s="2869">
        <f t="shared" si="1"/>
        <v>100</v>
      </c>
      <c r="I16" s="2888"/>
    </row>
    <row r="17" spans="1:9">
      <c r="A17" s="2940" t="s">
        <v>2297</v>
      </c>
      <c r="B17" s="2939" t="s">
        <v>5499</v>
      </c>
      <c r="C17" s="2871">
        <v>0</v>
      </c>
      <c r="D17" s="2871">
        <v>0</v>
      </c>
      <c r="E17" s="2870">
        <v>0</v>
      </c>
      <c r="F17" s="2870">
        <v>5</v>
      </c>
      <c r="G17" s="2869">
        <f t="shared" si="0"/>
        <v>0</v>
      </c>
      <c r="H17" s="2869">
        <f t="shared" si="1"/>
        <v>5</v>
      </c>
      <c r="I17" s="2896"/>
    </row>
    <row r="18" spans="1:9">
      <c r="A18" s="2940" t="s">
        <v>2131</v>
      </c>
      <c r="B18" s="2939" t="s">
        <v>2132</v>
      </c>
      <c r="C18" s="2871">
        <v>172</v>
      </c>
      <c r="D18" s="2871">
        <v>150</v>
      </c>
      <c r="E18" s="2870">
        <v>6023</v>
      </c>
      <c r="F18" s="2870">
        <v>6000</v>
      </c>
      <c r="G18" s="2869">
        <f t="shared" si="0"/>
        <v>6195</v>
      </c>
      <c r="H18" s="2869">
        <f t="shared" si="1"/>
        <v>6150</v>
      </c>
      <c r="I18" s="2896"/>
    </row>
    <row r="19" spans="1:9">
      <c r="A19" s="2926" t="s">
        <v>2133</v>
      </c>
      <c r="B19" s="2921" t="s">
        <v>2134</v>
      </c>
      <c r="C19" s="2871">
        <v>0</v>
      </c>
      <c r="D19" s="2871">
        <v>0</v>
      </c>
      <c r="E19" s="2870">
        <v>199</v>
      </c>
      <c r="F19" s="2870">
        <v>200</v>
      </c>
      <c r="G19" s="2869">
        <f t="shared" si="0"/>
        <v>199</v>
      </c>
      <c r="H19" s="2869">
        <f t="shared" si="1"/>
        <v>200</v>
      </c>
      <c r="I19" s="2889"/>
    </row>
    <row r="20" spans="1:9">
      <c r="A20" s="2916" t="s">
        <v>2321</v>
      </c>
      <c r="B20" s="2915" t="s">
        <v>2322</v>
      </c>
      <c r="C20" s="2871">
        <v>0</v>
      </c>
      <c r="D20" s="2871">
        <v>0</v>
      </c>
      <c r="E20" s="2870">
        <v>1</v>
      </c>
      <c r="F20" s="2870">
        <v>2</v>
      </c>
      <c r="G20" s="2869">
        <f t="shared" si="0"/>
        <v>1</v>
      </c>
      <c r="H20" s="2869">
        <f t="shared" si="1"/>
        <v>2</v>
      </c>
      <c r="I20" s="2896"/>
    </row>
    <row r="21" spans="1:9">
      <c r="A21" s="2924" t="s">
        <v>2135</v>
      </c>
      <c r="B21" s="2923" t="s">
        <v>2136</v>
      </c>
      <c r="C21" s="2871">
        <v>0</v>
      </c>
      <c r="D21" s="2871">
        <v>0</v>
      </c>
      <c r="E21" s="2870">
        <v>1704</v>
      </c>
      <c r="F21" s="2870">
        <v>1704</v>
      </c>
      <c r="G21" s="2869">
        <f t="shared" si="0"/>
        <v>1704</v>
      </c>
      <c r="H21" s="2869">
        <f t="shared" si="1"/>
        <v>1704</v>
      </c>
      <c r="I21" s="2889"/>
    </row>
    <row r="22" spans="1:9">
      <c r="A22" s="2924" t="s">
        <v>1868</v>
      </c>
      <c r="B22" s="2923" t="s">
        <v>1869</v>
      </c>
      <c r="C22" s="2871">
        <v>0</v>
      </c>
      <c r="D22" s="2871">
        <v>1</v>
      </c>
      <c r="E22" s="2870">
        <v>195</v>
      </c>
      <c r="F22" s="2870">
        <v>200</v>
      </c>
      <c r="G22" s="2869">
        <f t="shared" si="0"/>
        <v>195</v>
      </c>
      <c r="H22" s="2869">
        <f t="shared" si="1"/>
        <v>201</v>
      </c>
      <c r="I22" s="2889"/>
    </row>
    <row r="23" spans="1:9">
      <c r="A23" s="2918" t="s">
        <v>5500</v>
      </c>
      <c r="B23" s="2917" t="s">
        <v>5501</v>
      </c>
      <c r="C23" s="2871">
        <v>4</v>
      </c>
      <c r="D23" s="2871">
        <v>2</v>
      </c>
      <c r="E23" s="2870">
        <v>0</v>
      </c>
      <c r="F23" s="2870">
        <v>2</v>
      </c>
      <c r="G23" s="2869">
        <f t="shared" si="0"/>
        <v>4</v>
      </c>
      <c r="H23" s="2869">
        <f t="shared" si="1"/>
        <v>4</v>
      </c>
      <c r="I23" s="2889"/>
    </row>
    <row r="24" spans="1:9">
      <c r="A24" s="2938" t="s">
        <v>5502</v>
      </c>
      <c r="B24" s="2937" t="s">
        <v>5503</v>
      </c>
      <c r="C24" s="2871">
        <v>2</v>
      </c>
      <c r="D24" s="2871">
        <v>1</v>
      </c>
      <c r="E24" s="2870">
        <v>1</v>
      </c>
      <c r="F24" s="2870">
        <v>2</v>
      </c>
      <c r="G24" s="2869">
        <f t="shared" si="0"/>
        <v>3</v>
      </c>
      <c r="H24" s="2869">
        <f t="shared" si="1"/>
        <v>3</v>
      </c>
      <c r="I24" s="2896"/>
    </row>
    <row r="25" spans="1:9">
      <c r="A25" s="2924" t="s">
        <v>3098</v>
      </c>
      <c r="B25" s="2923" t="s">
        <v>3099</v>
      </c>
      <c r="C25" s="2871">
        <v>38</v>
      </c>
      <c r="D25" s="2871">
        <v>30</v>
      </c>
      <c r="E25" s="2870">
        <v>230</v>
      </c>
      <c r="F25" s="2870">
        <v>230</v>
      </c>
      <c r="G25" s="2869">
        <f t="shared" si="0"/>
        <v>268</v>
      </c>
      <c r="H25" s="2869">
        <f t="shared" si="1"/>
        <v>260</v>
      </c>
      <c r="I25" s="2896"/>
    </row>
    <row r="26" spans="1:9">
      <c r="A26" s="2904" t="s">
        <v>5504</v>
      </c>
      <c r="B26" s="2927" t="s">
        <v>5505</v>
      </c>
      <c r="C26" s="2871">
        <v>704</v>
      </c>
      <c r="D26" s="2871">
        <v>704</v>
      </c>
      <c r="E26" s="2870">
        <v>441</v>
      </c>
      <c r="F26" s="2870">
        <v>450</v>
      </c>
      <c r="G26" s="2869">
        <f t="shared" si="0"/>
        <v>1145</v>
      </c>
      <c r="H26" s="2869">
        <f t="shared" si="1"/>
        <v>1154</v>
      </c>
      <c r="I26" s="2896"/>
    </row>
    <row r="27" spans="1:9">
      <c r="A27" s="2924" t="s">
        <v>5506</v>
      </c>
      <c r="B27" s="2923" t="s">
        <v>5507</v>
      </c>
      <c r="C27" s="2871">
        <v>1</v>
      </c>
      <c r="D27" s="2871">
        <v>2</v>
      </c>
      <c r="E27" s="2870">
        <v>0</v>
      </c>
      <c r="F27" s="2870">
        <v>2</v>
      </c>
      <c r="G27" s="2869">
        <f t="shared" si="0"/>
        <v>1</v>
      </c>
      <c r="H27" s="2869">
        <f t="shared" si="1"/>
        <v>4</v>
      </c>
      <c r="I27" s="2889"/>
    </row>
    <row r="28" spans="1:9">
      <c r="A28" s="2926" t="s">
        <v>5508</v>
      </c>
      <c r="B28" s="2921" t="s">
        <v>5509</v>
      </c>
      <c r="C28" s="2871">
        <v>2</v>
      </c>
      <c r="D28" s="2871">
        <v>1</v>
      </c>
      <c r="E28" s="2870">
        <v>1</v>
      </c>
      <c r="F28" s="2870">
        <v>2</v>
      </c>
      <c r="G28" s="2869">
        <f t="shared" si="0"/>
        <v>3</v>
      </c>
      <c r="H28" s="2869">
        <f t="shared" si="1"/>
        <v>3</v>
      </c>
      <c r="I28" s="2888"/>
    </row>
    <row r="29" spans="1:9">
      <c r="A29" s="2926" t="s">
        <v>5510</v>
      </c>
      <c r="B29" s="2936" t="s">
        <v>5511</v>
      </c>
      <c r="C29" s="2871">
        <v>0</v>
      </c>
      <c r="D29" s="2871">
        <v>1</v>
      </c>
      <c r="E29" s="2870">
        <v>0</v>
      </c>
      <c r="F29" s="2870">
        <v>1</v>
      </c>
      <c r="G29" s="2869">
        <f t="shared" si="0"/>
        <v>0</v>
      </c>
      <c r="H29" s="2869">
        <f t="shared" si="1"/>
        <v>2</v>
      </c>
      <c r="I29" s="2888"/>
    </row>
    <row r="30" spans="1:9" ht="24">
      <c r="A30" s="2926" t="s">
        <v>5512</v>
      </c>
      <c r="B30" s="2936" t="s">
        <v>5513</v>
      </c>
      <c r="C30" s="2871">
        <v>0</v>
      </c>
      <c r="D30" s="2871">
        <v>1</v>
      </c>
      <c r="E30" s="2870">
        <v>0</v>
      </c>
      <c r="F30" s="2870">
        <v>1</v>
      </c>
      <c r="G30" s="2869">
        <f t="shared" si="0"/>
        <v>0</v>
      </c>
      <c r="H30" s="2869">
        <f t="shared" si="1"/>
        <v>2</v>
      </c>
      <c r="I30" s="2888"/>
    </row>
    <row r="31" spans="1:9">
      <c r="A31" s="2926" t="s">
        <v>5514</v>
      </c>
      <c r="B31" s="2925" t="s">
        <v>5515</v>
      </c>
      <c r="C31" s="2871">
        <v>0</v>
      </c>
      <c r="D31" s="2871">
        <v>1</v>
      </c>
      <c r="E31" s="2870">
        <v>0</v>
      </c>
      <c r="F31" s="2870">
        <v>1</v>
      </c>
      <c r="G31" s="2869">
        <f t="shared" si="0"/>
        <v>0</v>
      </c>
      <c r="H31" s="2869">
        <f t="shared" si="1"/>
        <v>2</v>
      </c>
      <c r="I31" s="2888"/>
    </row>
    <row r="32" spans="1:9">
      <c r="A32" s="2926" t="s">
        <v>5516</v>
      </c>
      <c r="B32" s="2936" t="s">
        <v>5517</v>
      </c>
      <c r="C32" s="2871">
        <v>2</v>
      </c>
      <c r="D32" s="2871">
        <v>2</v>
      </c>
      <c r="E32" s="2870">
        <v>1</v>
      </c>
      <c r="F32" s="2870">
        <v>2</v>
      </c>
      <c r="G32" s="2869">
        <f t="shared" si="0"/>
        <v>3</v>
      </c>
      <c r="H32" s="2869">
        <f t="shared" si="1"/>
        <v>4</v>
      </c>
      <c r="I32" s="2888"/>
    </row>
    <row r="33" spans="1:9">
      <c r="A33" s="2905" t="s">
        <v>5518</v>
      </c>
      <c r="B33" s="2898" t="s">
        <v>5519</v>
      </c>
      <c r="C33" s="2871">
        <v>4</v>
      </c>
      <c r="D33" s="2871">
        <v>2</v>
      </c>
      <c r="E33" s="2870">
        <v>1</v>
      </c>
      <c r="F33" s="2870">
        <v>2</v>
      </c>
      <c r="G33" s="2869">
        <f t="shared" si="0"/>
        <v>5</v>
      </c>
      <c r="H33" s="2869">
        <f t="shared" si="1"/>
        <v>4</v>
      </c>
      <c r="I33" s="2888"/>
    </row>
    <row r="34" spans="1:9">
      <c r="A34" s="2899" t="s">
        <v>5520</v>
      </c>
      <c r="B34" s="2908" t="s">
        <v>5521</v>
      </c>
      <c r="C34" s="2871">
        <v>0</v>
      </c>
      <c r="D34" s="2871">
        <v>1</v>
      </c>
      <c r="E34" s="2870">
        <v>0</v>
      </c>
      <c r="F34" s="2870">
        <v>1</v>
      </c>
      <c r="G34" s="2869">
        <f t="shared" si="0"/>
        <v>0</v>
      </c>
      <c r="H34" s="2869">
        <f t="shared" si="1"/>
        <v>2</v>
      </c>
      <c r="I34" s="2888"/>
    </row>
    <row r="35" spans="1:9">
      <c r="A35" s="2909" t="s">
        <v>5522</v>
      </c>
      <c r="B35" s="2935" t="s">
        <v>5523</v>
      </c>
      <c r="C35" s="2871">
        <v>0</v>
      </c>
      <c r="D35" s="2871">
        <v>1</v>
      </c>
      <c r="E35" s="2870">
        <v>0</v>
      </c>
      <c r="F35" s="2870">
        <v>1</v>
      </c>
      <c r="G35" s="2869">
        <f t="shared" si="0"/>
        <v>0</v>
      </c>
      <c r="H35" s="2869">
        <f t="shared" si="1"/>
        <v>2</v>
      </c>
      <c r="I35" s="2888"/>
    </row>
    <row r="36" spans="1:9" ht="24">
      <c r="A36" s="2926" t="s">
        <v>5524</v>
      </c>
      <c r="B36" s="2936" t="s">
        <v>5525</v>
      </c>
      <c r="C36" s="2871">
        <v>0</v>
      </c>
      <c r="D36" s="2871">
        <v>1</v>
      </c>
      <c r="E36" s="2870">
        <v>0</v>
      </c>
      <c r="F36" s="2870">
        <v>1</v>
      </c>
      <c r="G36" s="2869">
        <f t="shared" si="0"/>
        <v>0</v>
      </c>
      <c r="H36" s="2869">
        <f t="shared" si="1"/>
        <v>2</v>
      </c>
      <c r="I36" s="2888"/>
    </row>
    <row r="37" spans="1:9">
      <c r="A37" s="2909" t="s">
        <v>5526</v>
      </c>
      <c r="B37" s="2908" t="s">
        <v>5527</v>
      </c>
      <c r="C37" s="2871">
        <v>0</v>
      </c>
      <c r="D37" s="2871">
        <v>1</v>
      </c>
      <c r="E37" s="2870">
        <v>0</v>
      </c>
      <c r="F37" s="2870">
        <v>1</v>
      </c>
      <c r="G37" s="2869">
        <f t="shared" si="0"/>
        <v>0</v>
      </c>
      <c r="H37" s="2869">
        <f t="shared" si="1"/>
        <v>2</v>
      </c>
      <c r="I37" s="2888"/>
    </row>
    <row r="38" spans="1:9">
      <c r="A38" s="2926" t="s">
        <v>5528</v>
      </c>
      <c r="B38" s="2925" t="s">
        <v>5529</v>
      </c>
      <c r="C38" s="2871">
        <v>0</v>
      </c>
      <c r="D38" s="2871">
        <v>1</v>
      </c>
      <c r="E38" s="2870">
        <v>0</v>
      </c>
      <c r="F38" s="2870">
        <v>1</v>
      </c>
      <c r="G38" s="2869">
        <f t="shared" si="0"/>
        <v>0</v>
      </c>
      <c r="H38" s="2869">
        <f t="shared" si="1"/>
        <v>2</v>
      </c>
      <c r="I38" s="2912"/>
    </row>
    <row r="39" spans="1:9">
      <c r="A39" s="2899" t="s">
        <v>5530</v>
      </c>
      <c r="B39" s="2935" t="s">
        <v>5531</v>
      </c>
      <c r="C39" s="2871">
        <v>0</v>
      </c>
      <c r="D39" s="2871">
        <v>1</v>
      </c>
      <c r="E39" s="2870">
        <v>0</v>
      </c>
      <c r="F39" s="2870">
        <v>1</v>
      </c>
      <c r="G39" s="2869">
        <f t="shared" si="0"/>
        <v>0</v>
      </c>
      <c r="H39" s="2869">
        <f t="shared" si="1"/>
        <v>2</v>
      </c>
      <c r="I39" s="2888"/>
    </row>
    <row r="40" spans="1:9">
      <c r="A40" s="2905" t="s">
        <v>5532</v>
      </c>
      <c r="B40" s="2898" t="s">
        <v>5533</v>
      </c>
      <c r="C40" s="2871">
        <v>0</v>
      </c>
      <c r="D40" s="2871">
        <v>1</v>
      </c>
      <c r="E40" s="2870">
        <v>0</v>
      </c>
      <c r="F40" s="2870">
        <v>1</v>
      </c>
      <c r="G40" s="2869">
        <f t="shared" si="0"/>
        <v>0</v>
      </c>
      <c r="H40" s="2869">
        <f t="shared" si="1"/>
        <v>2</v>
      </c>
      <c r="I40" s="2889"/>
    </row>
    <row r="41" spans="1:9">
      <c r="A41" s="2924" t="s">
        <v>5534</v>
      </c>
      <c r="B41" s="2934" t="s">
        <v>5535</v>
      </c>
      <c r="C41" s="2871">
        <v>1</v>
      </c>
      <c r="D41" s="2871">
        <v>1</v>
      </c>
      <c r="E41" s="2870">
        <v>12</v>
      </c>
      <c r="F41" s="2870">
        <v>10</v>
      </c>
      <c r="G41" s="2869">
        <f t="shared" ref="G41:G72" si="2">C41+E41</f>
        <v>13</v>
      </c>
      <c r="H41" s="2869">
        <f t="shared" ref="H41:H72" si="3">D41+F41</f>
        <v>11</v>
      </c>
      <c r="I41" s="2889"/>
    </row>
    <row r="42" spans="1:9">
      <c r="A42" s="2933" t="s">
        <v>5536</v>
      </c>
      <c r="B42" s="2925" t="s">
        <v>5537</v>
      </c>
      <c r="C42" s="2871">
        <v>0</v>
      </c>
      <c r="D42" s="2871">
        <v>1</v>
      </c>
      <c r="E42" s="2870">
        <v>0</v>
      </c>
      <c r="F42" s="2870">
        <v>1</v>
      </c>
      <c r="G42" s="2869">
        <f t="shared" si="2"/>
        <v>0</v>
      </c>
      <c r="H42" s="2869">
        <f t="shared" si="3"/>
        <v>2</v>
      </c>
      <c r="I42" s="2889"/>
    </row>
    <row r="43" spans="1:9">
      <c r="A43" s="2926" t="s">
        <v>5538</v>
      </c>
      <c r="B43" s="2915" t="s">
        <v>5539</v>
      </c>
      <c r="C43" s="2871">
        <v>0</v>
      </c>
      <c r="D43" s="2871">
        <v>1</v>
      </c>
      <c r="E43" s="2870">
        <v>0</v>
      </c>
      <c r="F43" s="2870">
        <v>1</v>
      </c>
      <c r="G43" s="2869">
        <f t="shared" si="2"/>
        <v>0</v>
      </c>
      <c r="H43" s="2869">
        <f t="shared" si="3"/>
        <v>2</v>
      </c>
      <c r="I43" s="2889"/>
    </row>
    <row r="44" spans="1:9">
      <c r="A44" s="2918" t="s">
        <v>5540</v>
      </c>
      <c r="B44" s="2932" t="s">
        <v>5541</v>
      </c>
      <c r="C44" s="2871">
        <v>0</v>
      </c>
      <c r="D44" s="2871">
        <v>1</v>
      </c>
      <c r="E44" s="2870">
        <v>0</v>
      </c>
      <c r="F44" s="2870">
        <v>1</v>
      </c>
      <c r="G44" s="2869">
        <f t="shared" si="2"/>
        <v>0</v>
      </c>
      <c r="H44" s="2869">
        <f t="shared" si="3"/>
        <v>2</v>
      </c>
      <c r="I44" s="2889"/>
    </row>
    <row r="45" spans="1:9">
      <c r="A45" s="2899" t="s">
        <v>5542</v>
      </c>
      <c r="B45" s="2900" t="s">
        <v>5543</v>
      </c>
      <c r="C45" s="2871">
        <v>108</v>
      </c>
      <c r="D45" s="2871">
        <v>5</v>
      </c>
      <c r="E45" s="2870">
        <v>108</v>
      </c>
      <c r="F45" s="2870">
        <v>180</v>
      </c>
      <c r="G45" s="2869">
        <f t="shared" si="2"/>
        <v>216</v>
      </c>
      <c r="H45" s="2869">
        <f t="shared" si="3"/>
        <v>185</v>
      </c>
      <c r="I45" s="2889"/>
    </row>
    <row r="46" spans="1:9">
      <c r="A46" s="2918" t="s">
        <v>5544</v>
      </c>
      <c r="B46" s="2917" t="s">
        <v>5545</v>
      </c>
      <c r="C46" s="2871">
        <v>20</v>
      </c>
      <c r="D46" s="2871">
        <v>5</v>
      </c>
      <c r="E46" s="2870">
        <v>9</v>
      </c>
      <c r="F46" s="2870">
        <v>25</v>
      </c>
      <c r="G46" s="2869">
        <f t="shared" si="2"/>
        <v>29</v>
      </c>
      <c r="H46" s="2869">
        <f t="shared" si="3"/>
        <v>30</v>
      </c>
      <c r="I46" s="2888"/>
    </row>
    <row r="47" spans="1:9" ht="24">
      <c r="A47" s="2918" t="s">
        <v>5546</v>
      </c>
      <c r="B47" s="2932" t="s">
        <v>5547</v>
      </c>
      <c r="C47" s="2871">
        <v>58</v>
      </c>
      <c r="D47" s="2871">
        <v>5</v>
      </c>
      <c r="E47" s="2870">
        <v>76</v>
      </c>
      <c r="F47" s="2870">
        <v>130</v>
      </c>
      <c r="G47" s="2869">
        <f t="shared" si="2"/>
        <v>134</v>
      </c>
      <c r="H47" s="2869">
        <f t="shared" si="3"/>
        <v>135</v>
      </c>
      <c r="I47" s="2888"/>
    </row>
    <row r="48" spans="1:9">
      <c r="A48" s="2918" t="s">
        <v>5548</v>
      </c>
      <c r="B48" s="2917" t="s">
        <v>5549</v>
      </c>
      <c r="C48" s="2871">
        <v>0</v>
      </c>
      <c r="D48" s="2871">
        <v>0</v>
      </c>
      <c r="E48" s="2870">
        <v>0</v>
      </c>
      <c r="F48" s="2870">
        <v>1</v>
      </c>
      <c r="G48" s="2869">
        <f t="shared" si="2"/>
        <v>0</v>
      </c>
      <c r="H48" s="2869">
        <f t="shared" si="3"/>
        <v>1</v>
      </c>
      <c r="I48" s="2888"/>
    </row>
    <row r="49" spans="1:9">
      <c r="A49" s="2931" t="s">
        <v>5550</v>
      </c>
      <c r="B49" s="2908" t="s">
        <v>5551</v>
      </c>
      <c r="C49" s="2871">
        <v>0</v>
      </c>
      <c r="D49" s="2871">
        <v>1</v>
      </c>
      <c r="E49" s="2870">
        <v>0</v>
      </c>
      <c r="F49" s="2870">
        <v>1</v>
      </c>
      <c r="G49" s="2869">
        <f t="shared" si="2"/>
        <v>0</v>
      </c>
      <c r="H49" s="2869">
        <f t="shared" si="3"/>
        <v>2</v>
      </c>
      <c r="I49" s="2889"/>
    </row>
    <row r="50" spans="1:9">
      <c r="A50" s="2909" t="s">
        <v>5552</v>
      </c>
      <c r="B50" s="2908" t="s">
        <v>5553</v>
      </c>
      <c r="C50" s="2871">
        <v>0</v>
      </c>
      <c r="D50" s="2871">
        <v>1</v>
      </c>
      <c r="E50" s="2870">
        <v>0</v>
      </c>
      <c r="F50" s="2870">
        <v>1</v>
      </c>
      <c r="G50" s="2869">
        <f t="shared" si="2"/>
        <v>0</v>
      </c>
      <c r="H50" s="2869">
        <f t="shared" si="3"/>
        <v>2</v>
      </c>
      <c r="I50" s="2888"/>
    </row>
    <row r="51" spans="1:9">
      <c r="A51" s="2909" t="s">
        <v>5554</v>
      </c>
      <c r="B51" s="2908" t="s">
        <v>5555</v>
      </c>
      <c r="C51" s="2871">
        <v>0</v>
      </c>
      <c r="D51" s="2871">
        <v>1</v>
      </c>
      <c r="E51" s="2870">
        <v>0</v>
      </c>
      <c r="F51" s="2870">
        <v>1</v>
      </c>
      <c r="G51" s="2869">
        <f t="shared" si="2"/>
        <v>0</v>
      </c>
      <c r="H51" s="2869">
        <f t="shared" si="3"/>
        <v>2</v>
      </c>
      <c r="I51" s="2896"/>
    </row>
    <row r="52" spans="1:9">
      <c r="A52" s="2899" t="s">
        <v>5556</v>
      </c>
      <c r="B52" s="2898" t="s">
        <v>5557</v>
      </c>
      <c r="C52" s="2871">
        <v>29</v>
      </c>
      <c r="D52" s="2871">
        <v>5</v>
      </c>
      <c r="E52" s="2870">
        <v>17</v>
      </c>
      <c r="F52" s="2870">
        <v>50</v>
      </c>
      <c r="G52" s="2869">
        <f t="shared" si="2"/>
        <v>46</v>
      </c>
      <c r="H52" s="2869">
        <f t="shared" si="3"/>
        <v>55</v>
      </c>
      <c r="I52" s="2889"/>
    </row>
    <row r="53" spans="1:9">
      <c r="A53" s="2909" t="s">
        <v>5558</v>
      </c>
      <c r="B53" s="2930" t="s">
        <v>5559</v>
      </c>
      <c r="C53" s="2871">
        <v>0</v>
      </c>
      <c r="D53" s="2871">
        <v>1</v>
      </c>
      <c r="E53" s="2870">
        <v>13</v>
      </c>
      <c r="F53" s="2870">
        <v>30</v>
      </c>
      <c r="G53" s="2869">
        <f t="shared" si="2"/>
        <v>13</v>
      </c>
      <c r="H53" s="2869">
        <f t="shared" si="3"/>
        <v>31</v>
      </c>
      <c r="I53" s="2896"/>
    </row>
    <row r="54" spans="1:9">
      <c r="A54" s="2904" t="s">
        <v>2145</v>
      </c>
      <c r="B54" s="2927" t="s">
        <v>2146</v>
      </c>
      <c r="C54" s="2871">
        <v>1661</v>
      </c>
      <c r="D54" s="2871">
        <v>1700</v>
      </c>
      <c r="E54" s="2870">
        <v>33</v>
      </c>
      <c r="F54" s="2870">
        <v>20</v>
      </c>
      <c r="G54" s="2869">
        <f t="shared" si="2"/>
        <v>1694</v>
      </c>
      <c r="H54" s="2869">
        <f t="shared" si="3"/>
        <v>1720</v>
      </c>
      <c r="I54" s="2896"/>
    </row>
    <row r="55" spans="1:9">
      <c r="A55" s="2899" t="s">
        <v>2147</v>
      </c>
      <c r="B55" s="2900" t="s">
        <v>5560</v>
      </c>
      <c r="C55" s="2871">
        <v>5</v>
      </c>
      <c r="D55" s="2871">
        <v>25</v>
      </c>
      <c r="E55" s="2870">
        <v>0</v>
      </c>
      <c r="F55" s="2870">
        <v>5</v>
      </c>
      <c r="G55" s="2869">
        <f t="shared" si="2"/>
        <v>5</v>
      </c>
      <c r="H55" s="2869">
        <f t="shared" si="3"/>
        <v>30</v>
      </c>
      <c r="I55" s="2896"/>
    </row>
    <row r="56" spans="1:9">
      <c r="A56" s="2904" t="s">
        <v>5561</v>
      </c>
      <c r="B56" s="2927" t="s">
        <v>5562</v>
      </c>
      <c r="C56" s="2871">
        <v>53</v>
      </c>
      <c r="D56" s="2871">
        <v>20</v>
      </c>
      <c r="E56" s="2870">
        <v>51</v>
      </c>
      <c r="F56" s="2870">
        <v>20</v>
      </c>
      <c r="G56" s="2869">
        <f t="shared" si="2"/>
        <v>104</v>
      </c>
      <c r="H56" s="2869">
        <f t="shared" si="3"/>
        <v>40</v>
      </c>
      <c r="I56" s="2896"/>
    </row>
    <row r="57" spans="1:9">
      <c r="A57" s="2904" t="s">
        <v>2260</v>
      </c>
      <c r="B57" s="2903" t="s">
        <v>5563</v>
      </c>
      <c r="C57" s="2871">
        <v>48</v>
      </c>
      <c r="D57" s="2871">
        <v>30</v>
      </c>
      <c r="E57" s="2870">
        <v>82</v>
      </c>
      <c r="F57" s="2870">
        <v>60</v>
      </c>
      <c r="G57" s="2869">
        <f t="shared" si="2"/>
        <v>130</v>
      </c>
      <c r="H57" s="2869">
        <f t="shared" si="3"/>
        <v>90</v>
      </c>
      <c r="I57" s="2896"/>
    </row>
    <row r="58" spans="1:9">
      <c r="A58" s="2904" t="s">
        <v>5564</v>
      </c>
      <c r="B58" s="2903" t="s">
        <v>5565</v>
      </c>
      <c r="C58" s="2871">
        <v>35</v>
      </c>
      <c r="D58" s="2871">
        <v>20</v>
      </c>
      <c r="E58" s="2870">
        <v>10</v>
      </c>
      <c r="F58" s="2870">
        <v>10</v>
      </c>
      <c r="G58" s="2869">
        <f t="shared" si="2"/>
        <v>45</v>
      </c>
      <c r="H58" s="2869">
        <f t="shared" si="3"/>
        <v>30</v>
      </c>
      <c r="I58" s="2896"/>
    </row>
    <row r="59" spans="1:9">
      <c r="A59" s="2904" t="s">
        <v>2256</v>
      </c>
      <c r="B59" s="2929" t="s">
        <v>5566</v>
      </c>
      <c r="C59" s="2871">
        <v>360</v>
      </c>
      <c r="D59" s="2871">
        <v>250</v>
      </c>
      <c r="E59" s="2870">
        <v>134</v>
      </c>
      <c r="F59" s="2870">
        <v>100</v>
      </c>
      <c r="G59" s="2869">
        <f t="shared" si="2"/>
        <v>494</v>
      </c>
      <c r="H59" s="2869">
        <f t="shared" si="3"/>
        <v>350</v>
      </c>
      <c r="I59" s="2889"/>
    </row>
    <row r="60" spans="1:9">
      <c r="A60" s="2907" t="s">
        <v>5567</v>
      </c>
      <c r="B60" s="2928" t="s">
        <v>5568</v>
      </c>
      <c r="C60" s="2871">
        <v>168</v>
      </c>
      <c r="D60" s="2871">
        <v>160</v>
      </c>
      <c r="E60" s="2870">
        <v>383</v>
      </c>
      <c r="F60" s="2870">
        <v>390</v>
      </c>
      <c r="G60" s="2869">
        <f t="shared" si="2"/>
        <v>551</v>
      </c>
      <c r="H60" s="2869">
        <f t="shared" si="3"/>
        <v>550</v>
      </c>
      <c r="I60" s="2896"/>
    </row>
    <row r="61" spans="1:9">
      <c r="A61" s="2904" t="s">
        <v>2258</v>
      </c>
      <c r="B61" s="2927" t="s">
        <v>5569</v>
      </c>
      <c r="C61" s="2871">
        <v>115</v>
      </c>
      <c r="D61" s="2871">
        <v>110</v>
      </c>
      <c r="E61" s="2870">
        <v>40</v>
      </c>
      <c r="F61" s="2870">
        <v>50</v>
      </c>
      <c r="G61" s="2869">
        <f t="shared" si="2"/>
        <v>155</v>
      </c>
      <c r="H61" s="2869">
        <f t="shared" si="3"/>
        <v>160</v>
      </c>
      <c r="I61" s="2896"/>
    </row>
    <row r="62" spans="1:9">
      <c r="A62" s="2918" t="s">
        <v>5570</v>
      </c>
      <c r="B62" s="2917" t="s">
        <v>5571</v>
      </c>
      <c r="C62" s="2871">
        <v>1</v>
      </c>
      <c r="D62" s="2871">
        <v>5</v>
      </c>
      <c r="E62" s="2870">
        <v>8</v>
      </c>
      <c r="F62" s="2870">
        <v>10</v>
      </c>
      <c r="G62" s="2869">
        <f t="shared" si="2"/>
        <v>9</v>
      </c>
      <c r="H62" s="2869">
        <f t="shared" si="3"/>
        <v>15</v>
      </c>
      <c r="I62" s="2888"/>
    </row>
    <row r="63" spans="1:9">
      <c r="A63" s="2904" t="s">
        <v>2149</v>
      </c>
      <c r="B63" s="2927" t="s">
        <v>2150</v>
      </c>
      <c r="C63" s="2871">
        <v>996</v>
      </c>
      <c r="D63" s="2871">
        <v>1000</v>
      </c>
      <c r="E63" s="2870">
        <v>1</v>
      </c>
      <c r="F63" s="2870">
        <v>2</v>
      </c>
      <c r="G63" s="2869">
        <f t="shared" si="2"/>
        <v>997</v>
      </c>
      <c r="H63" s="2869">
        <f t="shared" si="3"/>
        <v>1002</v>
      </c>
      <c r="I63" s="2896"/>
    </row>
    <row r="64" spans="1:9">
      <c r="A64" s="2924" t="s">
        <v>2151</v>
      </c>
      <c r="B64" s="2923" t="s">
        <v>2152</v>
      </c>
      <c r="C64" s="2871">
        <v>17</v>
      </c>
      <c r="D64" s="2871">
        <v>15</v>
      </c>
      <c r="E64" s="2870">
        <v>0</v>
      </c>
      <c r="F64" s="2870">
        <v>15</v>
      </c>
      <c r="G64" s="2869">
        <f t="shared" si="2"/>
        <v>17</v>
      </c>
      <c r="H64" s="2869">
        <f t="shared" si="3"/>
        <v>30</v>
      </c>
      <c r="I64" s="2889"/>
    </row>
    <row r="65" spans="1:9">
      <c r="A65" s="2926" t="s">
        <v>5572</v>
      </c>
      <c r="B65" s="2925" t="s">
        <v>5573</v>
      </c>
      <c r="C65" s="2871">
        <v>0</v>
      </c>
      <c r="D65" s="2871">
        <v>1</v>
      </c>
      <c r="E65" s="2870">
        <v>0</v>
      </c>
      <c r="F65" s="2870">
        <v>1</v>
      </c>
      <c r="G65" s="2869">
        <f t="shared" si="2"/>
        <v>0</v>
      </c>
      <c r="H65" s="2869">
        <f t="shared" si="3"/>
        <v>2</v>
      </c>
      <c r="I65" s="2888"/>
    </row>
    <row r="66" spans="1:9">
      <c r="A66" s="2924" t="s">
        <v>2155</v>
      </c>
      <c r="B66" s="2923" t="s">
        <v>2156</v>
      </c>
      <c r="C66" s="2871">
        <v>2609</v>
      </c>
      <c r="D66" s="2871">
        <v>2000</v>
      </c>
      <c r="E66" s="2870">
        <v>1443</v>
      </c>
      <c r="F66" s="2870">
        <v>1500</v>
      </c>
      <c r="G66" s="2869">
        <f t="shared" si="2"/>
        <v>4052</v>
      </c>
      <c r="H66" s="2869">
        <f t="shared" si="3"/>
        <v>3500</v>
      </c>
      <c r="I66" s="2889"/>
    </row>
    <row r="67" spans="1:9">
      <c r="A67" s="2916" t="s">
        <v>2327</v>
      </c>
      <c r="B67" s="2915" t="s">
        <v>2328</v>
      </c>
      <c r="C67" s="2871">
        <v>0</v>
      </c>
      <c r="D67" s="2871">
        <v>0</v>
      </c>
      <c r="E67" s="2870">
        <v>3</v>
      </c>
      <c r="F67" s="2870">
        <v>2</v>
      </c>
      <c r="G67" s="2869">
        <f t="shared" si="2"/>
        <v>3</v>
      </c>
      <c r="H67" s="2869">
        <f t="shared" si="3"/>
        <v>2</v>
      </c>
      <c r="I67" s="2888"/>
    </row>
    <row r="68" spans="1:9">
      <c r="A68" s="2922" t="s">
        <v>2157</v>
      </c>
      <c r="B68" s="2921" t="s">
        <v>2158</v>
      </c>
      <c r="C68" s="2871">
        <v>0</v>
      </c>
      <c r="D68" s="2871">
        <v>0</v>
      </c>
      <c r="E68" s="2870">
        <v>330</v>
      </c>
      <c r="F68" s="2870">
        <v>300</v>
      </c>
      <c r="G68" s="2869">
        <f t="shared" si="2"/>
        <v>330</v>
      </c>
      <c r="H68" s="2869">
        <f t="shared" si="3"/>
        <v>300</v>
      </c>
      <c r="I68" s="2888"/>
    </row>
    <row r="69" spans="1:9">
      <c r="A69" s="2916" t="s">
        <v>3452</v>
      </c>
      <c r="B69" s="2915" t="s">
        <v>3453</v>
      </c>
      <c r="C69" s="2871">
        <v>0</v>
      </c>
      <c r="D69" s="2871">
        <v>0</v>
      </c>
      <c r="E69" s="2870">
        <v>58</v>
      </c>
      <c r="F69" s="2870">
        <v>100</v>
      </c>
      <c r="G69" s="2869">
        <f t="shared" si="2"/>
        <v>58</v>
      </c>
      <c r="H69" s="2869">
        <f t="shared" si="3"/>
        <v>100</v>
      </c>
      <c r="I69" s="2889"/>
    </row>
    <row r="70" spans="1:9">
      <c r="A70" s="2899" t="s">
        <v>5574</v>
      </c>
      <c r="B70" s="2900" t="s">
        <v>5575</v>
      </c>
      <c r="C70" s="2871">
        <v>0</v>
      </c>
      <c r="D70" s="2871">
        <v>1</v>
      </c>
      <c r="E70" s="2870">
        <v>1</v>
      </c>
      <c r="F70" s="2870">
        <v>1</v>
      </c>
      <c r="G70" s="2869">
        <f t="shared" si="2"/>
        <v>1</v>
      </c>
      <c r="H70" s="2869">
        <f t="shared" si="3"/>
        <v>2</v>
      </c>
      <c r="I70" s="2888"/>
    </row>
    <row r="71" spans="1:9">
      <c r="A71" s="2920" t="s">
        <v>2161</v>
      </c>
      <c r="B71" s="2919" t="s">
        <v>2162</v>
      </c>
      <c r="C71" s="2871">
        <v>2</v>
      </c>
      <c r="D71" s="2871">
        <v>1</v>
      </c>
      <c r="E71" s="2870">
        <v>6019</v>
      </c>
      <c r="F71" s="2870">
        <v>6030</v>
      </c>
      <c r="G71" s="2869">
        <f t="shared" si="2"/>
        <v>6021</v>
      </c>
      <c r="H71" s="2869">
        <f t="shared" si="3"/>
        <v>6031</v>
      </c>
      <c r="I71" s="2889"/>
    </row>
    <row r="72" spans="1:9">
      <c r="A72" s="3413" t="s">
        <v>5576</v>
      </c>
      <c r="B72" s="3414" t="s">
        <v>5577</v>
      </c>
      <c r="C72" s="2871">
        <v>0</v>
      </c>
      <c r="D72" s="2871">
        <v>2</v>
      </c>
      <c r="E72" s="2870">
        <v>0</v>
      </c>
      <c r="F72" s="2870">
        <v>10</v>
      </c>
      <c r="G72" s="2869">
        <f t="shared" si="2"/>
        <v>0</v>
      </c>
      <c r="H72" s="2869">
        <f t="shared" si="3"/>
        <v>12</v>
      </c>
      <c r="I72" s="2889"/>
    </row>
    <row r="73" spans="1:9">
      <c r="A73" s="3415" t="s">
        <v>5578</v>
      </c>
      <c r="B73" s="2597" t="s">
        <v>5579</v>
      </c>
      <c r="C73" s="2871">
        <v>0</v>
      </c>
      <c r="D73" s="2871">
        <v>0</v>
      </c>
      <c r="E73" s="2870">
        <v>0</v>
      </c>
      <c r="F73" s="2870">
        <v>5</v>
      </c>
      <c r="G73" s="2869">
        <f t="shared" ref="G73:G104" si="4">C73+E73</f>
        <v>0</v>
      </c>
      <c r="H73" s="2869">
        <f t="shared" ref="H73:H104" si="5">D73+F73</f>
        <v>5</v>
      </c>
      <c r="I73" s="2889"/>
    </row>
    <row r="74" spans="1:9">
      <c r="A74" s="3416" t="s">
        <v>5580</v>
      </c>
      <c r="B74" s="3417" t="s">
        <v>5581</v>
      </c>
      <c r="C74" s="2871">
        <v>1</v>
      </c>
      <c r="D74" s="2871">
        <v>0</v>
      </c>
      <c r="E74" s="2870">
        <v>2</v>
      </c>
      <c r="F74" s="2870">
        <v>2</v>
      </c>
      <c r="G74" s="2869">
        <f t="shared" si="4"/>
        <v>3</v>
      </c>
      <c r="H74" s="2869">
        <f t="shared" si="5"/>
        <v>2</v>
      </c>
      <c r="I74" s="2896"/>
    </row>
    <row r="75" spans="1:9">
      <c r="A75" s="2916" t="s">
        <v>2609</v>
      </c>
      <c r="B75" s="2915" t="s">
        <v>2610</v>
      </c>
      <c r="C75" s="2871">
        <v>0</v>
      </c>
      <c r="D75" s="2871">
        <v>0</v>
      </c>
      <c r="E75" s="2870">
        <v>0</v>
      </c>
      <c r="F75" s="2870">
        <v>1</v>
      </c>
      <c r="G75" s="2869">
        <f t="shared" si="4"/>
        <v>0</v>
      </c>
      <c r="H75" s="2869">
        <f t="shared" si="5"/>
        <v>1</v>
      </c>
      <c r="I75" s="2889"/>
    </row>
    <row r="76" spans="1:9">
      <c r="A76" s="2914" t="s">
        <v>2163</v>
      </c>
      <c r="B76" s="2913" t="s">
        <v>5582</v>
      </c>
      <c r="C76" s="2871">
        <v>0</v>
      </c>
      <c r="D76" s="2871">
        <v>0</v>
      </c>
      <c r="E76" s="2870">
        <v>132</v>
      </c>
      <c r="F76" s="2870">
        <v>150</v>
      </c>
      <c r="G76" s="2869">
        <f t="shared" si="4"/>
        <v>132</v>
      </c>
      <c r="H76" s="2869">
        <f t="shared" si="5"/>
        <v>150</v>
      </c>
      <c r="I76" s="2889"/>
    </row>
    <row r="77" spans="1:9">
      <c r="A77" s="2893" t="s">
        <v>2357</v>
      </c>
      <c r="B77" s="2892" t="s">
        <v>2358</v>
      </c>
      <c r="C77" s="2871">
        <v>0</v>
      </c>
      <c r="D77" s="2871">
        <v>0</v>
      </c>
      <c r="E77" s="2870">
        <v>17</v>
      </c>
      <c r="F77" s="2870">
        <v>50</v>
      </c>
      <c r="G77" s="2869">
        <f t="shared" si="4"/>
        <v>17</v>
      </c>
      <c r="H77" s="2869">
        <f t="shared" si="5"/>
        <v>50</v>
      </c>
      <c r="I77" s="2889"/>
    </row>
    <row r="78" spans="1:9">
      <c r="A78" s="2899" t="s">
        <v>2165</v>
      </c>
      <c r="B78" s="2900" t="s">
        <v>2166</v>
      </c>
      <c r="C78" s="2871">
        <v>0</v>
      </c>
      <c r="D78" s="2871">
        <v>0</v>
      </c>
      <c r="E78" s="2870">
        <v>496</v>
      </c>
      <c r="F78" s="2870">
        <v>500</v>
      </c>
      <c r="G78" s="2869">
        <f t="shared" si="4"/>
        <v>496</v>
      </c>
      <c r="H78" s="2869">
        <f t="shared" si="5"/>
        <v>500</v>
      </c>
      <c r="I78" s="2888"/>
    </row>
    <row r="79" spans="1:9">
      <c r="A79" s="2883" t="s">
        <v>2167</v>
      </c>
      <c r="B79" s="2884" t="s">
        <v>2168</v>
      </c>
      <c r="C79" s="2871">
        <v>0</v>
      </c>
      <c r="D79" s="2871">
        <v>0</v>
      </c>
      <c r="E79" s="2870">
        <v>120</v>
      </c>
      <c r="F79" s="2870">
        <v>200</v>
      </c>
      <c r="G79" s="2869">
        <f t="shared" si="4"/>
        <v>120</v>
      </c>
      <c r="H79" s="2869">
        <f t="shared" si="5"/>
        <v>200</v>
      </c>
      <c r="I79" s="2912"/>
    </row>
    <row r="80" spans="1:9">
      <c r="A80" s="2883" t="s">
        <v>2171</v>
      </c>
      <c r="B80" s="2884" t="s">
        <v>2172</v>
      </c>
      <c r="C80" s="2871">
        <v>0</v>
      </c>
      <c r="D80" s="2871">
        <v>0</v>
      </c>
      <c r="E80" s="2870">
        <v>49</v>
      </c>
      <c r="F80" s="2870">
        <v>50</v>
      </c>
      <c r="G80" s="2869">
        <f t="shared" si="4"/>
        <v>49</v>
      </c>
      <c r="H80" s="2869">
        <f t="shared" si="5"/>
        <v>50</v>
      </c>
      <c r="I80" s="2888"/>
    </row>
    <row r="81" spans="1:9">
      <c r="A81" s="2891" t="s">
        <v>2173</v>
      </c>
      <c r="B81" s="2897" t="s">
        <v>2174</v>
      </c>
      <c r="C81" s="2871">
        <v>1</v>
      </c>
      <c r="D81" s="2871">
        <v>0</v>
      </c>
      <c r="E81" s="2870">
        <v>1827</v>
      </c>
      <c r="F81" s="2870">
        <v>1800</v>
      </c>
      <c r="G81" s="2869">
        <f t="shared" si="4"/>
        <v>1828</v>
      </c>
      <c r="H81" s="2869">
        <f t="shared" si="5"/>
        <v>1800</v>
      </c>
      <c r="I81" s="2888"/>
    </row>
    <row r="82" spans="1:9">
      <c r="A82" s="2899" t="s">
        <v>2375</v>
      </c>
      <c r="B82" s="2900" t="s">
        <v>2376</v>
      </c>
      <c r="C82" s="2871">
        <v>0</v>
      </c>
      <c r="D82" s="2871">
        <v>0</v>
      </c>
      <c r="E82" s="2870">
        <v>0</v>
      </c>
      <c r="F82" s="2870">
        <v>1</v>
      </c>
      <c r="G82" s="2869">
        <f t="shared" si="4"/>
        <v>0</v>
      </c>
      <c r="H82" s="2869">
        <f t="shared" si="5"/>
        <v>1</v>
      </c>
      <c r="I82" s="2889"/>
    </row>
    <row r="83" spans="1:9">
      <c r="A83" s="2899" t="s">
        <v>2175</v>
      </c>
      <c r="B83" s="2900" t="s">
        <v>2176</v>
      </c>
      <c r="C83" s="2871">
        <v>0</v>
      </c>
      <c r="D83" s="2871">
        <v>0</v>
      </c>
      <c r="E83" s="2870">
        <v>6</v>
      </c>
      <c r="F83" s="2870">
        <v>5</v>
      </c>
      <c r="G83" s="2869">
        <f t="shared" si="4"/>
        <v>6</v>
      </c>
      <c r="H83" s="2869">
        <f t="shared" si="5"/>
        <v>5</v>
      </c>
      <c r="I83" s="2888"/>
    </row>
    <row r="84" spans="1:9">
      <c r="A84" s="2899" t="s">
        <v>2377</v>
      </c>
      <c r="B84" s="2900" t="s">
        <v>2378</v>
      </c>
      <c r="C84" s="2871">
        <v>0</v>
      </c>
      <c r="D84" s="2871">
        <v>0</v>
      </c>
      <c r="E84" s="2870">
        <v>0</v>
      </c>
      <c r="F84" s="2870">
        <v>1</v>
      </c>
      <c r="G84" s="2869">
        <f t="shared" si="4"/>
        <v>0</v>
      </c>
      <c r="H84" s="2869">
        <f t="shared" si="5"/>
        <v>1</v>
      </c>
      <c r="I84" s="2896"/>
    </row>
    <row r="85" spans="1:9">
      <c r="A85" s="2909" t="s">
        <v>5583</v>
      </c>
      <c r="B85" s="2908" t="s">
        <v>5584</v>
      </c>
      <c r="C85" s="2871">
        <v>0</v>
      </c>
      <c r="D85" s="2871">
        <v>1</v>
      </c>
      <c r="E85" s="2870">
        <v>0</v>
      </c>
      <c r="F85" s="2870">
        <v>1</v>
      </c>
      <c r="G85" s="2869">
        <f t="shared" si="4"/>
        <v>0</v>
      </c>
      <c r="H85" s="2869">
        <f t="shared" si="5"/>
        <v>2</v>
      </c>
      <c r="I85" s="2889"/>
    </row>
    <row r="86" spans="1:9">
      <c r="A86" s="2911" t="s">
        <v>5585</v>
      </c>
      <c r="B86" s="2910" t="s">
        <v>5586</v>
      </c>
      <c r="C86" s="2871">
        <v>0</v>
      </c>
      <c r="D86" s="2871">
        <v>0</v>
      </c>
      <c r="E86" s="2870">
        <v>0</v>
      </c>
      <c r="F86" s="2870">
        <v>1</v>
      </c>
      <c r="G86" s="2869">
        <f t="shared" si="4"/>
        <v>0</v>
      </c>
      <c r="H86" s="2869">
        <f t="shared" si="5"/>
        <v>1</v>
      </c>
      <c r="I86" s="2889"/>
    </row>
    <row r="87" spans="1:9">
      <c r="A87" s="2899" t="s">
        <v>5587</v>
      </c>
      <c r="B87" s="2908" t="s">
        <v>5588</v>
      </c>
      <c r="C87" s="2871">
        <v>0</v>
      </c>
      <c r="D87" s="2871">
        <v>0</v>
      </c>
      <c r="E87" s="2870">
        <v>0</v>
      </c>
      <c r="F87" s="2870">
        <v>1</v>
      </c>
      <c r="G87" s="2869">
        <f t="shared" si="4"/>
        <v>0</v>
      </c>
      <c r="H87" s="2869">
        <f t="shared" si="5"/>
        <v>1</v>
      </c>
      <c r="I87" s="2889"/>
    </row>
    <row r="88" spans="1:9">
      <c r="A88" s="2909" t="s">
        <v>5589</v>
      </c>
      <c r="B88" s="2908" t="s">
        <v>5590</v>
      </c>
      <c r="C88" s="2871">
        <v>0</v>
      </c>
      <c r="D88" s="2871">
        <v>1</v>
      </c>
      <c r="E88" s="2870">
        <v>0</v>
      </c>
      <c r="F88" s="2870">
        <v>1</v>
      </c>
      <c r="G88" s="2869">
        <f t="shared" si="4"/>
        <v>0</v>
      </c>
      <c r="H88" s="2869">
        <f t="shared" si="5"/>
        <v>2</v>
      </c>
      <c r="I88" s="2889"/>
    </row>
    <row r="89" spans="1:9">
      <c r="A89" s="2899" t="s">
        <v>2177</v>
      </c>
      <c r="B89" s="2900" t="s">
        <v>2178</v>
      </c>
      <c r="C89" s="2871">
        <v>0</v>
      </c>
      <c r="D89" s="2871">
        <v>0</v>
      </c>
      <c r="E89" s="2870">
        <v>139</v>
      </c>
      <c r="F89" s="2870">
        <v>150</v>
      </c>
      <c r="G89" s="2869">
        <f t="shared" si="4"/>
        <v>139</v>
      </c>
      <c r="H89" s="2869">
        <f t="shared" si="5"/>
        <v>150</v>
      </c>
      <c r="I89" s="2868"/>
    </row>
    <row r="90" spans="1:9">
      <c r="A90" s="2893" t="s">
        <v>5120</v>
      </c>
      <c r="B90" s="2892" t="s">
        <v>5121</v>
      </c>
      <c r="C90" s="2871">
        <v>0</v>
      </c>
      <c r="D90" s="2871">
        <v>0</v>
      </c>
      <c r="E90" s="2870">
        <v>41</v>
      </c>
      <c r="F90" s="2870">
        <v>40</v>
      </c>
      <c r="G90" s="2869">
        <f t="shared" si="4"/>
        <v>41</v>
      </c>
      <c r="H90" s="2869">
        <f t="shared" si="5"/>
        <v>40</v>
      </c>
      <c r="I90" s="2889"/>
    </row>
    <row r="91" spans="1:9">
      <c r="A91" s="2907" t="s">
        <v>2961</v>
      </c>
      <c r="B91" s="2906" t="s">
        <v>5591</v>
      </c>
      <c r="C91" s="2871">
        <v>0</v>
      </c>
      <c r="D91" s="2871">
        <v>0</v>
      </c>
      <c r="E91" s="2870">
        <v>0</v>
      </c>
      <c r="F91" s="2870">
        <v>1</v>
      </c>
      <c r="G91" s="2869">
        <f t="shared" si="4"/>
        <v>0</v>
      </c>
      <c r="H91" s="2869">
        <f t="shared" si="5"/>
        <v>1</v>
      </c>
      <c r="I91" s="2889"/>
    </row>
    <row r="92" spans="1:9">
      <c r="A92" s="2899" t="s">
        <v>2181</v>
      </c>
      <c r="B92" s="2900" t="s">
        <v>2182</v>
      </c>
      <c r="C92" s="2871">
        <v>0</v>
      </c>
      <c r="D92" s="2871">
        <v>100</v>
      </c>
      <c r="E92" s="2870">
        <v>3993</v>
      </c>
      <c r="F92" s="2870">
        <v>5000</v>
      </c>
      <c r="G92" s="2869">
        <f t="shared" si="4"/>
        <v>3993</v>
      </c>
      <c r="H92" s="2869">
        <f t="shared" si="5"/>
        <v>5100</v>
      </c>
      <c r="I92" s="2868"/>
    </row>
    <row r="93" spans="1:9">
      <c r="A93" s="2899" t="s">
        <v>2559</v>
      </c>
      <c r="B93" s="2900" t="s">
        <v>2560</v>
      </c>
      <c r="C93" s="2871">
        <v>0</v>
      </c>
      <c r="D93" s="2871">
        <v>0</v>
      </c>
      <c r="E93" s="2870">
        <v>712</v>
      </c>
      <c r="F93" s="2870">
        <v>600</v>
      </c>
      <c r="G93" s="2869">
        <f t="shared" si="4"/>
        <v>712</v>
      </c>
      <c r="H93" s="2869">
        <f t="shared" si="5"/>
        <v>600</v>
      </c>
      <c r="I93" s="2888"/>
    </row>
    <row r="94" spans="1:9">
      <c r="A94" s="2905" t="s">
        <v>2185</v>
      </c>
      <c r="B94" s="2898" t="s">
        <v>2186</v>
      </c>
      <c r="C94" s="2871">
        <v>0</v>
      </c>
      <c r="D94" s="2871">
        <v>0</v>
      </c>
      <c r="E94" s="2870">
        <v>2</v>
      </c>
      <c r="F94" s="2870">
        <v>2</v>
      </c>
      <c r="G94" s="2869">
        <f t="shared" si="4"/>
        <v>2</v>
      </c>
      <c r="H94" s="2869">
        <f t="shared" si="5"/>
        <v>2</v>
      </c>
      <c r="I94" s="2868"/>
    </row>
    <row r="95" spans="1:9">
      <c r="A95" s="2899" t="s">
        <v>2187</v>
      </c>
      <c r="B95" s="2900" t="s">
        <v>2188</v>
      </c>
      <c r="C95" s="2871">
        <v>0</v>
      </c>
      <c r="D95" s="2871">
        <v>0</v>
      </c>
      <c r="E95" s="2870">
        <v>176</v>
      </c>
      <c r="F95" s="2870">
        <v>100</v>
      </c>
      <c r="G95" s="2869">
        <f t="shared" si="4"/>
        <v>176</v>
      </c>
      <c r="H95" s="2869">
        <f t="shared" si="5"/>
        <v>100</v>
      </c>
      <c r="I95" s="2896"/>
    </row>
    <row r="96" spans="1:9">
      <c r="A96" s="2899" t="s">
        <v>2565</v>
      </c>
      <c r="B96" s="2900" t="s">
        <v>2566</v>
      </c>
      <c r="C96" s="2871">
        <v>0</v>
      </c>
      <c r="D96" s="2871">
        <v>0</v>
      </c>
      <c r="E96" s="2870">
        <v>3406</v>
      </c>
      <c r="F96" s="2870">
        <v>5000</v>
      </c>
      <c r="G96" s="2869">
        <f t="shared" si="4"/>
        <v>3406</v>
      </c>
      <c r="H96" s="2869">
        <f t="shared" si="5"/>
        <v>5000</v>
      </c>
      <c r="I96" s="2896"/>
    </row>
    <row r="97" spans="1:9" ht="24">
      <c r="A97" s="2905" t="s">
        <v>3967</v>
      </c>
      <c r="B97" s="2898" t="s">
        <v>3968</v>
      </c>
      <c r="C97" s="2871">
        <v>0</v>
      </c>
      <c r="D97" s="2871">
        <v>0</v>
      </c>
      <c r="E97" s="2870">
        <v>7</v>
      </c>
      <c r="F97" s="2870">
        <v>1</v>
      </c>
      <c r="G97" s="2869">
        <f t="shared" si="4"/>
        <v>7</v>
      </c>
      <c r="H97" s="2869">
        <f t="shared" si="5"/>
        <v>1</v>
      </c>
      <c r="I97" s="2889"/>
    </row>
    <row r="98" spans="1:9" ht="24">
      <c r="A98" s="2899" t="s">
        <v>3474</v>
      </c>
      <c r="B98" s="2898" t="s">
        <v>3475</v>
      </c>
      <c r="C98" s="2871">
        <v>0</v>
      </c>
      <c r="D98" s="2871">
        <v>0</v>
      </c>
      <c r="E98" s="2870">
        <v>0</v>
      </c>
      <c r="F98" s="2870">
        <v>1</v>
      </c>
      <c r="G98" s="2869">
        <f t="shared" si="4"/>
        <v>0</v>
      </c>
      <c r="H98" s="2869">
        <f t="shared" si="5"/>
        <v>1</v>
      </c>
      <c r="I98" s="2889"/>
    </row>
    <row r="99" spans="1:9">
      <c r="A99" s="2899" t="s">
        <v>2191</v>
      </c>
      <c r="B99" s="2898" t="s">
        <v>2192</v>
      </c>
      <c r="C99" s="2871">
        <v>0</v>
      </c>
      <c r="D99" s="2871">
        <v>0</v>
      </c>
      <c r="E99" s="2870">
        <v>0</v>
      </c>
      <c r="F99" s="2870">
        <v>1</v>
      </c>
      <c r="G99" s="2869">
        <f t="shared" si="4"/>
        <v>0</v>
      </c>
      <c r="H99" s="2869">
        <f t="shared" si="5"/>
        <v>1</v>
      </c>
      <c r="I99" s="2889"/>
    </row>
    <row r="100" spans="1:9">
      <c r="A100" s="2878" t="s">
        <v>5400</v>
      </c>
      <c r="B100" s="2902" t="s">
        <v>5401</v>
      </c>
      <c r="C100" s="2871">
        <v>0</v>
      </c>
      <c r="D100" s="2871">
        <v>0</v>
      </c>
      <c r="E100" s="2870">
        <v>2</v>
      </c>
      <c r="F100" s="2870">
        <v>1</v>
      </c>
      <c r="G100" s="2869">
        <f t="shared" si="4"/>
        <v>2</v>
      </c>
      <c r="H100" s="2869">
        <f t="shared" si="5"/>
        <v>1</v>
      </c>
      <c r="I100" s="2889"/>
    </row>
    <row r="101" spans="1:9">
      <c r="A101" s="2893" t="s">
        <v>4354</v>
      </c>
      <c r="B101" s="2892" t="s">
        <v>4355</v>
      </c>
      <c r="C101" s="2871">
        <v>0</v>
      </c>
      <c r="D101" s="2871">
        <v>0</v>
      </c>
      <c r="E101" s="2870">
        <v>1</v>
      </c>
      <c r="F101" s="2870">
        <v>2</v>
      </c>
      <c r="G101" s="2869">
        <f t="shared" si="4"/>
        <v>1</v>
      </c>
      <c r="H101" s="2869">
        <f t="shared" si="5"/>
        <v>2</v>
      </c>
      <c r="I101" s="2889"/>
    </row>
    <row r="102" spans="1:9" ht="24">
      <c r="A102" s="2904" t="s">
        <v>2193</v>
      </c>
      <c r="B102" s="2903" t="s">
        <v>2194</v>
      </c>
      <c r="C102" s="2871">
        <v>0</v>
      </c>
      <c r="D102" s="2871">
        <v>1</v>
      </c>
      <c r="E102" s="2870">
        <v>241</v>
      </c>
      <c r="F102" s="2870">
        <v>200</v>
      </c>
      <c r="G102" s="2869">
        <f t="shared" si="4"/>
        <v>241</v>
      </c>
      <c r="H102" s="2869">
        <f t="shared" si="5"/>
        <v>201</v>
      </c>
      <c r="I102" s="2896"/>
    </row>
    <row r="103" spans="1:9">
      <c r="A103" s="2904" t="s">
        <v>3205</v>
      </c>
      <c r="B103" s="2903" t="s">
        <v>3206</v>
      </c>
      <c r="C103" s="2871">
        <v>0</v>
      </c>
      <c r="D103" s="2871">
        <v>0</v>
      </c>
      <c r="E103" s="2870">
        <v>19</v>
      </c>
      <c r="F103" s="2870">
        <v>1</v>
      </c>
      <c r="G103" s="2869">
        <f t="shared" si="4"/>
        <v>19</v>
      </c>
      <c r="H103" s="2869">
        <f t="shared" si="5"/>
        <v>1</v>
      </c>
      <c r="I103" s="2896"/>
    </row>
    <row r="104" spans="1:9">
      <c r="A104" s="2878" t="s">
        <v>2235</v>
      </c>
      <c r="B104" s="2902" t="s">
        <v>2236</v>
      </c>
      <c r="C104" s="2871">
        <v>0</v>
      </c>
      <c r="D104" s="2871">
        <v>0</v>
      </c>
      <c r="E104" s="2870">
        <v>75</v>
      </c>
      <c r="F104" s="2870">
        <v>60</v>
      </c>
      <c r="G104" s="2869">
        <f t="shared" si="4"/>
        <v>75</v>
      </c>
      <c r="H104" s="2869">
        <f t="shared" si="5"/>
        <v>60</v>
      </c>
      <c r="I104" s="2889"/>
    </row>
    <row r="105" spans="1:9">
      <c r="A105" s="2899" t="s">
        <v>2195</v>
      </c>
      <c r="B105" s="2898" t="s">
        <v>2196</v>
      </c>
      <c r="C105" s="2871">
        <v>0</v>
      </c>
      <c r="D105" s="2871">
        <v>0</v>
      </c>
      <c r="E105" s="2870">
        <v>17547</v>
      </c>
      <c r="F105" s="2870">
        <v>17600</v>
      </c>
      <c r="G105" s="2869">
        <f t="shared" ref="G105:G136" si="6">C105+E105</f>
        <v>17547</v>
      </c>
      <c r="H105" s="2869">
        <f t="shared" ref="H105:H136" si="7">D105+F105</f>
        <v>17600</v>
      </c>
      <c r="I105" s="2889"/>
    </row>
    <row r="106" spans="1:9">
      <c r="A106" s="2899" t="s">
        <v>2197</v>
      </c>
      <c r="B106" s="2900" t="s">
        <v>2198</v>
      </c>
      <c r="C106" s="2871">
        <v>0</v>
      </c>
      <c r="D106" s="2871">
        <v>0</v>
      </c>
      <c r="E106" s="2870">
        <v>2275</v>
      </c>
      <c r="F106" s="2870">
        <v>2000</v>
      </c>
      <c r="G106" s="2869">
        <f t="shared" si="6"/>
        <v>2275</v>
      </c>
      <c r="H106" s="2869">
        <f t="shared" si="7"/>
        <v>2000</v>
      </c>
      <c r="I106" s="2868"/>
    </row>
    <row r="107" spans="1:9">
      <c r="A107" s="2901" t="s">
        <v>2237</v>
      </c>
      <c r="B107" s="2900" t="s">
        <v>2238</v>
      </c>
      <c r="C107" s="2871">
        <v>0</v>
      </c>
      <c r="D107" s="2871">
        <v>0</v>
      </c>
      <c r="E107" s="2870">
        <v>32</v>
      </c>
      <c r="F107" s="2870">
        <v>25</v>
      </c>
      <c r="G107" s="2869">
        <f t="shared" si="6"/>
        <v>32</v>
      </c>
      <c r="H107" s="2869">
        <f t="shared" si="7"/>
        <v>25</v>
      </c>
      <c r="I107" s="2896"/>
    </row>
    <row r="108" spans="1:9">
      <c r="A108" s="2899" t="s">
        <v>2571</v>
      </c>
      <c r="B108" s="2900" t="s">
        <v>2572</v>
      </c>
      <c r="C108" s="2871">
        <v>0</v>
      </c>
      <c r="D108" s="2871">
        <v>0</v>
      </c>
      <c r="E108" s="2870">
        <v>31</v>
      </c>
      <c r="F108" s="2870">
        <v>30</v>
      </c>
      <c r="G108" s="2869">
        <f t="shared" si="6"/>
        <v>31</v>
      </c>
      <c r="H108" s="2869">
        <f t="shared" si="7"/>
        <v>30</v>
      </c>
      <c r="I108" s="2868"/>
    </row>
    <row r="109" spans="1:9">
      <c r="A109" s="2899" t="s">
        <v>2199</v>
      </c>
      <c r="B109" s="2898" t="s">
        <v>2200</v>
      </c>
      <c r="C109" s="2871">
        <v>0</v>
      </c>
      <c r="D109" s="2871">
        <v>0</v>
      </c>
      <c r="E109" s="2870">
        <v>2347</v>
      </c>
      <c r="F109" s="2870">
        <v>2350</v>
      </c>
      <c r="G109" s="2869">
        <f t="shared" si="6"/>
        <v>2347</v>
      </c>
      <c r="H109" s="2869">
        <f t="shared" si="7"/>
        <v>2350</v>
      </c>
      <c r="I109" s="2896"/>
    </row>
    <row r="110" spans="1:9">
      <c r="A110" s="2891" t="s">
        <v>2201</v>
      </c>
      <c r="B110" s="2897" t="s">
        <v>2202</v>
      </c>
      <c r="C110" s="2871">
        <v>1</v>
      </c>
      <c r="D110" s="2871">
        <v>1</v>
      </c>
      <c r="E110" s="2870">
        <v>15227</v>
      </c>
      <c r="F110" s="2870">
        <v>15200</v>
      </c>
      <c r="G110" s="2869">
        <f t="shared" si="6"/>
        <v>15228</v>
      </c>
      <c r="H110" s="2869">
        <f t="shared" si="7"/>
        <v>15201</v>
      </c>
      <c r="I110" s="2888"/>
    </row>
    <row r="111" spans="1:9" ht="24">
      <c r="A111" s="2891" t="s">
        <v>2203</v>
      </c>
      <c r="B111" s="2890" t="s">
        <v>2204</v>
      </c>
      <c r="C111" s="2871">
        <v>0</v>
      </c>
      <c r="D111" s="2871">
        <v>0</v>
      </c>
      <c r="E111" s="2870">
        <v>19362</v>
      </c>
      <c r="F111" s="2870">
        <v>19500</v>
      </c>
      <c r="G111" s="2869">
        <f t="shared" si="6"/>
        <v>19362</v>
      </c>
      <c r="H111" s="2869">
        <f t="shared" si="7"/>
        <v>19500</v>
      </c>
      <c r="I111" s="2896"/>
    </row>
    <row r="112" spans="1:9">
      <c r="A112" s="2883" t="s">
        <v>3476</v>
      </c>
      <c r="B112" s="2882" t="s">
        <v>3477</v>
      </c>
      <c r="C112" s="2871">
        <v>0</v>
      </c>
      <c r="D112" s="2871">
        <v>0</v>
      </c>
      <c r="E112" s="2870">
        <v>2</v>
      </c>
      <c r="F112" s="2870">
        <v>2</v>
      </c>
      <c r="G112" s="2869">
        <f t="shared" si="6"/>
        <v>2</v>
      </c>
      <c r="H112" s="2869">
        <f t="shared" si="7"/>
        <v>2</v>
      </c>
      <c r="I112" s="2868"/>
    </row>
    <row r="113" spans="1:9">
      <c r="A113" s="2883" t="s">
        <v>2205</v>
      </c>
      <c r="B113" s="2882" t="s">
        <v>2206</v>
      </c>
      <c r="C113" s="2871">
        <v>0</v>
      </c>
      <c r="D113" s="2871">
        <v>0</v>
      </c>
      <c r="E113" s="2870">
        <v>8044</v>
      </c>
      <c r="F113" s="2870">
        <v>8000</v>
      </c>
      <c r="G113" s="2869">
        <f t="shared" si="6"/>
        <v>8044</v>
      </c>
      <c r="H113" s="2869">
        <f t="shared" si="7"/>
        <v>8000</v>
      </c>
      <c r="I113" s="2889"/>
    </row>
    <row r="114" spans="1:9">
      <c r="A114" s="2895" t="s">
        <v>2573</v>
      </c>
      <c r="B114" s="2894" t="s">
        <v>2574</v>
      </c>
      <c r="C114" s="2871">
        <v>0</v>
      </c>
      <c r="D114" s="2871">
        <v>0</v>
      </c>
      <c r="E114" s="2870">
        <v>2178</v>
      </c>
      <c r="F114" s="2870">
        <v>2000</v>
      </c>
      <c r="G114" s="2869">
        <f t="shared" si="6"/>
        <v>2178</v>
      </c>
      <c r="H114" s="2869">
        <f t="shared" si="7"/>
        <v>2000</v>
      </c>
      <c r="I114" s="2889"/>
    </row>
    <row r="115" spans="1:9" ht="24">
      <c r="A115" s="2891" t="s">
        <v>2209</v>
      </c>
      <c r="B115" s="2890" t="s">
        <v>2210</v>
      </c>
      <c r="C115" s="2871">
        <v>0</v>
      </c>
      <c r="D115" s="2871">
        <v>0</v>
      </c>
      <c r="E115" s="2870">
        <v>376</v>
      </c>
      <c r="F115" s="2870">
        <v>300</v>
      </c>
      <c r="G115" s="2869">
        <f t="shared" si="6"/>
        <v>376</v>
      </c>
      <c r="H115" s="2869">
        <f t="shared" si="7"/>
        <v>300</v>
      </c>
      <c r="I115" s="2889"/>
    </row>
    <row r="116" spans="1:9">
      <c r="A116" s="2893" t="s">
        <v>2577</v>
      </c>
      <c r="B116" s="2892" t="s">
        <v>2578</v>
      </c>
      <c r="C116" s="2871">
        <v>0</v>
      </c>
      <c r="D116" s="2871">
        <v>0</v>
      </c>
      <c r="E116" s="2870">
        <v>1</v>
      </c>
      <c r="F116" s="2870">
        <v>2</v>
      </c>
      <c r="G116" s="2869">
        <f t="shared" si="6"/>
        <v>1</v>
      </c>
      <c r="H116" s="2869">
        <f t="shared" si="7"/>
        <v>2</v>
      </c>
      <c r="I116" s="2889"/>
    </row>
    <row r="117" spans="1:9">
      <c r="A117" s="2891" t="s">
        <v>3207</v>
      </c>
      <c r="B117" s="2890" t="s">
        <v>5592</v>
      </c>
      <c r="C117" s="2871">
        <v>0</v>
      </c>
      <c r="D117" s="2871">
        <v>0</v>
      </c>
      <c r="E117" s="2870">
        <v>14</v>
      </c>
      <c r="F117" s="2870">
        <v>10</v>
      </c>
      <c r="G117" s="2869">
        <f t="shared" si="6"/>
        <v>14</v>
      </c>
      <c r="H117" s="2869">
        <f t="shared" si="7"/>
        <v>10</v>
      </c>
      <c r="I117" s="2889"/>
    </row>
    <row r="118" spans="1:9">
      <c r="A118" s="2883" t="s">
        <v>2211</v>
      </c>
      <c r="B118" s="2882" t="s">
        <v>2212</v>
      </c>
      <c r="C118" s="2871">
        <v>0</v>
      </c>
      <c r="D118" s="2871">
        <v>0</v>
      </c>
      <c r="E118" s="2870">
        <v>1144</v>
      </c>
      <c r="F118" s="2870">
        <v>900</v>
      </c>
      <c r="G118" s="2869">
        <f t="shared" si="6"/>
        <v>1144</v>
      </c>
      <c r="H118" s="2869">
        <f t="shared" si="7"/>
        <v>900</v>
      </c>
      <c r="I118" s="2888"/>
    </row>
    <row r="119" spans="1:9">
      <c r="A119" s="2883" t="s">
        <v>2583</v>
      </c>
      <c r="B119" s="2884" t="s">
        <v>2584</v>
      </c>
      <c r="C119" s="2871">
        <v>0</v>
      </c>
      <c r="D119" s="2887">
        <v>0</v>
      </c>
      <c r="E119" s="2870">
        <v>183</v>
      </c>
      <c r="F119" s="2886">
        <v>150</v>
      </c>
      <c r="G119" s="2869">
        <f t="shared" si="6"/>
        <v>183</v>
      </c>
      <c r="H119" s="2869">
        <f t="shared" si="7"/>
        <v>150</v>
      </c>
      <c r="I119" s="2885"/>
    </row>
    <row r="120" spans="1:9">
      <c r="A120" s="2874" t="s">
        <v>5133</v>
      </c>
      <c r="B120" s="2882" t="s">
        <v>5134</v>
      </c>
      <c r="C120" s="2871">
        <v>0</v>
      </c>
      <c r="D120" s="2871">
        <v>0</v>
      </c>
      <c r="E120" s="2870">
        <v>3</v>
      </c>
      <c r="F120" s="2870">
        <v>2</v>
      </c>
      <c r="G120" s="2869">
        <f t="shared" si="6"/>
        <v>3</v>
      </c>
      <c r="H120" s="2869">
        <f t="shared" si="7"/>
        <v>2</v>
      </c>
      <c r="I120" s="2868"/>
    </row>
    <row r="121" spans="1:9">
      <c r="A121" s="2883" t="s">
        <v>2213</v>
      </c>
      <c r="B121" s="2882" t="s">
        <v>2214</v>
      </c>
      <c r="C121" s="2871">
        <v>0</v>
      </c>
      <c r="D121" s="2871">
        <v>0</v>
      </c>
      <c r="E121" s="2870">
        <v>75</v>
      </c>
      <c r="F121" s="2870">
        <v>60</v>
      </c>
      <c r="G121" s="2869">
        <f t="shared" si="6"/>
        <v>75</v>
      </c>
      <c r="H121" s="2869">
        <f t="shared" si="7"/>
        <v>60</v>
      </c>
      <c r="I121" s="2868"/>
    </row>
    <row r="122" spans="1:9">
      <c r="A122" s="2883" t="s">
        <v>3478</v>
      </c>
      <c r="B122" s="2884" t="s">
        <v>3479</v>
      </c>
      <c r="C122" s="2871">
        <v>0</v>
      </c>
      <c r="D122" s="2871">
        <v>0</v>
      </c>
      <c r="E122" s="2870">
        <v>4</v>
      </c>
      <c r="F122" s="2870">
        <v>5</v>
      </c>
      <c r="G122" s="2869">
        <f t="shared" si="6"/>
        <v>4</v>
      </c>
      <c r="H122" s="2869">
        <f t="shared" si="7"/>
        <v>5</v>
      </c>
      <c r="I122" s="2868"/>
    </row>
    <row r="123" spans="1:9" ht="24">
      <c r="A123" s="2883" t="s">
        <v>2215</v>
      </c>
      <c r="B123" s="2882" t="s">
        <v>2216</v>
      </c>
      <c r="C123" s="2871">
        <v>0</v>
      </c>
      <c r="D123" s="2871">
        <v>0</v>
      </c>
      <c r="E123" s="2870">
        <v>10878</v>
      </c>
      <c r="F123" s="2870">
        <v>8000</v>
      </c>
      <c r="G123" s="2869">
        <f t="shared" si="6"/>
        <v>10878</v>
      </c>
      <c r="H123" s="2869">
        <f t="shared" si="7"/>
        <v>8000</v>
      </c>
      <c r="I123" s="2868"/>
    </row>
    <row r="124" spans="1:9" ht="24">
      <c r="A124" s="2883" t="s">
        <v>5135</v>
      </c>
      <c r="B124" s="2882" t="s">
        <v>5136</v>
      </c>
      <c r="C124" s="2871">
        <v>0</v>
      </c>
      <c r="D124" s="2871">
        <v>0</v>
      </c>
      <c r="E124" s="2870">
        <v>1</v>
      </c>
      <c r="F124" s="2870">
        <v>1</v>
      </c>
      <c r="G124" s="2869">
        <f t="shared" si="6"/>
        <v>1</v>
      </c>
      <c r="H124" s="2869">
        <f t="shared" si="7"/>
        <v>1</v>
      </c>
      <c r="I124" s="2868"/>
    </row>
    <row r="125" spans="1:9">
      <c r="A125" s="2881" t="s">
        <v>5593</v>
      </c>
      <c r="B125" s="2880" t="s">
        <v>5594</v>
      </c>
      <c r="C125" s="2871">
        <v>0</v>
      </c>
      <c r="D125" s="2871">
        <v>1</v>
      </c>
      <c r="E125" s="2870">
        <v>0</v>
      </c>
      <c r="F125" s="2870">
        <v>1</v>
      </c>
      <c r="G125" s="2869">
        <f t="shared" si="6"/>
        <v>0</v>
      </c>
      <c r="H125" s="2869">
        <f t="shared" si="7"/>
        <v>2</v>
      </c>
      <c r="I125" s="2868"/>
    </row>
    <row r="126" spans="1:9">
      <c r="A126" s="2879" t="s">
        <v>2217</v>
      </c>
      <c r="B126" s="2872" t="s">
        <v>2218</v>
      </c>
      <c r="C126" s="2871">
        <v>0</v>
      </c>
      <c r="D126" s="2871">
        <v>0</v>
      </c>
      <c r="E126" s="2870">
        <v>1808</v>
      </c>
      <c r="F126" s="2870">
        <v>1800</v>
      </c>
      <c r="G126" s="2869">
        <f t="shared" si="6"/>
        <v>1808</v>
      </c>
      <c r="H126" s="2869">
        <f t="shared" si="7"/>
        <v>1800</v>
      </c>
      <c r="I126" s="2868"/>
    </row>
    <row r="127" spans="1:9">
      <c r="A127" s="2879" t="s">
        <v>1804</v>
      </c>
      <c r="B127" s="2872" t="s">
        <v>1805</v>
      </c>
      <c r="C127" s="2871">
        <v>13</v>
      </c>
      <c r="D127" s="2871">
        <v>1</v>
      </c>
      <c r="E127" s="2870">
        <v>0</v>
      </c>
      <c r="F127" s="2870">
        <v>0</v>
      </c>
      <c r="G127" s="2869">
        <f t="shared" si="6"/>
        <v>13</v>
      </c>
      <c r="H127" s="2869">
        <f t="shared" si="7"/>
        <v>1</v>
      </c>
      <c r="I127" s="2868"/>
    </row>
    <row r="128" spans="1:9">
      <c r="A128" s="2879" t="s">
        <v>5595</v>
      </c>
      <c r="B128" s="2872" t="s">
        <v>5596</v>
      </c>
      <c r="C128" s="2871">
        <v>0</v>
      </c>
      <c r="D128" s="2871">
        <v>2</v>
      </c>
      <c r="E128" s="2870">
        <v>3</v>
      </c>
      <c r="F128" s="2870">
        <v>5</v>
      </c>
      <c r="G128" s="2869">
        <f t="shared" si="6"/>
        <v>3</v>
      </c>
      <c r="H128" s="2869">
        <f t="shared" si="7"/>
        <v>7</v>
      </c>
      <c r="I128" s="2868"/>
    </row>
    <row r="129" spans="1:9">
      <c r="A129" s="2879" t="s">
        <v>3486</v>
      </c>
      <c r="B129" s="2872" t="s">
        <v>3487</v>
      </c>
      <c r="C129" s="2871">
        <v>0</v>
      </c>
      <c r="D129" s="2871">
        <v>0</v>
      </c>
      <c r="E129" s="2870">
        <v>12</v>
      </c>
      <c r="F129" s="2870">
        <v>50</v>
      </c>
      <c r="G129" s="2869">
        <f t="shared" si="6"/>
        <v>12</v>
      </c>
      <c r="H129" s="2869">
        <f t="shared" si="7"/>
        <v>50</v>
      </c>
      <c r="I129" s="2868"/>
    </row>
    <row r="130" spans="1:9">
      <c r="A130" s="2879" t="s">
        <v>2367</v>
      </c>
      <c r="B130" s="2872" t="s">
        <v>2368</v>
      </c>
      <c r="C130" s="2871">
        <v>0</v>
      </c>
      <c r="D130" s="2871">
        <v>0</v>
      </c>
      <c r="E130" s="2870">
        <v>1</v>
      </c>
      <c r="F130" s="2870">
        <v>5</v>
      </c>
      <c r="G130" s="2869">
        <f t="shared" si="6"/>
        <v>1</v>
      </c>
      <c r="H130" s="2869">
        <f t="shared" si="7"/>
        <v>5</v>
      </c>
      <c r="I130" s="2868"/>
    </row>
    <row r="131" spans="1:9">
      <c r="A131" s="2879" t="s">
        <v>2379</v>
      </c>
      <c r="B131" s="2872" t="s">
        <v>2380</v>
      </c>
      <c r="C131" s="2871">
        <v>0</v>
      </c>
      <c r="D131" s="2871">
        <v>0</v>
      </c>
      <c r="E131" s="2870">
        <v>1</v>
      </c>
      <c r="F131" s="2870">
        <v>10</v>
      </c>
      <c r="G131" s="2869">
        <f t="shared" si="6"/>
        <v>1</v>
      </c>
      <c r="H131" s="2869">
        <f t="shared" si="7"/>
        <v>10</v>
      </c>
      <c r="I131" s="2868"/>
    </row>
    <row r="132" spans="1:9">
      <c r="A132" s="2879" t="s">
        <v>2491</v>
      </c>
      <c r="B132" s="2872" t="s">
        <v>2340</v>
      </c>
      <c r="C132" s="2871">
        <v>0</v>
      </c>
      <c r="D132" s="2871">
        <v>0</v>
      </c>
      <c r="E132" s="2870">
        <v>1</v>
      </c>
      <c r="F132" s="2870">
        <v>1</v>
      </c>
      <c r="G132" s="2869">
        <f t="shared" si="6"/>
        <v>1</v>
      </c>
      <c r="H132" s="2869">
        <f t="shared" si="7"/>
        <v>1</v>
      </c>
      <c r="I132" s="2868"/>
    </row>
    <row r="133" spans="1:9">
      <c r="A133" s="2879" t="s">
        <v>2575</v>
      </c>
      <c r="B133" s="2872" t="s">
        <v>2576</v>
      </c>
      <c r="C133" s="2871">
        <v>0</v>
      </c>
      <c r="D133" s="2871">
        <v>0</v>
      </c>
      <c r="E133" s="2870">
        <v>4</v>
      </c>
      <c r="F133" s="2870">
        <v>4</v>
      </c>
      <c r="G133" s="2869">
        <f t="shared" si="6"/>
        <v>4</v>
      </c>
      <c r="H133" s="2869">
        <f t="shared" si="7"/>
        <v>4</v>
      </c>
      <c r="I133" s="2868"/>
    </row>
    <row r="134" spans="1:9">
      <c r="A134" s="2879" t="s">
        <v>2579</v>
      </c>
      <c r="B134" s="2872" t="s">
        <v>2580</v>
      </c>
      <c r="C134" s="2871">
        <v>0</v>
      </c>
      <c r="D134" s="2871">
        <v>0</v>
      </c>
      <c r="E134" s="2870">
        <v>2</v>
      </c>
      <c r="F134" s="2870">
        <v>2</v>
      </c>
      <c r="G134" s="2869">
        <f t="shared" si="6"/>
        <v>2</v>
      </c>
      <c r="H134" s="2869">
        <f t="shared" si="7"/>
        <v>2</v>
      </c>
      <c r="I134" s="2868"/>
    </row>
    <row r="135" spans="1:9" ht="24">
      <c r="A135" s="2879" t="s">
        <v>2581</v>
      </c>
      <c r="B135" s="2872" t="s">
        <v>2582</v>
      </c>
      <c r="C135" s="2871">
        <v>0</v>
      </c>
      <c r="D135" s="2871">
        <v>0</v>
      </c>
      <c r="E135" s="2870">
        <v>2</v>
      </c>
      <c r="F135" s="2870">
        <v>2</v>
      </c>
      <c r="G135" s="2869">
        <f t="shared" si="6"/>
        <v>2</v>
      </c>
      <c r="H135" s="2869">
        <f t="shared" si="7"/>
        <v>2</v>
      </c>
      <c r="I135" s="2868"/>
    </row>
    <row r="136" spans="1:9">
      <c r="A136" s="2879" t="s">
        <v>2241</v>
      </c>
      <c r="B136" s="2872" t="s">
        <v>2242</v>
      </c>
      <c r="C136" s="2871">
        <v>0</v>
      </c>
      <c r="D136" s="2871">
        <v>0</v>
      </c>
      <c r="E136" s="2870">
        <v>4</v>
      </c>
      <c r="F136" s="2870">
        <v>1</v>
      </c>
      <c r="G136" s="2869">
        <f t="shared" si="6"/>
        <v>4</v>
      </c>
      <c r="H136" s="2869">
        <f t="shared" si="7"/>
        <v>1</v>
      </c>
      <c r="I136" s="2868"/>
    </row>
    <row r="137" spans="1:9" ht="24">
      <c r="A137" s="2879" t="s">
        <v>2587</v>
      </c>
      <c r="B137" s="2872" t="s">
        <v>2588</v>
      </c>
      <c r="C137" s="2871">
        <v>0</v>
      </c>
      <c r="D137" s="2871">
        <v>0</v>
      </c>
      <c r="E137" s="2870">
        <v>123</v>
      </c>
      <c r="F137" s="2870">
        <v>120</v>
      </c>
      <c r="G137" s="2869">
        <f t="shared" ref="G137:G149" si="8">C137+E137</f>
        <v>123</v>
      </c>
      <c r="H137" s="2869">
        <f t="shared" ref="H137:H149" si="9">D137+F137</f>
        <v>120</v>
      </c>
      <c r="I137" s="2868"/>
    </row>
    <row r="138" spans="1:9">
      <c r="A138" s="2878" t="s">
        <v>3162</v>
      </c>
      <c r="B138" s="2877" t="s">
        <v>3163</v>
      </c>
      <c r="C138" s="2871">
        <v>0</v>
      </c>
      <c r="D138" s="2871">
        <v>100</v>
      </c>
      <c r="E138" s="2870">
        <v>0</v>
      </c>
      <c r="F138" s="2870">
        <v>1000</v>
      </c>
      <c r="G138" s="2869">
        <f t="shared" si="8"/>
        <v>0</v>
      </c>
      <c r="H138" s="2869">
        <f t="shared" si="9"/>
        <v>1100</v>
      </c>
      <c r="I138" s="2868"/>
    </row>
    <row r="139" spans="1:9">
      <c r="A139" s="2874" t="s">
        <v>2231</v>
      </c>
      <c r="B139" s="2876" t="s">
        <v>5597</v>
      </c>
      <c r="C139" s="2871">
        <v>0</v>
      </c>
      <c r="D139" s="2871">
        <v>100</v>
      </c>
      <c r="E139" s="2870">
        <v>0</v>
      </c>
      <c r="F139" s="2870">
        <v>1000</v>
      </c>
      <c r="G139" s="2869">
        <f t="shared" si="8"/>
        <v>0</v>
      </c>
      <c r="H139" s="2869">
        <f t="shared" si="9"/>
        <v>1100</v>
      </c>
      <c r="I139" s="2868"/>
    </row>
    <row r="140" spans="1:9">
      <c r="A140" s="2875" t="s">
        <v>5598</v>
      </c>
      <c r="B140" s="2873" t="s">
        <v>5599</v>
      </c>
      <c r="C140" s="2871">
        <v>0</v>
      </c>
      <c r="D140" s="2871">
        <v>1</v>
      </c>
      <c r="E140" s="2870">
        <v>0</v>
      </c>
      <c r="F140" s="2870">
        <v>1</v>
      </c>
      <c r="G140" s="2869">
        <f t="shared" si="8"/>
        <v>0</v>
      </c>
      <c r="H140" s="2869">
        <f t="shared" si="9"/>
        <v>2</v>
      </c>
      <c r="I140" s="2868"/>
    </row>
    <row r="141" spans="1:9">
      <c r="A141" s="2874" t="s">
        <v>5600</v>
      </c>
      <c r="B141" s="2873" t="s">
        <v>5601</v>
      </c>
      <c r="C141" s="2871">
        <v>0</v>
      </c>
      <c r="D141" s="2871">
        <v>0</v>
      </c>
      <c r="E141" s="2870">
        <v>0</v>
      </c>
      <c r="F141" s="2870">
        <v>1</v>
      </c>
      <c r="G141" s="2869">
        <f t="shared" si="8"/>
        <v>0</v>
      </c>
      <c r="H141" s="2869">
        <f t="shared" si="9"/>
        <v>1</v>
      </c>
      <c r="I141" s="2868"/>
    </row>
    <row r="142" spans="1:9">
      <c r="A142" s="2874" t="s">
        <v>5602</v>
      </c>
      <c r="B142" s="2873" t="s">
        <v>5603</v>
      </c>
      <c r="C142" s="2871">
        <v>0</v>
      </c>
      <c r="D142" s="2871">
        <v>1</v>
      </c>
      <c r="E142" s="2870">
        <v>0</v>
      </c>
      <c r="F142" s="2870">
        <v>5</v>
      </c>
      <c r="G142" s="2869">
        <f t="shared" si="8"/>
        <v>0</v>
      </c>
      <c r="H142" s="2869">
        <f t="shared" si="9"/>
        <v>6</v>
      </c>
      <c r="I142" s="2868"/>
    </row>
    <row r="143" spans="1:9">
      <c r="A143" s="2872" t="s">
        <v>5604</v>
      </c>
      <c r="B143" s="2872" t="s">
        <v>5605</v>
      </c>
      <c r="C143" s="2871">
        <v>0</v>
      </c>
      <c r="D143" s="2871">
        <v>3</v>
      </c>
      <c r="E143" s="2870">
        <v>0</v>
      </c>
      <c r="F143" s="2870">
        <v>0</v>
      </c>
      <c r="G143" s="2869">
        <f t="shared" si="8"/>
        <v>0</v>
      </c>
      <c r="H143" s="2869">
        <f t="shared" si="9"/>
        <v>3</v>
      </c>
      <c r="I143" s="2868"/>
    </row>
    <row r="144" spans="1:9">
      <c r="A144" s="2872" t="s">
        <v>2299</v>
      </c>
      <c r="B144" s="2872" t="s">
        <v>5606</v>
      </c>
      <c r="C144" s="2871">
        <v>0</v>
      </c>
      <c r="D144" s="2871">
        <v>0</v>
      </c>
      <c r="E144" s="2870">
        <v>0</v>
      </c>
      <c r="F144" s="2870">
        <v>2</v>
      </c>
      <c r="G144" s="2869">
        <f t="shared" si="8"/>
        <v>0</v>
      </c>
      <c r="H144" s="2869">
        <f t="shared" si="9"/>
        <v>2</v>
      </c>
      <c r="I144" s="2868"/>
    </row>
    <row r="145" spans="1:9">
      <c r="A145" s="2872" t="s">
        <v>4386</v>
      </c>
      <c r="B145" s="2872" t="s">
        <v>5607</v>
      </c>
      <c r="C145" s="2871">
        <v>0</v>
      </c>
      <c r="D145" s="2871">
        <v>1</v>
      </c>
      <c r="E145" s="2870">
        <v>0</v>
      </c>
      <c r="F145" s="2870">
        <v>20</v>
      </c>
      <c r="G145" s="2869">
        <f t="shared" si="8"/>
        <v>0</v>
      </c>
      <c r="H145" s="2869">
        <f t="shared" si="9"/>
        <v>21</v>
      </c>
      <c r="I145" s="2868"/>
    </row>
    <row r="146" spans="1:9">
      <c r="A146" s="2872" t="s">
        <v>5608</v>
      </c>
      <c r="B146" s="2872" t="s">
        <v>5609</v>
      </c>
      <c r="C146" s="2871">
        <v>0</v>
      </c>
      <c r="D146" s="2871">
        <v>2</v>
      </c>
      <c r="E146" s="2870">
        <v>0</v>
      </c>
      <c r="F146" s="2870">
        <v>2</v>
      </c>
      <c r="G146" s="2869">
        <f t="shared" si="8"/>
        <v>0</v>
      </c>
      <c r="H146" s="2869">
        <f t="shared" si="9"/>
        <v>4</v>
      </c>
      <c r="I146" s="2868"/>
    </row>
    <row r="147" spans="1:9">
      <c r="A147" s="2872" t="s">
        <v>5610</v>
      </c>
      <c r="B147" s="2872" t="s">
        <v>5611</v>
      </c>
      <c r="C147" s="2871">
        <v>0</v>
      </c>
      <c r="D147" s="2871">
        <v>1</v>
      </c>
      <c r="E147" s="2870">
        <v>0</v>
      </c>
      <c r="F147" s="2870">
        <v>2</v>
      </c>
      <c r="G147" s="2869">
        <f t="shared" si="8"/>
        <v>0</v>
      </c>
      <c r="H147" s="2869">
        <f t="shared" si="9"/>
        <v>3</v>
      </c>
      <c r="I147" s="2868"/>
    </row>
    <row r="148" spans="1:9" ht="24">
      <c r="A148" s="2872" t="s">
        <v>5612</v>
      </c>
      <c r="B148" s="2872" t="s">
        <v>5613</v>
      </c>
      <c r="C148" s="2871">
        <v>0</v>
      </c>
      <c r="D148" s="2871">
        <v>7</v>
      </c>
      <c r="E148" s="2870">
        <v>0</v>
      </c>
      <c r="F148" s="2870">
        <v>2</v>
      </c>
      <c r="G148" s="2869">
        <f t="shared" si="8"/>
        <v>0</v>
      </c>
      <c r="H148" s="2869">
        <f t="shared" si="9"/>
        <v>9</v>
      </c>
      <c r="I148" s="2868"/>
    </row>
    <row r="149" spans="1:9" ht="24">
      <c r="A149" s="2872" t="s">
        <v>5614</v>
      </c>
      <c r="B149" s="2872" t="s">
        <v>5615</v>
      </c>
      <c r="C149" s="2871">
        <v>0</v>
      </c>
      <c r="D149" s="2871">
        <v>12</v>
      </c>
      <c r="E149" s="2870">
        <v>0</v>
      </c>
      <c r="F149" s="2870">
        <v>10</v>
      </c>
      <c r="G149" s="2869">
        <f t="shared" si="8"/>
        <v>0</v>
      </c>
      <c r="H149" s="2869">
        <f t="shared" si="9"/>
        <v>22</v>
      </c>
      <c r="I149" s="2868"/>
    </row>
    <row r="150" spans="1:9">
      <c r="A150" s="2867"/>
      <c r="B150" s="2866" t="s">
        <v>15</v>
      </c>
      <c r="C150" s="2865">
        <f t="shared" ref="C150:H150" si="10">SUM(C9:C149)</f>
        <v>7232</v>
      </c>
      <c r="D150" s="2865">
        <f t="shared" si="10"/>
        <v>6636</v>
      </c>
      <c r="E150" s="2865">
        <f t="shared" si="10"/>
        <v>114584</v>
      </c>
      <c r="F150" s="2865">
        <f t="shared" si="10"/>
        <v>116026</v>
      </c>
      <c r="G150" s="2865">
        <f t="shared" si="10"/>
        <v>121816</v>
      </c>
      <c r="H150" s="2865">
        <f t="shared" si="10"/>
        <v>122662</v>
      </c>
      <c r="I150" s="2864"/>
    </row>
    <row r="151" spans="1:9">
      <c r="A151" s="3590" t="s">
        <v>2245</v>
      </c>
      <c r="B151" s="3591"/>
      <c r="C151" s="2861"/>
      <c r="D151" s="2861"/>
      <c r="E151" s="2861"/>
      <c r="F151" s="2861"/>
      <c r="G151" s="2861"/>
      <c r="H151" s="2861"/>
    </row>
    <row r="152" spans="1:9">
      <c r="A152" s="2863" t="s">
        <v>2246</v>
      </c>
      <c r="B152" s="2862" t="s">
        <v>2247</v>
      </c>
      <c r="C152" s="2861"/>
      <c r="D152" s="2861"/>
      <c r="E152" s="2861"/>
      <c r="F152" s="2861"/>
      <c r="G152" s="2861"/>
      <c r="H152" s="2861"/>
    </row>
    <row r="153" spans="1:9">
      <c r="A153" s="2863" t="s">
        <v>2248</v>
      </c>
      <c r="B153" s="2862" t="s">
        <v>2249</v>
      </c>
      <c r="C153" s="2861"/>
      <c r="D153" s="2861"/>
      <c r="E153" s="2861"/>
      <c r="F153" s="2861"/>
      <c r="G153" s="2861"/>
      <c r="H153" s="2861"/>
    </row>
    <row r="154" spans="1:9">
      <c r="A154" s="2863" t="s">
        <v>2250</v>
      </c>
      <c r="B154" s="2862" t="s">
        <v>2251</v>
      </c>
      <c r="C154" s="2861"/>
      <c r="D154" s="2861"/>
      <c r="E154" s="2861"/>
      <c r="F154" s="2861"/>
      <c r="G154" s="2861"/>
      <c r="H154" s="2861"/>
    </row>
    <row r="155" spans="1:9">
      <c r="A155" s="2863" t="s">
        <v>2252</v>
      </c>
      <c r="B155" s="2862" t="s">
        <v>2253</v>
      </c>
      <c r="C155" s="2861"/>
      <c r="D155" s="2861"/>
      <c r="E155" s="2861"/>
      <c r="F155" s="2861"/>
      <c r="G155" s="2861"/>
      <c r="H155" s="2861"/>
    </row>
    <row r="156" spans="1:9">
      <c r="A156" s="2863" t="s">
        <v>2254</v>
      </c>
      <c r="B156" s="2862" t="s">
        <v>2255</v>
      </c>
      <c r="C156" s="2861"/>
      <c r="D156" s="2861"/>
      <c r="E156" s="2861"/>
      <c r="F156" s="2861"/>
      <c r="G156" s="2861"/>
      <c r="H156" s="2861"/>
    </row>
    <row r="157" spans="1:9">
      <c r="A157" s="2960" t="s">
        <v>2256</v>
      </c>
      <c r="B157" s="2961" t="s">
        <v>2257</v>
      </c>
      <c r="C157" s="2962"/>
      <c r="D157" s="2962">
        <v>50</v>
      </c>
      <c r="E157" s="2962"/>
      <c r="F157" s="2962">
        <v>0</v>
      </c>
      <c r="G157" s="2962">
        <f t="shared" ref="G157:H159" si="11">C157+E157</f>
        <v>0</v>
      </c>
      <c r="H157" s="2962">
        <f t="shared" si="11"/>
        <v>50</v>
      </c>
    </row>
    <row r="158" spans="1:9" ht="36">
      <c r="A158" s="2960" t="s">
        <v>2258</v>
      </c>
      <c r="B158" s="2961" t="s">
        <v>2259</v>
      </c>
      <c r="C158" s="2962"/>
      <c r="D158" s="2962">
        <v>15</v>
      </c>
      <c r="E158" s="2962"/>
      <c r="F158" s="2962">
        <v>0</v>
      </c>
      <c r="G158" s="2962">
        <f t="shared" si="11"/>
        <v>0</v>
      </c>
      <c r="H158" s="2962">
        <f t="shared" si="11"/>
        <v>15</v>
      </c>
    </row>
    <row r="159" spans="1:9" ht="48">
      <c r="A159" s="2863" t="s">
        <v>2260</v>
      </c>
      <c r="B159" s="2862" t="s">
        <v>2261</v>
      </c>
      <c r="C159" s="2861"/>
      <c r="D159" s="2861">
        <v>5</v>
      </c>
      <c r="E159" s="2861"/>
      <c r="F159" s="2861">
        <v>0</v>
      </c>
      <c r="G159" s="2962">
        <f t="shared" si="11"/>
        <v>0</v>
      </c>
      <c r="H159" s="2962">
        <f t="shared" si="11"/>
        <v>5</v>
      </c>
    </row>
    <row r="160" spans="1:9">
      <c r="A160" s="3592" t="s">
        <v>2262</v>
      </c>
      <c r="B160" s="3593"/>
      <c r="C160" s="2861">
        <f t="shared" ref="C160:H160" si="12">SUM(C152:C159)</f>
        <v>0</v>
      </c>
      <c r="D160" s="2861">
        <f>SUM(D152:D159)</f>
        <v>70</v>
      </c>
      <c r="E160" s="2861">
        <f t="shared" si="12"/>
        <v>0</v>
      </c>
      <c r="F160" s="2861">
        <f t="shared" si="12"/>
        <v>0</v>
      </c>
      <c r="G160" s="2861">
        <f t="shared" si="12"/>
        <v>0</v>
      </c>
      <c r="H160" s="2861">
        <f t="shared" si="12"/>
        <v>70</v>
      </c>
    </row>
    <row r="161" spans="1:11">
      <c r="A161" s="608"/>
      <c r="B161" s="121" t="s">
        <v>2263</v>
      </c>
      <c r="C161" s="2860">
        <f t="shared" ref="C161:H161" si="13">C160+C150</f>
        <v>7232</v>
      </c>
      <c r="D161" s="2860">
        <f t="shared" si="13"/>
        <v>6706</v>
      </c>
      <c r="E161" s="2860">
        <f t="shared" si="13"/>
        <v>114584</v>
      </c>
      <c r="F161" s="2860">
        <f t="shared" si="13"/>
        <v>116026</v>
      </c>
      <c r="G161" s="2860">
        <f t="shared" si="13"/>
        <v>121816</v>
      </c>
      <c r="H161" s="2860">
        <f t="shared" si="13"/>
        <v>122732</v>
      </c>
      <c r="I161" s="2859"/>
      <c r="K161" s="2858"/>
    </row>
    <row r="162" spans="1:11">
      <c r="A162" s="2857"/>
      <c r="B162" s="2857"/>
      <c r="C162" s="2857"/>
      <c r="D162" s="2857"/>
      <c r="E162" s="2857"/>
      <c r="F162" s="2857"/>
      <c r="G162" s="2857"/>
      <c r="H162" s="2857"/>
    </row>
    <row r="163" spans="1:11" ht="9" customHeight="1">
      <c r="A163" s="3585"/>
      <c r="B163" s="3585"/>
      <c r="C163" s="3585"/>
      <c r="D163" s="3585"/>
      <c r="E163" s="3585"/>
      <c r="F163" s="3585"/>
      <c r="G163" s="3585"/>
      <c r="H163" s="3585"/>
    </row>
    <row r="164" spans="1:11">
      <c r="A164" s="3585"/>
      <c r="B164" s="3585"/>
      <c r="C164" s="3585"/>
      <c r="D164" s="3585"/>
      <c r="E164" s="3585"/>
      <c r="F164" s="3585"/>
      <c r="G164" s="3585"/>
      <c r="H164" s="3585"/>
    </row>
    <row r="165" spans="1:11">
      <c r="A165" s="2857"/>
      <c r="B165" s="2857"/>
      <c r="C165" s="2857"/>
      <c r="D165" s="2857"/>
      <c r="E165" s="2857"/>
      <c r="F165" s="2857"/>
      <c r="G165" s="2857"/>
      <c r="H165" s="2857"/>
    </row>
    <row r="166" spans="1:11">
      <c r="A166" s="2857"/>
      <c r="B166" s="2857"/>
      <c r="C166" s="2857"/>
      <c r="D166" s="2857"/>
      <c r="E166" s="2857"/>
      <c r="F166" s="2857"/>
      <c r="G166" s="2857"/>
      <c r="H166" s="2857"/>
    </row>
    <row r="167" spans="1:11">
      <c r="A167" s="2857"/>
      <c r="B167" s="2857"/>
      <c r="C167" s="2857"/>
      <c r="D167" s="2857"/>
      <c r="E167" s="2857"/>
      <c r="F167" s="2857"/>
      <c r="G167" s="2857"/>
      <c r="H167" s="2857"/>
    </row>
    <row r="168" spans="1:11">
      <c r="A168" s="2857"/>
      <c r="B168" s="2857"/>
      <c r="C168" s="2857"/>
      <c r="D168" s="2857"/>
      <c r="E168" s="2857"/>
      <c r="F168" s="2857"/>
      <c r="G168" s="2857"/>
      <c r="H168" s="2857"/>
    </row>
    <row r="169" spans="1:11">
      <c r="A169" s="2857"/>
      <c r="B169" s="2857"/>
      <c r="C169" s="2857"/>
      <c r="D169" s="2857"/>
      <c r="E169" s="2857"/>
      <c r="F169" s="2857"/>
      <c r="G169" s="2857"/>
      <c r="H169" s="2857"/>
    </row>
    <row r="170" spans="1:11">
      <c r="A170" s="2857"/>
      <c r="B170" s="2857"/>
      <c r="C170" s="2857"/>
      <c r="D170" s="2857"/>
      <c r="E170" s="2857"/>
      <c r="F170" s="2857"/>
      <c r="G170" s="2857"/>
      <c r="H170" s="2857"/>
    </row>
    <row r="171" spans="1:11">
      <c r="A171" s="2857"/>
      <c r="B171" s="2857"/>
      <c r="C171" s="2857"/>
      <c r="D171" s="2857"/>
      <c r="E171" s="2857"/>
      <c r="F171" s="2857"/>
      <c r="G171" s="2857"/>
      <c r="H171" s="2857"/>
    </row>
    <row r="172" spans="1:11">
      <c r="A172" s="2857"/>
      <c r="B172" s="2857"/>
      <c r="C172" s="2857"/>
      <c r="D172" s="2857"/>
      <c r="E172" s="2857"/>
      <c r="F172" s="2857"/>
      <c r="G172" s="2857"/>
      <c r="H172" s="2857"/>
    </row>
    <row r="173" spans="1:11">
      <c r="A173" s="2857"/>
      <c r="B173" s="2857"/>
      <c r="C173" s="2857"/>
      <c r="D173" s="2857"/>
      <c r="E173" s="2857"/>
      <c r="F173" s="2857"/>
      <c r="G173" s="2857"/>
      <c r="H173" s="2857"/>
    </row>
    <row r="174" spans="1:11">
      <c r="A174" s="2857"/>
      <c r="B174" s="2857"/>
      <c r="C174" s="2857"/>
      <c r="D174" s="2857"/>
      <c r="E174" s="2857"/>
      <c r="F174" s="2857"/>
      <c r="G174" s="2857"/>
      <c r="H174" s="2857"/>
    </row>
    <row r="175" spans="1:11">
      <c r="A175" s="2857"/>
      <c r="B175" s="2857"/>
      <c r="C175" s="2857"/>
      <c r="D175" s="2857"/>
      <c r="E175" s="2857"/>
      <c r="F175" s="2857"/>
      <c r="G175" s="2857"/>
      <c r="H175" s="2857"/>
    </row>
    <row r="176" spans="1:11">
      <c r="A176" s="2857"/>
      <c r="B176" s="2857"/>
      <c r="C176" s="2857"/>
      <c r="D176" s="2857"/>
      <c r="E176" s="2857"/>
      <c r="F176" s="2857"/>
      <c r="G176" s="2857"/>
      <c r="H176" s="2857"/>
    </row>
    <row r="177" spans="1:8">
      <c r="A177" s="2857"/>
      <c r="B177" s="2857"/>
      <c r="C177" s="2857"/>
      <c r="D177" s="2857"/>
      <c r="E177" s="2857"/>
      <c r="F177" s="2857"/>
      <c r="G177" s="2857"/>
      <c r="H177" s="2857"/>
    </row>
    <row r="178" spans="1:8">
      <c r="A178" s="2857"/>
      <c r="B178" s="2857"/>
      <c r="C178" s="2857"/>
      <c r="D178" s="2857"/>
      <c r="E178" s="2857"/>
      <c r="F178" s="2857"/>
      <c r="G178" s="2857"/>
      <c r="H178" s="2857"/>
    </row>
    <row r="179" spans="1:8">
      <c r="A179" s="2857"/>
      <c r="B179" s="2857"/>
      <c r="C179" s="2857"/>
      <c r="D179" s="2857"/>
      <c r="E179" s="2857"/>
      <c r="F179" s="2857"/>
      <c r="G179" s="2857"/>
      <c r="H179" s="2857"/>
    </row>
    <row r="180" spans="1:8">
      <c r="A180" s="2857"/>
      <c r="B180" s="2857"/>
      <c r="C180" s="2857"/>
      <c r="D180" s="2857"/>
      <c r="E180" s="2857"/>
      <c r="F180" s="2857"/>
      <c r="G180" s="2857"/>
      <c r="H180" s="2857"/>
    </row>
    <row r="181" spans="1:8">
      <c r="A181" s="2857"/>
      <c r="B181" s="2857"/>
      <c r="C181" s="2857"/>
      <c r="D181" s="2857"/>
      <c r="E181" s="2857"/>
      <c r="F181" s="2857"/>
      <c r="G181" s="2857"/>
      <c r="H181" s="2857"/>
    </row>
    <row r="182" spans="1:8">
      <c r="A182" s="2857"/>
      <c r="B182" s="2857"/>
      <c r="C182" s="2857"/>
      <c r="D182" s="2857"/>
      <c r="E182" s="2857"/>
      <c r="F182" s="2857"/>
      <c r="G182" s="2857"/>
      <c r="H182" s="2857"/>
    </row>
    <row r="183" spans="1:8">
      <c r="A183" s="2857"/>
      <c r="B183" s="2857"/>
      <c r="C183" s="2857"/>
      <c r="D183" s="2857"/>
      <c r="E183" s="2857"/>
      <c r="F183" s="2857"/>
      <c r="G183" s="2857"/>
      <c r="H183" s="2857"/>
    </row>
    <row r="184" spans="1:8">
      <c r="A184" s="2857"/>
      <c r="B184" s="2857"/>
      <c r="C184" s="2857"/>
      <c r="D184" s="2857"/>
      <c r="E184" s="2857"/>
      <c r="F184" s="2857"/>
      <c r="G184" s="2857"/>
      <c r="H184" s="2857"/>
    </row>
    <row r="185" spans="1:8">
      <c r="A185" s="2857"/>
      <c r="B185" s="2857"/>
      <c r="C185" s="2857"/>
      <c r="D185" s="2857"/>
      <c r="E185" s="2857"/>
      <c r="F185" s="2857"/>
      <c r="G185" s="2857"/>
      <c r="H185" s="2857"/>
    </row>
    <row r="186" spans="1:8">
      <c r="A186" s="2857"/>
      <c r="B186" s="2857"/>
      <c r="C186" s="2857"/>
      <c r="D186" s="2857"/>
      <c r="E186" s="2857"/>
      <c r="F186" s="2857"/>
      <c r="G186" s="2857"/>
      <c r="H186" s="2857"/>
    </row>
    <row r="187" spans="1:8">
      <c r="A187" s="2857"/>
      <c r="B187" s="2857"/>
      <c r="C187" s="2857"/>
      <c r="D187" s="2857"/>
      <c r="E187" s="2857"/>
      <c r="F187" s="2857"/>
      <c r="G187" s="2857"/>
      <c r="H187" s="2857"/>
    </row>
    <row r="188" spans="1:8">
      <c r="A188" s="2857"/>
      <c r="B188" s="2857"/>
      <c r="C188" s="2857"/>
      <c r="D188" s="2857"/>
      <c r="E188" s="2857"/>
      <c r="F188" s="2857"/>
      <c r="G188" s="2857"/>
      <c r="H188" s="2857"/>
    </row>
    <row r="189" spans="1:8">
      <c r="A189" s="2857"/>
      <c r="B189" s="2857"/>
      <c r="C189" s="2857"/>
      <c r="D189" s="2857"/>
      <c r="E189" s="2857"/>
      <c r="F189" s="2857"/>
      <c r="G189" s="2857"/>
      <c r="H189" s="2857"/>
    </row>
    <row r="190" spans="1:8">
      <c r="A190" s="2857"/>
      <c r="B190" s="2857"/>
      <c r="C190" s="2857"/>
      <c r="D190" s="2857"/>
      <c r="E190" s="2857"/>
      <c r="F190" s="2857"/>
      <c r="G190" s="2857"/>
      <c r="H190" s="2857"/>
    </row>
    <row r="191" spans="1:8">
      <c r="A191" s="2857"/>
      <c r="B191" s="2857"/>
      <c r="C191" s="2857"/>
      <c r="D191" s="2857"/>
      <c r="E191" s="2857"/>
      <c r="F191" s="2857"/>
      <c r="G191" s="2857"/>
      <c r="H191" s="2857"/>
    </row>
    <row r="192" spans="1:8">
      <c r="A192" s="2857"/>
      <c r="B192" s="2857"/>
      <c r="C192" s="2857"/>
      <c r="D192" s="2857"/>
      <c r="E192" s="2857"/>
      <c r="F192" s="2857"/>
      <c r="G192" s="2857"/>
      <c r="H192" s="2857"/>
    </row>
    <row r="193" spans="1:8">
      <c r="A193" s="2857"/>
      <c r="B193" s="2857"/>
      <c r="C193" s="2857"/>
      <c r="D193" s="2857"/>
      <c r="E193" s="2857"/>
      <c r="F193" s="2857"/>
      <c r="G193" s="2857"/>
      <c r="H193" s="2857"/>
    </row>
    <row r="194" spans="1:8">
      <c r="A194" s="2857"/>
      <c r="B194" s="2857"/>
      <c r="C194" s="2857"/>
      <c r="D194" s="2857"/>
      <c r="E194" s="2857"/>
      <c r="F194" s="2857"/>
      <c r="G194" s="2857"/>
      <c r="H194" s="2857"/>
    </row>
    <row r="195" spans="1:8">
      <c r="A195" s="2857"/>
      <c r="B195" s="2857"/>
      <c r="C195" s="2857"/>
      <c r="D195" s="2857"/>
      <c r="E195" s="2857"/>
      <c r="F195" s="2857"/>
      <c r="G195" s="2857"/>
      <c r="H195" s="2857"/>
    </row>
    <row r="196" spans="1:8">
      <c r="A196" s="2857"/>
      <c r="B196" s="2857"/>
      <c r="C196" s="2857"/>
      <c r="D196" s="2857"/>
      <c r="E196" s="2857"/>
      <c r="F196" s="2857"/>
      <c r="G196" s="2857"/>
      <c r="H196" s="2857"/>
    </row>
    <row r="197" spans="1:8">
      <c r="A197" s="2857"/>
      <c r="B197" s="2857"/>
      <c r="C197" s="2857"/>
      <c r="D197" s="2857"/>
      <c r="E197" s="2857"/>
      <c r="F197" s="2857"/>
      <c r="G197" s="2857"/>
      <c r="H197" s="2857"/>
    </row>
    <row r="198" spans="1:8">
      <c r="A198" s="2857"/>
      <c r="B198" s="2857"/>
      <c r="C198" s="2857"/>
      <c r="D198" s="2857"/>
      <c r="E198" s="2857"/>
      <c r="F198" s="2857"/>
      <c r="G198" s="2857"/>
      <c r="H198" s="2857"/>
    </row>
    <row r="199" spans="1:8">
      <c r="A199" s="2857"/>
      <c r="B199" s="2857"/>
      <c r="C199" s="2857"/>
      <c r="D199" s="2857"/>
      <c r="E199" s="2857"/>
      <c r="F199" s="2857"/>
      <c r="G199" s="2857"/>
      <c r="H199" s="2857"/>
    </row>
    <row r="200" spans="1:8">
      <c r="A200" s="2857"/>
      <c r="B200" s="2857"/>
      <c r="C200" s="2857"/>
      <c r="D200" s="2857"/>
      <c r="E200" s="2857"/>
      <c r="F200" s="2857"/>
      <c r="G200" s="2857"/>
      <c r="H200" s="2857"/>
    </row>
    <row r="201" spans="1:8">
      <c r="A201" s="2857"/>
      <c r="B201" s="2857"/>
      <c r="C201" s="2857"/>
      <c r="D201" s="2857"/>
      <c r="E201" s="2857"/>
      <c r="F201" s="2857"/>
      <c r="G201" s="2857"/>
      <c r="H201" s="2857"/>
    </row>
    <row r="202" spans="1:8">
      <c r="A202" s="2857"/>
      <c r="B202" s="2857"/>
      <c r="C202" s="2857"/>
      <c r="D202" s="2857"/>
      <c r="E202" s="2857"/>
      <c r="F202" s="2857"/>
      <c r="G202" s="2857"/>
      <c r="H202" s="2857"/>
    </row>
    <row r="203" spans="1:8">
      <c r="A203" s="2857"/>
      <c r="B203" s="2857"/>
      <c r="C203" s="2857"/>
      <c r="D203" s="2857"/>
      <c r="E203" s="2857"/>
      <c r="F203" s="2857"/>
      <c r="G203" s="2857"/>
      <c r="H203" s="2857"/>
    </row>
    <row r="204" spans="1:8">
      <c r="A204" s="2857"/>
      <c r="B204" s="2857"/>
      <c r="C204" s="2857"/>
      <c r="D204" s="2857"/>
      <c r="E204" s="2857"/>
      <c r="F204" s="2857"/>
      <c r="G204" s="2857"/>
      <c r="H204" s="2857"/>
    </row>
    <row r="205" spans="1:8">
      <c r="A205" s="2857"/>
      <c r="B205" s="2857"/>
      <c r="C205" s="2857"/>
      <c r="D205" s="2857"/>
      <c r="E205" s="2857"/>
      <c r="F205" s="2857"/>
      <c r="G205" s="2857"/>
      <c r="H205" s="2857"/>
    </row>
    <row r="206" spans="1:8">
      <c r="A206" s="2857"/>
      <c r="B206" s="2857"/>
      <c r="C206" s="2857"/>
      <c r="D206" s="2857"/>
      <c r="E206" s="2857"/>
      <c r="F206" s="2857"/>
      <c r="G206" s="2857"/>
      <c r="H206" s="2857"/>
    </row>
    <row r="207" spans="1:8">
      <c r="A207" s="2857"/>
      <c r="B207" s="2857"/>
      <c r="C207" s="2857"/>
      <c r="D207" s="2857"/>
      <c r="E207" s="2857"/>
      <c r="F207" s="2857"/>
      <c r="G207" s="2857"/>
      <c r="H207" s="2857"/>
    </row>
    <row r="208" spans="1:8">
      <c r="A208" s="2857"/>
      <c r="B208" s="2857"/>
      <c r="C208" s="2857"/>
      <c r="D208" s="2857"/>
      <c r="E208" s="2857"/>
      <c r="F208" s="2857"/>
      <c r="G208" s="2857"/>
      <c r="H208" s="2857"/>
    </row>
    <row r="209" spans="1:8">
      <c r="A209" s="2857"/>
      <c r="B209" s="2857"/>
      <c r="C209" s="2857"/>
      <c r="D209" s="2857"/>
      <c r="E209" s="2857"/>
      <c r="F209" s="2857"/>
      <c r="G209" s="2857"/>
      <c r="H209" s="2857"/>
    </row>
    <row r="210" spans="1:8">
      <c r="A210" s="2857"/>
      <c r="B210" s="2857"/>
      <c r="C210" s="2857"/>
      <c r="D210" s="2857"/>
      <c r="E210" s="2857"/>
      <c r="F210" s="2857"/>
      <c r="G210" s="2857"/>
      <c r="H210" s="2857"/>
    </row>
    <row r="211" spans="1:8">
      <c r="A211" s="2857"/>
      <c r="B211" s="2857"/>
      <c r="C211" s="2857"/>
      <c r="D211" s="2857"/>
      <c r="E211" s="2857"/>
      <c r="F211" s="2857"/>
      <c r="G211" s="2857"/>
      <c r="H211" s="2857"/>
    </row>
    <row r="212" spans="1:8">
      <c r="A212" s="2857"/>
      <c r="B212" s="2857"/>
      <c r="C212" s="2857"/>
      <c r="D212" s="2857"/>
      <c r="E212" s="2857"/>
      <c r="F212" s="2857"/>
      <c r="G212" s="2857"/>
      <c r="H212" s="2857"/>
    </row>
    <row r="213" spans="1:8">
      <c r="A213" s="2857"/>
      <c r="B213" s="2857"/>
      <c r="C213" s="2857"/>
      <c r="D213" s="2857"/>
      <c r="E213" s="2857"/>
      <c r="F213" s="2857"/>
      <c r="G213" s="2857"/>
      <c r="H213" s="2857"/>
    </row>
    <row r="214" spans="1:8">
      <c r="A214" s="2857"/>
      <c r="B214" s="2857"/>
      <c r="C214" s="2857"/>
      <c r="D214" s="2857"/>
      <c r="E214" s="2857"/>
      <c r="F214" s="2857"/>
      <c r="G214" s="2857"/>
      <c r="H214" s="2857"/>
    </row>
    <row r="215" spans="1:8">
      <c r="A215" s="2857"/>
      <c r="B215" s="2857"/>
      <c r="C215" s="2857"/>
      <c r="D215" s="2857"/>
      <c r="E215" s="2857"/>
      <c r="F215" s="2857"/>
      <c r="G215" s="2857"/>
      <c r="H215" s="2857"/>
    </row>
    <row r="216" spans="1:8">
      <c r="A216" s="2857"/>
      <c r="B216" s="2857"/>
      <c r="C216" s="2857"/>
      <c r="D216" s="2857"/>
      <c r="E216" s="2857"/>
      <c r="F216" s="2857"/>
      <c r="G216" s="2857"/>
      <c r="H216" s="2857"/>
    </row>
    <row r="217" spans="1:8">
      <c r="A217" s="2857"/>
      <c r="B217" s="2857"/>
      <c r="C217" s="2857"/>
      <c r="D217" s="2857"/>
      <c r="E217" s="2857"/>
      <c r="F217" s="2857"/>
      <c r="G217" s="2857"/>
      <c r="H217" s="2857"/>
    </row>
    <row r="218" spans="1:8">
      <c r="A218" s="2857"/>
      <c r="B218" s="2857"/>
      <c r="C218" s="2857"/>
      <c r="D218" s="2857"/>
      <c r="E218" s="2857"/>
      <c r="F218" s="2857"/>
      <c r="G218" s="2857"/>
      <c r="H218" s="2857"/>
    </row>
    <row r="219" spans="1:8">
      <c r="A219" s="2857"/>
      <c r="B219" s="2857"/>
      <c r="C219" s="2857"/>
      <c r="D219" s="2857"/>
      <c r="E219" s="2857"/>
      <c r="F219" s="2857"/>
      <c r="G219" s="2857"/>
      <c r="H219" s="2857"/>
    </row>
    <row r="220" spans="1:8">
      <c r="A220" s="2857"/>
      <c r="B220" s="2857"/>
      <c r="C220" s="2857"/>
      <c r="D220" s="2857"/>
      <c r="E220" s="2857"/>
      <c r="F220" s="2857"/>
      <c r="G220" s="2857"/>
      <c r="H220" s="2857"/>
    </row>
    <row r="221" spans="1:8">
      <c r="A221" s="2857"/>
      <c r="B221" s="2857"/>
      <c r="C221" s="2857"/>
      <c r="D221" s="2857"/>
      <c r="E221" s="2857"/>
      <c r="F221" s="2857"/>
      <c r="G221" s="2857"/>
      <c r="H221" s="2857"/>
    </row>
    <row r="222" spans="1:8">
      <c r="A222" s="2857"/>
      <c r="B222" s="2857"/>
      <c r="C222" s="2857"/>
      <c r="D222" s="2857"/>
      <c r="E222" s="2857"/>
      <c r="F222" s="2857"/>
      <c r="G222" s="2857"/>
      <c r="H222" s="2857"/>
    </row>
    <row r="223" spans="1:8">
      <c r="A223" s="2857"/>
      <c r="B223" s="2857"/>
      <c r="C223" s="2857"/>
      <c r="D223" s="2857"/>
      <c r="E223" s="2857"/>
      <c r="F223" s="2857"/>
      <c r="G223" s="2857"/>
      <c r="H223" s="2857"/>
    </row>
    <row r="224" spans="1:8">
      <c r="A224" s="2857"/>
      <c r="B224" s="2857"/>
      <c r="C224" s="2857"/>
      <c r="D224" s="2857"/>
      <c r="E224" s="2857"/>
      <c r="F224" s="2857"/>
      <c r="G224" s="2857"/>
      <c r="H224" s="2857"/>
    </row>
    <row r="225" spans="1:8">
      <c r="A225" s="2857"/>
      <c r="B225" s="2857"/>
      <c r="C225" s="2857"/>
      <c r="D225" s="2857"/>
      <c r="E225" s="2857"/>
      <c r="F225" s="2857"/>
      <c r="G225" s="2857"/>
      <c r="H225" s="2857"/>
    </row>
    <row r="226" spans="1:8">
      <c r="A226" s="2857"/>
      <c r="B226" s="2857"/>
      <c r="C226" s="2857"/>
      <c r="D226" s="2857"/>
      <c r="E226" s="2857"/>
      <c r="F226" s="2857"/>
      <c r="G226" s="2857"/>
      <c r="H226" s="2857"/>
    </row>
    <row r="227" spans="1:8">
      <c r="A227" s="2857"/>
      <c r="B227" s="2857"/>
      <c r="C227" s="2857"/>
      <c r="D227" s="2857"/>
      <c r="E227" s="2857"/>
      <c r="F227" s="2857"/>
      <c r="G227" s="2857"/>
      <c r="H227" s="2857"/>
    </row>
    <row r="228" spans="1:8">
      <c r="A228" s="2857"/>
      <c r="B228" s="2857"/>
      <c r="C228" s="2857"/>
      <c r="D228" s="2857"/>
      <c r="E228" s="2857"/>
      <c r="F228" s="2857"/>
      <c r="G228" s="2857"/>
      <c r="H228" s="2857"/>
    </row>
    <row r="229" spans="1:8">
      <c r="A229" s="2857"/>
      <c r="B229" s="2857"/>
      <c r="C229" s="2857"/>
      <c r="D229" s="2857"/>
      <c r="E229" s="2857"/>
      <c r="F229" s="2857"/>
      <c r="G229" s="2857"/>
      <c r="H229" s="2857"/>
    </row>
    <row r="230" spans="1:8">
      <c r="A230" s="2857"/>
      <c r="B230" s="2857"/>
      <c r="C230" s="2857"/>
      <c r="D230" s="2857"/>
      <c r="E230" s="2857"/>
      <c r="F230" s="2857"/>
      <c r="G230" s="2857"/>
      <c r="H230" s="2857"/>
    </row>
    <row r="231" spans="1:8">
      <c r="A231" s="2857"/>
      <c r="B231" s="2857"/>
      <c r="C231" s="2857"/>
      <c r="D231" s="2857"/>
      <c r="E231" s="2857"/>
      <c r="F231" s="2857"/>
      <c r="G231" s="2857"/>
      <c r="H231" s="2857"/>
    </row>
    <row r="232" spans="1:8">
      <c r="A232" s="2857"/>
      <c r="B232" s="2857"/>
      <c r="C232" s="2857"/>
      <c r="D232" s="2857"/>
      <c r="E232" s="2857"/>
      <c r="F232" s="2857"/>
      <c r="G232" s="2857"/>
      <c r="H232" s="2857"/>
    </row>
    <row r="233" spans="1:8">
      <c r="A233" s="2857"/>
      <c r="B233" s="2857"/>
      <c r="C233" s="2857"/>
      <c r="D233" s="2857"/>
      <c r="E233" s="2857"/>
      <c r="F233" s="2857"/>
      <c r="G233" s="2857"/>
      <c r="H233" s="2857"/>
    </row>
    <row r="234" spans="1:8">
      <c r="A234" s="2857"/>
      <c r="B234" s="2857"/>
      <c r="C234" s="2857"/>
      <c r="D234" s="2857"/>
      <c r="E234" s="2857"/>
      <c r="F234" s="2857"/>
      <c r="G234" s="2857"/>
      <c r="H234" s="2857"/>
    </row>
    <row r="235" spans="1:8">
      <c r="A235" s="2857"/>
      <c r="B235" s="2857"/>
      <c r="C235" s="2857"/>
      <c r="D235" s="2857"/>
      <c r="E235" s="2857"/>
      <c r="F235" s="2857"/>
      <c r="G235" s="2857"/>
      <c r="H235" s="2857"/>
    </row>
    <row r="236" spans="1:8">
      <c r="A236" s="2857"/>
      <c r="B236" s="2857"/>
      <c r="C236" s="2857"/>
      <c r="D236" s="2857"/>
      <c r="E236" s="2857"/>
      <c r="F236" s="2857"/>
      <c r="G236" s="2857"/>
      <c r="H236" s="2857"/>
    </row>
    <row r="237" spans="1:8">
      <c r="A237" s="2857"/>
      <c r="B237" s="2857"/>
      <c r="C237" s="2857"/>
      <c r="D237" s="2857"/>
      <c r="E237" s="2857"/>
      <c r="F237" s="2857"/>
      <c r="G237" s="2857"/>
      <c r="H237" s="2857"/>
    </row>
    <row r="238" spans="1:8">
      <c r="A238" s="2857"/>
      <c r="B238" s="2857"/>
      <c r="C238" s="2857"/>
      <c r="D238" s="2857"/>
      <c r="E238" s="2857"/>
      <c r="F238" s="2857"/>
      <c r="G238" s="2857"/>
      <c r="H238" s="2857"/>
    </row>
    <row r="239" spans="1:8">
      <c r="A239" s="2857"/>
      <c r="B239" s="2857"/>
      <c r="C239" s="2857"/>
      <c r="D239" s="2857"/>
      <c r="E239" s="2857"/>
      <c r="F239" s="2857"/>
      <c r="G239" s="2857"/>
      <c r="H239" s="2857"/>
    </row>
    <row r="240" spans="1:8">
      <c r="A240" s="2857"/>
      <c r="B240" s="2857"/>
      <c r="C240" s="2857"/>
      <c r="D240" s="2857"/>
      <c r="E240" s="2857"/>
      <c r="F240" s="2857"/>
      <c r="G240" s="2857"/>
      <c r="H240" s="2857"/>
    </row>
    <row r="241" spans="1:8">
      <c r="A241" s="2857"/>
      <c r="B241" s="2857"/>
      <c r="C241" s="2857"/>
      <c r="D241" s="2857"/>
      <c r="E241" s="2857"/>
      <c r="F241" s="2857"/>
      <c r="G241" s="2857"/>
      <c r="H241" s="2857"/>
    </row>
    <row r="242" spans="1:8">
      <c r="A242" s="2857"/>
      <c r="B242" s="2857"/>
      <c r="C242" s="2857"/>
      <c r="D242" s="2857"/>
      <c r="E242" s="2857"/>
      <c r="F242" s="2857"/>
      <c r="G242" s="2857"/>
      <c r="H242" s="2857"/>
    </row>
    <row r="243" spans="1:8">
      <c r="A243" s="2857"/>
      <c r="B243" s="2857"/>
      <c r="C243" s="2857"/>
      <c r="D243" s="2857"/>
      <c r="E243" s="2857"/>
      <c r="F243" s="2857"/>
      <c r="G243" s="2857"/>
      <c r="H243" s="2857"/>
    </row>
    <row r="244" spans="1:8">
      <c r="A244" s="2857"/>
      <c r="B244" s="2857"/>
      <c r="C244" s="2857"/>
      <c r="D244" s="2857"/>
      <c r="E244" s="2857"/>
      <c r="F244" s="2857"/>
      <c r="G244" s="2857"/>
      <c r="H244" s="2857"/>
    </row>
    <row r="245" spans="1:8">
      <c r="A245" s="2857"/>
      <c r="B245" s="2857"/>
      <c r="C245" s="2857"/>
      <c r="D245" s="2857"/>
      <c r="E245" s="2857"/>
      <c r="F245" s="2857"/>
      <c r="G245" s="2857"/>
      <c r="H245" s="2857"/>
    </row>
    <row r="246" spans="1:8">
      <c r="A246" s="2857"/>
      <c r="B246" s="2857"/>
      <c r="C246" s="2857"/>
      <c r="D246" s="2857"/>
      <c r="E246" s="2857"/>
      <c r="F246" s="2857"/>
      <c r="G246" s="2857"/>
      <c r="H246" s="2857"/>
    </row>
    <row r="247" spans="1:8">
      <c r="A247" s="2857"/>
      <c r="B247" s="2857"/>
      <c r="C247" s="2857"/>
      <c r="D247" s="2857"/>
      <c r="E247" s="2857"/>
      <c r="F247" s="2857"/>
      <c r="G247" s="2857"/>
      <c r="H247" s="2857"/>
    </row>
    <row r="248" spans="1:8">
      <c r="A248" s="2857"/>
      <c r="B248" s="2857"/>
      <c r="C248" s="2857"/>
      <c r="D248" s="2857"/>
      <c r="E248" s="2857"/>
      <c r="F248" s="2857"/>
      <c r="G248" s="2857"/>
      <c r="H248" s="2857"/>
    </row>
    <row r="249" spans="1:8">
      <c r="A249" s="2857"/>
      <c r="B249" s="2857"/>
      <c r="C249" s="2857"/>
      <c r="D249" s="2857"/>
      <c r="E249" s="2857"/>
      <c r="F249" s="2857"/>
      <c r="G249" s="2857"/>
      <c r="H249" s="2857"/>
    </row>
    <row r="250" spans="1:8">
      <c r="A250" s="2857"/>
      <c r="B250" s="2857"/>
      <c r="C250" s="2857"/>
      <c r="D250" s="2857"/>
      <c r="E250" s="2857"/>
      <c r="F250" s="2857"/>
      <c r="G250" s="2857"/>
      <c r="H250" s="2857"/>
    </row>
    <row r="251" spans="1:8">
      <c r="A251" s="2857"/>
      <c r="B251" s="2857"/>
      <c r="C251" s="2857"/>
      <c r="D251" s="2857"/>
      <c r="E251" s="2857"/>
      <c r="F251" s="2857"/>
      <c r="G251" s="2857"/>
      <c r="H251" s="2857"/>
    </row>
    <row r="252" spans="1:8">
      <c r="A252" s="2857"/>
      <c r="B252" s="2857"/>
      <c r="C252" s="2857"/>
      <c r="D252" s="2857"/>
      <c r="E252" s="2857"/>
      <c r="F252" s="2857"/>
      <c r="G252" s="2857"/>
      <c r="H252" s="2857"/>
    </row>
    <row r="253" spans="1:8">
      <c r="A253" s="2857"/>
      <c r="B253" s="2857"/>
      <c r="C253" s="2857"/>
      <c r="D253" s="2857"/>
      <c r="E253" s="2857"/>
      <c r="F253" s="2857"/>
      <c r="G253" s="2857"/>
      <c r="H253" s="2857"/>
    </row>
    <row r="254" spans="1:8">
      <c r="A254" s="2857"/>
      <c r="B254" s="2857"/>
      <c r="C254" s="2857"/>
      <c r="D254" s="2857"/>
      <c r="E254" s="2857"/>
      <c r="F254" s="2857"/>
      <c r="G254" s="2857"/>
      <c r="H254" s="2857"/>
    </row>
    <row r="255" spans="1:8">
      <c r="A255" s="2857"/>
      <c r="B255" s="2857"/>
      <c r="C255" s="2857"/>
      <c r="D255" s="2857"/>
      <c r="E255" s="2857"/>
      <c r="F255" s="2857"/>
      <c r="G255" s="2857"/>
      <c r="H255" s="2857"/>
    </row>
    <row r="256" spans="1:8">
      <c r="A256" s="2857"/>
      <c r="B256" s="2857"/>
      <c r="C256" s="2857"/>
      <c r="D256" s="2857"/>
      <c r="E256" s="2857"/>
      <c r="F256" s="2857"/>
      <c r="G256" s="2857"/>
      <c r="H256" s="2857"/>
    </row>
    <row r="257" spans="1:8">
      <c r="A257" s="2857"/>
      <c r="B257" s="2857"/>
      <c r="C257" s="2857"/>
      <c r="D257" s="2857"/>
      <c r="E257" s="2857"/>
      <c r="F257" s="2857"/>
      <c r="G257" s="2857"/>
      <c r="H257" s="2857"/>
    </row>
    <row r="258" spans="1:8">
      <c r="A258" s="2857"/>
      <c r="B258" s="2857"/>
      <c r="C258" s="2857"/>
      <c r="D258" s="2857"/>
      <c r="E258" s="2857"/>
      <c r="F258" s="2857"/>
      <c r="G258" s="2857"/>
      <c r="H258" s="2857"/>
    </row>
    <row r="259" spans="1:8">
      <c r="A259" s="2857"/>
      <c r="B259" s="2857"/>
      <c r="C259" s="2857"/>
      <c r="D259" s="2857"/>
      <c r="E259" s="2857"/>
      <c r="F259" s="2857"/>
      <c r="G259" s="2857"/>
      <c r="H259" s="2857"/>
    </row>
    <row r="260" spans="1:8">
      <c r="A260" s="2857"/>
      <c r="B260" s="2857"/>
      <c r="C260" s="2857"/>
      <c r="D260" s="2857"/>
      <c r="E260" s="2857"/>
      <c r="F260" s="2857"/>
      <c r="G260" s="2857"/>
      <c r="H260" s="2857"/>
    </row>
    <row r="261" spans="1:8">
      <c r="A261" s="2857"/>
      <c r="B261" s="2857"/>
      <c r="C261" s="2857"/>
      <c r="D261" s="2857"/>
      <c r="E261" s="2857"/>
      <c r="F261" s="2857"/>
      <c r="G261" s="2857"/>
      <c r="H261" s="2857"/>
    </row>
    <row r="262" spans="1:8">
      <c r="A262" s="2857"/>
      <c r="B262" s="2857"/>
      <c r="C262" s="2857"/>
      <c r="D262" s="2857"/>
      <c r="E262" s="2857"/>
      <c r="F262" s="2857"/>
      <c r="G262" s="2857"/>
      <c r="H262" s="2857"/>
    </row>
    <row r="263" spans="1:8">
      <c r="A263" s="2857"/>
      <c r="B263" s="2857"/>
      <c r="C263" s="2857"/>
      <c r="D263" s="2857"/>
      <c r="E263" s="2857"/>
      <c r="F263" s="2857"/>
      <c r="G263" s="2857"/>
      <c r="H263" s="2857"/>
    </row>
    <row r="264" spans="1:8">
      <c r="A264" s="2857"/>
      <c r="B264" s="2857"/>
      <c r="C264" s="2857"/>
      <c r="D264" s="2857"/>
      <c r="E264" s="2857"/>
      <c r="F264" s="2857"/>
      <c r="G264" s="2857"/>
      <c r="H264" s="2857"/>
    </row>
    <row r="265" spans="1:8">
      <c r="A265" s="2857"/>
      <c r="B265" s="2857"/>
      <c r="C265" s="2857"/>
      <c r="D265" s="2857"/>
      <c r="E265" s="2857"/>
      <c r="F265" s="2857"/>
      <c r="G265" s="2857"/>
      <c r="H265" s="2857"/>
    </row>
    <row r="266" spans="1:8">
      <c r="A266" s="2857"/>
      <c r="B266" s="2857"/>
      <c r="C266" s="2857"/>
      <c r="D266" s="2857"/>
      <c r="E266" s="2857"/>
      <c r="F266" s="2857"/>
      <c r="G266" s="2857"/>
      <c r="H266" s="2857"/>
    </row>
    <row r="267" spans="1:8">
      <c r="A267" s="2857"/>
      <c r="B267" s="2857"/>
      <c r="C267" s="2857"/>
      <c r="D267" s="2857"/>
      <c r="E267" s="2857"/>
      <c r="F267" s="2857"/>
      <c r="G267" s="2857"/>
      <c r="H267" s="2857"/>
    </row>
    <row r="268" spans="1:8">
      <c r="A268" s="2857"/>
      <c r="B268" s="2857"/>
      <c r="C268" s="2857"/>
      <c r="D268" s="2857"/>
      <c r="E268" s="2857"/>
      <c r="F268" s="2857"/>
      <c r="G268" s="2857"/>
      <c r="H268" s="2857"/>
    </row>
    <row r="269" spans="1:8">
      <c r="A269" s="2857"/>
      <c r="B269" s="2857"/>
      <c r="C269" s="2857"/>
      <c r="D269" s="2857"/>
      <c r="E269" s="2857"/>
      <c r="F269" s="2857"/>
      <c r="G269" s="2857"/>
      <c r="H269" s="2857"/>
    </row>
    <row r="270" spans="1:8">
      <c r="A270" s="2857"/>
      <c r="B270" s="2857"/>
      <c r="C270" s="2857"/>
      <c r="D270" s="2857"/>
      <c r="E270" s="2857"/>
      <c r="F270" s="2857"/>
      <c r="G270" s="2857"/>
      <c r="H270" s="2857"/>
    </row>
    <row r="271" spans="1:8">
      <c r="A271" s="2857"/>
      <c r="B271" s="2857"/>
      <c r="C271" s="2857"/>
      <c r="D271" s="2857"/>
      <c r="E271" s="2857"/>
      <c r="F271" s="2857"/>
      <c r="G271" s="2857"/>
      <c r="H271" s="2857"/>
    </row>
    <row r="272" spans="1:8">
      <c r="A272" s="2857"/>
      <c r="B272" s="2857"/>
      <c r="C272" s="2857"/>
      <c r="D272" s="2857"/>
      <c r="E272" s="2857"/>
      <c r="F272" s="2857"/>
      <c r="G272" s="2857"/>
      <c r="H272" s="2857"/>
    </row>
    <row r="273" spans="1:8">
      <c r="A273" s="2857"/>
      <c r="B273" s="2857"/>
      <c r="C273" s="2857"/>
      <c r="D273" s="2857"/>
      <c r="E273" s="2857"/>
      <c r="F273" s="2857"/>
      <c r="G273" s="2857"/>
      <c r="H273" s="2857"/>
    </row>
    <row r="274" spans="1:8">
      <c r="A274" s="2857"/>
      <c r="B274" s="2857"/>
      <c r="C274" s="2857"/>
      <c r="D274" s="2857"/>
      <c r="E274" s="2857"/>
      <c r="F274" s="2857"/>
      <c r="G274" s="2857"/>
      <c r="H274" s="2857"/>
    </row>
    <row r="275" spans="1:8">
      <c r="A275" s="2857"/>
      <c r="B275" s="2857"/>
      <c r="C275" s="2857"/>
      <c r="D275" s="2857"/>
      <c r="E275" s="2857"/>
      <c r="F275" s="2857"/>
      <c r="G275" s="2857"/>
      <c r="H275" s="2857"/>
    </row>
    <row r="276" spans="1:8">
      <c r="A276" s="2857"/>
      <c r="B276" s="2857"/>
      <c r="C276" s="2857"/>
      <c r="D276" s="2857"/>
      <c r="E276" s="2857"/>
      <c r="F276" s="2857"/>
      <c r="G276" s="2857"/>
      <c r="H276" s="2857"/>
    </row>
    <row r="277" spans="1:8">
      <c r="A277" s="2857"/>
      <c r="B277" s="2857"/>
      <c r="C277" s="2857"/>
      <c r="D277" s="2857"/>
      <c r="E277" s="2857"/>
      <c r="F277" s="2857"/>
      <c r="G277" s="2857"/>
      <c r="H277" s="2857"/>
    </row>
    <row r="278" spans="1:8">
      <c r="A278" s="2857"/>
      <c r="B278" s="2857"/>
      <c r="C278" s="2857"/>
      <c r="D278" s="2857"/>
      <c r="E278" s="2857"/>
      <c r="F278" s="2857"/>
      <c r="G278" s="2857"/>
      <c r="H278" s="2857"/>
    </row>
    <row r="279" spans="1:8">
      <c r="A279" s="2857"/>
      <c r="B279" s="2857"/>
      <c r="C279" s="2857"/>
      <c r="D279" s="2857"/>
      <c r="E279" s="2857"/>
      <c r="F279" s="2857"/>
      <c r="G279" s="2857"/>
      <c r="H279" s="2857"/>
    </row>
    <row r="280" spans="1:8">
      <c r="A280" s="2857"/>
      <c r="B280" s="2857"/>
      <c r="C280" s="2857"/>
      <c r="D280" s="2857"/>
      <c r="E280" s="2857"/>
      <c r="F280" s="2857"/>
      <c r="G280" s="2857"/>
      <c r="H280" s="2857"/>
    </row>
    <row r="281" spans="1:8">
      <c r="A281" s="2857"/>
      <c r="B281" s="2857"/>
      <c r="C281" s="2857"/>
      <c r="D281" s="2857"/>
      <c r="E281" s="2857"/>
      <c r="F281" s="2857"/>
      <c r="G281" s="2857"/>
      <c r="H281" s="2857"/>
    </row>
    <row r="282" spans="1:8">
      <c r="A282" s="2857"/>
      <c r="B282" s="2857"/>
      <c r="C282" s="2857"/>
      <c r="D282" s="2857"/>
      <c r="E282" s="2857"/>
      <c r="F282" s="2857"/>
      <c r="G282" s="2857"/>
      <c r="H282" s="2857"/>
    </row>
    <row r="283" spans="1:8">
      <c r="A283" s="2857"/>
      <c r="B283" s="2857"/>
      <c r="C283" s="2857"/>
      <c r="D283" s="2857"/>
      <c r="E283" s="2857"/>
      <c r="F283" s="2857"/>
      <c r="G283" s="2857"/>
      <c r="H283" s="2857"/>
    </row>
    <row r="284" spans="1:8">
      <c r="A284" s="2857"/>
      <c r="B284" s="2857"/>
      <c r="C284" s="2857"/>
      <c r="D284" s="2857"/>
      <c r="E284" s="2857"/>
      <c r="F284" s="2857"/>
      <c r="G284" s="2857"/>
      <c r="H284" s="2857"/>
    </row>
    <row r="285" spans="1:8">
      <c r="A285" s="2857"/>
      <c r="B285" s="2857"/>
      <c r="C285" s="2857"/>
      <c r="D285" s="2857"/>
      <c r="E285" s="2857"/>
      <c r="F285" s="2857"/>
      <c r="G285" s="2857"/>
      <c r="H285" s="2857"/>
    </row>
    <row r="286" spans="1:8">
      <c r="A286" s="2857"/>
      <c r="B286" s="2857"/>
      <c r="C286" s="2857"/>
      <c r="D286" s="2857"/>
      <c r="E286" s="2857"/>
      <c r="F286" s="2857"/>
      <c r="G286" s="2857"/>
      <c r="H286" s="2857"/>
    </row>
    <row r="287" spans="1:8">
      <c r="A287" s="2857"/>
      <c r="B287" s="2857"/>
      <c r="C287" s="2857"/>
      <c r="D287" s="2857"/>
      <c r="E287" s="2857"/>
      <c r="F287" s="2857"/>
      <c r="G287" s="2857"/>
      <c r="H287" s="2857"/>
    </row>
    <row r="288" spans="1:8">
      <c r="A288" s="2857"/>
      <c r="B288" s="2857"/>
      <c r="C288" s="2857"/>
      <c r="D288" s="2857"/>
      <c r="E288" s="2857"/>
      <c r="F288" s="2857"/>
      <c r="G288" s="2857"/>
      <c r="H288" s="2857"/>
    </row>
    <row r="289" spans="1:8">
      <c r="A289" s="2857"/>
      <c r="B289" s="2857"/>
      <c r="C289" s="2857"/>
      <c r="D289" s="2857"/>
      <c r="E289" s="2857"/>
      <c r="F289" s="2857"/>
      <c r="G289" s="2857"/>
      <c r="H289" s="2857"/>
    </row>
    <row r="290" spans="1:8">
      <c r="A290" s="2857"/>
      <c r="B290" s="2857"/>
      <c r="C290" s="2857"/>
      <c r="D290" s="2857"/>
      <c r="E290" s="2857"/>
      <c r="F290" s="2857"/>
      <c r="G290" s="2857"/>
      <c r="H290" s="2857"/>
    </row>
    <row r="291" spans="1:8">
      <c r="A291" s="2857"/>
      <c r="B291" s="2857"/>
      <c r="C291" s="2857"/>
      <c r="D291" s="2857"/>
      <c r="E291" s="2857"/>
      <c r="F291" s="2857"/>
      <c r="G291" s="2857"/>
      <c r="H291" s="2857"/>
    </row>
    <row r="292" spans="1:8">
      <c r="A292" s="2857"/>
      <c r="B292" s="2857"/>
      <c r="C292" s="2857"/>
      <c r="D292" s="2857"/>
      <c r="E292" s="2857"/>
      <c r="F292" s="2857"/>
      <c r="G292" s="2857"/>
      <c r="H292" s="2857"/>
    </row>
    <row r="293" spans="1:8">
      <c r="A293" s="2857"/>
      <c r="B293" s="2857"/>
      <c r="C293" s="2857"/>
      <c r="D293" s="2857"/>
      <c r="E293" s="2857"/>
      <c r="F293" s="2857"/>
      <c r="G293" s="2857"/>
      <c r="H293" s="2857"/>
    </row>
    <row r="294" spans="1:8">
      <c r="A294" s="2857"/>
      <c r="B294" s="2857"/>
      <c r="C294" s="2857"/>
      <c r="D294" s="2857"/>
      <c r="E294" s="2857"/>
      <c r="F294" s="2857"/>
      <c r="G294" s="2857"/>
      <c r="H294" s="2857"/>
    </row>
    <row r="295" spans="1:8">
      <c r="A295" s="2857"/>
      <c r="B295" s="2857"/>
      <c r="C295" s="2857"/>
      <c r="D295" s="2857"/>
      <c r="E295" s="2857"/>
      <c r="F295" s="2857"/>
      <c r="G295" s="2857"/>
      <c r="H295" s="2857"/>
    </row>
    <row r="296" spans="1:8">
      <c r="A296" s="2857"/>
      <c r="B296" s="2857"/>
      <c r="C296" s="2857"/>
      <c r="D296" s="2857"/>
      <c r="E296" s="2857"/>
      <c r="F296" s="2857"/>
      <c r="G296" s="2857"/>
      <c r="H296" s="2857"/>
    </row>
    <row r="297" spans="1:8">
      <c r="A297" s="2857"/>
      <c r="B297" s="2857"/>
      <c r="C297" s="2857"/>
      <c r="D297" s="2857"/>
      <c r="E297" s="2857"/>
      <c r="F297" s="2857"/>
      <c r="G297" s="2857"/>
      <c r="H297" s="2857"/>
    </row>
    <row r="298" spans="1:8">
      <c r="A298" s="2857"/>
      <c r="B298" s="2857"/>
      <c r="C298" s="2857"/>
      <c r="D298" s="2857"/>
      <c r="E298" s="2857"/>
      <c r="F298" s="2857"/>
      <c r="G298" s="2857"/>
      <c r="H298" s="2857"/>
    </row>
    <row r="299" spans="1:8">
      <c r="A299" s="2857"/>
      <c r="B299" s="2857"/>
      <c r="C299" s="2857"/>
      <c r="D299" s="2857"/>
      <c r="E299" s="2857"/>
      <c r="F299" s="2857"/>
      <c r="G299" s="2857"/>
      <c r="H299" s="2857"/>
    </row>
    <row r="300" spans="1:8">
      <c r="A300" s="2857"/>
      <c r="B300" s="2857"/>
      <c r="C300" s="2857"/>
      <c r="D300" s="2857"/>
      <c r="E300" s="2857"/>
      <c r="F300" s="2857"/>
      <c r="G300" s="2857"/>
      <c r="H300" s="2857"/>
    </row>
    <row r="301" spans="1:8">
      <c r="A301" s="2857"/>
      <c r="B301" s="2857"/>
      <c r="C301" s="2857"/>
      <c r="D301" s="2857"/>
      <c r="E301" s="2857"/>
      <c r="F301" s="2857"/>
      <c r="G301" s="2857"/>
      <c r="H301" s="2857"/>
    </row>
    <row r="302" spans="1:8">
      <c r="A302" s="2857"/>
      <c r="B302" s="2857"/>
      <c r="C302" s="2857"/>
      <c r="D302" s="2857"/>
      <c r="E302" s="2857"/>
      <c r="F302" s="2857"/>
      <c r="G302" s="2857"/>
      <c r="H302" s="2857"/>
    </row>
    <row r="303" spans="1:8">
      <c r="A303" s="2857"/>
      <c r="B303" s="2857"/>
      <c r="C303" s="2857"/>
      <c r="D303" s="2857"/>
      <c r="E303" s="2857"/>
      <c r="F303" s="2857"/>
      <c r="G303" s="2857"/>
      <c r="H303" s="2857"/>
    </row>
    <row r="304" spans="1:8">
      <c r="A304" s="2857"/>
      <c r="B304" s="2857"/>
      <c r="C304" s="2857"/>
      <c r="D304" s="2857"/>
      <c r="E304" s="2857"/>
      <c r="F304" s="2857"/>
      <c r="G304" s="2857"/>
      <c r="H304" s="2857"/>
    </row>
    <row r="305" spans="1:8">
      <c r="A305" s="2857"/>
      <c r="B305" s="2857"/>
      <c r="C305" s="2857"/>
      <c r="D305" s="2857"/>
      <c r="E305" s="2857"/>
      <c r="F305" s="2857"/>
      <c r="G305" s="2857"/>
      <c r="H305" s="2857"/>
    </row>
    <row r="306" spans="1:8">
      <c r="A306" s="2857"/>
      <c r="B306" s="2857"/>
      <c r="C306" s="2857"/>
      <c r="D306" s="2857"/>
      <c r="E306" s="2857"/>
      <c r="F306" s="2857"/>
      <c r="G306" s="2857"/>
      <c r="H306" s="2857"/>
    </row>
    <row r="307" spans="1:8">
      <c r="A307" s="2857"/>
      <c r="B307" s="2857"/>
      <c r="C307" s="2857"/>
      <c r="D307" s="2857"/>
      <c r="E307" s="2857"/>
      <c r="F307" s="2857"/>
      <c r="G307" s="2857"/>
      <c r="H307" s="2857"/>
    </row>
    <row r="308" spans="1:8">
      <c r="A308" s="2857"/>
      <c r="B308" s="2857"/>
      <c r="C308" s="2857"/>
      <c r="D308" s="2857"/>
      <c r="E308" s="2857"/>
      <c r="F308" s="2857"/>
      <c r="G308" s="2857"/>
      <c r="H308" s="2857"/>
    </row>
    <row r="309" spans="1:8">
      <c r="A309" s="2857"/>
      <c r="B309" s="2857"/>
      <c r="C309" s="2857"/>
      <c r="D309" s="2857"/>
      <c r="E309" s="2857"/>
      <c r="F309" s="2857"/>
      <c r="G309" s="2857"/>
      <c r="H309" s="2857"/>
    </row>
    <row r="310" spans="1:8">
      <c r="A310" s="2857"/>
      <c r="B310" s="2857"/>
      <c r="C310" s="2857"/>
      <c r="D310" s="2857"/>
      <c r="E310" s="2857"/>
      <c r="F310" s="2857"/>
      <c r="G310" s="2857"/>
      <c r="H310" s="2857"/>
    </row>
    <row r="311" spans="1:8">
      <c r="A311" s="2857"/>
      <c r="B311" s="2857"/>
      <c r="C311" s="2857"/>
      <c r="D311" s="2857"/>
      <c r="E311" s="2857"/>
      <c r="F311" s="2857"/>
      <c r="G311" s="2857"/>
      <c r="H311" s="2857"/>
    </row>
    <row r="312" spans="1:8">
      <c r="A312" s="2857"/>
      <c r="B312" s="2857"/>
      <c r="C312" s="2857"/>
      <c r="D312" s="2857"/>
      <c r="E312" s="2857"/>
      <c r="F312" s="2857"/>
      <c r="G312" s="2857"/>
      <c r="H312" s="2857"/>
    </row>
    <row r="313" spans="1:8">
      <c r="A313" s="2857"/>
      <c r="B313" s="2857"/>
      <c r="C313" s="2857"/>
      <c r="D313" s="2857"/>
      <c r="E313" s="2857"/>
      <c r="F313" s="2857"/>
      <c r="G313" s="2857"/>
      <c r="H313" s="2857"/>
    </row>
    <row r="314" spans="1:8">
      <c r="A314" s="2857"/>
      <c r="B314" s="2857"/>
      <c r="C314" s="2857"/>
      <c r="D314" s="2857"/>
      <c r="E314" s="2857"/>
      <c r="F314" s="2857"/>
      <c r="G314" s="2857"/>
      <c r="H314" s="2857"/>
    </row>
    <row r="315" spans="1:8">
      <c r="A315" s="2857"/>
      <c r="B315" s="2857"/>
      <c r="C315" s="2857"/>
      <c r="D315" s="2857"/>
      <c r="E315" s="2857"/>
      <c r="F315" s="2857"/>
      <c r="G315" s="2857"/>
      <c r="H315" s="2857"/>
    </row>
    <row r="316" spans="1:8">
      <c r="A316" s="2857"/>
      <c r="B316" s="2857"/>
      <c r="C316" s="2857"/>
      <c r="D316" s="2857"/>
      <c r="E316" s="2857"/>
      <c r="F316" s="2857"/>
      <c r="G316" s="2857"/>
      <c r="H316" s="2857"/>
    </row>
    <row r="317" spans="1:8">
      <c r="A317" s="2857"/>
      <c r="B317" s="2857"/>
      <c r="C317" s="2857"/>
      <c r="D317" s="2857"/>
      <c r="E317" s="2857"/>
      <c r="F317" s="2857"/>
      <c r="G317" s="2857"/>
      <c r="H317" s="2857"/>
    </row>
    <row r="318" spans="1:8">
      <c r="A318" s="2857"/>
      <c r="B318" s="2857"/>
      <c r="C318" s="2857"/>
      <c r="D318" s="2857"/>
      <c r="E318" s="2857"/>
      <c r="F318" s="2857"/>
      <c r="G318" s="2857"/>
      <c r="H318" s="2857"/>
    </row>
    <row r="319" spans="1:8">
      <c r="A319" s="2857"/>
      <c r="B319" s="2857"/>
      <c r="C319" s="2857"/>
      <c r="D319" s="2857"/>
      <c r="E319" s="2857"/>
      <c r="F319" s="2857"/>
      <c r="G319" s="2857"/>
      <c r="H319" s="2857"/>
    </row>
    <row r="320" spans="1:8">
      <c r="A320" s="2857"/>
      <c r="B320" s="2857"/>
      <c r="C320" s="2857"/>
      <c r="D320" s="2857"/>
      <c r="E320" s="2857"/>
      <c r="F320" s="2857"/>
      <c r="G320" s="2857"/>
      <c r="H320" s="2857"/>
    </row>
    <row r="321" spans="1:8">
      <c r="A321" s="2857"/>
      <c r="B321" s="2857"/>
      <c r="C321" s="2857"/>
      <c r="D321" s="2857"/>
      <c r="E321" s="2857"/>
      <c r="F321" s="2857"/>
      <c r="G321" s="2857"/>
      <c r="H321" s="2857"/>
    </row>
    <row r="322" spans="1:8">
      <c r="A322" s="2857"/>
      <c r="B322" s="2857"/>
      <c r="C322" s="2857"/>
      <c r="D322" s="2857"/>
      <c r="E322" s="2857"/>
      <c r="F322" s="2857"/>
      <c r="G322" s="2857"/>
      <c r="H322" s="2857"/>
    </row>
    <row r="323" spans="1:8">
      <c r="A323" s="2857"/>
      <c r="B323" s="2857"/>
      <c r="C323" s="2857"/>
      <c r="D323" s="2857"/>
      <c r="E323" s="2857"/>
      <c r="F323" s="2857"/>
      <c r="G323" s="2857"/>
      <c r="H323" s="2857"/>
    </row>
    <row r="324" spans="1:8">
      <c r="A324" s="2857"/>
      <c r="B324" s="2857"/>
      <c r="C324" s="2857"/>
      <c r="D324" s="2857"/>
      <c r="E324" s="2857"/>
      <c r="F324" s="2857"/>
      <c r="G324" s="2857"/>
      <c r="H324" s="2857"/>
    </row>
    <row r="325" spans="1:8">
      <c r="A325" s="2857"/>
      <c r="B325" s="2857"/>
      <c r="C325" s="2857"/>
      <c r="D325" s="2857"/>
      <c r="E325" s="2857"/>
      <c r="F325" s="2857"/>
      <c r="G325" s="2857"/>
      <c r="H325" s="2857"/>
    </row>
    <row r="326" spans="1:8">
      <c r="A326" s="2857"/>
      <c r="B326" s="2857"/>
      <c r="C326" s="2857"/>
      <c r="D326" s="2857"/>
      <c r="E326" s="2857"/>
      <c r="F326" s="2857"/>
      <c r="G326" s="2857"/>
      <c r="H326" s="2857"/>
    </row>
    <row r="327" spans="1:8">
      <c r="A327" s="2857"/>
      <c r="B327" s="2857"/>
      <c r="C327" s="2857"/>
      <c r="D327" s="2857"/>
      <c r="E327" s="2857"/>
      <c r="F327" s="2857"/>
      <c r="G327" s="2857"/>
      <c r="H327" s="2857"/>
    </row>
    <row r="328" spans="1:8">
      <c r="A328" s="2857"/>
      <c r="B328" s="2857"/>
      <c r="C328" s="2857"/>
      <c r="D328" s="2857"/>
      <c r="E328" s="2857"/>
      <c r="F328" s="2857"/>
      <c r="G328" s="2857"/>
      <c r="H328" s="2857"/>
    </row>
    <row r="329" spans="1:8">
      <c r="A329" s="2857"/>
      <c r="B329" s="2857"/>
      <c r="C329" s="2857"/>
      <c r="D329" s="2857"/>
      <c r="E329" s="2857"/>
      <c r="F329" s="2857"/>
      <c r="G329" s="2857"/>
      <c r="H329" s="2857"/>
    </row>
    <row r="330" spans="1:8">
      <c r="A330" s="2857"/>
      <c r="B330" s="2857"/>
      <c r="C330" s="2857"/>
      <c r="D330" s="2857"/>
      <c r="E330" s="2857"/>
      <c r="F330" s="2857"/>
      <c r="G330" s="2857"/>
      <c r="H330" s="2857"/>
    </row>
    <row r="331" spans="1:8">
      <c r="A331" s="2857"/>
      <c r="B331" s="2857"/>
      <c r="C331" s="2857"/>
      <c r="D331" s="2857"/>
      <c r="E331" s="2857"/>
      <c r="F331" s="2857"/>
      <c r="G331" s="2857"/>
      <c r="H331" s="2857"/>
    </row>
    <row r="332" spans="1:8">
      <c r="A332" s="2857"/>
      <c r="B332" s="2857"/>
      <c r="C332" s="2857"/>
      <c r="D332" s="2857"/>
      <c r="E332" s="2857"/>
      <c r="F332" s="2857"/>
      <c r="G332" s="2857"/>
      <c r="H332" s="2857"/>
    </row>
    <row r="333" spans="1:8">
      <c r="A333" s="2857"/>
      <c r="B333" s="2857"/>
      <c r="C333" s="2857"/>
      <c r="D333" s="2857"/>
      <c r="E333" s="2857"/>
      <c r="F333" s="2857"/>
      <c r="G333" s="2857"/>
      <c r="H333" s="2857"/>
    </row>
    <row r="334" spans="1:8">
      <c r="A334" s="2857"/>
      <c r="B334" s="2857"/>
      <c r="C334" s="2857"/>
      <c r="D334" s="2857"/>
      <c r="E334" s="2857"/>
      <c r="F334" s="2857"/>
      <c r="G334" s="2857"/>
      <c r="H334" s="2857"/>
    </row>
    <row r="335" spans="1:8">
      <c r="A335" s="2857"/>
      <c r="B335" s="2857"/>
      <c r="C335" s="2857"/>
      <c r="D335" s="2857"/>
      <c r="E335" s="2857"/>
      <c r="F335" s="2857"/>
      <c r="G335" s="2857"/>
      <c r="H335" s="2857"/>
    </row>
    <row r="336" spans="1:8">
      <c r="A336" s="2857"/>
      <c r="B336" s="2857"/>
      <c r="C336" s="2857"/>
      <c r="D336" s="2857"/>
      <c r="E336" s="2857"/>
      <c r="F336" s="2857"/>
      <c r="G336" s="2857"/>
      <c r="H336" s="2857"/>
    </row>
    <row r="337" spans="1:8">
      <c r="A337" s="2857"/>
      <c r="B337" s="2857"/>
      <c r="C337" s="2857"/>
      <c r="D337" s="2857"/>
      <c r="E337" s="2857"/>
      <c r="F337" s="2857"/>
      <c r="G337" s="2857"/>
      <c r="H337" s="2857"/>
    </row>
    <row r="338" spans="1:8">
      <c r="A338" s="2857"/>
      <c r="B338" s="2857"/>
      <c r="C338" s="2857"/>
      <c r="D338" s="2857"/>
      <c r="E338" s="2857"/>
      <c r="F338" s="2857"/>
      <c r="G338" s="2857"/>
      <c r="H338" s="2857"/>
    </row>
    <row r="339" spans="1:8">
      <c r="A339" s="2857"/>
      <c r="B339" s="2857"/>
      <c r="C339" s="2857"/>
      <c r="D339" s="2857"/>
      <c r="E339" s="2857"/>
      <c r="F339" s="2857"/>
      <c r="G339" s="2857"/>
      <c r="H339" s="2857"/>
    </row>
    <row r="340" spans="1:8">
      <c r="A340" s="2857"/>
      <c r="B340" s="2857"/>
      <c r="C340" s="2857"/>
      <c r="D340" s="2857"/>
      <c r="E340" s="2857"/>
      <c r="F340" s="2857"/>
      <c r="G340" s="2857"/>
      <c r="H340" s="2857"/>
    </row>
    <row r="341" spans="1:8">
      <c r="A341" s="2857"/>
      <c r="B341" s="2857"/>
      <c r="C341" s="2857"/>
      <c r="D341" s="2857"/>
      <c r="E341" s="2857"/>
      <c r="F341" s="2857"/>
      <c r="G341" s="2857"/>
      <c r="H341" s="2857"/>
    </row>
    <row r="342" spans="1:8">
      <c r="A342" s="2857"/>
      <c r="B342" s="2857"/>
      <c r="C342" s="2857"/>
      <c r="D342" s="2857"/>
      <c r="E342" s="2857"/>
      <c r="F342" s="2857"/>
      <c r="G342" s="2857"/>
      <c r="H342" s="2857"/>
    </row>
    <row r="343" spans="1:8">
      <c r="A343" s="2857"/>
      <c r="B343" s="2857"/>
      <c r="C343" s="2857"/>
      <c r="D343" s="2857"/>
      <c r="E343" s="2857"/>
      <c r="F343" s="2857"/>
      <c r="G343" s="2857"/>
      <c r="H343" s="2857"/>
    </row>
    <row r="344" spans="1:8">
      <c r="A344" s="2857"/>
      <c r="B344" s="2857"/>
      <c r="C344" s="2857"/>
      <c r="D344" s="2857"/>
      <c r="E344" s="2857"/>
      <c r="F344" s="2857"/>
      <c r="G344" s="2857"/>
      <c r="H344" s="2857"/>
    </row>
    <row r="345" spans="1:8">
      <c r="A345" s="2857"/>
      <c r="B345" s="2857"/>
      <c r="C345" s="2857"/>
      <c r="D345" s="2857"/>
      <c r="E345" s="2857"/>
      <c r="F345" s="2857"/>
      <c r="G345" s="2857"/>
      <c r="H345" s="2857"/>
    </row>
    <row r="346" spans="1:8">
      <c r="A346" s="2857"/>
      <c r="B346" s="2857"/>
      <c r="C346" s="2857"/>
      <c r="D346" s="2857"/>
      <c r="E346" s="2857"/>
      <c r="F346" s="2857"/>
      <c r="G346" s="2857"/>
      <c r="H346" s="2857"/>
    </row>
    <row r="347" spans="1:8">
      <c r="A347" s="2857"/>
      <c r="B347" s="2857"/>
      <c r="C347" s="2857"/>
      <c r="D347" s="2857"/>
      <c r="E347" s="2857"/>
      <c r="F347" s="2857"/>
      <c r="G347" s="2857"/>
      <c r="H347" s="2857"/>
    </row>
    <row r="348" spans="1:8">
      <c r="A348" s="2857"/>
      <c r="B348" s="2857"/>
      <c r="C348" s="2857"/>
      <c r="D348" s="2857"/>
      <c r="E348" s="2857"/>
      <c r="F348" s="2857"/>
      <c r="G348" s="2857"/>
      <c r="H348" s="2857"/>
    </row>
    <row r="349" spans="1:8">
      <c r="A349" s="2857"/>
      <c r="B349" s="2857"/>
      <c r="C349" s="2857"/>
      <c r="D349" s="2857"/>
      <c r="E349" s="2857"/>
      <c r="F349" s="2857"/>
      <c r="G349" s="2857"/>
      <c r="H349" s="2857"/>
    </row>
    <row r="350" spans="1:8">
      <c r="A350" s="2857"/>
      <c r="B350" s="2857"/>
      <c r="C350" s="2857"/>
      <c r="D350" s="2857"/>
      <c r="E350" s="2857"/>
      <c r="F350" s="2857"/>
      <c r="G350" s="2857"/>
      <c r="H350" s="2857"/>
    </row>
    <row r="351" spans="1:8">
      <c r="A351" s="2857"/>
      <c r="B351" s="2857"/>
      <c r="C351" s="2857"/>
      <c r="D351" s="2857"/>
      <c r="E351" s="2857"/>
      <c r="F351" s="2857"/>
      <c r="G351" s="2857"/>
      <c r="H351" s="2857"/>
    </row>
    <row r="352" spans="1:8">
      <c r="A352" s="2857"/>
      <c r="B352" s="2857"/>
      <c r="C352" s="2857"/>
      <c r="D352" s="2857"/>
      <c r="E352" s="2857"/>
      <c r="F352" s="2857"/>
      <c r="G352" s="2857"/>
      <c r="H352" s="2857"/>
    </row>
    <row r="353" spans="1:8">
      <c r="A353" s="2857"/>
      <c r="B353" s="2857"/>
      <c r="C353" s="2857"/>
      <c r="D353" s="2857"/>
      <c r="E353" s="2857"/>
      <c r="F353" s="2857"/>
      <c r="G353" s="2857"/>
      <c r="H353" s="2857"/>
    </row>
    <row r="354" spans="1:8">
      <c r="A354" s="2857"/>
      <c r="B354" s="2857"/>
      <c r="C354" s="2857"/>
      <c r="D354" s="2857"/>
      <c r="E354" s="2857"/>
      <c r="F354" s="2857"/>
      <c r="G354" s="2857"/>
      <c r="H354" s="2857"/>
    </row>
    <row r="355" spans="1:8">
      <c r="A355" s="2857"/>
      <c r="B355" s="2857"/>
      <c r="C355" s="2857"/>
      <c r="D355" s="2857"/>
      <c r="E355" s="2857"/>
      <c r="F355" s="2857"/>
      <c r="G355" s="2857"/>
      <c r="H355" s="2857"/>
    </row>
    <row r="356" spans="1:8">
      <c r="A356" s="2857"/>
      <c r="B356" s="2857"/>
      <c r="C356" s="2857"/>
      <c r="D356" s="2857"/>
      <c r="E356" s="2857"/>
      <c r="F356" s="2857"/>
      <c r="G356" s="2857"/>
      <c r="H356" s="2857"/>
    </row>
    <row r="357" spans="1:8">
      <c r="A357" s="2857"/>
      <c r="B357" s="2857"/>
      <c r="C357" s="2857"/>
      <c r="D357" s="2857"/>
      <c r="E357" s="2857"/>
      <c r="F357" s="2857"/>
      <c r="G357" s="2857"/>
      <c r="H357" s="2857"/>
    </row>
    <row r="358" spans="1:8">
      <c r="A358" s="2857"/>
      <c r="B358" s="2857"/>
      <c r="C358" s="2857"/>
      <c r="D358" s="2857"/>
      <c r="E358" s="2857"/>
      <c r="F358" s="2857"/>
      <c r="G358" s="2857"/>
      <c r="H358" s="2857"/>
    </row>
    <row r="359" spans="1:8">
      <c r="A359" s="2857"/>
      <c r="B359" s="2857"/>
      <c r="C359" s="2857"/>
      <c r="D359" s="2857"/>
      <c r="E359" s="2857"/>
      <c r="F359" s="2857"/>
      <c r="G359" s="2857"/>
      <c r="H359" s="2857"/>
    </row>
    <row r="360" spans="1:8">
      <c r="A360" s="2857"/>
      <c r="B360" s="2857"/>
      <c r="C360" s="2857"/>
      <c r="D360" s="2857"/>
      <c r="E360" s="2857"/>
      <c r="F360" s="2857"/>
      <c r="G360" s="2857"/>
      <c r="H360" s="2857"/>
    </row>
    <row r="361" spans="1:8">
      <c r="A361" s="2857"/>
      <c r="B361" s="2857"/>
      <c r="C361" s="2857"/>
      <c r="D361" s="2857"/>
      <c r="E361" s="2857"/>
      <c r="F361" s="2857"/>
      <c r="G361" s="2857"/>
      <c r="H361" s="2857"/>
    </row>
    <row r="362" spans="1:8">
      <c r="A362" s="2857"/>
      <c r="B362" s="2857"/>
      <c r="C362" s="2857"/>
      <c r="D362" s="2857"/>
      <c r="E362" s="2857"/>
      <c r="F362" s="2857"/>
      <c r="G362" s="2857"/>
      <c r="H362" s="2857"/>
    </row>
    <row r="363" spans="1:8">
      <c r="A363" s="2857"/>
      <c r="B363" s="2857"/>
      <c r="C363" s="2857"/>
      <c r="D363" s="2857"/>
      <c r="E363" s="2857"/>
      <c r="F363" s="2857"/>
      <c r="G363" s="2857"/>
      <c r="H363" s="2857"/>
    </row>
    <row r="364" spans="1:8">
      <c r="A364" s="2857"/>
      <c r="B364" s="2857"/>
      <c r="C364" s="2857"/>
      <c r="D364" s="2857"/>
      <c r="E364" s="2857"/>
      <c r="F364" s="2857"/>
      <c r="G364" s="2857"/>
      <c r="H364" s="2857"/>
    </row>
    <row r="365" spans="1:8">
      <c r="A365" s="2857"/>
      <c r="B365" s="2857"/>
      <c r="C365" s="2857"/>
      <c r="D365" s="2857"/>
      <c r="E365" s="2857"/>
      <c r="F365" s="2857"/>
      <c r="G365" s="2857"/>
      <c r="H365" s="2857"/>
    </row>
    <row r="366" spans="1:8">
      <c r="A366" s="2857"/>
      <c r="B366" s="2857"/>
      <c r="C366" s="2857"/>
      <c r="D366" s="2857"/>
      <c r="E366" s="2857"/>
      <c r="F366" s="2857"/>
      <c r="G366" s="2857"/>
      <c r="H366" s="2857"/>
    </row>
    <row r="367" spans="1:8">
      <c r="A367" s="2857"/>
      <c r="B367" s="2857"/>
      <c r="C367" s="2857"/>
      <c r="D367" s="2857"/>
      <c r="E367" s="2857"/>
      <c r="F367" s="2857"/>
      <c r="G367" s="2857"/>
      <c r="H367" s="2857"/>
    </row>
    <row r="368" spans="1:8">
      <c r="A368" s="2857"/>
      <c r="B368" s="2857"/>
      <c r="C368" s="2857"/>
      <c r="D368" s="2857"/>
      <c r="E368" s="2857"/>
      <c r="F368" s="2857"/>
      <c r="G368" s="2857"/>
      <c r="H368" s="2857"/>
    </row>
    <row r="369" spans="1:8">
      <c r="A369" s="2857"/>
      <c r="B369" s="2857"/>
      <c r="C369" s="2857"/>
      <c r="D369" s="2857"/>
      <c r="E369" s="2857"/>
      <c r="F369" s="2857"/>
      <c r="G369" s="2857"/>
      <c r="H369" s="2857"/>
    </row>
    <row r="370" spans="1:8">
      <c r="A370" s="2857"/>
      <c r="B370" s="2857"/>
      <c r="C370" s="2857"/>
      <c r="D370" s="2857"/>
      <c r="E370" s="2857"/>
      <c r="F370" s="2857"/>
      <c r="G370" s="2857"/>
      <c r="H370" s="2857"/>
    </row>
    <row r="371" spans="1:8">
      <c r="A371" s="2857"/>
      <c r="B371" s="2857"/>
      <c r="C371" s="2857"/>
      <c r="D371" s="2857"/>
      <c r="E371" s="2857"/>
      <c r="F371" s="2857"/>
      <c r="G371" s="2857"/>
      <c r="H371" s="2857"/>
    </row>
    <row r="372" spans="1:8">
      <c r="A372" s="2857"/>
      <c r="B372" s="2857"/>
      <c r="C372" s="2857"/>
      <c r="D372" s="2857"/>
      <c r="E372" s="2857"/>
      <c r="F372" s="2857"/>
      <c r="G372" s="2857"/>
      <c r="H372" s="2857"/>
    </row>
    <row r="373" spans="1:8">
      <c r="A373" s="2857"/>
      <c r="B373" s="2857"/>
      <c r="C373" s="2857"/>
      <c r="D373" s="2857"/>
      <c r="E373" s="2857"/>
      <c r="F373" s="2857"/>
      <c r="G373" s="2857"/>
      <c r="H373" s="2857"/>
    </row>
    <row r="374" spans="1:8">
      <c r="A374" s="2857"/>
      <c r="B374" s="2857"/>
      <c r="C374" s="2857"/>
      <c r="D374" s="2857"/>
      <c r="E374" s="2857"/>
      <c r="F374" s="2857"/>
      <c r="G374" s="2857"/>
      <c r="H374" s="2857"/>
    </row>
    <row r="375" spans="1:8">
      <c r="A375" s="2857"/>
      <c r="B375" s="2857"/>
      <c r="C375" s="2857"/>
      <c r="D375" s="2857"/>
      <c r="E375" s="2857"/>
      <c r="F375" s="2857"/>
      <c r="G375" s="2857"/>
      <c r="H375" s="2857"/>
    </row>
    <row r="376" spans="1:8">
      <c r="A376" s="2857"/>
      <c r="B376" s="2857"/>
      <c r="C376" s="2857"/>
      <c r="D376" s="2857"/>
      <c r="E376" s="2857"/>
      <c r="F376" s="2857"/>
      <c r="G376" s="2857"/>
      <c r="H376" s="2857"/>
    </row>
    <row r="377" spans="1:8">
      <c r="A377" s="2857"/>
      <c r="B377" s="2857"/>
      <c r="C377" s="2857"/>
      <c r="D377" s="2857"/>
      <c r="E377" s="2857"/>
      <c r="F377" s="2857"/>
      <c r="G377" s="2857"/>
      <c r="H377" s="2857"/>
    </row>
    <row r="378" spans="1:8">
      <c r="A378" s="2857"/>
      <c r="B378" s="2857"/>
      <c r="C378" s="2857"/>
      <c r="D378" s="2857"/>
      <c r="E378" s="2857"/>
      <c r="F378" s="2857"/>
      <c r="G378" s="2857"/>
      <c r="H378" s="2857"/>
    </row>
    <row r="379" spans="1:8">
      <c r="A379" s="2857"/>
      <c r="B379" s="2857"/>
      <c r="C379" s="2857"/>
      <c r="D379" s="2857"/>
      <c r="E379" s="2857"/>
      <c r="F379" s="2857"/>
      <c r="G379" s="2857"/>
      <c r="H379" s="2857"/>
    </row>
    <row r="380" spans="1:8">
      <c r="A380" s="2857"/>
      <c r="B380" s="2857"/>
      <c r="C380" s="2857"/>
      <c r="D380" s="2857"/>
      <c r="E380" s="2857"/>
      <c r="F380" s="2857"/>
      <c r="G380" s="2857"/>
      <c r="H380" s="2857"/>
    </row>
    <row r="381" spans="1:8">
      <c r="A381" s="2857"/>
      <c r="B381" s="2857"/>
      <c r="C381" s="2857"/>
      <c r="D381" s="2857"/>
      <c r="E381" s="2857"/>
      <c r="F381" s="2857"/>
      <c r="G381" s="2857"/>
      <c r="H381" s="2857"/>
    </row>
    <row r="382" spans="1:8">
      <c r="A382" s="2857"/>
      <c r="B382" s="2857"/>
      <c r="C382" s="2857"/>
      <c r="D382" s="2857"/>
      <c r="E382" s="2857"/>
      <c r="F382" s="2857"/>
      <c r="G382" s="2857"/>
      <c r="H382" s="2857"/>
    </row>
    <row r="383" spans="1:8">
      <c r="A383" s="2857"/>
      <c r="B383" s="2857"/>
      <c r="C383" s="2857"/>
      <c r="D383" s="2857"/>
      <c r="E383" s="2857"/>
      <c r="F383" s="2857"/>
      <c r="G383" s="2857"/>
      <c r="H383" s="2857"/>
    </row>
    <row r="384" spans="1:8">
      <c r="A384" s="2857"/>
      <c r="B384" s="2857"/>
      <c r="C384" s="2857"/>
      <c r="D384" s="2857"/>
      <c r="E384" s="2857"/>
      <c r="F384" s="2857"/>
      <c r="G384" s="2857"/>
      <c r="H384" s="2857"/>
    </row>
    <row r="385" spans="1:8">
      <c r="A385" s="2857"/>
      <c r="B385" s="2857"/>
      <c r="C385" s="2857"/>
      <c r="D385" s="2857"/>
      <c r="E385" s="2857"/>
      <c r="F385" s="2857"/>
      <c r="G385" s="2857"/>
      <c r="H385" s="2857"/>
    </row>
    <row r="386" spans="1:8">
      <c r="A386" s="2857"/>
      <c r="B386" s="2857"/>
      <c r="C386" s="2857"/>
      <c r="D386" s="2857"/>
      <c r="E386" s="2857"/>
      <c r="F386" s="2857"/>
      <c r="G386" s="2857"/>
      <c r="H386" s="2857"/>
    </row>
    <row r="387" spans="1:8">
      <c r="A387" s="2857"/>
      <c r="B387" s="2857"/>
      <c r="C387" s="2857"/>
      <c r="D387" s="2857"/>
      <c r="E387" s="2857"/>
      <c r="F387" s="2857"/>
      <c r="G387" s="2857"/>
      <c r="H387" s="2857"/>
    </row>
    <row r="388" spans="1:8">
      <c r="A388" s="2857"/>
      <c r="B388" s="2857"/>
      <c r="C388" s="2857"/>
      <c r="D388" s="2857"/>
      <c r="E388" s="2857"/>
      <c r="F388" s="2857"/>
      <c r="G388" s="2857"/>
      <c r="H388" s="2857"/>
    </row>
    <row r="389" spans="1:8">
      <c r="A389" s="2857"/>
      <c r="B389" s="2857"/>
      <c r="C389" s="2857"/>
      <c r="D389" s="2857"/>
      <c r="E389" s="2857"/>
      <c r="F389" s="2857"/>
      <c r="G389" s="2857"/>
      <c r="H389" s="2857"/>
    </row>
    <row r="390" spans="1:8">
      <c r="A390" s="2857"/>
      <c r="B390" s="2857"/>
      <c r="C390" s="2857"/>
      <c r="D390" s="2857"/>
      <c r="E390" s="2857"/>
      <c r="F390" s="2857"/>
      <c r="G390" s="2857"/>
      <c r="H390" s="2857"/>
    </row>
    <row r="391" spans="1:8">
      <c r="A391" s="2857"/>
      <c r="B391" s="2857"/>
      <c r="C391" s="2857"/>
      <c r="D391" s="2857"/>
      <c r="E391" s="2857"/>
      <c r="F391" s="2857"/>
      <c r="G391" s="2857"/>
      <c r="H391" s="2857"/>
    </row>
    <row r="392" spans="1:8">
      <c r="A392" s="2857"/>
      <c r="B392" s="2857"/>
      <c r="C392" s="2857"/>
      <c r="D392" s="2857"/>
      <c r="E392" s="2857"/>
      <c r="F392" s="2857"/>
      <c r="G392" s="2857"/>
      <c r="H392" s="2857"/>
    </row>
    <row r="393" spans="1:8">
      <c r="A393" s="2857"/>
      <c r="B393" s="2857"/>
      <c r="C393" s="2857"/>
      <c r="D393" s="2857"/>
      <c r="E393" s="2857"/>
      <c r="F393" s="2857"/>
      <c r="G393" s="2857"/>
      <c r="H393" s="2857"/>
    </row>
    <row r="394" spans="1:8">
      <c r="A394" s="2857"/>
      <c r="B394" s="2857"/>
      <c r="C394" s="2857"/>
      <c r="D394" s="2857"/>
      <c r="E394" s="2857"/>
      <c r="F394" s="2857"/>
      <c r="G394" s="2857"/>
      <c r="H394" s="2857"/>
    </row>
    <row r="395" spans="1:8">
      <c r="A395" s="2857"/>
      <c r="B395" s="2857"/>
      <c r="C395" s="2857"/>
      <c r="D395" s="2857"/>
      <c r="E395" s="2857"/>
      <c r="F395" s="2857"/>
      <c r="G395" s="2857"/>
      <c r="H395" s="2857"/>
    </row>
    <row r="396" spans="1:8">
      <c r="A396" s="2857"/>
      <c r="B396" s="2857"/>
      <c r="C396" s="2857"/>
      <c r="D396" s="2857"/>
      <c r="E396" s="2857"/>
      <c r="F396" s="2857"/>
      <c r="G396" s="2857"/>
      <c r="H396" s="2857"/>
    </row>
    <row r="397" spans="1:8">
      <c r="A397" s="2857"/>
      <c r="B397" s="2857"/>
      <c r="C397" s="2857"/>
      <c r="D397" s="2857"/>
      <c r="E397" s="2857"/>
      <c r="F397" s="2857"/>
      <c r="G397" s="2857"/>
      <c r="H397" s="2857"/>
    </row>
    <row r="398" spans="1:8">
      <c r="A398" s="2857"/>
      <c r="B398" s="2857"/>
      <c r="C398" s="2857"/>
      <c r="D398" s="2857"/>
      <c r="E398" s="2857"/>
      <c r="F398" s="2857"/>
      <c r="G398" s="2857"/>
      <c r="H398" s="2857"/>
    </row>
    <row r="399" spans="1:8">
      <c r="A399" s="2857"/>
      <c r="B399" s="2857"/>
      <c r="C399" s="2857"/>
      <c r="D399" s="2857"/>
      <c r="E399" s="2857"/>
      <c r="F399" s="2857"/>
      <c r="G399" s="2857"/>
      <c r="H399" s="2857"/>
    </row>
    <row r="400" spans="1:8">
      <c r="A400" s="2857"/>
      <c r="B400" s="2857"/>
      <c r="C400" s="2857"/>
      <c r="D400" s="2857"/>
      <c r="E400" s="2857"/>
      <c r="F400" s="2857"/>
      <c r="G400" s="2857"/>
      <c r="H400" s="2857"/>
    </row>
    <row r="401" spans="1:8">
      <c r="A401" s="2857"/>
      <c r="B401" s="2857"/>
      <c r="C401" s="2857"/>
      <c r="D401" s="2857"/>
      <c r="E401" s="2857"/>
      <c r="F401" s="2857"/>
      <c r="G401" s="2857"/>
      <c r="H401" s="2857"/>
    </row>
    <row r="402" spans="1:8">
      <c r="A402" s="2857"/>
      <c r="B402" s="2857"/>
      <c r="C402" s="2857"/>
      <c r="D402" s="2857"/>
      <c r="E402" s="2857"/>
      <c r="F402" s="2857"/>
      <c r="G402" s="2857"/>
      <c r="H402" s="2857"/>
    </row>
    <row r="403" spans="1:8">
      <c r="A403" s="2857"/>
      <c r="B403" s="2857"/>
      <c r="C403" s="2857"/>
      <c r="D403" s="2857"/>
      <c r="E403" s="2857"/>
      <c r="F403" s="2857"/>
      <c r="G403" s="2857"/>
      <c r="H403" s="2857"/>
    </row>
    <row r="404" spans="1:8">
      <c r="A404" s="2857"/>
      <c r="B404" s="2857"/>
      <c r="C404" s="2857"/>
      <c r="D404" s="2857"/>
      <c r="E404" s="2857"/>
      <c r="F404" s="2857"/>
      <c r="G404" s="2857"/>
      <c r="H404" s="2857"/>
    </row>
    <row r="405" spans="1:8">
      <c r="A405" s="2857"/>
      <c r="B405" s="2857"/>
      <c r="C405" s="2857"/>
      <c r="D405" s="2857"/>
      <c r="E405" s="2857"/>
      <c r="F405" s="2857"/>
      <c r="G405" s="2857"/>
      <c r="H405" s="2857"/>
    </row>
    <row r="406" spans="1:8">
      <c r="A406" s="2857"/>
      <c r="B406" s="2857"/>
      <c r="C406" s="2857"/>
      <c r="D406" s="2857"/>
      <c r="E406" s="2857"/>
      <c r="F406" s="2857"/>
      <c r="G406" s="2857"/>
      <c r="H406" s="2857"/>
    </row>
    <row r="407" spans="1:8">
      <c r="A407" s="2857"/>
      <c r="B407" s="2857"/>
      <c r="C407" s="2857"/>
      <c r="D407" s="2857"/>
      <c r="E407" s="2857"/>
      <c r="F407" s="2857"/>
      <c r="G407" s="2857"/>
      <c r="H407" s="2857"/>
    </row>
    <row r="408" spans="1:8">
      <c r="A408" s="2857"/>
      <c r="B408" s="2857"/>
      <c r="C408" s="2857"/>
      <c r="D408" s="2857"/>
      <c r="E408" s="2857"/>
      <c r="F408" s="2857"/>
      <c r="G408" s="2857"/>
      <c r="H408" s="2857"/>
    </row>
    <row r="409" spans="1:8">
      <c r="A409" s="2857"/>
      <c r="B409" s="2857"/>
      <c r="C409" s="2857"/>
      <c r="D409" s="2857"/>
      <c r="E409" s="2857"/>
      <c r="F409" s="2857"/>
      <c r="G409" s="2857"/>
      <c r="H409" s="2857"/>
    </row>
    <row r="410" spans="1:8">
      <c r="A410" s="2857"/>
      <c r="B410" s="2857"/>
      <c r="C410" s="2857"/>
      <c r="D410" s="2857"/>
      <c r="E410" s="2857"/>
      <c r="F410" s="2857"/>
      <c r="G410" s="2857"/>
      <c r="H410" s="2857"/>
    </row>
    <row r="411" spans="1:8">
      <c r="A411" s="2857"/>
      <c r="B411" s="2857"/>
      <c r="C411" s="2857"/>
      <c r="D411" s="2857"/>
      <c r="E411" s="2857"/>
      <c r="F411" s="2857"/>
      <c r="G411" s="2857"/>
      <c r="H411" s="2857"/>
    </row>
    <row r="412" spans="1:8">
      <c r="A412" s="2857"/>
      <c r="B412" s="2857"/>
      <c r="C412" s="2857"/>
      <c r="D412" s="2857"/>
      <c r="E412" s="2857"/>
      <c r="F412" s="2857"/>
      <c r="G412" s="2857"/>
      <c r="H412" s="2857"/>
    </row>
    <row r="413" spans="1:8">
      <c r="A413" s="2857"/>
      <c r="B413" s="2857"/>
      <c r="C413" s="2857"/>
      <c r="D413" s="2857"/>
      <c r="E413" s="2857"/>
      <c r="F413" s="2857"/>
      <c r="G413" s="2857"/>
      <c r="H413" s="2857"/>
    </row>
    <row r="414" spans="1:8">
      <c r="A414" s="2857"/>
      <c r="B414" s="2857"/>
      <c r="C414" s="2857"/>
      <c r="D414" s="2857"/>
      <c r="E414" s="2857"/>
      <c r="F414" s="2857"/>
      <c r="G414" s="2857"/>
      <c r="H414" s="2857"/>
    </row>
    <row r="415" spans="1:8">
      <c r="A415" s="2857"/>
      <c r="B415" s="2857"/>
      <c r="C415" s="2857"/>
      <c r="D415" s="2857"/>
      <c r="E415" s="2857"/>
      <c r="F415" s="2857"/>
      <c r="G415" s="2857"/>
      <c r="H415" s="2857"/>
    </row>
    <row r="416" spans="1:8">
      <c r="A416" s="2857"/>
      <c r="B416" s="2857"/>
      <c r="C416" s="2857"/>
      <c r="D416" s="2857"/>
      <c r="E416" s="2857"/>
      <c r="F416" s="2857"/>
      <c r="G416" s="2857"/>
      <c r="H416" s="2857"/>
    </row>
    <row r="417" spans="1:8">
      <c r="A417" s="2857"/>
      <c r="B417" s="2857"/>
      <c r="C417" s="2857"/>
      <c r="D417" s="2857"/>
      <c r="E417" s="2857"/>
      <c r="F417" s="2857"/>
      <c r="G417" s="2857"/>
      <c r="H417" s="2857"/>
    </row>
    <row r="418" spans="1:8">
      <c r="A418" s="2857"/>
      <c r="B418" s="2857"/>
      <c r="C418" s="2857"/>
      <c r="D418" s="2857"/>
      <c r="E418" s="2857"/>
      <c r="F418" s="2857"/>
      <c r="G418" s="2857"/>
      <c r="H418" s="2857"/>
    </row>
    <row r="419" spans="1:8">
      <c r="A419" s="2857"/>
      <c r="B419" s="2857"/>
      <c r="C419" s="2857"/>
      <c r="D419" s="2857"/>
      <c r="E419" s="2857"/>
      <c r="F419" s="2857"/>
      <c r="G419" s="2857"/>
      <c r="H419" s="2857"/>
    </row>
    <row r="420" spans="1:8">
      <c r="A420" s="2857"/>
      <c r="B420" s="2857"/>
      <c r="C420" s="2857"/>
      <c r="D420" s="2857"/>
      <c r="E420" s="2857"/>
      <c r="F420" s="2857"/>
      <c r="G420" s="2857"/>
      <c r="H420" s="2857"/>
    </row>
    <row r="421" spans="1:8">
      <c r="A421" s="2857"/>
      <c r="B421" s="2857"/>
      <c r="C421" s="2857"/>
      <c r="D421" s="2857"/>
      <c r="E421" s="2857"/>
      <c r="F421" s="2857"/>
      <c r="G421" s="2857"/>
      <c r="H421" s="2857"/>
    </row>
    <row r="422" spans="1:8">
      <c r="A422" s="2857"/>
      <c r="B422" s="2857"/>
      <c r="C422" s="2857"/>
      <c r="D422" s="2857"/>
      <c r="E422" s="2857"/>
      <c r="F422" s="2857"/>
      <c r="G422" s="2857"/>
      <c r="H422" s="2857"/>
    </row>
    <row r="423" spans="1:8">
      <c r="A423" s="2857"/>
      <c r="B423" s="2857"/>
      <c r="C423" s="2857"/>
      <c r="D423" s="2857"/>
      <c r="E423" s="2857"/>
      <c r="F423" s="2857"/>
      <c r="G423" s="2857"/>
      <c r="H423" s="2857"/>
    </row>
    <row r="424" spans="1:8">
      <c r="A424" s="2857"/>
      <c r="B424" s="2857"/>
      <c r="C424" s="2857"/>
      <c r="D424" s="2857"/>
      <c r="E424" s="2857"/>
      <c r="F424" s="2857"/>
      <c r="G424" s="2857"/>
      <c r="H424" s="2857"/>
    </row>
    <row r="425" spans="1:8">
      <c r="A425" s="2857"/>
      <c r="B425" s="2857"/>
      <c r="C425" s="2857"/>
      <c r="D425" s="2857"/>
      <c r="E425" s="2857"/>
      <c r="F425" s="2857"/>
      <c r="G425" s="2857"/>
      <c r="H425" s="2857"/>
    </row>
    <row r="426" spans="1:8">
      <c r="A426" s="2857"/>
      <c r="B426" s="2857"/>
      <c r="C426" s="2857"/>
      <c r="D426" s="2857"/>
      <c r="E426" s="2857"/>
      <c r="F426" s="2857"/>
      <c r="G426" s="2857"/>
      <c r="H426" s="2857"/>
    </row>
    <row r="427" spans="1:8">
      <c r="A427" s="2857"/>
      <c r="B427" s="2857"/>
      <c r="C427" s="2857"/>
      <c r="D427" s="2857"/>
      <c r="E427" s="2857"/>
      <c r="F427" s="2857"/>
      <c r="G427" s="2857"/>
      <c r="H427" s="2857"/>
    </row>
    <row r="428" spans="1:8">
      <c r="A428" s="2857"/>
      <c r="B428" s="2857"/>
      <c r="C428" s="2857"/>
      <c r="D428" s="2857"/>
      <c r="E428" s="2857"/>
      <c r="F428" s="2857"/>
      <c r="G428" s="2857"/>
      <c r="H428" s="2857"/>
    </row>
    <row r="429" spans="1:8">
      <c r="A429" s="2857"/>
      <c r="B429" s="2857"/>
      <c r="C429" s="2857"/>
      <c r="D429" s="2857"/>
      <c r="E429" s="2857"/>
      <c r="F429" s="2857"/>
      <c r="G429" s="2857"/>
      <c r="H429" s="2857"/>
    </row>
    <row r="430" spans="1:8">
      <c r="A430" s="2857"/>
      <c r="B430" s="2857"/>
      <c r="C430" s="2857"/>
      <c r="D430" s="2857"/>
      <c r="E430" s="2857"/>
      <c r="F430" s="2857"/>
      <c r="G430" s="2857"/>
      <c r="H430" s="2857"/>
    </row>
    <row r="431" spans="1:8">
      <c r="A431" s="2857"/>
      <c r="B431" s="2857"/>
      <c r="C431" s="2857"/>
      <c r="D431" s="2857"/>
      <c r="E431" s="2857"/>
      <c r="F431" s="2857"/>
      <c r="G431" s="2857"/>
      <c r="H431" s="2857"/>
    </row>
    <row r="432" spans="1:8">
      <c r="A432" s="2857"/>
      <c r="B432" s="2857"/>
      <c r="C432" s="2857"/>
      <c r="D432" s="2857"/>
      <c r="E432" s="2857"/>
      <c r="F432" s="2857"/>
      <c r="G432" s="2857"/>
      <c r="H432" s="2857"/>
    </row>
    <row r="433" spans="1:8">
      <c r="A433" s="2857"/>
      <c r="B433" s="2857"/>
      <c r="C433" s="2857"/>
      <c r="D433" s="2857"/>
      <c r="E433" s="2857"/>
      <c r="F433" s="2857"/>
      <c r="G433" s="2857"/>
      <c r="H433" s="2857"/>
    </row>
    <row r="434" spans="1:8">
      <c r="A434" s="2857"/>
      <c r="B434" s="2857"/>
      <c r="C434" s="2857"/>
      <c r="D434" s="2857"/>
      <c r="E434" s="2857"/>
      <c r="F434" s="2857"/>
      <c r="G434" s="2857"/>
      <c r="H434" s="2857"/>
    </row>
    <row r="435" spans="1:8">
      <c r="A435" s="2857"/>
      <c r="B435" s="2857"/>
      <c r="C435" s="2857"/>
      <c r="D435" s="2857"/>
      <c r="E435" s="2857"/>
      <c r="F435" s="2857"/>
      <c r="G435" s="2857"/>
      <c r="H435" s="2857"/>
    </row>
    <row r="436" spans="1:8">
      <c r="A436" s="2857"/>
      <c r="B436" s="2857"/>
      <c r="C436" s="2857"/>
      <c r="D436" s="2857"/>
      <c r="E436" s="2857"/>
      <c r="F436" s="2857"/>
      <c r="G436" s="2857"/>
      <c r="H436" s="2857"/>
    </row>
    <row r="437" spans="1:8">
      <c r="A437" s="2857"/>
      <c r="B437" s="2857"/>
      <c r="C437" s="2857"/>
      <c r="D437" s="2857"/>
      <c r="E437" s="2857"/>
      <c r="F437" s="2857"/>
      <c r="G437" s="2857"/>
      <c r="H437" s="2857"/>
    </row>
    <row r="438" spans="1:8">
      <c r="A438" s="2857"/>
      <c r="B438" s="2857"/>
      <c r="C438" s="2857"/>
      <c r="D438" s="2857"/>
      <c r="E438" s="2857"/>
      <c r="F438" s="2857"/>
      <c r="G438" s="2857"/>
      <c r="H438" s="2857"/>
    </row>
    <row r="439" spans="1:8">
      <c r="A439" s="2857"/>
      <c r="B439" s="2857"/>
      <c r="C439" s="2857"/>
      <c r="D439" s="2857"/>
      <c r="E439" s="2857"/>
      <c r="F439" s="2857"/>
      <c r="G439" s="2857"/>
      <c r="H439" s="2857"/>
    </row>
    <row r="440" spans="1:8">
      <c r="A440" s="2857"/>
      <c r="B440" s="2857"/>
      <c r="C440" s="2857"/>
      <c r="D440" s="2857"/>
      <c r="E440" s="2857"/>
      <c r="F440" s="2857"/>
      <c r="G440" s="2857"/>
      <c r="H440" s="2857"/>
    </row>
    <row r="441" spans="1:8">
      <c r="A441" s="2857"/>
      <c r="B441" s="2857"/>
      <c r="C441" s="2857"/>
      <c r="D441" s="2857"/>
      <c r="E441" s="2857"/>
      <c r="F441" s="2857"/>
      <c r="G441" s="2857"/>
      <c r="H441" s="2857"/>
    </row>
    <row r="442" spans="1:8">
      <c r="A442" s="2857"/>
      <c r="B442" s="2857"/>
      <c r="C442" s="2857"/>
      <c r="D442" s="2857"/>
      <c r="E442" s="2857"/>
      <c r="F442" s="2857"/>
      <c r="G442" s="2857"/>
      <c r="H442" s="2857"/>
    </row>
    <row r="443" spans="1:8">
      <c r="A443" s="2857"/>
      <c r="B443" s="2857"/>
      <c r="C443" s="2857"/>
      <c r="D443" s="2857"/>
      <c r="E443" s="2857"/>
      <c r="F443" s="2857"/>
      <c r="G443" s="2857"/>
      <c r="H443" s="2857"/>
    </row>
    <row r="444" spans="1:8">
      <c r="A444" s="2857"/>
      <c r="B444" s="2857"/>
      <c r="C444" s="2857"/>
      <c r="D444" s="2857"/>
      <c r="E444" s="2857"/>
      <c r="F444" s="2857"/>
      <c r="G444" s="2857"/>
      <c r="H444" s="2857"/>
    </row>
    <row r="445" spans="1:8">
      <c r="A445" s="2857"/>
      <c r="B445" s="2857"/>
      <c r="C445" s="2857"/>
      <c r="D445" s="2857"/>
      <c r="E445" s="2857"/>
      <c r="F445" s="2857"/>
      <c r="G445" s="2857"/>
      <c r="H445" s="2857"/>
    </row>
    <row r="446" spans="1:8">
      <c r="A446" s="2857"/>
      <c r="B446" s="2857"/>
      <c r="C446" s="2857"/>
      <c r="D446" s="2857"/>
      <c r="E446" s="2857"/>
      <c r="F446" s="2857"/>
      <c r="G446" s="2857"/>
      <c r="H446" s="2857"/>
    </row>
    <row r="447" spans="1:8">
      <c r="A447" s="2857"/>
      <c r="B447" s="2857"/>
      <c r="C447" s="2857"/>
      <c r="D447" s="2857"/>
      <c r="E447" s="2857"/>
      <c r="F447" s="2857"/>
      <c r="G447" s="2857"/>
      <c r="H447" s="2857"/>
    </row>
    <row r="448" spans="1:8">
      <c r="A448" s="2857"/>
      <c r="B448" s="2857"/>
      <c r="C448" s="2857"/>
      <c r="D448" s="2857"/>
      <c r="E448" s="2857"/>
      <c r="F448" s="2857"/>
      <c r="G448" s="2857"/>
      <c r="H448" s="2857"/>
    </row>
    <row r="449" spans="1:8">
      <c r="A449" s="2857"/>
      <c r="B449" s="2857"/>
      <c r="C449" s="2857"/>
      <c r="D449" s="2857"/>
      <c r="E449" s="2857"/>
      <c r="F449" s="2857"/>
      <c r="G449" s="2857"/>
      <c r="H449" s="2857"/>
    </row>
    <row r="450" spans="1:8">
      <c r="A450" s="2857"/>
      <c r="B450" s="2857"/>
      <c r="C450" s="2857"/>
      <c r="D450" s="2857"/>
      <c r="E450" s="2857"/>
      <c r="F450" s="2857"/>
      <c r="G450" s="2857"/>
      <c r="H450" s="2857"/>
    </row>
    <row r="451" spans="1:8">
      <c r="A451" s="2857"/>
      <c r="B451" s="2857"/>
      <c r="C451" s="2857"/>
      <c r="D451" s="2857"/>
      <c r="E451" s="2857"/>
      <c r="F451" s="2857"/>
      <c r="G451" s="2857"/>
      <c r="H451" s="2857"/>
    </row>
    <row r="452" spans="1:8">
      <c r="A452" s="2857"/>
      <c r="B452" s="2857"/>
      <c r="C452" s="2857"/>
      <c r="D452" s="2857"/>
      <c r="E452" s="2857"/>
      <c r="F452" s="2857"/>
      <c r="G452" s="2857"/>
      <c r="H452" s="2857"/>
    </row>
    <row r="453" spans="1:8">
      <c r="A453" s="2857"/>
      <c r="B453" s="2857"/>
      <c r="C453" s="2857"/>
      <c r="D453" s="2857"/>
      <c r="E453" s="2857"/>
      <c r="F453" s="2857"/>
      <c r="G453" s="2857"/>
      <c r="H453" s="2857"/>
    </row>
    <row r="454" spans="1:8">
      <c r="A454" s="2857"/>
      <c r="B454" s="2857"/>
      <c r="C454" s="2857"/>
      <c r="D454" s="2857"/>
      <c r="E454" s="2857"/>
      <c r="F454" s="2857"/>
      <c r="G454" s="2857"/>
      <c r="H454" s="2857"/>
    </row>
    <row r="455" spans="1:8">
      <c r="A455" s="2857"/>
      <c r="B455" s="2857"/>
      <c r="C455" s="2857"/>
      <c r="D455" s="2857"/>
      <c r="E455" s="2857"/>
      <c r="F455" s="2857"/>
      <c r="G455" s="2857"/>
      <c r="H455" s="2857"/>
    </row>
    <row r="456" spans="1:8">
      <c r="A456" s="2857"/>
      <c r="B456" s="2857"/>
      <c r="C456" s="2857"/>
      <c r="D456" s="2857"/>
      <c r="E456" s="2857"/>
      <c r="F456" s="2857"/>
      <c r="G456" s="2857"/>
      <c r="H456" s="2857"/>
    </row>
    <row r="457" spans="1:8">
      <c r="A457" s="2857"/>
      <c r="B457" s="2857"/>
      <c r="C457" s="2857"/>
      <c r="D457" s="2857"/>
      <c r="E457" s="2857"/>
      <c r="F457" s="2857"/>
      <c r="G457" s="2857"/>
      <c r="H457" s="2857"/>
    </row>
    <row r="458" spans="1:8">
      <c r="A458" s="2857"/>
      <c r="B458" s="2857"/>
      <c r="C458" s="2857"/>
      <c r="D458" s="2857"/>
      <c r="E458" s="2857"/>
      <c r="F458" s="2857"/>
      <c r="G458" s="2857"/>
      <c r="H458" s="2857"/>
    </row>
    <row r="459" spans="1:8">
      <c r="A459" s="2857"/>
      <c r="B459" s="2857"/>
      <c r="C459" s="2857"/>
      <c r="D459" s="2857"/>
      <c r="E459" s="2857"/>
      <c r="F459" s="2857"/>
      <c r="G459" s="2857"/>
      <c r="H459" s="2857"/>
    </row>
    <row r="460" spans="1:8">
      <c r="A460" s="2857"/>
      <c r="B460" s="2857"/>
      <c r="C460" s="2857"/>
      <c r="D460" s="2857"/>
      <c r="E460" s="2857"/>
      <c r="F460" s="2857"/>
      <c r="G460" s="2857"/>
      <c r="H460" s="2857"/>
    </row>
    <row r="461" spans="1:8">
      <c r="A461" s="2857"/>
      <c r="B461" s="2857"/>
      <c r="C461" s="2857"/>
      <c r="D461" s="2857"/>
      <c r="E461" s="2857"/>
      <c r="F461" s="2857"/>
      <c r="G461" s="2857"/>
      <c r="H461" s="2857"/>
    </row>
    <row r="462" spans="1:8">
      <c r="A462" s="2857"/>
      <c r="B462" s="2857"/>
      <c r="C462" s="2857"/>
      <c r="D462" s="2857"/>
      <c r="E462" s="2857"/>
      <c r="F462" s="2857"/>
      <c r="G462" s="2857"/>
      <c r="H462" s="2857"/>
    </row>
    <row r="463" spans="1:8">
      <c r="A463" s="2857"/>
      <c r="B463" s="2857"/>
      <c r="C463" s="2857"/>
      <c r="D463" s="2857"/>
      <c r="E463" s="2857"/>
      <c r="F463" s="2857"/>
      <c r="G463" s="2857"/>
      <c r="H463" s="2857"/>
    </row>
    <row r="464" spans="1:8">
      <c r="A464" s="2857"/>
      <c r="B464" s="2857"/>
      <c r="C464" s="2857"/>
      <c r="D464" s="2857"/>
      <c r="E464" s="2857"/>
      <c r="F464" s="2857"/>
      <c r="G464" s="2857"/>
      <c r="H464" s="2857"/>
    </row>
    <row r="465" spans="1:8">
      <c r="A465" s="2857"/>
      <c r="B465" s="2857"/>
      <c r="C465" s="2857"/>
      <c r="D465" s="2857"/>
      <c r="E465" s="2857"/>
      <c r="F465" s="2857"/>
      <c r="G465" s="2857"/>
      <c r="H465" s="2857"/>
    </row>
    <row r="466" spans="1:8">
      <c r="A466" s="2857"/>
      <c r="B466" s="2857"/>
      <c r="C466" s="2857"/>
      <c r="D466" s="2857"/>
      <c r="E466" s="2857"/>
      <c r="F466" s="2857"/>
      <c r="G466" s="2857"/>
      <c r="H466" s="2857"/>
    </row>
    <row r="467" spans="1:8">
      <c r="A467" s="2857"/>
      <c r="B467" s="2857"/>
      <c r="C467" s="2857"/>
      <c r="D467" s="2857"/>
      <c r="E467" s="2857"/>
      <c r="F467" s="2857"/>
      <c r="G467" s="2857"/>
      <c r="H467" s="2857"/>
    </row>
    <row r="468" spans="1:8">
      <c r="A468" s="2857"/>
      <c r="B468" s="2857"/>
      <c r="C468" s="2857"/>
      <c r="D468" s="2857"/>
      <c r="E468" s="2857"/>
      <c r="F468" s="2857"/>
      <c r="G468" s="2857"/>
      <c r="H468" s="2857"/>
    </row>
    <row r="469" spans="1:8">
      <c r="A469" s="2857"/>
      <c r="B469" s="2857"/>
      <c r="C469" s="2857"/>
      <c r="D469" s="2857"/>
      <c r="E469" s="2857"/>
      <c r="F469" s="2857"/>
      <c r="G469" s="2857"/>
      <c r="H469" s="2857"/>
    </row>
    <row r="470" spans="1:8">
      <c r="A470" s="2857"/>
      <c r="B470" s="2857"/>
      <c r="C470" s="2857"/>
      <c r="D470" s="2857"/>
      <c r="E470" s="2857"/>
      <c r="F470" s="2857"/>
      <c r="G470" s="2857"/>
      <c r="H470" s="2857"/>
    </row>
    <row r="471" spans="1:8">
      <c r="A471" s="2857"/>
      <c r="B471" s="2857"/>
      <c r="C471" s="2857"/>
      <c r="D471" s="2857"/>
      <c r="E471" s="2857"/>
      <c r="F471" s="2857"/>
      <c r="G471" s="2857"/>
      <c r="H471" s="2857"/>
    </row>
    <row r="472" spans="1:8">
      <c r="A472" s="2857"/>
      <c r="B472" s="2857"/>
      <c r="C472" s="2857"/>
      <c r="D472" s="2857"/>
      <c r="E472" s="2857"/>
      <c r="F472" s="2857"/>
      <c r="G472" s="2857"/>
      <c r="H472" s="2857"/>
    </row>
    <row r="473" spans="1:8">
      <c r="A473" s="2857"/>
      <c r="B473" s="2857"/>
      <c r="C473" s="2857"/>
      <c r="D473" s="2857"/>
      <c r="E473" s="2857"/>
      <c r="F473" s="2857"/>
      <c r="G473" s="2857"/>
      <c r="H473" s="2857"/>
    </row>
    <row r="474" spans="1:8">
      <c r="A474" s="2857"/>
      <c r="B474" s="2857"/>
      <c r="C474" s="2857"/>
      <c r="D474" s="2857"/>
      <c r="E474" s="2857"/>
      <c r="F474" s="2857"/>
      <c r="G474" s="2857"/>
      <c r="H474" s="2857"/>
    </row>
    <row r="475" spans="1:8">
      <c r="A475" s="2857"/>
      <c r="B475" s="2857"/>
      <c r="C475" s="2857"/>
      <c r="D475" s="2857"/>
      <c r="E475" s="2857"/>
      <c r="F475" s="2857"/>
      <c r="G475" s="2857"/>
      <c r="H475" s="2857"/>
    </row>
    <row r="476" spans="1:8">
      <c r="A476" s="2857"/>
      <c r="B476" s="2857"/>
      <c r="C476" s="2857"/>
      <c r="D476" s="2857"/>
      <c r="E476" s="2857"/>
      <c r="F476" s="2857"/>
      <c r="G476" s="2857"/>
      <c r="H476" s="2857"/>
    </row>
    <row r="477" spans="1:8">
      <c r="A477" s="2857"/>
      <c r="B477" s="2857"/>
      <c r="C477" s="2857"/>
      <c r="D477" s="2857"/>
      <c r="E477" s="2857"/>
      <c r="F477" s="2857"/>
      <c r="G477" s="2857"/>
      <c r="H477" s="2857"/>
    </row>
    <row r="478" spans="1:8">
      <c r="A478" s="2857"/>
      <c r="B478" s="2857"/>
      <c r="C478" s="2857"/>
      <c r="D478" s="2857"/>
      <c r="E478" s="2857"/>
      <c r="F478" s="2857"/>
      <c r="G478" s="2857"/>
      <c r="H478" s="2857"/>
    </row>
    <row r="479" spans="1:8">
      <c r="A479" s="2857"/>
      <c r="B479" s="2857"/>
      <c r="C479" s="2857"/>
      <c r="D479" s="2857"/>
      <c r="E479" s="2857"/>
      <c r="F479" s="2857"/>
      <c r="G479" s="2857"/>
      <c r="H479" s="2857"/>
    </row>
    <row r="480" spans="1:8">
      <c r="A480" s="2857"/>
      <c r="B480" s="2857"/>
      <c r="C480" s="2857"/>
      <c r="D480" s="2857"/>
      <c r="E480" s="2857"/>
      <c r="F480" s="2857"/>
      <c r="G480" s="2857"/>
      <c r="H480" s="2857"/>
    </row>
    <row r="481" spans="1:8">
      <c r="A481" s="2857"/>
      <c r="B481" s="2857"/>
      <c r="C481" s="2857"/>
      <c r="D481" s="2857"/>
      <c r="E481" s="2857"/>
      <c r="F481" s="2857"/>
      <c r="G481" s="2857"/>
      <c r="H481" s="2857"/>
    </row>
    <row r="482" spans="1:8">
      <c r="A482" s="2857"/>
      <c r="B482" s="2857"/>
      <c r="C482" s="2857"/>
      <c r="D482" s="2857"/>
      <c r="E482" s="2857"/>
      <c r="F482" s="2857"/>
      <c r="G482" s="2857"/>
      <c r="H482" s="2857"/>
    </row>
    <row r="483" spans="1:8">
      <c r="A483" s="2857"/>
      <c r="B483" s="2857"/>
      <c r="C483" s="2857"/>
      <c r="D483" s="2857"/>
      <c r="E483" s="2857"/>
      <c r="F483" s="2857"/>
      <c r="G483" s="2857"/>
      <c r="H483" s="2857"/>
    </row>
    <row r="484" spans="1:8">
      <c r="A484" s="2857"/>
      <c r="B484" s="2857"/>
      <c r="C484" s="2857"/>
      <c r="D484" s="2857"/>
      <c r="E484" s="2857"/>
      <c r="F484" s="2857"/>
      <c r="G484" s="2857"/>
      <c r="H484" s="2857"/>
    </row>
    <row r="485" spans="1:8">
      <c r="A485" s="2857"/>
      <c r="B485" s="2857"/>
      <c r="C485" s="2857"/>
      <c r="D485" s="2857"/>
      <c r="E485" s="2857"/>
      <c r="F485" s="2857"/>
      <c r="G485" s="2857"/>
      <c r="H485" s="2857"/>
    </row>
    <row r="486" spans="1:8">
      <c r="A486" s="2857"/>
      <c r="B486" s="2857"/>
      <c r="C486" s="2857"/>
      <c r="D486" s="2857"/>
      <c r="E486" s="2857"/>
      <c r="F486" s="2857"/>
      <c r="G486" s="2857"/>
      <c r="H486" s="2857"/>
    </row>
    <row r="487" spans="1:8">
      <c r="A487" s="2857"/>
      <c r="B487" s="2857"/>
      <c r="C487" s="2857"/>
      <c r="D487" s="2857"/>
      <c r="E487" s="2857"/>
      <c r="F487" s="2857"/>
      <c r="G487" s="2857"/>
      <c r="H487" s="2857"/>
    </row>
    <row r="488" spans="1:8">
      <c r="A488" s="2857"/>
      <c r="B488" s="2857"/>
      <c r="C488" s="2857"/>
      <c r="D488" s="2857"/>
      <c r="E488" s="2857"/>
      <c r="F488" s="2857"/>
      <c r="G488" s="2857"/>
      <c r="H488" s="2857"/>
    </row>
    <row r="489" spans="1:8">
      <c r="A489" s="2857"/>
      <c r="B489" s="2857"/>
      <c r="C489" s="2857"/>
      <c r="D489" s="2857"/>
      <c r="E489" s="2857"/>
      <c r="F489" s="2857"/>
      <c r="G489" s="2857"/>
      <c r="H489" s="2857"/>
    </row>
    <row r="490" spans="1:8">
      <c r="A490" s="2857"/>
      <c r="B490" s="2857"/>
      <c r="C490" s="2857"/>
      <c r="D490" s="2857"/>
      <c r="E490" s="2857"/>
      <c r="F490" s="2857"/>
      <c r="G490" s="2857"/>
      <c r="H490" s="2857"/>
    </row>
    <row r="491" spans="1:8">
      <c r="A491" s="2857"/>
      <c r="B491" s="2857"/>
      <c r="C491" s="2857"/>
      <c r="D491" s="2857"/>
      <c r="E491" s="2857"/>
      <c r="F491" s="2857"/>
      <c r="G491" s="2857"/>
      <c r="H491" s="2857"/>
    </row>
    <row r="492" spans="1:8">
      <c r="A492" s="2857"/>
      <c r="B492" s="2857"/>
      <c r="C492" s="2857"/>
      <c r="D492" s="2857"/>
      <c r="E492" s="2857"/>
      <c r="F492" s="2857"/>
      <c r="G492" s="2857"/>
      <c r="H492" s="2857"/>
    </row>
    <row r="493" spans="1:8">
      <c r="A493" s="2857"/>
      <c r="B493" s="2857"/>
      <c r="C493" s="2857"/>
      <c r="D493" s="2857"/>
      <c r="E493" s="2857"/>
      <c r="F493" s="2857"/>
      <c r="G493" s="2857"/>
      <c r="H493" s="2857"/>
    </row>
    <row r="494" spans="1:8">
      <c r="A494" s="2857"/>
      <c r="B494" s="2857"/>
      <c r="C494" s="2857"/>
      <c r="D494" s="2857"/>
      <c r="E494" s="2857"/>
      <c r="F494" s="2857"/>
      <c r="G494" s="2857"/>
      <c r="H494" s="2857"/>
    </row>
    <row r="495" spans="1:8">
      <c r="A495" s="2857"/>
      <c r="B495" s="2857"/>
      <c r="C495" s="2857"/>
      <c r="D495" s="2857"/>
      <c r="E495" s="2857"/>
      <c r="F495" s="2857"/>
      <c r="G495" s="2857"/>
      <c r="H495" s="2857"/>
    </row>
    <row r="496" spans="1:8">
      <c r="A496" s="2857"/>
      <c r="B496" s="2857"/>
      <c r="C496" s="2857"/>
      <c r="D496" s="2857"/>
      <c r="E496" s="2857"/>
      <c r="F496" s="2857"/>
      <c r="G496" s="2857"/>
      <c r="H496" s="2857"/>
    </row>
    <row r="497" spans="1:8">
      <c r="A497" s="2857"/>
      <c r="B497" s="2857"/>
      <c r="C497" s="2857"/>
      <c r="D497" s="2857"/>
      <c r="E497" s="2857"/>
      <c r="F497" s="2857"/>
      <c r="G497" s="2857"/>
      <c r="H497" s="2857"/>
    </row>
    <row r="498" spans="1:8">
      <c r="A498" s="2857"/>
      <c r="B498" s="2857"/>
      <c r="C498" s="2857"/>
      <c r="D498" s="2857"/>
      <c r="E498" s="2857"/>
      <c r="F498" s="2857"/>
      <c r="G498" s="2857"/>
      <c r="H498" s="2857"/>
    </row>
    <row r="499" spans="1:8">
      <c r="A499" s="2857"/>
      <c r="B499" s="2857"/>
      <c r="C499" s="2857"/>
      <c r="D499" s="2857"/>
      <c r="E499" s="2857"/>
      <c r="F499" s="2857"/>
      <c r="G499" s="2857"/>
      <c r="H499" s="2857"/>
    </row>
    <row r="500" spans="1:8">
      <c r="A500" s="2857"/>
      <c r="B500" s="2857"/>
      <c r="C500" s="2857"/>
      <c r="D500" s="2857"/>
      <c r="E500" s="2857"/>
      <c r="F500" s="2857"/>
      <c r="G500" s="2857"/>
      <c r="H500" s="2857"/>
    </row>
    <row r="501" spans="1:8">
      <c r="A501" s="2857"/>
      <c r="B501" s="2857"/>
      <c r="C501" s="2857"/>
      <c r="D501" s="2857"/>
      <c r="E501" s="2857"/>
      <c r="F501" s="2857"/>
      <c r="G501" s="2857"/>
      <c r="H501" s="2857"/>
    </row>
    <row r="502" spans="1:8">
      <c r="A502" s="2857"/>
      <c r="B502" s="2857"/>
      <c r="C502" s="2857"/>
      <c r="D502" s="2857"/>
      <c r="E502" s="2857"/>
      <c r="F502" s="2857"/>
      <c r="G502" s="2857"/>
      <c r="H502" s="2857"/>
    </row>
    <row r="503" spans="1:8">
      <c r="A503" s="2857"/>
      <c r="B503" s="2857"/>
      <c r="C503" s="2857"/>
      <c r="D503" s="2857"/>
      <c r="E503" s="2857"/>
      <c r="F503" s="2857"/>
      <c r="G503" s="2857"/>
      <c r="H503" s="2857"/>
    </row>
    <row r="504" spans="1:8">
      <c r="A504" s="2857"/>
      <c r="B504" s="2857"/>
      <c r="C504" s="2857"/>
      <c r="D504" s="2857"/>
      <c r="E504" s="2857"/>
      <c r="F504" s="2857"/>
      <c r="G504" s="2857"/>
      <c r="H504" s="2857"/>
    </row>
    <row r="505" spans="1:8">
      <c r="A505" s="2857"/>
      <c r="B505" s="2857"/>
      <c r="C505" s="2857"/>
      <c r="D505" s="2857"/>
      <c r="E505" s="2857"/>
      <c r="F505" s="2857"/>
      <c r="G505" s="2857"/>
      <c r="H505" s="2857"/>
    </row>
    <row r="506" spans="1:8">
      <c r="A506" s="2857"/>
      <c r="B506" s="2857"/>
      <c r="C506" s="2857"/>
      <c r="D506" s="2857"/>
      <c r="E506" s="2857"/>
      <c r="F506" s="2857"/>
      <c r="G506" s="2857"/>
      <c r="H506" s="2857"/>
    </row>
    <row r="507" spans="1:8">
      <c r="A507" s="2857"/>
      <c r="B507" s="2857"/>
      <c r="C507" s="2857"/>
      <c r="D507" s="2857"/>
      <c r="E507" s="2857"/>
      <c r="F507" s="2857"/>
      <c r="G507" s="2857"/>
      <c r="H507" s="2857"/>
    </row>
    <row r="508" spans="1:8">
      <c r="A508" s="2857"/>
      <c r="B508" s="2857"/>
      <c r="C508" s="2857"/>
      <c r="D508" s="2857"/>
      <c r="E508" s="2857"/>
      <c r="F508" s="2857"/>
      <c r="G508" s="2857"/>
      <c r="H508" s="2857"/>
    </row>
    <row r="509" spans="1:8">
      <c r="A509" s="2857"/>
      <c r="B509" s="2857"/>
      <c r="C509" s="2857"/>
      <c r="D509" s="2857"/>
      <c r="E509" s="2857"/>
      <c r="F509" s="2857"/>
      <c r="G509" s="2857"/>
      <c r="H509" s="2857"/>
    </row>
    <row r="510" spans="1:8">
      <c r="A510" s="2857"/>
      <c r="B510" s="2857"/>
      <c r="C510" s="2857"/>
      <c r="D510" s="2857"/>
      <c r="E510" s="2857"/>
      <c r="F510" s="2857"/>
      <c r="G510" s="2857"/>
      <c r="H510" s="2857"/>
    </row>
    <row r="511" spans="1:8">
      <c r="A511" s="2857"/>
      <c r="B511" s="2857"/>
      <c r="C511" s="2857"/>
      <c r="D511" s="2857"/>
      <c r="E511" s="2857"/>
      <c r="F511" s="2857"/>
      <c r="G511" s="2857"/>
      <c r="H511" s="2857"/>
    </row>
    <row r="512" spans="1:8">
      <c r="A512" s="2857"/>
      <c r="B512" s="2857"/>
      <c r="C512" s="2857"/>
      <c r="D512" s="2857"/>
      <c r="E512" s="2857"/>
      <c r="F512" s="2857"/>
      <c r="G512" s="2857"/>
      <c r="H512" s="2857"/>
    </row>
    <row r="513" spans="1:8">
      <c r="A513" s="2857"/>
      <c r="B513" s="2857"/>
      <c r="C513" s="2857"/>
      <c r="D513" s="2857"/>
      <c r="E513" s="2857"/>
      <c r="F513" s="2857"/>
      <c r="G513" s="2857"/>
      <c r="H513" s="2857"/>
    </row>
    <row r="514" spans="1:8">
      <c r="A514" s="2857"/>
      <c r="B514" s="2857"/>
      <c r="C514" s="2857"/>
      <c r="D514" s="2857"/>
      <c r="E514" s="2857"/>
      <c r="F514" s="2857"/>
      <c r="G514" s="2857"/>
      <c r="H514" s="2857"/>
    </row>
    <row r="515" spans="1:8">
      <c r="A515" s="2857"/>
      <c r="B515" s="2857"/>
      <c r="C515" s="2857"/>
      <c r="D515" s="2857"/>
      <c r="E515" s="2857"/>
      <c r="F515" s="2857"/>
      <c r="G515" s="2857"/>
      <c r="H515" s="2857"/>
    </row>
    <row r="516" spans="1:8">
      <c r="A516" s="2857"/>
      <c r="B516" s="2857"/>
      <c r="C516" s="2857"/>
      <c r="D516" s="2857"/>
      <c r="E516" s="2857"/>
      <c r="F516" s="2857"/>
      <c r="G516" s="2857"/>
      <c r="H516" s="2857"/>
    </row>
    <row r="517" spans="1:8">
      <c r="A517" s="2857"/>
      <c r="B517" s="2857"/>
      <c r="C517" s="2857"/>
      <c r="D517" s="2857"/>
      <c r="E517" s="2857"/>
      <c r="F517" s="2857"/>
      <c r="G517" s="2857"/>
      <c r="H517" s="2857"/>
    </row>
    <row r="518" spans="1:8">
      <c r="A518" s="2857"/>
      <c r="B518" s="2857"/>
      <c r="C518" s="2857"/>
      <c r="D518" s="2857"/>
      <c r="E518" s="2857"/>
      <c r="F518" s="2857"/>
      <c r="G518" s="2857"/>
      <c r="H518" s="2857"/>
    </row>
    <row r="519" spans="1:8">
      <c r="A519" s="2857"/>
      <c r="B519" s="2857"/>
      <c r="C519" s="2857"/>
      <c r="D519" s="2857"/>
      <c r="E519" s="2857"/>
      <c r="F519" s="2857"/>
      <c r="G519" s="2857"/>
      <c r="H519" s="2857"/>
    </row>
    <row r="520" spans="1:8">
      <c r="A520" s="2857"/>
      <c r="B520" s="2857"/>
      <c r="C520" s="2857"/>
      <c r="D520" s="2857"/>
      <c r="E520" s="2857"/>
      <c r="F520" s="2857"/>
      <c r="G520" s="2857"/>
      <c r="H520" s="2857"/>
    </row>
    <row r="521" spans="1:8">
      <c r="A521" s="2857"/>
      <c r="B521" s="2857"/>
      <c r="C521" s="2857"/>
      <c r="D521" s="2857"/>
      <c r="E521" s="2857"/>
      <c r="F521" s="2857"/>
      <c r="G521" s="2857"/>
      <c r="H521" s="2857"/>
    </row>
    <row r="522" spans="1:8">
      <c r="A522" s="2857"/>
      <c r="B522" s="2857"/>
      <c r="C522" s="2857"/>
      <c r="D522" s="2857"/>
      <c r="E522" s="2857"/>
      <c r="F522" s="2857"/>
      <c r="G522" s="2857"/>
      <c r="H522" s="2857"/>
    </row>
    <row r="523" spans="1:8">
      <c r="A523" s="2857"/>
      <c r="B523" s="2857"/>
      <c r="C523" s="2857"/>
      <c r="D523" s="2857"/>
      <c r="E523" s="2857"/>
      <c r="F523" s="2857"/>
      <c r="G523" s="2857"/>
      <c r="H523" s="2857"/>
    </row>
    <row r="524" spans="1:8">
      <c r="A524" s="2857"/>
      <c r="B524" s="2857"/>
      <c r="C524" s="2857"/>
      <c r="D524" s="2857"/>
      <c r="E524" s="2857"/>
      <c r="F524" s="2857"/>
      <c r="G524" s="2857"/>
      <c r="H524" s="2857"/>
    </row>
    <row r="525" spans="1:8">
      <c r="A525" s="2857"/>
      <c r="B525" s="2857"/>
      <c r="C525" s="2857"/>
      <c r="D525" s="2857"/>
      <c r="E525" s="2857"/>
      <c r="F525" s="2857"/>
      <c r="G525" s="2857"/>
      <c r="H525" s="2857"/>
    </row>
    <row r="526" spans="1:8">
      <c r="A526" s="2857"/>
      <c r="B526" s="2857"/>
      <c r="C526" s="2857"/>
      <c r="D526" s="2857"/>
      <c r="E526" s="2857"/>
      <c r="F526" s="2857"/>
      <c r="G526" s="2857"/>
      <c r="H526" s="2857"/>
    </row>
    <row r="527" spans="1:8">
      <c r="A527" s="2857"/>
      <c r="B527" s="2857"/>
      <c r="C527" s="2857"/>
      <c r="D527" s="2857"/>
      <c r="E527" s="2857"/>
      <c r="F527" s="2857"/>
      <c r="G527" s="2857"/>
      <c r="H527" s="2857"/>
    </row>
    <row r="528" spans="1:8">
      <c r="A528" s="2857"/>
      <c r="B528" s="2857"/>
      <c r="C528" s="2857"/>
      <c r="D528" s="2857"/>
      <c r="E528" s="2857"/>
      <c r="F528" s="2857"/>
      <c r="G528" s="2857"/>
      <c r="H528" s="2857"/>
    </row>
    <row r="529" spans="1:8">
      <c r="A529" s="2857"/>
      <c r="B529" s="2857"/>
      <c r="C529" s="2857"/>
      <c r="D529" s="2857"/>
      <c r="E529" s="2857"/>
      <c r="F529" s="2857"/>
      <c r="G529" s="2857"/>
      <c r="H529" s="2857"/>
    </row>
    <row r="530" spans="1:8">
      <c r="A530" s="2857"/>
      <c r="B530" s="2857"/>
      <c r="C530" s="2857"/>
      <c r="D530" s="2857"/>
      <c r="E530" s="2857"/>
      <c r="F530" s="2857"/>
      <c r="G530" s="2857"/>
      <c r="H530" s="2857"/>
    </row>
    <row r="531" spans="1:8">
      <c r="A531" s="2857"/>
      <c r="B531" s="2857"/>
      <c r="C531" s="2857"/>
      <c r="D531" s="2857"/>
      <c r="E531" s="2857"/>
      <c r="F531" s="2857"/>
      <c r="G531" s="2857"/>
      <c r="H531" s="2857"/>
    </row>
    <row r="532" spans="1:8">
      <c r="A532" s="2857"/>
      <c r="B532" s="2857"/>
      <c r="C532" s="2857"/>
      <c r="D532" s="2857"/>
      <c r="E532" s="2857"/>
      <c r="F532" s="2857"/>
      <c r="G532" s="2857"/>
      <c r="H532" s="2857"/>
    </row>
    <row r="533" spans="1:8">
      <c r="A533" s="2857"/>
      <c r="B533" s="2857"/>
      <c r="C533" s="2857"/>
      <c r="D533" s="2857"/>
      <c r="E533" s="2857"/>
      <c r="F533" s="2857"/>
      <c r="G533" s="2857"/>
      <c r="H533" s="2857"/>
    </row>
    <row r="534" spans="1:8">
      <c r="A534" s="2857"/>
      <c r="B534" s="2857"/>
      <c r="C534" s="2857"/>
      <c r="D534" s="2857"/>
      <c r="E534" s="2857"/>
      <c r="F534" s="2857"/>
      <c r="G534" s="2857"/>
      <c r="H534" s="2857"/>
    </row>
    <row r="535" spans="1:8">
      <c r="A535" s="2857"/>
      <c r="B535" s="2857"/>
      <c r="C535" s="2857"/>
      <c r="D535" s="2857"/>
      <c r="E535" s="2857"/>
      <c r="F535" s="2857"/>
      <c r="G535" s="2857"/>
      <c r="H535" s="2857"/>
    </row>
    <row r="536" spans="1:8">
      <c r="A536" s="2857"/>
      <c r="B536" s="2857"/>
      <c r="C536" s="2857"/>
      <c r="D536" s="2857"/>
      <c r="E536" s="2857"/>
      <c r="F536" s="2857"/>
      <c r="G536" s="2857"/>
      <c r="H536" s="2857"/>
    </row>
    <row r="537" spans="1:8">
      <c r="A537" s="2857"/>
      <c r="B537" s="2857"/>
      <c r="C537" s="2857"/>
      <c r="D537" s="2857"/>
      <c r="E537" s="2857"/>
      <c r="F537" s="2857"/>
      <c r="G537" s="2857"/>
      <c r="H537" s="2857"/>
    </row>
    <row r="538" spans="1:8">
      <c r="A538" s="2857"/>
      <c r="B538" s="2857"/>
      <c r="C538" s="2857"/>
      <c r="D538" s="2857"/>
      <c r="E538" s="2857"/>
      <c r="F538" s="2857"/>
      <c r="G538" s="2857"/>
      <c r="H538" s="2857"/>
    </row>
    <row r="539" spans="1:8">
      <c r="A539" s="2857"/>
      <c r="B539" s="2857"/>
      <c r="C539" s="2857"/>
      <c r="D539" s="2857"/>
      <c r="E539" s="2857"/>
      <c r="F539" s="2857"/>
      <c r="G539" s="2857"/>
      <c r="H539" s="2857"/>
    </row>
    <row r="540" spans="1:8">
      <c r="A540" s="2857"/>
      <c r="B540" s="2857"/>
      <c r="C540" s="2857"/>
      <c r="D540" s="2857"/>
      <c r="E540" s="2857"/>
      <c r="F540" s="2857"/>
      <c r="G540" s="2857"/>
      <c r="H540" s="2857"/>
    </row>
    <row r="541" spans="1:8">
      <c r="A541" s="2857"/>
      <c r="B541" s="2857"/>
      <c r="C541" s="2857"/>
      <c r="D541" s="2857"/>
      <c r="E541" s="2857"/>
      <c r="F541" s="2857"/>
      <c r="G541" s="2857"/>
      <c r="H541" s="2857"/>
    </row>
    <row r="542" spans="1:8">
      <c r="A542" s="2857"/>
      <c r="B542" s="2857"/>
      <c r="C542" s="2857"/>
      <c r="D542" s="2857"/>
      <c r="E542" s="2857"/>
      <c r="F542" s="2857"/>
      <c r="G542" s="2857"/>
      <c r="H542" s="2857"/>
    </row>
    <row r="543" spans="1:8">
      <c r="A543" s="2857"/>
      <c r="B543" s="2857"/>
      <c r="C543" s="2857"/>
      <c r="D543" s="2857"/>
      <c r="E543" s="2857"/>
      <c r="F543" s="2857"/>
      <c r="G543" s="2857"/>
      <c r="H543" s="2857"/>
    </row>
    <row r="544" spans="1:8">
      <c r="A544" s="2857"/>
      <c r="B544" s="2857"/>
      <c r="C544" s="2857"/>
      <c r="D544" s="2857"/>
      <c r="E544" s="2857"/>
      <c r="F544" s="2857"/>
      <c r="G544" s="2857"/>
      <c r="H544" s="2857"/>
    </row>
    <row r="545" spans="1:8">
      <c r="A545" s="2857"/>
      <c r="B545" s="2857"/>
      <c r="C545" s="2857"/>
      <c r="D545" s="2857"/>
      <c r="E545" s="2857"/>
      <c r="F545" s="2857"/>
      <c r="G545" s="2857"/>
      <c r="H545" s="2857"/>
    </row>
    <row r="546" spans="1:8">
      <c r="A546" s="2857"/>
      <c r="B546" s="2857"/>
      <c r="C546" s="2857"/>
      <c r="D546" s="2857"/>
      <c r="E546" s="2857"/>
      <c r="F546" s="2857"/>
      <c r="G546" s="2857"/>
      <c r="H546" s="2857"/>
    </row>
    <row r="547" spans="1:8">
      <c r="A547" s="2857"/>
      <c r="B547" s="2857"/>
      <c r="C547" s="2857"/>
      <c r="D547" s="2857"/>
      <c r="E547" s="2857"/>
      <c r="F547" s="2857"/>
      <c r="G547" s="2857"/>
      <c r="H547" s="2857"/>
    </row>
    <row r="548" spans="1:8">
      <c r="A548" s="2857"/>
      <c r="B548" s="2857"/>
      <c r="C548" s="2857"/>
      <c r="D548" s="2857"/>
      <c r="E548" s="2857"/>
      <c r="F548" s="2857"/>
      <c r="G548" s="2857"/>
      <c r="H548" s="2857"/>
    </row>
    <row r="549" spans="1:8">
      <c r="A549" s="2857"/>
      <c r="B549" s="2857"/>
      <c r="C549" s="2857"/>
      <c r="D549" s="2857"/>
      <c r="E549" s="2857"/>
      <c r="F549" s="2857"/>
      <c r="G549" s="2857"/>
      <c r="H549" s="2857"/>
    </row>
    <row r="550" spans="1:8">
      <c r="A550" s="2857"/>
      <c r="B550" s="2857"/>
      <c r="C550" s="2857"/>
      <c r="D550" s="2857"/>
      <c r="E550" s="2857"/>
      <c r="F550" s="2857"/>
      <c r="G550" s="2857"/>
      <c r="H550" s="2857"/>
    </row>
    <row r="551" spans="1:8">
      <c r="A551" s="2857"/>
      <c r="B551" s="2857"/>
      <c r="C551" s="2857"/>
      <c r="D551" s="2857"/>
      <c r="E551" s="2857"/>
      <c r="F551" s="2857"/>
      <c r="G551" s="2857"/>
      <c r="H551" s="2857"/>
    </row>
    <row r="552" spans="1:8">
      <c r="A552" s="2857"/>
      <c r="B552" s="2857"/>
      <c r="C552" s="2857"/>
      <c r="D552" s="2857"/>
      <c r="E552" s="2857"/>
      <c r="F552" s="2857"/>
      <c r="G552" s="2857"/>
      <c r="H552" s="2857"/>
    </row>
    <row r="553" spans="1:8">
      <c r="A553" s="2857"/>
      <c r="B553" s="2857"/>
      <c r="C553" s="2857"/>
      <c r="D553" s="2857"/>
      <c r="E553" s="2857"/>
      <c r="F553" s="2857"/>
      <c r="G553" s="2857"/>
      <c r="H553" s="2857"/>
    </row>
    <row r="554" spans="1:8">
      <c r="A554" s="2857"/>
      <c r="B554" s="2857"/>
      <c r="C554" s="2857"/>
      <c r="D554" s="2857"/>
      <c r="E554" s="2857"/>
      <c r="F554" s="2857"/>
      <c r="G554" s="2857"/>
      <c r="H554" s="2857"/>
    </row>
    <row r="555" spans="1:8">
      <c r="A555" s="2857"/>
      <c r="B555" s="2857"/>
      <c r="C555" s="2857"/>
      <c r="D555" s="2857"/>
      <c r="E555" s="2857"/>
      <c r="F555" s="2857"/>
      <c r="G555" s="2857"/>
      <c r="H555" s="2857"/>
    </row>
    <row r="556" spans="1:8">
      <c r="A556" s="2857"/>
      <c r="B556" s="2857"/>
      <c r="C556" s="2857"/>
      <c r="D556" s="2857"/>
      <c r="E556" s="2857"/>
      <c r="F556" s="2857"/>
      <c r="G556" s="2857"/>
      <c r="H556" s="2857"/>
    </row>
    <row r="557" spans="1:8">
      <c r="A557" s="2857"/>
      <c r="B557" s="2857"/>
      <c r="C557" s="2857"/>
      <c r="D557" s="2857"/>
      <c r="E557" s="2857"/>
      <c r="F557" s="2857"/>
      <c r="G557" s="2857"/>
      <c r="H557" s="2857"/>
    </row>
    <row r="558" spans="1:8">
      <c r="A558" s="2857"/>
      <c r="B558" s="2857"/>
      <c r="C558" s="2857"/>
      <c r="D558" s="2857"/>
      <c r="E558" s="2857"/>
      <c r="F558" s="2857"/>
      <c r="G558" s="2857"/>
      <c r="H558" s="2857"/>
    </row>
    <row r="559" spans="1:8">
      <c r="A559" s="2857"/>
      <c r="B559" s="2857"/>
      <c r="C559" s="2857"/>
      <c r="D559" s="2857"/>
      <c r="E559" s="2857"/>
      <c r="F559" s="2857"/>
      <c r="G559" s="2857"/>
      <c r="H559" s="2857"/>
    </row>
    <row r="560" spans="1:8">
      <c r="A560" s="2857"/>
      <c r="B560" s="2857"/>
      <c r="C560" s="2857"/>
      <c r="D560" s="2857"/>
      <c r="E560" s="2857"/>
      <c r="F560" s="2857"/>
      <c r="G560" s="2857"/>
      <c r="H560" s="2857"/>
    </row>
    <row r="561" spans="1:8">
      <c r="A561" s="2857"/>
      <c r="B561" s="2857"/>
      <c r="C561" s="2857"/>
      <c r="D561" s="2857"/>
      <c r="E561" s="2857"/>
      <c r="F561" s="2857"/>
      <c r="G561" s="2857"/>
      <c r="H561" s="2857"/>
    </row>
    <row r="562" spans="1:8">
      <c r="A562" s="2857"/>
      <c r="B562" s="2857"/>
      <c r="C562" s="2857"/>
      <c r="D562" s="2857"/>
      <c r="E562" s="2857"/>
      <c r="F562" s="2857"/>
      <c r="G562" s="2857"/>
      <c r="H562" s="2857"/>
    </row>
    <row r="563" spans="1:8">
      <c r="A563" s="2857"/>
      <c r="B563" s="2857"/>
      <c r="C563" s="2857"/>
      <c r="D563" s="2857"/>
      <c r="E563" s="2857"/>
      <c r="F563" s="2857"/>
      <c r="G563" s="2857"/>
      <c r="H563" s="2857"/>
    </row>
    <row r="564" spans="1:8">
      <c r="A564" s="2857"/>
      <c r="B564" s="2857"/>
      <c r="C564" s="2857"/>
      <c r="D564" s="2857"/>
      <c r="E564" s="2857"/>
      <c r="F564" s="2857"/>
      <c r="G564" s="2857"/>
      <c r="H564" s="2857"/>
    </row>
    <row r="565" spans="1:8">
      <c r="A565" s="2857"/>
      <c r="B565" s="2857"/>
      <c r="C565" s="2857"/>
      <c r="D565" s="2857"/>
      <c r="E565" s="2857"/>
      <c r="F565" s="2857"/>
      <c r="G565" s="2857"/>
      <c r="H565" s="2857"/>
    </row>
    <row r="566" spans="1:8">
      <c r="A566" s="2857"/>
      <c r="B566" s="2857"/>
      <c r="C566" s="2857"/>
      <c r="D566" s="2857"/>
      <c r="E566" s="2857"/>
      <c r="F566" s="2857"/>
      <c r="G566" s="2857"/>
      <c r="H566" s="2857"/>
    </row>
    <row r="567" spans="1:8">
      <c r="A567" s="2857"/>
      <c r="B567" s="2857"/>
      <c r="C567" s="2857"/>
      <c r="D567" s="2857"/>
      <c r="E567" s="2857"/>
      <c r="F567" s="2857"/>
      <c r="G567" s="2857"/>
      <c r="H567" s="2857"/>
    </row>
    <row r="568" spans="1:8">
      <c r="A568" s="2857"/>
      <c r="B568" s="2857"/>
      <c r="C568" s="2857"/>
      <c r="D568" s="2857"/>
      <c r="E568" s="2857"/>
      <c r="F568" s="2857"/>
      <c r="G568" s="2857"/>
      <c r="H568" s="2857"/>
    </row>
    <row r="569" spans="1:8">
      <c r="A569" s="2857"/>
      <c r="B569" s="2857"/>
      <c r="C569" s="2857"/>
      <c r="D569" s="2857"/>
      <c r="E569" s="2857"/>
      <c r="F569" s="2857"/>
      <c r="G569" s="2857"/>
      <c r="H569" s="2857"/>
    </row>
    <row r="570" spans="1:8">
      <c r="A570" s="2857"/>
      <c r="B570" s="2857"/>
      <c r="C570" s="2857"/>
      <c r="D570" s="2857"/>
      <c r="E570" s="2857"/>
      <c r="F570" s="2857"/>
      <c r="G570" s="2857"/>
      <c r="H570" s="2857"/>
    </row>
    <row r="571" spans="1:8">
      <c r="A571" s="2857"/>
      <c r="B571" s="2857"/>
      <c r="C571" s="2857"/>
      <c r="D571" s="2857"/>
      <c r="E571" s="2857"/>
      <c r="F571" s="2857"/>
      <c r="G571" s="2857"/>
      <c r="H571" s="2857"/>
    </row>
    <row r="572" spans="1:8">
      <c r="A572" s="2857"/>
      <c r="B572" s="2857"/>
      <c r="C572" s="2857"/>
      <c r="D572" s="2857"/>
      <c r="E572" s="2857"/>
      <c r="F572" s="2857"/>
      <c r="G572" s="2857"/>
      <c r="H572" s="2857"/>
    </row>
    <row r="573" spans="1:8">
      <c r="A573" s="2857"/>
      <c r="B573" s="2857"/>
      <c r="C573" s="2857"/>
      <c r="D573" s="2857"/>
      <c r="E573" s="2857"/>
      <c r="F573" s="2857"/>
      <c r="G573" s="2857"/>
      <c r="H573" s="2857"/>
    </row>
    <row r="574" spans="1:8">
      <c r="A574" s="2857"/>
      <c r="B574" s="2857"/>
      <c r="C574" s="2857"/>
      <c r="D574" s="2857"/>
      <c r="E574" s="2857"/>
      <c r="F574" s="2857"/>
      <c r="G574" s="2857"/>
      <c r="H574" s="2857"/>
    </row>
    <row r="575" spans="1:8">
      <c r="A575" s="2857"/>
      <c r="B575" s="2857"/>
      <c r="C575" s="2857"/>
      <c r="D575" s="2857"/>
      <c r="E575" s="2857"/>
      <c r="F575" s="2857"/>
      <c r="G575" s="2857"/>
      <c r="H575" s="2857"/>
    </row>
    <row r="576" spans="1:8">
      <c r="A576" s="2857"/>
      <c r="B576" s="2857"/>
      <c r="C576" s="2857"/>
      <c r="D576" s="2857"/>
      <c r="E576" s="2857"/>
      <c r="F576" s="2857"/>
      <c r="G576" s="2857"/>
      <c r="H576" s="2857"/>
    </row>
    <row r="577" spans="1:8">
      <c r="A577" s="2857"/>
      <c r="B577" s="2857"/>
      <c r="C577" s="2857"/>
      <c r="D577" s="2857"/>
      <c r="E577" s="2857"/>
      <c r="F577" s="2857"/>
      <c r="G577" s="2857"/>
      <c r="H577" s="2857"/>
    </row>
    <row r="578" spans="1:8">
      <c r="A578" s="2857"/>
      <c r="B578" s="2857"/>
      <c r="C578" s="2857"/>
      <c r="D578" s="2857"/>
      <c r="E578" s="2857"/>
      <c r="F578" s="2857"/>
      <c r="G578" s="2857"/>
      <c r="H578" s="2857"/>
    </row>
    <row r="579" spans="1:8">
      <c r="A579" s="2857"/>
      <c r="B579" s="2857"/>
      <c r="C579" s="2857"/>
      <c r="D579" s="2857"/>
      <c r="E579" s="2857"/>
      <c r="F579" s="2857"/>
      <c r="G579" s="2857"/>
      <c r="H579" s="2857"/>
    </row>
    <row r="580" spans="1:8">
      <c r="A580" s="2857"/>
      <c r="B580" s="2857"/>
      <c r="C580" s="2857"/>
      <c r="D580" s="2857"/>
      <c r="E580" s="2857"/>
      <c r="F580" s="2857"/>
      <c r="G580" s="2857"/>
      <c r="H580" s="2857"/>
    </row>
    <row r="581" spans="1:8">
      <c r="A581" s="2857"/>
      <c r="B581" s="2857"/>
      <c r="C581" s="2857"/>
      <c r="D581" s="2857"/>
      <c r="E581" s="2857"/>
      <c r="F581" s="2857"/>
      <c r="G581" s="2857"/>
      <c r="H581" s="2857"/>
    </row>
    <row r="582" spans="1:8">
      <c r="A582" s="2857"/>
      <c r="B582" s="2857"/>
      <c r="C582" s="2857"/>
      <c r="D582" s="2857"/>
      <c r="E582" s="2857"/>
      <c r="F582" s="2857"/>
      <c r="G582" s="2857"/>
      <c r="H582" s="2857"/>
    </row>
    <row r="583" spans="1:8">
      <c r="A583" s="2857"/>
      <c r="B583" s="2857"/>
      <c r="C583" s="2857"/>
      <c r="D583" s="2857"/>
      <c r="E583" s="2857"/>
      <c r="F583" s="2857"/>
      <c r="G583" s="2857"/>
      <c r="H583" s="2857"/>
    </row>
    <row r="584" spans="1:8">
      <c r="A584" s="2857"/>
      <c r="B584" s="2857"/>
      <c r="C584" s="2857"/>
      <c r="D584" s="2857"/>
      <c r="E584" s="2857"/>
      <c r="F584" s="2857"/>
      <c r="G584" s="2857"/>
      <c r="H584" s="2857"/>
    </row>
    <row r="585" spans="1:8">
      <c r="A585" s="2857"/>
      <c r="B585" s="2857"/>
      <c r="C585" s="2857"/>
      <c r="D585" s="2857"/>
      <c r="E585" s="2857"/>
      <c r="F585" s="2857"/>
      <c r="G585" s="2857"/>
      <c r="H585" s="2857"/>
    </row>
    <row r="586" spans="1:8">
      <c r="A586" s="2857"/>
      <c r="B586" s="2857"/>
      <c r="C586" s="2857"/>
      <c r="D586" s="2857"/>
      <c r="E586" s="2857"/>
      <c r="F586" s="2857"/>
      <c r="G586" s="2857"/>
      <c r="H586" s="2857"/>
    </row>
    <row r="587" spans="1:8">
      <c r="A587" s="2857"/>
      <c r="B587" s="2857"/>
      <c r="C587" s="2857"/>
      <c r="D587" s="2857"/>
      <c r="E587" s="2857"/>
      <c r="F587" s="2857"/>
      <c r="G587" s="2857"/>
      <c r="H587" s="2857"/>
    </row>
    <row r="588" spans="1:8">
      <c r="A588" s="2857"/>
      <c r="B588" s="2857"/>
      <c r="C588" s="2857"/>
      <c r="D588" s="2857"/>
      <c r="E588" s="2857"/>
      <c r="F588" s="2857"/>
      <c r="G588" s="2857"/>
      <c r="H588" s="2857"/>
    </row>
    <row r="589" spans="1:8">
      <c r="A589" s="2857"/>
      <c r="B589" s="2857"/>
      <c r="C589" s="2857"/>
      <c r="D589" s="2857"/>
      <c r="E589" s="2857"/>
      <c r="F589" s="2857"/>
      <c r="G589" s="2857"/>
      <c r="H589" s="2857"/>
    </row>
    <row r="590" spans="1:8">
      <c r="A590" s="2857"/>
      <c r="B590" s="2857"/>
      <c r="C590" s="2857"/>
      <c r="D590" s="2857"/>
      <c r="E590" s="2857"/>
      <c r="F590" s="2857"/>
      <c r="G590" s="2857"/>
      <c r="H590" s="2857"/>
    </row>
    <row r="591" spans="1:8">
      <c r="A591" s="2857"/>
      <c r="B591" s="2857"/>
      <c r="C591" s="2857"/>
      <c r="D591" s="2857"/>
      <c r="E591" s="2857"/>
      <c r="F591" s="2857"/>
      <c r="G591" s="2857"/>
      <c r="H591" s="2857"/>
    </row>
    <row r="592" spans="1:8">
      <c r="A592" s="2857"/>
      <c r="B592" s="2857"/>
      <c r="C592" s="2857"/>
      <c r="D592" s="2857"/>
      <c r="E592" s="2857"/>
      <c r="F592" s="2857"/>
      <c r="G592" s="2857"/>
      <c r="H592" s="2857"/>
    </row>
    <row r="593" spans="1:8">
      <c r="A593" s="2857"/>
      <c r="B593" s="2857"/>
      <c r="C593" s="2857"/>
      <c r="D593" s="2857"/>
      <c r="E593" s="2857"/>
      <c r="F593" s="2857"/>
      <c r="G593" s="2857"/>
      <c r="H593" s="2857"/>
    </row>
    <row r="594" spans="1:8">
      <c r="A594" s="2857"/>
      <c r="B594" s="2857"/>
      <c r="C594" s="2857"/>
      <c r="D594" s="2857"/>
      <c r="E594" s="2857"/>
      <c r="F594" s="2857"/>
      <c r="G594" s="2857"/>
      <c r="H594" s="2857"/>
    </row>
    <row r="595" spans="1:8">
      <c r="A595" s="2857"/>
      <c r="B595" s="2857"/>
      <c r="C595" s="2857"/>
      <c r="D595" s="2857"/>
      <c r="E595" s="2857"/>
      <c r="F595" s="2857"/>
      <c r="G595" s="2857"/>
      <c r="H595" s="2857"/>
    </row>
    <row r="596" spans="1:8">
      <c r="A596" s="2857"/>
      <c r="B596" s="2857"/>
      <c r="C596" s="2857"/>
      <c r="D596" s="2857"/>
      <c r="E596" s="2857"/>
      <c r="F596" s="2857"/>
      <c r="G596" s="2857"/>
      <c r="H596" s="2857"/>
    </row>
    <row r="597" spans="1:8">
      <c r="A597" s="2857"/>
      <c r="B597" s="2857"/>
      <c r="C597" s="2857"/>
      <c r="D597" s="2857"/>
      <c r="E597" s="2857"/>
      <c r="F597" s="2857"/>
      <c r="G597" s="2857"/>
      <c r="H597" s="2857"/>
    </row>
    <row r="598" spans="1:8">
      <c r="A598" s="2857"/>
      <c r="B598" s="2857"/>
      <c r="C598" s="2857"/>
      <c r="D598" s="2857"/>
      <c r="E598" s="2857"/>
      <c r="F598" s="2857"/>
      <c r="G598" s="2857"/>
      <c r="H598" s="2857"/>
    </row>
    <row r="599" spans="1:8">
      <c r="A599" s="2857"/>
      <c r="B599" s="2857"/>
      <c r="C599" s="2857"/>
      <c r="D599" s="2857"/>
      <c r="E599" s="2857"/>
      <c r="F599" s="2857"/>
      <c r="G599" s="2857"/>
      <c r="H599" s="2857"/>
    </row>
    <row r="600" spans="1:8">
      <c r="A600" s="2857"/>
      <c r="B600" s="2857"/>
      <c r="C600" s="2857"/>
      <c r="D600" s="2857"/>
      <c r="E600" s="2857"/>
      <c r="F600" s="2857"/>
      <c r="G600" s="2857"/>
      <c r="H600" s="2857"/>
    </row>
    <row r="601" spans="1:8">
      <c r="A601" s="2857"/>
      <c r="B601" s="2857"/>
      <c r="C601" s="2857"/>
      <c r="D601" s="2857"/>
      <c r="E601" s="2857"/>
      <c r="F601" s="2857"/>
      <c r="G601" s="2857"/>
      <c r="H601" s="2857"/>
    </row>
    <row r="602" spans="1:8">
      <c r="A602" s="2857"/>
      <c r="B602" s="2857"/>
      <c r="C602" s="2857"/>
      <c r="D602" s="2857"/>
      <c r="E602" s="2857"/>
      <c r="F602" s="2857"/>
      <c r="G602" s="2857"/>
      <c r="H602" s="2857"/>
    </row>
    <row r="603" spans="1:8">
      <c r="A603" s="2857"/>
      <c r="B603" s="2857"/>
      <c r="C603" s="2857"/>
      <c r="D603" s="2857"/>
      <c r="E603" s="2857"/>
      <c r="F603" s="2857"/>
      <c r="G603" s="2857"/>
      <c r="H603" s="2857"/>
    </row>
    <row r="604" spans="1:8">
      <c r="A604" s="2857"/>
      <c r="B604" s="2857"/>
      <c r="C604" s="2857"/>
      <c r="D604" s="2857"/>
      <c r="E604" s="2857"/>
      <c r="F604" s="2857"/>
      <c r="G604" s="2857"/>
      <c r="H604" s="2857"/>
    </row>
    <row r="605" spans="1:8">
      <c r="A605" s="2857"/>
      <c r="B605" s="2857"/>
      <c r="C605" s="2857"/>
      <c r="D605" s="2857"/>
      <c r="E605" s="2857"/>
      <c r="F605" s="2857"/>
      <c r="G605" s="2857"/>
      <c r="H605" s="2857"/>
    </row>
    <row r="606" spans="1:8">
      <c r="A606" s="2857"/>
      <c r="B606" s="2857"/>
      <c r="C606" s="2857"/>
      <c r="D606" s="2857"/>
      <c r="E606" s="2857"/>
      <c r="F606" s="2857"/>
      <c r="G606" s="2857"/>
      <c r="H606" s="2857"/>
    </row>
    <row r="607" spans="1:8">
      <c r="A607" s="2857"/>
      <c r="B607" s="2857"/>
      <c r="C607" s="2857"/>
      <c r="D607" s="2857"/>
      <c r="E607" s="2857"/>
      <c r="F607" s="2857"/>
      <c r="G607" s="2857"/>
      <c r="H607" s="2857"/>
    </row>
    <row r="608" spans="1:8">
      <c r="A608" s="2857"/>
      <c r="B608" s="2857"/>
      <c r="C608" s="2857"/>
      <c r="D608" s="2857"/>
      <c r="E608" s="2857"/>
      <c r="F608" s="2857"/>
      <c r="G608" s="2857"/>
      <c r="H608" s="2857"/>
    </row>
    <row r="609" spans="1:8">
      <c r="A609" s="2857"/>
      <c r="B609" s="2857"/>
      <c r="C609" s="2857"/>
      <c r="D609" s="2857"/>
      <c r="E609" s="2857"/>
      <c r="F609" s="2857"/>
      <c r="G609" s="2857"/>
      <c r="H609" s="2857"/>
    </row>
    <row r="610" spans="1:8">
      <c r="A610" s="2857"/>
      <c r="B610" s="2857"/>
      <c r="C610" s="2857"/>
      <c r="D610" s="2857"/>
      <c r="E610" s="2857"/>
      <c r="F610" s="2857"/>
      <c r="G610" s="2857"/>
      <c r="H610" s="2857"/>
    </row>
    <row r="611" spans="1:8">
      <c r="A611" s="2857"/>
      <c r="B611" s="2857"/>
      <c r="C611" s="2857"/>
      <c r="D611" s="2857"/>
      <c r="E611" s="2857"/>
      <c r="F611" s="2857"/>
      <c r="G611" s="2857"/>
      <c r="H611" s="2857"/>
    </row>
    <row r="612" spans="1:8">
      <c r="A612" s="2857"/>
      <c r="B612" s="2857"/>
      <c r="C612" s="2857"/>
      <c r="D612" s="2857"/>
      <c r="E612" s="2857"/>
      <c r="F612" s="2857"/>
      <c r="G612" s="2857"/>
      <c r="H612" s="2857"/>
    </row>
    <row r="613" spans="1:8">
      <c r="A613" s="2857"/>
      <c r="B613" s="2857"/>
      <c r="C613" s="2857"/>
      <c r="D613" s="2857"/>
      <c r="E613" s="2857"/>
      <c r="F613" s="2857"/>
      <c r="G613" s="2857"/>
      <c r="H613" s="2857"/>
    </row>
    <row r="614" spans="1:8">
      <c r="A614" s="2857"/>
      <c r="B614" s="2857"/>
      <c r="C614" s="2857"/>
      <c r="D614" s="2857"/>
      <c r="E614" s="2857"/>
      <c r="F614" s="2857"/>
      <c r="G614" s="2857"/>
      <c r="H614" s="2857"/>
    </row>
    <row r="615" spans="1:8">
      <c r="A615" s="2857"/>
      <c r="B615" s="2857"/>
      <c r="C615" s="2857"/>
      <c r="D615" s="2857"/>
      <c r="E615" s="2857"/>
      <c r="F615" s="2857"/>
      <c r="G615" s="2857"/>
      <c r="H615" s="2857"/>
    </row>
    <row r="616" spans="1:8">
      <c r="A616" s="2857"/>
      <c r="B616" s="2857"/>
      <c r="C616" s="2857"/>
      <c r="D616" s="2857"/>
      <c r="E616" s="2857"/>
      <c r="F616" s="2857"/>
      <c r="G616" s="2857"/>
      <c r="H616" s="2857"/>
    </row>
    <row r="617" spans="1:8">
      <c r="A617" s="2857"/>
      <c r="B617" s="2857"/>
      <c r="C617" s="2857"/>
      <c r="D617" s="2857"/>
      <c r="E617" s="2857"/>
      <c r="F617" s="2857"/>
      <c r="G617" s="2857"/>
      <c r="H617" s="2857"/>
    </row>
    <row r="618" spans="1:8">
      <c r="A618" s="2857"/>
      <c r="B618" s="2857"/>
      <c r="C618" s="2857"/>
      <c r="D618" s="2857"/>
      <c r="E618" s="2857"/>
      <c r="F618" s="2857"/>
      <c r="G618" s="2857"/>
      <c r="H618" s="2857"/>
    </row>
    <row r="619" spans="1:8">
      <c r="A619" s="2857"/>
      <c r="B619" s="2857"/>
      <c r="C619" s="2857"/>
      <c r="D619" s="2857"/>
      <c r="E619" s="2857"/>
      <c r="F619" s="2857"/>
      <c r="G619" s="2857"/>
      <c r="H619" s="2857"/>
    </row>
    <row r="620" spans="1:8">
      <c r="A620" s="2857"/>
      <c r="B620" s="2857"/>
      <c r="C620" s="2857"/>
      <c r="D620" s="2857"/>
      <c r="E620" s="2857"/>
      <c r="F620" s="2857"/>
      <c r="G620" s="2857"/>
      <c r="H620" s="2857"/>
    </row>
    <row r="621" spans="1:8">
      <c r="A621" s="2857"/>
      <c r="B621" s="2857"/>
      <c r="C621" s="2857"/>
      <c r="D621" s="2857"/>
      <c r="E621" s="2857"/>
      <c r="F621" s="2857"/>
      <c r="G621" s="2857"/>
      <c r="H621" s="2857"/>
    </row>
    <row r="622" spans="1:8">
      <c r="A622" s="2857"/>
      <c r="B622" s="2857"/>
      <c r="C622" s="2857"/>
      <c r="D622" s="2857"/>
      <c r="E622" s="2857"/>
      <c r="F622" s="2857"/>
      <c r="G622" s="2857"/>
      <c r="H622" s="2857"/>
    </row>
    <row r="623" spans="1:8">
      <c r="A623" s="2857"/>
      <c r="B623" s="2857"/>
      <c r="C623" s="2857"/>
      <c r="D623" s="2857"/>
      <c r="E623" s="2857"/>
      <c r="F623" s="2857"/>
      <c r="G623" s="2857"/>
      <c r="H623" s="2857"/>
    </row>
    <row r="624" spans="1:8">
      <c r="A624" s="2857"/>
      <c r="B624" s="2857"/>
      <c r="C624" s="2857"/>
      <c r="D624" s="2857"/>
      <c r="E624" s="2857"/>
      <c r="F624" s="2857"/>
      <c r="G624" s="2857"/>
      <c r="H624" s="2857"/>
    </row>
    <row r="625" spans="1:8">
      <c r="A625" s="2857"/>
      <c r="B625" s="2857"/>
      <c r="C625" s="2857"/>
      <c r="D625" s="2857"/>
      <c r="E625" s="2857"/>
      <c r="F625" s="2857"/>
      <c r="G625" s="2857"/>
      <c r="H625" s="2857"/>
    </row>
    <row r="626" spans="1:8">
      <c r="A626" s="2857"/>
      <c r="B626" s="2857"/>
      <c r="C626" s="2857"/>
      <c r="D626" s="2857"/>
      <c r="E626" s="2857"/>
      <c r="F626" s="2857"/>
      <c r="G626" s="2857"/>
      <c r="H626" s="2857"/>
    </row>
    <row r="627" spans="1:8">
      <c r="A627" s="2857"/>
      <c r="B627" s="2857"/>
      <c r="C627" s="2857"/>
      <c r="D627" s="2857"/>
      <c r="E627" s="2857"/>
      <c r="F627" s="2857"/>
      <c r="G627" s="2857"/>
      <c r="H627" s="2857"/>
    </row>
    <row r="628" spans="1:8">
      <c r="A628" s="2857"/>
      <c r="B628" s="2857"/>
      <c r="C628" s="2857"/>
      <c r="D628" s="2857"/>
      <c r="E628" s="2857"/>
      <c r="F628" s="2857"/>
      <c r="G628" s="2857"/>
      <c r="H628" s="2857"/>
    </row>
    <row r="629" spans="1:8">
      <c r="A629" s="2857"/>
      <c r="B629" s="2857"/>
      <c r="C629" s="2857"/>
      <c r="D629" s="2857"/>
      <c r="E629" s="2857"/>
      <c r="F629" s="2857"/>
      <c r="G629" s="2857"/>
      <c r="H629" s="2857"/>
    </row>
    <row r="630" spans="1:8">
      <c r="A630" s="2857"/>
      <c r="B630" s="2857"/>
      <c r="C630" s="2857"/>
      <c r="D630" s="2857"/>
      <c r="E630" s="2857"/>
      <c r="F630" s="2857"/>
      <c r="G630" s="2857"/>
      <c r="H630" s="2857"/>
    </row>
    <row r="631" spans="1:8">
      <c r="A631" s="2857"/>
      <c r="B631" s="2857"/>
      <c r="C631" s="2857"/>
      <c r="D631" s="2857"/>
      <c r="E631" s="2857"/>
      <c r="F631" s="2857"/>
      <c r="G631" s="2857"/>
      <c r="H631" s="2857"/>
    </row>
    <row r="632" spans="1:8">
      <c r="A632" s="2857"/>
      <c r="B632" s="2857"/>
      <c r="C632" s="2857"/>
      <c r="D632" s="2857"/>
      <c r="E632" s="2857"/>
      <c r="F632" s="2857"/>
      <c r="G632" s="2857"/>
      <c r="H632" s="2857"/>
    </row>
    <row r="633" spans="1:8">
      <c r="A633" s="2857"/>
      <c r="B633" s="2857"/>
      <c r="C633" s="2857"/>
      <c r="D633" s="2857"/>
      <c r="E633" s="2857"/>
      <c r="F633" s="2857"/>
      <c r="G633" s="2857"/>
      <c r="H633" s="2857"/>
    </row>
    <row r="634" spans="1:8">
      <c r="A634" s="2857"/>
      <c r="B634" s="2857"/>
      <c r="C634" s="2857"/>
      <c r="D634" s="2857"/>
      <c r="E634" s="2857"/>
      <c r="F634" s="2857"/>
      <c r="G634" s="2857"/>
      <c r="H634" s="2857"/>
    </row>
    <row r="635" spans="1:8">
      <c r="A635" s="2857"/>
      <c r="B635" s="2857"/>
      <c r="C635" s="2857"/>
      <c r="D635" s="2857"/>
      <c r="E635" s="2857"/>
      <c r="F635" s="2857"/>
      <c r="G635" s="2857"/>
      <c r="H635" s="2857"/>
    </row>
    <row r="636" spans="1:8">
      <c r="A636" s="2857"/>
      <c r="B636" s="2857"/>
      <c r="C636" s="2857"/>
      <c r="D636" s="2857"/>
      <c r="E636" s="2857"/>
      <c r="F636" s="2857"/>
      <c r="G636" s="2857"/>
      <c r="H636" s="2857"/>
    </row>
    <row r="637" spans="1:8">
      <c r="A637" s="2857"/>
      <c r="B637" s="2857"/>
      <c r="C637" s="2857"/>
      <c r="D637" s="2857"/>
      <c r="E637" s="2857"/>
      <c r="F637" s="2857"/>
      <c r="G637" s="2857"/>
      <c r="H637" s="2857"/>
    </row>
    <row r="638" spans="1:8">
      <c r="A638" s="2857"/>
      <c r="B638" s="2857"/>
      <c r="C638" s="2857"/>
      <c r="D638" s="2857"/>
      <c r="E638" s="2857"/>
      <c r="F638" s="2857"/>
      <c r="G638" s="2857"/>
      <c r="H638" s="2857"/>
    </row>
    <row r="639" spans="1:8">
      <c r="A639" s="2857"/>
      <c r="B639" s="2857"/>
      <c r="C639" s="2857"/>
      <c r="D639" s="2857"/>
      <c r="E639" s="2857"/>
      <c r="F639" s="2857"/>
      <c r="G639" s="2857"/>
      <c r="H639" s="2857"/>
    </row>
    <row r="640" spans="1:8">
      <c r="A640" s="2857"/>
      <c r="B640" s="2857"/>
      <c r="C640" s="2857"/>
      <c r="D640" s="2857"/>
      <c r="E640" s="2857"/>
      <c r="F640" s="2857"/>
      <c r="G640" s="2857"/>
      <c r="H640" s="2857"/>
    </row>
    <row r="641" spans="1:8">
      <c r="A641" s="2857"/>
      <c r="B641" s="2857"/>
      <c r="C641" s="2857"/>
      <c r="D641" s="2857"/>
      <c r="E641" s="2857"/>
      <c r="F641" s="2857"/>
      <c r="G641" s="2857"/>
      <c r="H641" s="2857"/>
    </row>
    <row r="642" spans="1:8">
      <c r="A642" s="2857"/>
      <c r="B642" s="2857"/>
      <c r="C642" s="2857"/>
      <c r="D642" s="2857"/>
      <c r="E642" s="2857"/>
      <c r="F642" s="2857"/>
      <c r="G642" s="2857"/>
      <c r="H642" s="2857"/>
    </row>
    <row r="643" spans="1:8">
      <c r="A643" s="2857"/>
      <c r="B643" s="2857"/>
      <c r="C643" s="2857"/>
      <c r="D643" s="2857"/>
      <c r="E643" s="2857"/>
      <c r="F643" s="2857"/>
      <c r="G643" s="2857"/>
      <c r="H643" s="2857"/>
    </row>
    <row r="644" spans="1:8">
      <c r="A644" s="2857"/>
      <c r="B644" s="2857"/>
      <c r="C644" s="2857"/>
      <c r="D644" s="2857"/>
      <c r="E644" s="2857"/>
      <c r="F644" s="2857"/>
      <c r="G644" s="2857"/>
      <c r="H644" s="2857"/>
    </row>
    <row r="645" spans="1:8">
      <c r="A645" s="2857"/>
      <c r="B645" s="2857"/>
      <c r="C645" s="2857"/>
      <c r="D645" s="2857"/>
      <c r="E645" s="2857"/>
      <c r="F645" s="2857"/>
      <c r="G645" s="2857"/>
      <c r="H645" s="2857"/>
    </row>
    <row r="646" spans="1:8">
      <c r="A646" s="2857"/>
      <c r="B646" s="2857"/>
      <c r="C646" s="2857"/>
      <c r="D646" s="2857"/>
      <c r="E646" s="2857"/>
      <c r="F646" s="2857"/>
      <c r="G646" s="2857"/>
      <c r="H646" s="2857"/>
    </row>
    <row r="647" spans="1:8">
      <c r="A647" s="2857"/>
      <c r="B647" s="2857"/>
      <c r="C647" s="2857"/>
      <c r="D647" s="2857"/>
      <c r="E647" s="2857"/>
      <c r="F647" s="2857"/>
      <c r="G647" s="2857"/>
      <c r="H647" s="2857"/>
    </row>
    <row r="648" spans="1:8">
      <c r="A648" s="2857"/>
      <c r="B648" s="2857"/>
      <c r="C648" s="2857"/>
      <c r="D648" s="2857"/>
      <c r="E648" s="2857"/>
      <c r="F648" s="2857"/>
      <c r="G648" s="2857"/>
      <c r="H648" s="2857"/>
    </row>
    <row r="649" spans="1:8">
      <c r="A649" s="2857"/>
      <c r="B649" s="2857"/>
      <c r="C649" s="2857"/>
      <c r="D649" s="2857"/>
      <c r="E649" s="2857"/>
      <c r="F649" s="2857"/>
      <c r="G649" s="2857"/>
      <c r="H649" s="2857"/>
    </row>
    <row r="650" spans="1:8">
      <c r="A650" s="2857"/>
      <c r="B650" s="2857"/>
      <c r="C650" s="2857"/>
      <c r="D650" s="2857"/>
      <c r="E650" s="2857"/>
      <c r="F650" s="2857"/>
      <c r="G650" s="2857"/>
      <c r="H650" s="2857"/>
    </row>
    <row r="651" spans="1:8">
      <c r="A651" s="2857"/>
      <c r="B651" s="2857"/>
      <c r="C651" s="2857"/>
      <c r="D651" s="2857"/>
      <c r="E651" s="2857"/>
      <c r="F651" s="2857"/>
      <c r="G651" s="2857"/>
      <c r="H651" s="2857"/>
    </row>
    <row r="652" spans="1:8">
      <c r="A652" s="2857"/>
      <c r="B652" s="2857"/>
      <c r="C652" s="2857"/>
      <c r="D652" s="2857"/>
      <c r="E652" s="2857"/>
      <c r="F652" s="2857"/>
      <c r="G652" s="2857"/>
      <c r="H652" s="2857"/>
    </row>
    <row r="653" spans="1:8">
      <c r="A653" s="2857"/>
      <c r="B653" s="2857"/>
      <c r="C653" s="2857"/>
      <c r="D653" s="2857"/>
      <c r="E653" s="2857"/>
      <c r="F653" s="2857"/>
      <c r="G653" s="2857"/>
      <c r="H653" s="2857"/>
    </row>
    <row r="654" spans="1:8">
      <c r="A654" s="2857"/>
      <c r="B654" s="2857"/>
      <c r="C654" s="2857"/>
      <c r="D654" s="2857"/>
      <c r="E654" s="2857"/>
      <c r="F654" s="2857"/>
      <c r="G654" s="2857"/>
      <c r="H654" s="2857"/>
    </row>
    <row r="655" spans="1:8">
      <c r="A655" s="2857"/>
      <c r="B655" s="2857"/>
      <c r="C655" s="2857"/>
      <c r="D655" s="2857"/>
      <c r="E655" s="2857"/>
      <c r="F655" s="2857"/>
      <c r="G655" s="2857"/>
      <c r="H655" s="2857"/>
    </row>
    <row r="656" spans="1:8">
      <c r="A656" s="2857"/>
      <c r="B656" s="2857"/>
      <c r="C656" s="2857"/>
      <c r="D656" s="2857"/>
      <c r="E656" s="2857"/>
      <c r="F656" s="2857"/>
      <c r="G656" s="2857"/>
      <c r="H656" s="2857"/>
    </row>
    <row r="657" spans="1:8">
      <c r="A657" s="2857"/>
      <c r="B657" s="2857"/>
      <c r="C657" s="2857"/>
      <c r="D657" s="2857"/>
      <c r="E657" s="2857"/>
      <c r="F657" s="2857"/>
      <c r="G657" s="2857"/>
      <c r="H657" s="2857"/>
    </row>
    <row r="658" spans="1:8">
      <c r="A658" s="2857"/>
      <c r="B658" s="2857"/>
      <c r="C658" s="2857"/>
      <c r="D658" s="2857"/>
      <c r="E658" s="2857"/>
      <c r="F658" s="2857"/>
      <c r="G658" s="2857"/>
      <c r="H658" s="2857"/>
    </row>
    <row r="659" spans="1:8">
      <c r="A659" s="2857"/>
      <c r="B659" s="2857"/>
      <c r="C659" s="2857"/>
      <c r="D659" s="2857"/>
      <c r="E659" s="2857"/>
      <c r="F659" s="2857"/>
      <c r="G659" s="2857"/>
      <c r="H659" s="2857"/>
    </row>
    <row r="660" spans="1:8">
      <c r="A660" s="2857"/>
      <c r="B660" s="2857"/>
      <c r="C660" s="2857"/>
      <c r="D660" s="2857"/>
      <c r="E660" s="2857"/>
      <c r="F660" s="2857"/>
      <c r="G660" s="2857"/>
      <c r="H660" s="2857"/>
    </row>
    <row r="661" spans="1:8">
      <c r="A661" s="2857"/>
      <c r="B661" s="2857"/>
      <c r="C661" s="2857"/>
      <c r="D661" s="2857"/>
      <c r="E661" s="2857"/>
      <c r="F661" s="2857"/>
      <c r="G661" s="2857"/>
      <c r="H661" s="2857"/>
    </row>
    <row r="662" spans="1:8">
      <c r="A662" s="2857"/>
      <c r="B662" s="2857"/>
      <c r="C662" s="2857"/>
      <c r="D662" s="2857"/>
      <c r="E662" s="2857"/>
      <c r="F662" s="2857"/>
      <c r="G662" s="2857"/>
      <c r="H662" s="2857"/>
    </row>
    <row r="663" spans="1:8">
      <c r="A663" s="2857"/>
      <c r="B663" s="2857"/>
      <c r="C663" s="2857"/>
      <c r="D663" s="2857"/>
      <c r="E663" s="2857"/>
      <c r="F663" s="2857"/>
      <c r="G663" s="2857"/>
      <c r="H663" s="2857"/>
    </row>
    <row r="664" spans="1:8">
      <c r="A664" s="2857"/>
      <c r="B664" s="2857"/>
      <c r="C664" s="2857"/>
      <c r="D664" s="2857"/>
      <c r="E664" s="2857"/>
      <c r="F664" s="2857"/>
      <c r="G664" s="2857"/>
      <c r="H664" s="2857"/>
    </row>
    <row r="665" spans="1:8">
      <c r="A665" s="2857"/>
      <c r="B665" s="2857"/>
      <c r="C665" s="2857"/>
      <c r="D665" s="2857"/>
      <c r="E665" s="2857"/>
      <c r="F665" s="2857"/>
      <c r="G665" s="2857"/>
      <c r="H665" s="2857"/>
    </row>
    <row r="666" spans="1:8">
      <c r="A666" s="2857"/>
      <c r="B666" s="2857"/>
      <c r="C666" s="2857"/>
      <c r="D666" s="2857"/>
      <c r="E666" s="2857"/>
      <c r="F666" s="2857"/>
      <c r="G666" s="2857"/>
      <c r="H666" s="2857"/>
    </row>
    <row r="667" spans="1:8">
      <c r="A667" s="2857"/>
      <c r="B667" s="2857"/>
      <c r="C667" s="2857"/>
      <c r="D667" s="2857"/>
      <c r="E667" s="2857"/>
      <c r="F667" s="2857"/>
      <c r="G667" s="2857"/>
      <c r="H667" s="2857"/>
    </row>
    <row r="668" spans="1:8">
      <c r="A668" s="2857"/>
      <c r="B668" s="2857"/>
      <c r="C668" s="2857"/>
      <c r="D668" s="2857"/>
      <c r="E668" s="2857"/>
      <c r="F668" s="2857"/>
      <c r="G668" s="2857"/>
      <c r="H668" s="2857"/>
    </row>
    <row r="669" spans="1:8">
      <c r="A669" s="2857"/>
      <c r="B669" s="2857"/>
      <c r="C669" s="2857"/>
      <c r="D669" s="2857"/>
      <c r="E669" s="2857"/>
      <c r="F669" s="2857"/>
      <c r="G669" s="2857"/>
      <c r="H669" s="2857"/>
    </row>
    <row r="670" spans="1:8">
      <c r="A670" s="2857"/>
      <c r="B670" s="2857"/>
      <c r="C670" s="2857"/>
      <c r="D670" s="2857"/>
      <c r="E670" s="2857"/>
      <c r="F670" s="2857"/>
      <c r="G670" s="2857"/>
      <c r="H670" s="2857"/>
    </row>
    <row r="671" spans="1:8">
      <c r="A671" s="2857"/>
      <c r="B671" s="2857"/>
      <c r="C671" s="2857"/>
      <c r="D671" s="2857"/>
      <c r="E671" s="2857"/>
      <c r="F671" s="2857"/>
      <c r="G671" s="2857"/>
      <c r="H671" s="2857"/>
    </row>
    <row r="672" spans="1:8">
      <c r="A672" s="2857"/>
      <c r="B672" s="2857"/>
      <c r="C672" s="2857"/>
      <c r="D672" s="2857"/>
      <c r="E672" s="2857"/>
      <c r="F672" s="2857"/>
      <c r="G672" s="2857"/>
      <c r="H672" s="2857"/>
    </row>
    <row r="673" spans="1:8">
      <c r="A673" s="2857"/>
      <c r="B673" s="2857"/>
      <c r="C673" s="2857"/>
      <c r="D673" s="2857"/>
      <c r="E673" s="2857"/>
      <c r="F673" s="2857"/>
      <c r="G673" s="2857"/>
      <c r="H673" s="2857"/>
    </row>
    <row r="674" spans="1:8">
      <c r="A674" s="2857"/>
      <c r="B674" s="2857"/>
      <c r="C674" s="2857"/>
      <c r="D674" s="2857"/>
      <c r="E674" s="2857"/>
      <c r="F674" s="2857"/>
      <c r="G674" s="2857"/>
      <c r="H674" s="2857"/>
    </row>
    <row r="675" spans="1:8">
      <c r="A675" s="2857"/>
      <c r="B675" s="2857"/>
      <c r="C675" s="2857"/>
      <c r="D675" s="2857"/>
      <c r="E675" s="2857"/>
      <c r="F675" s="2857"/>
      <c r="G675" s="2857"/>
      <c r="H675" s="2857"/>
    </row>
    <row r="676" spans="1:8">
      <c r="A676" s="2857"/>
      <c r="B676" s="2857"/>
      <c r="C676" s="2857"/>
      <c r="D676" s="2857"/>
      <c r="E676" s="2857"/>
      <c r="F676" s="2857"/>
      <c r="G676" s="2857"/>
      <c r="H676" s="2857"/>
    </row>
    <row r="677" spans="1:8">
      <c r="A677" s="2857"/>
      <c r="B677" s="2857"/>
      <c r="C677" s="2857"/>
      <c r="D677" s="2857"/>
      <c r="E677" s="2857"/>
      <c r="F677" s="2857"/>
      <c r="G677" s="2857"/>
      <c r="H677" s="2857"/>
    </row>
    <row r="678" spans="1:8">
      <c r="A678" s="2857"/>
      <c r="B678" s="2857"/>
      <c r="C678" s="2857"/>
      <c r="D678" s="2857"/>
      <c r="E678" s="2857"/>
      <c r="F678" s="2857"/>
      <c r="G678" s="2857"/>
      <c r="H678" s="2857"/>
    </row>
    <row r="679" spans="1:8">
      <c r="A679" s="2857"/>
      <c r="B679" s="2857"/>
      <c r="C679" s="2857"/>
      <c r="D679" s="2857"/>
      <c r="E679" s="2857"/>
      <c r="F679" s="2857"/>
      <c r="G679" s="2857"/>
      <c r="H679" s="2857"/>
    </row>
    <row r="680" spans="1:8">
      <c r="A680" s="2857"/>
      <c r="B680" s="2857"/>
      <c r="C680" s="2857"/>
      <c r="D680" s="2857"/>
      <c r="E680" s="2857"/>
      <c r="F680" s="2857"/>
      <c r="G680" s="2857"/>
      <c r="H680" s="2857"/>
    </row>
    <row r="681" spans="1:8">
      <c r="A681" s="2857"/>
      <c r="B681" s="2857"/>
      <c r="C681" s="2857"/>
      <c r="D681" s="2857"/>
      <c r="E681" s="2857"/>
      <c r="F681" s="2857"/>
      <c r="G681" s="2857"/>
      <c r="H681" s="2857"/>
    </row>
    <row r="682" spans="1:8">
      <c r="A682" s="2857"/>
      <c r="B682" s="2857"/>
      <c r="C682" s="2857"/>
      <c r="D682" s="2857"/>
      <c r="E682" s="2857"/>
      <c r="F682" s="2857"/>
      <c r="G682" s="2857"/>
      <c r="H682" s="2857"/>
    </row>
    <row r="683" spans="1:8">
      <c r="A683" s="2857"/>
      <c r="B683" s="2857"/>
      <c r="C683" s="2857"/>
      <c r="D683" s="2857"/>
      <c r="E683" s="2857"/>
      <c r="F683" s="2857"/>
      <c r="G683" s="2857"/>
      <c r="H683" s="2857"/>
    </row>
    <row r="684" spans="1:8">
      <c r="A684" s="2857"/>
      <c r="B684" s="2857"/>
      <c r="C684" s="2857"/>
      <c r="D684" s="2857"/>
      <c r="E684" s="2857"/>
      <c r="F684" s="2857"/>
      <c r="G684" s="2857"/>
      <c r="H684" s="2857"/>
    </row>
    <row r="685" spans="1:8">
      <c r="A685" s="2857"/>
      <c r="B685" s="2857"/>
      <c r="C685" s="2857"/>
      <c r="D685" s="2857"/>
      <c r="E685" s="2857"/>
      <c r="F685" s="2857"/>
      <c r="G685" s="2857"/>
      <c r="H685" s="2857"/>
    </row>
    <row r="686" spans="1:8">
      <c r="A686" s="2857"/>
      <c r="B686" s="2857"/>
      <c r="C686" s="2857"/>
      <c r="D686" s="2857"/>
      <c r="E686" s="2857"/>
      <c r="F686" s="2857"/>
      <c r="G686" s="2857"/>
      <c r="H686" s="2857"/>
    </row>
    <row r="687" spans="1:8">
      <c r="A687" s="2857"/>
      <c r="B687" s="2857"/>
      <c r="C687" s="2857"/>
      <c r="D687" s="2857"/>
      <c r="E687" s="2857"/>
      <c r="F687" s="2857"/>
      <c r="G687" s="2857"/>
      <c r="H687" s="2857"/>
    </row>
    <row r="688" spans="1:8">
      <c r="A688" s="2857"/>
      <c r="B688" s="2857"/>
      <c r="C688" s="2857"/>
      <c r="D688" s="2857"/>
      <c r="E688" s="2857"/>
      <c r="F688" s="2857"/>
      <c r="G688" s="2857"/>
      <c r="H688" s="2857"/>
    </row>
    <row r="689" spans="1:8">
      <c r="A689" s="2857"/>
      <c r="B689" s="2857"/>
      <c r="C689" s="2857"/>
      <c r="D689" s="2857"/>
      <c r="E689" s="2857"/>
      <c r="F689" s="2857"/>
      <c r="G689" s="2857"/>
      <c r="H689" s="2857"/>
    </row>
    <row r="690" spans="1:8">
      <c r="A690" s="2857"/>
      <c r="B690" s="2857"/>
      <c r="C690" s="2857"/>
      <c r="D690" s="2857"/>
      <c r="E690" s="2857"/>
      <c r="F690" s="2857"/>
      <c r="G690" s="2857"/>
      <c r="H690" s="2857"/>
    </row>
    <row r="691" spans="1:8">
      <c r="A691" s="2857"/>
      <c r="B691" s="2857"/>
      <c r="C691" s="2857"/>
      <c r="D691" s="2857"/>
      <c r="E691" s="2857"/>
      <c r="F691" s="2857"/>
      <c r="G691" s="2857"/>
      <c r="H691" s="2857"/>
    </row>
    <row r="692" spans="1:8">
      <c r="A692" s="2857"/>
      <c r="B692" s="2857"/>
      <c r="C692" s="2857"/>
      <c r="D692" s="2857"/>
      <c r="E692" s="2857"/>
      <c r="F692" s="2857"/>
      <c r="G692" s="2857"/>
      <c r="H692" s="2857"/>
    </row>
    <row r="693" spans="1:8">
      <c r="A693" s="2857"/>
      <c r="B693" s="2857"/>
      <c r="C693" s="2857"/>
      <c r="D693" s="2857"/>
      <c r="E693" s="2857"/>
      <c r="F693" s="2857"/>
      <c r="G693" s="2857"/>
      <c r="H693" s="2857"/>
    </row>
    <row r="694" spans="1:8">
      <c r="A694" s="2857"/>
      <c r="B694" s="2857"/>
      <c r="C694" s="2857"/>
      <c r="D694" s="2857"/>
      <c r="E694" s="2857"/>
      <c r="F694" s="2857"/>
      <c r="G694" s="2857"/>
      <c r="H694" s="2857"/>
    </row>
    <row r="695" spans="1:8">
      <c r="A695" s="2857"/>
      <c r="B695" s="2857"/>
      <c r="C695" s="2857"/>
      <c r="D695" s="2857"/>
      <c r="E695" s="2857"/>
      <c r="F695" s="2857"/>
      <c r="G695" s="2857"/>
      <c r="H695" s="2857"/>
    </row>
    <row r="696" spans="1:8">
      <c r="A696" s="2857"/>
      <c r="B696" s="2857"/>
      <c r="C696" s="2857"/>
      <c r="D696" s="2857"/>
      <c r="E696" s="2857"/>
      <c r="F696" s="2857"/>
      <c r="G696" s="2857"/>
      <c r="H696" s="2857"/>
    </row>
    <row r="697" spans="1:8">
      <c r="A697" s="2857"/>
      <c r="B697" s="2857"/>
      <c r="C697" s="2857"/>
      <c r="D697" s="2857"/>
      <c r="E697" s="2857"/>
      <c r="F697" s="2857"/>
      <c r="G697" s="2857"/>
      <c r="H697" s="2857"/>
    </row>
    <row r="698" spans="1:8">
      <c r="A698" s="2857"/>
      <c r="B698" s="2857"/>
      <c r="C698" s="2857"/>
      <c r="D698" s="2857"/>
      <c r="E698" s="2857"/>
      <c r="F698" s="2857"/>
      <c r="G698" s="2857"/>
      <c r="H698" s="2857"/>
    </row>
    <row r="699" spans="1:8">
      <c r="A699" s="2857"/>
      <c r="B699" s="2857"/>
      <c r="C699" s="2857"/>
      <c r="D699" s="2857"/>
      <c r="E699" s="2857"/>
      <c r="F699" s="2857"/>
      <c r="G699" s="2857"/>
      <c r="H699" s="2857"/>
    </row>
    <row r="700" spans="1:8">
      <c r="A700" s="2857"/>
      <c r="B700" s="2857"/>
      <c r="C700" s="2857"/>
      <c r="D700" s="2857"/>
      <c r="E700" s="2857"/>
      <c r="F700" s="2857"/>
      <c r="G700" s="2857"/>
      <c r="H700" s="2857"/>
    </row>
    <row r="701" spans="1:8">
      <c r="A701" s="2857"/>
      <c r="B701" s="2857"/>
      <c r="C701" s="2857"/>
      <c r="D701" s="2857"/>
      <c r="E701" s="2857"/>
      <c r="F701" s="2857"/>
      <c r="G701" s="2857"/>
      <c r="H701" s="2857"/>
    </row>
    <row r="702" spans="1:8">
      <c r="A702" s="2857"/>
      <c r="B702" s="2857"/>
      <c r="C702" s="2857"/>
      <c r="D702" s="2857"/>
      <c r="E702" s="2857"/>
      <c r="F702" s="2857"/>
      <c r="G702" s="2857"/>
      <c r="H702" s="2857"/>
    </row>
    <row r="703" spans="1:8">
      <c r="A703" s="2857"/>
      <c r="B703" s="2857"/>
      <c r="C703" s="2857"/>
      <c r="D703" s="2857"/>
      <c r="E703" s="2857"/>
      <c r="F703" s="2857"/>
      <c r="G703" s="2857"/>
      <c r="H703" s="2857"/>
    </row>
    <row r="704" spans="1:8">
      <c r="A704" s="2857"/>
      <c r="B704" s="2857"/>
      <c r="C704" s="2857"/>
      <c r="D704" s="2857"/>
      <c r="E704" s="2857"/>
      <c r="F704" s="2857"/>
      <c r="G704" s="2857"/>
      <c r="H704" s="2857"/>
    </row>
    <row r="705" spans="1:8">
      <c r="A705" s="2857"/>
      <c r="B705" s="2857"/>
      <c r="C705" s="2857"/>
      <c r="D705" s="2857"/>
      <c r="E705" s="2857"/>
      <c r="F705" s="2857"/>
      <c r="G705" s="2857"/>
      <c r="H705" s="2857"/>
    </row>
    <row r="706" spans="1:8">
      <c r="A706" s="2857"/>
      <c r="B706" s="2857"/>
      <c r="C706" s="2857"/>
      <c r="D706" s="2857"/>
      <c r="E706" s="2857"/>
      <c r="F706" s="2857"/>
      <c r="G706" s="2857"/>
      <c r="H706" s="2857"/>
    </row>
    <row r="707" spans="1:8">
      <c r="A707" s="2857"/>
      <c r="B707" s="2857"/>
      <c r="C707" s="2857"/>
      <c r="D707" s="2857"/>
      <c r="E707" s="2857"/>
      <c r="F707" s="2857"/>
      <c r="G707" s="2857"/>
      <c r="H707" s="2857"/>
    </row>
    <row r="708" spans="1:8">
      <c r="A708" s="2857"/>
      <c r="B708" s="2857"/>
      <c r="C708" s="2857"/>
      <c r="D708" s="2857"/>
      <c r="E708" s="2857"/>
      <c r="F708" s="2857"/>
      <c r="G708" s="2857"/>
      <c r="H708" s="2857"/>
    </row>
    <row r="709" spans="1:8">
      <c r="A709" s="2857"/>
      <c r="B709" s="2857"/>
      <c r="C709" s="2857"/>
      <c r="D709" s="2857"/>
      <c r="E709" s="2857"/>
      <c r="F709" s="2857"/>
      <c r="G709" s="2857"/>
      <c r="H709" s="2857"/>
    </row>
    <row r="710" spans="1:8">
      <c r="A710" s="2857"/>
      <c r="B710" s="2857"/>
      <c r="C710" s="2857"/>
      <c r="D710" s="2857"/>
      <c r="E710" s="2857"/>
      <c r="F710" s="2857"/>
      <c r="G710" s="2857"/>
      <c r="H710" s="2857"/>
    </row>
    <row r="711" spans="1:8">
      <c r="A711" s="2857"/>
      <c r="B711" s="2857"/>
      <c r="C711" s="2857"/>
      <c r="D711" s="2857"/>
      <c r="E711" s="2857"/>
      <c r="F711" s="2857"/>
      <c r="G711" s="2857"/>
      <c r="H711" s="2857"/>
    </row>
    <row r="712" spans="1:8">
      <c r="A712" s="2857"/>
      <c r="B712" s="2857"/>
      <c r="C712" s="2857"/>
      <c r="D712" s="2857"/>
      <c r="E712" s="2857"/>
      <c r="F712" s="2857"/>
      <c r="G712" s="2857"/>
      <c r="H712" s="2857"/>
    </row>
    <row r="713" spans="1:8">
      <c r="A713" s="2857"/>
      <c r="B713" s="2857"/>
      <c r="C713" s="2857"/>
      <c r="D713" s="2857"/>
      <c r="E713" s="2857"/>
      <c r="F713" s="2857"/>
      <c r="G713" s="2857"/>
      <c r="H713" s="2857"/>
    </row>
    <row r="714" spans="1:8">
      <c r="A714" s="2857"/>
      <c r="B714" s="2857"/>
      <c r="C714" s="2857"/>
      <c r="D714" s="2857"/>
      <c r="E714" s="2857"/>
      <c r="F714" s="2857"/>
      <c r="G714" s="2857"/>
      <c r="H714" s="2857"/>
    </row>
    <row r="715" spans="1:8">
      <c r="A715" s="2857"/>
      <c r="B715" s="2857"/>
      <c r="C715" s="2857"/>
      <c r="D715" s="2857"/>
      <c r="E715" s="2857"/>
      <c r="F715" s="2857"/>
      <c r="G715" s="2857"/>
      <c r="H715" s="2857"/>
    </row>
    <row r="716" spans="1:8">
      <c r="A716" s="2857"/>
      <c r="B716" s="2857"/>
      <c r="C716" s="2857"/>
      <c r="D716" s="2857"/>
      <c r="E716" s="2857"/>
      <c r="F716" s="2857"/>
      <c r="G716" s="2857"/>
      <c r="H716" s="2857"/>
    </row>
    <row r="717" spans="1:8">
      <c r="A717" s="2857"/>
      <c r="B717" s="2857"/>
      <c r="C717" s="2857"/>
      <c r="D717" s="2857"/>
      <c r="E717" s="2857"/>
      <c r="F717" s="2857"/>
      <c r="G717" s="2857"/>
      <c r="H717" s="2857"/>
    </row>
    <row r="718" spans="1:8">
      <c r="A718" s="2857"/>
      <c r="B718" s="2857"/>
      <c r="C718" s="2857"/>
      <c r="D718" s="2857"/>
      <c r="E718" s="2857"/>
      <c r="F718" s="2857"/>
      <c r="G718" s="2857"/>
      <c r="H718" s="2857"/>
    </row>
    <row r="719" spans="1:8">
      <c r="A719" s="2857"/>
      <c r="B719" s="2857"/>
      <c r="C719" s="2857"/>
      <c r="D719" s="2857"/>
      <c r="E719" s="2857"/>
      <c r="F719" s="2857"/>
      <c r="G719" s="2857"/>
      <c r="H719" s="2857"/>
    </row>
    <row r="720" spans="1:8">
      <c r="A720" s="2857"/>
      <c r="B720" s="2857"/>
      <c r="C720" s="2857"/>
      <c r="D720" s="2857"/>
      <c r="E720" s="2857"/>
      <c r="F720" s="2857"/>
      <c r="G720" s="2857"/>
      <c r="H720" s="2857"/>
    </row>
    <row r="721" spans="1:8">
      <c r="A721" s="2857"/>
      <c r="B721" s="2857"/>
      <c r="C721" s="2857"/>
      <c r="D721" s="2857"/>
      <c r="E721" s="2857"/>
      <c r="F721" s="2857"/>
      <c r="G721" s="2857"/>
      <c r="H721" s="2857"/>
    </row>
    <row r="722" spans="1:8">
      <c r="A722" s="2857"/>
      <c r="B722" s="2857"/>
      <c r="C722" s="2857"/>
      <c r="D722" s="2857"/>
      <c r="E722" s="2857"/>
      <c r="F722" s="2857"/>
      <c r="G722" s="2857"/>
      <c r="H722" s="2857"/>
    </row>
    <row r="723" spans="1:8">
      <c r="A723" s="2857"/>
      <c r="B723" s="2857"/>
      <c r="C723" s="2857"/>
      <c r="D723" s="2857"/>
      <c r="E723" s="2857"/>
      <c r="F723" s="2857"/>
      <c r="G723" s="2857"/>
      <c r="H723" s="2857"/>
    </row>
    <row r="724" spans="1:8">
      <c r="A724" s="2857"/>
      <c r="B724" s="2857"/>
      <c r="C724" s="2857"/>
      <c r="D724" s="2857"/>
      <c r="E724" s="2857"/>
      <c r="F724" s="2857"/>
      <c r="G724" s="2857"/>
      <c r="H724" s="2857"/>
    </row>
    <row r="725" spans="1:8">
      <c r="A725" s="2857"/>
      <c r="B725" s="2857"/>
      <c r="C725" s="2857"/>
      <c r="D725" s="2857"/>
      <c r="E725" s="2857"/>
      <c r="F725" s="2857"/>
      <c r="G725" s="2857"/>
      <c r="H725" s="2857"/>
    </row>
    <row r="726" spans="1:8">
      <c r="A726" s="2857"/>
      <c r="B726" s="2857"/>
      <c r="C726" s="2857"/>
      <c r="D726" s="2857"/>
      <c r="E726" s="2857"/>
      <c r="F726" s="2857"/>
      <c r="G726" s="2857"/>
      <c r="H726" s="2857"/>
    </row>
    <row r="727" spans="1:8">
      <c r="A727" s="2857"/>
      <c r="B727" s="2857"/>
      <c r="C727" s="2857"/>
      <c r="D727" s="2857"/>
      <c r="E727" s="2857"/>
      <c r="F727" s="2857"/>
      <c r="G727" s="2857"/>
      <c r="H727" s="2857"/>
    </row>
    <row r="728" spans="1:8">
      <c r="A728" s="2857"/>
      <c r="B728" s="2857"/>
      <c r="C728" s="2857"/>
      <c r="D728" s="2857"/>
      <c r="E728" s="2857"/>
      <c r="F728" s="2857"/>
      <c r="G728" s="2857"/>
      <c r="H728" s="2857"/>
    </row>
    <row r="729" spans="1:8">
      <c r="A729" s="2857"/>
      <c r="B729" s="2857"/>
      <c r="C729" s="2857"/>
      <c r="D729" s="2857"/>
      <c r="E729" s="2857"/>
      <c r="F729" s="2857"/>
      <c r="G729" s="2857"/>
      <c r="H729" s="2857"/>
    </row>
    <row r="730" spans="1:8">
      <c r="A730" s="2857"/>
      <c r="B730" s="2857"/>
      <c r="C730" s="2857"/>
      <c r="D730" s="2857"/>
      <c r="E730" s="2857"/>
      <c r="F730" s="2857"/>
      <c r="G730" s="2857"/>
      <c r="H730" s="2857"/>
    </row>
    <row r="731" spans="1:8">
      <c r="A731" s="2857"/>
      <c r="B731" s="2857"/>
      <c r="C731" s="2857"/>
      <c r="D731" s="2857"/>
      <c r="E731" s="2857"/>
      <c r="F731" s="2857"/>
      <c r="G731" s="2857"/>
      <c r="H731" s="2857"/>
    </row>
    <row r="732" spans="1:8">
      <c r="A732" s="2857"/>
      <c r="B732" s="2857"/>
      <c r="C732" s="2857"/>
      <c r="D732" s="2857"/>
      <c r="E732" s="2857"/>
      <c r="F732" s="2857"/>
      <c r="G732" s="2857"/>
      <c r="H732" s="2857"/>
    </row>
    <row r="733" spans="1:8">
      <c r="A733" s="2857"/>
      <c r="B733" s="2857"/>
      <c r="C733" s="2857"/>
      <c r="D733" s="2857"/>
      <c r="E733" s="2857"/>
      <c r="F733" s="2857"/>
      <c r="G733" s="2857"/>
      <c r="H733" s="2857"/>
    </row>
    <row r="734" spans="1:8">
      <c r="A734" s="2857"/>
      <c r="B734" s="2857"/>
      <c r="C734" s="2857"/>
      <c r="D734" s="2857"/>
      <c r="E734" s="2857"/>
      <c r="F734" s="2857"/>
      <c r="G734" s="2857"/>
      <c r="H734" s="2857"/>
    </row>
    <row r="735" spans="1:8">
      <c r="A735" s="2857"/>
      <c r="B735" s="2857"/>
      <c r="C735" s="2857"/>
      <c r="D735" s="2857"/>
      <c r="E735" s="2857"/>
      <c r="F735" s="2857"/>
      <c r="G735" s="2857"/>
      <c r="H735" s="2857"/>
    </row>
    <row r="736" spans="1:8">
      <c r="A736" s="2857"/>
      <c r="B736" s="2857"/>
      <c r="C736" s="2857"/>
      <c r="D736" s="2857"/>
      <c r="E736" s="2857"/>
      <c r="F736" s="2857"/>
      <c r="G736" s="2857"/>
      <c r="H736" s="2857"/>
    </row>
    <row r="737" spans="1:8">
      <c r="A737" s="2857"/>
      <c r="B737" s="2857"/>
      <c r="C737" s="2857"/>
      <c r="D737" s="2857"/>
      <c r="E737" s="2857"/>
      <c r="F737" s="2857"/>
      <c r="G737" s="2857"/>
      <c r="H737" s="2857"/>
    </row>
    <row r="738" spans="1:8">
      <c r="A738" s="2857"/>
      <c r="B738" s="2857"/>
      <c r="C738" s="2857"/>
      <c r="D738" s="2857"/>
      <c r="E738" s="2857"/>
      <c r="F738" s="2857"/>
      <c r="G738" s="2857"/>
      <c r="H738" s="2857"/>
    </row>
    <row r="739" spans="1:8">
      <c r="A739" s="2857"/>
      <c r="B739" s="2857"/>
      <c r="C739" s="2857"/>
      <c r="D739" s="2857"/>
      <c r="E739" s="2857"/>
      <c r="F739" s="2857"/>
      <c r="G739" s="2857"/>
      <c r="H739" s="2857"/>
    </row>
    <row r="740" spans="1:8">
      <c r="A740" s="2857"/>
      <c r="B740" s="2857"/>
      <c r="C740" s="2857"/>
      <c r="D740" s="2857"/>
      <c r="E740" s="2857"/>
      <c r="F740" s="2857"/>
      <c r="G740" s="2857"/>
      <c r="H740" s="2857"/>
    </row>
    <row r="741" spans="1:8">
      <c r="A741" s="2857"/>
      <c r="B741" s="2857"/>
      <c r="C741" s="2857"/>
      <c r="D741" s="2857"/>
      <c r="E741" s="2857"/>
      <c r="F741" s="2857"/>
      <c r="G741" s="2857"/>
      <c r="H741" s="2857"/>
    </row>
    <row r="742" spans="1:8">
      <c r="A742" s="2857"/>
      <c r="B742" s="2857"/>
      <c r="C742" s="2857"/>
      <c r="D742" s="2857"/>
      <c r="E742" s="2857"/>
      <c r="F742" s="2857"/>
      <c r="G742" s="2857"/>
      <c r="H742" s="2857"/>
    </row>
    <row r="743" spans="1:8">
      <c r="A743" s="2857"/>
      <c r="B743" s="2857"/>
      <c r="C743" s="2857"/>
      <c r="D743" s="2857"/>
      <c r="E743" s="2857"/>
      <c r="F743" s="2857"/>
      <c r="G743" s="2857"/>
      <c r="H743" s="2857"/>
    </row>
    <row r="744" spans="1:8">
      <c r="A744" s="2857"/>
      <c r="B744" s="2857"/>
      <c r="C744" s="2857"/>
      <c r="D744" s="2857"/>
      <c r="E744" s="2857"/>
      <c r="F744" s="2857"/>
      <c r="G744" s="2857"/>
      <c r="H744" s="2857"/>
    </row>
    <row r="745" spans="1:8">
      <c r="A745" s="2857"/>
      <c r="B745" s="2857"/>
      <c r="C745" s="2857"/>
      <c r="D745" s="2857"/>
      <c r="E745" s="2857"/>
      <c r="F745" s="2857"/>
      <c r="G745" s="2857"/>
      <c r="H745" s="2857"/>
    </row>
    <row r="746" spans="1:8">
      <c r="A746" s="2857"/>
      <c r="B746" s="2857"/>
      <c r="C746" s="2857"/>
      <c r="D746" s="2857"/>
      <c r="E746" s="2857"/>
      <c r="F746" s="2857"/>
      <c r="G746" s="2857"/>
      <c r="H746" s="2857"/>
    </row>
    <row r="747" spans="1:8">
      <c r="A747" s="2857"/>
      <c r="B747" s="2857"/>
      <c r="C747" s="2857"/>
      <c r="D747" s="2857"/>
      <c r="E747" s="2857"/>
      <c r="F747" s="2857"/>
      <c r="G747" s="2857"/>
      <c r="H747" s="2857"/>
    </row>
    <row r="748" spans="1:8">
      <c r="A748" s="2857"/>
      <c r="B748" s="2857"/>
      <c r="C748" s="2857"/>
      <c r="D748" s="2857"/>
      <c r="E748" s="2857"/>
      <c r="F748" s="2857"/>
      <c r="G748" s="2857"/>
      <c r="H748" s="2857"/>
    </row>
    <row r="749" spans="1:8">
      <c r="A749" s="2857"/>
      <c r="B749" s="2857"/>
      <c r="C749" s="2857"/>
      <c r="D749" s="2857"/>
      <c r="E749" s="2857"/>
      <c r="F749" s="2857"/>
      <c r="G749" s="2857"/>
      <c r="H749" s="2857"/>
    </row>
    <row r="750" spans="1:8">
      <c r="A750" s="2857"/>
      <c r="B750" s="2857"/>
      <c r="C750" s="2857"/>
      <c r="D750" s="2857"/>
      <c r="E750" s="2857"/>
      <c r="F750" s="2857"/>
      <c r="G750" s="2857"/>
      <c r="H750" s="2857"/>
    </row>
    <row r="751" spans="1:8">
      <c r="A751" s="2857"/>
      <c r="B751" s="2857"/>
      <c r="C751" s="2857"/>
      <c r="D751" s="2857"/>
      <c r="E751" s="2857"/>
      <c r="F751" s="2857"/>
      <c r="G751" s="2857"/>
      <c r="H751" s="2857"/>
    </row>
    <row r="752" spans="1:8">
      <c r="A752" s="2857"/>
      <c r="B752" s="2857"/>
      <c r="C752" s="2857"/>
      <c r="D752" s="2857"/>
      <c r="E752" s="2857"/>
      <c r="F752" s="2857"/>
      <c r="G752" s="2857"/>
      <c r="H752" s="2857"/>
    </row>
    <row r="753" spans="1:8">
      <c r="A753" s="2857"/>
      <c r="B753" s="2857"/>
      <c r="C753" s="2857"/>
      <c r="D753" s="2857"/>
      <c r="E753" s="2857"/>
      <c r="F753" s="2857"/>
      <c r="G753" s="2857"/>
      <c r="H753" s="2857"/>
    </row>
    <row r="754" spans="1:8">
      <c r="A754" s="2857"/>
      <c r="B754" s="2857"/>
      <c r="C754" s="2857"/>
      <c r="D754" s="2857"/>
      <c r="E754" s="2857"/>
      <c r="F754" s="2857"/>
      <c r="G754" s="2857"/>
      <c r="H754" s="2857"/>
    </row>
    <row r="755" spans="1:8">
      <c r="A755" s="2857"/>
      <c r="B755" s="2857"/>
      <c r="C755" s="2857"/>
      <c r="D755" s="2857"/>
      <c r="E755" s="2857"/>
      <c r="F755" s="2857"/>
      <c r="G755" s="2857"/>
      <c r="H755" s="2857"/>
    </row>
    <row r="756" spans="1:8">
      <c r="A756" s="2857"/>
      <c r="B756" s="2857"/>
      <c r="C756" s="2857"/>
      <c r="D756" s="2857"/>
      <c r="E756" s="2857"/>
      <c r="F756" s="2857"/>
      <c r="G756" s="2857"/>
      <c r="H756" s="2857"/>
    </row>
    <row r="757" spans="1:8">
      <c r="A757" s="2857"/>
      <c r="B757" s="2857"/>
      <c r="C757" s="2857"/>
      <c r="D757" s="2857"/>
      <c r="E757" s="2857"/>
      <c r="F757" s="2857"/>
      <c r="G757" s="2857"/>
      <c r="H757" s="2857"/>
    </row>
    <row r="758" spans="1:8">
      <c r="A758" s="2857"/>
      <c r="B758" s="2857"/>
      <c r="C758" s="2857"/>
      <c r="D758" s="2857"/>
      <c r="E758" s="2857"/>
      <c r="F758" s="2857"/>
      <c r="G758" s="2857"/>
      <c r="H758" s="2857"/>
    </row>
    <row r="759" spans="1:8">
      <c r="A759" s="2857"/>
      <c r="B759" s="2857"/>
      <c r="C759" s="2857"/>
      <c r="D759" s="2857"/>
      <c r="E759" s="2857"/>
      <c r="F759" s="2857"/>
      <c r="G759" s="2857"/>
      <c r="H759" s="2857"/>
    </row>
    <row r="760" spans="1:8">
      <c r="A760" s="2857"/>
      <c r="B760" s="2857"/>
      <c r="C760" s="2857"/>
      <c r="D760" s="2857"/>
      <c r="E760" s="2857"/>
      <c r="F760" s="2857"/>
      <c r="G760" s="2857"/>
      <c r="H760" s="2857"/>
    </row>
    <row r="761" spans="1:8">
      <c r="A761" s="2857"/>
      <c r="B761" s="2857"/>
      <c r="C761" s="2857"/>
      <c r="D761" s="2857"/>
      <c r="E761" s="2857"/>
      <c r="F761" s="2857"/>
      <c r="G761" s="2857"/>
      <c r="H761" s="2857"/>
    </row>
    <row r="762" spans="1:8">
      <c r="A762" s="2857"/>
      <c r="B762" s="2857"/>
      <c r="C762" s="2857"/>
      <c r="D762" s="2857"/>
      <c r="E762" s="2857"/>
      <c r="F762" s="2857"/>
      <c r="G762" s="2857"/>
      <c r="H762" s="2857"/>
    </row>
    <row r="763" spans="1:8">
      <c r="A763" s="2857"/>
      <c r="B763" s="2857"/>
      <c r="C763" s="2857"/>
      <c r="D763" s="2857"/>
      <c r="E763" s="2857"/>
      <c r="F763" s="2857"/>
      <c r="G763" s="2857"/>
      <c r="H763" s="2857"/>
    </row>
    <row r="764" spans="1:8">
      <c r="A764" s="2857"/>
      <c r="B764" s="2857"/>
      <c r="C764" s="2857"/>
      <c r="D764" s="2857"/>
      <c r="E764" s="2857"/>
      <c r="F764" s="2857"/>
      <c r="G764" s="2857"/>
      <c r="H764" s="2857"/>
    </row>
    <row r="765" spans="1:8">
      <c r="A765" s="2857"/>
      <c r="B765" s="2857"/>
      <c r="C765" s="2857"/>
      <c r="D765" s="2857"/>
      <c r="E765" s="2857"/>
      <c r="F765" s="2857"/>
      <c r="G765" s="2857"/>
      <c r="H765" s="2857"/>
    </row>
    <row r="766" spans="1:8">
      <c r="A766" s="2857"/>
      <c r="B766" s="2857"/>
      <c r="C766" s="2857"/>
      <c r="D766" s="2857"/>
      <c r="E766" s="2857"/>
      <c r="F766" s="2857"/>
      <c r="G766" s="2857"/>
      <c r="H766" s="2857"/>
    </row>
    <row r="767" spans="1:8">
      <c r="A767" s="2857"/>
      <c r="B767" s="2857"/>
      <c r="C767" s="2857"/>
      <c r="D767" s="2857"/>
      <c r="E767" s="2857"/>
      <c r="F767" s="2857"/>
      <c r="G767" s="2857"/>
      <c r="H767" s="2857"/>
    </row>
    <row r="768" spans="1:8">
      <c r="A768" s="2857"/>
      <c r="B768" s="2857"/>
      <c r="C768" s="2857"/>
      <c r="D768" s="2857"/>
      <c r="E768" s="2857"/>
      <c r="F768" s="2857"/>
      <c r="G768" s="2857"/>
      <c r="H768" s="2857"/>
    </row>
    <row r="769" spans="1:8">
      <c r="A769" s="2857"/>
      <c r="B769" s="2857"/>
      <c r="C769" s="2857"/>
      <c r="D769" s="2857"/>
      <c r="E769" s="2857"/>
      <c r="F769" s="2857"/>
      <c r="G769" s="2857"/>
      <c r="H769" s="2857"/>
    </row>
    <row r="770" spans="1:8">
      <c r="A770" s="2857"/>
      <c r="B770" s="2857"/>
      <c r="C770" s="2857"/>
      <c r="D770" s="2857"/>
      <c r="E770" s="2857"/>
      <c r="F770" s="2857"/>
      <c r="G770" s="2857"/>
      <c r="H770" s="2857"/>
    </row>
    <row r="771" spans="1:8">
      <c r="A771" s="2857"/>
      <c r="B771" s="2857"/>
      <c r="C771" s="2857"/>
      <c r="D771" s="2857"/>
      <c r="E771" s="2857"/>
      <c r="F771" s="2857"/>
      <c r="G771" s="2857"/>
      <c r="H771" s="2857"/>
    </row>
    <row r="772" spans="1:8">
      <c r="A772" s="2857"/>
      <c r="B772" s="2857"/>
      <c r="C772" s="2857"/>
      <c r="D772" s="2857"/>
      <c r="E772" s="2857"/>
      <c r="F772" s="2857"/>
      <c r="G772" s="2857"/>
      <c r="H772" s="2857"/>
    </row>
    <row r="773" spans="1:8">
      <c r="A773" s="2857"/>
      <c r="B773" s="2857"/>
      <c r="C773" s="2857"/>
      <c r="D773" s="2857"/>
      <c r="E773" s="2857"/>
      <c r="F773" s="2857"/>
      <c r="G773" s="2857"/>
      <c r="H773" s="2857"/>
    </row>
    <row r="774" spans="1:8">
      <c r="A774" s="2857"/>
      <c r="B774" s="2857"/>
      <c r="C774" s="2857"/>
      <c r="D774" s="2857"/>
      <c r="E774" s="2857"/>
      <c r="F774" s="2857"/>
      <c r="G774" s="2857"/>
      <c r="H774" s="2857"/>
    </row>
    <row r="775" spans="1:8">
      <c r="A775" s="2857"/>
      <c r="B775" s="2857"/>
      <c r="C775" s="2857"/>
      <c r="D775" s="2857"/>
      <c r="E775" s="2857"/>
      <c r="F775" s="2857"/>
      <c r="G775" s="2857"/>
      <c r="H775" s="2857"/>
    </row>
    <row r="776" spans="1:8">
      <c r="A776" s="2857"/>
      <c r="B776" s="2857"/>
      <c r="C776" s="2857"/>
      <c r="D776" s="2857"/>
      <c r="E776" s="2857"/>
      <c r="F776" s="2857"/>
      <c r="G776" s="2857"/>
      <c r="H776" s="2857"/>
    </row>
    <row r="777" spans="1:8">
      <c r="A777" s="2857"/>
      <c r="B777" s="2857"/>
      <c r="C777" s="2857"/>
      <c r="D777" s="2857"/>
      <c r="E777" s="2857"/>
      <c r="F777" s="2857"/>
      <c r="G777" s="2857"/>
      <c r="H777" s="2857"/>
    </row>
    <row r="778" spans="1:8">
      <c r="A778" s="2857"/>
      <c r="B778" s="2857"/>
      <c r="C778" s="2857"/>
      <c r="D778" s="2857"/>
      <c r="E778" s="2857"/>
      <c r="F778" s="2857"/>
      <c r="G778" s="2857"/>
      <c r="H778" s="2857"/>
    </row>
    <row r="779" spans="1:8">
      <c r="A779" s="2857"/>
      <c r="B779" s="2857"/>
      <c r="C779" s="2857"/>
      <c r="D779" s="2857"/>
      <c r="E779" s="2857"/>
      <c r="F779" s="2857"/>
      <c r="G779" s="2857"/>
      <c r="H779" s="2857"/>
    </row>
    <row r="780" spans="1:8">
      <c r="A780" s="2857"/>
      <c r="B780" s="2857"/>
      <c r="C780" s="2857"/>
      <c r="D780" s="2857"/>
      <c r="E780" s="2857"/>
      <c r="F780" s="2857"/>
      <c r="G780" s="2857"/>
      <c r="H780" s="2857"/>
    </row>
    <row r="781" spans="1:8">
      <c r="A781" s="2857"/>
      <c r="B781" s="2857"/>
      <c r="C781" s="2857"/>
      <c r="D781" s="2857"/>
      <c r="E781" s="2857"/>
      <c r="F781" s="2857"/>
      <c r="G781" s="2857"/>
      <c r="H781" s="2857"/>
    </row>
    <row r="782" spans="1:8">
      <c r="A782" s="2857"/>
      <c r="B782" s="2857"/>
      <c r="C782" s="2857"/>
      <c r="D782" s="2857"/>
      <c r="E782" s="2857"/>
      <c r="F782" s="2857"/>
      <c r="G782" s="2857"/>
      <c r="H782" s="2857"/>
    </row>
    <row r="783" spans="1:8">
      <c r="A783" s="2857"/>
      <c r="B783" s="2857"/>
      <c r="C783" s="2857"/>
      <c r="D783" s="2857"/>
      <c r="E783" s="2857"/>
      <c r="F783" s="2857"/>
      <c r="G783" s="2857"/>
      <c r="H783" s="2857"/>
    </row>
    <row r="784" spans="1:8">
      <c r="A784" s="2857"/>
      <c r="B784" s="2857"/>
      <c r="C784" s="2857"/>
      <c r="D784" s="2857"/>
      <c r="E784" s="2857"/>
      <c r="F784" s="2857"/>
      <c r="G784" s="2857"/>
      <c r="H784" s="2857"/>
    </row>
    <row r="785" spans="1:8">
      <c r="A785" s="2857"/>
      <c r="B785" s="2857"/>
      <c r="C785" s="2857"/>
      <c r="D785" s="2857"/>
      <c r="E785" s="2857"/>
      <c r="F785" s="2857"/>
      <c r="G785" s="2857"/>
      <c r="H785" s="2857"/>
    </row>
    <row r="786" spans="1:8">
      <c r="A786" s="2857"/>
      <c r="B786" s="2857"/>
      <c r="C786" s="2857"/>
      <c r="D786" s="2857"/>
      <c r="E786" s="2857"/>
      <c r="F786" s="2857"/>
      <c r="G786" s="2857"/>
      <c r="H786" s="2857"/>
    </row>
    <row r="787" spans="1:8">
      <c r="A787" s="2857"/>
      <c r="B787" s="2857"/>
      <c r="C787" s="2857"/>
      <c r="D787" s="2857"/>
      <c r="E787" s="2857"/>
      <c r="F787" s="2857"/>
      <c r="G787" s="2857"/>
      <c r="H787" s="2857"/>
    </row>
    <row r="788" spans="1:8">
      <c r="A788" s="2857"/>
      <c r="B788" s="2857"/>
      <c r="C788" s="2857"/>
      <c r="D788" s="2857"/>
      <c r="E788" s="2857"/>
      <c r="F788" s="2857"/>
      <c r="G788" s="2857"/>
      <c r="H788" s="2857"/>
    </row>
    <row r="789" spans="1:8">
      <c r="A789" s="2857"/>
      <c r="B789" s="2857"/>
      <c r="C789" s="2857"/>
      <c r="D789" s="2857"/>
      <c r="E789" s="2857"/>
      <c r="F789" s="2857"/>
      <c r="G789" s="2857"/>
      <c r="H789" s="2857"/>
    </row>
    <row r="790" spans="1:8">
      <c r="A790" s="2857"/>
      <c r="B790" s="2857"/>
      <c r="C790" s="2857"/>
      <c r="D790" s="2857"/>
      <c r="E790" s="2857"/>
      <c r="F790" s="2857"/>
      <c r="G790" s="2857"/>
      <c r="H790" s="2857"/>
    </row>
    <row r="791" spans="1:8">
      <c r="A791" s="2857"/>
      <c r="B791" s="2857"/>
      <c r="C791" s="2857"/>
      <c r="D791" s="2857"/>
      <c r="E791" s="2857"/>
      <c r="F791" s="2857"/>
      <c r="G791" s="2857"/>
      <c r="H791" s="2857"/>
    </row>
    <row r="792" spans="1:8">
      <c r="A792" s="2857"/>
      <c r="B792" s="2857"/>
      <c r="C792" s="2857"/>
      <c r="D792" s="2857"/>
      <c r="E792" s="2857"/>
      <c r="F792" s="2857"/>
      <c r="G792" s="2857"/>
      <c r="H792" s="2857"/>
    </row>
    <row r="793" spans="1:8">
      <c r="A793" s="2857"/>
      <c r="B793" s="2857"/>
      <c r="C793" s="2857"/>
      <c r="D793" s="2857"/>
      <c r="E793" s="2857"/>
      <c r="F793" s="2857"/>
      <c r="G793" s="2857"/>
      <c r="H793" s="2857"/>
    </row>
    <row r="794" spans="1:8">
      <c r="A794" s="2857"/>
      <c r="B794" s="2857"/>
      <c r="C794" s="2857"/>
      <c r="D794" s="2857"/>
      <c r="E794" s="2857"/>
      <c r="F794" s="2857"/>
      <c r="G794" s="2857"/>
      <c r="H794" s="2857"/>
    </row>
    <row r="795" spans="1:8">
      <c r="A795" s="2857"/>
      <c r="B795" s="2857"/>
      <c r="C795" s="2857"/>
      <c r="D795" s="2857"/>
      <c r="E795" s="2857"/>
      <c r="F795" s="2857"/>
      <c r="G795" s="2857"/>
      <c r="H795" s="2857"/>
    </row>
    <row r="796" spans="1:8">
      <c r="A796" s="2857"/>
      <c r="B796" s="2857"/>
      <c r="C796" s="2857"/>
      <c r="D796" s="2857"/>
      <c r="E796" s="2857"/>
      <c r="F796" s="2857"/>
      <c r="G796" s="2857"/>
      <c r="H796" s="2857"/>
    </row>
    <row r="797" spans="1:8">
      <c r="A797" s="2857"/>
      <c r="B797" s="2857"/>
      <c r="C797" s="2857"/>
      <c r="D797" s="2857"/>
      <c r="E797" s="2857"/>
      <c r="F797" s="2857"/>
      <c r="G797" s="2857"/>
      <c r="H797" s="2857"/>
    </row>
    <row r="798" spans="1:8">
      <c r="A798" s="2857"/>
      <c r="B798" s="2857"/>
      <c r="C798" s="2857"/>
      <c r="D798" s="2857"/>
      <c r="E798" s="2857"/>
      <c r="F798" s="2857"/>
      <c r="G798" s="2857"/>
      <c r="H798" s="2857"/>
    </row>
    <row r="799" spans="1:8">
      <c r="A799" s="2857"/>
      <c r="B799" s="2857"/>
      <c r="C799" s="2857"/>
      <c r="D799" s="2857"/>
      <c r="E799" s="2857"/>
      <c r="F799" s="2857"/>
      <c r="G799" s="2857"/>
      <c r="H799" s="2857"/>
    </row>
    <row r="800" spans="1:8">
      <c r="A800" s="2857"/>
      <c r="B800" s="2857"/>
      <c r="C800" s="2857"/>
      <c r="D800" s="2857"/>
      <c r="E800" s="2857"/>
      <c r="F800" s="2857"/>
      <c r="G800" s="2857"/>
      <c r="H800" s="2857"/>
    </row>
    <row r="801" spans="1:8">
      <c r="A801" s="2857"/>
      <c r="B801" s="2857"/>
      <c r="C801" s="2857"/>
      <c r="D801" s="2857"/>
      <c r="E801" s="2857"/>
      <c r="F801" s="2857"/>
      <c r="G801" s="2857"/>
      <c r="H801" s="2857"/>
    </row>
    <row r="802" spans="1:8">
      <c r="A802" s="2857"/>
      <c r="B802" s="2857"/>
      <c r="C802" s="2857"/>
      <c r="D802" s="2857"/>
      <c r="E802" s="2857"/>
      <c r="F802" s="2857"/>
      <c r="G802" s="2857"/>
      <c r="H802" s="2857"/>
    </row>
    <row r="803" spans="1:8">
      <c r="A803" s="2857"/>
      <c r="B803" s="2857"/>
      <c r="C803" s="2857"/>
      <c r="D803" s="2857"/>
      <c r="E803" s="2857"/>
      <c r="F803" s="2857"/>
      <c r="G803" s="2857"/>
      <c r="H803" s="2857"/>
    </row>
    <row r="804" spans="1:8">
      <c r="A804" s="2857"/>
      <c r="B804" s="2857"/>
      <c r="C804" s="2857"/>
      <c r="D804" s="2857"/>
      <c r="E804" s="2857"/>
      <c r="F804" s="2857"/>
      <c r="G804" s="2857"/>
      <c r="H804" s="2857"/>
    </row>
    <row r="805" spans="1:8">
      <c r="A805" s="2857"/>
      <c r="B805" s="2857"/>
      <c r="C805" s="2857"/>
      <c r="D805" s="2857"/>
      <c r="E805" s="2857"/>
      <c r="F805" s="2857"/>
      <c r="G805" s="2857"/>
      <c r="H805" s="2857"/>
    </row>
    <row r="806" spans="1:8">
      <c r="A806" s="2857"/>
      <c r="B806" s="2857"/>
      <c r="C806" s="2857"/>
      <c r="D806" s="2857"/>
      <c r="E806" s="2857"/>
      <c r="F806" s="2857"/>
      <c r="G806" s="2857"/>
      <c r="H806" s="2857"/>
    </row>
    <row r="807" spans="1:8">
      <c r="A807" s="2857"/>
      <c r="B807" s="2857"/>
      <c r="C807" s="2857"/>
      <c r="D807" s="2857"/>
      <c r="E807" s="2857"/>
      <c r="F807" s="2857"/>
      <c r="G807" s="2857"/>
      <c r="H807" s="2857"/>
    </row>
    <row r="808" spans="1:8">
      <c r="A808" s="2857"/>
      <c r="B808" s="2857"/>
      <c r="C808" s="2857"/>
      <c r="D808" s="2857"/>
      <c r="E808" s="2857"/>
      <c r="F808" s="2857"/>
      <c r="G808" s="2857"/>
      <c r="H808" s="2857"/>
    </row>
    <row r="809" spans="1:8">
      <c r="A809" s="2857"/>
      <c r="B809" s="2857"/>
      <c r="C809" s="2857"/>
      <c r="D809" s="2857"/>
      <c r="E809" s="2857"/>
      <c r="F809" s="2857"/>
      <c r="G809" s="2857"/>
      <c r="H809" s="2857"/>
    </row>
    <row r="810" spans="1:8">
      <c r="A810" s="2857"/>
      <c r="B810" s="2857"/>
      <c r="C810" s="2857"/>
      <c r="D810" s="2857"/>
      <c r="E810" s="2857"/>
      <c r="F810" s="2857"/>
      <c r="G810" s="2857"/>
      <c r="H810" s="2857"/>
    </row>
    <row r="811" spans="1:8">
      <c r="A811" s="2857"/>
      <c r="B811" s="2857"/>
      <c r="C811" s="2857"/>
      <c r="D811" s="2857"/>
      <c r="E811" s="2857"/>
      <c r="F811" s="2857"/>
      <c r="G811" s="2857"/>
      <c r="H811" s="2857"/>
    </row>
    <row r="812" spans="1:8">
      <c r="A812" s="2857"/>
      <c r="B812" s="2857"/>
      <c r="C812" s="2857"/>
      <c r="D812" s="2857"/>
      <c r="E812" s="2857"/>
      <c r="F812" s="2857"/>
      <c r="G812" s="2857"/>
      <c r="H812" s="2857"/>
    </row>
    <row r="813" spans="1:8">
      <c r="A813" s="2857"/>
      <c r="B813" s="2857"/>
      <c r="C813" s="2857"/>
      <c r="D813" s="2857"/>
      <c r="E813" s="2857"/>
      <c r="F813" s="2857"/>
      <c r="G813" s="2857"/>
      <c r="H813" s="2857"/>
    </row>
    <row r="814" spans="1:8">
      <c r="A814" s="2857"/>
      <c r="B814" s="2857"/>
      <c r="C814" s="2857"/>
      <c r="D814" s="2857"/>
      <c r="E814" s="2857"/>
      <c r="F814" s="2857"/>
      <c r="G814" s="2857"/>
      <c r="H814" s="2857"/>
    </row>
    <row r="815" spans="1:8">
      <c r="A815" s="2857"/>
      <c r="B815" s="2857"/>
      <c r="C815" s="2857"/>
      <c r="D815" s="2857"/>
      <c r="E815" s="2857"/>
      <c r="F815" s="2857"/>
      <c r="G815" s="2857"/>
      <c r="H815" s="2857"/>
    </row>
    <row r="816" spans="1:8">
      <c r="A816" s="2857"/>
      <c r="B816" s="2857"/>
      <c r="C816" s="2857"/>
      <c r="D816" s="2857"/>
      <c r="E816" s="2857"/>
      <c r="F816" s="2857"/>
      <c r="G816" s="2857"/>
      <c r="H816" s="2857"/>
    </row>
    <row r="817" spans="1:8">
      <c r="A817" s="2857"/>
      <c r="B817" s="2857"/>
      <c r="C817" s="2857"/>
      <c r="D817" s="2857"/>
      <c r="E817" s="2857"/>
      <c r="F817" s="2857"/>
      <c r="G817" s="2857"/>
      <c r="H817" s="2857"/>
    </row>
    <row r="818" spans="1:8">
      <c r="A818" s="2857"/>
      <c r="B818" s="2857"/>
      <c r="C818" s="2857"/>
      <c r="D818" s="2857"/>
      <c r="E818" s="2857"/>
      <c r="F818" s="2857"/>
      <c r="G818" s="2857"/>
      <c r="H818" s="2857"/>
    </row>
    <row r="819" spans="1:8">
      <c r="A819" s="2857"/>
      <c r="B819" s="2857"/>
      <c r="C819" s="2857"/>
      <c r="D819" s="2857"/>
      <c r="E819" s="2857"/>
      <c r="F819" s="2857"/>
      <c r="G819" s="2857"/>
      <c r="H819" s="2857"/>
    </row>
    <row r="820" spans="1:8">
      <c r="A820" s="2857"/>
      <c r="B820" s="2857"/>
      <c r="C820" s="2857"/>
      <c r="D820" s="2857"/>
      <c r="E820" s="2857"/>
      <c r="F820" s="2857"/>
      <c r="G820" s="2857"/>
      <c r="H820" s="2857"/>
    </row>
    <row r="821" spans="1:8">
      <c r="A821" s="2857"/>
      <c r="B821" s="2857"/>
      <c r="C821" s="2857"/>
      <c r="D821" s="2857"/>
      <c r="E821" s="2857"/>
      <c r="F821" s="2857"/>
      <c r="G821" s="2857"/>
      <c r="H821" s="2857"/>
    </row>
    <row r="822" spans="1:8">
      <c r="A822" s="2857"/>
      <c r="B822" s="2857"/>
      <c r="C822" s="2857"/>
      <c r="D822" s="2857"/>
      <c r="E822" s="2857"/>
      <c r="F822" s="2857"/>
      <c r="G822" s="2857"/>
      <c r="H822" s="2857"/>
    </row>
    <row r="823" spans="1:8">
      <c r="A823" s="2857"/>
      <c r="B823" s="2857"/>
      <c r="C823" s="2857"/>
      <c r="D823" s="2857"/>
      <c r="E823" s="2857"/>
      <c r="F823" s="2857"/>
      <c r="G823" s="2857"/>
      <c r="H823" s="2857"/>
    </row>
    <row r="824" spans="1:8">
      <c r="A824" s="2857"/>
      <c r="B824" s="2857"/>
      <c r="C824" s="2857"/>
      <c r="D824" s="2857"/>
      <c r="E824" s="2857"/>
      <c r="F824" s="2857"/>
      <c r="G824" s="2857"/>
      <c r="H824" s="2857"/>
    </row>
    <row r="825" spans="1:8">
      <c r="A825" s="2857"/>
      <c r="B825" s="2857"/>
      <c r="C825" s="2857"/>
      <c r="D825" s="2857"/>
      <c r="E825" s="2857"/>
      <c r="F825" s="2857"/>
      <c r="G825" s="2857"/>
      <c r="H825" s="2857"/>
    </row>
    <row r="826" spans="1:8">
      <c r="A826" s="2857"/>
      <c r="B826" s="2857"/>
      <c r="C826" s="2857"/>
      <c r="D826" s="2857"/>
      <c r="E826" s="2857"/>
      <c r="F826" s="2857"/>
      <c r="G826" s="2857"/>
      <c r="H826" s="2857"/>
    </row>
    <row r="827" spans="1:8">
      <c r="A827" s="2857"/>
      <c r="B827" s="2857"/>
      <c r="C827" s="2857"/>
      <c r="D827" s="2857"/>
      <c r="E827" s="2857"/>
      <c r="F827" s="2857"/>
      <c r="G827" s="2857"/>
      <c r="H827" s="2857"/>
    </row>
    <row r="828" spans="1:8">
      <c r="A828" s="2857"/>
      <c r="B828" s="2857"/>
      <c r="C828" s="2857"/>
      <c r="D828" s="2857"/>
      <c r="E828" s="2857"/>
      <c r="F828" s="2857"/>
      <c r="G828" s="2857"/>
      <c r="H828" s="2857"/>
    </row>
    <row r="829" spans="1:8">
      <c r="A829" s="2857"/>
      <c r="B829" s="2857"/>
      <c r="C829" s="2857"/>
      <c r="D829" s="2857"/>
      <c r="E829" s="2857"/>
      <c r="F829" s="2857"/>
      <c r="G829" s="2857"/>
      <c r="H829" s="2857"/>
    </row>
    <row r="830" spans="1:8">
      <c r="A830" s="2857"/>
      <c r="B830" s="2857"/>
      <c r="C830" s="2857"/>
      <c r="D830" s="2857"/>
      <c r="E830" s="2857"/>
      <c r="F830" s="2857"/>
      <c r="G830" s="2857"/>
      <c r="H830" s="2857"/>
    </row>
    <row r="831" spans="1:8">
      <c r="A831" s="2857"/>
      <c r="B831" s="2857"/>
      <c r="C831" s="2857"/>
      <c r="D831" s="2857"/>
      <c r="E831" s="2857"/>
      <c r="F831" s="2857"/>
      <c r="G831" s="2857"/>
      <c r="H831" s="2857"/>
    </row>
    <row r="832" spans="1:8">
      <c r="A832" s="2857"/>
      <c r="B832" s="2857"/>
      <c r="C832" s="2857"/>
      <c r="D832" s="2857"/>
      <c r="E832" s="2857"/>
      <c r="F832" s="2857"/>
      <c r="G832" s="2857"/>
      <c r="H832" s="2857"/>
    </row>
    <row r="833" spans="1:8">
      <c r="A833" s="2857"/>
      <c r="B833" s="2857"/>
      <c r="C833" s="2857"/>
      <c r="D833" s="2857"/>
      <c r="E833" s="2857"/>
      <c r="F833" s="2857"/>
      <c r="G833" s="2857"/>
      <c r="H833" s="2857"/>
    </row>
    <row r="834" spans="1:8">
      <c r="A834" s="2857"/>
      <c r="B834" s="2857"/>
      <c r="C834" s="2857"/>
      <c r="D834" s="2857"/>
      <c r="E834" s="2857"/>
      <c r="F834" s="2857"/>
      <c r="G834" s="2857"/>
      <c r="H834" s="2857"/>
    </row>
    <row r="835" spans="1:8">
      <c r="A835" s="2857"/>
      <c r="B835" s="2857"/>
      <c r="C835" s="2857"/>
      <c r="D835" s="2857"/>
      <c r="E835" s="2857"/>
      <c r="F835" s="2857"/>
      <c r="G835" s="2857"/>
      <c r="H835" s="2857"/>
    </row>
    <row r="836" spans="1:8">
      <c r="A836" s="2857"/>
      <c r="B836" s="2857"/>
      <c r="C836" s="2857"/>
      <c r="D836" s="2857"/>
      <c r="E836" s="2857"/>
      <c r="F836" s="2857"/>
      <c r="G836" s="2857"/>
      <c r="H836" s="2857"/>
    </row>
    <row r="837" spans="1:8">
      <c r="A837" s="2857"/>
      <c r="B837" s="2857"/>
      <c r="C837" s="2857"/>
      <c r="D837" s="2857"/>
      <c r="E837" s="2857"/>
      <c r="F837" s="2857"/>
      <c r="G837" s="2857"/>
      <c r="H837" s="2857"/>
    </row>
    <row r="838" spans="1:8">
      <c r="A838" s="2857"/>
      <c r="B838" s="2857"/>
      <c r="C838" s="2857"/>
      <c r="D838" s="2857"/>
      <c r="E838" s="2857"/>
      <c r="F838" s="2857"/>
      <c r="G838" s="2857"/>
      <c r="H838" s="2857"/>
    </row>
    <row r="839" spans="1:8">
      <c r="A839" s="2857"/>
      <c r="B839" s="2857"/>
      <c r="C839" s="2857"/>
      <c r="D839" s="2857"/>
      <c r="E839" s="2857"/>
      <c r="F839" s="2857"/>
      <c r="G839" s="2857"/>
      <c r="H839" s="2857"/>
    </row>
    <row r="840" spans="1:8">
      <c r="A840" s="2857"/>
      <c r="B840" s="2857"/>
      <c r="C840" s="2857"/>
      <c r="D840" s="2857"/>
      <c r="E840" s="2857"/>
      <c r="F840" s="2857"/>
      <c r="G840" s="2857"/>
      <c r="H840" s="2857"/>
    </row>
    <row r="841" spans="1:8">
      <c r="A841" s="2857"/>
      <c r="B841" s="2857"/>
      <c r="C841" s="2857"/>
      <c r="D841" s="2857"/>
      <c r="E841" s="2857"/>
      <c r="F841" s="2857"/>
      <c r="G841" s="2857"/>
      <c r="H841" s="2857"/>
    </row>
    <row r="842" spans="1:8">
      <c r="A842" s="2857"/>
      <c r="B842" s="2857"/>
      <c r="C842" s="2857"/>
      <c r="D842" s="2857"/>
      <c r="E842" s="2857"/>
      <c r="F842" s="2857"/>
      <c r="G842" s="2857"/>
      <c r="H842" s="2857"/>
    </row>
    <row r="843" spans="1:8">
      <c r="A843" s="2857"/>
      <c r="B843" s="2857"/>
      <c r="C843" s="2857"/>
      <c r="D843" s="2857"/>
      <c r="E843" s="2857"/>
      <c r="F843" s="2857"/>
      <c r="G843" s="2857"/>
      <c r="H843" s="2857"/>
    </row>
    <row r="844" spans="1:8">
      <c r="A844" s="2857"/>
      <c r="B844" s="2857"/>
      <c r="C844" s="2857"/>
      <c r="D844" s="2857"/>
      <c r="E844" s="2857"/>
      <c r="F844" s="2857"/>
      <c r="G844" s="2857"/>
      <c r="H844" s="2857"/>
    </row>
    <row r="845" spans="1:8">
      <c r="A845" s="2857"/>
      <c r="B845" s="2857"/>
      <c r="C845" s="2857"/>
      <c r="D845" s="2857"/>
      <c r="E845" s="2857"/>
      <c r="F845" s="2857"/>
      <c r="G845" s="2857"/>
      <c r="H845" s="2857"/>
    </row>
    <row r="846" spans="1:8">
      <c r="A846" s="2857"/>
      <c r="B846" s="2857"/>
      <c r="C846" s="2857"/>
      <c r="D846" s="2857"/>
      <c r="E846" s="2857"/>
      <c r="F846" s="2857"/>
      <c r="G846" s="2857"/>
      <c r="H846" s="2857"/>
    </row>
    <row r="847" spans="1:8">
      <c r="A847" s="2857"/>
      <c r="B847" s="2857"/>
      <c r="C847" s="2857"/>
      <c r="D847" s="2857"/>
      <c r="E847" s="2857"/>
      <c r="F847" s="2857"/>
      <c r="G847" s="2857"/>
      <c r="H847" s="2857"/>
    </row>
    <row r="848" spans="1:8">
      <c r="A848" s="2857"/>
      <c r="B848" s="2857"/>
      <c r="C848" s="2857"/>
      <c r="D848" s="2857"/>
      <c r="E848" s="2857"/>
      <c r="F848" s="2857"/>
      <c r="G848" s="2857"/>
      <c r="H848" s="2857"/>
    </row>
    <row r="849" spans="1:8">
      <c r="A849" s="2857"/>
      <c r="B849" s="2857"/>
      <c r="C849" s="2857"/>
      <c r="D849" s="2857"/>
      <c r="E849" s="2857"/>
      <c r="F849" s="2857"/>
      <c r="G849" s="2857"/>
      <c r="H849" s="2857"/>
    </row>
    <row r="850" spans="1:8">
      <c r="A850" s="2857"/>
      <c r="B850" s="2857"/>
      <c r="C850" s="2857"/>
      <c r="D850" s="2857"/>
      <c r="E850" s="2857"/>
      <c r="F850" s="2857"/>
      <c r="G850" s="2857"/>
      <c r="H850" s="2857"/>
    </row>
    <row r="851" spans="1:8">
      <c r="A851" s="2857"/>
      <c r="B851" s="2857"/>
      <c r="C851" s="2857"/>
      <c r="D851" s="2857"/>
      <c r="E851" s="2857"/>
      <c r="F851" s="2857"/>
      <c r="G851" s="2857"/>
      <c r="H851" s="2857"/>
    </row>
    <row r="852" spans="1:8">
      <c r="A852" s="2857"/>
      <c r="B852" s="2857"/>
      <c r="C852" s="2857"/>
      <c r="D852" s="2857"/>
      <c r="E852" s="2857"/>
      <c r="F852" s="2857"/>
      <c r="G852" s="2857"/>
      <c r="H852" s="2857"/>
    </row>
    <row r="853" spans="1:8">
      <c r="A853" s="2857"/>
      <c r="B853" s="2857"/>
      <c r="C853" s="2857"/>
      <c r="D853" s="2857"/>
      <c r="E853" s="2857"/>
      <c r="F853" s="2857"/>
      <c r="G853" s="2857"/>
      <c r="H853" s="2857"/>
    </row>
    <row r="854" spans="1:8">
      <c r="A854" s="2857"/>
      <c r="B854" s="2857"/>
      <c r="C854" s="2857"/>
      <c r="D854" s="2857"/>
      <c r="E854" s="2857"/>
      <c r="F854" s="2857"/>
      <c r="G854" s="2857"/>
      <c r="H854" s="2857"/>
    </row>
    <row r="855" spans="1:8">
      <c r="A855" s="2857"/>
      <c r="B855" s="2857"/>
      <c r="C855" s="2857"/>
      <c r="D855" s="2857"/>
      <c r="E855" s="2857"/>
      <c r="F855" s="2857"/>
      <c r="G855" s="2857"/>
      <c r="H855" s="2857"/>
    </row>
    <row r="856" spans="1:8">
      <c r="A856" s="2857"/>
      <c r="B856" s="2857"/>
      <c r="C856" s="2857"/>
      <c r="D856" s="2857"/>
      <c r="E856" s="2857"/>
      <c r="F856" s="2857"/>
      <c r="G856" s="2857"/>
      <c r="H856" s="2857"/>
    </row>
    <row r="857" spans="1:8">
      <c r="A857" s="2857"/>
      <c r="B857" s="2857"/>
      <c r="C857" s="2857"/>
      <c r="D857" s="2857"/>
      <c r="E857" s="2857"/>
      <c r="F857" s="2857"/>
      <c r="G857" s="2857"/>
      <c r="H857" s="2857"/>
    </row>
    <row r="858" spans="1:8">
      <c r="A858" s="2857"/>
      <c r="B858" s="2857"/>
      <c r="C858" s="2857"/>
      <c r="D858" s="2857"/>
      <c r="E858" s="2857"/>
      <c r="F858" s="2857"/>
      <c r="G858" s="2857"/>
      <c r="H858" s="2857"/>
    </row>
    <row r="859" spans="1:8">
      <c r="A859" s="2857"/>
      <c r="B859" s="2857"/>
      <c r="C859" s="2857"/>
      <c r="D859" s="2857"/>
      <c r="E859" s="2857"/>
      <c r="F859" s="2857"/>
      <c r="G859" s="2857"/>
      <c r="H859" s="2857"/>
    </row>
    <row r="860" spans="1:8">
      <c r="A860" s="2857"/>
      <c r="B860" s="2857"/>
      <c r="C860" s="2857"/>
      <c r="D860" s="2857"/>
      <c r="E860" s="2857"/>
      <c r="F860" s="2857"/>
      <c r="G860" s="2857"/>
      <c r="H860" s="2857"/>
    </row>
    <row r="861" spans="1:8">
      <c r="A861" s="2857"/>
      <c r="B861" s="2857"/>
      <c r="C861" s="2857"/>
      <c r="D861" s="2857"/>
      <c r="E861" s="2857"/>
      <c r="F861" s="2857"/>
      <c r="G861" s="2857"/>
      <c r="H861" s="2857"/>
    </row>
    <row r="862" spans="1:8">
      <c r="A862" s="2857"/>
      <c r="B862" s="2857"/>
      <c r="C862" s="2857"/>
      <c r="D862" s="2857"/>
      <c r="E862" s="2857"/>
      <c r="F862" s="2857"/>
      <c r="G862" s="2857"/>
      <c r="H862" s="2857"/>
    </row>
    <row r="863" spans="1:8">
      <c r="A863" s="2857"/>
      <c r="B863" s="2857"/>
      <c r="C863" s="2857"/>
      <c r="D863" s="2857"/>
      <c r="E863" s="2857"/>
      <c r="F863" s="2857"/>
      <c r="G863" s="2857"/>
      <c r="H863" s="2857"/>
    </row>
    <row r="864" spans="1:8">
      <c r="A864" s="2857"/>
      <c r="B864" s="2857"/>
      <c r="C864" s="2857"/>
      <c r="D864" s="2857"/>
      <c r="E864" s="2857"/>
      <c r="F864" s="2857"/>
      <c r="G864" s="2857"/>
      <c r="H864" s="2857"/>
    </row>
    <row r="865" spans="1:8">
      <c r="A865" s="2857"/>
      <c r="B865" s="2857"/>
      <c r="C865" s="2857"/>
      <c r="D865" s="2857"/>
      <c r="E865" s="2857"/>
      <c r="F865" s="2857"/>
      <c r="G865" s="2857"/>
      <c r="H865" s="2857"/>
    </row>
    <row r="866" spans="1:8">
      <c r="A866" s="2857"/>
      <c r="B866" s="2857"/>
      <c r="C866" s="2857"/>
      <c r="D866" s="2857"/>
      <c r="E866" s="2857"/>
      <c r="F866" s="2857"/>
      <c r="G866" s="2857"/>
      <c r="H866" s="2857"/>
    </row>
    <row r="867" spans="1:8">
      <c r="A867" s="2857"/>
      <c r="B867" s="2857"/>
      <c r="C867" s="2857"/>
      <c r="D867" s="2857"/>
      <c r="E867" s="2857"/>
      <c r="F867" s="2857"/>
      <c r="G867" s="2857"/>
      <c r="H867" s="2857"/>
    </row>
    <row r="868" spans="1:8">
      <c r="A868" s="2857"/>
      <c r="B868" s="2857"/>
      <c r="C868" s="2857"/>
      <c r="D868" s="2857"/>
      <c r="E868" s="2857"/>
      <c r="F868" s="2857"/>
      <c r="G868" s="2857"/>
      <c r="H868" s="2857"/>
    </row>
    <row r="869" spans="1:8">
      <c r="A869" s="2857"/>
      <c r="B869" s="2857"/>
      <c r="C869" s="2857"/>
      <c r="D869" s="2857"/>
      <c r="E869" s="2857"/>
      <c r="F869" s="2857"/>
      <c r="G869" s="2857"/>
      <c r="H869" s="2857"/>
    </row>
    <row r="870" spans="1:8">
      <c r="A870" s="2857"/>
      <c r="B870" s="2857"/>
      <c r="C870" s="2857"/>
      <c r="D870" s="2857"/>
      <c r="E870" s="2857"/>
      <c r="F870" s="2857"/>
      <c r="G870" s="2857"/>
      <c r="H870" s="2857"/>
    </row>
    <row r="871" spans="1:8">
      <c r="A871" s="2857"/>
      <c r="B871" s="2857"/>
      <c r="C871" s="2857"/>
      <c r="D871" s="2857"/>
      <c r="E871" s="2857"/>
      <c r="F871" s="2857"/>
      <c r="G871" s="2857"/>
      <c r="H871" s="2857"/>
    </row>
    <row r="872" spans="1:8">
      <c r="A872" s="2857"/>
      <c r="B872" s="2857"/>
      <c r="C872" s="2857"/>
      <c r="D872" s="2857"/>
      <c r="E872" s="2857"/>
      <c r="F872" s="2857"/>
      <c r="G872" s="2857"/>
      <c r="H872" s="2857"/>
    </row>
    <row r="873" spans="1:8">
      <c r="A873" s="2857"/>
      <c r="B873" s="2857"/>
      <c r="C873" s="2857"/>
      <c r="D873" s="2857"/>
      <c r="E873" s="2857"/>
      <c r="F873" s="2857"/>
      <c r="G873" s="2857"/>
      <c r="H873" s="2857"/>
    </row>
    <row r="874" spans="1:8">
      <c r="A874" s="2857"/>
      <c r="B874" s="2857"/>
      <c r="C874" s="2857"/>
      <c r="D874" s="2857"/>
      <c r="E874" s="2857"/>
      <c r="F874" s="2857"/>
      <c r="G874" s="2857"/>
      <c r="H874" s="2857"/>
    </row>
    <row r="875" spans="1:8">
      <c r="A875" s="2857"/>
      <c r="B875" s="2857"/>
      <c r="C875" s="2857"/>
      <c r="D875" s="2857"/>
      <c r="E875" s="2857"/>
      <c r="F875" s="2857"/>
      <c r="G875" s="2857"/>
      <c r="H875" s="2857"/>
    </row>
    <row r="876" spans="1:8">
      <c r="A876" s="2857"/>
      <c r="B876" s="2857"/>
      <c r="C876" s="2857"/>
      <c r="D876" s="2857"/>
      <c r="E876" s="2857"/>
      <c r="F876" s="2857"/>
      <c r="G876" s="2857"/>
      <c r="H876" s="2857"/>
    </row>
    <row r="877" spans="1:8">
      <c r="A877" s="2857"/>
      <c r="B877" s="2857"/>
      <c r="C877" s="2857"/>
      <c r="D877" s="2857"/>
      <c r="E877" s="2857"/>
      <c r="F877" s="2857"/>
      <c r="G877" s="2857"/>
      <c r="H877" s="2857"/>
    </row>
    <row r="878" spans="1:8">
      <c r="A878" s="2857"/>
      <c r="B878" s="2857"/>
      <c r="C878" s="2857"/>
      <c r="D878" s="2857"/>
      <c r="E878" s="2857"/>
      <c r="F878" s="2857"/>
      <c r="G878" s="2857"/>
      <c r="H878" s="2857"/>
    </row>
    <row r="879" spans="1:8">
      <c r="A879" s="2857"/>
      <c r="B879" s="2857"/>
      <c r="C879" s="2857"/>
      <c r="D879" s="2857"/>
      <c r="E879" s="2857"/>
      <c r="F879" s="2857"/>
      <c r="G879" s="2857"/>
      <c r="H879" s="2857"/>
    </row>
    <row r="880" spans="1:8">
      <c r="A880" s="2857"/>
      <c r="B880" s="2857"/>
      <c r="C880" s="2857"/>
      <c r="D880" s="2857"/>
      <c r="E880" s="2857"/>
      <c r="F880" s="2857"/>
      <c r="G880" s="2857"/>
      <c r="H880" s="2857"/>
    </row>
    <row r="881" spans="1:8">
      <c r="A881" s="2857"/>
      <c r="B881" s="2857"/>
      <c r="C881" s="2857"/>
      <c r="D881" s="2857"/>
      <c r="E881" s="2857"/>
      <c r="F881" s="2857"/>
      <c r="G881" s="2857"/>
      <c r="H881" s="2857"/>
    </row>
    <row r="882" spans="1:8">
      <c r="A882" s="2857"/>
      <c r="B882" s="2857"/>
      <c r="C882" s="2857"/>
      <c r="D882" s="2857"/>
      <c r="E882" s="2857"/>
      <c r="F882" s="2857"/>
      <c r="G882" s="2857"/>
      <c r="H882" s="2857"/>
    </row>
    <row r="883" spans="1:8">
      <c r="A883" s="2857"/>
      <c r="B883" s="2857"/>
      <c r="C883" s="2857"/>
      <c r="D883" s="2857"/>
      <c r="E883" s="2857"/>
      <c r="F883" s="2857"/>
      <c r="G883" s="2857"/>
      <c r="H883" s="2857"/>
    </row>
    <row r="884" spans="1:8">
      <c r="A884" s="2857"/>
      <c r="B884" s="2857"/>
      <c r="C884" s="2857"/>
      <c r="D884" s="2857"/>
      <c r="E884" s="2857"/>
      <c r="F884" s="2857"/>
      <c r="G884" s="2857"/>
      <c r="H884" s="2857"/>
    </row>
    <row r="885" spans="1:8">
      <c r="A885" s="2857"/>
      <c r="B885" s="2857"/>
      <c r="C885" s="2857"/>
      <c r="D885" s="2857"/>
      <c r="E885" s="2857"/>
      <c r="F885" s="2857"/>
      <c r="G885" s="2857"/>
      <c r="H885" s="2857"/>
    </row>
    <row r="886" spans="1:8">
      <c r="A886" s="2857"/>
      <c r="B886" s="2857"/>
      <c r="C886" s="2857"/>
      <c r="D886" s="2857"/>
      <c r="E886" s="2857"/>
      <c r="F886" s="2857"/>
      <c r="G886" s="2857"/>
      <c r="H886" s="2857"/>
    </row>
    <row r="887" spans="1:8">
      <c r="A887" s="2857"/>
      <c r="B887" s="2857"/>
      <c r="C887" s="2857"/>
      <c r="D887" s="2857"/>
      <c r="E887" s="2857"/>
      <c r="F887" s="2857"/>
      <c r="G887" s="2857"/>
      <c r="H887" s="2857"/>
    </row>
    <row r="888" spans="1:8">
      <c r="A888" s="2857"/>
      <c r="B888" s="2857"/>
      <c r="C888" s="2857"/>
      <c r="D888" s="2857"/>
      <c r="E888" s="2857"/>
      <c r="F888" s="2857"/>
      <c r="G888" s="2857"/>
      <c r="H888" s="2857"/>
    </row>
    <row r="889" spans="1:8">
      <c r="A889" s="2857"/>
      <c r="B889" s="2857"/>
      <c r="C889" s="2857"/>
      <c r="D889" s="2857"/>
      <c r="E889" s="2857"/>
      <c r="F889" s="2857"/>
      <c r="G889" s="2857"/>
      <c r="H889" s="2857"/>
    </row>
    <row r="890" spans="1:8">
      <c r="A890" s="2857"/>
      <c r="B890" s="2857"/>
      <c r="C890" s="2857"/>
      <c r="D890" s="2857"/>
      <c r="E890" s="2857"/>
      <c r="F890" s="2857"/>
      <c r="G890" s="2857"/>
      <c r="H890" s="2857"/>
    </row>
    <row r="891" spans="1:8">
      <c r="A891" s="2857"/>
      <c r="B891" s="2857"/>
      <c r="C891" s="2857"/>
      <c r="D891" s="2857"/>
      <c r="E891" s="2857"/>
      <c r="F891" s="2857"/>
      <c r="G891" s="2857"/>
      <c r="H891" s="2857"/>
    </row>
    <row r="892" spans="1:8">
      <c r="A892" s="2857"/>
      <c r="B892" s="2857"/>
      <c r="C892" s="2857"/>
      <c r="D892" s="2857"/>
      <c r="E892" s="2857"/>
      <c r="F892" s="2857"/>
      <c r="G892" s="2857"/>
      <c r="H892" s="2857"/>
    </row>
    <row r="893" spans="1:8">
      <c r="A893" s="2857"/>
      <c r="B893" s="2857"/>
      <c r="C893" s="2857"/>
      <c r="D893" s="2857"/>
      <c r="E893" s="2857"/>
      <c r="F893" s="2857"/>
      <c r="G893" s="2857"/>
      <c r="H893" s="2857"/>
    </row>
    <row r="894" spans="1:8">
      <c r="A894" s="2857"/>
      <c r="B894" s="2857"/>
      <c r="C894" s="2857"/>
      <c r="D894" s="2857"/>
      <c r="E894" s="2857"/>
      <c r="F894" s="2857"/>
      <c r="G894" s="2857"/>
      <c r="H894" s="2857"/>
    </row>
    <row r="895" spans="1:8">
      <c r="A895" s="2857"/>
      <c r="B895" s="2857"/>
      <c r="C895" s="2857"/>
      <c r="D895" s="2857"/>
      <c r="E895" s="2857"/>
      <c r="F895" s="2857"/>
      <c r="G895" s="2857"/>
      <c r="H895" s="2857"/>
    </row>
    <row r="896" spans="1:8">
      <c r="A896" s="2857"/>
      <c r="B896" s="2857"/>
      <c r="C896" s="2857"/>
      <c r="D896" s="2857"/>
      <c r="E896" s="2857"/>
      <c r="F896" s="2857"/>
      <c r="G896" s="2857"/>
      <c r="H896" s="2857"/>
    </row>
    <row r="897" spans="1:8">
      <c r="A897" s="2857"/>
      <c r="B897" s="2857"/>
      <c r="C897" s="2857"/>
      <c r="D897" s="2857"/>
      <c r="E897" s="2857"/>
      <c r="F897" s="2857"/>
      <c r="G897" s="2857"/>
      <c r="H897" s="2857"/>
    </row>
    <row r="898" spans="1:8">
      <c r="A898" s="2857"/>
      <c r="B898" s="2857"/>
      <c r="C898" s="2857"/>
      <c r="D898" s="2857"/>
      <c r="E898" s="2857"/>
      <c r="F898" s="2857"/>
      <c r="G898" s="2857"/>
      <c r="H898" s="2857"/>
    </row>
    <row r="899" spans="1:8">
      <c r="A899" s="2857"/>
      <c r="B899" s="2857"/>
      <c r="C899" s="2857"/>
      <c r="D899" s="2857"/>
      <c r="E899" s="2857"/>
      <c r="F899" s="2857"/>
      <c r="G899" s="2857"/>
      <c r="H899" s="2857"/>
    </row>
    <row r="900" spans="1:8">
      <c r="A900" s="2857"/>
      <c r="B900" s="2857"/>
      <c r="C900" s="2857"/>
      <c r="D900" s="2857"/>
      <c r="E900" s="2857"/>
      <c r="F900" s="2857"/>
      <c r="G900" s="2857"/>
      <c r="H900" s="2857"/>
    </row>
    <row r="901" spans="1:8">
      <c r="A901" s="2857"/>
      <c r="B901" s="2857"/>
      <c r="C901" s="2857"/>
      <c r="D901" s="2857"/>
      <c r="E901" s="2857"/>
      <c r="F901" s="2857"/>
      <c r="G901" s="2857"/>
      <c r="H901" s="2857"/>
    </row>
    <row r="902" spans="1:8">
      <c r="A902" s="2857"/>
      <c r="B902" s="2857"/>
      <c r="C902" s="2857"/>
      <c r="D902" s="2857"/>
      <c r="E902" s="2857"/>
      <c r="F902" s="2857"/>
      <c r="G902" s="2857"/>
      <c r="H902" s="2857"/>
    </row>
    <row r="903" spans="1:8">
      <c r="A903" s="2857"/>
      <c r="B903" s="2857"/>
      <c r="C903" s="2857"/>
      <c r="D903" s="2857"/>
      <c r="E903" s="2857"/>
      <c r="F903" s="2857"/>
      <c r="G903" s="2857"/>
      <c r="H903" s="2857"/>
    </row>
    <row r="904" spans="1:8">
      <c r="A904" s="2857"/>
      <c r="B904" s="2857"/>
      <c r="C904" s="2857"/>
      <c r="D904" s="2857"/>
      <c r="E904" s="2857"/>
      <c r="F904" s="2857"/>
      <c r="G904" s="2857"/>
      <c r="H904" s="2857"/>
    </row>
    <row r="905" spans="1:8">
      <c r="A905" s="2857"/>
      <c r="B905" s="2857"/>
      <c r="C905" s="2857"/>
      <c r="D905" s="2857"/>
      <c r="E905" s="2857"/>
      <c r="F905" s="2857"/>
      <c r="G905" s="2857"/>
      <c r="H905" s="2857"/>
    </row>
    <row r="906" spans="1:8">
      <c r="A906" s="2857"/>
      <c r="B906" s="2857"/>
      <c r="C906" s="2857"/>
      <c r="D906" s="2857"/>
      <c r="E906" s="2857"/>
      <c r="F906" s="2857"/>
      <c r="G906" s="2857"/>
      <c r="H906" s="2857"/>
    </row>
    <row r="907" spans="1:8">
      <c r="A907" s="2857"/>
      <c r="B907" s="2857"/>
      <c r="C907" s="2857"/>
      <c r="D907" s="2857"/>
      <c r="E907" s="2857"/>
      <c r="F907" s="2857"/>
      <c r="G907" s="2857"/>
      <c r="H907" s="2857"/>
    </row>
    <row r="908" spans="1:8">
      <c r="A908" s="2857"/>
      <c r="B908" s="2857"/>
      <c r="C908" s="2857"/>
      <c r="D908" s="2857"/>
      <c r="E908" s="2857"/>
      <c r="F908" s="2857"/>
      <c r="G908" s="2857"/>
      <c r="H908" s="2857"/>
    </row>
    <row r="909" spans="1:8">
      <c r="A909" s="2857"/>
      <c r="B909" s="2857"/>
      <c r="C909" s="2857"/>
      <c r="D909" s="2857"/>
      <c r="E909" s="2857"/>
      <c r="F909" s="2857"/>
      <c r="G909" s="2857"/>
      <c r="H909" s="2857"/>
    </row>
    <row r="910" spans="1:8">
      <c r="A910" s="2857"/>
      <c r="B910" s="2857"/>
      <c r="C910" s="2857"/>
      <c r="D910" s="2857"/>
      <c r="E910" s="2857"/>
      <c r="F910" s="2857"/>
      <c r="G910" s="2857"/>
      <c r="H910" s="2857"/>
    </row>
    <row r="911" spans="1:8">
      <c r="A911" s="2857"/>
      <c r="B911" s="2857"/>
      <c r="C911" s="2857"/>
      <c r="D911" s="2857"/>
      <c r="E911" s="2857"/>
      <c r="F911" s="2857"/>
      <c r="G911" s="2857"/>
      <c r="H911" s="2857"/>
    </row>
    <row r="912" spans="1:8">
      <c r="A912" s="2857"/>
      <c r="B912" s="2857"/>
      <c r="C912" s="2857"/>
      <c r="D912" s="2857"/>
      <c r="E912" s="2857"/>
      <c r="F912" s="2857"/>
      <c r="G912" s="2857"/>
      <c r="H912" s="2857"/>
    </row>
    <row r="913" spans="1:8">
      <c r="A913" s="2857"/>
      <c r="B913" s="2857"/>
      <c r="C913" s="2857"/>
      <c r="D913" s="2857"/>
      <c r="E913" s="2857"/>
      <c r="F913" s="2857"/>
      <c r="G913" s="2857"/>
      <c r="H913" s="2857"/>
    </row>
    <row r="914" spans="1:8">
      <c r="A914" s="2857"/>
      <c r="B914" s="2857"/>
      <c r="C914" s="2857"/>
      <c r="D914" s="2857"/>
      <c r="E914" s="2857"/>
      <c r="F914" s="2857"/>
      <c r="G914" s="2857"/>
      <c r="H914" s="2857"/>
    </row>
    <row r="915" spans="1:8">
      <c r="A915" s="2857"/>
      <c r="B915" s="2857"/>
      <c r="C915" s="2857"/>
      <c r="D915" s="2857"/>
      <c r="E915" s="2857"/>
      <c r="F915" s="2857"/>
      <c r="G915" s="2857"/>
      <c r="H915" s="2857"/>
    </row>
    <row r="916" spans="1:8">
      <c r="A916" s="2857"/>
      <c r="B916" s="2857"/>
      <c r="C916" s="2857"/>
      <c r="D916" s="2857"/>
      <c r="E916" s="2857"/>
      <c r="F916" s="2857"/>
      <c r="G916" s="2857"/>
      <c r="H916" s="2857"/>
    </row>
    <row r="917" spans="1:8">
      <c r="A917" s="2857"/>
      <c r="B917" s="2857"/>
      <c r="C917" s="2857"/>
      <c r="D917" s="2857"/>
      <c r="E917" s="2857"/>
      <c r="F917" s="2857"/>
      <c r="G917" s="2857"/>
      <c r="H917" s="2857"/>
    </row>
    <row r="918" spans="1:8">
      <c r="A918" s="2857"/>
      <c r="B918" s="2857"/>
      <c r="C918" s="2857"/>
      <c r="D918" s="2857"/>
      <c r="E918" s="2857"/>
      <c r="F918" s="2857"/>
      <c r="G918" s="2857"/>
      <c r="H918" s="2857"/>
    </row>
    <row r="919" spans="1:8">
      <c r="A919" s="2857"/>
      <c r="B919" s="2857"/>
      <c r="C919" s="2857"/>
      <c r="D919" s="2857"/>
      <c r="E919" s="2857"/>
      <c r="F919" s="2857"/>
      <c r="G919" s="2857"/>
      <c r="H919" s="2857"/>
    </row>
    <row r="920" spans="1:8">
      <c r="A920" s="2857"/>
      <c r="B920" s="2857"/>
      <c r="C920" s="2857"/>
      <c r="D920" s="2857"/>
      <c r="E920" s="2857"/>
      <c r="F920" s="2857"/>
      <c r="G920" s="2857"/>
      <c r="H920" s="2857"/>
    </row>
    <row r="921" spans="1:8">
      <c r="A921" s="2857"/>
      <c r="B921" s="2857"/>
      <c r="C921" s="2857"/>
      <c r="D921" s="2857"/>
      <c r="E921" s="2857"/>
      <c r="F921" s="2857"/>
      <c r="G921" s="2857"/>
      <c r="H921" s="2857"/>
    </row>
    <row r="922" spans="1:8">
      <c r="A922" s="2857"/>
      <c r="B922" s="2857"/>
      <c r="C922" s="2857"/>
      <c r="D922" s="2857"/>
      <c r="E922" s="2857"/>
      <c r="F922" s="2857"/>
      <c r="G922" s="2857"/>
      <c r="H922" s="2857"/>
    </row>
    <row r="923" spans="1:8">
      <c r="A923" s="2857"/>
      <c r="B923" s="2857"/>
      <c r="C923" s="2857"/>
      <c r="D923" s="2857"/>
      <c r="E923" s="2857"/>
      <c r="F923" s="2857"/>
      <c r="G923" s="2857"/>
      <c r="H923" s="2857"/>
    </row>
    <row r="924" spans="1:8">
      <c r="A924" s="2857"/>
      <c r="B924" s="2857"/>
      <c r="C924" s="2857"/>
      <c r="D924" s="2857"/>
      <c r="E924" s="2857"/>
      <c r="F924" s="2857"/>
      <c r="G924" s="2857"/>
      <c r="H924" s="2857"/>
    </row>
    <row r="925" spans="1:8">
      <c r="A925" s="2857"/>
      <c r="B925" s="2857"/>
      <c r="C925" s="2857"/>
      <c r="D925" s="2857"/>
      <c r="E925" s="2857"/>
      <c r="F925" s="2857"/>
      <c r="G925" s="2857"/>
      <c r="H925" s="2857"/>
    </row>
    <row r="926" spans="1:8">
      <c r="A926" s="2857"/>
      <c r="B926" s="2857"/>
      <c r="C926" s="2857"/>
      <c r="D926" s="2857"/>
      <c r="E926" s="2857"/>
      <c r="F926" s="2857"/>
      <c r="G926" s="2857"/>
      <c r="H926" s="2857"/>
    </row>
    <row r="927" spans="1:8">
      <c r="A927" s="2857"/>
      <c r="B927" s="2857"/>
      <c r="C927" s="2857"/>
      <c r="D927" s="2857"/>
      <c r="E927" s="2857"/>
      <c r="F927" s="2857"/>
      <c r="G927" s="2857"/>
      <c r="H927" s="2857"/>
    </row>
    <row r="928" spans="1:8">
      <c r="A928" s="2857"/>
      <c r="B928" s="2857"/>
      <c r="C928" s="2857"/>
      <c r="D928" s="2857"/>
      <c r="E928" s="2857"/>
      <c r="F928" s="2857"/>
      <c r="G928" s="2857"/>
      <c r="H928" s="2857"/>
    </row>
    <row r="929" spans="1:8">
      <c r="A929" s="2857"/>
      <c r="B929" s="2857"/>
      <c r="C929" s="2857"/>
      <c r="D929" s="2857"/>
      <c r="E929" s="2857"/>
      <c r="F929" s="2857"/>
      <c r="G929" s="2857"/>
      <c r="H929" s="2857"/>
    </row>
    <row r="930" spans="1:8">
      <c r="A930" s="2857"/>
      <c r="B930" s="2857"/>
      <c r="C930" s="2857"/>
      <c r="D930" s="2857"/>
      <c r="E930" s="2857"/>
      <c r="F930" s="2857"/>
      <c r="G930" s="2857"/>
      <c r="H930" s="2857"/>
    </row>
    <row r="931" spans="1:8">
      <c r="A931" s="2857"/>
      <c r="B931" s="2857"/>
      <c r="C931" s="2857"/>
      <c r="D931" s="2857"/>
      <c r="E931" s="2857"/>
      <c r="F931" s="2857"/>
      <c r="G931" s="2857"/>
      <c r="H931" s="2857"/>
    </row>
    <row r="932" spans="1:8">
      <c r="A932" s="2857"/>
      <c r="B932" s="2857"/>
      <c r="C932" s="2857"/>
      <c r="D932" s="2857"/>
      <c r="E932" s="2857"/>
      <c r="F932" s="2857"/>
      <c r="G932" s="2857"/>
      <c r="H932" s="2857"/>
    </row>
    <row r="933" spans="1:8">
      <c r="A933" s="2857"/>
      <c r="B933" s="2857"/>
      <c r="C933" s="2857"/>
      <c r="D933" s="2857"/>
      <c r="E933" s="2857"/>
      <c r="F933" s="2857"/>
      <c r="G933" s="2857"/>
      <c r="H933" s="2857"/>
    </row>
    <row r="934" spans="1:8">
      <c r="A934" s="2857"/>
      <c r="B934" s="2857"/>
      <c r="C934" s="2857"/>
      <c r="D934" s="2857"/>
      <c r="E934" s="2857"/>
      <c r="F934" s="2857"/>
      <c r="G934" s="2857"/>
      <c r="H934" s="2857"/>
    </row>
    <row r="935" spans="1:8">
      <c r="A935" s="2857"/>
      <c r="B935" s="2857"/>
      <c r="C935" s="2857"/>
      <c r="D935" s="2857"/>
      <c r="E935" s="2857"/>
      <c r="F935" s="2857"/>
      <c r="G935" s="2857"/>
      <c r="H935" s="2857"/>
    </row>
    <row r="936" spans="1:8">
      <c r="A936" s="2857"/>
      <c r="B936" s="2857"/>
      <c r="C936" s="2857"/>
      <c r="D936" s="2857"/>
      <c r="E936" s="2857"/>
      <c r="F936" s="2857"/>
      <c r="G936" s="2857"/>
      <c r="H936" s="2857"/>
    </row>
    <row r="937" spans="1:8">
      <c r="A937" s="2857"/>
      <c r="B937" s="2857"/>
      <c r="C937" s="2857"/>
      <c r="D937" s="2857"/>
      <c r="E937" s="2857"/>
      <c r="F937" s="2857"/>
      <c r="G937" s="2857"/>
      <c r="H937" s="2857"/>
    </row>
    <row r="938" spans="1:8">
      <c r="A938" s="2857"/>
      <c r="B938" s="2857"/>
      <c r="C938" s="2857"/>
      <c r="D938" s="2857"/>
      <c r="E938" s="2857"/>
      <c r="F938" s="2857"/>
      <c r="G938" s="2857"/>
      <c r="H938" s="2857"/>
    </row>
    <row r="939" spans="1:8">
      <c r="A939" s="2857"/>
      <c r="B939" s="2857"/>
      <c r="C939" s="2857"/>
      <c r="D939" s="2857"/>
      <c r="E939" s="2857"/>
      <c r="F939" s="2857"/>
      <c r="G939" s="2857"/>
      <c r="H939" s="2857"/>
    </row>
    <row r="940" spans="1:8">
      <c r="A940" s="2857"/>
      <c r="B940" s="2857"/>
      <c r="C940" s="2857"/>
      <c r="D940" s="2857"/>
      <c r="E940" s="2857"/>
      <c r="F940" s="2857"/>
      <c r="G940" s="2857"/>
      <c r="H940" s="2857"/>
    </row>
    <row r="941" spans="1:8">
      <c r="A941" s="2857"/>
      <c r="B941" s="2857"/>
      <c r="C941" s="2857"/>
      <c r="D941" s="2857"/>
      <c r="E941" s="2857"/>
      <c r="F941" s="2857"/>
      <c r="G941" s="2857"/>
      <c r="H941" s="2857"/>
    </row>
    <row r="942" spans="1:8">
      <c r="A942" s="2857"/>
      <c r="B942" s="2857"/>
      <c r="C942" s="2857"/>
      <c r="D942" s="2857"/>
      <c r="E942" s="2857"/>
      <c r="F942" s="2857"/>
      <c r="G942" s="2857"/>
      <c r="H942" s="2857"/>
    </row>
    <row r="943" spans="1:8">
      <c r="A943" s="2857"/>
      <c r="B943" s="2857"/>
      <c r="C943" s="2857"/>
      <c r="D943" s="2857"/>
      <c r="E943" s="2857"/>
      <c r="F943" s="2857"/>
      <c r="G943" s="2857"/>
      <c r="H943" s="2857"/>
    </row>
    <row r="944" spans="1:8">
      <c r="A944" s="2857"/>
      <c r="B944" s="2857"/>
      <c r="C944" s="2857"/>
      <c r="D944" s="2857"/>
      <c r="E944" s="2857"/>
      <c r="F944" s="2857"/>
      <c r="G944" s="2857"/>
      <c r="H944" s="2857"/>
    </row>
    <row r="945" spans="1:8">
      <c r="A945" s="2857"/>
      <c r="B945" s="2857"/>
      <c r="C945" s="2857"/>
      <c r="D945" s="2857"/>
      <c r="E945" s="2857"/>
      <c r="F945" s="2857"/>
      <c r="G945" s="2857"/>
      <c r="H945" s="2857"/>
    </row>
    <row r="946" spans="1:8">
      <c r="A946" s="2857"/>
      <c r="B946" s="2857"/>
      <c r="C946" s="2857"/>
      <c r="D946" s="2857"/>
      <c r="E946" s="2857"/>
      <c r="F946" s="2857"/>
      <c r="G946" s="2857"/>
      <c r="H946" s="2857"/>
    </row>
    <row r="947" spans="1:8">
      <c r="A947" s="2857"/>
      <c r="B947" s="2857"/>
      <c r="C947" s="2857"/>
      <c r="D947" s="2857"/>
      <c r="E947" s="2857"/>
      <c r="F947" s="2857"/>
      <c r="G947" s="2857"/>
      <c r="H947" s="2857"/>
    </row>
    <row r="948" spans="1:8">
      <c r="A948" s="2857"/>
      <c r="B948" s="2857"/>
      <c r="C948" s="2857"/>
      <c r="D948" s="2857"/>
      <c r="E948" s="2857"/>
      <c r="F948" s="2857"/>
      <c r="G948" s="2857"/>
      <c r="H948" s="2857"/>
    </row>
    <row r="949" spans="1:8">
      <c r="A949" s="2857"/>
      <c r="B949" s="2857"/>
      <c r="C949" s="2857"/>
      <c r="D949" s="2857"/>
      <c r="E949" s="2857"/>
      <c r="F949" s="2857"/>
      <c r="G949" s="2857"/>
      <c r="H949" s="2857"/>
    </row>
    <row r="950" spans="1:8">
      <c r="A950" s="2857"/>
      <c r="B950" s="2857"/>
      <c r="C950" s="2857"/>
      <c r="D950" s="2857"/>
      <c r="E950" s="2857"/>
      <c r="F950" s="2857"/>
      <c r="G950" s="2857"/>
      <c r="H950" s="2857"/>
    </row>
    <row r="951" spans="1:8">
      <c r="A951" s="2857"/>
      <c r="B951" s="2857"/>
      <c r="C951" s="2857"/>
      <c r="D951" s="2857"/>
      <c r="E951" s="2857"/>
      <c r="F951" s="2857"/>
      <c r="G951" s="2857"/>
      <c r="H951" s="2857"/>
    </row>
    <row r="952" spans="1:8">
      <c r="A952" s="2857"/>
      <c r="B952" s="2857"/>
      <c r="C952" s="2857"/>
      <c r="D952" s="2857"/>
      <c r="E952" s="2857"/>
      <c r="F952" s="2857"/>
      <c r="G952" s="2857"/>
      <c r="H952" s="2857"/>
    </row>
    <row r="953" spans="1:8">
      <c r="A953" s="2857"/>
      <c r="B953" s="2857"/>
      <c r="C953" s="2857"/>
      <c r="D953" s="2857"/>
      <c r="E953" s="2857"/>
      <c r="F953" s="2857"/>
      <c r="G953" s="2857"/>
      <c r="H953" s="2857"/>
    </row>
    <row r="954" spans="1:8">
      <c r="A954" s="2857"/>
      <c r="B954" s="2857"/>
      <c r="C954" s="2857"/>
      <c r="D954" s="2857"/>
      <c r="E954" s="2857"/>
      <c r="F954" s="2857"/>
      <c r="G954" s="2857"/>
      <c r="H954" s="2857"/>
    </row>
    <row r="955" spans="1:8">
      <c r="A955" s="2857"/>
      <c r="B955" s="2857"/>
      <c r="C955" s="2857"/>
      <c r="D955" s="2857"/>
      <c r="E955" s="2857"/>
      <c r="F955" s="2857"/>
      <c r="G955" s="2857"/>
      <c r="H955" s="2857"/>
    </row>
    <row r="956" spans="1:8">
      <c r="A956" s="2857"/>
      <c r="B956" s="2857"/>
      <c r="C956" s="2857"/>
      <c r="D956" s="2857"/>
      <c r="E956" s="2857"/>
      <c r="F956" s="2857"/>
      <c r="G956" s="2857"/>
      <c r="H956" s="2857"/>
    </row>
    <row r="957" spans="1:8">
      <c r="A957" s="2857"/>
      <c r="B957" s="2857"/>
      <c r="C957" s="2857"/>
      <c r="D957" s="2857"/>
      <c r="E957" s="2857"/>
      <c r="F957" s="2857"/>
      <c r="G957" s="2857"/>
      <c r="H957" s="2857"/>
    </row>
    <row r="958" spans="1:8">
      <c r="A958" s="2857"/>
      <c r="B958" s="2857"/>
      <c r="C958" s="2857"/>
      <c r="D958" s="2857"/>
      <c r="E958" s="2857"/>
      <c r="F958" s="2857"/>
      <c r="G958" s="2857"/>
      <c r="H958" s="2857"/>
    </row>
    <row r="959" spans="1:8">
      <c r="A959" s="2857"/>
      <c r="B959" s="2857"/>
      <c r="C959" s="2857"/>
      <c r="D959" s="2857"/>
      <c r="E959" s="2857"/>
      <c r="F959" s="2857"/>
      <c r="G959" s="2857"/>
      <c r="H959" s="2857"/>
    </row>
    <row r="960" spans="1:8">
      <c r="A960" s="2857"/>
      <c r="B960" s="2857"/>
      <c r="C960" s="2857"/>
      <c r="D960" s="2857"/>
      <c r="E960" s="2857"/>
      <c r="F960" s="2857"/>
      <c r="G960" s="2857"/>
      <c r="H960" s="2857"/>
    </row>
    <row r="961" spans="1:8">
      <c r="A961" s="2857"/>
      <c r="B961" s="2857"/>
      <c r="C961" s="2857"/>
      <c r="D961" s="2857"/>
      <c r="E961" s="2857"/>
      <c r="F961" s="2857"/>
      <c r="G961" s="2857"/>
      <c r="H961" s="2857"/>
    </row>
    <row r="962" spans="1:8">
      <c r="A962" s="2857"/>
      <c r="B962" s="2857"/>
      <c r="C962" s="2857"/>
      <c r="D962" s="2857"/>
      <c r="E962" s="2857"/>
      <c r="F962" s="2857"/>
      <c r="G962" s="2857"/>
      <c r="H962" s="2857"/>
    </row>
    <row r="963" spans="1:8">
      <c r="A963" s="2857"/>
      <c r="B963" s="2857"/>
      <c r="C963" s="2857"/>
      <c r="D963" s="2857"/>
      <c r="E963" s="2857"/>
      <c r="F963" s="2857"/>
      <c r="G963" s="2857"/>
      <c r="H963" s="2857"/>
    </row>
    <row r="964" spans="1:8">
      <c r="A964" s="2857"/>
      <c r="B964" s="2857"/>
      <c r="C964" s="2857"/>
      <c r="D964" s="2857"/>
      <c r="E964" s="2857"/>
      <c r="F964" s="2857"/>
      <c r="G964" s="2857"/>
      <c r="H964" s="2857"/>
    </row>
    <row r="965" spans="1:8">
      <c r="A965" s="2857"/>
      <c r="B965" s="2857"/>
      <c r="C965" s="2857"/>
      <c r="D965" s="2857"/>
      <c r="E965" s="2857"/>
      <c r="F965" s="2857"/>
      <c r="G965" s="2857"/>
      <c r="H965" s="2857"/>
    </row>
    <row r="966" spans="1:8">
      <c r="A966" s="2857"/>
      <c r="B966" s="2857"/>
      <c r="C966" s="2857"/>
      <c r="D966" s="2857"/>
      <c r="E966" s="2857"/>
      <c r="F966" s="2857"/>
      <c r="G966" s="2857"/>
      <c r="H966" s="2857"/>
    </row>
    <row r="967" spans="1:8">
      <c r="A967" s="2857"/>
      <c r="B967" s="2857"/>
      <c r="C967" s="2857"/>
      <c r="D967" s="2857"/>
      <c r="E967" s="2857"/>
      <c r="F967" s="2857"/>
      <c r="G967" s="2857"/>
      <c r="H967" s="2857"/>
    </row>
    <row r="968" spans="1:8">
      <c r="A968" s="2857"/>
      <c r="B968" s="2857"/>
      <c r="C968" s="2857"/>
      <c r="D968" s="2857"/>
      <c r="E968" s="2857"/>
      <c r="F968" s="2857"/>
      <c r="G968" s="2857"/>
      <c r="H968" s="2857"/>
    </row>
    <row r="969" spans="1:8">
      <c r="A969" s="2857"/>
      <c r="B969" s="2857"/>
      <c r="C969" s="2857"/>
      <c r="D969" s="2857"/>
      <c r="E969" s="2857"/>
      <c r="F969" s="2857"/>
      <c r="G969" s="2857"/>
      <c r="H969" s="2857"/>
    </row>
    <row r="970" spans="1:8">
      <c r="A970" s="2857"/>
      <c r="B970" s="2857"/>
      <c r="C970" s="2857"/>
      <c r="D970" s="2857"/>
      <c r="E970" s="2857"/>
      <c r="F970" s="2857"/>
      <c r="G970" s="2857"/>
      <c r="H970" s="2857"/>
    </row>
    <row r="971" spans="1:8">
      <c r="A971" s="2857"/>
      <c r="B971" s="2857"/>
      <c r="C971" s="2857"/>
      <c r="D971" s="2857"/>
      <c r="E971" s="2857"/>
      <c r="F971" s="2857"/>
      <c r="G971" s="2857"/>
      <c r="H971" s="2857"/>
    </row>
    <row r="972" spans="1:8">
      <c r="A972" s="2857"/>
      <c r="B972" s="2857"/>
      <c r="C972" s="2857"/>
      <c r="D972" s="2857"/>
      <c r="E972" s="2857"/>
      <c r="F972" s="2857"/>
      <c r="G972" s="2857"/>
      <c r="H972" s="2857"/>
    </row>
    <row r="973" spans="1:8">
      <c r="A973" s="2857"/>
      <c r="B973" s="2857"/>
      <c r="C973" s="2857"/>
      <c r="D973" s="2857"/>
      <c r="E973" s="2857"/>
      <c r="F973" s="2857"/>
      <c r="G973" s="2857"/>
      <c r="H973" s="2857"/>
    </row>
    <row r="974" spans="1:8">
      <c r="A974" s="2857"/>
      <c r="B974" s="2857"/>
      <c r="C974" s="2857"/>
      <c r="D974" s="2857"/>
      <c r="E974" s="2857"/>
      <c r="F974" s="2857"/>
      <c r="G974" s="2857"/>
      <c r="H974" s="2857"/>
    </row>
    <row r="975" spans="1:8">
      <c r="A975" s="2857"/>
      <c r="B975" s="2857"/>
      <c r="C975" s="2857"/>
      <c r="D975" s="2857"/>
      <c r="E975" s="2857"/>
      <c r="F975" s="2857"/>
      <c r="G975" s="2857"/>
      <c r="H975" s="2857"/>
    </row>
    <row r="976" spans="1:8">
      <c r="A976" s="2857"/>
      <c r="B976" s="2857"/>
      <c r="C976" s="2857"/>
      <c r="D976" s="2857"/>
      <c r="E976" s="2857"/>
      <c r="F976" s="2857"/>
      <c r="G976" s="2857"/>
      <c r="H976" s="2857"/>
    </row>
    <row r="977" spans="1:8">
      <c r="A977" s="2857"/>
      <c r="B977" s="2857"/>
      <c r="C977" s="2857"/>
      <c r="D977" s="2857"/>
      <c r="E977" s="2857"/>
      <c r="F977" s="2857"/>
      <c r="G977" s="2857"/>
      <c r="H977" s="2857"/>
    </row>
    <row r="978" spans="1:8">
      <c r="A978" s="2857"/>
      <c r="B978" s="2857"/>
      <c r="C978" s="2857"/>
      <c r="D978" s="2857"/>
      <c r="E978" s="2857"/>
      <c r="F978" s="2857"/>
      <c r="G978" s="2857"/>
      <c r="H978" s="2857"/>
    </row>
    <row r="979" spans="1:8">
      <c r="A979" s="2857"/>
      <c r="B979" s="2857"/>
      <c r="C979" s="2857"/>
      <c r="D979" s="2857"/>
      <c r="E979" s="2857"/>
      <c r="F979" s="2857"/>
      <c r="G979" s="2857"/>
      <c r="H979" s="2857"/>
    </row>
    <row r="980" spans="1:8">
      <c r="A980" s="2857"/>
      <c r="B980" s="2857"/>
      <c r="C980" s="2857"/>
      <c r="D980" s="2857"/>
      <c r="E980" s="2857"/>
      <c r="F980" s="2857"/>
      <c r="G980" s="2857"/>
      <c r="H980" s="2857"/>
    </row>
    <row r="981" spans="1:8">
      <c r="A981" s="2857"/>
      <c r="B981" s="2857"/>
      <c r="C981" s="2857"/>
      <c r="D981" s="2857"/>
      <c r="E981" s="2857"/>
      <c r="F981" s="2857"/>
      <c r="G981" s="2857"/>
      <c r="H981" s="2857"/>
    </row>
    <row r="982" spans="1:8">
      <c r="A982" s="2857"/>
      <c r="B982" s="2857"/>
      <c r="C982" s="2857"/>
      <c r="D982" s="2857"/>
      <c r="E982" s="2857"/>
      <c r="F982" s="2857"/>
      <c r="G982" s="2857"/>
      <c r="H982" s="2857"/>
    </row>
    <row r="983" spans="1:8">
      <c r="A983" s="2857"/>
      <c r="B983" s="2857"/>
      <c r="C983" s="2857"/>
      <c r="D983" s="2857"/>
      <c r="E983" s="2857"/>
      <c r="F983" s="2857"/>
      <c r="G983" s="2857"/>
      <c r="H983" s="2857"/>
    </row>
    <row r="984" spans="1:8">
      <c r="A984" s="2857"/>
      <c r="B984" s="2857"/>
      <c r="C984" s="2857"/>
      <c r="D984" s="2857"/>
      <c r="E984" s="2857"/>
      <c r="F984" s="2857"/>
      <c r="G984" s="2857"/>
      <c r="H984" s="2857"/>
    </row>
    <row r="985" spans="1:8">
      <c r="A985" s="2857"/>
      <c r="B985" s="2857"/>
      <c r="C985" s="2857"/>
      <c r="D985" s="2857"/>
      <c r="E985" s="2857"/>
      <c r="F985" s="2857"/>
      <c r="G985" s="2857"/>
      <c r="H985" s="2857"/>
    </row>
    <row r="986" spans="1:8">
      <c r="A986" s="2857"/>
      <c r="B986" s="2857"/>
      <c r="C986" s="2857"/>
      <c r="D986" s="2857"/>
      <c r="E986" s="2857"/>
      <c r="F986" s="2857"/>
      <c r="G986" s="2857"/>
      <c r="H986" s="2857"/>
    </row>
    <row r="987" spans="1:8">
      <c r="A987" s="2857"/>
      <c r="B987" s="2857"/>
      <c r="C987" s="2857"/>
      <c r="D987" s="2857"/>
      <c r="E987" s="2857"/>
      <c r="F987" s="2857"/>
      <c r="G987" s="2857"/>
      <c r="H987" s="2857"/>
    </row>
    <row r="988" spans="1:8">
      <c r="A988" s="2857"/>
      <c r="B988" s="2857"/>
      <c r="C988" s="2857"/>
      <c r="D988" s="2857"/>
      <c r="E988" s="2857"/>
      <c r="F988" s="2857"/>
      <c r="G988" s="2857"/>
      <c r="H988" s="2857"/>
    </row>
    <row r="989" spans="1:8">
      <c r="A989" s="2857"/>
      <c r="B989" s="2857"/>
      <c r="C989" s="2857"/>
      <c r="D989" s="2857"/>
      <c r="E989" s="2857"/>
      <c r="F989" s="2857"/>
      <c r="G989" s="2857"/>
      <c r="H989" s="2857"/>
    </row>
    <row r="990" spans="1:8">
      <c r="A990" s="2857"/>
      <c r="B990" s="2857"/>
      <c r="C990" s="2857"/>
      <c r="D990" s="2857"/>
      <c r="E990" s="2857"/>
      <c r="F990" s="2857"/>
      <c r="G990" s="2857"/>
      <c r="H990" s="2857"/>
    </row>
    <row r="991" spans="1:8">
      <c r="A991" s="2857"/>
      <c r="B991" s="2857"/>
      <c r="C991" s="2857"/>
      <c r="D991" s="2857"/>
      <c r="E991" s="2857"/>
      <c r="F991" s="2857"/>
      <c r="G991" s="2857"/>
      <c r="H991" s="2857"/>
    </row>
    <row r="992" spans="1:8">
      <c r="A992" s="2857"/>
      <c r="B992" s="2857"/>
      <c r="C992" s="2857"/>
      <c r="D992" s="2857"/>
      <c r="E992" s="2857"/>
      <c r="F992" s="2857"/>
      <c r="G992" s="2857"/>
      <c r="H992" s="2857"/>
    </row>
    <row r="993" spans="1:8">
      <c r="A993" s="2857"/>
      <c r="B993" s="2857"/>
      <c r="C993" s="2857"/>
      <c r="D993" s="2857"/>
      <c r="E993" s="2857"/>
      <c r="F993" s="2857"/>
      <c r="G993" s="2857"/>
      <c r="H993" s="2857"/>
    </row>
    <row r="994" spans="1:8">
      <c r="A994" s="2857"/>
      <c r="B994" s="2857"/>
      <c r="C994" s="2857"/>
      <c r="D994" s="2857"/>
      <c r="E994" s="2857"/>
      <c r="F994" s="2857"/>
      <c r="G994" s="2857"/>
      <c r="H994" s="2857"/>
    </row>
    <row r="995" spans="1:8">
      <c r="A995" s="2857"/>
      <c r="B995" s="2857"/>
      <c r="C995" s="2857"/>
      <c r="D995" s="2857"/>
      <c r="E995" s="2857"/>
      <c r="F995" s="2857"/>
      <c r="G995" s="2857"/>
      <c r="H995" s="2857"/>
    </row>
    <row r="996" spans="1:8">
      <c r="A996" s="2857"/>
      <c r="B996" s="2857"/>
      <c r="C996" s="2857"/>
      <c r="D996" s="2857"/>
      <c r="E996" s="2857"/>
      <c r="F996" s="2857"/>
      <c r="G996" s="2857"/>
      <c r="H996" s="2857"/>
    </row>
    <row r="997" spans="1:8">
      <c r="A997" s="2857"/>
      <c r="B997" s="2857"/>
      <c r="C997" s="2857"/>
      <c r="D997" s="2857"/>
      <c r="E997" s="2857"/>
      <c r="F997" s="2857"/>
      <c r="G997" s="2857"/>
      <c r="H997" s="2857"/>
    </row>
    <row r="998" spans="1:8">
      <c r="A998" s="2857"/>
      <c r="B998" s="2857"/>
      <c r="C998" s="2857"/>
      <c r="D998" s="2857"/>
      <c r="E998" s="2857"/>
      <c r="F998" s="2857"/>
      <c r="G998" s="2857"/>
      <c r="H998" s="2857"/>
    </row>
    <row r="999" spans="1:8">
      <c r="A999" s="2857"/>
      <c r="B999" s="2857"/>
      <c r="C999" s="2857"/>
      <c r="D999" s="2857"/>
      <c r="E999" s="2857"/>
      <c r="F999" s="2857"/>
      <c r="G999" s="2857"/>
      <c r="H999" s="2857"/>
    </row>
    <row r="1000" spans="1:8">
      <c r="A1000" s="2857"/>
      <c r="B1000" s="2857"/>
      <c r="C1000" s="2857"/>
      <c r="D1000" s="2857"/>
      <c r="E1000" s="2857"/>
      <c r="F1000" s="2857"/>
      <c r="G1000" s="2857"/>
      <c r="H1000" s="2857"/>
    </row>
    <row r="1001" spans="1:8">
      <c r="A1001" s="2857"/>
      <c r="B1001" s="2857"/>
      <c r="C1001" s="2857"/>
      <c r="D1001" s="2857"/>
      <c r="E1001" s="2857"/>
      <c r="F1001" s="2857"/>
      <c r="G1001" s="2857"/>
      <c r="H1001" s="2857"/>
    </row>
    <row r="1002" spans="1:8">
      <c r="A1002" s="2857"/>
      <c r="B1002" s="2857"/>
      <c r="C1002" s="2857"/>
      <c r="D1002" s="2857"/>
      <c r="E1002" s="2857"/>
      <c r="F1002" s="2857"/>
      <c r="G1002" s="2857"/>
      <c r="H1002" s="2857"/>
    </row>
    <row r="1003" spans="1:8">
      <c r="A1003" s="2857"/>
      <c r="B1003" s="2857"/>
      <c r="C1003" s="2857"/>
      <c r="D1003" s="2857"/>
      <c r="E1003" s="2857"/>
      <c r="F1003" s="2857"/>
      <c r="G1003" s="2857"/>
      <c r="H1003" s="2857"/>
    </row>
    <row r="1004" spans="1:8">
      <c r="A1004" s="2857"/>
      <c r="B1004" s="2857"/>
      <c r="C1004" s="2857"/>
      <c r="D1004" s="2857"/>
      <c r="E1004" s="2857"/>
      <c r="F1004" s="2857"/>
      <c r="G1004" s="2857"/>
      <c r="H1004" s="2857"/>
    </row>
    <row r="1005" spans="1:8">
      <c r="A1005" s="2857"/>
      <c r="B1005" s="2857"/>
      <c r="C1005" s="2857"/>
      <c r="D1005" s="2857"/>
      <c r="E1005" s="2857"/>
      <c r="F1005" s="2857"/>
      <c r="G1005" s="2857"/>
      <c r="H1005" s="2857"/>
    </row>
    <row r="1006" spans="1:8">
      <c r="A1006" s="2857"/>
      <c r="B1006" s="2857"/>
      <c r="C1006" s="2857"/>
      <c r="D1006" s="2857"/>
      <c r="E1006" s="2857"/>
      <c r="F1006" s="2857"/>
      <c r="G1006" s="2857"/>
      <c r="H1006" s="2857"/>
    </row>
    <row r="1007" spans="1:8">
      <c r="A1007" s="2857"/>
      <c r="B1007" s="2857"/>
      <c r="C1007" s="2857"/>
      <c r="D1007" s="2857"/>
      <c r="E1007" s="2857"/>
      <c r="F1007" s="2857"/>
      <c r="G1007" s="2857"/>
      <c r="H1007" s="2857"/>
    </row>
    <row r="1008" spans="1:8">
      <c r="A1008" s="2857"/>
      <c r="B1008" s="2857"/>
      <c r="C1008" s="2857"/>
      <c r="D1008" s="2857"/>
      <c r="E1008" s="2857"/>
      <c r="F1008" s="2857"/>
      <c r="G1008" s="2857"/>
      <c r="H1008" s="2857"/>
    </row>
    <row r="1009" spans="1:8">
      <c r="A1009" s="2857"/>
      <c r="B1009" s="2857"/>
      <c r="C1009" s="2857"/>
      <c r="D1009" s="2857"/>
      <c r="E1009" s="2857"/>
      <c r="F1009" s="2857"/>
      <c r="G1009" s="2857"/>
      <c r="H1009" s="2857"/>
    </row>
    <row r="1010" spans="1:8">
      <c r="A1010" s="2857"/>
      <c r="B1010" s="2857"/>
      <c r="C1010" s="2857"/>
      <c r="D1010" s="2857"/>
      <c r="E1010" s="2857"/>
      <c r="F1010" s="2857"/>
      <c r="G1010" s="2857"/>
      <c r="H1010" s="2857"/>
    </row>
    <row r="1011" spans="1:8">
      <c r="A1011" s="2857"/>
      <c r="B1011" s="2857"/>
      <c r="C1011" s="2857"/>
      <c r="D1011" s="2857"/>
      <c r="E1011" s="2857"/>
      <c r="F1011" s="2857"/>
      <c r="G1011" s="2857"/>
      <c r="H1011" s="2857"/>
    </row>
    <row r="1012" spans="1:8">
      <c r="A1012" s="2857"/>
      <c r="B1012" s="2857"/>
      <c r="C1012" s="2857"/>
      <c r="D1012" s="2857"/>
      <c r="E1012" s="2857"/>
      <c r="F1012" s="2857"/>
      <c r="G1012" s="2857"/>
      <c r="H1012" s="2857"/>
    </row>
    <row r="1013" spans="1:8">
      <c r="A1013" s="2857"/>
      <c r="B1013" s="2857"/>
      <c r="C1013" s="2857"/>
      <c r="D1013" s="2857"/>
      <c r="E1013" s="2857"/>
      <c r="F1013" s="2857"/>
      <c r="G1013" s="2857"/>
      <c r="H1013" s="2857"/>
    </row>
    <row r="1014" spans="1:8">
      <c r="A1014" s="2857"/>
      <c r="B1014" s="2857"/>
      <c r="C1014" s="2857"/>
      <c r="D1014" s="2857"/>
      <c r="E1014" s="2857"/>
      <c r="F1014" s="2857"/>
      <c r="G1014" s="2857"/>
      <c r="H1014" s="2857"/>
    </row>
    <row r="1015" spans="1:8">
      <c r="A1015" s="2857"/>
      <c r="B1015" s="2857"/>
      <c r="C1015" s="2857"/>
      <c r="D1015" s="2857"/>
      <c r="E1015" s="2857"/>
      <c r="F1015" s="2857"/>
      <c r="G1015" s="2857"/>
      <c r="H1015" s="2857"/>
    </row>
    <row r="1016" spans="1:8">
      <c r="A1016" s="2857"/>
      <c r="B1016" s="2857"/>
      <c r="C1016" s="2857"/>
      <c r="D1016" s="2857"/>
      <c r="E1016" s="2857"/>
      <c r="F1016" s="2857"/>
      <c r="G1016" s="2857"/>
      <c r="H1016" s="2857"/>
    </row>
    <row r="1017" spans="1:8">
      <c r="A1017" s="2857"/>
      <c r="B1017" s="2857"/>
      <c r="C1017" s="2857"/>
      <c r="D1017" s="2857"/>
      <c r="E1017" s="2857"/>
      <c r="F1017" s="2857"/>
      <c r="G1017" s="2857"/>
      <c r="H1017" s="2857"/>
    </row>
    <row r="1018" spans="1:8">
      <c r="A1018" s="2857"/>
      <c r="B1018" s="2857"/>
      <c r="C1018" s="2857"/>
      <c r="D1018" s="2857"/>
      <c r="E1018" s="2857"/>
      <c r="F1018" s="2857"/>
      <c r="G1018" s="2857"/>
      <c r="H1018" s="2857"/>
    </row>
    <row r="1019" spans="1:8">
      <c r="A1019" s="2857"/>
      <c r="B1019" s="2857"/>
      <c r="C1019" s="2857"/>
      <c r="D1019" s="2857"/>
      <c r="E1019" s="2857"/>
      <c r="F1019" s="2857"/>
      <c r="G1019" s="2857"/>
      <c r="H1019" s="2857"/>
    </row>
    <row r="1020" spans="1:8">
      <c r="A1020" s="2857"/>
      <c r="B1020" s="2857"/>
      <c r="C1020" s="2857"/>
      <c r="D1020" s="2857"/>
      <c r="E1020" s="2857"/>
      <c r="F1020" s="2857"/>
      <c r="G1020" s="2857"/>
      <c r="H1020" s="2857"/>
    </row>
    <row r="1021" spans="1:8">
      <c r="A1021" s="2857"/>
      <c r="B1021" s="2857"/>
      <c r="C1021" s="2857"/>
      <c r="D1021" s="2857"/>
      <c r="E1021" s="2857"/>
      <c r="F1021" s="2857"/>
      <c r="G1021" s="2857"/>
      <c r="H1021" s="2857"/>
    </row>
    <row r="1022" spans="1:8">
      <c r="A1022" s="2857"/>
      <c r="B1022" s="2857"/>
      <c r="C1022" s="2857"/>
      <c r="D1022" s="2857"/>
      <c r="E1022" s="2857"/>
      <c r="F1022" s="2857"/>
      <c r="G1022" s="2857"/>
      <c r="H1022" s="2857"/>
    </row>
    <row r="1023" spans="1:8">
      <c r="A1023" s="2857"/>
      <c r="B1023" s="2857"/>
      <c r="C1023" s="2857"/>
      <c r="D1023" s="2857"/>
      <c r="E1023" s="2857"/>
      <c r="F1023" s="2857"/>
      <c r="G1023" s="2857"/>
      <c r="H1023" s="2857"/>
    </row>
    <row r="1024" spans="1:8">
      <c r="A1024" s="2857"/>
      <c r="B1024" s="2857"/>
      <c r="C1024" s="2857"/>
      <c r="D1024" s="2857"/>
      <c r="E1024" s="2857"/>
      <c r="F1024" s="2857"/>
      <c r="G1024" s="2857"/>
      <c r="H1024" s="2857"/>
    </row>
    <row r="1025" spans="1:8">
      <c r="A1025" s="2857"/>
      <c r="B1025" s="2857"/>
      <c r="C1025" s="2857"/>
      <c r="D1025" s="2857"/>
      <c r="E1025" s="2857"/>
      <c r="F1025" s="2857"/>
      <c r="G1025" s="2857"/>
      <c r="H1025" s="2857"/>
    </row>
    <row r="1026" spans="1:8">
      <c r="A1026" s="2857"/>
      <c r="B1026" s="2857"/>
      <c r="C1026" s="2857"/>
      <c r="D1026" s="2857"/>
      <c r="E1026" s="2857"/>
      <c r="F1026" s="2857"/>
      <c r="G1026" s="2857"/>
      <c r="H1026" s="2857"/>
    </row>
    <row r="1027" spans="1:8">
      <c r="A1027" s="2857"/>
      <c r="B1027" s="2857"/>
      <c r="C1027" s="2857"/>
      <c r="D1027" s="2857"/>
      <c r="E1027" s="2857"/>
      <c r="F1027" s="2857"/>
      <c r="G1027" s="2857"/>
      <c r="H1027" s="2857"/>
    </row>
    <row r="1028" spans="1:8">
      <c r="A1028" s="2857"/>
      <c r="B1028" s="2857"/>
      <c r="C1028" s="2857"/>
      <c r="D1028" s="2857"/>
      <c r="E1028" s="2857"/>
      <c r="F1028" s="2857"/>
      <c r="G1028" s="2857"/>
      <c r="H1028" s="2857"/>
    </row>
    <row r="1029" spans="1:8">
      <c r="A1029" s="2857"/>
      <c r="B1029" s="2857"/>
      <c r="C1029" s="2857"/>
      <c r="D1029" s="2857"/>
      <c r="E1029" s="2857"/>
      <c r="F1029" s="2857"/>
      <c r="G1029" s="2857"/>
      <c r="H1029" s="2857"/>
    </row>
    <row r="1030" spans="1:8">
      <c r="A1030" s="2857"/>
      <c r="B1030" s="2857"/>
      <c r="C1030" s="2857"/>
      <c r="D1030" s="2857"/>
      <c r="E1030" s="2857"/>
      <c r="F1030" s="2857"/>
      <c r="G1030" s="2857"/>
      <c r="H1030" s="2857"/>
    </row>
    <row r="1031" spans="1:8">
      <c r="A1031" s="2857"/>
      <c r="B1031" s="2857"/>
      <c r="C1031" s="2857"/>
      <c r="D1031" s="2857"/>
      <c r="E1031" s="2857"/>
      <c r="F1031" s="2857"/>
      <c r="G1031" s="2857"/>
      <c r="H1031" s="2857"/>
    </row>
    <row r="1032" spans="1:8">
      <c r="A1032" s="2857"/>
      <c r="B1032" s="2857"/>
      <c r="C1032" s="2857"/>
      <c r="D1032" s="2857"/>
      <c r="E1032" s="2857"/>
      <c r="F1032" s="2857"/>
      <c r="G1032" s="2857"/>
      <c r="H1032" s="2857"/>
    </row>
    <row r="1033" spans="1:8">
      <c r="A1033" s="2857"/>
      <c r="B1033" s="2857"/>
      <c r="C1033" s="2857"/>
      <c r="D1033" s="2857"/>
      <c r="E1033" s="2857"/>
      <c r="F1033" s="2857"/>
      <c r="G1033" s="2857"/>
      <c r="H1033" s="2857"/>
    </row>
    <row r="1034" spans="1:8">
      <c r="A1034" s="2857"/>
      <c r="B1034" s="2857"/>
      <c r="C1034" s="2857"/>
      <c r="D1034" s="2857"/>
      <c r="E1034" s="2857"/>
      <c r="F1034" s="2857"/>
      <c r="G1034" s="2857"/>
      <c r="H1034" s="2857"/>
    </row>
    <row r="1035" spans="1:8">
      <c r="A1035" s="2857"/>
      <c r="B1035" s="2857"/>
      <c r="C1035" s="2857"/>
      <c r="D1035" s="2857"/>
      <c r="E1035" s="2857"/>
      <c r="F1035" s="2857"/>
      <c r="G1035" s="2857"/>
      <c r="H1035" s="2857"/>
    </row>
    <row r="1036" spans="1:8">
      <c r="A1036" s="2857"/>
      <c r="B1036" s="2857"/>
      <c r="C1036" s="2857"/>
      <c r="D1036" s="2857"/>
      <c r="E1036" s="2857"/>
      <c r="F1036" s="2857"/>
      <c r="G1036" s="2857"/>
      <c r="H1036" s="2857"/>
    </row>
    <row r="1037" spans="1:8">
      <c r="A1037" s="2857"/>
      <c r="B1037" s="2857"/>
      <c r="C1037" s="2857"/>
      <c r="D1037" s="2857"/>
      <c r="E1037" s="2857"/>
      <c r="F1037" s="2857"/>
      <c r="G1037" s="2857"/>
      <c r="H1037" s="2857"/>
    </row>
    <row r="1038" spans="1:8">
      <c r="A1038" s="2857"/>
      <c r="B1038" s="2857"/>
      <c r="C1038" s="2857"/>
      <c r="D1038" s="2857"/>
      <c r="E1038" s="2857"/>
      <c r="F1038" s="2857"/>
      <c r="G1038" s="2857"/>
      <c r="H1038" s="2857"/>
    </row>
    <row r="1039" spans="1:8">
      <c r="A1039" s="2857"/>
      <c r="B1039" s="2857"/>
      <c r="C1039" s="2857"/>
      <c r="D1039" s="2857"/>
      <c r="E1039" s="2857"/>
      <c r="F1039" s="2857"/>
      <c r="G1039" s="2857"/>
      <c r="H1039" s="2857"/>
    </row>
    <row r="1040" spans="1:8">
      <c r="A1040" s="2857"/>
      <c r="B1040" s="2857"/>
      <c r="C1040" s="2857"/>
      <c r="D1040" s="2857"/>
      <c r="E1040" s="2857"/>
      <c r="F1040" s="2857"/>
      <c r="G1040" s="2857"/>
      <c r="H1040" s="2857"/>
    </row>
    <row r="1041" spans="1:8">
      <c r="A1041" s="2857"/>
      <c r="B1041" s="2857"/>
      <c r="C1041" s="2857"/>
      <c r="D1041" s="2857"/>
      <c r="E1041" s="2857"/>
      <c r="F1041" s="2857"/>
      <c r="G1041" s="2857"/>
      <c r="H1041" s="2857"/>
    </row>
    <row r="1042" spans="1:8">
      <c r="A1042" s="2857"/>
      <c r="B1042" s="2857"/>
      <c r="C1042" s="2857"/>
      <c r="D1042" s="2857"/>
      <c r="E1042" s="2857"/>
      <c r="F1042" s="2857"/>
      <c r="G1042" s="2857"/>
      <c r="H1042" s="2857"/>
    </row>
    <row r="1043" spans="1:8">
      <c r="A1043" s="2857"/>
      <c r="B1043" s="2857"/>
      <c r="C1043" s="2857"/>
      <c r="D1043" s="2857"/>
      <c r="E1043" s="2857"/>
      <c r="F1043" s="2857"/>
      <c r="G1043" s="2857"/>
      <c r="H1043" s="2857"/>
    </row>
    <row r="1044" spans="1:8">
      <c r="A1044" s="2857"/>
      <c r="B1044" s="2857"/>
      <c r="C1044" s="2857"/>
      <c r="D1044" s="2857"/>
      <c r="E1044" s="2857"/>
      <c r="F1044" s="2857"/>
      <c r="G1044" s="2857"/>
      <c r="H1044" s="2857"/>
    </row>
    <row r="1045" spans="1:8">
      <c r="A1045" s="2857"/>
      <c r="B1045" s="2857"/>
      <c r="C1045" s="2857"/>
      <c r="D1045" s="2857"/>
      <c r="E1045" s="2857"/>
      <c r="F1045" s="2857"/>
      <c r="G1045" s="2857"/>
      <c r="H1045" s="2857"/>
    </row>
    <row r="1046" spans="1:8">
      <c r="A1046" s="2857"/>
      <c r="B1046" s="2857"/>
      <c r="C1046" s="2857"/>
      <c r="D1046" s="2857"/>
      <c r="E1046" s="2857"/>
      <c r="F1046" s="2857"/>
      <c r="G1046" s="2857"/>
      <c r="H1046" s="2857"/>
    </row>
    <row r="1047" spans="1:8">
      <c r="A1047" s="2857"/>
      <c r="B1047" s="2857"/>
      <c r="C1047" s="2857"/>
      <c r="D1047" s="2857"/>
      <c r="E1047" s="2857"/>
      <c r="F1047" s="2857"/>
      <c r="G1047" s="2857"/>
      <c r="H1047" s="2857"/>
    </row>
    <row r="1048" spans="1:8">
      <c r="A1048" s="2857"/>
      <c r="B1048" s="2857"/>
      <c r="C1048" s="2857"/>
      <c r="D1048" s="2857"/>
      <c r="E1048" s="2857"/>
      <c r="F1048" s="2857"/>
      <c r="G1048" s="2857"/>
      <c r="H1048" s="2857"/>
    </row>
    <row r="1049" spans="1:8">
      <c r="A1049" s="2857"/>
      <c r="B1049" s="2857"/>
      <c r="C1049" s="2857"/>
      <c r="D1049" s="2857"/>
      <c r="E1049" s="2857"/>
      <c r="F1049" s="2857"/>
      <c r="G1049" s="2857"/>
      <c r="H1049" s="2857"/>
    </row>
    <row r="1050" spans="1:8">
      <c r="A1050" s="2857"/>
      <c r="B1050" s="2857"/>
      <c r="C1050" s="2857"/>
      <c r="D1050" s="2857"/>
      <c r="E1050" s="2857"/>
      <c r="F1050" s="2857"/>
      <c r="G1050" s="2857"/>
      <c r="H1050" s="2857"/>
    </row>
    <row r="1051" spans="1:8">
      <c r="A1051" s="2857"/>
      <c r="B1051" s="2857"/>
      <c r="C1051" s="2857"/>
      <c r="D1051" s="2857"/>
      <c r="E1051" s="2857"/>
      <c r="F1051" s="2857"/>
      <c r="G1051" s="2857"/>
      <c r="H1051" s="2857"/>
    </row>
    <row r="1052" spans="1:8">
      <c r="A1052" s="2857"/>
      <c r="B1052" s="2857"/>
      <c r="C1052" s="2857"/>
      <c r="D1052" s="2857"/>
      <c r="E1052" s="2857"/>
      <c r="F1052" s="2857"/>
      <c r="G1052" s="2857"/>
      <c r="H1052" s="2857"/>
    </row>
    <row r="1053" spans="1:8">
      <c r="A1053" s="2857"/>
      <c r="B1053" s="2857"/>
      <c r="C1053" s="2857"/>
      <c r="D1053" s="2857"/>
      <c r="E1053" s="2857"/>
      <c r="F1053" s="2857"/>
      <c r="G1053" s="2857"/>
      <c r="H1053" s="2857"/>
    </row>
    <row r="1054" spans="1:8">
      <c r="A1054" s="2857"/>
      <c r="B1054" s="2857"/>
      <c r="C1054" s="2857"/>
      <c r="D1054" s="2857"/>
      <c r="E1054" s="2857"/>
      <c r="F1054" s="2857"/>
      <c r="G1054" s="2857"/>
      <c r="H1054" s="2857"/>
    </row>
    <row r="1055" spans="1:8">
      <c r="A1055" s="2857"/>
      <c r="B1055" s="2857"/>
      <c r="C1055" s="2857"/>
      <c r="D1055" s="2857"/>
      <c r="E1055" s="2857"/>
      <c r="F1055" s="2857"/>
      <c r="G1055" s="2857"/>
      <c r="H1055" s="2857"/>
    </row>
    <row r="1056" spans="1:8">
      <c r="A1056" s="2857"/>
      <c r="B1056" s="2857"/>
      <c r="C1056" s="2857"/>
      <c r="D1056" s="2857"/>
      <c r="E1056" s="2857"/>
      <c r="F1056" s="2857"/>
      <c r="G1056" s="2857"/>
      <c r="H1056" s="2857"/>
    </row>
    <row r="1057" spans="1:8">
      <c r="A1057" s="2857"/>
      <c r="B1057" s="2857"/>
      <c r="C1057" s="2857"/>
      <c r="D1057" s="2857"/>
      <c r="E1057" s="2857"/>
      <c r="F1057" s="2857"/>
      <c r="G1057" s="2857"/>
      <c r="H1057" s="2857"/>
    </row>
    <row r="1058" spans="1:8">
      <c r="A1058" s="2857"/>
      <c r="B1058" s="2857"/>
      <c r="C1058" s="2857"/>
      <c r="D1058" s="2857"/>
      <c r="E1058" s="2857"/>
      <c r="F1058" s="2857"/>
      <c r="G1058" s="2857"/>
      <c r="H1058" s="2857"/>
    </row>
    <row r="1059" spans="1:8">
      <c r="A1059" s="2857"/>
      <c r="B1059" s="2857"/>
      <c r="C1059" s="2857"/>
      <c r="D1059" s="2857"/>
      <c r="E1059" s="2857"/>
      <c r="F1059" s="2857"/>
      <c r="G1059" s="2857"/>
      <c r="H1059" s="2857"/>
    </row>
    <row r="1060" spans="1:8">
      <c r="A1060" s="2857"/>
      <c r="B1060" s="2857"/>
      <c r="C1060" s="2857"/>
      <c r="D1060" s="2857"/>
      <c r="E1060" s="2857"/>
      <c r="F1060" s="2857"/>
      <c r="G1060" s="2857"/>
      <c r="H1060" s="2857"/>
    </row>
    <row r="1061" spans="1:8">
      <c r="A1061" s="2857"/>
      <c r="B1061" s="2857"/>
      <c r="C1061" s="2857"/>
      <c r="D1061" s="2857"/>
      <c r="E1061" s="2857"/>
      <c r="F1061" s="2857"/>
      <c r="G1061" s="2857"/>
      <c r="H1061" s="2857"/>
    </row>
    <row r="1062" spans="1:8">
      <c r="A1062" s="2857"/>
      <c r="B1062" s="2857"/>
      <c r="C1062" s="2857"/>
      <c r="D1062" s="2857"/>
      <c r="E1062" s="2857"/>
      <c r="F1062" s="2857"/>
      <c r="G1062" s="2857"/>
      <c r="H1062" s="2857"/>
    </row>
    <row r="1063" spans="1:8">
      <c r="A1063" s="2857"/>
      <c r="B1063" s="2857"/>
      <c r="C1063" s="2857"/>
      <c r="D1063" s="2857"/>
      <c r="E1063" s="2857"/>
      <c r="F1063" s="2857"/>
      <c r="G1063" s="2857"/>
      <c r="H1063" s="2857"/>
    </row>
    <row r="1064" spans="1:8">
      <c r="A1064" s="2857"/>
      <c r="B1064" s="2857"/>
      <c r="C1064" s="2857"/>
      <c r="D1064" s="2857"/>
      <c r="E1064" s="2857"/>
      <c r="F1064" s="2857"/>
      <c r="G1064" s="2857"/>
      <c r="H1064" s="2857"/>
    </row>
    <row r="1065" spans="1:8">
      <c r="A1065" s="2857"/>
      <c r="B1065" s="2857"/>
      <c r="C1065" s="2857"/>
      <c r="D1065" s="2857"/>
      <c r="E1065" s="2857"/>
      <c r="F1065" s="2857"/>
      <c r="G1065" s="2857"/>
      <c r="H1065" s="2857"/>
    </row>
    <row r="1066" spans="1:8">
      <c r="A1066" s="2857"/>
      <c r="B1066" s="2857"/>
      <c r="C1066" s="2857"/>
      <c r="D1066" s="2857"/>
      <c r="E1066" s="2857"/>
      <c r="F1066" s="2857"/>
      <c r="G1066" s="2857"/>
      <c r="H1066" s="2857"/>
    </row>
    <row r="1067" spans="1:8">
      <c r="A1067" s="2857"/>
      <c r="B1067" s="2857"/>
      <c r="C1067" s="2857"/>
      <c r="D1067" s="2857"/>
      <c r="E1067" s="2857"/>
      <c r="F1067" s="2857"/>
      <c r="G1067" s="2857"/>
      <c r="H1067" s="2857"/>
    </row>
    <row r="1068" spans="1:8">
      <c r="A1068" s="2857"/>
      <c r="B1068" s="2857"/>
      <c r="C1068" s="2857"/>
      <c r="D1068" s="2857"/>
      <c r="E1068" s="2857"/>
      <c r="F1068" s="2857"/>
      <c r="G1068" s="2857"/>
      <c r="H1068" s="2857"/>
    </row>
    <row r="1069" spans="1:8">
      <c r="A1069" s="2857"/>
      <c r="B1069" s="2857"/>
      <c r="C1069" s="2857"/>
      <c r="D1069" s="2857"/>
      <c r="E1069" s="2857"/>
      <c r="F1069" s="2857"/>
      <c r="G1069" s="2857"/>
      <c r="H1069" s="2857"/>
    </row>
    <row r="1070" spans="1:8">
      <c r="A1070" s="2857"/>
      <c r="B1070" s="2857"/>
      <c r="C1070" s="2857"/>
      <c r="D1070" s="2857"/>
      <c r="E1070" s="2857"/>
      <c r="F1070" s="2857"/>
      <c r="G1070" s="2857"/>
      <c r="H1070" s="2857"/>
    </row>
    <row r="1071" spans="1:8">
      <c r="A1071" s="2857"/>
      <c r="B1071" s="2857"/>
      <c r="C1071" s="2857"/>
      <c r="D1071" s="2857"/>
      <c r="E1071" s="2857"/>
      <c r="F1071" s="2857"/>
      <c r="G1071" s="2857"/>
      <c r="H1071" s="2857"/>
    </row>
    <row r="1072" spans="1:8">
      <c r="A1072" s="2857"/>
      <c r="B1072" s="2857"/>
      <c r="C1072" s="2857"/>
      <c r="D1072" s="2857"/>
      <c r="E1072" s="2857"/>
      <c r="F1072" s="2857"/>
      <c r="G1072" s="2857"/>
      <c r="H1072" s="2857"/>
    </row>
    <row r="1073" spans="1:8">
      <c r="A1073" s="2857"/>
      <c r="B1073" s="2857"/>
      <c r="C1073" s="2857"/>
      <c r="D1073" s="2857"/>
      <c r="E1073" s="2857"/>
      <c r="F1073" s="2857"/>
      <c r="G1073" s="2857"/>
      <c r="H1073" s="2857"/>
    </row>
    <row r="1074" spans="1:8">
      <c r="A1074" s="2857"/>
      <c r="B1074" s="2857"/>
      <c r="C1074" s="2857"/>
      <c r="D1074" s="2857"/>
      <c r="E1074" s="2857"/>
      <c r="F1074" s="2857"/>
      <c r="G1074" s="2857"/>
      <c r="H1074" s="2857"/>
    </row>
    <row r="1075" spans="1:8">
      <c r="A1075" s="2857"/>
      <c r="B1075" s="2857"/>
      <c r="C1075" s="2857"/>
      <c r="D1075" s="2857"/>
      <c r="E1075" s="2857"/>
      <c r="F1075" s="2857"/>
      <c r="G1075" s="2857"/>
      <c r="H1075" s="2857"/>
    </row>
    <row r="1076" spans="1:8">
      <c r="A1076" s="2857"/>
      <c r="B1076" s="2857"/>
      <c r="C1076" s="2857"/>
      <c r="D1076" s="2857"/>
      <c r="E1076" s="2857"/>
      <c r="F1076" s="2857"/>
      <c r="G1076" s="2857"/>
      <c r="H1076" s="2857"/>
    </row>
    <row r="1077" spans="1:8">
      <c r="A1077" s="2857"/>
      <c r="B1077" s="2857"/>
      <c r="C1077" s="2857"/>
      <c r="D1077" s="2857"/>
      <c r="E1077" s="2857"/>
      <c r="F1077" s="2857"/>
      <c r="G1077" s="2857"/>
      <c r="H1077" s="2857"/>
    </row>
    <row r="1078" spans="1:8">
      <c r="A1078" s="2857"/>
      <c r="B1078" s="2857"/>
      <c r="C1078" s="2857"/>
      <c r="D1078" s="2857"/>
      <c r="E1078" s="2857"/>
      <c r="F1078" s="2857"/>
      <c r="G1078" s="2857"/>
      <c r="H1078" s="2857"/>
    </row>
    <row r="1079" spans="1:8">
      <c r="A1079" s="2857"/>
      <c r="B1079" s="2857"/>
      <c r="C1079" s="2857"/>
      <c r="D1079" s="2857"/>
      <c r="E1079" s="2857"/>
      <c r="F1079" s="2857"/>
      <c r="G1079" s="2857"/>
      <c r="H1079" s="2857"/>
    </row>
    <row r="1080" spans="1:8">
      <c r="A1080" s="2857"/>
      <c r="B1080" s="2857"/>
      <c r="C1080" s="2857"/>
      <c r="D1080" s="2857"/>
      <c r="E1080" s="2857"/>
      <c r="F1080" s="2857"/>
      <c r="G1080" s="2857"/>
      <c r="H1080" s="2857"/>
    </row>
    <row r="1081" spans="1:8">
      <c r="A1081" s="2857"/>
      <c r="B1081" s="2857"/>
      <c r="C1081" s="2857"/>
      <c r="D1081" s="2857"/>
      <c r="E1081" s="2857"/>
      <c r="F1081" s="2857"/>
      <c r="G1081" s="2857"/>
      <c r="H1081" s="2857"/>
    </row>
    <row r="1082" spans="1:8">
      <c r="A1082" s="2857"/>
      <c r="B1082" s="2857"/>
      <c r="C1082" s="2857"/>
      <c r="D1082" s="2857"/>
      <c r="E1082" s="2857"/>
      <c r="F1082" s="2857"/>
      <c r="G1082" s="2857"/>
      <c r="H1082" s="2857"/>
    </row>
    <row r="1083" spans="1:8">
      <c r="A1083" s="2857"/>
      <c r="B1083" s="2857"/>
      <c r="C1083" s="2857"/>
      <c r="D1083" s="2857"/>
      <c r="E1083" s="2857"/>
      <c r="F1083" s="2857"/>
      <c r="G1083" s="2857"/>
      <c r="H1083" s="2857"/>
    </row>
    <row r="1084" spans="1:8">
      <c r="A1084" s="2857"/>
      <c r="B1084" s="2857"/>
      <c r="C1084" s="2857"/>
      <c r="D1084" s="2857"/>
      <c r="E1084" s="2857"/>
      <c r="F1084" s="2857"/>
      <c r="G1084" s="2857"/>
      <c r="H1084" s="2857"/>
    </row>
    <row r="1085" spans="1:8">
      <c r="A1085" s="2857"/>
      <c r="B1085" s="2857"/>
      <c r="C1085" s="2857"/>
      <c r="D1085" s="2857"/>
      <c r="E1085" s="2857"/>
      <c r="F1085" s="2857"/>
      <c r="G1085" s="2857"/>
      <c r="H1085" s="2857"/>
    </row>
    <row r="1086" spans="1:8">
      <c r="A1086" s="2857"/>
      <c r="B1086" s="2857"/>
      <c r="C1086" s="2857"/>
      <c r="D1086" s="2857"/>
      <c r="E1086" s="2857"/>
      <c r="F1086" s="2857"/>
      <c r="G1086" s="2857"/>
      <c r="H1086" s="2857"/>
    </row>
    <row r="1087" spans="1:8">
      <c r="A1087" s="2857"/>
      <c r="B1087" s="2857"/>
      <c r="C1087" s="2857"/>
      <c r="D1087" s="2857"/>
      <c r="E1087" s="2857"/>
      <c r="F1087" s="2857"/>
      <c r="G1087" s="2857"/>
      <c r="H1087" s="2857"/>
    </row>
    <row r="1088" spans="1:8">
      <c r="A1088" s="2857"/>
      <c r="B1088" s="2857"/>
      <c r="C1088" s="2857"/>
      <c r="D1088" s="2857"/>
      <c r="E1088" s="2857"/>
      <c r="F1088" s="2857"/>
      <c r="G1088" s="2857"/>
      <c r="H1088" s="2857"/>
    </row>
    <row r="1089" spans="1:8">
      <c r="A1089" s="2857"/>
      <c r="B1089" s="2857"/>
      <c r="C1089" s="2857"/>
      <c r="D1089" s="2857"/>
      <c r="E1089" s="2857"/>
      <c r="F1089" s="2857"/>
      <c r="G1089" s="2857"/>
      <c r="H1089" s="2857"/>
    </row>
    <row r="1090" spans="1:8">
      <c r="A1090" s="2857"/>
      <c r="B1090" s="2857"/>
      <c r="C1090" s="2857"/>
      <c r="D1090" s="2857"/>
      <c r="E1090" s="2857"/>
      <c r="F1090" s="2857"/>
      <c r="G1090" s="2857"/>
      <c r="H1090" s="2857"/>
    </row>
    <row r="1091" spans="1:8">
      <c r="A1091" s="2857"/>
      <c r="B1091" s="2857"/>
      <c r="C1091" s="2857"/>
      <c r="D1091" s="2857"/>
      <c r="E1091" s="2857"/>
      <c r="F1091" s="2857"/>
      <c r="G1091" s="2857"/>
      <c r="H1091" s="2857"/>
    </row>
    <row r="1092" spans="1:8">
      <c r="A1092" s="2857"/>
      <c r="B1092" s="2857"/>
      <c r="C1092" s="2857"/>
      <c r="D1092" s="2857"/>
      <c r="E1092" s="2857"/>
      <c r="F1092" s="2857"/>
      <c r="G1092" s="2857"/>
      <c r="H1092" s="2857"/>
    </row>
    <row r="1093" spans="1:8">
      <c r="A1093" s="2857"/>
      <c r="B1093" s="2857"/>
      <c r="C1093" s="2857"/>
      <c r="D1093" s="2857"/>
      <c r="E1093" s="2857"/>
      <c r="F1093" s="2857"/>
      <c r="G1093" s="2857"/>
      <c r="H1093" s="2857"/>
    </row>
    <row r="1094" spans="1:8">
      <c r="A1094" s="2857"/>
      <c r="B1094" s="2857"/>
      <c r="C1094" s="2857"/>
      <c r="D1094" s="2857"/>
      <c r="E1094" s="2857"/>
      <c r="F1094" s="2857"/>
      <c r="G1094" s="2857"/>
      <c r="H1094" s="2857"/>
    </row>
    <row r="1095" spans="1:8">
      <c r="A1095" s="2857"/>
      <c r="B1095" s="2857"/>
      <c r="C1095" s="2857"/>
      <c r="D1095" s="2857"/>
      <c r="E1095" s="2857"/>
      <c r="F1095" s="2857"/>
      <c r="G1095" s="2857"/>
      <c r="H1095" s="2857"/>
    </row>
    <row r="1096" spans="1:8">
      <c r="A1096" s="2857"/>
      <c r="B1096" s="2857"/>
      <c r="C1096" s="2857"/>
      <c r="D1096" s="2857"/>
      <c r="E1096" s="2857"/>
      <c r="F1096" s="2857"/>
      <c r="G1096" s="2857"/>
      <c r="H1096" s="2857"/>
    </row>
    <row r="1097" spans="1:8">
      <c r="A1097" s="2857"/>
      <c r="B1097" s="2857"/>
      <c r="C1097" s="2857"/>
      <c r="D1097" s="2857"/>
      <c r="E1097" s="2857"/>
      <c r="F1097" s="2857"/>
      <c r="G1097" s="2857"/>
      <c r="H1097" s="2857"/>
    </row>
    <row r="1098" spans="1:8">
      <c r="A1098" s="2857"/>
      <c r="B1098" s="2857"/>
      <c r="C1098" s="2857"/>
      <c r="D1098" s="2857"/>
      <c r="E1098" s="2857"/>
      <c r="F1098" s="2857"/>
      <c r="G1098" s="2857"/>
      <c r="H1098" s="2857"/>
    </row>
    <row r="1099" spans="1:8">
      <c r="A1099" s="2857"/>
      <c r="B1099" s="2857"/>
      <c r="C1099" s="2857"/>
      <c r="D1099" s="2857"/>
      <c r="E1099" s="2857"/>
      <c r="F1099" s="2857"/>
      <c r="G1099" s="2857"/>
      <c r="H1099" s="2857"/>
    </row>
    <row r="1100" spans="1:8">
      <c r="A1100" s="2857"/>
      <c r="B1100" s="2857"/>
      <c r="C1100" s="2857"/>
      <c r="D1100" s="2857"/>
      <c r="E1100" s="2857"/>
      <c r="F1100" s="2857"/>
      <c r="G1100" s="2857"/>
      <c r="H1100" s="2857"/>
    </row>
    <row r="1101" spans="1:8">
      <c r="A1101" s="2857"/>
      <c r="B1101" s="2857"/>
      <c r="C1101" s="2857"/>
      <c r="D1101" s="2857"/>
      <c r="E1101" s="2857"/>
      <c r="F1101" s="2857"/>
      <c r="G1101" s="2857"/>
      <c r="H1101" s="2857"/>
    </row>
    <row r="1102" spans="1:8">
      <c r="A1102" s="2857"/>
      <c r="B1102" s="2857"/>
      <c r="C1102" s="2857"/>
      <c r="D1102" s="2857"/>
      <c r="E1102" s="2857"/>
      <c r="F1102" s="2857"/>
      <c r="G1102" s="2857"/>
      <c r="H1102" s="2857"/>
    </row>
    <row r="1103" spans="1:8">
      <c r="A1103" s="2857"/>
      <c r="B1103" s="2857"/>
      <c r="C1103" s="2857"/>
      <c r="D1103" s="2857"/>
      <c r="E1103" s="2857"/>
      <c r="F1103" s="2857"/>
      <c r="G1103" s="2857"/>
      <c r="H1103" s="2857"/>
    </row>
    <row r="1104" spans="1:8">
      <c r="A1104" s="2857"/>
      <c r="B1104" s="2857"/>
      <c r="C1104" s="2857"/>
      <c r="D1104" s="2857"/>
      <c r="E1104" s="2857"/>
      <c r="F1104" s="2857"/>
      <c r="G1104" s="2857"/>
      <c r="H1104" s="2857"/>
    </row>
    <row r="1105" spans="1:8">
      <c r="A1105" s="2857"/>
      <c r="B1105" s="2857"/>
      <c r="C1105" s="2857"/>
      <c r="D1105" s="2857"/>
      <c r="E1105" s="2857"/>
      <c r="F1105" s="2857"/>
      <c r="G1105" s="2857"/>
      <c r="H1105" s="2857"/>
    </row>
    <row r="1106" spans="1:8">
      <c r="A1106" s="2857"/>
      <c r="B1106" s="2857"/>
      <c r="C1106" s="2857"/>
      <c r="D1106" s="2857"/>
      <c r="E1106" s="2857"/>
      <c r="F1106" s="2857"/>
      <c r="G1106" s="2857"/>
      <c r="H1106" s="2857"/>
    </row>
    <row r="1107" spans="1:8">
      <c r="A1107" s="2857"/>
      <c r="B1107" s="2857"/>
      <c r="C1107" s="2857"/>
      <c r="D1107" s="2857"/>
      <c r="E1107" s="2857"/>
      <c r="F1107" s="2857"/>
      <c r="G1107" s="2857"/>
      <c r="H1107" s="2857"/>
    </row>
    <row r="1108" spans="1:8">
      <c r="A1108" s="2857"/>
      <c r="B1108" s="2857"/>
      <c r="C1108" s="2857"/>
      <c r="D1108" s="2857"/>
      <c r="E1108" s="2857"/>
      <c r="F1108" s="2857"/>
      <c r="G1108" s="2857"/>
      <c r="H1108" s="2857"/>
    </row>
    <row r="1109" spans="1:8">
      <c r="A1109" s="2857"/>
      <c r="B1109" s="2857"/>
      <c r="C1109" s="2857"/>
      <c r="D1109" s="2857"/>
      <c r="E1109" s="2857"/>
      <c r="F1109" s="2857"/>
      <c r="G1109" s="2857"/>
      <c r="H1109" s="2857"/>
    </row>
    <row r="1110" spans="1:8">
      <c r="A1110" s="2857"/>
      <c r="B1110" s="2857"/>
      <c r="C1110" s="2857"/>
      <c r="D1110" s="2857"/>
      <c r="E1110" s="2857"/>
      <c r="F1110" s="2857"/>
      <c r="G1110" s="2857"/>
      <c r="H1110" s="2857"/>
    </row>
    <row r="1111" spans="1:8">
      <c r="A1111" s="2857"/>
      <c r="B1111" s="2857"/>
      <c r="C1111" s="2857"/>
      <c r="D1111" s="2857"/>
      <c r="E1111" s="2857"/>
      <c r="F1111" s="2857"/>
      <c r="G1111" s="2857"/>
      <c r="H1111" s="2857"/>
    </row>
    <row r="1112" spans="1:8">
      <c r="A1112" s="2857"/>
      <c r="B1112" s="2857"/>
      <c r="C1112" s="2857"/>
      <c r="D1112" s="2857"/>
      <c r="E1112" s="2857"/>
      <c r="F1112" s="2857"/>
      <c r="G1112" s="2857"/>
      <c r="H1112" s="2857"/>
    </row>
    <row r="1113" spans="1:8">
      <c r="A1113" s="2857"/>
      <c r="B1113" s="2857"/>
      <c r="C1113" s="2857"/>
      <c r="D1113" s="2857"/>
      <c r="E1113" s="2857"/>
      <c r="F1113" s="2857"/>
      <c r="G1113" s="2857"/>
      <c r="H1113" s="2857"/>
    </row>
    <row r="1114" spans="1:8">
      <c r="A1114" s="2857"/>
      <c r="B1114" s="2857"/>
      <c r="C1114" s="2857"/>
      <c r="D1114" s="2857"/>
      <c r="E1114" s="2857"/>
      <c r="F1114" s="2857"/>
      <c r="G1114" s="2857"/>
      <c r="H1114" s="2857"/>
    </row>
    <row r="1115" spans="1:8">
      <c r="A1115" s="2857"/>
      <c r="B1115" s="2857"/>
      <c r="C1115" s="2857"/>
      <c r="D1115" s="2857"/>
      <c r="E1115" s="2857"/>
      <c r="F1115" s="2857"/>
      <c r="G1115" s="2857"/>
      <c r="H1115" s="2857"/>
    </row>
    <row r="1116" spans="1:8">
      <c r="A1116" s="2857"/>
      <c r="B1116" s="2857"/>
      <c r="C1116" s="2857"/>
      <c r="D1116" s="2857"/>
      <c r="E1116" s="2857"/>
      <c r="F1116" s="2857"/>
      <c r="G1116" s="2857"/>
      <c r="H1116" s="2857"/>
    </row>
    <row r="1117" spans="1:8">
      <c r="A1117" s="2857"/>
      <c r="B1117" s="2857"/>
      <c r="C1117" s="2857"/>
      <c r="D1117" s="2857"/>
      <c r="E1117" s="2857"/>
      <c r="F1117" s="2857"/>
      <c r="G1117" s="2857"/>
      <c r="H1117" s="2857"/>
    </row>
    <row r="1118" spans="1:8">
      <c r="A1118" s="2857"/>
      <c r="B1118" s="2857"/>
      <c r="C1118" s="2857"/>
      <c r="D1118" s="2857"/>
      <c r="E1118" s="2857"/>
      <c r="F1118" s="2857"/>
      <c r="G1118" s="2857"/>
      <c r="H1118" s="2857"/>
    </row>
    <row r="1119" spans="1:8">
      <c r="A1119" s="2857"/>
      <c r="B1119" s="2857"/>
      <c r="C1119" s="2857"/>
      <c r="D1119" s="2857"/>
      <c r="E1119" s="2857"/>
      <c r="F1119" s="2857"/>
      <c r="G1119" s="2857"/>
      <c r="H1119" s="2857"/>
    </row>
    <row r="1120" spans="1:8">
      <c r="A1120" s="2857"/>
      <c r="B1120" s="2857"/>
      <c r="C1120" s="2857"/>
      <c r="D1120" s="2857"/>
      <c r="E1120" s="2857"/>
      <c r="F1120" s="2857"/>
      <c r="G1120" s="2857"/>
      <c r="H1120" s="2857"/>
    </row>
    <row r="1121" spans="1:8">
      <c r="A1121" s="2857"/>
      <c r="B1121" s="2857"/>
      <c r="C1121" s="2857"/>
      <c r="D1121" s="2857"/>
      <c r="E1121" s="2857"/>
      <c r="F1121" s="2857"/>
      <c r="G1121" s="2857"/>
      <c r="H1121" s="2857"/>
    </row>
    <row r="1122" spans="1:8">
      <c r="A1122" s="2857"/>
      <c r="B1122" s="2857"/>
      <c r="C1122" s="2857"/>
      <c r="D1122" s="2857"/>
      <c r="E1122" s="2857"/>
      <c r="F1122" s="2857"/>
      <c r="G1122" s="2857"/>
      <c r="H1122" s="2857"/>
    </row>
    <row r="1123" spans="1:8">
      <c r="A1123" s="2857"/>
      <c r="B1123" s="2857"/>
      <c r="C1123" s="2857"/>
      <c r="D1123" s="2857"/>
      <c r="E1123" s="2857"/>
      <c r="F1123" s="2857"/>
      <c r="G1123" s="2857"/>
      <c r="H1123" s="2857"/>
    </row>
    <row r="1124" spans="1:8">
      <c r="A1124" s="2857"/>
      <c r="B1124" s="2857"/>
      <c r="C1124" s="2857"/>
      <c r="D1124" s="2857"/>
      <c r="E1124" s="2857"/>
      <c r="F1124" s="2857"/>
      <c r="G1124" s="2857"/>
      <c r="H1124" s="2857"/>
    </row>
    <row r="1125" spans="1:8">
      <c r="A1125" s="2857"/>
      <c r="B1125" s="2857"/>
      <c r="C1125" s="2857"/>
      <c r="D1125" s="2857"/>
      <c r="E1125" s="2857"/>
      <c r="F1125" s="2857"/>
      <c r="G1125" s="2857"/>
      <c r="H1125" s="2857"/>
    </row>
    <row r="1126" spans="1:8">
      <c r="A1126" s="2857"/>
      <c r="B1126" s="2857"/>
      <c r="C1126" s="2857"/>
      <c r="D1126" s="2857"/>
      <c r="E1126" s="2857"/>
      <c r="F1126" s="2857"/>
      <c r="G1126" s="2857"/>
      <c r="H1126" s="2857"/>
    </row>
    <row r="1127" spans="1:8">
      <c r="A1127" s="2857"/>
      <c r="B1127" s="2857"/>
      <c r="C1127" s="2857"/>
      <c r="D1127" s="2857"/>
      <c r="E1127" s="2857"/>
      <c r="F1127" s="2857"/>
      <c r="G1127" s="2857"/>
      <c r="H1127" s="2857"/>
    </row>
    <row r="1128" spans="1:8">
      <c r="A1128" s="2857"/>
      <c r="B1128" s="2857"/>
      <c r="C1128" s="2857"/>
      <c r="D1128" s="2857"/>
      <c r="E1128" s="2857"/>
      <c r="F1128" s="2857"/>
      <c r="G1128" s="2857"/>
      <c r="H1128" s="2857"/>
    </row>
    <row r="1129" spans="1:8">
      <c r="A1129" s="2857"/>
      <c r="B1129" s="2857"/>
      <c r="C1129" s="2857"/>
      <c r="D1129" s="2857"/>
      <c r="E1129" s="2857"/>
      <c r="F1129" s="2857"/>
      <c r="G1129" s="2857"/>
      <c r="H1129" s="2857"/>
    </row>
    <row r="1130" spans="1:8">
      <c r="A1130" s="2857"/>
      <c r="B1130" s="2857"/>
      <c r="C1130" s="2857"/>
      <c r="D1130" s="2857"/>
      <c r="E1130" s="2857"/>
      <c r="F1130" s="2857"/>
      <c r="G1130" s="2857"/>
      <c r="H1130" s="2857"/>
    </row>
    <row r="1131" spans="1:8">
      <c r="A1131" s="2857"/>
      <c r="B1131" s="2857"/>
      <c r="C1131" s="2857"/>
      <c r="D1131" s="2857"/>
      <c r="E1131" s="2857"/>
      <c r="F1131" s="2857"/>
      <c r="G1131" s="2857"/>
      <c r="H1131" s="2857"/>
    </row>
    <row r="1132" spans="1:8">
      <c r="A1132" s="2857"/>
      <c r="B1132" s="2857"/>
      <c r="C1132" s="2857"/>
      <c r="D1132" s="2857"/>
      <c r="E1132" s="2857"/>
      <c r="F1132" s="2857"/>
      <c r="G1132" s="2857"/>
      <c r="H1132" s="2857"/>
    </row>
    <row r="1133" spans="1:8">
      <c r="A1133" s="2857"/>
      <c r="B1133" s="2857"/>
      <c r="C1133" s="2857"/>
      <c r="D1133" s="2857"/>
      <c r="E1133" s="2857"/>
      <c r="F1133" s="2857"/>
      <c r="G1133" s="2857"/>
      <c r="H1133" s="2857"/>
    </row>
    <row r="1134" spans="1:8">
      <c r="A1134" s="2857"/>
      <c r="B1134" s="2857"/>
      <c r="C1134" s="2857"/>
      <c r="D1134" s="2857"/>
      <c r="E1134" s="2857"/>
      <c r="F1134" s="2857"/>
      <c r="G1134" s="2857"/>
      <c r="H1134" s="2857"/>
    </row>
    <row r="1135" spans="1:8">
      <c r="A1135" s="2857"/>
      <c r="B1135" s="2857"/>
      <c r="C1135" s="2857"/>
      <c r="D1135" s="2857"/>
      <c r="E1135" s="2857"/>
      <c r="F1135" s="2857"/>
      <c r="G1135" s="2857"/>
      <c r="H1135" s="2857"/>
    </row>
    <row r="1136" spans="1:8">
      <c r="A1136" s="2857"/>
      <c r="B1136" s="2857"/>
      <c r="C1136" s="2857"/>
      <c r="D1136" s="2857"/>
      <c r="E1136" s="2857"/>
      <c r="F1136" s="2857"/>
      <c r="G1136" s="2857"/>
      <c r="H1136" s="2857"/>
    </row>
    <row r="1137" spans="1:8">
      <c r="A1137" s="2857"/>
      <c r="B1137" s="2857"/>
      <c r="C1137" s="2857"/>
      <c r="D1137" s="2857"/>
      <c r="E1137" s="2857"/>
      <c r="F1137" s="2857"/>
      <c r="G1137" s="2857"/>
      <c r="H1137" s="2857"/>
    </row>
    <row r="1138" spans="1:8">
      <c r="A1138" s="2857"/>
      <c r="B1138" s="2857"/>
      <c r="C1138" s="2857"/>
      <c r="D1138" s="2857"/>
      <c r="E1138" s="2857"/>
      <c r="F1138" s="2857"/>
      <c r="G1138" s="2857"/>
      <c r="H1138" s="2857"/>
    </row>
    <row r="1139" spans="1:8">
      <c r="A1139" s="2857"/>
      <c r="B1139" s="2857"/>
      <c r="C1139" s="2857"/>
      <c r="D1139" s="2857"/>
      <c r="E1139" s="2857"/>
      <c r="F1139" s="2857"/>
      <c r="G1139" s="2857"/>
      <c r="H1139" s="2857"/>
    </row>
    <row r="1140" spans="1:8">
      <c r="A1140" s="2857"/>
      <c r="B1140" s="2857"/>
      <c r="C1140" s="2857"/>
      <c r="D1140" s="2857"/>
      <c r="E1140" s="2857"/>
      <c r="F1140" s="2857"/>
      <c r="G1140" s="2857"/>
      <c r="H1140" s="2857"/>
    </row>
    <row r="1141" spans="1:8">
      <c r="A1141" s="2857"/>
      <c r="B1141" s="2857"/>
      <c r="C1141" s="2857"/>
      <c r="D1141" s="2857"/>
      <c r="E1141" s="2857"/>
      <c r="F1141" s="2857"/>
      <c r="G1141" s="2857"/>
      <c r="H1141" s="2857"/>
    </row>
    <row r="1142" spans="1:8">
      <c r="A1142" s="2857"/>
      <c r="B1142" s="2857"/>
      <c r="C1142" s="2857"/>
      <c r="D1142" s="2857"/>
      <c r="E1142" s="2857"/>
      <c r="F1142" s="2857"/>
      <c r="G1142" s="2857"/>
      <c r="H1142" s="2857"/>
    </row>
    <row r="1143" spans="1:8">
      <c r="A1143" s="2857"/>
      <c r="B1143" s="2857"/>
      <c r="C1143" s="2857"/>
      <c r="D1143" s="2857"/>
      <c r="E1143" s="2857"/>
      <c r="F1143" s="2857"/>
      <c r="G1143" s="2857"/>
      <c r="H1143" s="2857"/>
    </row>
    <row r="1144" spans="1:8">
      <c r="A1144" s="2857"/>
      <c r="B1144" s="2857"/>
      <c r="C1144" s="2857"/>
      <c r="D1144" s="2857"/>
      <c r="E1144" s="2857"/>
      <c r="F1144" s="2857"/>
      <c r="G1144" s="2857"/>
      <c r="H1144" s="2857"/>
    </row>
    <row r="1145" spans="1:8">
      <c r="A1145" s="2857"/>
      <c r="B1145" s="2857"/>
      <c r="C1145" s="2857"/>
      <c r="D1145" s="2857"/>
      <c r="E1145" s="2857"/>
      <c r="F1145" s="2857"/>
      <c r="G1145" s="2857"/>
      <c r="H1145" s="2857"/>
    </row>
    <row r="1146" spans="1:8">
      <c r="A1146" s="2857"/>
      <c r="B1146" s="2857"/>
      <c r="C1146" s="2857"/>
      <c r="D1146" s="2857"/>
      <c r="E1146" s="2857"/>
      <c r="F1146" s="2857"/>
      <c r="G1146" s="2857"/>
      <c r="H1146" s="2857"/>
    </row>
    <row r="1147" spans="1:8">
      <c r="A1147" s="2857"/>
      <c r="B1147" s="2857"/>
      <c r="C1147" s="2857"/>
      <c r="D1147" s="2857"/>
      <c r="E1147" s="2857"/>
      <c r="F1147" s="2857"/>
      <c r="G1147" s="2857"/>
      <c r="H1147" s="2857"/>
    </row>
    <row r="1148" spans="1:8">
      <c r="A1148" s="2857"/>
      <c r="B1148" s="2857"/>
      <c r="C1148" s="2857"/>
      <c r="D1148" s="2857"/>
      <c r="E1148" s="2857"/>
      <c r="F1148" s="2857"/>
      <c r="G1148" s="2857"/>
      <c r="H1148" s="2857"/>
    </row>
    <row r="1149" spans="1:8">
      <c r="A1149" s="2857"/>
      <c r="B1149" s="2857"/>
      <c r="C1149" s="2857"/>
      <c r="D1149" s="2857"/>
      <c r="E1149" s="2857"/>
      <c r="F1149" s="2857"/>
      <c r="G1149" s="2857"/>
      <c r="H1149" s="2857"/>
    </row>
    <row r="1150" spans="1:8">
      <c r="A1150" s="2857"/>
      <c r="B1150" s="2857"/>
      <c r="C1150" s="2857"/>
      <c r="D1150" s="2857"/>
      <c r="E1150" s="2857"/>
      <c r="F1150" s="2857"/>
      <c r="G1150" s="2857"/>
      <c r="H1150" s="2857"/>
    </row>
    <row r="1151" spans="1:8">
      <c r="A1151" s="2857"/>
      <c r="B1151" s="2857"/>
      <c r="C1151" s="2857"/>
      <c r="D1151" s="2857"/>
      <c r="E1151" s="2857"/>
      <c r="F1151" s="2857"/>
      <c r="G1151" s="2857"/>
      <c r="H1151" s="2857"/>
    </row>
    <row r="1152" spans="1:8">
      <c r="A1152" s="2857"/>
      <c r="B1152" s="2857"/>
      <c r="C1152" s="2857"/>
      <c r="D1152" s="2857"/>
      <c r="E1152" s="2857"/>
      <c r="F1152" s="2857"/>
      <c r="G1152" s="2857"/>
      <c r="H1152" s="2857"/>
    </row>
    <row r="1153" spans="1:8">
      <c r="A1153" s="2857"/>
      <c r="B1153" s="2857"/>
      <c r="C1153" s="2857"/>
      <c r="D1153" s="2857"/>
      <c r="E1153" s="2857"/>
      <c r="F1153" s="2857"/>
      <c r="G1153" s="2857"/>
      <c r="H1153" s="2857"/>
    </row>
    <row r="1154" spans="1:8">
      <c r="A1154" s="2857"/>
      <c r="B1154" s="2857"/>
      <c r="C1154" s="2857"/>
      <c r="D1154" s="2857"/>
      <c r="E1154" s="2857"/>
      <c r="F1154" s="2857"/>
      <c r="G1154" s="2857"/>
      <c r="H1154" s="2857"/>
    </row>
    <row r="1155" spans="1:8">
      <c r="A1155" s="2857"/>
      <c r="B1155" s="2857"/>
      <c r="C1155" s="2857"/>
      <c r="D1155" s="2857"/>
      <c r="E1155" s="2857"/>
      <c r="F1155" s="2857"/>
      <c r="G1155" s="2857"/>
      <c r="H1155" s="2857"/>
    </row>
    <row r="1156" spans="1:8">
      <c r="A1156" s="2857"/>
      <c r="B1156" s="2857"/>
      <c r="C1156" s="2857"/>
      <c r="D1156" s="2857"/>
      <c r="E1156" s="2857"/>
      <c r="F1156" s="2857"/>
      <c r="G1156" s="2857"/>
      <c r="H1156" s="2857"/>
    </row>
    <row r="1157" spans="1:8">
      <c r="A1157" s="2857"/>
      <c r="B1157" s="2857"/>
      <c r="C1157" s="2857"/>
      <c r="D1157" s="2857"/>
      <c r="E1157" s="2857"/>
      <c r="F1157" s="2857"/>
      <c r="G1157" s="2857"/>
      <c r="H1157" s="2857"/>
    </row>
    <row r="1158" spans="1:8">
      <c r="A1158" s="2857"/>
      <c r="B1158" s="2857"/>
      <c r="C1158" s="2857"/>
      <c r="D1158" s="2857"/>
      <c r="E1158" s="2857"/>
      <c r="F1158" s="2857"/>
      <c r="G1158" s="2857"/>
      <c r="H1158" s="2857"/>
    </row>
    <row r="1159" spans="1:8">
      <c r="A1159" s="2857"/>
      <c r="B1159" s="2857"/>
      <c r="C1159" s="2857"/>
      <c r="D1159" s="2857"/>
      <c r="E1159" s="2857"/>
      <c r="F1159" s="2857"/>
      <c r="G1159" s="2857"/>
      <c r="H1159" s="2857"/>
    </row>
    <row r="1160" spans="1:8">
      <c r="A1160" s="2857"/>
      <c r="B1160" s="2857"/>
      <c r="C1160" s="2857"/>
      <c r="D1160" s="2857"/>
      <c r="E1160" s="2857"/>
      <c r="F1160" s="2857"/>
      <c r="G1160" s="2857"/>
      <c r="H1160" s="2857"/>
    </row>
    <row r="1161" spans="1:8">
      <c r="A1161" s="2857"/>
      <c r="B1161" s="2857"/>
      <c r="C1161" s="2857"/>
      <c r="D1161" s="2857"/>
      <c r="E1161" s="2857"/>
      <c r="F1161" s="2857"/>
      <c r="G1161" s="2857"/>
      <c r="H1161" s="2857"/>
    </row>
    <row r="1162" spans="1:8">
      <c r="A1162" s="2857"/>
      <c r="B1162" s="2857"/>
      <c r="C1162" s="2857"/>
      <c r="D1162" s="2857"/>
      <c r="E1162" s="2857"/>
      <c r="F1162" s="2857"/>
      <c r="G1162" s="2857"/>
      <c r="H1162" s="2857"/>
    </row>
    <row r="1163" spans="1:8">
      <c r="A1163" s="2857"/>
      <c r="B1163" s="2857"/>
      <c r="C1163" s="2857"/>
      <c r="D1163" s="2857"/>
      <c r="E1163" s="2857"/>
      <c r="F1163" s="2857"/>
      <c r="G1163" s="2857"/>
      <c r="H1163" s="2857"/>
    </row>
    <row r="1164" spans="1:8">
      <c r="A1164" s="2857"/>
      <c r="B1164" s="2857"/>
      <c r="C1164" s="2857"/>
      <c r="D1164" s="2857"/>
      <c r="E1164" s="2857"/>
      <c r="F1164" s="2857"/>
      <c r="G1164" s="2857"/>
      <c r="H1164" s="2857"/>
    </row>
    <row r="1165" spans="1:8">
      <c r="A1165" s="2857"/>
      <c r="B1165" s="2857"/>
      <c r="C1165" s="2857"/>
      <c r="D1165" s="2857"/>
      <c r="E1165" s="2857"/>
      <c r="F1165" s="2857"/>
      <c r="G1165" s="2857"/>
      <c r="H1165" s="2857"/>
    </row>
    <row r="1166" spans="1:8">
      <c r="A1166" s="2857"/>
      <c r="B1166" s="2857"/>
      <c r="C1166" s="2857"/>
      <c r="D1166" s="2857"/>
      <c r="E1166" s="2857"/>
      <c r="F1166" s="2857"/>
      <c r="G1166" s="2857"/>
      <c r="H1166" s="2857"/>
    </row>
    <row r="1167" spans="1:8">
      <c r="A1167" s="2857"/>
      <c r="B1167" s="2857"/>
      <c r="C1167" s="2857"/>
      <c r="D1167" s="2857"/>
      <c r="E1167" s="2857"/>
      <c r="F1167" s="2857"/>
      <c r="G1167" s="2857"/>
      <c r="H1167" s="2857"/>
    </row>
    <row r="1168" spans="1:8">
      <c r="A1168" s="2857"/>
      <c r="B1168" s="2857"/>
      <c r="C1168" s="2857"/>
      <c r="D1168" s="2857"/>
      <c r="E1168" s="2857"/>
      <c r="F1168" s="2857"/>
      <c r="G1168" s="2857"/>
      <c r="H1168" s="2857"/>
    </row>
    <row r="1169" spans="1:8">
      <c r="A1169" s="2857"/>
      <c r="B1169" s="2857"/>
      <c r="C1169" s="2857"/>
      <c r="D1169" s="2857"/>
      <c r="E1169" s="2857"/>
      <c r="F1169" s="2857"/>
      <c r="G1169" s="2857"/>
      <c r="H1169" s="2857"/>
    </row>
    <row r="1170" spans="1:8">
      <c r="A1170" s="2857"/>
      <c r="B1170" s="2857"/>
      <c r="C1170" s="2857"/>
      <c r="D1170" s="2857"/>
      <c r="E1170" s="2857"/>
      <c r="F1170" s="2857"/>
      <c r="G1170" s="2857"/>
      <c r="H1170" s="2857"/>
    </row>
    <row r="1171" spans="1:8">
      <c r="A1171" s="2857"/>
      <c r="B1171" s="2857"/>
      <c r="C1171" s="2857"/>
      <c r="D1171" s="2857"/>
      <c r="E1171" s="2857"/>
      <c r="F1171" s="2857"/>
      <c r="G1171" s="2857"/>
      <c r="H1171" s="2857"/>
    </row>
    <row r="1172" spans="1:8">
      <c r="A1172" s="2857"/>
      <c r="B1172" s="2857"/>
      <c r="C1172" s="2857"/>
      <c r="D1172" s="2857"/>
      <c r="E1172" s="2857"/>
      <c r="F1172" s="2857"/>
      <c r="G1172" s="2857"/>
      <c r="H1172" s="2857"/>
    </row>
    <row r="1173" spans="1:8">
      <c r="A1173" s="2857"/>
      <c r="B1173" s="2857"/>
      <c r="C1173" s="2857"/>
      <c r="D1173" s="2857"/>
      <c r="E1173" s="2857"/>
      <c r="F1173" s="2857"/>
      <c r="G1173" s="2857"/>
      <c r="H1173" s="2857"/>
    </row>
    <row r="1174" spans="1:8">
      <c r="A1174" s="2857"/>
      <c r="B1174" s="2857"/>
      <c r="C1174" s="2857"/>
      <c r="D1174" s="2857"/>
      <c r="E1174" s="2857"/>
      <c r="F1174" s="2857"/>
      <c r="G1174" s="2857"/>
      <c r="H1174" s="2857"/>
    </row>
    <row r="1175" spans="1:8">
      <c r="A1175" s="2857"/>
      <c r="B1175" s="2857"/>
      <c r="C1175" s="2857"/>
      <c r="D1175" s="2857"/>
      <c r="E1175" s="2857"/>
      <c r="F1175" s="2857"/>
      <c r="G1175" s="2857"/>
      <c r="H1175" s="2857"/>
    </row>
    <row r="1176" spans="1:8">
      <c r="A1176" s="2857"/>
      <c r="B1176" s="2857"/>
      <c r="C1176" s="2857"/>
      <c r="D1176" s="2857"/>
      <c r="E1176" s="2857"/>
      <c r="F1176" s="2857"/>
      <c r="G1176" s="2857"/>
      <c r="H1176" s="2857"/>
    </row>
    <row r="1177" spans="1:8">
      <c r="A1177" s="2857"/>
      <c r="B1177" s="2857"/>
      <c r="C1177" s="2857"/>
      <c r="D1177" s="2857"/>
      <c r="E1177" s="2857"/>
      <c r="F1177" s="2857"/>
      <c r="G1177" s="2857"/>
      <c r="H1177" s="2857"/>
    </row>
    <row r="1178" spans="1:8">
      <c r="A1178" s="2857"/>
      <c r="B1178" s="2857"/>
      <c r="C1178" s="2857"/>
      <c r="D1178" s="2857"/>
      <c r="E1178" s="2857"/>
      <c r="F1178" s="2857"/>
      <c r="G1178" s="2857"/>
      <c r="H1178" s="2857"/>
    </row>
    <row r="1179" spans="1:8">
      <c r="A1179" s="2857"/>
      <c r="B1179" s="2857"/>
      <c r="C1179" s="2857"/>
      <c r="D1179" s="2857"/>
      <c r="E1179" s="2857"/>
      <c r="F1179" s="2857"/>
      <c r="G1179" s="2857"/>
      <c r="H1179" s="2857"/>
    </row>
    <row r="1180" spans="1:8">
      <c r="A1180" s="2857"/>
      <c r="B1180" s="2857"/>
      <c r="C1180" s="2857"/>
      <c r="D1180" s="2857"/>
      <c r="E1180" s="2857"/>
      <c r="F1180" s="2857"/>
      <c r="G1180" s="2857"/>
      <c r="H1180" s="2857"/>
    </row>
    <row r="1181" spans="1:8">
      <c r="A1181" s="2857"/>
      <c r="B1181" s="2857"/>
      <c r="C1181" s="2857"/>
      <c r="D1181" s="2857"/>
      <c r="E1181" s="2857"/>
      <c r="F1181" s="2857"/>
      <c r="G1181" s="2857"/>
      <c r="H1181" s="2857"/>
    </row>
    <row r="1182" spans="1:8">
      <c r="A1182" s="2857"/>
      <c r="B1182" s="2857"/>
      <c r="C1182" s="2857"/>
      <c r="D1182" s="2857"/>
      <c r="E1182" s="2857"/>
      <c r="F1182" s="2857"/>
      <c r="G1182" s="2857"/>
      <c r="H1182" s="2857"/>
    </row>
    <row r="1183" spans="1:8">
      <c r="A1183" s="2857"/>
      <c r="B1183" s="2857"/>
      <c r="C1183" s="2857"/>
      <c r="D1183" s="2857"/>
      <c r="E1183" s="2857"/>
      <c r="F1183" s="2857"/>
      <c r="G1183" s="2857"/>
      <c r="H1183" s="2857"/>
    </row>
    <row r="1184" spans="1:8">
      <c r="A1184" s="2857"/>
      <c r="B1184" s="2857"/>
      <c r="C1184" s="2857"/>
      <c r="D1184" s="2857"/>
      <c r="E1184" s="2857"/>
      <c r="F1184" s="2857"/>
      <c r="G1184" s="2857"/>
      <c r="H1184" s="2857"/>
    </row>
    <row r="1185" spans="1:8">
      <c r="A1185" s="2857"/>
      <c r="B1185" s="2857"/>
      <c r="C1185" s="2857"/>
      <c r="D1185" s="2857"/>
      <c r="E1185" s="2857"/>
      <c r="F1185" s="2857"/>
      <c r="G1185" s="2857"/>
      <c r="H1185" s="2857"/>
    </row>
    <row r="1186" spans="1:8">
      <c r="A1186" s="2857"/>
      <c r="B1186" s="2857"/>
      <c r="C1186" s="2857"/>
      <c r="D1186" s="2857"/>
      <c r="E1186" s="2857"/>
      <c r="F1186" s="2857"/>
      <c r="G1186" s="2857"/>
      <c r="H1186" s="2857"/>
    </row>
    <row r="1187" spans="1:8">
      <c r="A1187" s="2857"/>
      <c r="B1187" s="2857"/>
      <c r="C1187" s="2857"/>
      <c r="D1187" s="2857"/>
      <c r="E1187" s="2857"/>
      <c r="F1187" s="2857"/>
      <c r="G1187" s="2857"/>
      <c r="H1187" s="2857"/>
    </row>
    <row r="1188" spans="1:8">
      <c r="A1188" s="2857"/>
      <c r="B1188" s="2857"/>
      <c r="C1188" s="2857"/>
      <c r="D1188" s="2857"/>
      <c r="E1188" s="2857"/>
      <c r="F1188" s="2857"/>
      <c r="G1188" s="2857"/>
      <c r="H1188" s="2857"/>
    </row>
    <row r="1189" spans="1:8">
      <c r="A1189" s="2857"/>
      <c r="B1189" s="2857"/>
      <c r="C1189" s="2857"/>
      <c r="D1189" s="2857"/>
      <c r="E1189" s="2857"/>
      <c r="F1189" s="2857"/>
      <c r="G1189" s="2857"/>
      <c r="H1189" s="2857"/>
    </row>
    <row r="1190" spans="1:8">
      <c r="A1190" s="2857"/>
      <c r="B1190" s="2857"/>
      <c r="C1190" s="2857"/>
      <c r="D1190" s="2857"/>
      <c r="E1190" s="2857"/>
      <c r="F1190" s="2857"/>
      <c r="G1190" s="2857"/>
      <c r="H1190" s="2857"/>
    </row>
    <row r="1191" spans="1:8">
      <c r="A1191" s="2857"/>
      <c r="B1191" s="2857"/>
      <c r="C1191" s="2857"/>
      <c r="D1191" s="2857"/>
      <c r="E1191" s="2857"/>
      <c r="F1191" s="2857"/>
      <c r="G1191" s="2857"/>
      <c r="H1191" s="2857"/>
    </row>
    <row r="1192" spans="1:8">
      <c r="A1192" s="2857"/>
      <c r="B1192" s="2857"/>
      <c r="C1192" s="2857"/>
      <c r="D1192" s="2857"/>
      <c r="E1192" s="2857"/>
      <c r="F1192" s="2857"/>
      <c r="G1192" s="2857"/>
      <c r="H1192" s="2857"/>
    </row>
    <row r="1193" spans="1:8">
      <c r="A1193" s="2857"/>
      <c r="B1193" s="2857"/>
      <c r="C1193" s="2857"/>
      <c r="D1193" s="2857"/>
      <c r="E1193" s="2857"/>
      <c r="F1193" s="2857"/>
      <c r="G1193" s="2857"/>
      <c r="H1193" s="2857"/>
    </row>
    <row r="1194" spans="1:8">
      <c r="A1194" s="2857"/>
      <c r="B1194" s="2857"/>
      <c r="C1194" s="2857"/>
      <c r="D1194" s="2857"/>
      <c r="E1194" s="2857"/>
      <c r="F1194" s="2857"/>
      <c r="G1194" s="2857"/>
      <c r="H1194" s="2857"/>
    </row>
    <row r="1195" spans="1:8">
      <c r="A1195" s="2857"/>
      <c r="B1195" s="2857"/>
      <c r="C1195" s="2857"/>
      <c r="D1195" s="2857"/>
      <c r="E1195" s="2857"/>
      <c r="F1195" s="2857"/>
      <c r="G1195" s="2857"/>
      <c r="H1195" s="2857"/>
    </row>
    <row r="1196" spans="1:8">
      <c r="A1196" s="2857"/>
      <c r="B1196" s="2857"/>
      <c r="C1196" s="2857"/>
      <c r="D1196" s="2857"/>
      <c r="E1196" s="2857"/>
      <c r="F1196" s="2857"/>
      <c r="G1196" s="2857"/>
      <c r="H1196" s="2857"/>
    </row>
    <row r="1197" spans="1:8">
      <c r="A1197" s="2857"/>
      <c r="B1197" s="2857"/>
      <c r="C1197" s="2857"/>
      <c r="D1197" s="2857"/>
      <c r="E1197" s="2857"/>
      <c r="F1197" s="2857"/>
      <c r="G1197" s="2857"/>
      <c r="H1197" s="2857"/>
    </row>
    <row r="1198" spans="1:8">
      <c r="A1198" s="2857"/>
      <c r="B1198" s="2857"/>
      <c r="C1198" s="2857"/>
      <c r="D1198" s="2857"/>
      <c r="E1198" s="2857"/>
      <c r="F1198" s="2857"/>
      <c r="G1198" s="2857"/>
      <c r="H1198" s="2857"/>
    </row>
    <row r="1199" spans="1:8">
      <c r="A1199" s="2857"/>
      <c r="B1199" s="2857"/>
      <c r="C1199" s="2857"/>
      <c r="D1199" s="2857"/>
      <c r="E1199" s="2857"/>
      <c r="F1199" s="2857"/>
      <c r="G1199" s="2857"/>
      <c r="H1199" s="2857"/>
    </row>
    <row r="1200" spans="1:8">
      <c r="A1200" s="2857"/>
      <c r="B1200" s="2857"/>
      <c r="C1200" s="2857"/>
      <c r="D1200" s="2857"/>
      <c r="E1200" s="2857"/>
      <c r="F1200" s="2857"/>
      <c r="G1200" s="2857"/>
      <c r="H1200" s="2857"/>
    </row>
    <row r="1201" spans="1:8">
      <c r="A1201" s="2857"/>
      <c r="B1201" s="2857"/>
      <c r="C1201" s="2857"/>
      <c r="D1201" s="2857"/>
      <c r="E1201" s="2857"/>
      <c r="F1201" s="2857"/>
      <c r="G1201" s="2857"/>
      <c r="H1201" s="2857"/>
    </row>
    <row r="1202" spans="1:8">
      <c r="A1202" s="2857"/>
      <c r="B1202" s="2857"/>
      <c r="C1202" s="2857"/>
      <c r="D1202" s="2857"/>
      <c r="E1202" s="2857"/>
      <c r="F1202" s="2857"/>
      <c r="G1202" s="2857"/>
      <c r="H1202" s="2857"/>
    </row>
    <row r="1203" spans="1:8">
      <c r="A1203" s="2857"/>
      <c r="B1203" s="2857"/>
      <c r="C1203" s="2857"/>
      <c r="D1203" s="2857"/>
      <c r="E1203" s="2857"/>
      <c r="F1203" s="2857"/>
      <c r="G1203" s="2857"/>
      <c r="H1203" s="2857"/>
    </row>
    <row r="1204" spans="1:8">
      <c r="A1204" s="2857"/>
      <c r="B1204" s="2857"/>
      <c r="C1204" s="2857"/>
      <c r="D1204" s="2857"/>
      <c r="E1204" s="2857"/>
      <c r="F1204" s="2857"/>
      <c r="G1204" s="2857"/>
      <c r="H1204" s="2857"/>
    </row>
    <row r="1205" spans="1:8">
      <c r="A1205" s="2857"/>
      <c r="B1205" s="2857"/>
      <c r="C1205" s="2857"/>
      <c r="D1205" s="2857"/>
      <c r="E1205" s="2857"/>
      <c r="F1205" s="2857"/>
      <c r="G1205" s="2857"/>
      <c r="H1205" s="2857"/>
    </row>
    <row r="1206" spans="1:8">
      <c r="A1206" s="2857"/>
      <c r="B1206" s="2857"/>
      <c r="C1206" s="2857"/>
      <c r="D1206" s="2857"/>
      <c r="E1206" s="2857"/>
      <c r="F1206" s="2857"/>
      <c r="G1206" s="2857"/>
      <c r="H1206" s="2857"/>
    </row>
    <row r="1207" spans="1:8">
      <c r="A1207" s="2857"/>
      <c r="B1207" s="2857"/>
      <c r="C1207" s="2857"/>
      <c r="D1207" s="2857"/>
      <c r="E1207" s="2857"/>
      <c r="F1207" s="2857"/>
      <c r="G1207" s="2857"/>
      <c r="H1207" s="2857"/>
    </row>
    <row r="1208" spans="1:8">
      <c r="A1208" s="2857"/>
      <c r="B1208" s="2857"/>
      <c r="C1208" s="2857"/>
      <c r="D1208" s="2857"/>
      <c r="E1208" s="2857"/>
      <c r="F1208" s="2857"/>
      <c r="G1208" s="2857"/>
      <c r="H1208" s="2857"/>
    </row>
    <row r="1209" spans="1:8">
      <c r="A1209" s="2857"/>
      <c r="B1209" s="2857"/>
      <c r="C1209" s="2857"/>
      <c r="D1209" s="2857"/>
      <c r="E1209" s="2857"/>
      <c r="F1209" s="2857"/>
      <c r="G1209" s="2857"/>
      <c r="H1209" s="2857"/>
    </row>
    <row r="1210" spans="1:8">
      <c r="A1210" s="2857"/>
      <c r="B1210" s="2857"/>
      <c r="C1210" s="2857"/>
      <c r="D1210" s="2857"/>
      <c r="E1210" s="2857"/>
      <c r="F1210" s="2857"/>
      <c r="G1210" s="2857"/>
      <c r="H1210" s="2857"/>
    </row>
    <row r="1211" spans="1:8">
      <c r="A1211" s="2857"/>
      <c r="B1211" s="2857"/>
      <c r="C1211" s="2857"/>
      <c r="D1211" s="2857"/>
      <c r="E1211" s="2857"/>
      <c r="F1211" s="2857"/>
      <c r="G1211" s="2857"/>
      <c r="H1211" s="2857"/>
    </row>
    <row r="1212" spans="1:8">
      <c r="A1212" s="2857"/>
      <c r="B1212" s="2857"/>
      <c r="C1212" s="2857"/>
      <c r="D1212" s="2857"/>
      <c r="E1212" s="2857"/>
      <c r="F1212" s="2857"/>
      <c r="G1212" s="2857"/>
      <c r="H1212" s="2857"/>
    </row>
    <row r="1213" spans="1:8">
      <c r="A1213" s="2857"/>
      <c r="B1213" s="2857"/>
      <c r="C1213" s="2857"/>
      <c r="D1213" s="2857"/>
      <c r="E1213" s="2857"/>
      <c r="F1213" s="2857"/>
      <c r="G1213" s="2857"/>
      <c r="H1213" s="2857"/>
    </row>
    <row r="1214" spans="1:8">
      <c r="A1214" s="2857"/>
      <c r="B1214" s="2857"/>
      <c r="C1214" s="2857"/>
      <c r="D1214" s="2857"/>
      <c r="E1214" s="2857"/>
      <c r="F1214" s="2857"/>
      <c r="G1214" s="2857"/>
      <c r="H1214" s="2857"/>
    </row>
    <row r="1215" spans="1:8">
      <c r="A1215" s="2857"/>
      <c r="B1215" s="2857"/>
      <c r="C1215" s="2857"/>
      <c r="D1215" s="2857"/>
      <c r="E1215" s="2857"/>
      <c r="F1215" s="2857"/>
      <c r="G1215" s="2857"/>
      <c r="H1215" s="2857"/>
    </row>
    <row r="1216" spans="1:8">
      <c r="A1216" s="2857"/>
      <c r="B1216" s="2857"/>
      <c r="C1216" s="2857"/>
      <c r="D1216" s="2857"/>
      <c r="E1216" s="2857"/>
      <c r="F1216" s="2857"/>
      <c r="G1216" s="2857"/>
      <c r="H1216" s="2857"/>
    </row>
    <row r="1217" spans="1:8">
      <c r="A1217" s="2857"/>
      <c r="B1217" s="2857"/>
      <c r="C1217" s="2857"/>
      <c r="D1217" s="2857"/>
      <c r="E1217" s="2857"/>
      <c r="F1217" s="2857"/>
      <c r="G1217" s="2857"/>
      <c r="H1217" s="2857"/>
    </row>
    <row r="1218" spans="1:8">
      <c r="A1218" s="2857"/>
      <c r="B1218" s="2857"/>
      <c r="C1218" s="2857"/>
      <c r="D1218" s="2857"/>
      <c r="E1218" s="2857"/>
      <c r="F1218" s="2857"/>
      <c r="G1218" s="2857"/>
      <c r="H1218" s="2857"/>
    </row>
    <row r="1219" spans="1:8">
      <c r="A1219" s="2857"/>
      <c r="B1219" s="2857"/>
      <c r="C1219" s="2857"/>
      <c r="D1219" s="2857"/>
      <c r="E1219" s="2857"/>
      <c r="F1219" s="2857"/>
      <c r="G1219" s="2857"/>
      <c r="H1219" s="2857"/>
    </row>
    <row r="1220" spans="1:8">
      <c r="A1220" s="2857"/>
      <c r="B1220" s="2857"/>
      <c r="C1220" s="2857"/>
      <c r="D1220" s="2857"/>
      <c r="E1220" s="2857"/>
      <c r="F1220" s="2857"/>
      <c r="G1220" s="2857"/>
      <c r="H1220" s="2857"/>
    </row>
    <row r="1221" spans="1:8">
      <c r="A1221" s="2857"/>
      <c r="B1221" s="2857"/>
      <c r="C1221" s="2857"/>
      <c r="D1221" s="2857"/>
      <c r="E1221" s="2857"/>
      <c r="F1221" s="2857"/>
      <c r="G1221" s="2857"/>
      <c r="H1221" s="2857"/>
    </row>
    <row r="1222" spans="1:8">
      <c r="A1222" s="2857"/>
      <c r="B1222" s="2857"/>
      <c r="C1222" s="2857"/>
      <c r="D1222" s="2857"/>
      <c r="E1222" s="2857"/>
      <c r="F1222" s="2857"/>
      <c r="G1222" s="2857"/>
      <c r="H1222" s="2857"/>
    </row>
    <row r="1223" spans="1:8">
      <c r="A1223" s="2857"/>
      <c r="B1223" s="2857"/>
      <c r="C1223" s="2857"/>
      <c r="D1223" s="2857"/>
      <c r="E1223" s="2857"/>
      <c r="F1223" s="2857"/>
      <c r="G1223" s="2857"/>
      <c r="H1223" s="2857"/>
    </row>
    <row r="1224" spans="1:8">
      <c r="A1224" s="2857"/>
      <c r="B1224" s="2857"/>
      <c r="C1224" s="2857"/>
      <c r="D1224" s="2857"/>
      <c r="E1224" s="2857"/>
      <c r="F1224" s="2857"/>
      <c r="G1224" s="2857"/>
      <c r="H1224" s="2857"/>
    </row>
    <row r="1225" spans="1:8">
      <c r="A1225" s="2857"/>
      <c r="B1225" s="2857"/>
      <c r="C1225" s="2857"/>
      <c r="D1225" s="2857"/>
      <c r="E1225" s="2857"/>
      <c r="F1225" s="2857"/>
      <c r="G1225" s="2857"/>
      <c r="H1225" s="2857"/>
    </row>
    <row r="1226" spans="1:8">
      <c r="A1226" s="2857"/>
      <c r="B1226" s="2857"/>
      <c r="C1226" s="2857"/>
      <c r="D1226" s="2857"/>
      <c r="E1226" s="2857"/>
      <c r="F1226" s="2857"/>
      <c r="G1226" s="2857"/>
      <c r="H1226" s="2857"/>
    </row>
    <row r="1227" spans="1:8">
      <c r="A1227" s="2857"/>
      <c r="B1227" s="2857"/>
      <c r="C1227" s="2857"/>
      <c r="D1227" s="2857"/>
      <c r="E1227" s="2857"/>
      <c r="F1227" s="2857"/>
      <c r="G1227" s="2857"/>
      <c r="H1227" s="2857"/>
    </row>
    <row r="1228" spans="1:8">
      <c r="A1228" s="2857"/>
      <c r="B1228" s="2857"/>
      <c r="C1228" s="2857"/>
      <c r="D1228" s="2857"/>
      <c r="E1228" s="2857"/>
      <c r="F1228" s="2857"/>
      <c r="G1228" s="2857"/>
      <c r="H1228" s="2857"/>
    </row>
    <row r="1229" spans="1:8">
      <c r="A1229" s="2857"/>
      <c r="B1229" s="2857"/>
      <c r="C1229" s="2857"/>
      <c r="D1229" s="2857"/>
      <c r="E1229" s="2857"/>
      <c r="F1229" s="2857"/>
      <c r="G1229" s="2857"/>
      <c r="H1229" s="2857"/>
    </row>
    <row r="1230" spans="1:8">
      <c r="A1230" s="2857"/>
      <c r="B1230" s="2857"/>
      <c r="C1230" s="2857"/>
      <c r="D1230" s="2857"/>
      <c r="E1230" s="2857"/>
      <c r="F1230" s="2857"/>
      <c r="G1230" s="2857"/>
      <c r="H1230" s="2857"/>
    </row>
    <row r="1231" spans="1:8">
      <c r="A1231" s="2857"/>
      <c r="B1231" s="2857"/>
      <c r="C1231" s="2857"/>
      <c r="D1231" s="2857"/>
      <c r="E1231" s="2857"/>
      <c r="F1231" s="2857"/>
      <c r="G1231" s="2857"/>
      <c r="H1231" s="2857"/>
    </row>
    <row r="1232" spans="1:8">
      <c r="A1232" s="2857"/>
      <c r="B1232" s="2857"/>
      <c r="C1232" s="2857"/>
      <c r="D1232" s="2857"/>
      <c r="E1232" s="2857"/>
      <c r="F1232" s="2857"/>
      <c r="G1232" s="2857"/>
      <c r="H1232" s="2857"/>
    </row>
    <row r="1233" spans="1:8">
      <c r="A1233" s="2857"/>
      <c r="B1233" s="2857"/>
      <c r="C1233" s="2857"/>
      <c r="D1233" s="2857"/>
      <c r="E1233" s="2857"/>
      <c r="F1233" s="2857"/>
      <c r="G1233" s="2857"/>
      <c r="H1233" s="2857"/>
    </row>
    <row r="1234" spans="1:8">
      <c r="A1234" s="2857"/>
      <c r="B1234" s="2857"/>
      <c r="C1234" s="2857"/>
      <c r="D1234" s="2857"/>
      <c r="E1234" s="2857"/>
      <c r="F1234" s="2857"/>
      <c r="G1234" s="2857"/>
      <c r="H1234" s="2857"/>
    </row>
    <row r="1235" spans="1:8">
      <c r="A1235" s="2857"/>
      <c r="B1235" s="2857"/>
      <c r="C1235" s="2857"/>
      <c r="D1235" s="2857"/>
      <c r="E1235" s="2857"/>
      <c r="F1235" s="2857"/>
      <c r="G1235" s="2857"/>
      <c r="H1235" s="2857"/>
    </row>
    <row r="1236" spans="1:8">
      <c r="A1236" s="2857"/>
      <c r="B1236" s="2857"/>
      <c r="C1236" s="2857"/>
      <c r="D1236" s="2857"/>
      <c r="E1236" s="2857"/>
      <c r="F1236" s="2857"/>
      <c r="G1236" s="2857"/>
      <c r="H1236" s="2857"/>
    </row>
    <row r="1237" spans="1:8">
      <c r="A1237" s="2857"/>
      <c r="B1237" s="2857"/>
      <c r="C1237" s="2857"/>
      <c r="D1237" s="2857"/>
      <c r="E1237" s="2857"/>
      <c r="F1237" s="2857"/>
      <c r="G1237" s="2857"/>
      <c r="H1237" s="2857"/>
    </row>
    <row r="1238" spans="1:8">
      <c r="A1238" s="2857"/>
      <c r="B1238" s="2857"/>
      <c r="C1238" s="2857"/>
      <c r="D1238" s="2857"/>
      <c r="E1238" s="2857"/>
      <c r="F1238" s="2857"/>
      <c r="G1238" s="2857"/>
      <c r="H1238" s="2857"/>
    </row>
    <row r="1239" spans="1:8">
      <c r="A1239" s="2857"/>
      <c r="B1239" s="2857"/>
      <c r="C1239" s="2857"/>
      <c r="D1239" s="2857"/>
      <c r="E1239" s="2857"/>
      <c r="F1239" s="2857"/>
      <c r="G1239" s="2857"/>
      <c r="H1239" s="2857"/>
    </row>
    <row r="1240" spans="1:8">
      <c r="A1240" s="2857"/>
      <c r="B1240" s="2857"/>
      <c r="C1240" s="2857"/>
      <c r="D1240" s="2857"/>
      <c r="E1240" s="2857"/>
      <c r="F1240" s="2857"/>
      <c r="G1240" s="2857"/>
      <c r="H1240" s="2857"/>
    </row>
    <row r="1241" spans="1:8">
      <c r="A1241" s="2857"/>
      <c r="B1241" s="2857"/>
      <c r="C1241" s="2857"/>
      <c r="D1241" s="2857"/>
      <c r="E1241" s="2857"/>
      <c r="F1241" s="2857"/>
      <c r="G1241" s="2857"/>
      <c r="H1241" s="2857"/>
    </row>
    <row r="1242" spans="1:8">
      <c r="A1242" s="2857"/>
      <c r="B1242" s="2857"/>
      <c r="C1242" s="2857"/>
      <c r="D1242" s="2857"/>
      <c r="E1242" s="2857"/>
      <c r="F1242" s="2857"/>
      <c r="G1242" s="2857"/>
      <c r="H1242" s="2857"/>
    </row>
    <row r="1243" spans="1:8">
      <c r="A1243" s="2857"/>
      <c r="B1243" s="2857"/>
      <c r="C1243" s="2857"/>
      <c r="D1243" s="2857"/>
      <c r="E1243" s="2857"/>
      <c r="F1243" s="2857"/>
      <c r="G1243" s="2857"/>
      <c r="H1243" s="2857"/>
    </row>
    <row r="1244" spans="1:8">
      <c r="A1244" s="2857"/>
      <c r="B1244" s="2857"/>
      <c r="C1244" s="2857"/>
      <c r="D1244" s="2857"/>
      <c r="E1244" s="2857"/>
      <c r="F1244" s="2857"/>
      <c r="G1244" s="2857"/>
      <c r="H1244" s="2857"/>
    </row>
    <row r="1245" spans="1:8">
      <c r="A1245" s="2857"/>
      <c r="B1245" s="2857"/>
      <c r="C1245" s="2857"/>
      <c r="D1245" s="2857"/>
      <c r="E1245" s="2857"/>
      <c r="F1245" s="2857"/>
      <c r="G1245" s="2857"/>
      <c r="H1245" s="2857"/>
    </row>
    <row r="1246" spans="1:8">
      <c r="A1246" s="2857"/>
      <c r="B1246" s="2857"/>
      <c r="C1246" s="2857"/>
      <c r="D1246" s="2857"/>
      <c r="E1246" s="2857"/>
      <c r="F1246" s="2857"/>
      <c r="G1246" s="2857"/>
      <c r="H1246" s="2857"/>
    </row>
    <row r="1247" spans="1:8">
      <c r="A1247" s="2857"/>
      <c r="B1247" s="2857"/>
      <c r="C1247" s="2857"/>
      <c r="D1247" s="2857"/>
      <c r="E1247" s="2857"/>
      <c r="F1247" s="2857"/>
      <c r="G1247" s="2857"/>
      <c r="H1247" s="2857"/>
    </row>
    <row r="1248" spans="1:8">
      <c r="A1248" s="2857"/>
      <c r="B1248" s="2857"/>
      <c r="C1248" s="2857"/>
      <c r="D1248" s="2857"/>
      <c r="E1248" s="2857"/>
      <c r="F1248" s="2857"/>
      <c r="G1248" s="2857"/>
      <c r="H1248" s="2857"/>
    </row>
    <row r="1249" spans="1:8">
      <c r="A1249" s="2857"/>
      <c r="B1249" s="2857"/>
      <c r="C1249" s="2857"/>
      <c r="D1249" s="2857"/>
      <c r="E1249" s="2857"/>
      <c r="F1249" s="2857"/>
      <c r="G1249" s="2857"/>
      <c r="H1249" s="2857"/>
    </row>
    <row r="1250" spans="1:8">
      <c r="A1250" s="2857"/>
      <c r="B1250" s="2857"/>
      <c r="C1250" s="2857"/>
      <c r="D1250" s="2857"/>
      <c r="E1250" s="2857"/>
      <c r="F1250" s="2857"/>
      <c r="G1250" s="2857"/>
      <c r="H1250" s="2857"/>
    </row>
    <row r="1251" spans="1:8">
      <c r="A1251" s="2857"/>
      <c r="B1251" s="2857"/>
      <c r="C1251" s="2857"/>
      <c r="D1251" s="2857"/>
      <c r="E1251" s="2857"/>
      <c r="F1251" s="2857"/>
      <c r="G1251" s="2857"/>
      <c r="H1251" s="2857"/>
    </row>
    <row r="1252" spans="1:8">
      <c r="A1252" s="2857"/>
      <c r="B1252" s="2857"/>
      <c r="C1252" s="2857"/>
      <c r="D1252" s="2857"/>
      <c r="E1252" s="2857"/>
      <c r="F1252" s="2857"/>
      <c r="G1252" s="2857"/>
      <c r="H1252" s="2857"/>
    </row>
    <row r="1253" spans="1:8">
      <c r="A1253" s="2857"/>
      <c r="B1253" s="2857"/>
      <c r="C1253" s="2857"/>
      <c r="D1253" s="2857"/>
      <c r="E1253" s="2857"/>
      <c r="F1253" s="2857"/>
      <c r="G1253" s="2857"/>
      <c r="H1253" s="2857"/>
    </row>
    <row r="1254" spans="1:8">
      <c r="A1254" s="2857"/>
      <c r="B1254" s="2857"/>
      <c r="C1254" s="2857"/>
      <c r="D1254" s="2857"/>
      <c r="E1254" s="2857"/>
      <c r="F1254" s="2857"/>
      <c r="G1254" s="2857"/>
      <c r="H1254" s="2857"/>
    </row>
    <row r="1255" spans="1:8">
      <c r="A1255" s="2857"/>
      <c r="B1255" s="2857"/>
      <c r="C1255" s="2857"/>
      <c r="D1255" s="2857"/>
      <c r="E1255" s="2857"/>
      <c r="F1255" s="2857"/>
      <c r="G1255" s="2857"/>
      <c r="H1255" s="2857"/>
    </row>
    <row r="1256" spans="1:8">
      <c r="A1256" s="2857"/>
      <c r="B1256" s="2857"/>
      <c r="C1256" s="2857"/>
      <c r="D1256" s="2857"/>
      <c r="E1256" s="2857"/>
      <c r="F1256" s="2857"/>
      <c r="G1256" s="2857"/>
      <c r="H1256" s="2857"/>
    </row>
    <row r="1257" spans="1:8">
      <c r="A1257" s="2857"/>
      <c r="B1257" s="2857"/>
      <c r="C1257" s="2857"/>
      <c r="D1257" s="2857"/>
      <c r="E1257" s="2857"/>
      <c r="F1257" s="2857"/>
      <c r="G1257" s="2857"/>
      <c r="H1257" s="2857"/>
    </row>
    <row r="1258" spans="1:8">
      <c r="A1258" s="2857"/>
      <c r="B1258" s="2857"/>
      <c r="C1258" s="2857"/>
      <c r="D1258" s="2857"/>
      <c r="E1258" s="2857"/>
      <c r="F1258" s="2857"/>
      <c r="G1258" s="2857"/>
      <c r="H1258" s="2857"/>
    </row>
    <row r="1259" spans="1:8">
      <c r="A1259" s="2857"/>
      <c r="B1259" s="2857"/>
      <c r="C1259" s="2857"/>
      <c r="D1259" s="2857"/>
      <c r="E1259" s="2857"/>
      <c r="F1259" s="2857"/>
      <c r="G1259" s="2857"/>
      <c r="H1259" s="2857"/>
    </row>
    <row r="1260" spans="1:8">
      <c r="A1260" s="2857"/>
      <c r="B1260" s="2857"/>
      <c r="C1260" s="2857"/>
      <c r="D1260" s="2857"/>
      <c r="E1260" s="2857"/>
      <c r="F1260" s="2857"/>
      <c r="G1260" s="2857"/>
      <c r="H1260" s="2857"/>
    </row>
    <row r="1261" spans="1:8">
      <c r="A1261" s="2857"/>
      <c r="B1261" s="2857"/>
      <c r="C1261" s="2857"/>
      <c r="D1261" s="2857"/>
      <c r="E1261" s="2857"/>
      <c r="F1261" s="2857"/>
      <c r="G1261" s="2857"/>
      <c r="H1261" s="2857"/>
    </row>
    <row r="1262" spans="1:8">
      <c r="A1262" s="2857"/>
      <c r="B1262" s="2857"/>
      <c r="C1262" s="2857"/>
      <c r="D1262" s="2857"/>
      <c r="E1262" s="2857"/>
      <c r="F1262" s="2857"/>
      <c r="G1262" s="2857"/>
      <c r="H1262" s="2857"/>
    </row>
    <row r="1263" spans="1:8">
      <c r="A1263" s="2857"/>
      <c r="B1263" s="2857"/>
      <c r="C1263" s="2857"/>
      <c r="D1263" s="2857"/>
      <c r="E1263" s="2857"/>
      <c r="F1263" s="2857"/>
      <c r="G1263" s="2857"/>
      <c r="H1263" s="2857"/>
    </row>
    <row r="1264" spans="1:8">
      <c r="A1264" s="2857"/>
      <c r="B1264" s="2857"/>
      <c r="C1264" s="2857"/>
      <c r="D1264" s="2857"/>
      <c r="E1264" s="2857"/>
      <c r="F1264" s="2857"/>
      <c r="G1264" s="2857"/>
      <c r="H1264" s="2857"/>
    </row>
    <row r="1265" spans="1:8">
      <c r="A1265" s="2857"/>
      <c r="B1265" s="2857"/>
      <c r="C1265" s="2857"/>
      <c r="D1265" s="2857"/>
      <c r="E1265" s="2857"/>
      <c r="F1265" s="2857"/>
      <c r="G1265" s="2857"/>
      <c r="H1265" s="2857"/>
    </row>
    <row r="1266" spans="1:8">
      <c r="A1266" s="2857"/>
      <c r="B1266" s="2857"/>
      <c r="C1266" s="2857"/>
      <c r="D1266" s="2857"/>
      <c r="E1266" s="2857"/>
      <c r="F1266" s="2857"/>
      <c r="G1266" s="2857"/>
      <c r="H1266" s="2857"/>
    </row>
    <row r="1267" spans="1:8">
      <c r="A1267" s="2857"/>
      <c r="B1267" s="2857"/>
      <c r="C1267" s="2857"/>
      <c r="D1267" s="2857"/>
      <c r="E1267" s="2857"/>
      <c r="F1267" s="2857"/>
      <c r="G1267" s="2857"/>
      <c r="H1267" s="2857"/>
    </row>
    <row r="1268" spans="1:8">
      <c r="A1268" s="2857"/>
      <c r="B1268" s="2857"/>
      <c r="C1268" s="2857"/>
      <c r="D1268" s="2857"/>
      <c r="E1268" s="2857"/>
      <c r="F1268" s="2857"/>
      <c r="G1268" s="2857"/>
      <c r="H1268" s="2857"/>
    </row>
    <row r="1269" spans="1:8">
      <c r="A1269" s="2857"/>
      <c r="B1269" s="2857"/>
      <c r="C1269" s="2857"/>
      <c r="D1269" s="2857"/>
      <c r="E1269" s="2857"/>
      <c r="F1269" s="2857"/>
      <c r="G1269" s="2857"/>
      <c r="H1269" s="2857"/>
    </row>
    <row r="1270" spans="1:8">
      <c r="A1270" s="2857"/>
      <c r="B1270" s="2857"/>
      <c r="C1270" s="2857"/>
      <c r="D1270" s="2857"/>
      <c r="E1270" s="2857"/>
      <c r="F1270" s="2857"/>
      <c r="G1270" s="2857"/>
      <c r="H1270" s="2857"/>
    </row>
    <row r="1271" spans="1:8">
      <c r="A1271" s="2857"/>
      <c r="B1271" s="2857"/>
      <c r="C1271" s="2857"/>
      <c r="D1271" s="2857"/>
      <c r="E1271" s="2857"/>
      <c r="F1271" s="2857"/>
      <c r="G1271" s="2857"/>
      <c r="H1271" s="2857"/>
    </row>
    <row r="1272" spans="1:8">
      <c r="A1272" s="2857"/>
      <c r="B1272" s="2857"/>
      <c r="C1272" s="2857"/>
      <c r="D1272" s="2857"/>
      <c r="E1272" s="2857"/>
      <c r="F1272" s="2857"/>
      <c r="G1272" s="2857"/>
      <c r="H1272" s="2857"/>
    </row>
    <row r="1273" spans="1:8">
      <c r="A1273" s="2857"/>
      <c r="B1273" s="2857"/>
      <c r="C1273" s="2857"/>
      <c r="D1273" s="2857"/>
      <c r="E1273" s="2857"/>
      <c r="F1273" s="2857"/>
      <c r="G1273" s="2857"/>
      <c r="H1273" s="2857"/>
    </row>
    <row r="1274" spans="1:8">
      <c r="A1274" s="2857"/>
      <c r="B1274" s="2857"/>
      <c r="C1274" s="2857"/>
      <c r="D1274" s="2857"/>
      <c r="E1274" s="2857"/>
      <c r="F1274" s="2857"/>
      <c r="G1274" s="2857"/>
      <c r="H1274" s="2857"/>
    </row>
    <row r="1275" spans="1:8">
      <c r="A1275" s="2857"/>
      <c r="B1275" s="2857"/>
      <c r="C1275" s="2857"/>
      <c r="D1275" s="2857"/>
      <c r="E1275" s="2857"/>
      <c r="F1275" s="2857"/>
      <c r="G1275" s="2857"/>
      <c r="H1275" s="2857"/>
    </row>
    <row r="1276" spans="1:8">
      <c r="A1276" s="2857"/>
      <c r="B1276" s="2857"/>
      <c r="C1276" s="2857"/>
      <c r="D1276" s="2857"/>
      <c r="E1276" s="2857"/>
      <c r="F1276" s="2857"/>
      <c r="G1276" s="2857"/>
      <c r="H1276" s="2857"/>
    </row>
    <row r="1277" spans="1:8">
      <c r="A1277" s="2857"/>
      <c r="B1277" s="2857"/>
      <c r="C1277" s="2857"/>
      <c r="D1277" s="2857"/>
      <c r="E1277" s="2857"/>
      <c r="F1277" s="2857"/>
      <c r="G1277" s="2857"/>
      <c r="H1277" s="2857"/>
    </row>
    <row r="1278" spans="1:8">
      <c r="A1278" s="2857"/>
      <c r="B1278" s="2857"/>
      <c r="C1278" s="2857"/>
      <c r="D1278" s="2857"/>
      <c r="E1278" s="2857"/>
      <c r="F1278" s="2857"/>
      <c r="G1278" s="2857"/>
      <c r="H1278" s="2857"/>
    </row>
    <row r="1279" spans="1:8">
      <c r="A1279" s="2857"/>
      <c r="B1279" s="2857"/>
      <c r="C1279" s="2857"/>
      <c r="D1279" s="2857"/>
      <c r="E1279" s="2857"/>
      <c r="F1279" s="2857"/>
      <c r="G1279" s="2857"/>
      <c r="H1279" s="2857"/>
    </row>
    <row r="1280" spans="1:8">
      <c r="A1280" s="2857"/>
      <c r="B1280" s="2857"/>
      <c r="C1280" s="2857"/>
      <c r="D1280" s="2857"/>
      <c r="E1280" s="2857"/>
      <c r="F1280" s="2857"/>
      <c r="G1280" s="2857"/>
      <c r="H1280" s="2857"/>
    </row>
    <row r="1281" spans="1:8">
      <c r="A1281" s="2857"/>
      <c r="B1281" s="2857"/>
      <c r="C1281" s="2857"/>
      <c r="D1281" s="2857"/>
      <c r="E1281" s="2857"/>
      <c r="F1281" s="2857"/>
      <c r="G1281" s="2857"/>
      <c r="H1281" s="2857"/>
    </row>
    <row r="1282" spans="1:8">
      <c r="A1282" s="2857"/>
      <c r="B1282" s="2857"/>
      <c r="C1282" s="2857"/>
      <c r="D1282" s="2857"/>
      <c r="E1282" s="2857"/>
      <c r="F1282" s="2857"/>
      <c r="G1282" s="2857"/>
      <c r="H1282" s="2857"/>
    </row>
    <row r="1283" spans="1:8">
      <c r="A1283" s="2857"/>
      <c r="B1283" s="2857"/>
      <c r="C1283" s="2857"/>
      <c r="D1283" s="2857"/>
      <c r="E1283" s="2857"/>
      <c r="F1283" s="2857"/>
      <c r="G1283" s="2857"/>
      <c r="H1283" s="2857"/>
    </row>
    <row r="1284" spans="1:8">
      <c r="A1284" s="2857"/>
      <c r="B1284" s="2857"/>
      <c r="C1284" s="2857"/>
      <c r="D1284" s="2857"/>
      <c r="E1284" s="2857"/>
      <c r="F1284" s="2857"/>
      <c r="G1284" s="2857"/>
      <c r="H1284" s="2857"/>
    </row>
    <row r="1285" spans="1:8">
      <c r="A1285" s="2857"/>
      <c r="B1285" s="2857"/>
      <c r="C1285" s="2857"/>
      <c r="D1285" s="2857"/>
      <c r="E1285" s="2857"/>
      <c r="F1285" s="2857"/>
      <c r="G1285" s="2857"/>
      <c r="H1285" s="2857"/>
    </row>
    <row r="1286" spans="1:8">
      <c r="A1286" s="2857"/>
      <c r="B1286" s="2857"/>
      <c r="C1286" s="2857"/>
      <c r="D1286" s="2857"/>
      <c r="E1286" s="2857"/>
      <c r="F1286" s="2857"/>
      <c r="G1286" s="2857"/>
      <c r="H1286" s="2857"/>
    </row>
    <row r="1287" spans="1:8">
      <c r="A1287" s="2857"/>
      <c r="B1287" s="2857"/>
      <c r="C1287" s="2857"/>
      <c r="D1287" s="2857"/>
      <c r="E1287" s="2857"/>
      <c r="F1287" s="2857"/>
      <c r="G1287" s="2857"/>
      <c r="H1287" s="2857"/>
    </row>
    <row r="1288" spans="1:8">
      <c r="A1288" s="2857"/>
      <c r="B1288" s="2857"/>
      <c r="C1288" s="2857"/>
      <c r="D1288" s="2857"/>
      <c r="E1288" s="2857"/>
      <c r="F1288" s="2857"/>
      <c r="G1288" s="2857"/>
      <c r="H1288" s="2857"/>
    </row>
    <row r="1289" spans="1:8">
      <c r="A1289" s="2857"/>
      <c r="B1289" s="2857"/>
      <c r="C1289" s="2857"/>
      <c r="D1289" s="2857"/>
      <c r="E1289" s="2857"/>
      <c r="F1289" s="2857"/>
      <c r="G1289" s="2857"/>
      <c r="H1289" s="2857"/>
    </row>
    <row r="1290" spans="1:8">
      <c r="A1290" s="2857"/>
      <c r="B1290" s="2857"/>
      <c r="C1290" s="2857"/>
      <c r="D1290" s="2857"/>
      <c r="E1290" s="2857"/>
      <c r="F1290" s="2857"/>
      <c r="G1290" s="2857"/>
      <c r="H1290" s="2857"/>
    </row>
    <row r="1291" spans="1:8">
      <c r="A1291" s="2857"/>
      <c r="B1291" s="2857"/>
      <c r="C1291" s="2857"/>
      <c r="D1291" s="2857"/>
      <c r="E1291" s="2857"/>
      <c r="F1291" s="2857"/>
      <c r="G1291" s="2857"/>
      <c r="H1291" s="2857"/>
    </row>
    <row r="1292" spans="1:8">
      <c r="A1292" s="2857"/>
      <c r="B1292" s="2857"/>
      <c r="C1292" s="2857"/>
      <c r="D1292" s="2857"/>
      <c r="E1292" s="2857"/>
      <c r="F1292" s="2857"/>
      <c r="G1292" s="2857"/>
      <c r="H1292" s="2857"/>
    </row>
    <row r="1293" spans="1:8">
      <c r="A1293" s="2857"/>
      <c r="B1293" s="2857"/>
      <c r="C1293" s="2857"/>
      <c r="D1293" s="2857"/>
      <c r="E1293" s="2857"/>
      <c r="F1293" s="2857"/>
      <c r="G1293" s="2857"/>
      <c r="H1293" s="2857"/>
    </row>
    <row r="1294" spans="1:8">
      <c r="A1294" s="2857"/>
      <c r="B1294" s="2857"/>
      <c r="C1294" s="2857"/>
      <c r="D1294" s="2857"/>
      <c r="E1294" s="2857"/>
      <c r="F1294" s="2857"/>
      <c r="G1294" s="2857"/>
      <c r="H1294" s="2857"/>
    </row>
    <row r="1295" spans="1:8">
      <c r="A1295" s="2857"/>
      <c r="B1295" s="2857"/>
      <c r="C1295" s="2857"/>
      <c r="D1295" s="2857"/>
      <c r="E1295" s="2857"/>
      <c r="F1295" s="2857"/>
      <c r="G1295" s="2857"/>
      <c r="H1295" s="2857"/>
    </row>
    <row r="1296" spans="1:8">
      <c r="A1296" s="2857"/>
      <c r="B1296" s="2857"/>
      <c r="C1296" s="2857"/>
      <c r="D1296" s="2857"/>
      <c r="E1296" s="2857"/>
      <c r="F1296" s="2857"/>
      <c r="G1296" s="2857"/>
      <c r="H1296" s="2857"/>
    </row>
    <row r="1297" spans="1:8">
      <c r="A1297" s="2857"/>
      <c r="B1297" s="2857"/>
      <c r="C1297" s="2857"/>
      <c r="D1297" s="2857"/>
      <c r="E1297" s="2857"/>
      <c r="F1297" s="2857"/>
      <c r="G1297" s="2857"/>
      <c r="H1297" s="2857"/>
    </row>
    <row r="1298" spans="1:8">
      <c r="A1298" s="2857"/>
      <c r="B1298" s="2857"/>
      <c r="C1298" s="2857"/>
      <c r="D1298" s="2857"/>
      <c r="E1298" s="2857"/>
      <c r="F1298" s="2857"/>
      <c r="G1298" s="2857"/>
      <c r="H1298" s="2857"/>
    </row>
    <row r="1299" spans="1:8">
      <c r="A1299" s="2857"/>
      <c r="B1299" s="2857"/>
      <c r="C1299" s="2857"/>
      <c r="D1299" s="2857"/>
      <c r="E1299" s="2857"/>
      <c r="F1299" s="2857"/>
      <c r="G1299" s="2857"/>
      <c r="H1299" s="2857"/>
    </row>
    <row r="1300" spans="1:8">
      <c r="A1300" s="2857"/>
      <c r="B1300" s="2857"/>
      <c r="C1300" s="2857"/>
      <c r="D1300" s="2857"/>
      <c r="E1300" s="2857"/>
      <c r="F1300" s="2857"/>
      <c r="G1300" s="2857"/>
      <c r="H1300" s="2857"/>
    </row>
    <row r="1301" spans="1:8">
      <c r="A1301" s="2857"/>
      <c r="B1301" s="2857"/>
      <c r="C1301" s="2857"/>
      <c r="D1301" s="2857"/>
      <c r="E1301" s="2857"/>
      <c r="F1301" s="2857"/>
      <c r="G1301" s="2857"/>
      <c r="H1301" s="2857"/>
    </row>
    <row r="1302" spans="1:8">
      <c r="A1302" s="2857"/>
      <c r="B1302" s="2857"/>
      <c r="C1302" s="2857"/>
      <c r="D1302" s="2857"/>
      <c r="E1302" s="2857"/>
      <c r="F1302" s="2857"/>
      <c r="G1302" s="2857"/>
      <c r="H1302" s="2857"/>
    </row>
    <row r="1303" spans="1:8">
      <c r="A1303" s="2857"/>
      <c r="B1303" s="2857"/>
      <c r="C1303" s="2857"/>
      <c r="D1303" s="2857"/>
      <c r="E1303" s="2857"/>
      <c r="F1303" s="2857"/>
      <c r="G1303" s="2857"/>
      <c r="H1303" s="2857"/>
    </row>
    <row r="1304" spans="1:8">
      <c r="A1304" s="2857"/>
      <c r="B1304" s="2857"/>
      <c r="C1304" s="2857"/>
      <c r="D1304" s="2857"/>
      <c r="E1304" s="2857"/>
      <c r="F1304" s="2857"/>
      <c r="G1304" s="2857"/>
      <c r="H1304" s="2857"/>
    </row>
    <row r="1305" spans="1:8">
      <c r="A1305" s="2857"/>
      <c r="B1305" s="2857"/>
      <c r="C1305" s="2857"/>
      <c r="D1305" s="2857"/>
      <c r="E1305" s="2857"/>
      <c r="F1305" s="2857"/>
      <c r="G1305" s="2857"/>
      <c r="H1305" s="2857"/>
    </row>
    <row r="1306" spans="1:8">
      <c r="A1306" s="2857"/>
      <c r="B1306" s="2857"/>
      <c r="C1306" s="2857"/>
      <c r="D1306" s="2857"/>
      <c r="E1306" s="2857"/>
      <c r="F1306" s="2857"/>
      <c r="G1306" s="2857"/>
      <c r="H1306" s="2857"/>
    </row>
    <row r="1307" spans="1:8">
      <c r="A1307" s="2857"/>
      <c r="B1307" s="2857"/>
      <c r="C1307" s="2857"/>
      <c r="D1307" s="2857"/>
      <c r="E1307" s="2857"/>
      <c r="F1307" s="2857"/>
      <c r="G1307" s="2857"/>
      <c r="H1307" s="2857"/>
    </row>
    <row r="1308" spans="1:8">
      <c r="A1308" s="2857"/>
      <c r="B1308" s="2857"/>
      <c r="C1308" s="2857"/>
      <c r="D1308" s="2857"/>
      <c r="E1308" s="2857"/>
      <c r="F1308" s="2857"/>
      <c r="G1308" s="2857"/>
      <c r="H1308" s="2857"/>
    </row>
    <row r="1309" spans="1:8">
      <c r="A1309" s="2857"/>
      <c r="B1309" s="2857"/>
      <c r="C1309" s="2857"/>
      <c r="D1309" s="2857"/>
      <c r="E1309" s="2857"/>
      <c r="F1309" s="2857"/>
      <c r="G1309" s="2857"/>
      <c r="H1309" s="2857"/>
    </row>
    <row r="1310" spans="1:8">
      <c r="A1310" s="2857"/>
      <c r="B1310" s="2857"/>
      <c r="C1310" s="2857"/>
      <c r="D1310" s="2857"/>
      <c r="E1310" s="2857"/>
      <c r="F1310" s="2857"/>
      <c r="G1310" s="2857"/>
      <c r="H1310" s="2857"/>
    </row>
    <row r="1311" spans="1:8">
      <c r="A1311" s="2857"/>
      <c r="B1311" s="2857"/>
      <c r="C1311" s="2857"/>
      <c r="D1311" s="2857"/>
      <c r="E1311" s="2857"/>
      <c r="F1311" s="2857"/>
      <c r="G1311" s="2857"/>
      <c r="H1311" s="2857"/>
    </row>
    <row r="1312" spans="1:8">
      <c r="A1312" s="2857"/>
      <c r="B1312" s="2857"/>
      <c r="C1312" s="2857"/>
      <c r="D1312" s="2857"/>
      <c r="E1312" s="2857"/>
      <c r="F1312" s="2857"/>
      <c r="G1312" s="2857"/>
      <c r="H1312" s="2857"/>
    </row>
    <row r="1313" spans="1:8">
      <c r="A1313" s="2857"/>
      <c r="B1313" s="2857"/>
      <c r="C1313" s="2857"/>
      <c r="D1313" s="2857"/>
      <c r="E1313" s="2857"/>
      <c r="F1313" s="2857"/>
      <c r="G1313" s="2857"/>
      <c r="H1313" s="2857"/>
    </row>
    <row r="1314" spans="1:8">
      <c r="A1314" s="2857"/>
      <c r="B1314" s="2857"/>
      <c r="C1314" s="2857"/>
      <c r="D1314" s="2857"/>
      <c r="E1314" s="2857"/>
      <c r="F1314" s="2857"/>
      <c r="G1314" s="2857"/>
      <c r="H1314" s="2857"/>
    </row>
    <row r="1315" spans="1:8">
      <c r="A1315" s="2857"/>
      <c r="B1315" s="2857"/>
      <c r="C1315" s="2857"/>
      <c r="D1315" s="2857"/>
      <c r="E1315" s="2857"/>
      <c r="F1315" s="2857"/>
      <c r="G1315" s="2857"/>
      <c r="H1315" s="2857"/>
    </row>
    <row r="1316" spans="1:8">
      <c r="A1316" s="2857"/>
      <c r="B1316" s="2857"/>
      <c r="C1316" s="2857"/>
      <c r="D1316" s="2857"/>
      <c r="E1316" s="2857"/>
      <c r="F1316" s="2857"/>
      <c r="G1316" s="2857"/>
      <c r="H1316" s="2857"/>
    </row>
    <row r="1317" spans="1:8">
      <c r="A1317" s="2857"/>
      <c r="B1317" s="2857"/>
      <c r="C1317" s="2857"/>
      <c r="D1317" s="2857"/>
      <c r="E1317" s="2857"/>
      <c r="F1317" s="2857"/>
      <c r="G1317" s="2857"/>
      <c r="H1317" s="2857"/>
    </row>
    <row r="1318" spans="1:8">
      <c r="A1318" s="2857"/>
      <c r="B1318" s="2857"/>
      <c r="C1318" s="2857"/>
      <c r="D1318" s="2857"/>
      <c r="E1318" s="2857"/>
      <c r="F1318" s="2857"/>
      <c r="G1318" s="2857"/>
      <c r="H1318" s="2857"/>
    </row>
    <row r="1319" spans="1:8">
      <c r="A1319" s="2857"/>
      <c r="B1319" s="2857"/>
      <c r="C1319" s="2857"/>
      <c r="D1319" s="2857"/>
      <c r="E1319" s="2857"/>
      <c r="F1319" s="2857"/>
      <c r="G1319" s="2857"/>
      <c r="H1319" s="2857"/>
    </row>
    <row r="1320" spans="1:8">
      <c r="A1320" s="2857"/>
      <c r="B1320" s="2857"/>
      <c r="C1320" s="2857"/>
      <c r="D1320" s="2857"/>
      <c r="E1320" s="2857"/>
      <c r="F1320" s="2857"/>
      <c r="G1320" s="2857"/>
      <c r="H1320" s="2857"/>
    </row>
    <row r="1321" spans="1:8">
      <c r="A1321" s="2857"/>
      <c r="B1321" s="2857"/>
      <c r="C1321" s="2857"/>
      <c r="D1321" s="2857"/>
      <c r="E1321" s="2857"/>
      <c r="F1321" s="2857"/>
      <c r="G1321" s="2857"/>
      <c r="H1321" s="2857"/>
    </row>
    <row r="1322" spans="1:8">
      <c r="A1322" s="2857"/>
      <c r="B1322" s="2857"/>
      <c r="C1322" s="2857"/>
      <c r="D1322" s="2857"/>
      <c r="E1322" s="2857"/>
      <c r="F1322" s="2857"/>
      <c r="G1322" s="2857"/>
      <c r="H1322" s="2857"/>
    </row>
    <row r="1323" spans="1:8">
      <c r="A1323" s="2857"/>
      <c r="B1323" s="2857"/>
      <c r="C1323" s="2857"/>
      <c r="D1323" s="2857"/>
      <c r="E1323" s="2857"/>
      <c r="F1323" s="2857"/>
      <c r="G1323" s="2857"/>
      <c r="H1323" s="2857"/>
    </row>
    <row r="1324" spans="1:8">
      <c r="A1324" s="2857"/>
      <c r="B1324" s="2857"/>
      <c r="C1324" s="2857"/>
      <c r="D1324" s="2857"/>
      <c r="E1324" s="2857"/>
      <c r="F1324" s="2857"/>
      <c r="G1324" s="2857"/>
      <c r="H1324" s="2857"/>
    </row>
    <row r="1325" spans="1:8">
      <c r="B1325" s="2857"/>
      <c r="C1325" s="2857"/>
      <c r="D1325" s="2857"/>
      <c r="E1325" s="2857"/>
      <c r="F1325" s="2857"/>
      <c r="G1325" s="2857"/>
      <c r="H1325" s="2857"/>
    </row>
  </sheetData>
  <mergeCells count="9">
    <mergeCell ref="A163:H164"/>
    <mergeCell ref="E6:F6"/>
    <mergeCell ref="G6:H6"/>
    <mergeCell ref="A8:B8"/>
    <mergeCell ref="A151:B151"/>
    <mergeCell ref="A160:B160"/>
    <mergeCell ref="A6:A7"/>
    <mergeCell ref="B6:B7"/>
    <mergeCell ref="C6:D6"/>
  </mergeCells>
  <conditionalFormatting sqref="A151">
    <cfRule type="duplicateValues" dxfId="244" priority="1"/>
    <cfRule type="duplicateValues" dxfId="243" priority="2"/>
  </conditionalFormatting>
  <conditionalFormatting sqref="A160">
    <cfRule type="duplicateValues" dxfId="242" priority="3"/>
    <cfRule type="duplicateValues" dxfId="241" priority="4"/>
  </conditionalFormatting>
  <conditionalFormatting sqref="A161">
    <cfRule type="duplicateValues" dxfId="240" priority="7"/>
  </conditionalFormatting>
  <conditionalFormatting sqref="A1:A150">
    <cfRule type="duplicateValues" dxfId="239" priority="8"/>
  </conditionalFormatting>
  <conditionalFormatting sqref="A152:A159">
    <cfRule type="duplicateValues" dxfId="238" priority="5"/>
    <cfRule type="duplicateValues" dxfId="237" priority="6"/>
  </conditionalFormatting>
  <printOptions horizontalCentered="1"/>
  <pageMargins left="0.51181102362204722" right="0.51181102362204722" top="0.74803149606299213" bottom="0.35433070866141736" header="0.31496062992125984" footer="0.31496062992125984"/>
  <pageSetup paperSize="9" orientation="landscape" horizontalDpi="4294967294" verticalDpi="4294967294" r:id="rId1"/>
  <headerFooter>
    <oddFooter>&amp;R&amp;P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328"/>
  <sheetViews>
    <sheetView zoomScaleNormal="100" workbookViewId="0">
      <pane ySplit="7" topLeftCell="A8" activePane="bottomLeft" state="frozen"/>
      <selection pane="bottomLeft" activeCell="Q19" sqref="Q19"/>
    </sheetView>
  </sheetViews>
  <sheetFormatPr defaultColWidth="9" defaultRowHeight="15"/>
  <cols>
    <col min="2" max="2" width="60.7109375" customWidth="1"/>
    <col min="3" max="3" width="9.28515625" customWidth="1"/>
    <col min="4" max="4" width="8.5703125" customWidth="1"/>
    <col min="5" max="5" width="9.140625" customWidth="1"/>
    <col min="6" max="8" width="8.85546875" customWidth="1"/>
  </cols>
  <sheetData>
    <row r="1" spans="1:9">
      <c r="A1" s="660"/>
      <c r="B1" s="661" t="s">
        <v>0</v>
      </c>
      <c r="C1" s="307" t="s">
        <v>1</v>
      </c>
      <c r="D1" s="307"/>
      <c r="E1" s="243"/>
      <c r="F1" s="243"/>
      <c r="G1" s="239"/>
      <c r="H1" s="239"/>
      <c r="I1" s="672"/>
    </row>
    <row r="2" spans="1:9">
      <c r="A2" s="662"/>
      <c r="B2" s="661" t="s">
        <v>2</v>
      </c>
      <c r="C2" s="307" t="s">
        <v>179</v>
      </c>
      <c r="D2" s="663"/>
      <c r="E2" s="243"/>
      <c r="F2" s="243"/>
      <c r="G2" s="239"/>
      <c r="H2" s="239"/>
      <c r="I2" s="672"/>
    </row>
    <row r="3" spans="1:9">
      <c r="A3" s="662"/>
      <c r="B3" s="661" t="s">
        <v>1787</v>
      </c>
      <c r="C3" s="664" t="s">
        <v>1788</v>
      </c>
      <c r="D3" s="664"/>
      <c r="E3" s="243"/>
      <c r="F3" s="243"/>
      <c r="G3" s="239"/>
      <c r="H3" s="239"/>
      <c r="I3" s="672"/>
    </row>
    <row r="4" spans="1:9">
      <c r="A4" s="662"/>
      <c r="B4" s="661" t="s">
        <v>312</v>
      </c>
      <c r="C4" s="664" t="s">
        <v>48</v>
      </c>
      <c r="D4" s="664"/>
      <c r="E4" s="243"/>
      <c r="F4" s="243"/>
      <c r="G4" s="239"/>
      <c r="H4" s="239"/>
      <c r="I4" s="673"/>
    </row>
    <row r="5" spans="1:9">
      <c r="A5" s="311"/>
      <c r="B5" s="277"/>
      <c r="C5" s="277"/>
      <c r="D5" s="277"/>
      <c r="E5" s="243"/>
      <c r="F5" s="243"/>
      <c r="G5" s="239"/>
      <c r="H5" s="239"/>
      <c r="I5" s="159"/>
    </row>
    <row r="6" spans="1:9">
      <c r="A6" s="3581" t="s">
        <v>276</v>
      </c>
      <c r="B6" s="3581" t="s">
        <v>1798</v>
      </c>
      <c r="C6" s="3476" t="s">
        <v>255</v>
      </c>
      <c r="D6" s="3477"/>
      <c r="E6" s="3478" t="s">
        <v>256</v>
      </c>
      <c r="F6" s="3479"/>
      <c r="G6" s="3476" t="s">
        <v>144</v>
      </c>
      <c r="H6" s="3477"/>
      <c r="I6" s="159"/>
    </row>
    <row r="7" spans="1:9" ht="24">
      <c r="A7" s="3582"/>
      <c r="B7" s="3582"/>
      <c r="C7" s="89" t="s">
        <v>190</v>
      </c>
      <c r="D7" s="7" t="s">
        <v>257</v>
      </c>
      <c r="E7" s="89" t="s">
        <v>190</v>
      </c>
      <c r="F7" s="7" t="s">
        <v>257</v>
      </c>
      <c r="G7" s="89" t="s">
        <v>190</v>
      </c>
      <c r="H7" s="7" t="s">
        <v>257</v>
      </c>
      <c r="I7" s="159"/>
    </row>
    <row r="8" spans="1:9">
      <c r="A8" s="3583" t="s">
        <v>2106</v>
      </c>
      <c r="B8" s="3584"/>
      <c r="C8" s="312"/>
      <c r="D8" s="312"/>
      <c r="E8" s="312"/>
      <c r="F8" s="312"/>
      <c r="G8" s="244"/>
      <c r="H8" s="244"/>
      <c r="I8" s="159"/>
    </row>
    <row r="9" spans="1:9" ht="24">
      <c r="A9" s="592">
        <v>130207</v>
      </c>
      <c r="B9" s="602" t="s">
        <v>5616</v>
      </c>
      <c r="C9" s="199">
        <v>0</v>
      </c>
      <c r="D9" s="199">
        <v>10</v>
      </c>
      <c r="E9" s="147">
        <v>1</v>
      </c>
      <c r="F9" s="147">
        <v>100</v>
      </c>
      <c r="G9" s="147">
        <f t="shared" ref="G9:G40" si="0">C9+E9</f>
        <v>1</v>
      </c>
      <c r="H9" s="147">
        <f t="shared" ref="H9:H40" si="1">D9+F9</f>
        <v>110</v>
      </c>
      <c r="I9" s="159"/>
    </row>
    <row r="10" spans="1:9">
      <c r="A10" s="592">
        <v>260076</v>
      </c>
      <c r="B10" s="602" t="s">
        <v>2274</v>
      </c>
      <c r="C10" s="199">
        <v>332</v>
      </c>
      <c r="D10" s="199">
        <v>350</v>
      </c>
      <c r="E10" s="147">
        <v>538</v>
      </c>
      <c r="F10" s="147">
        <v>700</v>
      </c>
      <c r="G10" s="147">
        <f t="shared" si="0"/>
        <v>870</v>
      </c>
      <c r="H10" s="147">
        <f t="shared" si="1"/>
        <v>1050</v>
      </c>
      <c r="I10" s="159"/>
    </row>
    <row r="11" spans="1:9">
      <c r="A11" s="665" t="s">
        <v>2117</v>
      </c>
      <c r="B11" s="666" t="s">
        <v>2118</v>
      </c>
      <c r="C11" s="199">
        <v>10</v>
      </c>
      <c r="D11" s="199">
        <v>50</v>
      </c>
      <c r="E11" s="147">
        <v>862</v>
      </c>
      <c r="F11" s="147">
        <v>800</v>
      </c>
      <c r="G11" s="147">
        <f t="shared" si="0"/>
        <v>872</v>
      </c>
      <c r="H11" s="147">
        <f t="shared" si="1"/>
        <v>850</v>
      </c>
      <c r="I11" s="159"/>
    </row>
    <row r="12" spans="1:9">
      <c r="A12" s="667" t="s">
        <v>2121</v>
      </c>
      <c r="B12" s="668" t="s">
        <v>2122</v>
      </c>
      <c r="C12" s="199">
        <v>0</v>
      </c>
      <c r="D12" s="199">
        <v>0</v>
      </c>
      <c r="E12" s="147">
        <v>0</v>
      </c>
      <c r="F12" s="147">
        <v>5</v>
      </c>
      <c r="G12" s="147">
        <f t="shared" si="0"/>
        <v>0</v>
      </c>
      <c r="H12" s="147">
        <f t="shared" si="1"/>
        <v>5</v>
      </c>
      <c r="I12" s="159"/>
    </row>
    <row r="13" spans="1:9">
      <c r="A13" s="194" t="s">
        <v>5617</v>
      </c>
      <c r="B13" s="199" t="s">
        <v>5618</v>
      </c>
      <c r="C13" s="199">
        <v>0</v>
      </c>
      <c r="D13" s="199">
        <v>10</v>
      </c>
      <c r="E13" s="147">
        <v>13</v>
      </c>
      <c r="F13" s="147">
        <v>20</v>
      </c>
      <c r="G13" s="147">
        <f t="shared" si="0"/>
        <v>13</v>
      </c>
      <c r="H13" s="147">
        <f t="shared" si="1"/>
        <v>30</v>
      </c>
      <c r="I13" s="159"/>
    </row>
    <row r="14" spans="1:9" ht="24">
      <c r="A14" s="375" t="s">
        <v>2599</v>
      </c>
      <c r="B14" s="162" t="s">
        <v>2600</v>
      </c>
      <c r="C14" s="199">
        <v>0</v>
      </c>
      <c r="D14" s="199">
        <v>0</v>
      </c>
      <c r="E14" s="147">
        <v>14</v>
      </c>
      <c r="F14" s="147">
        <v>20</v>
      </c>
      <c r="G14" s="147">
        <f t="shared" si="0"/>
        <v>14</v>
      </c>
      <c r="H14" s="147">
        <f t="shared" si="1"/>
        <v>20</v>
      </c>
      <c r="I14" s="159"/>
    </row>
    <row r="15" spans="1:9">
      <c r="A15" s="194" t="s">
        <v>2295</v>
      </c>
      <c r="B15" s="152" t="s">
        <v>2296</v>
      </c>
      <c r="C15" s="199">
        <v>0</v>
      </c>
      <c r="D15" s="199">
        <v>0</v>
      </c>
      <c r="E15" s="147">
        <v>3</v>
      </c>
      <c r="F15" s="147">
        <v>5</v>
      </c>
      <c r="G15" s="147">
        <f t="shared" si="0"/>
        <v>3</v>
      </c>
      <c r="H15" s="147">
        <f t="shared" si="1"/>
        <v>5</v>
      </c>
      <c r="I15" s="159"/>
    </row>
    <row r="16" spans="1:9">
      <c r="A16" s="193" t="s">
        <v>2127</v>
      </c>
      <c r="B16" s="162" t="s">
        <v>5498</v>
      </c>
      <c r="C16" s="199">
        <v>6</v>
      </c>
      <c r="D16" s="199">
        <v>10</v>
      </c>
      <c r="E16" s="147">
        <v>811</v>
      </c>
      <c r="F16" s="147">
        <v>800</v>
      </c>
      <c r="G16" s="147">
        <f t="shared" si="0"/>
        <v>817</v>
      </c>
      <c r="H16" s="147">
        <f t="shared" si="1"/>
        <v>810</v>
      </c>
      <c r="I16" s="159"/>
    </row>
    <row r="17" spans="1:9">
      <c r="A17" s="194" t="s">
        <v>2129</v>
      </c>
      <c r="B17" s="152" t="s">
        <v>2130</v>
      </c>
      <c r="C17" s="199">
        <v>0</v>
      </c>
      <c r="D17" s="199">
        <v>0</v>
      </c>
      <c r="E17" s="147">
        <v>13</v>
      </c>
      <c r="F17" s="147">
        <v>20</v>
      </c>
      <c r="G17" s="147">
        <f t="shared" si="0"/>
        <v>13</v>
      </c>
      <c r="H17" s="147">
        <f t="shared" si="1"/>
        <v>20</v>
      </c>
      <c r="I17" s="159"/>
    </row>
    <row r="18" spans="1:9">
      <c r="A18" s="665" t="s">
        <v>2297</v>
      </c>
      <c r="B18" s="666" t="s">
        <v>5619</v>
      </c>
      <c r="C18" s="199">
        <v>0</v>
      </c>
      <c r="D18" s="199">
        <v>50</v>
      </c>
      <c r="E18" s="147">
        <v>162</v>
      </c>
      <c r="F18" s="147">
        <v>180</v>
      </c>
      <c r="G18" s="147">
        <f t="shared" si="0"/>
        <v>162</v>
      </c>
      <c r="H18" s="147">
        <f t="shared" si="1"/>
        <v>230</v>
      </c>
      <c r="I18" s="159"/>
    </row>
    <row r="19" spans="1:9">
      <c r="A19" s="669" t="s">
        <v>5620</v>
      </c>
      <c r="B19" s="670" t="s">
        <v>5621</v>
      </c>
      <c r="C19" s="199">
        <v>0</v>
      </c>
      <c r="D19" s="199">
        <v>2</v>
      </c>
      <c r="E19" s="147">
        <v>10</v>
      </c>
      <c r="F19" s="147">
        <v>10</v>
      </c>
      <c r="G19" s="147">
        <f t="shared" si="0"/>
        <v>10</v>
      </c>
      <c r="H19" s="147">
        <f t="shared" si="1"/>
        <v>12</v>
      </c>
      <c r="I19" s="159"/>
    </row>
    <row r="20" spans="1:9">
      <c r="A20" s="282" t="s">
        <v>2299</v>
      </c>
      <c r="B20" s="152" t="s">
        <v>2300</v>
      </c>
      <c r="C20" s="199">
        <v>0</v>
      </c>
      <c r="D20" s="199">
        <v>0</v>
      </c>
      <c r="E20" s="147">
        <v>24</v>
      </c>
      <c r="F20" s="147">
        <v>50</v>
      </c>
      <c r="G20" s="147">
        <f t="shared" si="0"/>
        <v>24</v>
      </c>
      <c r="H20" s="147">
        <f t="shared" si="1"/>
        <v>50</v>
      </c>
      <c r="I20" s="159"/>
    </row>
    <row r="21" spans="1:9">
      <c r="A21" s="282" t="s">
        <v>2301</v>
      </c>
      <c r="B21" s="152" t="s">
        <v>2302</v>
      </c>
      <c r="C21" s="199">
        <v>0</v>
      </c>
      <c r="D21" s="199">
        <v>0</v>
      </c>
      <c r="E21" s="147">
        <v>2</v>
      </c>
      <c r="F21" s="147">
        <v>10</v>
      </c>
      <c r="G21" s="147">
        <f t="shared" si="0"/>
        <v>2</v>
      </c>
      <c r="H21" s="147">
        <f t="shared" si="1"/>
        <v>10</v>
      </c>
      <c r="I21" s="159"/>
    </row>
    <row r="22" spans="1:9">
      <c r="A22" s="665" t="s">
        <v>2131</v>
      </c>
      <c r="B22" s="666" t="s">
        <v>2132</v>
      </c>
      <c r="C22" s="199">
        <v>1395</v>
      </c>
      <c r="D22" s="199">
        <v>1700</v>
      </c>
      <c r="E22" s="147">
        <v>7382</v>
      </c>
      <c r="F22" s="147">
        <v>8000</v>
      </c>
      <c r="G22" s="147">
        <f t="shared" si="0"/>
        <v>8777</v>
      </c>
      <c r="H22" s="147">
        <f t="shared" si="1"/>
        <v>9700</v>
      </c>
      <c r="I22" s="159"/>
    </row>
    <row r="23" spans="1:9">
      <c r="A23" s="665" t="s">
        <v>2133</v>
      </c>
      <c r="B23" s="666" t="s">
        <v>2134</v>
      </c>
      <c r="C23" s="199">
        <v>0</v>
      </c>
      <c r="D23" s="199">
        <v>0</v>
      </c>
      <c r="E23" s="147">
        <v>54</v>
      </c>
      <c r="F23" s="147">
        <v>50</v>
      </c>
      <c r="G23" s="147">
        <f t="shared" si="0"/>
        <v>54</v>
      </c>
      <c r="H23" s="147">
        <f t="shared" si="1"/>
        <v>50</v>
      </c>
      <c r="I23" s="159"/>
    </row>
    <row r="24" spans="1:9">
      <c r="A24" s="7" t="s">
        <v>2321</v>
      </c>
      <c r="B24" s="120" t="s">
        <v>2322</v>
      </c>
      <c r="C24" s="199">
        <v>0</v>
      </c>
      <c r="D24" s="199">
        <v>0</v>
      </c>
      <c r="E24" s="147">
        <v>0</v>
      </c>
      <c r="F24" s="147">
        <v>10</v>
      </c>
      <c r="G24" s="147">
        <f t="shared" si="0"/>
        <v>0</v>
      </c>
      <c r="H24" s="147">
        <f t="shared" si="1"/>
        <v>10</v>
      </c>
      <c r="I24" s="159"/>
    </row>
    <row r="25" spans="1:9">
      <c r="A25" s="665" t="s">
        <v>2135</v>
      </c>
      <c r="B25" s="666" t="s">
        <v>2136</v>
      </c>
      <c r="C25" s="199">
        <v>37</v>
      </c>
      <c r="D25" s="199">
        <v>40</v>
      </c>
      <c r="E25" s="147">
        <v>5281</v>
      </c>
      <c r="F25" s="147">
        <v>5000</v>
      </c>
      <c r="G25" s="147">
        <f t="shared" si="0"/>
        <v>5318</v>
      </c>
      <c r="H25" s="147">
        <f t="shared" si="1"/>
        <v>5040</v>
      </c>
      <c r="I25" s="159"/>
    </row>
    <row r="26" spans="1:9">
      <c r="A26" s="282" t="s">
        <v>2219</v>
      </c>
      <c r="B26" s="152" t="s">
        <v>2220</v>
      </c>
      <c r="C26" s="199">
        <v>0</v>
      </c>
      <c r="D26" s="199">
        <v>0</v>
      </c>
      <c r="E26" s="147">
        <v>0</v>
      </c>
      <c r="F26" s="147">
        <v>1</v>
      </c>
      <c r="G26" s="147">
        <f t="shared" si="0"/>
        <v>0</v>
      </c>
      <c r="H26" s="147">
        <f t="shared" si="1"/>
        <v>1</v>
      </c>
      <c r="I26" s="159"/>
    </row>
    <row r="27" spans="1:9">
      <c r="A27" s="193" t="s">
        <v>3102</v>
      </c>
      <c r="B27" s="162" t="s">
        <v>3103</v>
      </c>
      <c r="C27" s="199">
        <v>0</v>
      </c>
      <c r="D27" s="199">
        <v>0</v>
      </c>
      <c r="E27" s="147">
        <v>28</v>
      </c>
      <c r="F27" s="147">
        <v>30</v>
      </c>
      <c r="G27" s="147">
        <f t="shared" si="0"/>
        <v>28</v>
      </c>
      <c r="H27" s="147">
        <f t="shared" si="1"/>
        <v>30</v>
      </c>
      <c r="I27" s="159"/>
    </row>
    <row r="28" spans="1:9">
      <c r="A28" s="7" t="s">
        <v>5290</v>
      </c>
      <c r="B28" s="120" t="s">
        <v>5291</v>
      </c>
      <c r="C28" s="199">
        <v>0</v>
      </c>
      <c r="D28" s="199">
        <v>0</v>
      </c>
      <c r="E28" s="147">
        <v>1</v>
      </c>
      <c r="F28" s="147">
        <v>20</v>
      </c>
      <c r="G28" s="147">
        <f t="shared" si="0"/>
        <v>1</v>
      </c>
      <c r="H28" s="147">
        <f t="shared" si="1"/>
        <v>20</v>
      </c>
      <c r="I28" s="159"/>
    </row>
    <row r="29" spans="1:9">
      <c r="A29" s="194" t="s">
        <v>2329</v>
      </c>
      <c r="B29" s="199" t="s">
        <v>2330</v>
      </c>
      <c r="C29" s="199">
        <v>0</v>
      </c>
      <c r="D29" s="199">
        <v>0</v>
      </c>
      <c r="E29" s="147">
        <v>10</v>
      </c>
      <c r="F29" s="147">
        <v>30</v>
      </c>
      <c r="G29" s="147">
        <f t="shared" si="0"/>
        <v>10</v>
      </c>
      <c r="H29" s="147">
        <f t="shared" si="1"/>
        <v>30</v>
      </c>
      <c r="I29" s="159"/>
    </row>
    <row r="30" spans="1:9">
      <c r="A30" s="7" t="s">
        <v>5292</v>
      </c>
      <c r="B30" s="120" t="s">
        <v>5293</v>
      </c>
      <c r="C30" s="199">
        <v>0</v>
      </c>
      <c r="D30" s="199">
        <v>0</v>
      </c>
      <c r="E30" s="147">
        <v>12</v>
      </c>
      <c r="F30" s="147">
        <v>15</v>
      </c>
      <c r="G30" s="147">
        <f t="shared" si="0"/>
        <v>12</v>
      </c>
      <c r="H30" s="147">
        <f t="shared" si="1"/>
        <v>15</v>
      </c>
      <c r="I30" s="159"/>
    </row>
    <row r="31" spans="1:9">
      <c r="A31" s="665" t="s">
        <v>4985</v>
      </c>
      <c r="B31" s="666" t="s">
        <v>4986</v>
      </c>
      <c r="C31" s="199">
        <v>0</v>
      </c>
      <c r="D31" s="199">
        <v>0</v>
      </c>
      <c r="E31" s="147">
        <v>78</v>
      </c>
      <c r="F31" s="147">
        <v>85</v>
      </c>
      <c r="G31" s="147">
        <f t="shared" si="0"/>
        <v>78</v>
      </c>
      <c r="H31" s="147">
        <f t="shared" si="1"/>
        <v>85</v>
      </c>
      <c r="I31" s="159"/>
    </row>
    <row r="32" spans="1:9">
      <c r="A32" s="194" t="s">
        <v>2157</v>
      </c>
      <c r="B32" s="152" t="s">
        <v>2158</v>
      </c>
      <c r="C32" s="199">
        <v>0</v>
      </c>
      <c r="D32" s="199">
        <v>0</v>
      </c>
      <c r="E32" s="147">
        <v>209</v>
      </c>
      <c r="F32" s="147">
        <v>220</v>
      </c>
      <c r="G32" s="147">
        <f t="shared" si="0"/>
        <v>209</v>
      </c>
      <c r="H32" s="147">
        <f t="shared" si="1"/>
        <v>220</v>
      </c>
      <c r="I32" s="159"/>
    </row>
    <row r="33" spans="1:9">
      <c r="A33" s="592" t="s">
        <v>2161</v>
      </c>
      <c r="B33" s="602" t="s">
        <v>2162</v>
      </c>
      <c r="C33" s="199">
        <v>1</v>
      </c>
      <c r="D33" s="199">
        <v>20</v>
      </c>
      <c r="E33" s="147">
        <v>1660</v>
      </c>
      <c r="F33" s="147">
        <v>2000</v>
      </c>
      <c r="G33" s="147">
        <f t="shared" si="0"/>
        <v>1661</v>
      </c>
      <c r="H33" s="147">
        <f t="shared" si="1"/>
        <v>2020</v>
      </c>
      <c r="I33" s="159"/>
    </row>
    <row r="34" spans="1:9">
      <c r="A34" s="194" t="s">
        <v>5622</v>
      </c>
      <c r="B34" s="199" t="s">
        <v>5623</v>
      </c>
      <c r="C34" s="199">
        <v>0</v>
      </c>
      <c r="D34" s="199">
        <v>0</v>
      </c>
      <c r="E34" s="147">
        <v>0</v>
      </c>
      <c r="F34" s="147">
        <v>10</v>
      </c>
      <c r="G34" s="147">
        <f t="shared" si="0"/>
        <v>0</v>
      </c>
      <c r="H34" s="147">
        <f t="shared" si="1"/>
        <v>10</v>
      </c>
      <c r="I34" s="159"/>
    </row>
    <row r="35" spans="1:9">
      <c r="A35" s="194" t="s">
        <v>5624</v>
      </c>
      <c r="B35" s="199" t="s">
        <v>5625</v>
      </c>
      <c r="C35" s="199">
        <v>1</v>
      </c>
      <c r="D35" s="199">
        <v>5</v>
      </c>
      <c r="E35" s="147">
        <v>0</v>
      </c>
      <c r="F35" s="147">
        <v>10</v>
      </c>
      <c r="G35" s="147">
        <f t="shared" si="0"/>
        <v>1</v>
      </c>
      <c r="H35" s="147">
        <f t="shared" si="1"/>
        <v>15</v>
      </c>
      <c r="I35" s="159"/>
    </row>
    <row r="36" spans="1:9">
      <c r="A36" s="194" t="s">
        <v>5626</v>
      </c>
      <c r="B36" s="152" t="s">
        <v>5627</v>
      </c>
      <c r="C36" s="199">
        <v>0</v>
      </c>
      <c r="D36" s="199">
        <v>0</v>
      </c>
      <c r="E36" s="147">
        <v>0</v>
      </c>
      <c r="F36" s="147">
        <v>3</v>
      </c>
      <c r="G36" s="147">
        <f t="shared" si="0"/>
        <v>0</v>
      </c>
      <c r="H36" s="147">
        <f t="shared" si="1"/>
        <v>3</v>
      </c>
      <c r="I36" s="159"/>
    </row>
    <row r="37" spans="1:9">
      <c r="A37" s="667" t="s">
        <v>2353</v>
      </c>
      <c r="B37" s="668" t="s">
        <v>2354</v>
      </c>
      <c r="C37" s="199">
        <v>0</v>
      </c>
      <c r="D37" s="199">
        <v>0</v>
      </c>
      <c r="E37" s="147">
        <v>0</v>
      </c>
      <c r="F37" s="147">
        <v>1</v>
      </c>
      <c r="G37" s="147">
        <f t="shared" si="0"/>
        <v>0</v>
      </c>
      <c r="H37" s="147">
        <f t="shared" si="1"/>
        <v>1</v>
      </c>
      <c r="I37" s="159"/>
    </row>
    <row r="38" spans="1:9">
      <c r="A38" s="193" t="s">
        <v>5628</v>
      </c>
      <c r="B38" s="162" t="s">
        <v>5629</v>
      </c>
      <c r="C38" s="199">
        <v>0</v>
      </c>
      <c r="D38" s="199">
        <v>0</v>
      </c>
      <c r="E38" s="147">
        <v>0</v>
      </c>
      <c r="F38" s="147">
        <v>1</v>
      </c>
      <c r="G38" s="147">
        <f t="shared" si="0"/>
        <v>0</v>
      </c>
      <c r="H38" s="147">
        <f t="shared" si="1"/>
        <v>1</v>
      </c>
      <c r="I38" s="159"/>
    </row>
    <row r="39" spans="1:9">
      <c r="A39" s="194" t="s">
        <v>2163</v>
      </c>
      <c r="B39" s="152" t="s">
        <v>2164</v>
      </c>
      <c r="C39" s="199">
        <v>0</v>
      </c>
      <c r="D39" s="199">
        <v>0</v>
      </c>
      <c r="E39" s="147">
        <v>49</v>
      </c>
      <c r="F39" s="147">
        <v>50</v>
      </c>
      <c r="G39" s="147">
        <f t="shared" si="0"/>
        <v>49</v>
      </c>
      <c r="H39" s="147">
        <f t="shared" si="1"/>
        <v>50</v>
      </c>
      <c r="I39" s="355"/>
    </row>
    <row r="40" spans="1:9">
      <c r="A40" s="667" t="s">
        <v>2357</v>
      </c>
      <c r="B40" s="668" t="s">
        <v>2358</v>
      </c>
      <c r="C40" s="199">
        <v>0</v>
      </c>
      <c r="D40" s="199">
        <v>0</v>
      </c>
      <c r="E40" s="147">
        <v>9</v>
      </c>
      <c r="F40" s="147">
        <v>50</v>
      </c>
      <c r="G40" s="147">
        <f t="shared" si="0"/>
        <v>9</v>
      </c>
      <c r="H40" s="147">
        <f t="shared" si="1"/>
        <v>50</v>
      </c>
      <c r="I40" s="159"/>
    </row>
    <row r="41" spans="1:9">
      <c r="A41" s="194" t="s">
        <v>2165</v>
      </c>
      <c r="B41" s="152" t="s">
        <v>2166</v>
      </c>
      <c r="C41" s="199">
        <v>0</v>
      </c>
      <c r="D41" s="199">
        <v>0</v>
      </c>
      <c r="E41" s="147">
        <v>160</v>
      </c>
      <c r="F41" s="147">
        <v>200</v>
      </c>
      <c r="G41" s="147">
        <f t="shared" ref="G41:G72" si="2">C41+E41</f>
        <v>160</v>
      </c>
      <c r="H41" s="147">
        <f t="shared" ref="H41:H72" si="3">D41+F41</f>
        <v>200</v>
      </c>
      <c r="I41" s="159"/>
    </row>
    <row r="42" spans="1:9">
      <c r="A42" s="282" t="s">
        <v>2167</v>
      </c>
      <c r="B42" s="152" t="s">
        <v>2168</v>
      </c>
      <c r="C42" s="199">
        <v>10</v>
      </c>
      <c r="D42" s="199">
        <v>10</v>
      </c>
      <c r="E42" s="147">
        <v>451</v>
      </c>
      <c r="F42" s="147">
        <v>500</v>
      </c>
      <c r="G42" s="147">
        <f t="shared" si="2"/>
        <v>461</v>
      </c>
      <c r="H42" s="147">
        <f t="shared" si="3"/>
        <v>510</v>
      </c>
      <c r="I42" s="159"/>
    </row>
    <row r="43" spans="1:9">
      <c r="A43" s="282" t="s">
        <v>2367</v>
      </c>
      <c r="B43" s="152" t="s">
        <v>2368</v>
      </c>
      <c r="C43" s="199">
        <v>0</v>
      </c>
      <c r="D43" s="199">
        <v>0</v>
      </c>
      <c r="E43" s="147">
        <v>2</v>
      </c>
      <c r="F43" s="147">
        <v>5</v>
      </c>
      <c r="G43" s="147">
        <f t="shared" si="2"/>
        <v>2</v>
      </c>
      <c r="H43" s="147">
        <f t="shared" si="3"/>
        <v>5</v>
      </c>
      <c r="I43" s="159"/>
    </row>
    <row r="44" spans="1:9">
      <c r="A44" s="194" t="s">
        <v>2371</v>
      </c>
      <c r="B44" s="199" t="s">
        <v>5630</v>
      </c>
      <c r="C44" s="199">
        <v>0</v>
      </c>
      <c r="D44" s="199">
        <v>0</v>
      </c>
      <c r="E44" s="147">
        <v>34</v>
      </c>
      <c r="F44" s="147">
        <v>40</v>
      </c>
      <c r="G44" s="147">
        <f t="shared" si="2"/>
        <v>34</v>
      </c>
      <c r="H44" s="147">
        <f t="shared" si="3"/>
        <v>40</v>
      </c>
      <c r="I44" s="159"/>
    </row>
    <row r="45" spans="1:9">
      <c r="A45" s="592" t="s">
        <v>2373</v>
      </c>
      <c r="B45" s="602" t="s">
        <v>2374</v>
      </c>
      <c r="C45" s="199">
        <v>0</v>
      </c>
      <c r="D45" s="199">
        <v>0</v>
      </c>
      <c r="E45" s="147">
        <v>0</v>
      </c>
      <c r="F45" s="147">
        <v>1</v>
      </c>
      <c r="G45" s="147">
        <f t="shared" si="2"/>
        <v>0</v>
      </c>
      <c r="H45" s="147">
        <f t="shared" si="3"/>
        <v>1</v>
      </c>
      <c r="I45" s="159"/>
    </row>
    <row r="46" spans="1:9">
      <c r="A46" s="665" t="s">
        <v>2173</v>
      </c>
      <c r="B46" s="666" t="s">
        <v>2174</v>
      </c>
      <c r="C46" s="199">
        <v>0</v>
      </c>
      <c r="D46" s="199">
        <v>1</v>
      </c>
      <c r="E46" s="147">
        <v>78</v>
      </c>
      <c r="F46" s="147">
        <v>100</v>
      </c>
      <c r="G46" s="147">
        <f t="shared" si="2"/>
        <v>78</v>
      </c>
      <c r="H46" s="147">
        <f t="shared" si="3"/>
        <v>101</v>
      </c>
      <c r="I46" s="159"/>
    </row>
    <row r="47" spans="1:9">
      <c r="A47" s="592" t="s">
        <v>2375</v>
      </c>
      <c r="B47" s="602" t="s">
        <v>2376</v>
      </c>
      <c r="C47" s="199">
        <v>0</v>
      </c>
      <c r="D47" s="199">
        <v>0</v>
      </c>
      <c r="E47" s="147">
        <v>4</v>
      </c>
      <c r="F47" s="147">
        <v>1</v>
      </c>
      <c r="G47" s="147">
        <f t="shared" si="2"/>
        <v>4</v>
      </c>
      <c r="H47" s="147">
        <f t="shared" si="3"/>
        <v>1</v>
      </c>
      <c r="I47" s="159"/>
    </row>
    <row r="48" spans="1:9">
      <c r="A48" s="194" t="s">
        <v>2175</v>
      </c>
      <c r="B48" s="152" t="s">
        <v>2176</v>
      </c>
      <c r="C48" s="199">
        <v>0</v>
      </c>
      <c r="D48" s="199">
        <v>0</v>
      </c>
      <c r="E48" s="147">
        <v>4</v>
      </c>
      <c r="F48" s="147">
        <v>10</v>
      </c>
      <c r="G48" s="147">
        <f t="shared" si="2"/>
        <v>4</v>
      </c>
      <c r="H48" s="147">
        <f t="shared" si="3"/>
        <v>10</v>
      </c>
      <c r="I48" s="159"/>
    </row>
    <row r="49" spans="1:9">
      <c r="A49" s="194" t="s">
        <v>2377</v>
      </c>
      <c r="B49" s="152" t="s">
        <v>2378</v>
      </c>
      <c r="C49" s="199">
        <v>0</v>
      </c>
      <c r="D49" s="199">
        <v>0</v>
      </c>
      <c r="E49" s="147">
        <v>1</v>
      </c>
      <c r="F49" s="147">
        <v>5</v>
      </c>
      <c r="G49" s="147">
        <f t="shared" si="2"/>
        <v>1</v>
      </c>
      <c r="H49" s="147">
        <f t="shared" si="3"/>
        <v>5</v>
      </c>
      <c r="I49" s="159"/>
    </row>
    <row r="50" spans="1:9">
      <c r="A50" s="194" t="s">
        <v>2177</v>
      </c>
      <c r="B50" s="152" t="s">
        <v>2178</v>
      </c>
      <c r="C50" s="199">
        <v>0</v>
      </c>
      <c r="D50" s="199">
        <v>0</v>
      </c>
      <c r="E50" s="147">
        <v>57</v>
      </c>
      <c r="F50" s="147">
        <v>70</v>
      </c>
      <c r="G50" s="147">
        <f t="shared" si="2"/>
        <v>57</v>
      </c>
      <c r="H50" s="147">
        <f t="shared" si="3"/>
        <v>70</v>
      </c>
      <c r="I50" s="159"/>
    </row>
    <row r="51" spans="1:9">
      <c r="A51" s="667" t="s">
        <v>2381</v>
      </c>
      <c r="B51" s="668" t="s">
        <v>2382</v>
      </c>
      <c r="C51" s="199">
        <v>0</v>
      </c>
      <c r="D51" s="199">
        <v>0</v>
      </c>
      <c r="E51" s="147">
        <v>1</v>
      </c>
      <c r="F51" s="147">
        <v>5</v>
      </c>
      <c r="G51" s="147">
        <f t="shared" si="2"/>
        <v>1</v>
      </c>
      <c r="H51" s="147">
        <f t="shared" si="3"/>
        <v>5</v>
      </c>
      <c r="I51" s="159"/>
    </row>
    <row r="52" spans="1:9">
      <c r="A52" s="282" t="s">
        <v>5120</v>
      </c>
      <c r="B52" s="152" t="s">
        <v>5121</v>
      </c>
      <c r="C52" s="199">
        <v>0</v>
      </c>
      <c r="D52" s="199">
        <v>0</v>
      </c>
      <c r="E52" s="147">
        <v>28</v>
      </c>
      <c r="F52" s="147">
        <v>40</v>
      </c>
      <c r="G52" s="147">
        <f t="shared" si="2"/>
        <v>28</v>
      </c>
      <c r="H52" s="147">
        <f t="shared" si="3"/>
        <v>40</v>
      </c>
      <c r="I52" s="159"/>
    </row>
    <row r="53" spans="1:9">
      <c r="A53" s="7" t="s">
        <v>3466</v>
      </c>
      <c r="B53" s="120" t="s">
        <v>3467</v>
      </c>
      <c r="C53" s="199">
        <v>0</v>
      </c>
      <c r="D53" s="199">
        <v>0</v>
      </c>
      <c r="E53" s="147">
        <v>12</v>
      </c>
      <c r="F53" s="147">
        <v>15</v>
      </c>
      <c r="G53" s="147">
        <f t="shared" si="2"/>
        <v>12</v>
      </c>
      <c r="H53" s="147">
        <f t="shared" si="3"/>
        <v>15</v>
      </c>
      <c r="I53" s="159"/>
    </row>
    <row r="54" spans="1:9">
      <c r="A54" s="282" t="s">
        <v>2391</v>
      </c>
      <c r="B54" s="152" t="s">
        <v>2392</v>
      </c>
      <c r="C54" s="199">
        <v>4</v>
      </c>
      <c r="D54" s="199">
        <v>10</v>
      </c>
      <c r="E54" s="147">
        <v>210</v>
      </c>
      <c r="F54" s="147">
        <v>250</v>
      </c>
      <c r="G54" s="147">
        <f t="shared" si="2"/>
        <v>214</v>
      </c>
      <c r="H54" s="147">
        <f t="shared" si="3"/>
        <v>260</v>
      </c>
      <c r="I54" s="159"/>
    </row>
    <row r="55" spans="1:9" ht="24">
      <c r="A55" s="7" t="s">
        <v>5631</v>
      </c>
      <c r="B55" s="120" t="s">
        <v>5632</v>
      </c>
      <c r="C55" s="199">
        <v>6</v>
      </c>
      <c r="D55" s="199">
        <v>10</v>
      </c>
      <c r="E55" s="147">
        <v>703</v>
      </c>
      <c r="F55" s="147">
        <v>800</v>
      </c>
      <c r="G55" s="147">
        <f t="shared" si="2"/>
        <v>709</v>
      </c>
      <c r="H55" s="147">
        <f t="shared" si="3"/>
        <v>810</v>
      </c>
      <c r="I55" s="159"/>
    </row>
    <row r="56" spans="1:9">
      <c r="A56" s="7" t="s">
        <v>2393</v>
      </c>
      <c r="B56" s="120" t="s">
        <v>3204</v>
      </c>
      <c r="C56" s="199">
        <v>0</v>
      </c>
      <c r="D56" s="199">
        <v>0</v>
      </c>
      <c r="E56" s="147">
        <v>3</v>
      </c>
      <c r="F56" s="147">
        <v>120</v>
      </c>
      <c r="G56" s="147">
        <f t="shared" si="2"/>
        <v>3</v>
      </c>
      <c r="H56" s="147">
        <f t="shared" si="3"/>
        <v>120</v>
      </c>
      <c r="I56" s="159"/>
    </row>
    <row r="57" spans="1:9">
      <c r="A57" s="193" t="s">
        <v>2489</v>
      </c>
      <c r="B57" s="162" t="s">
        <v>2490</v>
      </c>
      <c r="C57" s="199">
        <v>0</v>
      </c>
      <c r="D57" s="199">
        <v>0</v>
      </c>
      <c r="E57" s="147">
        <v>0</v>
      </c>
      <c r="F57" s="147">
        <v>10</v>
      </c>
      <c r="G57" s="147">
        <f t="shared" si="2"/>
        <v>0</v>
      </c>
      <c r="H57" s="147">
        <f t="shared" si="3"/>
        <v>10</v>
      </c>
      <c r="I57" s="159"/>
    </row>
    <row r="58" spans="1:9">
      <c r="A58" s="282" t="s">
        <v>2541</v>
      </c>
      <c r="B58" s="152" t="s">
        <v>2542</v>
      </c>
      <c r="C58" s="199">
        <v>0</v>
      </c>
      <c r="D58" s="199">
        <v>0</v>
      </c>
      <c r="E58" s="147">
        <v>0</v>
      </c>
      <c r="F58" s="147">
        <v>10</v>
      </c>
      <c r="G58" s="147">
        <f t="shared" si="2"/>
        <v>0</v>
      </c>
      <c r="H58" s="147">
        <f t="shared" si="3"/>
        <v>10</v>
      </c>
      <c r="I58" s="159"/>
    </row>
    <row r="59" spans="1:9">
      <c r="A59" s="667" t="s">
        <v>2555</v>
      </c>
      <c r="B59" s="668" t="s">
        <v>2556</v>
      </c>
      <c r="C59" s="199">
        <v>0</v>
      </c>
      <c r="D59" s="199">
        <v>0</v>
      </c>
      <c r="E59" s="147">
        <v>0</v>
      </c>
      <c r="F59" s="147">
        <v>1</v>
      </c>
      <c r="G59" s="147">
        <f t="shared" si="2"/>
        <v>0</v>
      </c>
      <c r="H59" s="147">
        <f t="shared" si="3"/>
        <v>1</v>
      </c>
      <c r="I59" s="159"/>
    </row>
    <row r="60" spans="1:9">
      <c r="A60" s="282" t="s">
        <v>3164</v>
      </c>
      <c r="B60" s="152" t="s">
        <v>3165</v>
      </c>
      <c r="C60" s="199">
        <v>0</v>
      </c>
      <c r="D60" s="199">
        <v>0</v>
      </c>
      <c r="E60" s="147">
        <v>0</v>
      </c>
      <c r="F60" s="147">
        <v>1</v>
      </c>
      <c r="G60" s="147">
        <f t="shared" si="2"/>
        <v>0</v>
      </c>
      <c r="H60" s="147">
        <f t="shared" si="3"/>
        <v>1</v>
      </c>
      <c r="I60" s="159"/>
    </row>
    <row r="61" spans="1:9">
      <c r="A61" s="282" t="s">
        <v>2181</v>
      </c>
      <c r="B61" s="152" t="s">
        <v>2182</v>
      </c>
      <c r="C61" s="199">
        <v>0</v>
      </c>
      <c r="D61" s="199">
        <v>50</v>
      </c>
      <c r="E61" s="147">
        <v>0</v>
      </c>
      <c r="F61" s="147">
        <v>20</v>
      </c>
      <c r="G61" s="147">
        <f t="shared" si="2"/>
        <v>0</v>
      </c>
      <c r="H61" s="147">
        <f t="shared" si="3"/>
        <v>70</v>
      </c>
      <c r="I61" s="159"/>
    </row>
    <row r="62" spans="1:9">
      <c r="A62" s="7" t="s">
        <v>3166</v>
      </c>
      <c r="B62" s="120" t="s">
        <v>3167</v>
      </c>
      <c r="C62" s="199">
        <v>0</v>
      </c>
      <c r="D62" s="199">
        <v>300</v>
      </c>
      <c r="E62" s="147">
        <v>0</v>
      </c>
      <c r="F62" s="147">
        <v>500</v>
      </c>
      <c r="G62" s="147">
        <f t="shared" si="2"/>
        <v>0</v>
      </c>
      <c r="H62" s="147">
        <f t="shared" si="3"/>
        <v>800</v>
      </c>
      <c r="I62" s="159"/>
    </row>
    <row r="63" spans="1:9">
      <c r="A63" s="671" t="s">
        <v>2187</v>
      </c>
      <c r="B63" s="115" t="s">
        <v>2188</v>
      </c>
      <c r="C63" s="199">
        <v>0</v>
      </c>
      <c r="D63" s="199">
        <v>0</v>
      </c>
      <c r="E63" s="147">
        <v>0</v>
      </c>
      <c r="F63" s="147">
        <v>2</v>
      </c>
      <c r="G63" s="147">
        <f t="shared" si="2"/>
        <v>0</v>
      </c>
      <c r="H63" s="147">
        <f t="shared" si="3"/>
        <v>2</v>
      </c>
      <c r="I63" s="159"/>
    </row>
    <row r="64" spans="1:9">
      <c r="A64" s="282" t="s">
        <v>2565</v>
      </c>
      <c r="B64" s="152" t="s">
        <v>2566</v>
      </c>
      <c r="C64" s="199">
        <v>0</v>
      </c>
      <c r="D64" s="199">
        <v>0</v>
      </c>
      <c r="E64" s="147">
        <v>781</v>
      </c>
      <c r="F64" s="147">
        <v>800</v>
      </c>
      <c r="G64" s="147">
        <f t="shared" si="2"/>
        <v>781</v>
      </c>
      <c r="H64" s="147">
        <f t="shared" si="3"/>
        <v>800</v>
      </c>
      <c r="I64" s="159"/>
    </row>
    <row r="65" spans="1:9" ht="24">
      <c r="A65" s="667" t="s">
        <v>3967</v>
      </c>
      <c r="B65" s="668" t="s">
        <v>3968</v>
      </c>
      <c r="C65" s="199">
        <v>0</v>
      </c>
      <c r="D65" s="199">
        <v>0</v>
      </c>
      <c r="E65" s="147">
        <v>4</v>
      </c>
      <c r="F65" s="147">
        <v>5</v>
      </c>
      <c r="G65" s="147">
        <f t="shared" si="2"/>
        <v>4</v>
      </c>
      <c r="H65" s="147">
        <f t="shared" si="3"/>
        <v>5</v>
      </c>
      <c r="I65" s="159"/>
    </row>
    <row r="66" spans="1:9" ht="24">
      <c r="A66" s="282" t="s">
        <v>3474</v>
      </c>
      <c r="B66" s="152" t="s">
        <v>3475</v>
      </c>
      <c r="C66" s="199">
        <v>0</v>
      </c>
      <c r="D66" s="199">
        <v>0</v>
      </c>
      <c r="E66" s="147">
        <v>1</v>
      </c>
      <c r="F66" s="147">
        <v>1</v>
      </c>
      <c r="G66" s="147">
        <f t="shared" si="2"/>
        <v>1</v>
      </c>
      <c r="H66" s="147">
        <f t="shared" si="3"/>
        <v>1</v>
      </c>
      <c r="I66" s="159"/>
    </row>
    <row r="67" spans="1:9">
      <c r="A67" s="282" t="s">
        <v>2191</v>
      </c>
      <c r="B67" s="152" t="s">
        <v>2192</v>
      </c>
      <c r="C67" s="199">
        <v>0</v>
      </c>
      <c r="D67" s="199">
        <v>0</v>
      </c>
      <c r="E67" s="147">
        <v>5</v>
      </c>
      <c r="F67" s="147">
        <v>10</v>
      </c>
      <c r="G67" s="147">
        <f t="shared" si="2"/>
        <v>5</v>
      </c>
      <c r="H67" s="147">
        <f t="shared" si="3"/>
        <v>10</v>
      </c>
      <c r="I67" s="159"/>
    </row>
    <row r="68" spans="1:9">
      <c r="A68" s="667" t="s">
        <v>5400</v>
      </c>
      <c r="B68" s="668" t="s">
        <v>5401</v>
      </c>
      <c r="C68" s="199">
        <v>0</v>
      </c>
      <c r="D68" s="199">
        <v>0</v>
      </c>
      <c r="E68" s="147">
        <v>5</v>
      </c>
      <c r="F68" s="147">
        <v>10</v>
      </c>
      <c r="G68" s="147">
        <f t="shared" si="2"/>
        <v>5</v>
      </c>
      <c r="H68" s="147">
        <f t="shared" si="3"/>
        <v>10</v>
      </c>
      <c r="I68" s="159"/>
    </row>
    <row r="69" spans="1:9">
      <c r="A69" s="667" t="s">
        <v>2567</v>
      </c>
      <c r="B69" s="668" t="s">
        <v>2568</v>
      </c>
      <c r="C69" s="199">
        <v>0</v>
      </c>
      <c r="D69" s="199">
        <v>0</v>
      </c>
      <c r="E69" s="147">
        <v>0</v>
      </c>
      <c r="F69" s="147">
        <v>1</v>
      </c>
      <c r="G69" s="147">
        <f t="shared" si="2"/>
        <v>0</v>
      </c>
      <c r="H69" s="147">
        <f t="shared" si="3"/>
        <v>1</v>
      </c>
      <c r="I69" s="159"/>
    </row>
    <row r="70" spans="1:9" ht="24">
      <c r="A70" s="665" t="s">
        <v>2193</v>
      </c>
      <c r="B70" s="666" t="s">
        <v>2194</v>
      </c>
      <c r="C70" s="199">
        <v>0</v>
      </c>
      <c r="D70" s="199">
        <v>10</v>
      </c>
      <c r="E70" s="147">
        <v>428</v>
      </c>
      <c r="F70" s="147">
        <v>450</v>
      </c>
      <c r="G70" s="147">
        <f t="shared" si="2"/>
        <v>428</v>
      </c>
      <c r="H70" s="147">
        <f t="shared" si="3"/>
        <v>460</v>
      </c>
      <c r="I70" s="159"/>
    </row>
    <row r="71" spans="1:9">
      <c r="A71" s="667" t="s">
        <v>5131</v>
      </c>
      <c r="B71" s="668" t="s">
        <v>5132</v>
      </c>
      <c r="C71" s="199">
        <v>0</v>
      </c>
      <c r="D71" s="199">
        <v>0</v>
      </c>
      <c r="E71" s="147">
        <v>1</v>
      </c>
      <c r="F71" s="147">
        <v>1</v>
      </c>
      <c r="G71" s="147">
        <f t="shared" si="2"/>
        <v>1</v>
      </c>
      <c r="H71" s="147">
        <f t="shared" si="3"/>
        <v>1</v>
      </c>
      <c r="I71" s="159"/>
    </row>
    <row r="72" spans="1:9">
      <c r="A72" s="665" t="s">
        <v>3205</v>
      </c>
      <c r="B72" s="666" t="s">
        <v>3206</v>
      </c>
      <c r="C72" s="199">
        <v>0</v>
      </c>
      <c r="D72" s="199">
        <v>50</v>
      </c>
      <c r="E72" s="147">
        <v>323</v>
      </c>
      <c r="F72" s="147">
        <v>350</v>
      </c>
      <c r="G72" s="147">
        <f t="shared" si="2"/>
        <v>323</v>
      </c>
      <c r="H72" s="147">
        <f t="shared" si="3"/>
        <v>400</v>
      </c>
      <c r="I72" s="159"/>
    </row>
    <row r="73" spans="1:9">
      <c r="A73" s="413" t="s">
        <v>2235</v>
      </c>
      <c r="B73" s="168" t="s">
        <v>2236</v>
      </c>
      <c r="C73" s="199">
        <v>0</v>
      </c>
      <c r="D73" s="199">
        <v>0</v>
      </c>
      <c r="E73" s="147">
        <v>58</v>
      </c>
      <c r="F73" s="147">
        <v>70</v>
      </c>
      <c r="G73" s="147">
        <f t="shared" ref="G73:G104" si="4">C73+E73</f>
        <v>58</v>
      </c>
      <c r="H73" s="147">
        <f t="shared" ref="H73:H104" si="5">D73+F73</f>
        <v>70</v>
      </c>
      <c r="I73" s="159"/>
    </row>
    <row r="74" spans="1:9">
      <c r="A74" s="665" t="s">
        <v>2195</v>
      </c>
      <c r="B74" s="666" t="s">
        <v>2196</v>
      </c>
      <c r="C74" s="199">
        <v>6</v>
      </c>
      <c r="D74" s="199">
        <v>10</v>
      </c>
      <c r="E74" s="147">
        <v>7705</v>
      </c>
      <c r="F74" s="147">
        <v>8000</v>
      </c>
      <c r="G74" s="147">
        <f t="shared" si="4"/>
        <v>7711</v>
      </c>
      <c r="H74" s="147">
        <f t="shared" si="5"/>
        <v>8010</v>
      </c>
      <c r="I74" s="159"/>
    </row>
    <row r="75" spans="1:9">
      <c r="A75" s="665" t="s">
        <v>2197</v>
      </c>
      <c r="B75" s="666" t="s">
        <v>2198</v>
      </c>
      <c r="C75" s="199">
        <v>4</v>
      </c>
      <c r="D75" s="199">
        <v>100</v>
      </c>
      <c r="E75" s="147">
        <v>1563</v>
      </c>
      <c r="F75" s="147">
        <v>1700</v>
      </c>
      <c r="G75" s="147">
        <f t="shared" si="4"/>
        <v>1567</v>
      </c>
      <c r="H75" s="147">
        <f t="shared" si="5"/>
        <v>1800</v>
      </c>
      <c r="I75" s="159"/>
    </row>
    <row r="76" spans="1:9">
      <c r="A76" s="282" t="s">
        <v>2237</v>
      </c>
      <c r="B76" s="152" t="s">
        <v>2238</v>
      </c>
      <c r="C76" s="199">
        <v>0</v>
      </c>
      <c r="D76" s="199">
        <v>0</v>
      </c>
      <c r="E76" s="147">
        <v>5</v>
      </c>
      <c r="F76" s="147">
        <v>10</v>
      </c>
      <c r="G76" s="147">
        <f t="shared" si="4"/>
        <v>5</v>
      </c>
      <c r="H76" s="147">
        <f t="shared" si="5"/>
        <v>10</v>
      </c>
      <c r="I76" s="159"/>
    </row>
    <row r="77" spans="1:9">
      <c r="A77" s="282" t="s">
        <v>2571</v>
      </c>
      <c r="B77" s="152" t="s">
        <v>2572</v>
      </c>
      <c r="C77" s="199">
        <v>0</v>
      </c>
      <c r="D77" s="199">
        <v>0</v>
      </c>
      <c r="E77" s="147">
        <v>75</v>
      </c>
      <c r="F77" s="147">
        <v>100</v>
      </c>
      <c r="G77" s="147">
        <f t="shared" si="4"/>
        <v>75</v>
      </c>
      <c r="H77" s="147">
        <f t="shared" si="5"/>
        <v>100</v>
      </c>
      <c r="I77" s="159"/>
    </row>
    <row r="78" spans="1:9">
      <c r="A78" s="282" t="s">
        <v>2199</v>
      </c>
      <c r="B78" s="152" t="s">
        <v>2200</v>
      </c>
      <c r="C78" s="199">
        <v>0</v>
      </c>
      <c r="D78" s="199">
        <v>0</v>
      </c>
      <c r="E78" s="147">
        <v>206</v>
      </c>
      <c r="F78" s="147">
        <v>250</v>
      </c>
      <c r="G78" s="147">
        <f t="shared" si="4"/>
        <v>206</v>
      </c>
      <c r="H78" s="147">
        <f t="shared" si="5"/>
        <v>250</v>
      </c>
      <c r="I78" s="159"/>
    </row>
    <row r="79" spans="1:9">
      <c r="A79" s="665" t="s">
        <v>2201</v>
      </c>
      <c r="B79" s="666" t="s">
        <v>2202</v>
      </c>
      <c r="C79" s="199">
        <v>11</v>
      </c>
      <c r="D79" s="199">
        <v>100</v>
      </c>
      <c r="E79" s="147">
        <v>7513</v>
      </c>
      <c r="F79" s="147">
        <v>7000</v>
      </c>
      <c r="G79" s="147">
        <f t="shared" si="4"/>
        <v>7524</v>
      </c>
      <c r="H79" s="147">
        <f t="shared" si="5"/>
        <v>7100</v>
      </c>
      <c r="I79" s="159"/>
    </row>
    <row r="80" spans="1:9" ht="24">
      <c r="A80" s="665" t="s">
        <v>2203</v>
      </c>
      <c r="B80" s="666" t="s">
        <v>2204</v>
      </c>
      <c r="C80" s="199">
        <v>102</v>
      </c>
      <c r="D80" s="199">
        <v>100</v>
      </c>
      <c r="E80" s="147">
        <v>17182</v>
      </c>
      <c r="F80" s="147">
        <v>15000</v>
      </c>
      <c r="G80" s="147">
        <f t="shared" si="4"/>
        <v>17284</v>
      </c>
      <c r="H80" s="147">
        <f t="shared" si="5"/>
        <v>15100</v>
      </c>
      <c r="I80" s="159"/>
    </row>
    <row r="81" spans="1:9">
      <c r="A81" s="194" t="s">
        <v>3476</v>
      </c>
      <c r="B81" s="152" t="s">
        <v>3477</v>
      </c>
      <c r="C81" s="199">
        <v>0</v>
      </c>
      <c r="D81" s="199">
        <v>0</v>
      </c>
      <c r="E81" s="147">
        <v>4</v>
      </c>
      <c r="F81" s="147">
        <v>5</v>
      </c>
      <c r="G81" s="147">
        <f t="shared" si="4"/>
        <v>4</v>
      </c>
      <c r="H81" s="147">
        <f t="shared" si="5"/>
        <v>5</v>
      </c>
      <c r="I81" s="159"/>
    </row>
    <row r="82" spans="1:9">
      <c r="A82" s="413" t="s">
        <v>2205</v>
      </c>
      <c r="B82" s="168" t="s">
        <v>2206</v>
      </c>
      <c r="C82" s="199">
        <v>5</v>
      </c>
      <c r="D82" s="199">
        <v>10</v>
      </c>
      <c r="E82" s="147">
        <v>4133</v>
      </c>
      <c r="F82" s="147">
        <v>5000</v>
      </c>
      <c r="G82" s="147">
        <f t="shared" si="4"/>
        <v>4138</v>
      </c>
      <c r="H82" s="147">
        <f t="shared" si="5"/>
        <v>5010</v>
      </c>
      <c r="I82" s="159"/>
    </row>
    <row r="83" spans="1:9">
      <c r="A83" s="667" t="s">
        <v>2207</v>
      </c>
      <c r="B83" s="668" t="s">
        <v>2208</v>
      </c>
      <c r="C83" s="199">
        <v>0</v>
      </c>
      <c r="D83" s="199">
        <v>0</v>
      </c>
      <c r="E83" s="147">
        <v>7</v>
      </c>
      <c r="F83" s="147">
        <v>10</v>
      </c>
      <c r="G83" s="147">
        <f t="shared" si="4"/>
        <v>7</v>
      </c>
      <c r="H83" s="147">
        <f t="shared" si="5"/>
        <v>10</v>
      </c>
      <c r="I83" s="159"/>
    </row>
    <row r="84" spans="1:9">
      <c r="A84" s="667" t="s">
        <v>2239</v>
      </c>
      <c r="B84" s="668" t="s">
        <v>2240</v>
      </c>
      <c r="C84" s="199">
        <v>0</v>
      </c>
      <c r="D84" s="199">
        <v>0</v>
      </c>
      <c r="E84" s="147">
        <v>3</v>
      </c>
      <c r="F84" s="147">
        <v>5</v>
      </c>
      <c r="G84" s="147">
        <f t="shared" si="4"/>
        <v>3</v>
      </c>
      <c r="H84" s="147">
        <f t="shared" si="5"/>
        <v>5</v>
      </c>
      <c r="I84" s="159"/>
    </row>
    <row r="85" spans="1:9">
      <c r="A85" s="665" t="s">
        <v>2573</v>
      </c>
      <c r="B85" s="666" t="s">
        <v>2574</v>
      </c>
      <c r="C85" s="199">
        <v>0</v>
      </c>
      <c r="D85" s="199">
        <v>0</v>
      </c>
      <c r="E85" s="147">
        <v>619</v>
      </c>
      <c r="F85" s="147">
        <v>1000</v>
      </c>
      <c r="G85" s="147">
        <f t="shared" si="4"/>
        <v>619</v>
      </c>
      <c r="H85" s="147">
        <f t="shared" si="5"/>
        <v>1000</v>
      </c>
      <c r="I85" s="159"/>
    </row>
    <row r="86" spans="1:9">
      <c r="A86" s="667" t="s">
        <v>3969</v>
      </c>
      <c r="B86" s="668" t="s">
        <v>3970</v>
      </c>
      <c r="C86" s="199">
        <v>0</v>
      </c>
      <c r="D86" s="199">
        <v>0</v>
      </c>
      <c r="E86" s="147">
        <v>0</v>
      </c>
      <c r="F86" s="147">
        <v>1</v>
      </c>
      <c r="G86" s="147">
        <f t="shared" si="4"/>
        <v>0</v>
      </c>
      <c r="H86" s="147">
        <f t="shared" si="5"/>
        <v>1</v>
      </c>
      <c r="I86" s="159"/>
    </row>
    <row r="87" spans="1:9">
      <c r="A87" s="282" t="s">
        <v>5376</v>
      </c>
      <c r="B87" s="152" t="s">
        <v>5377</v>
      </c>
      <c r="C87" s="199">
        <v>0</v>
      </c>
      <c r="D87" s="199">
        <v>0</v>
      </c>
      <c r="E87" s="147">
        <v>0</v>
      </c>
      <c r="F87" s="147">
        <v>1</v>
      </c>
      <c r="G87" s="147">
        <f t="shared" si="4"/>
        <v>0</v>
      </c>
      <c r="H87" s="147">
        <f t="shared" si="5"/>
        <v>1</v>
      </c>
      <c r="I87" s="159"/>
    </row>
    <row r="88" spans="1:9" ht="24">
      <c r="A88" s="665" t="s">
        <v>2209</v>
      </c>
      <c r="B88" s="666" t="s">
        <v>2210</v>
      </c>
      <c r="C88" s="199">
        <v>389</v>
      </c>
      <c r="D88" s="199">
        <v>450</v>
      </c>
      <c r="E88" s="147">
        <v>159</v>
      </c>
      <c r="F88" s="147">
        <v>200</v>
      </c>
      <c r="G88" s="147">
        <f t="shared" si="4"/>
        <v>548</v>
      </c>
      <c r="H88" s="147">
        <f t="shared" si="5"/>
        <v>650</v>
      </c>
      <c r="I88" s="159"/>
    </row>
    <row r="89" spans="1:9">
      <c r="A89" s="282" t="s">
        <v>2611</v>
      </c>
      <c r="B89" s="152" t="s">
        <v>2612</v>
      </c>
      <c r="C89" s="199">
        <v>0</v>
      </c>
      <c r="D89" s="199">
        <v>0</v>
      </c>
      <c r="E89" s="147">
        <v>0</v>
      </c>
      <c r="F89" s="147">
        <v>1</v>
      </c>
      <c r="G89" s="147">
        <f t="shared" si="4"/>
        <v>0</v>
      </c>
      <c r="H89" s="147">
        <f t="shared" si="5"/>
        <v>1</v>
      </c>
      <c r="I89" s="159"/>
    </row>
    <row r="90" spans="1:9">
      <c r="A90" s="282" t="s">
        <v>2575</v>
      </c>
      <c r="B90" s="152" t="s">
        <v>2576</v>
      </c>
      <c r="C90" s="199">
        <v>0</v>
      </c>
      <c r="D90" s="199">
        <v>0</v>
      </c>
      <c r="E90" s="147">
        <v>1</v>
      </c>
      <c r="F90" s="147">
        <v>2</v>
      </c>
      <c r="G90" s="147">
        <f t="shared" si="4"/>
        <v>1</v>
      </c>
      <c r="H90" s="147">
        <f t="shared" si="5"/>
        <v>2</v>
      </c>
      <c r="I90" s="159"/>
    </row>
    <row r="91" spans="1:9" ht="24">
      <c r="A91" s="282" t="s">
        <v>2581</v>
      </c>
      <c r="B91" s="152" t="s">
        <v>2582</v>
      </c>
      <c r="C91" s="199">
        <v>1</v>
      </c>
      <c r="D91" s="199">
        <v>0</v>
      </c>
      <c r="E91" s="147">
        <v>1</v>
      </c>
      <c r="F91" s="147">
        <v>2</v>
      </c>
      <c r="G91" s="147">
        <f t="shared" si="4"/>
        <v>2</v>
      </c>
      <c r="H91" s="147">
        <f t="shared" si="5"/>
        <v>2</v>
      </c>
      <c r="I91" s="159"/>
    </row>
    <row r="92" spans="1:9">
      <c r="A92" s="665" t="s">
        <v>3207</v>
      </c>
      <c r="B92" s="666" t="s">
        <v>5592</v>
      </c>
      <c r="C92" s="199">
        <v>0</v>
      </c>
      <c r="D92" s="199">
        <v>0</v>
      </c>
      <c r="E92" s="147">
        <v>26</v>
      </c>
      <c r="F92" s="147">
        <v>50</v>
      </c>
      <c r="G92" s="147">
        <f t="shared" si="4"/>
        <v>26</v>
      </c>
      <c r="H92" s="147">
        <f t="shared" si="5"/>
        <v>50</v>
      </c>
      <c r="I92" s="159"/>
    </row>
    <row r="93" spans="1:9">
      <c r="A93" s="282" t="s">
        <v>2241</v>
      </c>
      <c r="B93" s="152" t="s">
        <v>2242</v>
      </c>
      <c r="C93" s="199">
        <v>0</v>
      </c>
      <c r="D93" s="199">
        <v>0</v>
      </c>
      <c r="E93" s="147">
        <v>3</v>
      </c>
      <c r="F93" s="147">
        <v>5</v>
      </c>
      <c r="G93" s="147">
        <f t="shared" si="4"/>
        <v>3</v>
      </c>
      <c r="H93" s="147">
        <f t="shared" si="5"/>
        <v>5</v>
      </c>
      <c r="I93" s="159"/>
    </row>
    <row r="94" spans="1:9">
      <c r="A94" s="282" t="s">
        <v>2211</v>
      </c>
      <c r="B94" s="152" t="s">
        <v>2212</v>
      </c>
      <c r="C94" s="199">
        <v>4</v>
      </c>
      <c r="D94" s="199">
        <v>10</v>
      </c>
      <c r="E94" s="147">
        <v>523</v>
      </c>
      <c r="F94" s="147">
        <v>700</v>
      </c>
      <c r="G94" s="147">
        <f t="shared" si="4"/>
        <v>527</v>
      </c>
      <c r="H94" s="147">
        <f t="shared" si="5"/>
        <v>710</v>
      </c>
      <c r="I94" s="159"/>
    </row>
    <row r="95" spans="1:9">
      <c r="A95" s="282" t="s">
        <v>2583</v>
      </c>
      <c r="B95" s="152" t="s">
        <v>2584</v>
      </c>
      <c r="C95" s="199">
        <v>0</v>
      </c>
      <c r="D95" s="199">
        <v>0</v>
      </c>
      <c r="E95" s="147">
        <v>123</v>
      </c>
      <c r="F95" s="147">
        <v>200</v>
      </c>
      <c r="G95" s="147">
        <f t="shared" si="4"/>
        <v>123</v>
      </c>
      <c r="H95" s="147">
        <f t="shared" si="5"/>
        <v>200</v>
      </c>
      <c r="I95" s="159"/>
    </row>
    <row r="96" spans="1:9">
      <c r="A96" s="282" t="s">
        <v>5133</v>
      </c>
      <c r="B96" s="152" t="s">
        <v>5134</v>
      </c>
      <c r="C96" s="199">
        <v>0</v>
      </c>
      <c r="D96" s="199">
        <v>0</v>
      </c>
      <c r="E96" s="147">
        <v>1</v>
      </c>
      <c r="F96" s="147">
        <v>2</v>
      </c>
      <c r="G96" s="147">
        <f t="shared" si="4"/>
        <v>1</v>
      </c>
      <c r="H96" s="147">
        <f t="shared" si="5"/>
        <v>2</v>
      </c>
      <c r="I96" s="159"/>
    </row>
    <row r="97" spans="1:9">
      <c r="A97" s="667" t="s">
        <v>2213</v>
      </c>
      <c r="B97" s="668" t="s">
        <v>2214</v>
      </c>
      <c r="C97" s="199">
        <v>0</v>
      </c>
      <c r="D97" s="199">
        <v>0</v>
      </c>
      <c r="E97" s="147">
        <v>2</v>
      </c>
      <c r="F97" s="147">
        <v>5</v>
      </c>
      <c r="G97" s="147">
        <f t="shared" si="4"/>
        <v>2</v>
      </c>
      <c r="H97" s="147">
        <f t="shared" si="5"/>
        <v>5</v>
      </c>
      <c r="I97" s="675"/>
    </row>
    <row r="98" spans="1:9">
      <c r="A98" s="667" t="s">
        <v>3478</v>
      </c>
      <c r="B98" s="668" t="s">
        <v>3479</v>
      </c>
      <c r="C98" s="199">
        <v>0</v>
      </c>
      <c r="D98" s="199">
        <v>0</v>
      </c>
      <c r="E98" s="147">
        <v>2</v>
      </c>
      <c r="F98" s="147">
        <v>2</v>
      </c>
      <c r="G98" s="147">
        <f t="shared" si="4"/>
        <v>2</v>
      </c>
      <c r="H98" s="147">
        <f t="shared" si="5"/>
        <v>2</v>
      </c>
      <c r="I98" s="675"/>
    </row>
    <row r="99" spans="1:9" ht="24">
      <c r="A99" s="413" t="s">
        <v>2215</v>
      </c>
      <c r="B99" s="168" t="s">
        <v>2216</v>
      </c>
      <c r="C99" s="199">
        <v>16</v>
      </c>
      <c r="D99" s="199">
        <v>12</v>
      </c>
      <c r="E99" s="147">
        <v>3568</v>
      </c>
      <c r="F99" s="147">
        <v>4000</v>
      </c>
      <c r="G99" s="147">
        <f t="shared" si="4"/>
        <v>3584</v>
      </c>
      <c r="H99" s="147">
        <f t="shared" si="5"/>
        <v>4012</v>
      </c>
      <c r="I99" s="675"/>
    </row>
    <row r="100" spans="1:9">
      <c r="A100" s="282" t="s">
        <v>3480</v>
      </c>
      <c r="B100" s="152" t="s">
        <v>3481</v>
      </c>
      <c r="C100" s="199">
        <v>4</v>
      </c>
      <c r="D100" s="199">
        <v>10</v>
      </c>
      <c r="E100" s="147">
        <v>282</v>
      </c>
      <c r="F100" s="147">
        <v>350</v>
      </c>
      <c r="G100" s="147">
        <f t="shared" si="4"/>
        <v>286</v>
      </c>
      <c r="H100" s="147">
        <f t="shared" si="5"/>
        <v>360</v>
      </c>
      <c r="I100" s="675"/>
    </row>
    <row r="101" spans="1:9" ht="24">
      <c r="A101" s="7" t="s">
        <v>2587</v>
      </c>
      <c r="B101" s="120" t="s">
        <v>2588</v>
      </c>
      <c r="C101" s="199">
        <v>2</v>
      </c>
      <c r="D101" s="199">
        <v>5</v>
      </c>
      <c r="E101" s="147">
        <v>225</v>
      </c>
      <c r="F101" s="147">
        <v>250</v>
      </c>
      <c r="G101" s="147">
        <f t="shared" si="4"/>
        <v>227</v>
      </c>
      <c r="H101" s="147">
        <f t="shared" si="5"/>
        <v>255</v>
      </c>
      <c r="I101" s="675"/>
    </row>
    <row r="102" spans="1:9">
      <c r="A102" s="667" t="s">
        <v>5633</v>
      </c>
      <c r="B102" s="668" t="s">
        <v>5634</v>
      </c>
      <c r="C102" s="199">
        <v>0</v>
      </c>
      <c r="D102" s="199">
        <v>0</v>
      </c>
      <c r="E102" s="147">
        <v>0</v>
      </c>
      <c r="F102" s="147">
        <v>1</v>
      </c>
      <c r="G102" s="147">
        <f t="shared" si="4"/>
        <v>0</v>
      </c>
      <c r="H102" s="147">
        <f t="shared" si="5"/>
        <v>1</v>
      </c>
      <c r="I102" s="675"/>
    </row>
    <row r="103" spans="1:9">
      <c r="A103" s="349" t="s">
        <v>2281</v>
      </c>
      <c r="B103" s="348" t="s">
        <v>2282</v>
      </c>
      <c r="C103" s="199">
        <v>0</v>
      </c>
      <c r="D103" s="199">
        <v>0</v>
      </c>
      <c r="E103" s="147">
        <v>2023</v>
      </c>
      <c r="F103" s="147">
        <v>2200</v>
      </c>
      <c r="G103" s="147">
        <f t="shared" si="4"/>
        <v>2023</v>
      </c>
      <c r="H103" s="147">
        <f t="shared" si="5"/>
        <v>2200</v>
      </c>
      <c r="I103" s="607"/>
    </row>
    <row r="104" spans="1:9">
      <c r="A104" s="349" t="s">
        <v>2291</v>
      </c>
      <c r="B104" s="348" t="s">
        <v>2292</v>
      </c>
      <c r="C104" s="199">
        <v>0</v>
      </c>
      <c r="D104" s="199">
        <v>0</v>
      </c>
      <c r="E104" s="147">
        <v>1</v>
      </c>
      <c r="F104" s="147">
        <v>2</v>
      </c>
      <c r="G104" s="147">
        <f t="shared" si="4"/>
        <v>1</v>
      </c>
      <c r="H104" s="147">
        <f t="shared" si="5"/>
        <v>2</v>
      </c>
      <c r="I104" s="607"/>
    </row>
    <row r="105" spans="1:9">
      <c r="A105" s="349" t="s">
        <v>3082</v>
      </c>
      <c r="B105" s="348" t="s">
        <v>3083</v>
      </c>
      <c r="C105" s="199">
        <v>0</v>
      </c>
      <c r="D105" s="199">
        <v>0</v>
      </c>
      <c r="E105" s="147">
        <v>2</v>
      </c>
      <c r="F105" s="147">
        <v>5</v>
      </c>
      <c r="G105" s="147">
        <f t="shared" ref="G105:G120" si="6">C105+E105</f>
        <v>2</v>
      </c>
      <c r="H105" s="147">
        <f t="shared" ref="H105:H120" si="7">D105+F105</f>
        <v>5</v>
      </c>
      <c r="I105" s="607"/>
    </row>
    <row r="106" spans="1:9">
      <c r="A106" s="349" t="s">
        <v>2119</v>
      </c>
      <c r="B106" s="348" t="s">
        <v>2120</v>
      </c>
      <c r="C106" s="199">
        <v>0</v>
      </c>
      <c r="D106" s="199">
        <v>0</v>
      </c>
      <c r="E106" s="147">
        <v>14</v>
      </c>
      <c r="F106" s="147">
        <v>20</v>
      </c>
      <c r="G106" s="147">
        <f t="shared" si="6"/>
        <v>14</v>
      </c>
      <c r="H106" s="147">
        <f t="shared" si="7"/>
        <v>20</v>
      </c>
      <c r="I106" s="607"/>
    </row>
    <row r="107" spans="1:9">
      <c r="A107" s="349" t="s">
        <v>4948</v>
      </c>
      <c r="B107" s="348" t="s">
        <v>4949</v>
      </c>
      <c r="C107" s="199">
        <v>0</v>
      </c>
      <c r="D107" s="199">
        <v>0</v>
      </c>
      <c r="E107" s="147">
        <v>1</v>
      </c>
      <c r="F107" s="147">
        <v>3</v>
      </c>
      <c r="G107" s="147">
        <f t="shared" si="6"/>
        <v>1</v>
      </c>
      <c r="H107" s="147">
        <f t="shared" si="7"/>
        <v>3</v>
      </c>
      <c r="I107" s="159"/>
    </row>
    <row r="108" spans="1:9">
      <c r="A108" s="349" t="s">
        <v>1800</v>
      </c>
      <c r="B108" s="348" t="s">
        <v>1801</v>
      </c>
      <c r="C108" s="199">
        <v>0</v>
      </c>
      <c r="D108" s="199">
        <v>0</v>
      </c>
      <c r="E108" s="147">
        <v>1</v>
      </c>
      <c r="F108" s="147">
        <v>1</v>
      </c>
      <c r="G108" s="147">
        <f t="shared" si="6"/>
        <v>1</v>
      </c>
      <c r="H108" s="147">
        <f t="shared" si="7"/>
        <v>1</v>
      </c>
      <c r="I108" s="159"/>
    </row>
    <row r="109" spans="1:9">
      <c r="A109" s="349" t="s">
        <v>1868</v>
      </c>
      <c r="B109" s="348" t="s">
        <v>1869</v>
      </c>
      <c r="C109" s="199">
        <v>0</v>
      </c>
      <c r="D109" s="199">
        <v>0</v>
      </c>
      <c r="E109" s="147">
        <v>6</v>
      </c>
      <c r="F109" s="147">
        <v>10</v>
      </c>
      <c r="G109" s="147">
        <f t="shared" si="6"/>
        <v>6</v>
      </c>
      <c r="H109" s="147">
        <f t="shared" si="7"/>
        <v>10</v>
      </c>
      <c r="I109" s="159"/>
    </row>
    <row r="110" spans="1:9">
      <c r="A110" s="349" t="s">
        <v>5506</v>
      </c>
      <c r="B110" s="348" t="s">
        <v>5507</v>
      </c>
      <c r="C110" s="199">
        <v>0</v>
      </c>
      <c r="D110" s="199">
        <v>0</v>
      </c>
      <c r="E110" s="147">
        <v>1</v>
      </c>
      <c r="F110" s="147">
        <v>1</v>
      </c>
      <c r="G110" s="147">
        <f t="shared" si="6"/>
        <v>1</v>
      </c>
      <c r="H110" s="147">
        <f t="shared" si="7"/>
        <v>1</v>
      </c>
      <c r="I110" s="159"/>
    </row>
    <row r="111" spans="1:9">
      <c r="A111" s="349" t="s">
        <v>3486</v>
      </c>
      <c r="B111" s="348" t="s">
        <v>3487</v>
      </c>
      <c r="C111" s="199">
        <v>0</v>
      </c>
      <c r="D111" s="199">
        <v>0</v>
      </c>
      <c r="E111" s="147">
        <v>2</v>
      </c>
      <c r="F111" s="147">
        <v>5</v>
      </c>
      <c r="G111" s="147">
        <f t="shared" si="6"/>
        <v>2</v>
      </c>
      <c r="H111" s="147">
        <f t="shared" si="7"/>
        <v>5</v>
      </c>
      <c r="I111" s="159"/>
    </row>
    <row r="112" spans="1:9">
      <c r="A112" s="349" t="s">
        <v>3452</v>
      </c>
      <c r="B112" s="348" t="s">
        <v>3453</v>
      </c>
      <c r="C112" s="199">
        <v>0</v>
      </c>
      <c r="D112" s="199">
        <v>0</v>
      </c>
      <c r="E112" s="147">
        <v>3</v>
      </c>
      <c r="F112" s="147">
        <v>5</v>
      </c>
      <c r="G112" s="147">
        <f t="shared" si="6"/>
        <v>3</v>
      </c>
      <c r="H112" s="147">
        <f t="shared" si="7"/>
        <v>5</v>
      </c>
      <c r="I112" s="159"/>
    </row>
    <row r="113" spans="1:9">
      <c r="A113" s="349" t="s">
        <v>2159</v>
      </c>
      <c r="B113" s="348" t="s">
        <v>2160</v>
      </c>
      <c r="C113" s="199">
        <v>0</v>
      </c>
      <c r="D113" s="199">
        <v>0</v>
      </c>
      <c r="E113" s="147">
        <v>1</v>
      </c>
      <c r="F113" s="147">
        <v>10</v>
      </c>
      <c r="G113" s="147">
        <f t="shared" si="6"/>
        <v>1</v>
      </c>
      <c r="H113" s="147">
        <f t="shared" si="7"/>
        <v>10</v>
      </c>
      <c r="I113" s="159"/>
    </row>
    <row r="114" spans="1:9">
      <c r="A114" s="349" t="s">
        <v>5635</v>
      </c>
      <c r="B114" s="348" t="s">
        <v>5636</v>
      </c>
      <c r="C114" s="199">
        <v>0</v>
      </c>
      <c r="D114" s="199">
        <v>0</v>
      </c>
      <c r="E114" s="147">
        <v>2</v>
      </c>
      <c r="F114" s="147">
        <v>3</v>
      </c>
      <c r="G114" s="147">
        <f t="shared" si="6"/>
        <v>2</v>
      </c>
      <c r="H114" s="147">
        <f t="shared" si="7"/>
        <v>3</v>
      </c>
      <c r="I114" s="159"/>
    </row>
    <row r="115" spans="1:9">
      <c r="A115" s="349" t="s">
        <v>2403</v>
      </c>
      <c r="B115" s="348" t="s">
        <v>2404</v>
      </c>
      <c r="C115" s="199">
        <v>0</v>
      </c>
      <c r="D115" s="199">
        <v>0</v>
      </c>
      <c r="E115" s="147">
        <v>1</v>
      </c>
      <c r="F115" s="147">
        <v>5</v>
      </c>
      <c r="G115" s="147">
        <f t="shared" si="6"/>
        <v>1</v>
      </c>
      <c r="H115" s="147">
        <f t="shared" si="7"/>
        <v>5</v>
      </c>
      <c r="I115" s="159"/>
    </row>
    <row r="116" spans="1:9">
      <c r="A116" s="349" t="s">
        <v>2491</v>
      </c>
      <c r="B116" s="348" t="s">
        <v>2340</v>
      </c>
      <c r="C116" s="199">
        <v>0</v>
      </c>
      <c r="D116" s="199">
        <v>0</v>
      </c>
      <c r="E116" s="147">
        <v>32</v>
      </c>
      <c r="F116" s="147">
        <v>30</v>
      </c>
      <c r="G116" s="147">
        <f t="shared" si="6"/>
        <v>32</v>
      </c>
      <c r="H116" s="147">
        <f t="shared" si="7"/>
        <v>30</v>
      </c>
      <c r="I116" s="159"/>
    </row>
    <row r="117" spans="1:9">
      <c r="A117" s="349" t="s">
        <v>2559</v>
      </c>
      <c r="B117" s="348" t="s">
        <v>2560</v>
      </c>
      <c r="C117" s="199">
        <v>0</v>
      </c>
      <c r="D117" s="199">
        <v>0</v>
      </c>
      <c r="E117" s="147">
        <v>2</v>
      </c>
      <c r="F117" s="147">
        <v>5</v>
      </c>
      <c r="G117" s="147">
        <f t="shared" si="6"/>
        <v>2</v>
      </c>
      <c r="H117" s="147">
        <f t="shared" si="7"/>
        <v>5</v>
      </c>
      <c r="I117" s="159"/>
    </row>
    <row r="118" spans="1:9" ht="24">
      <c r="A118" s="349" t="s">
        <v>5637</v>
      </c>
      <c r="B118" s="348" t="s">
        <v>5638</v>
      </c>
      <c r="C118" s="199">
        <v>0</v>
      </c>
      <c r="D118" s="199">
        <v>0</v>
      </c>
      <c r="E118" s="147">
        <v>1</v>
      </c>
      <c r="F118" s="147">
        <v>5</v>
      </c>
      <c r="G118" s="147">
        <f t="shared" si="6"/>
        <v>1</v>
      </c>
      <c r="H118" s="147">
        <f t="shared" si="7"/>
        <v>5</v>
      </c>
      <c r="I118" s="159"/>
    </row>
    <row r="119" spans="1:9" ht="24">
      <c r="A119" s="349" t="s">
        <v>5135</v>
      </c>
      <c r="B119" s="348" t="s">
        <v>5136</v>
      </c>
      <c r="C119" s="199">
        <v>0</v>
      </c>
      <c r="D119" s="199">
        <v>0</v>
      </c>
      <c r="E119" s="147">
        <v>1</v>
      </c>
      <c r="F119" s="147">
        <v>5</v>
      </c>
      <c r="G119" s="147">
        <f t="shared" si="6"/>
        <v>1</v>
      </c>
      <c r="H119" s="147">
        <f t="shared" si="7"/>
        <v>5</v>
      </c>
      <c r="I119" s="159"/>
    </row>
    <row r="120" spans="1:9" ht="24">
      <c r="A120" s="349" t="s">
        <v>2595</v>
      </c>
      <c r="B120" s="348" t="s">
        <v>2596</v>
      </c>
      <c r="C120" s="199">
        <v>14</v>
      </c>
      <c r="D120" s="199">
        <v>20</v>
      </c>
      <c r="E120" s="147">
        <v>184</v>
      </c>
      <c r="F120" s="147">
        <v>200</v>
      </c>
      <c r="G120" s="147">
        <f t="shared" si="6"/>
        <v>198</v>
      </c>
      <c r="H120" s="147">
        <f t="shared" si="7"/>
        <v>220</v>
      </c>
      <c r="I120" s="159"/>
    </row>
    <row r="121" spans="1:9">
      <c r="A121" s="674"/>
      <c r="B121" s="394" t="s">
        <v>15</v>
      </c>
      <c r="C121" s="463">
        <f t="shared" ref="C121:D121" si="8">SUM(C9:C120)</f>
        <v>2360</v>
      </c>
      <c r="D121" s="463">
        <f t="shared" si="8"/>
        <v>3515</v>
      </c>
      <c r="E121" s="463">
        <f t="shared" ref="E121:H121" si="9">SUM(E9:E120)</f>
        <v>66789</v>
      </c>
      <c r="F121" s="463">
        <f t="shared" si="9"/>
        <v>69077</v>
      </c>
      <c r="G121" s="463">
        <f t="shared" si="9"/>
        <v>69149</v>
      </c>
      <c r="H121" s="463">
        <f t="shared" si="9"/>
        <v>72592</v>
      </c>
      <c r="I121" s="159"/>
    </row>
    <row r="122" spans="1:9">
      <c r="A122" s="3547" t="s">
        <v>2245</v>
      </c>
      <c r="B122" s="3548"/>
      <c r="C122" s="119"/>
      <c r="D122" s="119"/>
      <c r="E122" s="119"/>
      <c r="F122" s="119"/>
      <c r="G122" s="119"/>
      <c r="H122" s="119"/>
    </row>
    <row r="123" spans="1:9">
      <c r="A123" s="20" t="s">
        <v>2246</v>
      </c>
      <c r="B123" s="1354" t="s">
        <v>2247</v>
      </c>
      <c r="C123" s="119"/>
      <c r="D123" s="119"/>
      <c r="E123" s="119"/>
      <c r="F123" s="119"/>
      <c r="G123" s="119"/>
      <c r="H123" s="119"/>
    </row>
    <row r="124" spans="1:9">
      <c r="A124" s="20" t="s">
        <v>2248</v>
      </c>
      <c r="B124" s="1354" t="s">
        <v>2249</v>
      </c>
      <c r="C124" s="119"/>
      <c r="D124" s="119"/>
      <c r="E124" s="119"/>
      <c r="F124" s="119"/>
      <c r="G124" s="119"/>
      <c r="H124" s="119"/>
    </row>
    <row r="125" spans="1:9">
      <c r="A125" s="20" t="s">
        <v>2250</v>
      </c>
      <c r="B125" s="1354" t="s">
        <v>2251</v>
      </c>
      <c r="C125" s="119"/>
      <c r="D125" s="119"/>
      <c r="E125" s="119"/>
      <c r="F125" s="119"/>
      <c r="G125" s="119"/>
      <c r="H125" s="119"/>
    </row>
    <row r="126" spans="1:9">
      <c r="A126" s="20" t="s">
        <v>2252</v>
      </c>
      <c r="B126" s="1354" t="s">
        <v>2253</v>
      </c>
      <c r="C126" s="119"/>
      <c r="D126" s="119"/>
      <c r="E126" s="119"/>
      <c r="F126" s="119"/>
      <c r="G126" s="119"/>
      <c r="H126" s="119"/>
    </row>
    <row r="127" spans="1:9">
      <c r="A127" s="20" t="s">
        <v>2254</v>
      </c>
      <c r="B127" s="1354" t="s">
        <v>2255</v>
      </c>
      <c r="C127" s="119"/>
      <c r="D127" s="119"/>
      <c r="E127" s="119"/>
      <c r="F127" s="119"/>
      <c r="G127" s="119"/>
      <c r="H127" s="119"/>
    </row>
    <row r="128" spans="1:9">
      <c r="A128" s="20" t="s">
        <v>2256</v>
      </c>
      <c r="B128" s="1354" t="s">
        <v>2257</v>
      </c>
      <c r="C128" s="119"/>
      <c r="D128" s="119"/>
      <c r="E128" s="119"/>
      <c r="F128" s="119"/>
      <c r="G128" s="119"/>
      <c r="H128" s="119"/>
    </row>
    <row r="129" spans="1:11" ht="36">
      <c r="A129" s="20" t="s">
        <v>2258</v>
      </c>
      <c r="B129" s="1354" t="s">
        <v>2259</v>
      </c>
      <c r="C129" s="119"/>
      <c r="D129" s="119"/>
      <c r="E129" s="119"/>
      <c r="F129" s="119"/>
      <c r="G129" s="119"/>
      <c r="H129" s="119"/>
    </row>
    <row r="130" spans="1:11" ht="48">
      <c r="A130" s="20" t="s">
        <v>2260</v>
      </c>
      <c r="B130" s="1354" t="s">
        <v>2261</v>
      </c>
      <c r="C130" s="119"/>
      <c r="D130" s="119"/>
      <c r="E130" s="119"/>
      <c r="F130" s="119"/>
      <c r="G130" s="119"/>
      <c r="H130" s="119"/>
    </row>
    <row r="131" spans="1:11">
      <c r="A131" s="3549" t="s">
        <v>2262</v>
      </c>
      <c r="B131" s="3550"/>
      <c r="C131" s="119"/>
      <c r="D131" s="119"/>
      <c r="E131" s="119"/>
      <c r="F131" s="119"/>
      <c r="G131" s="119"/>
      <c r="H131" s="119"/>
    </row>
    <row r="132" spans="1:11">
      <c r="A132" s="608"/>
      <c r="B132" s="121" t="s">
        <v>2263</v>
      </c>
      <c r="C132" s="122">
        <f t="shared" ref="C132:H132" si="10">C121</f>
        <v>2360</v>
      </c>
      <c r="D132" s="122">
        <f t="shared" si="10"/>
        <v>3515</v>
      </c>
      <c r="E132" s="122">
        <f t="shared" si="10"/>
        <v>66789</v>
      </c>
      <c r="F132" s="609">
        <f t="shared" si="10"/>
        <v>69077</v>
      </c>
      <c r="G132" s="122">
        <f t="shared" si="10"/>
        <v>69149</v>
      </c>
      <c r="H132" s="122">
        <f t="shared" si="10"/>
        <v>72592</v>
      </c>
      <c r="I132" s="264"/>
      <c r="K132" s="79"/>
    </row>
    <row r="133" spans="1:11">
      <c r="A133" s="127"/>
      <c r="B133" s="127"/>
      <c r="C133" s="127"/>
      <c r="D133" s="127"/>
      <c r="E133" s="127"/>
      <c r="F133" s="127"/>
      <c r="G133" s="127"/>
      <c r="H133" s="127"/>
    </row>
    <row r="134" spans="1:11">
      <c r="A134" s="127"/>
      <c r="B134" s="127"/>
      <c r="C134" s="127"/>
      <c r="D134" s="127"/>
      <c r="E134" s="127"/>
      <c r="F134" s="127"/>
      <c r="G134" s="127"/>
      <c r="H134" s="127"/>
    </row>
    <row r="135" spans="1:11">
      <c r="A135" s="127"/>
      <c r="B135" s="127"/>
      <c r="C135" s="127"/>
      <c r="D135" s="127"/>
      <c r="E135" s="127"/>
      <c r="F135" s="127"/>
      <c r="G135" s="127"/>
      <c r="H135" s="127"/>
    </row>
    <row r="136" spans="1:11">
      <c r="A136" s="127"/>
      <c r="B136" s="127"/>
      <c r="C136" s="127"/>
      <c r="D136" s="127"/>
      <c r="E136" s="127"/>
      <c r="F136" s="127"/>
      <c r="G136" s="127"/>
      <c r="H136" s="127"/>
    </row>
    <row r="137" spans="1:11">
      <c r="A137" s="127"/>
      <c r="B137" s="127"/>
      <c r="C137" s="127"/>
      <c r="D137" s="127"/>
      <c r="E137" s="127"/>
      <c r="F137" s="127"/>
      <c r="G137" s="127"/>
      <c r="H137" s="127"/>
    </row>
    <row r="138" spans="1:11">
      <c r="A138" s="127"/>
      <c r="B138" s="127"/>
      <c r="C138" s="127"/>
      <c r="D138" s="127"/>
      <c r="E138" s="127"/>
      <c r="F138" s="127"/>
      <c r="G138" s="127"/>
      <c r="H138" s="127"/>
    </row>
    <row r="139" spans="1:11">
      <c r="A139" s="127"/>
      <c r="B139" s="127"/>
      <c r="C139" s="127"/>
      <c r="D139" s="127"/>
      <c r="E139" s="127"/>
      <c r="F139" s="127"/>
      <c r="G139" s="127"/>
      <c r="H139" s="127"/>
    </row>
    <row r="140" spans="1:11">
      <c r="A140" s="127"/>
      <c r="B140" s="127"/>
      <c r="C140" s="127"/>
      <c r="D140" s="127"/>
      <c r="E140" s="127"/>
      <c r="F140" s="127"/>
      <c r="G140" s="127"/>
      <c r="H140" s="127"/>
    </row>
    <row r="141" spans="1:11">
      <c r="A141" s="127"/>
      <c r="B141" s="127"/>
      <c r="C141" s="127"/>
      <c r="D141" s="127"/>
      <c r="E141" s="127"/>
      <c r="F141" s="127"/>
      <c r="G141" s="127"/>
      <c r="H141" s="127"/>
    </row>
    <row r="142" spans="1:11">
      <c r="A142" s="127"/>
      <c r="B142" s="127"/>
      <c r="C142" s="127"/>
      <c r="D142" s="127"/>
      <c r="E142" s="127"/>
      <c r="F142" s="127"/>
      <c r="G142" s="127"/>
      <c r="H142" s="127"/>
    </row>
    <row r="143" spans="1:11">
      <c r="A143" s="127"/>
      <c r="B143" s="127"/>
      <c r="C143" s="127"/>
      <c r="D143" s="127"/>
      <c r="E143" s="127"/>
      <c r="F143" s="127"/>
      <c r="G143" s="127"/>
      <c r="H143" s="127"/>
    </row>
    <row r="144" spans="1:11">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8">
    <mergeCell ref="G6:H6"/>
    <mergeCell ref="A8:B8"/>
    <mergeCell ref="A122:B122"/>
    <mergeCell ref="A131:B131"/>
    <mergeCell ref="A6:A7"/>
    <mergeCell ref="B6:B7"/>
    <mergeCell ref="C6:D6"/>
    <mergeCell ref="E6:F6"/>
  </mergeCells>
  <conditionalFormatting sqref="A122">
    <cfRule type="duplicateValues" dxfId="236" priority="1"/>
    <cfRule type="duplicateValues" dxfId="235" priority="2"/>
  </conditionalFormatting>
  <conditionalFormatting sqref="A131">
    <cfRule type="duplicateValues" dxfId="234" priority="3"/>
    <cfRule type="duplicateValues" dxfId="233" priority="4"/>
  </conditionalFormatting>
  <conditionalFormatting sqref="A132">
    <cfRule type="duplicateValues" dxfId="232" priority="7"/>
  </conditionalFormatting>
  <conditionalFormatting sqref="A123:A130">
    <cfRule type="duplicateValues" dxfId="231" priority="5"/>
    <cfRule type="duplicateValues" dxfId="230" priority="6"/>
  </conditionalFormatting>
  <printOptions horizontalCentered="1"/>
  <pageMargins left="0.51181102362204722" right="0.51181102362204722" top="0.74803149606299213" bottom="0.35433070866141736" header="0.31496062992125984" footer="0.31496062992125984"/>
  <pageSetup orientation="landscape" r:id="rId1"/>
  <headerFooter>
    <oddFooter>&amp;R&amp;P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1328"/>
  <sheetViews>
    <sheetView workbookViewId="0">
      <selection activeCell="L11" sqref="L11"/>
    </sheetView>
  </sheetViews>
  <sheetFormatPr defaultColWidth="9" defaultRowHeight="15"/>
  <cols>
    <col min="2" max="2" width="60.7109375" customWidth="1"/>
    <col min="3" max="8" width="10.28515625" customWidth="1"/>
  </cols>
  <sheetData>
    <row r="1" spans="1:9">
      <c r="A1" s="624"/>
      <c r="B1" s="625" t="s">
        <v>0</v>
      </c>
      <c r="C1" s="626" t="s">
        <v>1</v>
      </c>
      <c r="D1" s="625"/>
      <c r="E1" s="627"/>
      <c r="F1" s="628"/>
      <c r="G1" s="626"/>
      <c r="H1" s="626"/>
      <c r="I1" s="650"/>
    </row>
    <row r="2" spans="1:9">
      <c r="A2" s="624"/>
      <c r="B2" s="625" t="s">
        <v>2</v>
      </c>
      <c r="C2" s="629" t="s">
        <v>179</v>
      </c>
      <c r="D2" s="625"/>
      <c r="E2" s="627"/>
      <c r="F2" s="628"/>
      <c r="G2" s="626"/>
      <c r="H2" s="626"/>
      <c r="I2" s="651"/>
    </row>
    <row r="3" spans="1:9">
      <c r="A3" s="624"/>
      <c r="B3" s="625" t="s">
        <v>5639</v>
      </c>
      <c r="C3" s="628" t="s">
        <v>1788</v>
      </c>
      <c r="D3" s="625"/>
      <c r="E3" s="627"/>
      <c r="F3" s="628"/>
      <c r="G3" s="626"/>
      <c r="H3" s="626"/>
      <c r="I3" s="652"/>
    </row>
    <row r="4" spans="1:9">
      <c r="A4" s="624"/>
      <c r="B4" s="625" t="s">
        <v>311</v>
      </c>
      <c r="C4" s="628" t="s">
        <v>52</v>
      </c>
      <c r="D4" s="625"/>
      <c r="E4" s="627"/>
      <c r="F4" s="628"/>
      <c r="G4" s="626"/>
      <c r="H4" s="626"/>
      <c r="I4" s="652"/>
    </row>
    <row r="5" spans="1:9">
      <c r="A5" s="624"/>
      <c r="B5" s="626"/>
      <c r="C5" s="630"/>
      <c r="D5" s="630"/>
      <c r="E5" s="627"/>
      <c r="F5" s="628"/>
      <c r="G5" s="626"/>
      <c r="H5" s="626"/>
      <c r="I5" s="653"/>
    </row>
    <row r="6" spans="1:9">
      <c r="A6" s="3596" t="s">
        <v>276</v>
      </c>
      <c r="B6" s="3596" t="s">
        <v>1798</v>
      </c>
      <c r="C6" s="3476" t="s">
        <v>255</v>
      </c>
      <c r="D6" s="3477"/>
      <c r="E6" s="3478" t="s">
        <v>256</v>
      </c>
      <c r="F6" s="3479"/>
      <c r="G6" s="3476" t="s">
        <v>144</v>
      </c>
      <c r="H6" s="3477"/>
      <c r="I6" s="653"/>
    </row>
    <row r="7" spans="1:9" ht="24">
      <c r="A7" s="3597"/>
      <c r="B7" s="3597"/>
      <c r="C7" s="89" t="s">
        <v>190</v>
      </c>
      <c r="D7" s="7" t="s">
        <v>257</v>
      </c>
      <c r="E7" s="89" t="s">
        <v>190</v>
      </c>
      <c r="F7" s="7" t="s">
        <v>257</v>
      </c>
      <c r="G7" s="89" t="s">
        <v>190</v>
      </c>
      <c r="H7" s="7" t="s">
        <v>257</v>
      </c>
      <c r="I7" s="653"/>
    </row>
    <row r="8" spans="1:9">
      <c r="A8" s="631"/>
      <c r="B8" s="632" t="s">
        <v>2106</v>
      </c>
      <c r="C8" s="633"/>
      <c r="D8" s="633"/>
      <c r="E8" s="634"/>
      <c r="F8" s="633"/>
      <c r="G8" s="635"/>
      <c r="H8" s="635"/>
      <c r="I8" s="653"/>
    </row>
    <row r="9" spans="1:9" ht="24">
      <c r="A9" s="631">
        <v>130207</v>
      </c>
      <c r="B9" s="636" t="s">
        <v>5616</v>
      </c>
      <c r="C9" s="637">
        <v>0</v>
      </c>
      <c r="D9" s="637">
        <v>0</v>
      </c>
      <c r="E9" s="637">
        <v>355</v>
      </c>
      <c r="F9" s="637">
        <v>329</v>
      </c>
      <c r="G9" s="637">
        <f t="shared" ref="G9:G40" si="0">C9+E9</f>
        <v>355</v>
      </c>
      <c r="H9" s="637">
        <f t="shared" ref="H9:H40" si="1">D9+F9</f>
        <v>329</v>
      </c>
      <c r="I9" s="654"/>
    </row>
    <row r="10" spans="1:9">
      <c r="A10" s="631" t="s">
        <v>2273</v>
      </c>
      <c r="B10" s="636" t="s">
        <v>2274</v>
      </c>
      <c r="C10" s="637">
        <v>0</v>
      </c>
      <c r="D10" s="637">
        <v>0</v>
      </c>
      <c r="E10" s="637">
        <v>686</v>
      </c>
      <c r="F10" s="637">
        <v>654</v>
      </c>
      <c r="G10" s="637">
        <f t="shared" si="0"/>
        <v>686</v>
      </c>
      <c r="H10" s="637">
        <f t="shared" si="1"/>
        <v>654</v>
      </c>
      <c r="I10" s="654"/>
    </row>
    <row r="11" spans="1:9" ht="15.75">
      <c r="A11" s="638" t="s">
        <v>2281</v>
      </c>
      <c r="B11" s="638" t="s">
        <v>2282</v>
      </c>
      <c r="C11" s="637">
        <v>0</v>
      </c>
      <c r="D11" s="639">
        <v>0</v>
      </c>
      <c r="E11" s="637">
        <v>6</v>
      </c>
      <c r="F11" s="637">
        <v>10</v>
      </c>
      <c r="G11" s="637">
        <f t="shared" si="0"/>
        <v>6</v>
      </c>
      <c r="H11" s="637">
        <f t="shared" si="1"/>
        <v>10</v>
      </c>
      <c r="I11" s="655"/>
    </row>
    <row r="12" spans="1:9">
      <c r="A12" s="631" t="s">
        <v>2117</v>
      </c>
      <c r="B12" s="636" t="s">
        <v>2118</v>
      </c>
      <c r="C12" s="637">
        <v>59</v>
      </c>
      <c r="D12" s="637">
        <v>41</v>
      </c>
      <c r="E12" s="637">
        <v>2451</v>
      </c>
      <c r="F12" s="637">
        <v>2448</v>
      </c>
      <c r="G12" s="637">
        <f t="shared" si="0"/>
        <v>2510</v>
      </c>
      <c r="H12" s="637">
        <f t="shared" si="1"/>
        <v>2489</v>
      </c>
      <c r="I12" s="654"/>
    </row>
    <row r="13" spans="1:9" ht="24">
      <c r="A13" s="640" t="s">
        <v>5640</v>
      </c>
      <c r="B13" s="641" t="s">
        <v>5641</v>
      </c>
      <c r="C13" s="637">
        <v>0</v>
      </c>
      <c r="D13" s="637">
        <v>0</v>
      </c>
      <c r="E13" s="637">
        <v>1</v>
      </c>
      <c r="F13" s="637">
        <v>7</v>
      </c>
      <c r="G13" s="637">
        <f t="shared" si="0"/>
        <v>1</v>
      </c>
      <c r="H13" s="637">
        <f t="shared" si="1"/>
        <v>7</v>
      </c>
      <c r="I13" s="654"/>
    </row>
    <row r="14" spans="1:9">
      <c r="A14" s="632" t="s">
        <v>2127</v>
      </c>
      <c r="B14" s="636" t="s">
        <v>2128</v>
      </c>
      <c r="C14" s="637">
        <v>0</v>
      </c>
      <c r="D14" s="637">
        <v>0</v>
      </c>
      <c r="E14" s="637">
        <v>3199</v>
      </c>
      <c r="F14" s="637">
        <v>3048</v>
      </c>
      <c r="G14" s="637">
        <f t="shared" si="0"/>
        <v>3199</v>
      </c>
      <c r="H14" s="637">
        <f t="shared" si="1"/>
        <v>3048</v>
      </c>
      <c r="I14" s="654"/>
    </row>
    <row r="15" spans="1:9">
      <c r="A15" s="632" t="s">
        <v>2129</v>
      </c>
      <c r="B15" s="636" t="s">
        <v>2130</v>
      </c>
      <c r="C15" s="637">
        <v>0</v>
      </c>
      <c r="D15" s="637">
        <v>0</v>
      </c>
      <c r="E15" s="637">
        <v>3354</v>
      </c>
      <c r="F15" s="637">
        <v>3126</v>
      </c>
      <c r="G15" s="637">
        <f t="shared" si="0"/>
        <v>3354</v>
      </c>
      <c r="H15" s="637">
        <f t="shared" si="1"/>
        <v>3126</v>
      </c>
      <c r="I15" s="654"/>
    </row>
    <row r="16" spans="1:9">
      <c r="A16" s="631" t="s">
        <v>2297</v>
      </c>
      <c r="B16" s="636" t="s">
        <v>5619</v>
      </c>
      <c r="C16" s="637">
        <v>0</v>
      </c>
      <c r="D16" s="637">
        <v>0</v>
      </c>
      <c r="E16" s="637">
        <v>14</v>
      </c>
      <c r="F16" s="637">
        <v>13</v>
      </c>
      <c r="G16" s="637">
        <f t="shared" si="0"/>
        <v>14</v>
      </c>
      <c r="H16" s="637">
        <f t="shared" si="1"/>
        <v>13</v>
      </c>
      <c r="I16" s="654"/>
    </row>
    <row r="17" spans="1:9">
      <c r="A17" s="640" t="s">
        <v>4304</v>
      </c>
      <c r="B17" s="642" t="s">
        <v>5642</v>
      </c>
      <c r="C17" s="637">
        <v>0</v>
      </c>
      <c r="D17" s="637">
        <v>0</v>
      </c>
      <c r="E17" s="637">
        <v>4</v>
      </c>
      <c r="F17" s="637">
        <v>15</v>
      </c>
      <c r="G17" s="637">
        <f t="shared" si="0"/>
        <v>4</v>
      </c>
      <c r="H17" s="637">
        <f t="shared" si="1"/>
        <v>15</v>
      </c>
      <c r="I17" s="654"/>
    </row>
    <row r="18" spans="1:9" ht="24">
      <c r="A18" s="643" t="s">
        <v>5643</v>
      </c>
      <c r="B18" s="644" t="s">
        <v>5644</v>
      </c>
      <c r="C18" s="637">
        <v>0</v>
      </c>
      <c r="D18" s="637">
        <v>0</v>
      </c>
      <c r="E18" s="637">
        <v>6</v>
      </c>
      <c r="F18" s="637">
        <v>10</v>
      </c>
      <c r="G18" s="637">
        <f t="shared" si="0"/>
        <v>6</v>
      </c>
      <c r="H18" s="637">
        <f t="shared" si="1"/>
        <v>10</v>
      </c>
      <c r="I18" s="654"/>
    </row>
    <row r="19" spans="1:9">
      <c r="A19" s="631" t="s">
        <v>5382</v>
      </c>
      <c r="B19" s="636" t="s">
        <v>5383</v>
      </c>
      <c r="C19" s="637">
        <v>0</v>
      </c>
      <c r="D19" s="637">
        <v>0</v>
      </c>
      <c r="E19" s="637">
        <v>6</v>
      </c>
      <c r="F19" s="637">
        <v>40</v>
      </c>
      <c r="G19" s="637">
        <f t="shared" si="0"/>
        <v>6</v>
      </c>
      <c r="H19" s="637">
        <f t="shared" si="1"/>
        <v>40</v>
      </c>
      <c r="I19" s="654"/>
    </row>
    <row r="20" spans="1:9">
      <c r="A20" s="631" t="s">
        <v>5645</v>
      </c>
      <c r="B20" s="636" t="s">
        <v>5646</v>
      </c>
      <c r="C20" s="637">
        <v>0</v>
      </c>
      <c r="D20" s="637">
        <v>0</v>
      </c>
      <c r="E20" s="637">
        <v>1</v>
      </c>
      <c r="F20" s="637">
        <v>5</v>
      </c>
      <c r="G20" s="637">
        <f t="shared" si="0"/>
        <v>1</v>
      </c>
      <c r="H20" s="637">
        <f t="shared" si="1"/>
        <v>5</v>
      </c>
      <c r="I20" s="654"/>
    </row>
    <row r="21" spans="1:9">
      <c r="A21" s="631" t="s">
        <v>5647</v>
      </c>
      <c r="B21" s="636" t="s">
        <v>5648</v>
      </c>
      <c r="C21" s="637">
        <v>0</v>
      </c>
      <c r="D21" s="637">
        <v>0</v>
      </c>
      <c r="E21" s="637">
        <v>21</v>
      </c>
      <c r="F21" s="637">
        <v>35</v>
      </c>
      <c r="G21" s="637">
        <f t="shared" si="0"/>
        <v>21</v>
      </c>
      <c r="H21" s="637">
        <f t="shared" si="1"/>
        <v>35</v>
      </c>
      <c r="I21" s="654"/>
    </row>
    <row r="22" spans="1:9">
      <c r="A22" s="631" t="s">
        <v>5620</v>
      </c>
      <c r="B22" s="636" t="s">
        <v>5621</v>
      </c>
      <c r="C22" s="637">
        <v>0</v>
      </c>
      <c r="D22" s="637">
        <v>0</v>
      </c>
      <c r="E22" s="637">
        <v>506</v>
      </c>
      <c r="F22" s="637">
        <v>420</v>
      </c>
      <c r="G22" s="637">
        <f t="shared" si="0"/>
        <v>506</v>
      </c>
      <c r="H22" s="637">
        <f t="shared" si="1"/>
        <v>420</v>
      </c>
      <c r="I22" s="654"/>
    </row>
    <row r="23" spans="1:9">
      <c r="A23" s="632" t="s">
        <v>2299</v>
      </c>
      <c r="B23" s="636" t="s">
        <v>2300</v>
      </c>
      <c r="C23" s="637">
        <v>0</v>
      </c>
      <c r="D23" s="637">
        <v>0</v>
      </c>
      <c r="E23" s="637">
        <v>0</v>
      </c>
      <c r="F23" s="637">
        <v>10</v>
      </c>
      <c r="G23" s="637">
        <f t="shared" si="0"/>
        <v>0</v>
      </c>
      <c r="H23" s="637">
        <f t="shared" si="1"/>
        <v>10</v>
      </c>
      <c r="I23" s="654"/>
    </row>
    <row r="24" spans="1:9">
      <c r="A24" s="631" t="s">
        <v>2131</v>
      </c>
      <c r="B24" s="636" t="s">
        <v>2132</v>
      </c>
      <c r="C24" s="637">
        <v>372</v>
      </c>
      <c r="D24" s="637">
        <v>368</v>
      </c>
      <c r="E24" s="637">
        <v>8946</v>
      </c>
      <c r="F24" s="637">
        <v>8725</v>
      </c>
      <c r="G24" s="637">
        <f t="shared" si="0"/>
        <v>9318</v>
      </c>
      <c r="H24" s="637">
        <f t="shared" si="1"/>
        <v>9093</v>
      </c>
      <c r="I24" s="654"/>
    </row>
    <row r="25" spans="1:9">
      <c r="A25" s="645" t="s">
        <v>2133</v>
      </c>
      <c r="B25" s="646" t="s">
        <v>2134</v>
      </c>
      <c r="C25" s="637">
        <v>0</v>
      </c>
      <c r="D25" s="637">
        <v>0</v>
      </c>
      <c r="E25" s="637">
        <v>59</v>
      </c>
      <c r="F25" s="637">
        <v>53</v>
      </c>
      <c r="G25" s="637">
        <f t="shared" si="0"/>
        <v>59</v>
      </c>
      <c r="H25" s="637">
        <f t="shared" si="1"/>
        <v>53</v>
      </c>
      <c r="I25" s="654"/>
    </row>
    <row r="26" spans="1:9">
      <c r="A26" s="631" t="s">
        <v>2135</v>
      </c>
      <c r="B26" s="636" t="s">
        <v>2136</v>
      </c>
      <c r="C26" s="637">
        <v>0</v>
      </c>
      <c r="D26" s="637">
        <v>0</v>
      </c>
      <c r="E26" s="637">
        <v>283</v>
      </c>
      <c r="F26" s="637">
        <v>277</v>
      </c>
      <c r="G26" s="637">
        <f t="shared" si="0"/>
        <v>283</v>
      </c>
      <c r="H26" s="637">
        <f t="shared" si="1"/>
        <v>277</v>
      </c>
      <c r="I26" s="654"/>
    </row>
    <row r="27" spans="1:9">
      <c r="A27" s="631" t="s">
        <v>5649</v>
      </c>
      <c r="B27" s="636" t="s">
        <v>5650</v>
      </c>
      <c r="C27" s="637">
        <v>552</v>
      </c>
      <c r="D27" s="637">
        <v>540</v>
      </c>
      <c r="E27" s="637">
        <v>228</v>
      </c>
      <c r="F27" s="637">
        <v>225</v>
      </c>
      <c r="G27" s="637">
        <f t="shared" si="0"/>
        <v>780</v>
      </c>
      <c r="H27" s="637">
        <f t="shared" si="1"/>
        <v>765</v>
      </c>
      <c r="I27" s="654"/>
    </row>
    <row r="28" spans="1:9">
      <c r="A28" s="631" t="s">
        <v>5651</v>
      </c>
      <c r="B28" s="636" t="s">
        <v>5652</v>
      </c>
      <c r="C28" s="637">
        <v>287</v>
      </c>
      <c r="D28" s="637">
        <v>282</v>
      </c>
      <c r="E28" s="637">
        <v>277</v>
      </c>
      <c r="F28" s="637">
        <v>267</v>
      </c>
      <c r="G28" s="637">
        <f t="shared" si="0"/>
        <v>564</v>
      </c>
      <c r="H28" s="637">
        <f t="shared" si="1"/>
        <v>549</v>
      </c>
      <c r="I28" s="654"/>
    </row>
    <row r="29" spans="1:9">
      <c r="A29" s="631" t="s">
        <v>2327</v>
      </c>
      <c r="B29" s="636" t="s">
        <v>2328</v>
      </c>
      <c r="C29" s="637">
        <v>0</v>
      </c>
      <c r="D29" s="637">
        <v>0</v>
      </c>
      <c r="E29" s="637">
        <v>3</v>
      </c>
      <c r="F29" s="637">
        <v>3</v>
      </c>
      <c r="G29" s="637">
        <f t="shared" si="0"/>
        <v>3</v>
      </c>
      <c r="H29" s="637">
        <f t="shared" si="1"/>
        <v>3</v>
      </c>
      <c r="I29" s="654"/>
    </row>
    <row r="30" spans="1:9">
      <c r="A30" s="645" t="s">
        <v>2329</v>
      </c>
      <c r="B30" s="646" t="s">
        <v>2330</v>
      </c>
      <c r="C30" s="637">
        <v>0</v>
      </c>
      <c r="D30" s="637">
        <v>0</v>
      </c>
      <c r="E30" s="637">
        <v>0</v>
      </c>
      <c r="F30" s="637">
        <v>10</v>
      </c>
      <c r="G30" s="637">
        <f t="shared" si="0"/>
        <v>0</v>
      </c>
      <c r="H30" s="637">
        <f t="shared" si="1"/>
        <v>10</v>
      </c>
      <c r="I30" s="654"/>
    </row>
    <row r="31" spans="1:9">
      <c r="A31" s="632" t="s">
        <v>2157</v>
      </c>
      <c r="B31" s="636" t="s">
        <v>2158</v>
      </c>
      <c r="C31" s="637">
        <v>0</v>
      </c>
      <c r="D31" s="637">
        <v>0</v>
      </c>
      <c r="E31" s="637">
        <v>100</v>
      </c>
      <c r="F31" s="637">
        <v>96</v>
      </c>
      <c r="G31" s="637">
        <f t="shared" si="0"/>
        <v>100</v>
      </c>
      <c r="H31" s="637">
        <f t="shared" si="1"/>
        <v>96</v>
      </c>
      <c r="I31" s="654"/>
    </row>
    <row r="32" spans="1:9">
      <c r="A32" s="631" t="s">
        <v>3456</v>
      </c>
      <c r="B32" s="636" t="s">
        <v>3457</v>
      </c>
      <c r="C32" s="637">
        <v>0</v>
      </c>
      <c r="D32" s="637">
        <v>0</v>
      </c>
      <c r="E32" s="637">
        <v>9</v>
      </c>
      <c r="F32" s="637">
        <v>10</v>
      </c>
      <c r="G32" s="637">
        <f t="shared" si="0"/>
        <v>9</v>
      </c>
      <c r="H32" s="637">
        <f t="shared" si="1"/>
        <v>10</v>
      </c>
      <c r="I32" s="654"/>
    </row>
    <row r="33" spans="1:9">
      <c r="A33" s="631" t="s">
        <v>2161</v>
      </c>
      <c r="B33" s="636" t="s">
        <v>2162</v>
      </c>
      <c r="C33" s="637">
        <v>0</v>
      </c>
      <c r="D33" s="637">
        <v>0</v>
      </c>
      <c r="E33" s="637">
        <v>5539</v>
      </c>
      <c r="F33" s="637">
        <v>5502</v>
      </c>
      <c r="G33" s="637">
        <f t="shared" si="0"/>
        <v>5539</v>
      </c>
      <c r="H33" s="637">
        <f t="shared" si="1"/>
        <v>5502</v>
      </c>
      <c r="I33" s="654"/>
    </row>
    <row r="34" spans="1:9">
      <c r="A34" s="632" t="s">
        <v>2163</v>
      </c>
      <c r="B34" s="636" t="s">
        <v>2164</v>
      </c>
      <c r="C34" s="637">
        <v>0</v>
      </c>
      <c r="D34" s="637">
        <v>0</v>
      </c>
      <c r="E34" s="637">
        <v>7</v>
      </c>
      <c r="F34" s="637">
        <v>10</v>
      </c>
      <c r="G34" s="637">
        <f t="shared" si="0"/>
        <v>7</v>
      </c>
      <c r="H34" s="637">
        <f t="shared" si="1"/>
        <v>10</v>
      </c>
      <c r="I34" s="654"/>
    </row>
    <row r="35" spans="1:9">
      <c r="A35" s="632" t="s">
        <v>2165</v>
      </c>
      <c r="B35" s="636" t="s">
        <v>2166</v>
      </c>
      <c r="C35" s="637">
        <v>0</v>
      </c>
      <c r="D35" s="637">
        <v>0</v>
      </c>
      <c r="E35" s="637">
        <v>200</v>
      </c>
      <c r="F35" s="637">
        <v>202</v>
      </c>
      <c r="G35" s="637">
        <f t="shared" si="0"/>
        <v>200</v>
      </c>
      <c r="H35" s="637">
        <f t="shared" si="1"/>
        <v>202</v>
      </c>
      <c r="I35" s="654"/>
    </row>
    <row r="36" spans="1:9">
      <c r="A36" s="645" t="s">
        <v>2167</v>
      </c>
      <c r="B36" s="646" t="s">
        <v>2168</v>
      </c>
      <c r="C36" s="637">
        <v>0</v>
      </c>
      <c r="D36" s="637">
        <v>0</v>
      </c>
      <c r="E36" s="637">
        <v>147</v>
      </c>
      <c r="F36" s="637">
        <v>124</v>
      </c>
      <c r="G36" s="637">
        <f t="shared" si="0"/>
        <v>147</v>
      </c>
      <c r="H36" s="637">
        <f t="shared" si="1"/>
        <v>124</v>
      </c>
      <c r="I36" s="654"/>
    </row>
    <row r="37" spans="1:9">
      <c r="A37" s="632" t="s">
        <v>2371</v>
      </c>
      <c r="B37" s="636" t="s">
        <v>2372</v>
      </c>
      <c r="C37" s="637">
        <v>0</v>
      </c>
      <c r="D37" s="637">
        <v>0</v>
      </c>
      <c r="E37" s="637">
        <v>329</v>
      </c>
      <c r="F37" s="637">
        <v>318</v>
      </c>
      <c r="G37" s="637">
        <f t="shared" si="0"/>
        <v>329</v>
      </c>
      <c r="H37" s="637">
        <f t="shared" si="1"/>
        <v>318</v>
      </c>
      <c r="I37" s="654"/>
    </row>
    <row r="38" spans="1:9">
      <c r="A38" s="645" t="s">
        <v>2171</v>
      </c>
      <c r="B38" s="647" t="s">
        <v>5653</v>
      </c>
      <c r="C38" s="637">
        <v>0</v>
      </c>
      <c r="D38" s="637">
        <v>0</v>
      </c>
      <c r="E38" s="637">
        <v>387</v>
      </c>
      <c r="F38" s="637">
        <v>324</v>
      </c>
      <c r="G38" s="637">
        <f t="shared" si="0"/>
        <v>387</v>
      </c>
      <c r="H38" s="637">
        <f t="shared" si="1"/>
        <v>324</v>
      </c>
      <c r="I38" s="654"/>
    </row>
    <row r="39" spans="1:9">
      <c r="A39" s="631" t="s">
        <v>2173</v>
      </c>
      <c r="B39" s="636" t="s">
        <v>2174</v>
      </c>
      <c r="C39" s="637">
        <v>0</v>
      </c>
      <c r="D39" s="637">
        <v>0</v>
      </c>
      <c r="E39" s="637">
        <v>126</v>
      </c>
      <c r="F39" s="637">
        <v>124</v>
      </c>
      <c r="G39" s="637">
        <f t="shared" si="0"/>
        <v>126</v>
      </c>
      <c r="H39" s="637">
        <f t="shared" si="1"/>
        <v>124</v>
      </c>
      <c r="I39" s="654"/>
    </row>
    <row r="40" spans="1:9">
      <c r="A40" s="632" t="s">
        <v>2175</v>
      </c>
      <c r="B40" s="636" t="s">
        <v>2176</v>
      </c>
      <c r="C40" s="637">
        <v>0</v>
      </c>
      <c r="D40" s="637">
        <v>0</v>
      </c>
      <c r="E40" s="637">
        <v>48</v>
      </c>
      <c r="F40" s="637">
        <v>41</v>
      </c>
      <c r="G40" s="637">
        <f t="shared" si="0"/>
        <v>48</v>
      </c>
      <c r="H40" s="637">
        <f t="shared" si="1"/>
        <v>41</v>
      </c>
      <c r="I40" s="654"/>
    </row>
    <row r="41" spans="1:9">
      <c r="A41" s="632" t="s">
        <v>2177</v>
      </c>
      <c r="B41" s="636" t="s">
        <v>2178</v>
      </c>
      <c r="C41" s="637">
        <v>0</v>
      </c>
      <c r="D41" s="637">
        <v>0</v>
      </c>
      <c r="E41" s="637">
        <v>24</v>
      </c>
      <c r="F41" s="637">
        <v>24</v>
      </c>
      <c r="G41" s="637">
        <f t="shared" ref="G41:G71" si="2">C41+E41</f>
        <v>24</v>
      </c>
      <c r="H41" s="637">
        <f t="shared" ref="H41:H71" si="3">D41+F41</f>
        <v>24</v>
      </c>
      <c r="I41" s="654"/>
    </row>
    <row r="42" spans="1:9" ht="15.75">
      <c r="A42" s="638" t="s">
        <v>5654</v>
      </c>
      <c r="B42" s="638" t="s">
        <v>5655</v>
      </c>
      <c r="C42" s="637">
        <v>0</v>
      </c>
      <c r="D42" s="637"/>
      <c r="E42" s="637">
        <v>0</v>
      </c>
      <c r="F42" s="637">
        <v>5</v>
      </c>
      <c r="G42" s="637">
        <f t="shared" si="2"/>
        <v>0</v>
      </c>
      <c r="H42" s="637">
        <f t="shared" si="3"/>
        <v>5</v>
      </c>
      <c r="I42" s="655" t="s">
        <v>5656</v>
      </c>
    </row>
    <row r="43" spans="1:9">
      <c r="A43" s="645" t="s">
        <v>2181</v>
      </c>
      <c r="B43" s="646" t="s">
        <v>2182</v>
      </c>
      <c r="C43" s="637">
        <v>587</v>
      </c>
      <c r="D43" s="637">
        <v>579</v>
      </c>
      <c r="E43" s="637">
        <v>6676</v>
      </c>
      <c r="F43" s="637">
        <v>6634</v>
      </c>
      <c r="G43" s="637">
        <f t="shared" si="2"/>
        <v>7263</v>
      </c>
      <c r="H43" s="637">
        <f t="shared" si="3"/>
        <v>7213</v>
      </c>
      <c r="I43" s="654"/>
    </row>
    <row r="44" spans="1:9" ht="15.75">
      <c r="A44" s="638" t="s">
        <v>3166</v>
      </c>
      <c r="B44" s="638" t="s">
        <v>3167</v>
      </c>
      <c r="C44" s="637">
        <v>0</v>
      </c>
      <c r="D44" s="637"/>
      <c r="E44" s="637">
        <v>1</v>
      </c>
      <c r="F44" s="637">
        <v>5</v>
      </c>
      <c r="G44" s="637">
        <f t="shared" si="2"/>
        <v>1</v>
      </c>
      <c r="H44" s="637">
        <f t="shared" si="3"/>
        <v>5</v>
      </c>
      <c r="I44" s="655" t="s">
        <v>5656</v>
      </c>
    </row>
    <row r="45" spans="1:9">
      <c r="A45" s="631" t="s">
        <v>5657</v>
      </c>
      <c r="B45" s="636" t="s">
        <v>5658</v>
      </c>
      <c r="C45" s="637">
        <v>0</v>
      </c>
      <c r="D45" s="639">
        <v>0</v>
      </c>
      <c r="E45" s="637">
        <v>1</v>
      </c>
      <c r="F45" s="637">
        <v>10</v>
      </c>
      <c r="G45" s="637">
        <f t="shared" si="2"/>
        <v>1</v>
      </c>
      <c r="H45" s="637">
        <f t="shared" si="3"/>
        <v>10</v>
      </c>
      <c r="I45" s="654"/>
    </row>
    <row r="46" spans="1:9">
      <c r="A46" s="645" t="s">
        <v>2565</v>
      </c>
      <c r="B46" s="646" t="s">
        <v>2566</v>
      </c>
      <c r="C46" s="637">
        <v>0</v>
      </c>
      <c r="D46" s="637">
        <v>0</v>
      </c>
      <c r="E46" s="637">
        <v>322</v>
      </c>
      <c r="F46" s="637">
        <v>322</v>
      </c>
      <c r="G46" s="637">
        <f t="shared" si="2"/>
        <v>322</v>
      </c>
      <c r="H46" s="637">
        <f t="shared" si="3"/>
        <v>322</v>
      </c>
      <c r="I46" s="654"/>
    </row>
    <row r="47" spans="1:9">
      <c r="A47" s="631" t="s">
        <v>5400</v>
      </c>
      <c r="B47" s="636" t="s">
        <v>5401</v>
      </c>
      <c r="C47" s="637">
        <v>0</v>
      </c>
      <c r="D47" s="637">
        <v>0</v>
      </c>
      <c r="E47" s="637">
        <v>5</v>
      </c>
      <c r="F47" s="637">
        <v>5</v>
      </c>
      <c r="G47" s="637">
        <f t="shared" si="2"/>
        <v>5</v>
      </c>
      <c r="H47" s="637">
        <f t="shared" si="3"/>
        <v>5</v>
      </c>
      <c r="I47" s="654"/>
    </row>
    <row r="48" spans="1:9" ht="24">
      <c r="A48" s="631" t="s">
        <v>2193</v>
      </c>
      <c r="B48" s="636" t="s">
        <v>2194</v>
      </c>
      <c r="C48" s="637">
        <v>0</v>
      </c>
      <c r="D48" s="637">
        <v>0</v>
      </c>
      <c r="E48" s="637">
        <v>74</v>
      </c>
      <c r="F48" s="637">
        <v>56</v>
      </c>
      <c r="G48" s="637">
        <f t="shared" si="2"/>
        <v>74</v>
      </c>
      <c r="H48" s="637">
        <f t="shared" si="3"/>
        <v>56</v>
      </c>
      <c r="I48" s="654"/>
    </row>
    <row r="49" spans="1:9">
      <c r="A49" s="631" t="s">
        <v>5659</v>
      </c>
      <c r="B49" s="647" t="s">
        <v>5660</v>
      </c>
      <c r="C49" s="637">
        <v>0</v>
      </c>
      <c r="D49" s="637">
        <v>0</v>
      </c>
      <c r="E49" s="637">
        <v>29</v>
      </c>
      <c r="F49" s="637">
        <v>32</v>
      </c>
      <c r="G49" s="637">
        <f t="shared" si="2"/>
        <v>29</v>
      </c>
      <c r="H49" s="637">
        <f t="shared" si="3"/>
        <v>32</v>
      </c>
      <c r="I49" s="654"/>
    </row>
    <row r="50" spans="1:9">
      <c r="A50" s="631" t="s">
        <v>3205</v>
      </c>
      <c r="B50" s="636" t="s">
        <v>3206</v>
      </c>
      <c r="C50" s="637">
        <v>0</v>
      </c>
      <c r="D50" s="637">
        <v>0</v>
      </c>
      <c r="E50" s="637">
        <v>2284</v>
      </c>
      <c r="F50" s="637">
        <v>2253</v>
      </c>
      <c r="G50" s="637">
        <f t="shared" si="2"/>
        <v>2284</v>
      </c>
      <c r="H50" s="637">
        <f t="shared" si="3"/>
        <v>2253</v>
      </c>
      <c r="I50" s="654"/>
    </row>
    <row r="51" spans="1:9">
      <c r="A51" s="631" t="s">
        <v>2235</v>
      </c>
      <c r="B51" s="636" t="s">
        <v>2236</v>
      </c>
      <c r="C51" s="637">
        <v>0</v>
      </c>
      <c r="D51" s="637">
        <v>0</v>
      </c>
      <c r="E51" s="637">
        <v>11</v>
      </c>
      <c r="F51" s="637">
        <v>10</v>
      </c>
      <c r="G51" s="637">
        <f t="shared" si="2"/>
        <v>11</v>
      </c>
      <c r="H51" s="637">
        <f t="shared" si="3"/>
        <v>10</v>
      </c>
      <c r="I51" s="654"/>
    </row>
    <row r="52" spans="1:9">
      <c r="A52" s="632" t="s">
        <v>2195</v>
      </c>
      <c r="B52" s="636" t="s">
        <v>2196</v>
      </c>
      <c r="C52" s="637">
        <v>0</v>
      </c>
      <c r="D52" s="637">
        <v>0</v>
      </c>
      <c r="E52" s="637">
        <v>6950</v>
      </c>
      <c r="F52" s="637">
        <v>6734</v>
      </c>
      <c r="G52" s="637">
        <f t="shared" si="2"/>
        <v>6950</v>
      </c>
      <c r="H52" s="637">
        <f t="shared" si="3"/>
        <v>6734</v>
      </c>
      <c r="I52" s="654"/>
    </row>
    <row r="53" spans="1:9">
      <c r="A53" s="631" t="s">
        <v>2197</v>
      </c>
      <c r="B53" s="636" t="s">
        <v>2198</v>
      </c>
      <c r="C53" s="637">
        <v>0</v>
      </c>
      <c r="D53" s="637">
        <v>0</v>
      </c>
      <c r="E53" s="637">
        <v>8678</v>
      </c>
      <c r="F53" s="637">
        <v>8352</v>
      </c>
      <c r="G53" s="637">
        <f t="shared" si="2"/>
        <v>8678</v>
      </c>
      <c r="H53" s="637">
        <f t="shared" si="3"/>
        <v>8352</v>
      </c>
      <c r="I53" s="654"/>
    </row>
    <row r="54" spans="1:9">
      <c r="A54" s="645" t="s">
        <v>2571</v>
      </c>
      <c r="B54" s="636" t="s">
        <v>2572</v>
      </c>
      <c r="C54" s="637">
        <v>0</v>
      </c>
      <c r="D54" s="637">
        <v>0</v>
      </c>
      <c r="E54" s="637">
        <v>8</v>
      </c>
      <c r="F54" s="637">
        <v>15</v>
      </c>
      <c r="G54" s="637">
        <f t="shared" si="2"/>
        <v>8</v>
      </c>
      <c r="H54" s="637">
        <f t="shared" si="3"/>
        <v>15</v>
      </c>
      <c r="I54" s="654"/>
    </row>
    <row r="55" spans="1:9">
      <c r="A55" s="632" t="s">
        <v>2199</v>
      </c>
      <c r="B55" s="636" t="s">
        <v>2200</v>
      </c>
      <c r="C55" s="637">
        <v>0</v>
      </c>
      <c r="D55" s="637">
        <v>0</v>
      </c>
      <c r="E55" s="637">
        <v>15</v>
      </c>
      <c r="F55" s="637">
        <v>30</v>
      </c>
      <c r="G55" s="637">
        <f t="shared" si="2"/>
        <v>15</v>
      </c>
      <c r="H55" s="637">
        <f t="shared" si="3"/>
        <v>30</v>
      </c>
      <c r="I55" s="654"/>
    </row>
    <row r="56" spans="1:9">
      <c r="A56" s="631" t="s">
        <v>2201</v>
      </c>
      <c r="B56" s="636" t="s">
        <v>2202</v>
      </c>
      <c r="C56" s="637">
        <v>0</v>
      </c>
      <c r="D56" s="637">
        <v>0</v>
      </c>
      <c r="E56" s="637">
        <v>9034</v>
      </c>
      <c r="F56" s="637">
        <v>8618</v>
      </c>
      <c r="G56" s="637">
        <f t="shared" si="2"/>
        <v>9034</v>
      </c>
      <c r="H56" s="637">
        <f t="shared" si="3"/>
        <v>8618</v>
      </c>
      <c r="I56" s="654"/>
    </row>
    <row r="57" spans="1:9" ht="24">
      <c r="A57" s="648" t="s">
        <v>2203</v>
      </c>
      <c r="B57" s="636" t="s">
        <v>2204</v>
      </c>
      <c r="C57" s="637">
        <v>0</v>
      </c>
      <c r="D57" s="637">
        <v>0</v>
      </c>
      <c r="E57" s="637">
        <v>6466</v>
      </c>
      <c r="F57" s="637">
        <v>6027</v>
      </c>
      <c r="G57" s="637">
        <f t="shared" si="2"/>
        <v>6466</v>
      </c>
      <c r="H57" s="637">
        <f t="shared" si="3"/>
        <v>6027</v>
      </c>
      <c r="I57" s="654"/>
    </row>
    <row r="58" spans="1:9">
      <c r="A58" s="631" t="s">
        <v>3476</v>
      </c>
      <c r="B58" s="636" t="s">
        <v>3477</v>
      </c>
      <c r="C58" s="637">
        <v>0</v>
      </c>
      <c r="D58" s="637">
        <v>0</v>
      </c>
      <c r="E58" s="637">
        <v>401</v>
      </c>
      <c r="F58" s="637">
        <v>392</v>
      </c>
      <c r="G58" s="637">
        <f t="shared" si="2"/>
        <v>401</v>
      </c>
      <c r="H58" s="637">
        <f t="shared" si="3"/>
        <v>392</v>
      </c>
      <c r="I58" s="654"/>
    </row>
    <row r="59" spans="1:9">
      <c r="A59" s="645" t="s">
        <v>2205</v>
      </c>
      <c r="B59" s="636" t="s">
        <v>2206</v>
      </c>
      <c r="C59" s="637">
        <v>0</v>
      </c>
      <c r="D59" s="637">
        <v>0</v>
      </c>
      <c r="E59" s="637">
        <v>1754</v>
      </c>
      <c r="F59" s="637">
        <v>1760</v>
      </c>
      <c r="G59" s="637">
        <f t="shared" si="2"/>
        <v>1754</v>
      </c>
      <c r="H59" s="637">
        <f t="shared" si="3"/>
        <v>1760</v>
      </c>
      <c r="I59" s="654"/>
    </row>
    <row r="60" spans="1:9">
      <c r="A60" s="631" t="s">
        <v>2239</v>
      </c>
      <c r="B60" s="649" t="s">
        <v>2240</v>
      </c>
      <c r="C60" s="637">
        <v>0</v>
      </c>
      <c r="D60" s="637">
        <v>0</v>
      </c>
      <c r="E60" s="637">
        <v>12</v>
      </c>
      <c r="F60" s="637">
        <v>15</v>
      </c>
      <c r="G60" s="637">
        <f t="shared" si="2"/>
        <v>12</v>
      </c>
      <c r="H60" s="637">
        <f t="shared" si="3"/>
        <v>15</v>
      </c>
      <c r="I60" s="654"/>
    </row>
    <row r="61" spans="1:9">
      <c r="A61" s="631" t="s">
        <v>2573</v>
      </c>
      <c r="B61" s="649" t="s">
        <v>2574</v>
      </c>
      <c r="C61" s="637">
        <v>0</v>
      </c>
      <c r="D61" s="637">
        <v>0</v>
      </c>
      <c r="E61" s="637">
        <v>442</v>
      </c>
      <c r="F61" s="637">
        <v>420</v>
      </c>
      <c r="G61" s="637">
        <f t="shared" si="2"/>
        <v>442</v>
      </c>
      <c r="H61" s="637">
        <f t="shared" si="3"/>
        <v>420</v>
      </c>
      <c r="I61" s="654"/>
    </row>
    <row r="62" spans="1:9" ht="24">
      <c r="A62" s="631" t="s">
        <v>2209</v>
      </c>
      <c r="B62" s="649" t="s">
        <v>2210</v>
      </c>
      <c r="C62" s="637">
        <v>0</v>
      </c>
      <c r="D62" s="637">
        <v>0</v>
      </c>
      <c r="E62" s="637">
        <v>1030</v>
      </c>
      <c r="F62" s="637">
        <v>1001</v>
      </c>
      <c r="G62" s="637">
        <f t="shared" si="2"/>
        <v>1030</v>
      </c>
      <c r="H62" s="637">
        <f t="shared" si="3"/>
        <v>1001</v>
      </c>
      <c r="I62" s="654"/>
    </row>
    <row r="63" spans="1:9">
      <c r="A63" s="636" t="s">
        <v>2575</v>
      </c>
      <c r="B63" s="649" t="s">
        <v>2576</v>
      </c>
      <c r="C63" s="637">
        <v>0</v>
      </c>
      <c r="D63" s="637">
        <v>0</v>
      </c>
      <c r="E63" s="637">
        <v>3</v>
      </c>
      <c r="F63" s="637">
        <v>5</v>
      </c>
      <c r="G63" s="637">
        <f t="shared" si="2"/>
        <v>3</v>
      </c>
      <c r="H63" s="637">
        <f t="shared" si="3"/>
        <v>5</v>
      </c>
      <c r="I63" s="654"/>
    </row>
    <row r="64" spans="1:9">
      <c r="A64" s="631" t="s">
        <v>3207</v>
      </c>
      <c r="B64" s="649" t="s">
        <v>5592</v>
      </c>
      <c r="C64" s="637">
        <v>0</v>
      </c>
      <c r="D64" s="637">
        <v>0</v>
      </c>
      <c r="E64" s="637">
        <v>1876</v>
      </c>
      <c r="F64" s="637">
        <v>1874</v>
      </c>
      <c r="G64" s="637">
        <f t="shared" si="2"/>
        <v>1876</v>
      </c>
      <c r="H64" s="637">
        <f t="shared" si="3"/>
        <v>1874</v>
      </c>
      <c r="I64" s="654"/>
    </row>
    <row r="65" spans="1:9">
      <c r="A65" s="631" t="s">
        <v>2241</v>
      </c>
      <c r="B65" s="649" t="s">
        <v>2242</v>
      </c>
      <c r="C65" s="637">
        <v>0</v>
      </c>
      <c r="D65" s="637">
        <v>0</v>
      </c>
      <c r="E65" s="637">
        <v>10</v>
      </c>
      <c r="F65" s="637">
        <v>10</v>
      </c>
      <c r="G65" s="637">
        <f t="shared" si="2"/>
        <v>10</v>
      </c>
      <c r="H65" s="637">
        <f t="shared" si="3"/>
        <v>10</v>
      </c>
      <c r="I65" s="654"/>
    </row>
    <row r="66" spans="1:9">
      <c r="A66" s="632" t="s">
        <v>2211</v>
      </c>
      <c r="B66" s="649" t="s">
        <v>2212</v>
      </c>
      <c r="C66" s="637">
        <v>0</v>
      </c>
      <c r="D66" s="637">
        <v>0</v>
      </c>
      <c r="E66" s="637">
        <v>1423</v>
      </c>
      <c r="F66" s="637">
        <v>1308</v>
      </c>
      <c r="G66" s="637">
        <f t="shared" si="2"/>
        <v>1423</v>
      </c>
      <c r="H66" s="637">
        <f t="shared" si="3"/>
        <v>1308</v>
      </c>
      <c r="I66" s="654"/>
    </row>
    <row r="67" spans="1:9">
      <c r="A67" s="631" t="s">
        <v>2583</v>
      </c>
      <c r="B67" s="649" t="s">
        <v>2584</v>
      </c>
      <c r="C67" s="637">
        <v>0</v>
      </c>
      <c r="D67" s="637">
        <v>0</v>
      </c>
      <c r="E67" s="637">
        <v>691</v>
      </c>
      <c r="F67" s="637">
        <v>637</v>
      </c>
      <c r="G67" s="637">
        <f t="shared" si="2"/>
        <v>691</v>
      </c>
      <c r="H67" s="637">
        <f t="shared" si="3"/>
        <v>637</v>
      </c>
      <c r="I67" s="654"/>
    </row>
    <row r="68" spans="1:9">
      <c r="A68" s="636" t="s">
        <v>2213</v>
      </c>
      <c r="B68" s="649" t="s">
        <v>2214</v>
      </c>
      <c r="C68" s="637">
        <v>0</v>
      </c>
      <c r="D68" s="637">
        <v>0</v>
      </c>
      <c r="E68" s="637">
        <v>47</v>
      </c>
      <c r="F68" s="637">
        <v>52</v>
      </c>
      <c r="G68" s="637">
        <f t="shared" si="2"/>
        <v>47</v>
      </c>
      <c r="H68" s="637">
        <f t="shared" si="3"/>
        <v>52</v>
      </c>
      <c r="I68" s="654"/>
    </row>
    <row r="69" spans="1:9">
      <c r="A69" s="631" t="s">
        <v>3478</v>
      </c>
      <c r="B69" s="636" t="s">
        <v>3479</v>
      </c>
      <c r="C69" s="637">
        <v>0</v>
      </c>
      <c r="D69" s="639">
        <v>0</v>
      </c>
      <c r="E69" s="637">
        <v>8</v>
      </c>
      <c r="F69" s="637">
        <v>10</v>
      </c>
      <c r="G69" s="637">
        <f t="shared" si="2"/>
        <v>8</v>
      </c>
      <c r="H69" s="637">
        <f t="shared" si="3"/>
        <v>10</v>
      </c>
      <c r="I69" s="654"/>
    </row>
    <row r="70" spans="1:9" ht="24">
      <c r="A70" s="645" t="s">
        <v>2215</v>
      </c>
      <c r="B70" s="636" t="s">
        <v>2216</v>
      </c>
      <c r="C70" s="637">
        <v>0</v>
      </c>
      <c r="D70" s="639">
        <v>0</v>
      </c>
      <c r="E70" s="637">
        <v>8121</v>
      </c>
      <c r="F70" s="637">
        <v>7779</v>
      </c>
      <c r="G70" s="637">
        <f t="shared" si="2"/>
        <v>8121</v>
      </c>
      <c r="H70" s="637">
        <f t="shared" si="3"/>
        <v>7779</v>
      </c>
      <c r="I70" s="654"/>
    </row>
    <row r="71" spans="1:9" ht="24">
      <c r="A71" s="636" t="s">
        <v>2587</v>
      </c>
      <c r="B71" s="649" t="s">
        <v>2588</v>
      </c>
      <c r="C71" s="637">
        <v>0</v>
      </c>
      <c r="D71" s="637">
        <v>0</v>
      </c>
      <c r="E71" s="637">
        <v>74</v>
      </c>
      <c r="F71" s="637">
        <v>68</v>
      </c>
      <c r="G71" s="637">
        <f t="shared" si="2"/>
        <v>74</v>
      </c>
      <c r="H71" s="637">
        <f t="shared" si="3"/>
        <v>68</v>
      </c>
      <c r="I71" s="654"/>
    </row>
    <row r="72" spans="1:9">
      <c r="A72" s="656"/>
      <c r="B72" s="657" t="s">
        <v>15</v>
      </c>
      <c r="C72" s="658">
        <f t="shared" ref="C72:D72" si="4">SUM(C9:C71)</f>
        <v>1857</v>
      </c>
      <c r="D72" s="658">
        <f t="shared" si="4"/>
        <v>1810</v>
      </c>
      <c r="E72" s="658">
        <f t="shared" ref="E72:F72" si="5">SUM(E9:E71)</f>
        <v>83768</v>
      </c>
      <c r="F72" s="658">
        <f t="shared" si="5"/>
        <v>80944</v>
      </c>
      <c r="G72" s="658">
        <f t="shared" ref="G72:H72" si="6">SUM(G9:G71)</f>
        <v>85625</v>
      </c>
      <c r="H72" s="658">
        <f t="shared" si="6"/>
        <v>82754</v>
      </c>
      <c r="I72" s="659"/>
    </row>
    <row r="73" spans="1:9">
      <c r="A73" s="3547" t="s">
        <v>2245</v>
      </c>
      <c r="B73" s="3548"/>
      <c r="C73" s="119"/>
      <c r="D73" s="119"/>
      <c r="E73" s="119"/>
      <c r="F73" s="119"/>
      <c r="G73" s="119"/>
      <c r="H73" s="119"/>
    </row>
    <row r="74" spans="1:9">
      <c r="A74" s="20" t="s">
        <v>2246</v>
      </c>
      <c r="B74" s="1354" t="s">
        <v>2247</v>
      </c>
      <c r="C74" s="119"/>
      <c r="D74" s="119"/>
      <c r="E74" s="119"/>
      <c r="F74" s="119"/>
      <c r="G74" s="119"/>
      <c r="H74" s="119"/>
    </row>
    <row r="75" spans="1:9">
      <c r="A75" s="20" t="s">
        <v>2248</v>
      </c>
      <c r="B75" s="1354" t="s">
        <v>2249</v>
      </c>
      <c r="C75" s="119"/>
      <c r="D75" s="119"/>
      <c r="E75" s="119"/>
      <c r="F75" s="119"/>
      <c r="G75" s="119"/>
      <c r="H75" s="119"/>
    </row>
    <row r="76" spans="1:9">
      <c r="A76" s="20" t="s">
        <v>2250</v>
      </c>
      <c r="B76" s="1354" t="s">
        <v>2251</v>
      </c>
      <c r="C76" s="119"/>
      <c r="D76" s="119"/>
      <c r="E76" s="119"/>
      <c r="F76" s="119"/>
      <c r="G76" s="119"/>
      <c r="H76" s="119"/>
    </row>
    <row r="77" spans="1:9">
      <c r="A77" s="20" t="s">
        <v>2252</v>
      </c>
      <c r="B77" s="1354" t="s">
        <v>2253</v>
      </c>
      <c r="C77" s="119"/>
      <c r="D77" s="119"/>
      <c r="E77" s="119"/>
      <c r="F77" s="119"/>
      <c r="G77" s="119"/>
      <c r="H77" s="119"/>
    </row>
    <row r="78" spans="1:9">
      <c r="A78" s="20" t="s">
        <v>2254</v>
      </c>
      <c r="B78" s="1354" t="s">
        <v>2255</v>
      </c>
      <c r="C78" s="119"/>
      <c r="D78" s="119"/>
      <c r="E78" s="119"/>
      <c r="F78" s="119"/>
      <c r="G78" s="119"/>
      <c r="H78" s="119"/>
    </row>
    <row r="79" spans="1:9">
      <c r="A79" s="20" t="s">
        <v>2256</v>
      </c>
      <c r="B79" s="1354" t="s">
        <v>2257</v>
      </c>
      <c r="C79" s="119"/>
      <c r="D79" s="119"/>
      <c r="E79" s="119"/>
      <c r="F79" s="119"/>
      <c r="G79" s="119"/>
      <c r="H79" s="119"/>
    </row>
    <row r="80" spans="1:9" ht="36">
      <c r="A80" s="20" t="s">
        <v>2258</v>
      </c>
      <c r="B80" s="1354" t="s">
        <v>2259</v>
      </c>
      <c r="C80" s="119"/>
      <c r="D80" s="119"/>
      <c r="E80" s="119"/>
      <c r="F80" s="119"/>
      <c r="G80" s="119"/>
      <c r="H80" s="119"/>
    </row>
    <row r="81" spans="1:11" ht="48">
      <c r="A81" s="20" t="s">
        <v>2260</v>
      </c>
      <c r="B81" s="1354" t="s">
        <v>2261</v>
      </c>
      <c r="C81" s="119"/>
      <c r="D81" s="119"/>
      <c r="E81" s="119"/>
      <c r="F81" s="119"/>
      <c r="G81" s="119"/>
      <c r="H81" s="119"/>
    </row>
    <row r="82" spans="1:11">
      <c r="A82" s="3549" t="s">
        <v>2262</v>
      </c>
      <c r="B82" s="3550"/>
      <c r="C82" s="119"/>
      <c r="D82" s="119"/>
      <c r="E82" s="119"/>
      <c r="F82" s="119"/>
      <c r="G82" s="119"/>
      <c r="H82" s="119"/>
    </row>
    <row r="83" spans="1:11">
      <c r="A83" s="608"/>
      <c r="B83" s="121" t="s">
        <v>2263</v>
      </c>
      <c r="C83" s="122">
        <f t="shared" ref="C83:H83" si="7">C72</f>
        <v>1857</v>
      </c>
      <c r="D83" s="122">
        <f t="shared" si="7"/>
        <v>1810</v>
      </c>
      <c r="E83" s="122">
        <f t="shared" si="7"/>
        <v>83768</v>
      </c>
      <c r="F83" s="609">
        <f t="shared" si="7"/>
        <v>80944</v>
      </c>
      <c r="G83" s="122">
        <f t="shared" si="7"/>
        <v>85625</v>
      </c>
      <c r="H83" s="122">
        <f t="shared" si="7"/>
        <v>82754</v>
      </c>
      <c r="I83" s="264"/>
      <c r="K83" s="79"/>
    </row>
    <row r="84" spans="1:11">
      <c r="A84" s="127"/>
      <c r="B84" s="127"/>
      <c r="C84" s="127"/>
      <c r="D84" s="127"/>
      <c r="E84" s="127"/>
      <c r="F84" s="127"/>
      <c r="G84" s="127"/>
      <c r="H84" s="127"/>
    </row>
    <row r="85" spans="1:11">
      <c r="A85" s="127"/>
      <c r="B85" s="127"/>
      <c r="C85" s="127"/>
      <c r="D85" s="127"/>
      <c r="E85" s="127"/>
      <c r="F85" s="127"/>
      <c r="G85" s="127"/>
      <c r="H85" s="127"/>
    </row>
    <row r="86" spans="1:11">
      <c r="A86" s="127"/>
      <c r="B86" s="127"/>
      <c r="C86" s="127"/>
      <c r="D86" s="127"/>
      <c r="E86" s="127"/>
      <c r="F86" s="127"/>
      <c r="G86" s="127"/>
      <c r="H86" s="127"/>
    </row>
    <row r="87" spans="1:11">
      <c r="A87" s="127"/>
      <c r="B87" s="127"/>
      <c r="C87" s="127"/>
      <c r="D87" s="127"/>
      <c r="E87" s="127"/>
      <c r="F87" s="127"/>
      <c r="G87" s="127"/>
      <c r="H87" s="127"/>
    </row>
    <row r="88" spans="1:11">
      <c r="A88" s="127"/>
      <c r="B88" s="127"/>
      <c r="C88" s="127"/>
      <c r="D88" s="127"/>
      <c r="E88" s="127"/>
      <c r="F88" s="127"/>
      <c r="G88" s="127"/>
      <c r="H88" s="127"/>
    </row>
    <row r="89" spans="1:11">
      <c r="A89" s="127"/>
      <c r="B89" s="127"/>
      <c r="C89" s="127"/>
      <c r="D89" s="127"/>
      <c r="E89" s="127"/>
      <c r="F89" s="127"/>
      <c r="G89" s="127"/>
      <c r="H89" s="127"/>
    </row>
    <row r="90" spans="1:11">
      <c r="A90" s="127"/>
      <c r="B90" s="127"/>
      <c r="C90" s="127"/>
      <c r="D90" s="127"/>
      <c r="E90" s="127"/>
      <c r="F90" s="127"/>
      <c r="G90" s="127"/>
      <c r="H90" s="127"/>
    </row>
    <row r="91" spans="1:11">
      <c r="A91" s="127"/>
      <c r="B91" s="127"/>
      <c r="C91" s="127"/>
      <c r="D91" s="127"/>
      <c r="E91" s="127"/>
      <c r="F91" s="127"/>
      <c r="G91" s="127"/>
      <c r="H91" s="127"/>
    </row>
    <row r="92" spans="1:11">
      <c r="A92" s="127"/>
      <c r="B92" s="127"/>
      <c r="C92" s="127"/>
      <c r="D92" s="127"/>
      <c r="E92" s="127"/>
      <c r="F92" s="127"/>
      <c r="G92" s="127"/>
      <c r="H92" s="127"/>
    </row>
    <row r="93" spans="1:11">
      <c r="A93" s="127"/>
      <c r="B93" s="127"/>
      <c r="C93" s="127"/>
      <c r="D93" s="127"/>
      <c r="E93" s="127"/>
      <c r="F93" s="127"/>
      <c r="G93" s="127"/>
      <c r="H93" s="127"/>
    </row>
    <row r="94" spans="1:11">
      <c r="A94" s="127"/>
      <c r="B94" s="127"/>
      <c r="C94" s="127"/>
      <c r="D94" s="127"/>
      <c r="E94" s="127"/>
      <c r="F94" s="127"/>
      <c r="G94" s="127"/>
      <c r="H94" s="127"/>
    </row>
    <row r="95" spans="1:11">
      <c r="A95" s="127"/>
      <c r="B95" s="127"/>
      <c r="C95" s="127"/>
      <c r="D95" s="127"/>
      <c r="E95" s="127"/>
      <c r="F95" s="127"/>
      <c r="G95" s="127"/>
      <c r="H95" s="127"/>
    </row>
    <row r="96" spans="1:11">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row r="100" spans="1:8">
      <c r="A100" s="127"/>
      <c r="B100" s="127"/>
      <c r="C100" s="127"/>
      <c r="D100" s="127"/>
      <c r="E100" s="127"/>
      <c r="F100" s="127"/>
      <c r="G100" s="127"/>
      <c r="H100" s="127"/>
    </row>
    <row r="101" spans="1:8">
      <c r="A101" s="127"/>
      <c r="B101" s="127"/>
      <c r="C101" s="127"/>
      <c r="D101" s="127"/>
      <c r="E101" s="127"/>
      <c r="F101" s="127"/>
      <c r="G101" s="127"/>
      <c r="H101" s="127"/>
    </row>
    <row r="102" spans="1:8">
      <c r="A102" s="127"/>
      <c r="B102" s="127"/>
      <c r="C102" s="127"/>
      <c r="D102" s="127"/>
      <c r="E102" s="127"/>
      <c r="F102" s="127"/>
      <c r="G102" s="127"/>
      <c r="H102" s="127"/>
    </row>
    <row r="103" spans="1:8">
      <c r="A103" s="127"/>
      <c r="B103" s="127"/>
      <c r="C103" s="127"/>
      <c r="D103" s="127"/>
      <c r="E103" s="127"/>
      <c r="F103" s="127"/>
      <c r="G103" s="127"/>
      <c r="H103" s="127"/>
    </row>
    <row r="104" spans="1:8">
      <c r="A104" s="127"/>
      <c r="B104" s="127"/>
      <c r="C104" s="127"/>
      <c r="D104" s="127"/>
      <c r="E104" s="127"/>
      <c r="F104" s="127"/>
      <c r="G104" s="127"/>
      <c r="H104" s="127"/>
    </row>
    <row r="105" spans="1:8">
      <c r="A105" s="127"/>
      <c r="B105" s="127"/>
      <c r="C105" s="127"/>
      <c r="D105" s="127"/>
      <c r="E105" s="127"/>
      <c r="F105" s="127"/>
      <c r="G105" s="127"/>
      <c r="H105" s="127"/>
    </row>
    <row r="106" spans="1:8">
      <c r="A106" s="127"/>
      <c r="B106" s="127"/>
      <c r="C106" s="127"/>
      <c r="D106" s="127"/>
      <c r="E106" s="127"/>
      <c r="F106" s="127"/>
      <c r="G106" s="127"/>
      <c r="H106" s="127"/>
    </row>
    <row r="107" spans="1:8">
      <c r="A107" s="127"/>
      <c r="B107" s="127"/>
      <c r="C107" s="127"/>
      <c r="D107" s="127"/>
      <c r="E107" s="127"/>
      <c r="F107" s="127"/>
      <c r="G107" s="127"/>
      <c r="H107" s="127"/>
    </row>
    <row r="108" spans="1:8">
      <c r="A108" s="127"/>
      <c r="B108" s="127"/>
      <c r="C108" s="127"/>
      <c r="D108" s="127"/>
      <c r="E108" s="127"/>
      <c r="F108" s="127"/>
      <c r="G108" s="127"/>
      <c r="H108" s="127"/>
    </row>
    <row r="109" spans="1:8">
      <c r="A109" s="127"/>
      <c r="B109" s="127"/>
      <c r="C109" s="127"/>
      <c r="D109" s="127"/>
      <c r="E109" s="127"/>
      <c r="F109" s="127"/>
      <c r="G109" s="127"/>
      <c r="H109" s="127"/>
    </row>
    <row r="110" spans="1:8">
      <c r="A110" s="127"/>
      <c r="B110" s="127"/>
      <c r="C110" s="127"/>
      <c r="D110" s="127"/>
      <c r="E110" s="127"/>
      <c r="F110" s="127"/>
      <c r="G110" s="127"/>
      <c r="H110" s="127"/>
    </row>
    <row r="111" spans="1:8">
      <c r="A111" s="127"/>
      <c r="B111" s="127"/>
      <c r="C111" s="127"/>
      <c r="D111" s="127"/>
      <c r="E111" s="127"/>
      <c r="F111" s="127"/>
      <c r="G111" s="127"/>
      <c r="H111" s="127"/>
    </row>
    <row r="112" spans="1:8">
      <c r="A112" s="127"/>
      <c r="B112" s="127"/>
      <c r="C112" s="127"/>
      <c r="D112" s="127"/>
      <c r="E112" s="127"/>
      <c r="F112" s="127"/>
      <c r="G112" s="127"/>
      <c r="H112" s="127"/>
    </row>
    <row r="113" spans="1:8">
      <c r="A113" s="127"/>
      <c r="B113" s="127"/>
      <c r="C113" s="127"/>
      <c r="D113" s="127"/>
      <c r="E113" s="127"/>
      <c r="F113" s="127"/>
      <c r="G113" s="127"/>
      <c r="H113" s="127"/>
    </row>
    <row r="114" spans="1:8">
      <c r="A114" s="127"/>
      <c r="B114" s="127"/>
      <c r="C114" s="127"/>
      <c r="D114" s="127"/>
      <c r="E114" s="127"/>
      <c r="F114" s="127"/>
      <c r="G114" s="127"/>
      <c r="H114" s="127"/>
    </row>
    <row r="115" spans="1:8">
      <c r="A115" s="127"/>
      <c r="B115" s="127"/>
      <c r="C115" s="127"/>
      <c r="D115" s="127"/>
      <c r="E115" s="127"/>
      <c r="F115" s="127"/>
      <c r="G115" s="127"/>
      <c r="H115" s="127"/>
    </row>
    <row r="116" spans="1:8">
      <c r="A116" s="127"/>
      <c r="B116" s="127"/>
      <c r="C116" s="127"/>
      <c r="D116" s="127"/>
      <c r="E116" s="127"/>
      <c r="F116" s="127"/>
      <c r="G116" s="127"/>
      <c r="H116" s="127"/>
    </row>
    <row r="117" spans="1:8">
      <c r="A117" s="127"/>
      <c r="B117" s="127"/>
      <c r="C117" s="127"/>
      <c r="D117" s="127"/>
      <c r="E117" s="127"/>
      <c r="F117" s="127"/>
      <c r="G117" s="127"/>
      <c r="H117" s="127"/>
    </row>
    <row r="118" spans="1:8">
      <c r="A118" s="127"/>
      <c r="B118" s="127"/>
      <c r="C118" s="127"/>
      <c r="D118" s="127"/>
      <c r="E118" s="127"/>
      <c r="F118" s="127"/>
      <c r="G118" s="127"/>
      <c r="H118" s="127"/>
    </row>
    <row r="119" spans="1:8">
      <c r="A119" s="127"/>
      <c r="B119" s="127"/>
      <c r="C119" s="127"/>
      <c r="D119" s="127"/>
      <c r="E119" s="127"/>
      <c r="F119" s="127"/>
      <c r="G119" s="127"/>
      <c r="H119" s="127"/>
    </row>
    <row r="120" spans="1:8">
      <c r="A120" s="127"/>
      <c r="B120" s="127"/>
      <c r="C120" s="127"/>
      <c r="D120" s="127"/>
      <c r="E120" s="127"/>
      <c r="F120" s="127"/>
      <c r="G120" s="127"/>
      <c r="H120" s="127"/>
    </row>
    <row r="121" spans="1:8">
      <c r="A121" s="127"/>
      <c r="B121" s="127"/>
      <c r="C121" s="127"/>
      <c r="D121" s="127"/>
      <c r="E121" s="127"/>
      <c r="F121" s="127"/>
      <c r="G121" s="127"/>
      <c r="H121" s="127"/>
    </row>
    <row r="122" spans="1:8">
      <c r="A122" s="127"/>
      <c r="B122" s="127"/>
      <c r="C122" s="127"/>
      <c r="D122" s="127"/>
      <c r="E122" s="127"/>
      <c r="F122" s="127"/>
      <c r="G122" s="127"/>
      <c r="H122" s="127"/>
    </row>
    <row r="123" spans="1:8">
      <c r="A123" s="127"/>
      <c r="B123" s="127"/>
      <c r="C123" s="127"/>
      <c r="D123" s="127"/>
      <c r="E123" s="127"/>
      <c r="F123" s="127"/>
      <c r="G123" s="127"/>
      <c r="H123" s="127"/>
    </row>
    <row r="124" spans="1:8">
      <c r="A124" s="127"/>
      <c r="B124" s="127"/>
      <c r="C124" s="127"/>
      <c r="D124" s="127"/>
      <c r="E124" s="127"/>
      <c r="F124" s="127"/>
      <c r="G124" s="127"/>
      <c r="H124" s="127"/>
    </row>
    <row r="125" spans="1:8">
      <c r="A125" s="127"/>
      <c r="B125" s="127"/>
      <c r="C125" s="127"/>
      <c r="D125" s="127"/>
      <c r="E125" s="127"/>
      <c r="F125" s="127"/>
      <c r="G125" s="127"/>
      <c r="H125" s="127"/>
    </row>
    <row r="126" spans="1:8">
      <c r="A126" s="127"/>
      <c r="B126" s="127"/>
      <c r="C126" s="127"/>
      <c r="D126" s="127"/>
      <c r="E126" s="127"/>
      <c r="F126" s="127"/>
      <c r="G126" s="127"/>
      <c r="H126" s="127"/>
    </row>
    <row r="127" spans="1:8">
      <c r="A127" s="127"/>
      <c r="B127" s="127"/>
      <c r="C127" s="127"/>
      <c r="D127" s="127"/>
      <c r="E127" s="127"/>
      <c r="F127" s="127"/>
      <c r="G127" s="127"/>
      <c r="H127" s="127"/>
    </row>
    <row r="128" spans="1:8">
      <c r="A128" s="127"/>
      <c r="B128" s="127"/>
      <c r="C128" s="127"/>
      <c r="D128" s="127"/>
      <c r="E128" s="127"/>
      <c r="F128" s="127"/>
      <c r="G128" s="127"/>
      <c r="H128" s="127"/>
    </row>
    <row r="129" spans="1:8">
      <c r="A129" s="127"/>
      <c r="B129" s="127"/>
      <c r="C129" s="127"/>
      <c r="D129" s="127"/>
      <c r="E129" s="127"/>
      <c r="F129" s="127"/>
      <c r="G129" s="127"/>
      <c r="H129" s="127"/>
    </row>
    <row r="130" spans="1:8">
      <c r="A130" s="127"/>
      <c r="B130" s="127"/>
      <c r="C130" s="127"/>
      <c r="D130" s="127"/>
      <c r="E130" s="127"/>
      <c r="F130" s="127"/>
      <c r="G130" s="127"/>
      <c r="H130" s="127"/>
    </row>
    <row r="131" spans="1:8">
      <c r="A131" s="127"/>
      <c r="B131" s="127"/>
      <c r="C131" s="127"/>
      <c r="D131" s="127"/>
      <c r="E131" s="127"/>
      <c r="F131" s="127"/>
      <c r="G131" s="127"/>
      <c r="H131" s="127"/>
    </row>
    <row r="132" spans="1:8">
      <c r="A132" s="127"/>
      <c r="B132" s="127"/>
      <c r="C132" s="127"/>
      <c r="D132" s="127"/>
      <c r="E132" s="127"/>
      <c r="F132" s="127"/>
      <c r="G132" s="127"/>
      <c r="H132" s="127"/>
    </row>
    <row r="133" spans="1:8">
      <c r="A133" s="127"/>
      <c r="B133" s="127"/>
      <c r="C133" s="127"/>
      <c r="D133" s="127"/>
      <c r="E133" s="127"/>
      <c r="F133" s="127"/>
      <c r="G133" s="127"/>
      <c r="H133" s="127"/>
    </row>
    <row r="134" spans="1:8">
      <c r="A134" s="127"/>
      <c r="B134" s="127"/>
      <c r="C134" s="127"/>
      <c r="D134" s="127"/>
      <c r="E134" s="127"/>
      <c r="F134" s="127"/>
      <c r="G134" s="127"/>
      <c r="H134" s="127"/>
    </row>
    <row r="135" spans="1:8">
      <c r="A135" s="127"/>
      <c r="B135" s="127"/>
      <c r="C135" s="127"/>
      <c r="D135" s="127"/>
      <c r="E135" s="127"/>
      <c r="F135" s="127"/>
      <c r="G135" s="127"/>
      <c r="H135" s="127"/>
    </row>
    <row r="136" spans="1:8">
      <c r="A136" s="127"/>
      <c r="B136" s="127"/>
      <c r="C136" s="127"/>
      <c r="D136" s="127"/>
      <c r="E136" s="127"/>
      <c r="F136" s="127"/>
      <c r="G136" s="127"/>
      <c r="H136" s="127"/>
    </row>
    <row r="137" spans="1:8">
      <c r="A137" s="127"/>
      <c r="B137" s="127"/>
      <c r="C137" s="127"/>
      <c r="D137" s="127"/>
      <c r="E137" s="127"/>
      <c r="F137" s="127"/>
      <c r="G137" s="127"/>
      <c r="H137" s="127"/>
    </row>
    <row r="138" spans="1:8">
      <c r="A138" s="127"/>
      <c r="B138" s="127"/>
      <c r="C138" s="127"/>
      <c r="D138" s="127"/>
      <c r="E138" s="127"/>
      <c r="F138" s="127"/>
      <c r="G138" s="127"/>
      <c r="H138" s="127"/>
    </row>
    <row r="139" spans="1:8">
      <c r="A139" s="127"/>
      <c r="B139" s="127"/>
      <c r="C139" s="127"/>
      <c r="D139" s="127"/>
      <c r="E139" s="127"/>
      <c r="F139" s="127"/>
      <c r="G139" s="127"/>
      <c r="H139" s="127"/>
    </row>
    <row r="140" spans="1:8">
      <c r="A140" s="127"/>
      <c r="B140" s="127"/>
      <c r="C140" s="127"/>
      <c r="D140" s="127"/>
      <c r="E140" s="127"/>
      <c r="F140" s="127"/>
      <c r="G140" s="127"/>
      <c r="H140" s="127"/>
    </row>
    <row r="141" spans="1:8">
      <c r="A141" s="127"/>
      <c r="B141" s="127"/>
      <c r="C141" s="127"/>
      <c r="D141" s="127"/>
      <c r="E141" s="127"/>
      <c r="F141" s="127"/>
      <c r="G141" s="127"/>
      <c r="H141" s="127"/>
    </row>
    <row r="142" spans="1:8">
      <c r="A142" s="127"/>
      <c r="B142" s="127"/>
      <c r="C142" s="127"/>
      <c r="D142" s="127"/>
      <c r="E142" s="127"/>
      <c r="F142" s="127"/>
      <c r="G142" s="127"/>
      <c r="H142" s="127"/>
    </row>
    <row r="143" spans="1:8">
      <c r="A143" s="127"/>
      <c r="B143" s="127"/>
      <c r="C143" s="127"/>
      <c r="D143" s="127"/>
      <c r="E143" s="127"/>
      <c r="F143" s="127"/>
      <c r="G143" s="127"/>
      <c r="H143" s="127"/>
    </row>
    <row r="144" spans="1:8">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7">
    <mergeCell ref="C6:D6"/>
    <mergeCell ref="E6:F6"/>
    <mergeCell ref="G6:H6"/>
    <mergeCell ref="A73:B73"/>
    <mergeCell ref="A82:B82"/>
    <mergeCell ref="A6:A7"/>
    <mergeCell ref="B6:B7"/>
  </mergeCells>
  <conditionalFormatting sqref="A73">
    <cfRule type="duplicateValues" dxfId="229" priority="1"/>
    <cfRule type="duplicateValues" dxfId="228" priority="2"/>
  </conditionalFormatting>
  <conditionalFormatting sqref="A82">
    <cfRule type="duplicateValues" dxfId="227" priority="3"/>
    <cfRule type="duplicateValues" dxfId="226" priority="4"/>
  </conditionalFormatting>
  <conditionalFormatting sqref="A83">
    <cfRule type="duplicateValues" dxfId="225" priority="7"/>
  </conditionalFormatting>
  <conditionalFormatting sqref="A74:A81">
    <cfRule type="duplicateValues" dxfId="224" priority="5"/>
    <cfRule type="duplicateValues" dxfId="223"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1328"/>
  <sheetViews>
    <sheetView workbookViewId="0">
      <pane ySplit="7" topLeftCell="A8" activePane="bottomLeft" state="frozen"/>
      <selection pane="bottomLeft" activeCell="K9" sqref="K9"/>
    </sheetView>
  </sheetViews>
  <sheetFormatPr defaultColWidth="9" defaultRowHeight="15"/>
  <cols>
    <col min="2" max="2" width="60.7109375" customWidth="1"/>
    <col min="3" max="8" width="10.28515625" customWidth="1"/>
  </cols>
  <sheetData>
    <row r="1" spans="1:9">
      <c r="A1" s="80"/>
      <c r="B1" s="86" t="s">
        <v>0</v>
      </c>
      <c r="C1" s="311" t="s">
        <v>1</v>
      </c>
      <c r="D1" s="311"/>
      <c r="E1" s="87"/>
      <c r="F1" s="87"/>
      <c r="G1" s="239"/>
      <c r="H1" s="239"/>
      <c r="I1" s="159"/>
    </row>
    <row r="2" spans="1:9">
      <c r="A2" s="80"/>
      <c r="B2" s="86" t="s">
        <v>2</v>
      </c>
      <c r="C2" s="368" t="s">
        <v>5141</v>
      </c>
      <c r="D2" s="368"/>
      <c r="E2" s="87"/>
      <c r="F2" s="87"/>
      <c r="G2" s="239"/>
      <c r="H2" s="239"/>
      <c r="I2" s="159"/>
    </row>
    <row r="3" spans="1:9">
      <c r="A3" s="80"/>
      <c r="B3" s="86" t="s">
        <v>1787</v>
      </c>
      <c r="C3" s="87" t="s">
        <v>1788</v>
      </c>
      <c r="D3" s="87"/>
      <c r="E3" s="87"/>
      <c r="F3" s="87"/>
      <c r="G3" s="239"/>
      <c r="H3" s="239"/>
      <c r="I3" s="159"/>
    </row>
    <row r="4" spans="1:9">
      <c r="A4" s="80"/>
      <c r="B4" s="86" t="s">
        <v>311</v>
      </c>
      <c r="C4" s="352" t="s">
        <v>56</v>
      </c>
      <c r="D4" s="352"/>
      <c r="E4" s="87"/>
      <c r="F4" s="87"/>
      <c r="G4" s="239"/>
      <c r="H4" s="239"/>
      <c r="I4" s="159"/>
    </row>
    <row r="5" spans="1:9">
      <c r="A5" s="220"/>
      <c r="B5" s="277"/>
      <c r="C5" s="277"/>
      <c r="D5" s="277"/>
      <c r="E5" s="277"/>
      <c r="F5" s="277"/>
      <c r="G5" s="239"/>
      <c r="H5" s="239"/>
      <c r="I5" s="159"/>
    </row>
    <row r="6" spans="1:9">
      <c r="A6" s="3581" t="s">
        <v>276</v>
      </c>
      <c r="B6" s="3581" t="s">
        <v>1798</v>
      </c>
      <c r="C6" s="3476" t="s">
        <v>255</v>
      </c>
      <c r="D6" s="3477"/>
      <c r="E6" s="3478" t="s">
        <v>256</v>
      </c>
      <c r="F6" s="3479"/>
      <c r="G6" s="3476" t="s">
        <v>144</v>
      </c>
      <c r="H6" s="3477"/>
      <c r="I6" s="617"/>
    </row>
    <row r="7" spans="1:9" ht="24">
      <c r="A7" s="3582"/>
      <c r="B7" s="3582"/>
      <c r="C7" s="89" t="s">
        <v>190</v>
      </c>
      <c r="D7" s="7" t="s">
        <v>257</v>
      </c>
      <c r="E7" s="89" t="s">
        <v>190</v>
      </c>
      <c r="F7" s="7" t="s">
        <v>257</v>
      </c>
      <c r="G7" s="89" t="s">
        <v>190</v>
      </c>
      <c r="H7" s="7" t="s">
        <v>257</v>
      </c>
      <c r="I7" s="617"/>
    </row>
    <row r="8" spans="1:9">
      <c r="A8" s="3583" t="s">
        <v>2106</v>
      </c>
      <c r="B8" s="3584"/>
      <c r="C8" s="21"/>
      <c r="D8" s="21"/>
      <c r="E8" s="21"/>
      <c r="F8" s="21"/>
      <c r="G8" s="23"/>
      <c r="H8" s="23"/>
      <c r="I8" s="618"/>
    </row>
    <row r="9" spans="1:9" ht="24">
      <c r="A9" s="610" t="s">
        <v>2267</v>
      </c>
      <c r="B9" s="611" t="s">
        <v>5616</v>
      </c>
      <c r="C9" s="147">
        <v>1</v>
      </c>
      <c r="D9" s="147">
        <v>2</v>
      </c>
      <c r="E9" s="147">
        <v>13</v>
      </c>
      <c r="F9" s="147">
        <v>15</v>
      </c>
      <c r="G9" s="248">
        <f t="shared" ref="G9:G40" si="0">C9+E9</f>
        <v>14</v>
      </c>
      <c r="H9" s="248">
        <f t="shared" ref="H9:H40" si="1">D9+F9</f>
        <v>17</v>
      </c>
      <c r="I9" s="619"/>
    </row>
    <row r="10" spans="1:9" ht="24">
      <c r="A10" s="610" t="s">
        <v>2269</v>
      </c>
      <c r="B10" s="611" t="s">
        <v>2270</v>
      </c>
      <c r="C10" s="147">
        <v>0</v>
      </c>
      <c r="D10" s="147">
        <v>0</v>
      </c>
      <c r="E10" s="147">
        <v>0</v>
      </c>
      <c r="F10" s="147">
        <v>2500</v>
      </c>
      <c r="G10" s="248">
        <f t="shared" si="0"/>
        <v>0</v>
      </c>
      <c r="H10" s="248">
        <f t="shared" si="1"/>
        <v>2500</v>
      </c>
      <c r="I10" s="619"/>
    </row>
    <row r="11" spans="1:9" ht="36">
      <c r="A11" s="610" t="s">
        <v>2271</v>
      </c>
      <c r="B11" s="611" t="s">
        <v>2272</v>
      </c>
      <c r="C11" s="147">
        <v>0</v>
      </c>
      <c r="D11" s="147">
        <v>0</v>
      </c>
      <c r="E11" s="147">
        <v>0</v>
      </c>
      <c r="F11" s="147">
        <v>1500</v>
      </c>
      <c r="G11" s="248">
        <f t="shared" si="0"/>
        <v>0</v>
      </c>
      <c r="H11" s="248">
        <f t="shared" si="1"/>
        <v>1500</v>
      </c>
      <c r="I11" s="619"/>
    </row>
    <row r="12" spans="1:9">
      <c r="A12" s="610" t="s">
        <v>2273</v>
      </c>
      <c r="B12" s="611" t="s">
        <v>2274</v>
      </c>
      <c r="C12" s="147">
        <v>1</v>
      </c>
      <c r="D12" s="147">
        <v>2</v>
      </c>
      <c r="E12" s="147">
        <v>8</v>
      </c>
      <c r="F12" s="147">
        <v>1500</v>
      </c>
      <c r="G12" s="248">
        <f t="shared" si="0"/>
        <v>9</v>
      </c>
      <c r="H12" s="248">
        <f t="shared" si="1"/>
        <v>1502</v>
      </c>
      <c r="I12" s="619"/>
    </row>
    <row r="13" spans="1:9">
      <c r="A13" s="610" t="s">
        <v>2113</v>
      </c>
      <c r="B13" s="611" t="s">
        <v>2114</v>
      </c>
      <c r="C13" s="147">
        <v>0</v>
      </c>
      <c r="D13" s="147">
        <v>0</v>
      </c>
      <c r="E13" s="147">
        <v>38</v>
      </c>
      <c r="F13" s="147">
        <v>100</v>
      </c>
      <c r="G13" s="248">
        <f t="shared" si="0"/>
        <v>38</v>
      </c>
      <c r="H13" s="248">
        <f t="shared" si="1"/>
        <v>100</v>
      </c>
      <c r="I13" s="619"/>
    </row>
    <row r="14" spans="1:9">
      <c r="A14" s="610" t="s">
        <v>2115</v>
      </c>
      <c r="B14" s="611" t="s">
        <v>2116</v>
      </c>
      <c r="C14" s="147">
        <v>0</v>
      </c>
      <c r="D14" s="147">
        <v>0</v>
      </c>
      <c r="E14" s="147">
        <v>2953</v>
      </c>
      <c r="F14" s="147">
        <v>3000</v>
      </c>
      <c r="G14" s="248">
        <f t="shared" si="0"/>
        <v>2953</v>
      </c>
      <c r="H14" s="248">
        <f t="shared" si="1"/>
        <v>3000</v>
      </c>
      <c r="I14" s="619"/>
    </row>
    <row r="15" spans="1:9">
      <c r="A15" s="610" t="s">
        <v>2291</v>
      </c>
      <c r="B15" s="611" t="s">
        <v>2292</v>
      </c>
      <c r="C15" s="147">
        <v>0</v>
      </c>
      <c r="D15" s="147">
        <v>0</v>
      </c>
      <c r="E15" s="147">
        <v>2827</v>
      </c>
      <c r="F15" s="147">
        <v>3500</v>
      </c>
      <c r="G15" s="248">
        <f t="shared" si="0"/>
        <v>2827</v>
      </c>
      <c r="H15" s="248">
        <f t="shared" si="1"/>
        <v>3500</v>
      </c>
      <c r="I15" s="619"/>
    </row>
    <row r="16" spans="1:9">
      <c r="A16" s="316" t="s">
        <v>2117</v>
      </c>
      <c r="B16" s="420" t="s">
        <v>2118</v>
      </c>
      <c r="C16" s="147">
        <v>6</v>
      </c>
      <c r="D16" s="147">
        <v>20</v>
      </c>
      <c r="E16" s="147">
        <v>567</v>
      </c>
      <c r="F16" s="147">
        <v>750</v>
      </c>
      <c r="G16" s="248">
        <f t="shared" si="0"/>
        <v>573</v>
      </c>
      <c r="H16" s="248">
        <f t="shared" si="1"/>
        <v>770</v>
      </c>
      <c r="I16" s="619"/>
    </row>
    <row r="17" spans="1:9">
      <c r="A17" s="210" t="s">
        <v>2119</v>
      </c>
      <c r="B17" s="323" t="s">
        <v>2120</v>
      </c>
      <c r="C17" s="147">
        <v>1</v>
      </c>
      <c r="D17" s="147">
        <v>5</v>
      </c>
      <c r="E17" s="147">
        <v>455</v>
      </c>
      <c r="F17" s="147">
        <v>600</v>
      </c>
      <c r="G17" s="248">
        <f t="shared" si="0"/>
        <v>456</v>
      </c>
      <c r="H17" s="248">
        <f t="shared" si="1"/>
        <v>605</v>
      </c>
      <c r="I17" s="619"/>
    </row>
    <row r="18" spans="1:9">
      <c r="A18" s="612" t="s">
        <v>2121</v>
      </c>
      <c r="B18" s="611" t="s">
        <v>2122</v>
      </c>
      <c r="C18" s="147">
        <v>0</v>
      </c>
      <c r="D18" s="147">
        <v>0</v>
      </c>
      <c r="E18" s="147">
        <v>2075</v>
      </c>
      <c r="F18" s="147">
        <v>2500</v>
      </c>
      <c r="G18" s="248">
        <f t="shared" si="0"/>
        <v>2075</v>
      </c>
      <c r="H18" s="248">
        <f t="shared" si="1"/>
        <v>2500</v>
      </c>
      <c r="I18" s="619"/>
    </row>
    <row r="19" spans="1:9">
      <c r="A19" s="282" t="s">
        <v>2295</v>
      </c>
      <c r="B19" s="152" t="s">
        <v>2296</v>
      </c>
      <c r="C19" s="147">
        <v>0</v>
      </c>
      <c r="D19" s="147">
        <v>0</v>
      </c>
      <c r="E19" s="147">
        <v>1</v>
      </c>
      <c r="F19" s="147">
        <v>5</v>
      </c>
      <c r="G19" s="248">
        <f t="shared" si="0"/>
        <v>1</v>
      </c>
      <c r="H19" s="248">
        <f t="shared" si="1"/>
        <v>5</v>
      </c>
      <c r="I19" s="619"/>
    </row>
    <row r="20" spans="1:9">
      <c r="A20" s="282" t="s">
        <v>2127</v>
      </c>
      <c r="B20" s="152" t="s">
        <v>2128</v>
      </c>
      <c r="C20" s="147">
        <v>0</v>
      </c>
      <c r="D20" s="147">
        <v>0</v>
      </c>
      <c r="E20" s="147">
        <v>239</v>
      </c>
      <c r="F20" s="147">
        <v>300</v>
      </c>
      <c r="G20" s="248">
        <f t="shared" si="0"/>
        <v>239</v>
      </c>
      <c r="H20" s="248">
        <f t="shared" si="1"/>
        <v>300</v>
      </c>
      <c r="I20" s="619"/>
    </row>
    <row r="21" spans="1:9">
      <c r="A21" s="282" t="s">
        <v>2129</v>
      </c>
      <c r="B21" s="152" t="s">
        <v>2130</v>
      </c>
      <c r="C21" s="147">
        <v>0</v>
      </c>
      <c r="D21" s="147">
        <v>0</v>
      </c>
      <c r="E21" s="147">
        <v>97</v>
      </c>
      <c r="F21" s="147">
        <v>150</v>
      </c>
      <c r="G21" s="248">
        <f t="shared" si="0"/>
        <v>97</v>
      </c>
      <c r="H21" s="248">
        <f t="shared" si="1"/>
        <v>150</v>
      </c>
      <c r="I21" s="619"/>
    </row>
    <row r="22" spans="1:9">
      <c r="A22" s="610" t="s">
        <v>2297</v>
      </c>
      <c r="B22" s="611" t="s">
        <v>2298</v>
      </c>
      <c r="C22" s="147">
        <v>0</v>
      </c>
      <c r="D22" s="147">
        <v>0</v>
      </c>
      <c r="E22" s="147">
        <v>0</v>
      </c>
      <c r="F22" s="147">
        <v>10</v>
      </c>
      <c r="G22" s="248">
        <f t="shared" si="0"/>
        <v>0</v>
      </c>
      <c r="H22" s="248">
        <f t="shared" si="1"/>
        <v>10</v>
      </c>
      <c r="I22" s="619"/>
    </row>
    <row r="23" spans="1:9">
      <c r="A23" s="194" t="s">
        <v>2299</v>
      </c>
      <c r="B23" s="152" t="s">
        <v>2300</v>
      </c>
      <c r="C23" s="147">
        <v>0</v>
      </c>
      <c r="D23" s="147">
        <v>0</v>
      </c>
      <c r="E23" s="147">
        <v>34</v>
      </c>
      <c r="F23" s="147">
        <v>150</v>
      </c>
      <c r="G23" s="248">
        <f t="shared" si="0"/>
        <v>34</v>
      </c>
      <c r="H23" s="248">
        <f t="shared" si="1"/>
        <v>150</v>
      </c>
      <c r="I23" s="619"/>
    </row>
    <row r="24" spans="1:9">
      <c r="A24" s="316" t="s">
        <v>2131</v>
      </c>
      <c r="B24" s="420" t="s">
        <v>2132</v>
      </c>
      <c r="C24" s="147">
        <v>3051</v>
      </c>
      <c r="D24" s="147">
        <v>3000</v>
      </c>
      <c r="E24" s="147">
        <v>7417</v>
      </c>
      <c r="F24" s="147">
        <v>14000</v>
      </c>
      <c r="G24" s="248">
        <f t="shared" si="0"/>
        <v>10468</v>
      </c>
      <c r="H24" s="248">
        <f t="shared" si="1"/>
        <v>17000</v>
      </c>
      <c r="I24" s="619"/>
    </row>
    <row r="25" spans="1:9">
      <c r="A25" s="193" t="s">
        <v>2133</v>
      </c>
      <c r="B25" s="162" t="s">
        <v>2134</v>
      </c>
      <c r="C25" s="147">
        <v>2</v>
      </c>
      <c r="D25" s="147">
        <v>5</v>
      </c>
      <c r="E25" s="147">
        <v>61</v>
      </c>
      <c r="F25" s="147">
        <v>100</v>
      </c>
      <c r="G25" s="248">
        <f t="shared" si="0"/>
        <v>63</v>
      </c>
      <c r="H25" s="248">
        <f t="shared" si="1"/>
        <v>105</v>
      </c>
      <c r="I25" s="620"/>
    </row>
    <row r="26" spans="1:9">
      <c r="A26" s="282" t="s">
        <v>2303</v>
      </c>
      <c r="B26" s="152" t="s">
        <v>2304</v>
      </c>
      <c r="C26" s="147">
        <v>0</v>
      </c>
      <c r="D26" s="147">
        <v>0</v>
      </c>
      <c r="E26" s="147">
        <v>61</v>
      </c>
      <c r="F26" s="147">
        <v>150</v>
      </c>
      <c r="G26" s="248">
        <f t="shared" si="0"/>
        <v>61</v>
      </c>
      <c r="H26" s="248">
        <f t="shared" si="1"/>
        <v>150</v>
      </c>
      <c r="I26" s="619"/>
    </row>
    <row r="27" spans="1:9">
      <c r="A27" s="610" t="s">
        <v>2305</v>
      </c>
      <c r="B27" s="611" t="s">
        <v>5661</v>
      </c>
      <c r="C27" s="147">
        <v>0</v>
      </c>
      <c r="D27" s="147">
        <v>0</v>
      </c>
      <c r="E27" s="147">
        <v>54</v>
      </c>
      <c r="F27" s="147">
        <v>150</v>
      </c>
      <c r="G27" s="248">
        <f t="shared" si="0"/>
        <v>54</v>
      </c>
      <c r="H27" s="248">
        <f t="shared" si="1"/>
        <v>150</v>
      </c>
      <c r="I27" s="619"/>
    </row>
    <row r="28" spans="1:9">
      <c r="A28" s="610" t="s">
        <v>2307</v>
      </c>
      <c r="B28" s="611" t="s">
        <v>5662</v>
      </c>
      <c r="C28" s="147">
        <v>0</v>
      </c>
      <c r="D28" s="147">
        <v>0</v>
      </c>
      <c r="E28" s="147">
        <v>182</v>
      </c>
      <c r="F28" s="147">
        <v>300</v>
      </c>
      <c r="G28" s="248">
        <f t="shared" si="0"/>
        <v>182</v>
      </c>
      <c r="H28" s="248">
        <f t="shared" si="1"/>
        <v>300</v>
      </c>
      <c r="I28" s="619"/>
    </row>
    <row r="29" spans="1:9">
      <c r="A29" s="194" t="s">
        <v>2321</v>
      </c>
      <c r="B29" s="152" t="s">
        <v>2322</v>
      </c>
      <c r="C29" s="147">
        <v>0</v>
      </c>
      <c r="D29" s="147">
        <v>0</v>
      </c>
      <c r="E29" s="147">
        <v>49</v>
      </c>
      <c r="F29" s="147">
        <v>200</v>
      </c>
      <c r="G29" s="248">
        <f t="shared" si="0"/>
        <v>49</v>
      </c>
      <c r="H29" s="248">
        <f t="shared" si="1"/>
        <v>200</v>
      </c>
      <c r="I29" s="619"/>
    </row>
    <row r="30" spans="1:9">
      <c r="A30" s="194" t="s">
        <v>2323</v>
      </c>
      <c r="B30" s="152" t="s">
        <v>2324</v>
      </c>
      <c r="C30" s="147">
        <v>0</v>
      </c>
      <c r="D30" s="147">
        <v>0</v>
      </c>
      <c r="E30" s="147">
        <v>377</v>
      </c>
      <c r="F30" s="147">
        <v>1200</v>
      </c>
      <c r="G30" s="248">
        <f t="shared" si="0"/>
        <v>377</v>
      </c>
      <c r="H30" s="248">
        <f t="shared" si="1"/>
        <v>1200</v>
      </c>
      <c r="I30" s="619"/>
    </row>
    <row r="31" spans="1:9">
      <c r="A31" s="316" t="s">
        <v>2135</v>
      </c>
      <c r="B31" s="420" t="s">
        <v>2136</v>
      </c>
      <c r="C31" s="147">
        <v>13</v>
      </c>
      <c r="D31" s="147">
        <v>15</v>
      </c>
      <c r="E31" s="147">
        <v>2347</v>
      </c>
      <c r="F31" s="147">
        <v>3000</v>
      </c>
      <c r="G31" s="248">
        <f t="shared" si="0"/>
        <v>2360</v>
      </c>
      <c r="H31" s="248">
        <f t="shared" si="1"/>
        <v>3015</v>
      </c>
      <c r="I31" s="619"/>
    </row>
    <row r="32" spans="1:9">
      <c r="A32" s="610" t="s">
        <v>5651</v>
      </c>
      <c r="B32" s="611" t="s">
        <v>5652</v>
      </c>
      <c r="C32" s="147">
        <v>0</v>
      </c>
      <c r="D32" s="147">
        <v>0</v>
      </c>
      <c r="E32" s="147">
        <v>0</v>
      </c>
      <c r="F32" s="147">
        <v>10</v>
      </c>
      <c r="G32" s="248">
        <f t="shared" si="0"/>
        <v>0</v>
      </c>
      <c r="H32" s="248">
        <f t="shared" si="1"/>
        <v>10</v>
      </c>
      <c r="I32" s="619"/>
    </row>
    <row r="33" spans="1:9">
      <c r="A33" s="610" t="s">
        <v>3096</v>
      </c>
      <c r="B33" s="611" t="s">
        <v>3097</v>
      </c>
      <c r="C33" s="147">
        <v>0</v>
      </c>
      <c r="D33" s="147">
        <v>0</v>
      </c>
      <c r="E33" s="147">
        <v>0</v>
      </c>
      <c r="F33" s="147">
        <v>5</v>
      </c>
      <c r="G33" s="248">
        <f t="shared" si="0"/>
        <v>0</v>
      </c>
      <c r="H33" s="248">
        <f t="shared" si="1"/>
        <v>5</v>
      </c>
      <c r="I33" s="619"/>
    </row>
    <row r="34" spans="1:9">
      <c r="A34" s="316" t="s">
        <v>4386</v>
      </c>
      <c r="B34" s="420" t="s">
        <v>4387</v>
      </c>
      <c r="C34" s="147">
        <v>0</v>
      </c>
      <c r="D34" s="147">
        <v>0</v>
      </c>
      <c r="E34" s="147">
        <v>1</v>
      </c>
      <c r="F34" s="147">
        <v>10</v>
      </c>
      <c r="G34" s="248">
        <f t="shared" si="0"/>
        <v>1</v>
      </c>
      <c r="H34" s="248">
        <f t="shared" si="1"/>
        <v>10</v>
      </c>
      <c r="I34" s="619"/>
    </row>
    <row r="35" spans="1:9">
      <c r="A35" s="610" t="s">
        <v>2327</v>
      </c>
      <c r="B35" s="611" t="s">
        <v>2328</v>
      </c>
      <c r="C35" s="147">
        <v>6</v>
      </c>
      <c r="D35" s="147">
        <v>10</v>
      </c>
      <c r="E35" s="147">
        <v>25</v>
      </c>
      <c r="F35" s="147">
        <v>50</v>
      </c>
      <c r="G35" s="248">
        <f t="shared" si="0"/>
        <v>31</v>
      </c>
      <c r="H35" s="248">
        <f t="shared" si="1"/>
        <v>60</v>
      </c>
      <c r="I35" s="619"/>
    </row>
    <row r="36" spans="1:9">
      <c r="A36" s="194" t="s">
        <v>2329</v>
      </c>
      <c r="B36" s="152" t="s">
        <v>2330</v>
      </c>
      <c r="C36" s="147">
        <v>0</v>
      </c>
      <c r="D36" s="147">
        <v>0</v>
      </c>
      <c r="E36" s="147">
        <v>7</v>
      </c>
      <c r="F36" s="147">
        <v>5</v>
      </c>
      <c r="G36" s="248">
        <f t="shared" si="0"/>
        <v>7</v>
      </c>
      <c r="H36" s="248">
        <f t="shared" si="1"/>
        <v>5</v>
      </c>
      <c r="I36" s="619"/>
    </row>
    <row r="37" spans="1:9">
      <c r="A37" s="316" t="s">
        <v>2157</v>
      </c>
      <c r="B37" s="420" t="s">
        <v>2158</v>
      </c>
      <c r="C37" s="147">
        <v>0</v>
      </c>
      <c r="D37" s="147">
        <v>0</v>
      </c>
      <c r="E37" s="147">
        <v>222</v>
      </c>
      <c r="F37" s="147">
        <v>300</v>
      </c>
      <c r="G37" s="248">
        <f t="shared" si="0"/>
        <v>222</v>
      </c>
      <c r="H37" s="248">
        <f t="shared" si="1"/>
        <v>300</v>
      </c>
      <c r="I37" s="619"/>
    </row>
    <row r="38" spans="1:9">
      <c r="A38" s="282" t="s">
        <v>3486</v>
      </c>
      <c r="B38" s="152" t="s">
        <v>3487</v>
      </c>
      <c r="C38" s="147">
        <v>0</v>
      </c>
      <c r="D38" s="147">
        <v>0</v>
      </c>
      <c r="E38" s="147">
        <v>11</v>
      </c>
      <c r="F38" s="147">
        <v>100</v>
      </c>
      <c r="G38" s="248">
        <f t="shared" si="0"/>
        <v>11</v>
      </c>
      <c r="H38" s="248">
        <f t="shared" si="1"/>
        <v>100</v>
      </c>
      <c r="I38" s="619"/>
    </row>
    <row r="39" spans="1:9">
      <c r="A39" s="525" t="s">
        <v>2159</v>
      </c>
      <c r="B39" s="523" t="s">
        <v>2160</v>
      </c>
      <c r="C39" s="147">
        <v>0</v>
      </c>
      <c r="D39" s="147">
        <v>0</v>
      </c>
      <c r="E39" s="147">
        <v>0</v>
      </c>
      <c r="F39" s="147">
        <v>5</v>
      </c>
      <c r="G39" s="248">
        <f t="shared" si="0"/>
        <v>0</v>
      </c>
      <c r="H39" s="248">
        <f t="shared" si="1"/>
        <v>5</v>
      </c>
      <c r="I39" s="619"/>
    </row>
    <row r="40" spans="1:9">
      <c r="A40" s="316" t="s">
        <v>3456</v>
      </c>
      <c r="B40" s="420" t="s">
        <v>3457</v>
      </c>
      <c r="C40" s="147">
        <v>11</v>
      </c>
      <c r="D40" s="147">
        <v>20</v>
      </c>
      <c r="E40" s="147">
        <v>149</v>
      </c>
      <c r="F40" s="147">
        <v>200</v>
      </c>
      <c r="G40" s="248">
        <f t="shared" si="0"/>
        <v>160</v>
      </c>
      <c r="H40" s="248">
        <f t="shared" si="1"/>
        <v>220</v>
      </c>
      <c r="I40" s="619"/>
    </row>
    <row r="41" spans="1:9">
      <c r="A41" s="194" t="s">
        <v>2333</v>
      </c>
      <c r="B41" s="152" t="s">
        <v>2334</v>
      </c>
      <c r="C41" s="147">
        <v>0</v>
      </c>
      <c r="D41" s="147">
        <v>0</v>
      </c>
      <c r="E41" s="147">
        <v>0</v>
      </c>
      <c r="F41" s="147">
        <v>10</v>
      </c>
      <c r="G41" s="248">
        <f t="shared" ref="G41:G72" si="2">C41+E41</f>
        <v>0</v>
      </c>
      <c r="H41" s="248">
        <f t="shared" ref="H41:H72" si="3">D41+F41</f>
        <v>10</v>
      </c>
      <c r="I41" s="619"/>
    </row>
    <row r="42" spans="1:9">
      <c r="A42" s="525" t="s">
        <v>2337</v>
      </c>
      <c r="B42" s="523" t="s">
        <v>2338</v>
      </c>
      <c r="C42" s="147">
        <v>0</v>
      </c>
      <c r="D42" s="147">
        <v>0</v>
      </c>
      <c r="E42" s="147">
        <v>1</v>
      </c>
      <c r="F42" s="147">
        <v>10</v>
      </c>
      <c r="G42" s="248">
        <f t="shared" si="2"/>
        <v>1</v>
      </c>
      <c r="H42" s="248">
        <f t="shared" si="3"/>
        <v>10</v>
      </c>
      <c r="I42" s="619"/>
    </row>
    <row r="43" spans="1:9">
      <c r="A43" s="525" t="s">
        <v>5663</v>
      </c>
      <c r="B43" s="523" t="s">
        <v>5664</v>
      </c>
      <c r="C43" s="147">
        <v>0</v>
      </c>
      <c r="D43" s="147">
        <v>0</v>
      </c>
      <c r="E43" s="147">
        <v>0</v>
      </c>
      <c r="F43" s="147">
        <v>5</v>
      </c>
      <c r="G43" s="248">
        <f t="shared" si="2"/>
        <v>0</v>
      </c>
      <c r="H43" s="248">
        <f t="shared" si="3"/>
        <v>5</v>
      </c>
      <c r="I43" s="619"/>
    </row>
    <row r="44" spans="1:9">
      <c r="A44" s="525" t="s">
        <v>2607</v>
      </c>
      <c r="B44" s="523" t="s">
        <v>2608</v>
      </c>
      <c r="C44" s="147">
        <v>0</v>
      </c>
      <c r="D44" s="147">
        <v>0</v>
      </c>
      <c r="E44" s="147">
        <v>0</v>
      </c>
      <c r="F44" s="147">
        <v>5</v>
      </c>
      <c r="G44" s="248">
        <f t="shared" si="2"/>
        <v>0</v>
      </c>
      <c r="H44" s="248">
        <f t="shared" si="3"/>
        <v>5</v>
      </c>
      <c r="I44" s="619"/>
    </row>
    <row r="45" spans="1:9">
      <c r="A45" s="194" t="s">
        <v>2349</v>
      </c>
      <c r="B45" s="152" t="s">
        <v>2350</v>
      </c>
      <c r="C45" s="147">
        <v>0</v>
      </c>
      <c r="D45" s="147">
        <v>0</v>
      </c>
      <c r="E45" s="147">
        <v>89</v>
      </c>
      <c r="F45" s="147">
        <v>100</v>
      </c>
      <c r="G45" s="248">
        <f t="shared" si="2"/>
        <v>89</v>
      </c>
      <c r="H45" s="248">
        <f t="shared" si="3"/>
        <v>100</v>
      </c>
      <c r="I45" s="619"/>
    </row>
    <row r="46" spans="1:9">
      <c r="A46" s="194" t="s">
        <v>2161</v>
      </c>
      <c r="B46" s="152" t="s">
        <v>2162</v>
      </c>
      <c r="C46" s="147">
        <v>6</v>
      </c>
      <c r="D46" s="147">
        <v>10</v>
      </c>
      <c r="E46" s="147">
        <v>888</v>
      </c>
      <c r="F46" s="147">
        <v>1200</v>
      </c>
      <c r="G46" s="248">
        <f t="shared" si="2"/>
        <v>894</v>
      </c>
      <c r="H46" s="248">
        <f t="shared" si="3"/>
        <v>1210</v>
      </c>
      <c r="I46" s="619"/>
    </row>
    <row r="47" spans="1:9">
      <c r="A47" s="525" t="s">
        <v>5665</v>
      </c>
      <c r="B47" s="523" t="s">
        <v>5666</v>
      </c>
      <c r="C47" s="147">
        <v>0</v>
      </c>
      <c r="D47" s="147">
        <v>0</v>
      </c>
      <c r="E47" s="147">
        <v>0</v>
      </c>
      <c r="F47" s="147">
        <v>5</v>
      </c>
      <c r="G47" s="248">
        <f t="shared" si="2"/>
        <v>0</v>
      </c>
      <c r="H47" s="248">
        <f t="shared" si="3"/>
        <v>5</v>
      </c>
      <c r="I47" s="619"/>
    </row>
    <row r="48" spans="1:9">
      <c r="A48" s="316" t="s">
        <v>2163</v>
      </c>
      <c r="B48" s="420" t="s">
        <v>2164</v>
      </c>
      <c r="C48" s="147">
        <v>0</v>
      </c>
      <c r="D48" s="147">
        <v>0</v>
      </c>
      <c r="E48" s="147">
        <v>111</v>
      </c>
      <c r="F48" s="147">
        <v>150</v>
      </c>
      <c r="G48" s="248">
        <f t="shared" si="2"/>
        <v>111</v>
      </c>
      <c r="H48" s="248">
        <f t="shared" si="3"/>
        <v>150</v>
      </c>
      <c r="I48" s="619"/>
    </row>
    <row r="49" spans="1:9">
      <c r="A49" s="194" t="s">
        <v>2357</v>
      </c>
      <c r="B49" s="152" t="s">
        <v>2358</v>
      </c>
      <c r="C49" s="147">
        <v>0</v>
      </c>
      <c r="D49" s="147">
        <v>0</v>
      </c>
      <c r="E49" s="147">
        <v>81</v>
      </c>
      <c r="F49" s="147">
        <v>150</v>
      </c>
      <c r="G49" s="248">
        <f t="shared" si="2"/>
        <v>81</v>
      </c>
      <c r="H49" s="248">
        <f t="shared" si="3"/>
        <v>150</v>
      </c>
      <c r="I49" s="619"/>
    </row>
    <row r="50" spans="1:9">
      <c r="A50" s="610" t="s">
        <v>2359</v>
      </c>
      <c r="B50" s="611" t="s">
        <v>5667</v>
      </c>
      <c r="C50" s="147">
        <v>0</v>
      </c>
      <c r="D50" s="147">
        <v>0</v>
      </c>
      <c r="E50" s="147">
        <v>0</v>
      </c>
      <c r="F50" s="147">
        <v>10</v>
      </c>
      <c r="G50" s="248">
        <f t="shared" si="2"/>
        <v>0</v>
      </c>
      <c r="H50" s="248">
        <f t="shared" si="3"/>
        <v>10</v>
      </c>
      <c r="I50" s="619"/>
    </row>
    <row r="51" spans="1:9">
      <c r="A51" s="610" t="s">
        <v>2165</v>
      </c>
      <c r="B51" s="611" t="s">
        <v>2166</v>
      </c>
      <c r="C51" s="147">
        <v>0</v>
      </c>
      <c r="D51" s="147">
        <v>0</v>
      </c>
      <c r="E51" s="147">
        <v>327</v>
      </c>
      <c r="F51" s="147">
        <v>500</v>
      </c>
      <c r="G51" s="248">
        <f t="shared" si="2"/>
        <v>327</v>
      </c>
      <c r="H51" s="248">
        <f t="shared" si="3"/>
        <v>500</v>
      </c>
      <c r="I51" s="619"/>
    </row>
    <row r="52" spans="1:9">
      <c r="A52" s="194" t="s">
        <v>2167</v>
      </c>
      <c r="B52" s="199" t="s">
        <v>2168</v>
      </c>
      <c r="C52" s="147">
        <v>5</v>
      </c>
      <c r="D52" s="147">
        <v>10</v>
      </c>
      <c r="E52" s="147">
        <v>479</v>
      </c>
      <c r="F52" s="147">
        <v>1000</v>
      </c>
      <c r="G52" s="248">
        <f t="shared" si="2"/>
        <v>484</v>
      </c>
      <c r="H52" s="248">
        <f t="shared" si="3"/>
        <v>1010</v>
      </c>
      <c r="I52" s="619"/>
    </row>
    <row r="53" spans="1:9">
      <c r="A53" s="610" t="s">
        <v>2169</v>
      </c>
      <c r="B53" s="611" t="s">
        <v>2170</v>
      </c>
      <c r="C53" s="147">
        <v>0</v>
      </c>
      <c r="D53" s="147">
        <v>0</v>
      </c>
      <c r="E53" s="147">
        <v>0</v>
      </c>
      <c r="F53" s="147">
        <v>5</v>
      </c>
      <c r="G53" s="248">
        <f t="shared" si="2"/>
        <v>0</v>
      </c>
      <c r="H53" s="248">
        <f t="shared" si="3"/>
        <v>5</v>
      </c>
      <c r="I53" s="619"/>
    </row>
    <row r="54" spans="1:9">
      <c r="A54" s="610" t="s">
        <v>2363</v>
      </c>
      <c r="B54" s="613" t="s">
        <v>2364</v>
      </c>
      <c r="C54" s="147">
        <v>0</v>
      </c>
      <c r="D54" s="147">
        <v>0</v>
      </c>
      <c r="E54" s="147">
        <v>1</v>
      </c>
      <c r="F54" s="147">
        <v>5</v>
      </c>
      <c r="G54" s="248">
        <f t="shared" si="2"/>
        <v>1</v>
      </c>
      <c r="H54" s="248">
        <f t="shared" si="3"/>
        <v>5</v>
      </c>
      <c r="I54" s="619"/>
    </row>
    <row r="55" spans="1:9">
      <c r="A55" s="610" t="s">
        <v>2367</v>
      </c>
      <c r="B55" s="613" t="s">
        <v>2368</v>
      </c>
      <c r="C55" s="147">
        <v>0</v>
      </c>
      <c r="D55" s="147">
        <v>0</v>
      </c>
      <c r="E55" s="147">
        <v>5</v>
      </c>
      <c r="F55" s="147">
        <v>50</v>
      </c>
      <c r="G55" s="248">
        <f t="shared" si="2"/>
        <v>5</v>
      </c>
      <c r="H55" s="248">
        <f t="shared" si="3"/>
        <v>50</v>
      </c>
      <c r="I55" s="619"/>
    </row>
    <row r="56" spans="1:9">
      <c r="A56" s="610" t="s">
        <v>2369</v>
      </c>
      <c r="B56" s="613" t="s">
        <v>2370</v>
      </c>
      <c r="C56" s="147">
        <v>0</v>
      </c>
      <c r="D56" s="147">
        <v>0</v>
      </c>
      <c r="E56" s="147">
        <v>1</v>
      </c>
      <c r="F56" s="147">
        <v>50</v>
      </c>
      <c r="G56" s="248">
        <f t="shared" si="2"/>
        <v>1</v>
      </c>
      <c r="H56" s="248">
        <f t="shared" si="3"/>
        <v>50</v>
      </c>
      <c r="I56" s="619"/>
    </row>
    <row r="57" spans="1:9">
      <c r="A57" s="282" t="s">
        <v>2371</v>
      </c>
      <c r="B57" s="334" t="s">
        <v>2372</v>
      </c>
      <c r="C57" s="147">
        <v>0</v>
      </c>
      <c r="D57" s="147">
        <v>0</v>
      </c>
      <c r="E57" s="147">
        <v>95</v>
      </c>
      <c r="F57" s="147">
        <v>60</v>
      </c>
      <c r="G57" s="248">
        <f t="shared" si="2"/>
        <v>95</v>
      </c>
      <c r="H57" s="248">
        <f t="shared" si="3"/>
        <v>60</v>
      </c>
      <c r="I57" s="619"/>
    </row>
    <row r="58" spans="1:9">
      <c r="A58" s="614" t="s">
        <v>2171</v>
      </c>
      <c r="B58" s="615" t="s">
        <v>2172</v>
      </c>
      <c r="C58" s="147">
        <v>0</v>
      </c>
      <c r="D58" s="147">
        <v>0</v>
      </c>
      <c r="E58" s="147">
        <v>12</v>
      </c>
      <c r="F58" s="147">
        <v>40</v>
      </c>
      <c r="G58" s="248">
        <f t="shared" si="2"/>
        <v>12</v>
      </c>
      <c r="H58" s="248">
        <f t="shared" si="3"/>
        <v>40</v>
      </c>
      <c r="I58" s="619"/>
    </row>
    <row r="59" spans="1:9">
      <c r="A59" s="429" t="s">
        <v>2173</v>
      </c>
      <c r="B59" s="489" t="s">
        <v>2174</v>
      </c>
      <c r="C59" s="147">
        <v>0</v>
      </c>
      <c r="D59" s="147">
        <v>0</v>
      </c>
      <c r="E59" s="147">
        <v>41</v>
      </c>
      <c r="F59" s="147">
        <v>100</v>
      </c>
      <c r="G59" s="248">
        <f t="shared" si="2"/>
        <v>41</v>
      </c>
      <c r="H59" s="248">
        <f t="shared" si="3"/>
        <v>100</v>
      </c>
      <c r="I59" s="619"/>
    </row>
    <row r="60" spans="1:9">
      <c r="A60" s="336" t="s">
        <v>2375</v>
      </c>
      <c r="B60" s="337" t="s">
        <v>2376</v>
      </c>
      <c r="C60" s="147">
        <v>0</v>
      </c>
      <c r="D60" s="147">
        <v>0</v>
      </c>
      <c r="E60" s="147">
        <v>60</v>
      </c>
      <c r="F60" s="147">
        <v>100</v>
      </c>
      <c r="G60" s="248">
        <f t="shared" si="2"/>
        <v>60</v>
      </c>
      <c r="H60" s="248">
        <f t="shared" si="3"/>
        <v>100</v>
      </c>
      <c r="I60" s="619"/>
    </row>
    <row r="61" spans="1:9">
      <c r="A61" s="614" t="s">
        <v>2175</v>
      </c>
      <c r="B61" s="615" t="s">
        <v>2176</v>
      </c>
      <c r="C61" s="147">
        <v>0</v>
      </c>
      <c r="D61" s="147">
        <v>0</v>
      </c>
      <c r="E61" s="147">
        <v>17</v>
      </c>
      <c r="F61" s="147">
        <v>100</v>
      </c>
      <c r="G61" s="248">
        <f t="shared" si="2"/>
        <v>17</v>
      </c>
      <c r="H61" s="248">
        <f t="shared" si="3"/>
        <v>100</v>
      </c>
      <c r="I61" s="619"/>
    </row>
    <row r="62" spans="1:9">
      <c r="A62" s="614" t="s">
        <v>2377</v>
      </c>
      <c r="B62" s="615" t="s">
        <v>2378</v>
      </c>
      <c r="C62" s="147">
        <v>0</v>
      </c>
      <c r="D62" s="147">
        <v>0</v>
      </c>
      <c r="E62" s="147">
        <v>12</v>
      </c>
      <c r="F62" s="147">
        <v>30</v>
      </c>
      <c r="G62" s="248">
        <f t="shared" si="2"/>
        <v>12</v>
      </c>
      <c r="H62" s="248">
        <f t="shared" si="3"/>
        <v>30</v>
      </c>
      <c r="I62" s="619"/>
    </row>
    <row r="63" spans="1:9">
      <c r="A63" s="349" t="s">
        <v>2379</v>
      </c>
      <c r="B63" s="616" t="s">
        <v>2380</v>
      </c>
      <c r="C63" s="147">
        <v>0</v>
      </c>
      <c r="D63" s="147">
        <v>0</v>
      </c>
      <c r="E63" s="147">
        <v>2</v>
      </c>
      <c r="F63" s="147">
        <v>10</v>
      </c>
      <c r="G63" s="248">
        <f t="shared" si="2"/>
        <v>2</v>
      </c>
      <c r="H63" s="248">
        <f t="shared" si="3"/>
        <v>10</v>
      </c>
      <c r="I63" s="619"/>
    </row>
    <row r="64" spans="1:9">
      <c r="A64" s="614" t="s">
        <v>5120</v>
      </c>
      <c r="B64" s="615" t="s">
        <v>5121</v>
      </c>
      <c r="C64" s="147">
        <v>0</v>
      </c>
      <c r="D64" s="147">
        <v>0</v>
      </c>
      <c r="E64" s="147">
        <v>249</v>
      </c>
      <c r="F64" s="147">
        <v>300</v>
      </c>
      <c r="G64" s="248">
        <f t="shared" si="2"/>
        <v>249</v>
      </c>
      <c r="H64" s="248">
        <f t="shared" si="3"/>
        <v>300</v>
      </c>
      <c r="I64" s="619"/>
    </row>
    <row r="65" spans="1:9">
      <c r="A65" s="349" t="s">
        <v>5668</v>
      </c>
      <c r="B65" s="616" t="s">
        <v>5669</v>
      </c>
      <c r="C65" s="147">
        <v>12</v>
      </c>
      <c r="D65" s="147">
        <v>20</v>
      </c>
      <c r="E65" s="147">
        <v>0</v>
      </c>
      <c r="F65" s="147">
        <v>10</v>
      </c>
      <c r="G65" s="248">
        <f t="shared" si="2"/>
        <v>12</v>
      </c>
      <c r="H65" s="248">
        <f t="shared" si="3"/>
        <v>30</v>
      </c>
      <c r="I65" s="619"/>
    </row>
    <row r="66" spans="1:9">
      <c r="A66" s="349" t="s">
        <v>2391</v>
      </c>
      <c r="B66" s="616" t="s">
        <v>2392</v>
      </c>
      <c r="C66" s="147">
        <v>0</v>
      </c>
      <c r="D66" s="147">
        <v>0</v>
      </c>
      <c r="E66" s="147">
        <v>270</v>
      </c>
      <c r="F66" s="147">
        <v>300</v>
      </c>
      <c r="G66" s="248">
        <f t="shared" si="2"/>
        <v>270</v>
      </c>
      <c r="H66" s="248">
        <f t="shared" si="3"/>
        <v>300</v>
      </c>
      <c r="I66" s="619"/>
    </row>
    <row r="67" spans="1:9">
      <c r="A67" s="610" t="s">
        <v>2393</v>
      </c>
      <c r="B67" s="613" t="s">
        <v>5670</v>
      </c>
      <c r="C67" s="147">
        <v>0</v>
      </c>
      <c r="D67" s="147">
        <v>0</v>
      </c>
      <c r="E67" s="147">
        <v>4</v>
      </c>
      <c r="F67" s="147">
        <v>50</v>
      </c>
      <c r="G67" s="248">
        <f t="shared" si="2"/>
        <v>4</v>
      </c>
      <c r="H67" s="248">
        <f t="shared" si="3"/>
        <v>50</v>
      </c>
      <c r="I67" s="619"/>
    </row>
    <row r="68" spans="1:9">
      <c r="A68" s="610" t="s">
        <v>2395</v>
      </c>
      <c r="B68" s="613" t="s">
        <v>5671</v>
      </c>
      <c r="C68" s="147">
        <v>0</v>
      </c>
      <c r="D68" s="147">
        <v>0</v>
      </c>
      <c r="E68" s="147">
        <v>1</v>
      </c>
      <c r="F68" s="147">
        <v>30</v>
      </c>
      <c r="G68" s="248">
        <f t="shared" si="2"/>
        <v>1</v>
      </c>
      <c r="H68" s="248">
        <f t="shared" si="3"/>
        <v>30</v>
      </c>
      <c r="I68" s="619"/>
    </row>
    <row r="69" spans="1:9">
      <c r="A69" s="610" t="s">
        <v>2397</v>
      </c>
      <c r="B69" s="613" t="s">
        <v>5672</v>
      </c>
      <c r="C69" s="147">
        <v>0</v>
      </c>
      <c r="D69" s="147">
        <v>0</v>
      </c>
      <c r="E69" s="147">
        <v>12</v>
      </c>
      <c r="F69" s="147">
        <v>30</v>
      </c>
      <c r="G69" s="248">
        <f t="shared" si="2"/>
        <v>12</v>
      </c>
      <c r="H69" s="248">
        <f t="shared" si="3"/>
        <v>30</v>
      </c>
      <c r="I69" s="619"/>
    </row>
    <row r="70" spans="1:9" ht="24">
      <c r="A70" s="610" t="s">
        <v>2539</v>
      </c>
      <c r="B70" s="613" t="s">
        <v>2540</v>
      </c>
      <c r="C70" s="147">
        <v>0</v>
      </c>
      <c r="D70" s="147">
        <v>0</v>
      </c>
      <c r="E70" s="147">
        <v>0</v>
      </c>
      <c r="F70" s="147">
        <v>10</v>
      </c>
      <c r="G70" s="248">
        <f t="shared" si="2"/>
        <v>0</v>
      </c>
      <c r="H70" s="248">
        <f t="shared" si="3"/>
        <v>10</v>
      </c>
      <c r="I70" s="619"/>
    </row>
    <row r="71" spans="1:9">
      <c r="A71" s="610" t="s">
        <v>2541</v>
      </c>
      <c r="B71" s="611" t="s">
        <v>2542</v>
      </c>
      <c r="C71" s="147">
        <v>0</v>
      </c>
      <c r="D71" s="147">
        <v>0</v>
      </c>
      <c r="E71" s="147">
        <v>0</v>
      </c>
      <c r="F71" s="147">
        <v>500</v>
      </c>
      <c r="G71" s="248">
        <f t="shared" si="2"/>
        <v>0</v>
      </c>
      <c r="H71" s="248">
        <f t="shared" si="3"/>
        <v>500</v>
      </c>
      <c r="I71" s="619"/>
    </row>
    <row r="72" spans="1:9">
      <c r="A72" s="282" t="s">
        <v>3470</v>
      </c>
      <c r="B72" s="152" t="s">
        <v>3471</v>
      </c>
      <c r="C72" s="147">
        <v>0</v>
      </c>
      <c r="D72" s="147">
        <v>0</v>
      </c>
      <c r="E72" s="147">
        <v>0</v>
      </c>
      <c r="F72" s="147">
        <v>20</v>
      </c>
      <c r="G72" s="248">
        <f t="shared" si="2"/>
        <v>0</v>
      </c>
      <c r="H72" s="248">
        <f t="shared" si="3"/>
        <v>20</v>
      </c>
      <c r="I72" s="619"/>
    </row>
    <row r="73" spans="1:9">
      <c r="A73" s="525" t="s">
        <v>2181</v>
      </c>
      <c r="B73" s="523" t="s">
        <v>2182</v>
      </c>
      <c r="C73" s="147">
        <v>0</v>
      </c>
      <c r="D73" s="147">
        <v>0</v>
      </c>
      <c r="E73" s="147">
        <v>83</v>
      </c>
      <c r="F73" s="147">
        <v>100</v>
      </c>
      <c r="G73" s="248">
        <f t="shared" ref="G73:G104" si="4">C73+E73</f>
        <v>83</v>
      </c>
      <c r="H73" s="248">
        <f t="shared" ref="H73:H104" si="5">D73+F73</f>
        <v>100</v>
      </c>
      <c r="I73" s="619"/>
    </row>
    <row r="74" spans="1:9">
      <c r="A74" s="525" t="s">
        <v>2231</v>
      </c>
      <c r="B74" s="523" t="s">
        <v>2232</v>
      </c>
      <c r="C74" s="147">
        <v>0</v>
      </c>
      <c r="D74" s="147">
        <v>0</v>
      </c>
      <c r="E74" s="147">
        <v>53</v>
      </c>
      <c r="F74" s="147">
        <v>100</v>
      </c>
      <c r="G74" s="248">
        <f t="shared" si="4"/>
        <v>53</v>
      </c>
      <c r="H74" s="248">
        <f t="shared" si="5"/>
        <v>100</v>
      </c>
      <c r="I74" s="619"/>
    </row>
    <row r="75" spans="1:9">
      <c r="A75" s="525" t="s">
        <v>2183</v>
      </c>
      <c r="B75" s="523" t="s">
        <v>2184</v>
      </c>
      <c r="C75" s="147">
        <v>0</v>
      </c>
      <c r="D75" s="147">
        <v>0</v>
      </c>
      <c r="E75" s="147">
        <v>91</v>
      </c>
      <c r="F75" s="147">
        <v>150</v>
      </c>
      <c r="G75" s="248">
        <f t="shared" si="4"/>
        <v>91</v>
      </c>
      <c r="H75" s="248">
        <f t="shared" si="5"/>
        <v>150</v>
      </c>
      <c r="I75" s="619"/>
    </row>
    <row r="76" spans="1:9">
      <c r="A76" s="282" t="s">
        <v>3166</v>
      </c>
      <c r="B76" s="152" t="s">
        <v>3167</v>
      </c>
      <c r="C76" s="147">
        <v>0</v>
      </c>
      <c r="D76" s="147">
        <v>0</v>
      </c>
      <c r="E76" s="147">
        <v>141</v>
      </c>
      <c r="F76" s="147">
        <v>150</v>
      </c>
      <c r="G76" s="248">
        <f t="shared" si="4"/>
        <v>141</v>
      </c>
      <c r="H76" s="248">
        <f t="shared" si="5"/>
        <v>150</v>
      </c>
      <c r="I76" s="619"/>
    </row>
    <row r="77" spans="1:9">
      <c r="A77" s="610" t="s">
        <v>2559</v>
      </c>
      <c r="B77" s="611" t="s">
        <v>2560</v>
      </c>
      <c r="C77" s="147">
        <v>0</v>
      </c>
      <c r="D77" s="147">
        <v>0</v>
      </c>
      <c r="E77" s="147">
        <v>66</v>
      </c>
      <c r="F77" s="147">
        <v>50</v>
      </c>
      <c r="G77" s="248">
        <f t="shared" si="4"/>
        <v>66</v>
      </c>
      <c r="H77" s="248">
        <f t="shared" si="5"/>
        <v>50</v>
      </c>
      <c r="I77" s="619"/>
    </row>
    <row r="78" spans="1:9">
      <c r="A78" s="610" t="s">
        <v>2185</v>
      </c>
      <c r="B78" s="611" t="s">
        <v>2186</v>
      </c>
      <c r="C78" s="147">
        <v>0</v>
      </c>
      <c r="D78" s="147">
        <v>0</v>
      </c>
      <c r="E78" s="147">
        <v>310</v>
      </c>
      <c r="F78" s="147">
        <v>300</v>
      </c>
      <c r="G78" s="248">
        <f t="shared" si="4"/>
        <v>310</v>
      </c>
      <c r="H78" s="248">
        <f t="shared" si="5"/>
        <v>300</v>
      </c>
      <c r="I78" s="619"/>
    </row>
    <row r="79" spans="1:9">
      <c r="A79" s="610" t="s">
        <v>2187</v>
      </c>
      <c r="B79" s="611" t="s">
        <v>2188</v>
      </c>
      <c r="C79" s="147">
        <v>0</v>
      </c>
      <c r="D79" s="147">
        <v>0</v>
      </c>
      <c r="E79" s="147">
        <v>1</v>
      </c>
      <c r="F79" s="147">
        <v>20</v>
      </c>
      <c r="G79" s="248">
        <f t="shared" si="4"/>
        <v>1</v>
      </c>
      <c r="H79" s="248">
        <f t="shared" si="5"/>
        <v>20</v>
      </c>
      <c r="I79" s="619"/>
    </row>
    <row r="80" spans="1:9">
      <c r="A80" s="610" t="s">
        <v>2561</v>
      </c>
      <c r="B80" s="611" t="s">
        <v>2562</v>
      </c>
      <c r="C80" s="147">
        <v>0</v>
      </c>
      <c r="D80" s="147">
        <v>0</v>
      </c>
      <c r="E80" s="147">
        <v>0</v>
      </c>
      <c r="F80" s="147">
        <v>100</v>
      </c>
      <c r="G80" s="248">
        <f t="shared" si="4"/>
        <v>0</v>
      </c>
      <c r="H80" s="248">
        <f t="shared" si="5"/>
        <v>100</v>
      </c>
      <c r="I80" s="619"/>
    </row>
    <row r="81" spans="1:9">
      <c r="A81" s="282" t="s">
        <v>2189</v>
      </c>
      <c r="B81" s="152" t="s">
        <v>2190</v>
      </c>
      <c r="C81" s="147">
        <v>0</v>
      </c>
      <c r="D81" s="147">
        <v>0</v>
      </c>
      <c r="E81" s="147">
        <v>0</v>
      </c>
      <c r="F81" s="147">
        <v>10</v>
      </c>
      <c r="G81" s="248">
        <f t="shared" si="4"/>
        <v>0</v>
      </c>
      <c r="H81" s="248">
        <f t="shared" si="5"/>
        <v>10</v>
      </c>
      <c r="I81" s="619"/>
    </row>
    <row r="82" spans="1:9">
      <c r="A82" s="282" t="s">
        <v>5398</v>
      </c>
      <c r="B82" s="152" t="s">
        <v>5399</v>
      </c>
      <c r="C82" s="147">
        <v>0</v>
      </c>
      <c r="D82" s="147">
        <v>0</v>
      </c>
      <c r="E82" s="147">
        <v>0</v>
      </c>
      <c r="F82" s="147">
        <v>30</v>
      </c>
      <c r="G82" s="248">
        <f t="shared" si="4"/>
        <v>0</v>
      </c>
      <c r="H82" s="248">
        <f t="shared" si="5"/>
        <v>30</v>
      </c>
      <c r="I82" s="619"/>
    </row>
    <row r="83" spans="1:9">
      <c r="A83" s="610" t="s">
        <v>2565</v>
      </c>
      <c r="B83" s="611" t="s">
        <v>5673</v>
      </c>
      <c r="C83" s="147">
        <v>0</v>
      </c>
      <c r="D83" s="147">
        <v>0</v>
      </c>
      <c r="E83" s="147">
        <v>4</v>
      </c>
      <c r="F83" s="147">
        <v>20</v>
      </c>
      <c r="G83" s="248">
        <f t="shared" si="4"/>
        <v>4</v>
      </c>
      <c r="H83" s="248">
        <f t="shared" si="5"/>
        <v>20</v>
      </c>
      <c r="I83" s="619"/>
    </row>
    <row r="84" spans="1:9" ht="24">
      <c r="A84" s="282" t="s">
        <v>3967</v>
      </c>
      <c r="B84" s="152" t="s">
        <v>3968</v>
      </c>
      <c r="C84" s="147">
        <v>0</v>
      </c>
      <c r="D84" s="147">
        <v>0</v>
      </c>
      <c r="E84" s="147">
        <v>5</v>
      </c>
      <c r="F84" s="147">
        <v>10</v>
      </c>
      <c r="G84" s="248">
        <f t="shared" si="4"/>
        <v>5</v>
      </c>
      <c r="H84" s="248">
        <f t="shared" si="5"/>
        <v>10</v>
      </c>
      <c r="I84" s="619"/>
    </row>
    <row r="85" spans="1:9">
      <c r="A85" s="282" t="s">
        <v>2191</v>
      </c>
      <c r="B85" s="152" t="s">
        <v>2192</v>
      </c>
      <c r="C85" s="147">
        <v>7</v>
      </c>
      <c r="D85" s="147">
        <v>15</v>
      </c>
      <c r="E85" s="147">
        <v>33</v>
      </c>
      <c r="F85" s="147">
        <v>40</v>
      </c>
      <c r="G85" s="248">
        <f t="shared" si="4"/>
        <v>40</v>
      </c>
      <c r="H85" s="248">
        <f t="shared" si="5"/>
        <v>55</v>
      </c>
      <c r="I85" s="619"/>
    </row>
    <row r="86" spans="1:9">
      <c r="A86" s="610" t="s">
        <v>5400</v>
      </c>
      <c r="B86" s="611" t="s">
        <v>5401</v>
      </c>
      <c r="C86" s="147">
        <v>0</v>
      </c>
      <c r="D86" s="147">
        <v>0</v>
      </c>
      <c r="E86" s="147">
        <v>0</v>
      </c>
      <c r="F86" s="147">
        <v>5</v>
      </c>
      <c r="G86" s="248">
        <f t="shared" si="4"/>
        <v>0</v>
      </c>
      <c r="H86" s="248">
        <f t="shared" si="5"/>
        <v>5</v>
      </c>
      <c r="I86" s="619"/>
    </row>
    <row r="87" spans="1:9">
      <c r="A87" s="610" t="s">
        <v>2567</v>
      </c>
      <c r="B87" s="611" t="s">
        <v>2568</v>
      </c>
      <c r="C87" s="147">
        <v>0</v>
      </c>
      <c r="D87" s="147">
        <v>0</v>
      </c>
      <c r="E87" s="147">
        <v>0</v>
      </c>
      <c r="F87" s="147">
        <v>5</v>
      </c>
      <c r="G87" s="248">
        <f t="shared" si="4"/>
        <v>0</v>
      </c>
      <c r="H87" s="248">
        <f t="shared" si="5"/>
        <v>5</v>
      </c>
      <c r="I87" s="619"/>
    </row>
    <row r="88" spans="1:9">
      <c r="A88" s="525" t="s">
        <v>4354</v>
      </c>
      <c r="B88" s="523" t="s">
        <v>4355</v>
      </c>
      <c r="C88" s="147">
        <v>0</v>
      </c>
      <c r="D88" s="147">
        <v>0</v>
      </c>
      <c r="E88" s="147">
        <v>33</v>
      </c>
      <c r="F88" s="147">
        <v>50</v>
      </c>
      <c r="G88" s="248">
        <f t="shared" si="4"/>
        <v>33</v>
      </c>
      <c r="H88" s="248">
        <f t="shared" si="5"/>
        <v>50</v>
      </c>
      <c r="I88" s="619"/>
    </row>
    <row r="89" spans="1:9">
      <c r="A89" s="525" t="s">
        <v>2569</v>
      </c>
      <c r="B89" s="523" t="s">
        <v>2570</v>
      </c>
      <c r="C89" s="147">
        <v>5</v>
      </c>
      <c r="D89" s="147">
        <v>10</v>
      </c>
      <c r="E89" s="147">
        <v>8</v>
      </c>
      <c r="F89" s="147">
        <v>20</v>
      </c>
      <c r="G89" s="248">
        <f t="shared" si="4"/>
        <v>13</v>
      </c>
      <c r="H89" s="248">
        <f t="shared" si="5"/>
        <v>30</v>
      </c>
      <c r="I89" s="619"/>
    </row>
    <row r="90" spans="1:9" ht="24">
      <c r="A90" s="316" t="s">
        <v>2193</v>
      </c>
      <c r="B90" s="420" t="s">
        <v>2194</v>
      </c>
      <c r="C90" s="147">
        <v>84</v>
      </c>
      <c r="D90" s="147">
        <v>100</v>
      </c>
      <c r="E90" s="147">
        <v>96</v>
      </c>
      <c r="F90" s="147">
        <v>150</v>
      </c>
      <c r="G90" s="248">
        <f t="shared" si="4"/>
        <v>180</v>
      </c>
      <c r="H90" s="248">
        <f t="shared" si="5"/>
        <v>250</v>
      </c>
      <c r="I90" s="619"/>
    </row>
    <row r="91" spans="1:9">
      <c r="A91" s="282" t="s">
        <v>2235</v>
      </c>
      <c r="B91" s="152" t="s">
        <v>2236</v>
      </c>
      <c r="C91" s="147">
        <v>0</v>
      </c>
      <c r="D91" s="147">
        <v>0</v>
      </c>
      <c r="E91" s="147">
        <v>31</v>
      </c>
      <c r="F91" s="147">
        <v>50</v>
      </c>
      <c r="G91" s="248">
        <f t="shared" si="4"/>
        <v>31</v>
      </c>
      <c r="H91" s="248">
        <f t="shared" si="5"/>
        <v>50</v>
      </c>
      <c r="I91" s="619"/>
    </row>
    <row r="92" spans="1:9">
      <c r="A92" s="282" t="s">
        <v>2195</v>
      </c>
      <c r="B92" s="152" t="s">
        <v>2196</v>
      </c>
      <c r="C92" s="147">
        <v>4</v>
      </c>
      <c r="D92" s="147">
        <v>10</v>
      </c>
      <c r="E92" s="147">
        <v>11141</v>
      </c>
      <c r="F92" s="147">
        <v>15000</v>
      </c>
      <c r="G92" s="248">
        <f t="shared" si="4"/>
        <v>11145</v>
      </c>
      <c r="H92" s="248">
        <f t="shared" si="5"/>
        <v>15010</v>
      </c>
      <c r="I92" s="619"/>
    </row>
    <row r="93" spans="1:9">
      <c r="A93" s="282" t="s">
        <v>2197</v>
      </c>
      <c r="B93" s="152" t="s">
        <v>2198</v>
      </c>
      <c r="C93" s="147">
        <v>0</v>
      </c>
      <c r="D93" s="147">
        <v>0</v>
      </c>
      <c r="E93" s="147">
        <v>0</v>
      </c>
      <c r="F93" s="147">
        <v>200</v>
      </c>
      <c r="G93" s="248">
        <f t="shared" si="4"/>
        <v>0</v>
      </c>
      <c r="H93" s="248">
        <f t="shared" si="5"/>
        <v>200</v>
      </c>
      <c r="I93" s="619"/>
    </row>
    <row r="94" spans="1:9">
      <c r="A94" s="282" t="s">
        <v>2237</v>
      </c>
      <c r="B94" s="152" t="s">
        <v>2238</v>
      </c>
      <c r="C94" s="147">
        <v>0</v>
      </c>
      <c r="D94" s="147">
        <v>0</v>
      </c>
      <c r="E94" s="147">
        <v>34</v>
      </c>
      <c r="F94" s="147">
        <v>50</v>
      </c>
      <c r="G94" s="248">
        <f t="shared" si="4"/>
        <v>34</v>
      </c>
      <c r="H94" s="248">
        <f t="shared" si="5"/>
        <v>50</v>
      </c>
      <c r="I94" s="619"/>
    </row>
    <row r="95" spans="1:9">
      <c r="A95" s="282" t="s">
        <v>2571</v>
      </c>
      <c r="B95" s="152" t="s">
        <v>2572</v>
      </c>
      <c r="C95" s="147">
        <v>0</v>
      </c>
      <c r="D95" s="147">
        <v>0</v>
      </c>
      <c r="E95" s="147">
        <v>13</v>
      </c>
      <c r="F95" s="147">
        <v>100</v>
      </c>
      <c r="G95" s="248">
        <f t="shared" si="4"/>
        <v>13</v>
      </c>
      <c r="H95" s="248">
        <f t="shared" si="5"/>
        <v>100</v>
      </c>
      <c r="I95" s="619"/>
    </row>
    <row r="96" spans="1:9">
      <c r="A96" s="282" t="s">
        <v>2199</v>
      </c>
      <c r="B96" s="152" t="s">
        <v>2200</v>
      </c>
      <c r="C96" s="147">
        <v>0</v>
      </c>
      <c r="D96" s="147">
        <v>0</v>
      </c>
      <c r="E96" s="147">
        <v>6</v>
      </c>
      <c r="F96" s="147">
        <v>100</v>
      </c>
      <c r="G96" s="248">
        <f t="shared" si="4"/>
        <v>6</v>
      </c>
      <c r="H96" s="248">
        <f t="shared" si="5"/>
        <v>100</v>
      </c>
      <c r="I96" s="619"/>
    </row>
    <row r="97" spans="1:9">
      <c r="A97" s="316" t="s">
        <v>2201</v>
      </c>
      <c r="B97" s="420" t="s">
        <v>2202</v>
      </c>
      <c r="C97" s="147">
        <v>1186</v>
      </c>
      <c r="D97" s="147">
        <v>15000</v>
      </c>
      <c r="E97" s="147">
        <v>5863</v>
      </c>
      <c r="F97" s="147">
        <v>7000</v>
      </c>
      <c r="G97" s="248">
        <f t="shared" si="4"/>
        <v>7049</v>
      </c>
      <c r="H97" s="248">
        <f t="shared" si="5"/>
        <v>22000</v>
      </c>
      <c r="I97" s="619"/>
    </row>
    <row r="98" spans="1:9" ht="24">
      <c r="A98" s="316" t="s">
        <v>2203</v>
      </c>
      <c r="B98" s="420" t="s">
        <v>2204</v>
      </c>
      <c r="C98" s="147">
        <v>302</v>
      </c>
      <c r="D98" s="147">
        <v>300</v>
      </c>
      <c r="E98" s="147">
        <v>8456</v>
      </c>
      <c r="F98" s="147">
        <v>15000</v>
      </c>
      <c r="G98" s="248">
        <f t="shared" si="4"/>
        <v>8758</v>
      </c>
      <c r="H98" s="248">
        <f t="shared" si="5"/>
        <v>15300</v>
      </c>
      <c r="I98" s="619"/>
    </row>
    <row r="99" spans="1:9">
      <c r="A99" s="282" t="s">
        <v>2205</v>
      </c>
      <c r="B99" s="152" t="s">
        <v>2206</v>
      </c>
      <c r="C99" s="147">
        <v>0</v>
      </c>
      <c r="D99" s="147">
        <v>0</v>
      </c>
      <c r="E99" s="147">
        <v>6381</v>
      </c>
      <c r="F99" s="147">
        <v>6000</v>
      </c>
      <c r="G99" s="248">
        <f t="shared" si="4"/>
        <v>6381</v>
      </c>
      <c r="H99" s="248">
        <f t="shared" si="5"/>
        <v>6000</v>
      </c>
      <c r="I99" s="619"/>
    </row>
    <row r="100" spans="1:9">
      <c r="A100" s="282" t="s">
        <v>2207</v>
      </c>
      <c r="B100" s="152" t="s">
        <v>2208</v>
      </c>
      <c r="C100" s="147">
        <v>3</v>
      </c>
      <c r="D100" s="147">
        <v>5</v>
      </c>
      <c r="E100" s="147">
        <v>188</v>
      </c>
      <c r="F100" s="147">
        <v>200</v>
      </c>
      <c r="G100" s="248">
        <f t="shared" si="4"/>
        <v>191</v>
      </c>
      <c r="H100" s="248">
        <f t="shared" si="5"/>
        <v>205</v>
      </c>
      <c r="I100" s="619"/>
    </row>
    <row r="101" spans="1:9">
      <c r="A101" s="282" t="s">
        <v>2573</v>
      </c>
      <c r="B101" s="152" t="s">
        <v>2574</v>
      </c>
      <c r="C101" s="147">
        <v>0</v>
      </c>
      <c r="D101" s="147">
        <v>0</v>
      </c>
      <c r="E101" s="147">
        <v>687</v>
      </c>
      <c r="F101" s="147">
        <v>1200</v>
      </c>
      <c r="G101" s="248">
        <f t="shared" si="4"/>
        <v>687</v>
      </c>
      <c r="H101" s="248">
        <f t="shared" si="5"/>
        <v>1200</v>
      </c>
      <c r="I101" s="619"/>
    </row>
    <row r="102" spans="1:9">
      <c r="A102" s="525" t="s">
        <v>3969</v>
      </c>
      <c r="B102" s="523" t="s">
        <v>3970</v>
      </c>
      <c r="C102" s="147">
        <v>0</v>
      </c>
      <c r="D102" s="147">
        <v>0</v>
      </c>
      <c r="E102" s="147">
        <v>2</v>
      </c>
      <c r="F102" s="147">
        <v>10</v>
      </c>
      <c r="G102" s="248">
        <f t="shared" si="4"/>
        <v>2</v>
      </c>
      <c r="H102" s="248">
        <f t="shared" si="5"/>
        <v>10</v>
      </c>
      <c r="I102" s="619"/>
    </row>
    <row r="103" spans="1:9">
      <c r="A103" s="282" t="s">
        <v>5376</v>
      </c>
      <c r="B103" s="152" t="s">
        <v>5377</v>
      </c>
      <c r="C103" s="147">
        <v>0</v>
      </c>
      <c r="D103" s="147">
        <v>0</v>
      </c>
      <c r="E103" s="147">
        <v>29</v>
      </c>
      <c r="F103" s="147">
        <v>100</v>
      </c>
      <c r="G103" s="248">
        <f t="shared" si="4"/>
        <v>29</v>
      </c>
      <c r="H103" s="248">
        <f t="shared" si="5"/>
        <v>100</v>
      </c>
      <c r="I103" s="619"/>
    </row>
    <row r="104" spans="1:9" ht="24">
      <c r="A104" s="193" t="s">
        <v>2209</v>
      </c>
      <c r="B104" s="162" t="s">
        <v>2210</v>
      </c>
      <c r="C104" s="147">
        <v>22</v>
      </c>
      <c r="D104" s="147">
        <v>30</v>
      </c>
      <c r="E104" s="147">
        <v>2322</v>
      </c>
      <c r="F104" s="147">
        <v>3000</v>
      </c>
      <c r="G104" s="248">
        <f t="shared" si="4"/>
        <v>2344</v>
      </c>
      <c r="H104" s="248">
        <f t="shared" si="5"/>
        <v>3030</v>
      </c>
      <c r="I104" s="619"/>
    </row>
    <row r="105" spans="1:9">
      <c r="A105" s="610" t="s">
        <v>2575</v>
      </c>
      <c r="B105" s="611" t="s">
        <v>2576</v>
      </c>
      <c r="C105" s="147">
        <v>0</v>
      </c>
      <c r="D105" s="147">
        <v>0</v>
      </c>
      <c r="E105" s="147">
        <v>10</v>
      </c>
      <c r="F105" s="147">
        <v>20</v>
      </c>
      <c r="G105" s="248">
        <f t="shared" ref="G105:G118" si="6">C105+E105</f>
        <v>10</v>
      </c>
      <c r="H105" s="248">
        <f t="shared" ref="H105:H118" si="7">D105+F105</f>
        <v>20</v>
      </c>
      <c r="I105" s="619"/>
    </row>
    <row r="106" spans="1:9">
      <c r="A106" s="610" t="s">
        <v>2577</v>
      </c>
      <c r="B106" s="611" t="s">
        <v>2578</v>
      </c>
      <c r="C106" s="147">
        <v>0</v>
      </c>
      <c r="D106" s="147">
        <v>0</v>
      </c>
      <c r="E106" s="147">
        <v>3</v>
      </c>
      <c r="F106" s="147">
        <v>10</v>
      </c>
      <c r="G106" s="248">
        <f t="shared" si="6"/>
        <v>3</v>
      </c>
      <c r="H106" s="248">
        <f t="shared" si="7"/>
        <v>10</v>
      </c>
      <c r="I106" s="619"/>
    </row>
    <row r="107" spans="1:9" ht="24">
      <c r="A107" s="610" t="s">
        <v>2581</v>
      </c>
      <c r="B107" s="611" t="s">
        <v>2582</v>
      </c>
      <c r="C107" s="147">
        <v>0</v>
      </c>
      <c r="D107" s="147">
        <v>0</v>
      </c>
      <c r="E107" s="147">
        <v>77</v>
      </c>
      <c r="F107" s="147">
        <v>100</v>
      </c>
      <c r="G107" s="248">
        <f t="shared" si="6"/>
        <v>77</v>
      </c>
      <c r="H107" s="248">
        <f t="shared" si="7"/>
        <v>100</v>
      </c>
      <c r="I107" s="619"/>
    </row>
    <row r="108" spans="1:9">
      <c r="A108" s="193" t="s">
        <v>3207</v>
      </c>
      <c r="B108" s="162" t="s">
        <v>5592</v>
      </c>
      <c r="C108" s="147">
        <v>8</v>
      </c>
      <c r="D108" s="147">
        <v>15</v>
      </c>
      <c r="E108" s="147">
        <v>976</v>
      </c>
      <c r="F108" s="147">
        <v>1000</v>
      </c>
      <c r="G108" s="248">
        <f t="shared" si="6"/>
        <v>984</v>
      </c>
      <c r="H108" s="248">
        <f t="shared" si="7"/>
        <v>1015</v>
      </c>
      <c r="I108" s="619"/>
    </row>
    <row r="109" spans="1:9">
      <c r="A109" s="610" t="s">
        <v>2241</v>
      </c>
      <c r="B109" s="611" t="s">
        <v>2242</v>
      </c>
      <c r="C109" s="147">
        <v>0</v>
      </c>
      <c r="D109" s="147">
        <v>0</v>
      </c>
      <c r="E109" s="147">
        <v>15</v>
      </c>
      <c r="F109" s="147">
        <v>50</v>
      </c>
      <c r="G109" s="248">
        <f t="shared" si="6"/>
        <v>15</v>
      </c>
      <c r="H109" s="248">
        <f t="shared" si="7"/>
        <v>50</v>
      </c>
      <c r="I109" s="619"/>
    </row>
    <row r="110" spans="1:9">
      <c r="A110" s="282" t="s">
        <v>2211</v>
      </c>
      <c r="B110" s="152" t="s">
        <v>2212</v>
      </c>
      <c r="C110" s="147">
        <v>431</v>
      </c>
      <c r="D110" s="147">
        <v>500</v>
      </c>
      <c r="E110" s="147">
        <v>775</v>
      </c>
      <c r="F110" s="147">
        <v>800</v>
      </c>
      <c r="G110" s="248">
        <f t="shared" si="6"/>
        <v>1206</v>
      </c>
      <c r="H110" s="248">
        <f t="shared" si="7"/>
        <v>1300</v>
      </c>
      <c r="I110" s="619"/>
    </row>
    <row r="111" spans="1:9">
      <c r="A111" s="282" t="s">
        <v>2583</v>
      </c>
      <c r="B111" s="152" t="s">
        <v>2584</v>
      </c>
      <c r="C111" s="147">
        <v>0</v>
      </c>
      <c r="D111" s="147">
        <v>0</v>
      </c>
      <c r="E111" s="147">
        <v>0</v>
      </c>
      <c r="F111" s="147">
        <v>100</v>
      </c>
      <c r="G111" s="248">
        <f t="shared" si="6"/>
        <v>0</v>
      </c>
      <c r="H111" s="248">
        <f t="shared" si="7"/>
        <v>100</v>
      </c>
      <c r="I111" s="619"/>
    </row>
    <row r="112" spans="1:9">
      <c r="A112" s="282" t="s">
        <v>5133</v>
      </c>
      <c r="B112" s="152" t="s">
        <v>5134</v>
      </c>
      <c r="C112" s="147">
        <v>2</v>
      </c>
      <c r="D112" s="147">
        <v>5</v>
      </c>
      <c r="E112" s="147">
        <v>9</v>
      </c>
      <c r="F112" s="147">
        <v>10</v>
      </c>
      <c r="G112" s="248">
        <f t="shared" si="6"/>
        <v>11</v>
      </c>
      <c r="H112" s="248">
        <f t="shared" si="7"/>
        <v>15</v>
      </c>
      <c r="I112" s="619"/>
    </row>
    <row r="113" spans="1:9">
      <c r="A113" s="525" t="s">
        <v>3971</v>
      </c>
      <c r="B113" s="523" t="s">
        <v>3972</v>
      </c>
      <c r="C113" s="147">
        <v>0</v>
      </c>
      <c r="D113" s="147">
        <v>0</v>
      </c>
      <c r="E113" s="147">
        <v>7</v>
      </c>
      <c r="F113" s="147">
        <v>10</v>
      </c>
      <c r="G113" s="248">
        <f t="shared" si="6"/>
        <v>7</v>
      </c>
      <c r="H113" s="248">
        <f t="shared" si="7"/>
        <v>10</v>
      </c>
      <c r="I113" s="619"/>
    </row>
    <row r="114" spans="1:9">
      <c r="A114" s="194" t="s">
        <v>2213</v>
      </c>
      <c r="B114" s="334" t="s">
        <v>2214</v>
      </c>
      <c r="C114" s="147">
        <v>0</v>
      </c>
      <c r="D114" s="147">
        <v>0</v>
      </c>
      <c r="E114" s="147">
        <v>43</v>
      </c>
      <c r="F114" s="147">
        <v>100</v>
      </c>
      <c r="G114" s="248">
        <f t="shared" si="6"/>
        <v>43</v>
      </c>
      <c r="H114" s="248">
        <f t="shared" si="7"/>
        <v>100</v>
      </c>
      <c r="I114" s="619"/>
    </row>
    <row r="115" spans="1:9">
      <c r="A115" s="282" t="s">
        <v>3478</v>
      </c>
      <c r="B115" s="334" t="s">
        <v>3479</v>
      </c>
      <c r="C115" s="147">
        <v>234</v>
      </c>
      <c r="D115" s="147">
        <v>250</v>
      </c>
      <c r="E115" s="147">
        <v>746</v>
      </c>
      <c r="F115" s="147">
        <v>1000</v>
      </c>
      <c r="G115" s="248">
        <f t="shared" si="6"/>
        <v>980</v>
      </c>
      <c r="H115" s="248">
        <f t="shared" si="7"/>
        <v>1250</v>
      </c>
      <c r="I115" s="619"/>
    </row>
    <row r="116" spans="1:9" ht="24">
      <c r="A116" s="282" t="s">
        <v>2215</v>
      </c>
      <c r="B116" s="334" t="s">
        <v>2216</v>
      </c>
      <c r="C116" s="147">
        <v>11</v>
      </c>
      <c r="D116" s="147">
        <v>10</v>
      </c>
      <c r="E116" s="147">
        <v>10154</v>
      </c>
      <c r="F116" s="147">
        <v>10000</v>
      </c>
      <c r="G116" s="248">
        <f t="shared" si="6"/>
        <v>10165</v>
      </c>
      <c r="H116" s="248">
        <f t="shared" si="7"/>
        <v>10010</v>
      </c>
      <c r="I116" s="619"/>
    </row>
    <row r="117" spans="1:9" ht="24">
      <c r="A117" s="525" t="s">
        <v>2587</v>
      </c>
      <c r="B117" s="621" t="s">
        <v>2588</v>
      </c>
      <c r="C117" s="147">
        <v>0</v>
      </c>
      <c r="D117" s="147">
        <v>0</v>
      </c>
      <c r="E117" s="147">
        <v>0</v>
      </c>
      <c r="F117" s="147">
        <v>1</v>
      </c>
      <c r="G117" s="248">
        <f t="shared" si="6"/>
        <v>0</v>
      </c>
      <c r="H117" s="248">
        <f t="shared" si="7"/>
        <v>1</v>
      </c>
      <c r="I117" s="619"/>
    </row>
    <row r="118" spans="1:9" ht="24">
      <c r="A118" s="614" t="s">
        <v>2595</v>
      </c>
      <c r="B118" s="615" t="s">
        <v>2596</v>
      </c>
      <c r="C118" s="147">
        <v>0</v>
      </c>
      <c r="D118" s="147">
        <v>2500</v>
      </c>
      <c r="E118" s="147">
        <v>0</v>
      </c>
      <c r="F118" s="147">
        <v>2500</v>
      </c>
      <c r="G118" s="248">
        <f t="shared" si="6"/>
        <v>0</v>
      </c>
      <c r="H118" s="248">
        <f t="shared" si="7"/>
        <v>5000</v>
      </c>
      <c r="I118" s="622"/>
    </row>
    <row r="119" spans="1:9">
      <c r="A119" s="224"/>
      <c r="B119" s="1355" t="s">
        <v>15</v>
      </c>
      <c r="C119" s="122">
        <f t="shared" ref="C119:H119" si="8">SUM(C9:C118)</f>
        <v>5414</v>
      </c>
      <c r="D119" s="122">
        <f t="shared" si="8"/>
        <v>21869</v>
      </c>
      <c r="E119" s="122">
        <f t="shared" si="8"/>
        <v>71920</v>
      </c>
      <c r="F119" s="122">
        <f t="shared" si="8"/>
        <v>106331</v>
      </c>
      <c r="G119" s="122">
        <f t="shared" si="8"/>
        <v>77334</v>
      </c>
      <c r="H119" s="122">
        <f t="shared" si="8"/>
        <v>128200</v>
      </c>
      <c r="I119" s="623"/>
    </row>
    <row r="120" spans="1:9">
      <c r="A120" s="3547" t="s">
        <v>2245</v>
      </c>
      <c r="B120" s="3548"/>
      <c r="C120" s="119"/>
      <c r="D120" s="119"/>
      <c r="E120" s="119"/>
      <c r="F120" s="119"/>
      <c r="G120" s="119"/>
      <c r="H120" s="119"/>
    </row>
    <row r="121" spans="1:9">
      <c r="A121" s="20" t="s">
        <v>2246</v>
      </c>
      <c r="B121" s="1354" t="s">
        <v>2247</v>
      </c>
      <c r="C121" s="119"/>
      <c r="D121" s="119"/>
      <c r="E121" s="119"/>
      <c r="F121" s="119"/>
      <c r="G121" s="119"/>
      <c r="H121" s="119"/>
    </row>
    <row r="122" spans="1:9">
      <c r="A122" s="20" t="s">
        <v>2248</v>
      </c>
      <c r="B122" s="1354" t="s">
        <v>2249</v>
      </c>
      <c r="C122" s="119"/>
      <c r="D122" s="119"/>
      <c r="E122" s="119"/>
      <c r="F122" s="119"/>
      <c r="G122" s="119"/>
      <c r="H122" s="119"/>
    </row>
    <row r="123" spans="1:9">
      <c r="A123" s="20" t="s">
        <v>2250</v>
      </c>
      <c r="B123" s="1354" t="s">
        <v>2251</v>
      </c>
      <c r="C123" s="119"/>
      <c r="D123" s="119"/>
      <c r="E123" s="119"/>
      <c r="F123" s="119"/>
      <c r="G123" s="119"/>
      <c r="H123" s="119"/>
    </row>
    <row r="124" spans="1:9">
      <c r="A124" s="20" t="s">
        <v>2252</v>
      </c>
      <c r="B124" s="1354" t="s">
        <v>2253</v>
      </c>
      <c r="C124" s="119"/>
      <c r="D124" s="119"/>
      <c r="E124" s="119"/>
      <c r="F124" s="119"/>
      <c r="G124" s="119"/>
      <c r="H124" s="119"/>
    </row>
    <row r="125" spans="1:9">
      <c r="A125" s="20" t="s">
        <v>2254</v>
      </c>
      <c r="B125" s="1354" t="s">
        <v>2255</v>
      </c>
      <c r="C125" s="119"/>
      <c r="D125" s="119"/>
      <c r="E125" s="119"/>
      <c r="F125" s="119"/>
      <c r="G125" s="119"/>
      <c r="H125" s="119"/>
    </row>
    <row r="126" spans="1:9">
      <c r="A126" s="20" t="s">
        <v>2256</v>
      </c>
      <c r="B126" s="1354" t="s">
        <v>2257</v>
      </c>
      <c r="C126" s="119"/>
      <c r="D126" s="119"/>
      <c r="E126" s="119"/>
      <c r="F126" s="119"/>
      <c r="G126" s="119"/>
      <c r="H126" s="119"/>
    </row>
    <row r="127" spans="1:9" ht="36">
      <c r="A127" s="20" t="s">
        <v>2258</v>
      </c>
      <c r="B127" s="1354" t="s">
        <v>2259</v>
      </c>
      <c r="C127" s="119"/>
      <c r="D127" s="119"/>
      <c r="E127" s="119"/>
      <c r="F127" s="119"/>
      <c r="G127" s="119"/>
      <c r="H127" s="119"/>
    </row>
    <row r="128" spans="1:9" ht="48">
      <c r="A128" s="20" t="s">
        <v>2260</v>
      </c>
      <c r="B128" s="1354" t="s">
        <v>2261</v>
      </c>
      <c r="C128" s="119"/>
      <c r="D128" s="119"/>
      <c r="E128" s="119"/>
      <c r="F128" s="119"/>
      <c r="G128" s="119"/>
      <c r="H128" s="119"/>
    </row>
    <row r="129" spans="1:11">
      <c r="A129" s="3549" t="s">
        <v>2262</v>
      </c>
      <c r="B129" s="3550"/>
      <c r="C129" s="119"/>
      <c r="D129" s="119"/>
      <c r="E129" s="119"/>
      <c r="F129" s="119"/>
      <c r="G129" s="119"/>
      <c r="H129" s="119"/>
    </row>
    <row r="130" spans="1:11">
      <c r="A130" s="608"/>
      <c r="B130" s="121" t="s">
        <v>2263</v>
      </c>
      <c r="C130" s="122">
        <f t="shared" ref="C130:H130" si="9">C119</f>
        <v>5414</v>
      </c>
      <c r="D130" s="122">
        <f t="shared" si="9"/>
        <v>21869</v>
      </c>
      <c r="E130" s="122">
        <f t="shared" si="9"/>
        <v>71920</v>
      </c>
      <c r="F130" s="609">
        <f t="shared" si="9"/>
        <v>106331</v>
      </c>
      <c r="G130" s="122">
        <f t="shared" si="9"/>
        <v>77334</v>
      </c>
      <c r="H130" s="122">
        <f t="shared" si="9"/>
        <v>128200</v>
      </c>
      <c r="I130" s="264"/>
      <c r="K130" s="79"/>
    </row>
    <row r="131" spans="1:11">
      <c r="A131" s="220"/>
      <c r="B131" s="277"/>
      <c r="C131" s="277"/>
      <c r="D131" s="277"/>
      <c r="E131" s="277"/>
      <c r="F131" s="277"/>
      <c r="G131" s="277"/>
      <c r="H131" s="239"/>
      <c r="I131" s="159"/>
    </row>
    <row r="132" spans="1:11">
      <c r="A132" s="127"/>
      <c r="B132" s="127"/>
      <c r="C132" s="127"/>
      <c r="D132" s="127"/>
      <c r="E132" s="127"/>
      <c r="F132" s="127"/>
      <c r="G132" s="127"/>
      <c r="H132" s="127"/>
    </row>
    <row r="133" spans="1:11">
      <c r="A133" s="127"/>
      <c r="B133" s="127"/>
      <c r="C133" s="127"/>
      <c r="D133" s="127"/>
      <c r="E133" s="127"/>
      <c r="F133" s="127"/>
      <c r="G133" s="127"/>
      <c r="H133" s="127"/>
    </row>
    <row r="134" spans="1:11">
      <c r="A134" s="127"/>
      <c r="B134" s="127"/>
      <c r="C134" s="127"/>
      <c r="D134" s="127"/>
      <c r="E134" s="127"/>
      <c r="F134" s="127"/>
      <c r="G134" s="127"/>
      <c r="H134" s="127"/>
    </row>
    <row r="135" spans="1:11">
      <c r="A135" s="127"/>
      <c r="B135" s="127"/>
      <c r="C135" s="127"/>
      <c r="D135" s="127"/>
      <c r="E135" s="127"/>
      <c r="F135" s="127"/>
      <c r="G135" s="127"/>
      <c r="H135" s="127"/>
    </row>
    <row r="136" spans="1:11">
      <c r="A136" s="127"/>
      <c r="B136" s="127"/>
      <c r="C136" s="127"/>
      <c r="D136" s="127"/>
      <c r="E136" s="127"/>
      <c r="F136" s="127"/>
      <c r="G136" s="127"/>
      <c r="H136" s="127"/>
    </row>
    <row r="137" spans="1:11">
      <c r="A137" s="127"/>
      <c r="B137" s="127"/>
      <c r="C137" s="127"/>
      <c r="D137" s="127"/>
      <c r="E137" s="127"/>
      <c r="F137" s="127"/>
      <c r="G137" s="127"/>
      <c r="H137" s="127"/>
    </row>
    <row r="138" spans="1:11">
      <c r="A138" s="127"/>
      <c r="B138" s="127"/>
      <c r="C138" s="127"/>
      <c r="D138" s="127"/>
      <c r="E138" s="127"/>
      <c r="F138" s="127"/>
      <c r="G138" s="127"/>
      <c r="H138" s="127"/>
    </row>
    <row r="139" spans="1:11">
      <c r="A139" s="127"/>
      <c r="B139" s="127"/>
      <c r="C139" s="127"/>
      <c r="D139" s="127"/>
      <c r="E139" s="127"/>
      <c r="F139" s="127"/>
      <c r="G139" s="127"/>
      <c r="H139" s="127"/>
    </row>
    <row r="140" spans="1:11">
      <c r="A140" s="127"/>
      <c r="B140" s="127"/>
      <c r="C140" s="127"/>
      <c r="D140" s="127"/>
      <c r="E140" s="127"/>
      <c r="F140" s="127"/>
      <c r="G140" s="127"/>
      <c r="H140" s="127"/>
    </row>
    <row r="141" spans="1:11">
      <c r="A141" s="127"/>
      <c r="B141" s="127"/>
      <c r="C141" s="127"/>
      <c r="D141" s="127"/>
      <c r="E141" s="127"/>
      <c r="F141" s="127"/>
      <c r="G141" s="127"/>
      <c r="H141" s="127"/>
    </row>
    <row r="142" spans="1:11">
      <c r="A142" s="127"/>
      <c r="B142" s="127"/>
      <c r="C142" s="127"/>
      <c r="D142" s="127"/>
      <c r="E142" s="127"/>
      <c r="F142" s="127"/>
      <c r="G142" s="127"/>
      <c r="H142" s="127"/>
    </row>
    <row r="143" spans="1:11">
      <c r="A143" s="127"/>
      <c r="B143" s="127"/>
      <c r="C143" s="127"/>
      <c r="D143" s="127"/>
      <c r="E143" s="127"/>
      <c r="F143" s="127"/>
      <c r="G143" s="127"/>
      <c r="H143" s="127"/>
    </row>
    <row r="144" spans="1:11">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8">
    <mergeCell ref="C6:D6"/>
    <mergeCell ref="E6:F6"/>
    <mergeCell ref="G6:H6"/>
    <mergeCell ref="A120:B120"/>
    <mergeCell ref="A129:B129"/>
    <mergeCell ref="A6:A7"/>
    <mergeCell ref="B6:B7"/>
    <mergeCell ref="A8:B8"/>
  </mergeCells>
  <conditionalFormatting sqref="A120">
    <cfRule type="duplicateValues" dxfId="222" priority="1"/>
    <cfRule type="duplicateValues" dxfId="221" priority="2"/>
  </conditionalFormatting>
  <conditionalFormatting sqref="A129">
    <cfRule type="duplicateValues" dxfId="220" priority="3"/>
    <cfRule type="duplicateValues" dxfId="219" priority="4"/>
  </conditionalFormatting>
  <conditionalFormatting sqref="A130">
    <cfRule type="duplicateValues" dxfId="218" priority="7"/>
  </conditionalFormatting>
  <conditionalFormatting sqref="A9:A118">
    <cfRule type="duplicateValues" dxfId="217" priority="8"/>
  </conditionalFormatting>
  <conditionalFormatting sqref="A121:A128">
    <cfRule type="duplicateValues" dxfId="216" priority="5"/>
    <cfRule type="duplicateValues" dxfId="215" priority="6"/>
  </conditionalFormatting>
  <conditionalFormatting sqref="A1:A6 A8:A119 A131">
    <cfRule type="duplicateValues" dxfId="214" priority="9"/>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1328"/>
  <sheetViews>
    <sheetView workbookViewId="0">
      <pane ySplit="7" topLeftCell="A8" activePane="bottomLeft" state="frozen"/>
      <selection pane="bottomLeft" activeCell="P20" sqref="P20"/>
    </sheetView>
  </sheetViews>
  <sheetFormatPr defaultColWidth="9" defaultRowHeight="15"/>
  <cols>
    <col min="2" max="2" width="60.7109375" customWidth="1"/>
    <col min="3" max="8" width="10.28515625" customWidth="1"/>
  </cols>
  <sheetData>
    <row r="1" spans="1:9">
      <c r="A1" s="308"/>
      <c r="B1" s="236" t="s">
        <v>0</v>
      </c>
      <c r="C1" s="138" t="s">
        <v>1</v>
      </c>
      <c r="D1" s="277"/>
      <c r="E1" s="277"/>
      <c r="F1" s="277"/>
      <c r="G1" s="239"/>
      <c r="H1" s="239"/>
      <c r="I1" s="159"/>
    </row>
    <row r="2" spans="1:9">
      <c r="A2" s="275"/>
      <c r="B2" s="236" t="s">
        <v>2</v>
      </c>
      <c r="C2" s="351" t="s">
        <v>295</v>
      </c>
      <c r="D2" s="277"/>
      <c r="E2" s="277"/>
      <c r="F2" s="277"/>
      <c r="G2" s="239"/>
      <c r="H2" s="239"/>
      <c r="I2" s="159"/>
    </row>
    <row r="3" spans="1:9">
      <c r="A3" s="275"/>
      <c r="B3" s="236" t="s">
        <v>1787</v>
      </c>
      <c r="C3" s="237" t="s">
        <v>1788</v>
      </c>
      <c r="D3" s="277"/>
      <c r="E3" s="277"/>
      <c r="F3" s="277"/>
      <c r="G3" s="239"/>
      <c r="H3" s="239"/>
      <c r="I3" s="159"/>
    </row>
    <row r="4" spans="1:9">
      <c r="A4" s="275"/>
      <c r="B4" s="236" t="s">
        <v>305</v>
      </c>
      <c r="C4" s="600" t="s">
        <v>314</v>
      </c>
      <c r="D4" s="277"/>
      <c r="E4" s="277"/>
      <c r="F4" s="277"/>
      <c r="G4" s="239"/>
      <c r="H4" s="239"/>
      <c r="I4" s="159"/>
    </row>
    <row r="5" spans="1:9">
      <c r="A5" s="123"/>
      <c r="B5" s="277"/>
      <c r="C5" s="277"/>
      <c r="D5" s="277"/>
      <c r="E5" s="277"/>
      <c r="F5" s="277"/>
      <c r="G5" s="239"/>
      <c r="H5" s="239"/>
      <c r="I5" s="159"/>
    </row>
    <row r="6" spans="1:9">
      <c r="A6" s="3554" t="s">
        <v>276</v>
      </c>
      <c r="B6" s="3554" t="s">
        <v>1798</v>
      </c>
      <c r="C6" s="3476" t="s">
        <v>255</v>
      </c>
      <c r="D6" s="3477"/>
      <c r="E6" s="3478" t="s">
        <v>256</v>
      </c>
      <c r="F6" s="3479"/>
      <c r="G6" s="3476" t="s">
        <v>144</v>
      </c>
      <c r="H6" s="3477"/>
      <c r="I6" s="159"/>
    </row>
    <row r="7" spans="1:9" ht="24">
      <c r="A7" s="3555"/>
      <c r="B7" s="3555"/>
      <c r="C7" s="89" t="s">
        <v>190</v>
      </c>
      <c r="D7" s="7" t="s">
        <v>257</v>
      </c>
      <c r="E7" s="89" t="s">
        <v>190</v>
      </c>
      <c r="F7" s="7" t="s">
        <v>257</v>
      </c>
      <c r="G7" s="89" t="s">
        <v>190</v>
      </c>
      <c r="H7" s="7" t="s">
        <v>257</v>
      </c>
      <c r="I7" s="159"/>
    </row>
    <row r="8" spans="1:9">
      <c r="A8" s="3556" t="s">
        <v>2106</v>
      </c>
      <c r="B8" s="3557"/>
      <c r="C8" s="93"/>
      <c r="D8" s="93"/>
      <c r="E8" s="93"/>
      <c r="F8" s="93"/>
      <c r="G8" s="244"/>
      <c r="H8" s="244"/>
      <c r="I8" s="159"/>
    </row>
    <row r="9" spans="1:9">
      <c r="A9" s="193">
        <v>130025</v>
      </c>
      <c r="B9" s="320" t="s">
        <v>5674</v>
      </c>
      <c r="C9" s="507">
        <v>0</v>
      </c>
      <c r="D9" s="507">
        <v>1</v>
      </c>
      <c r="E9" s="507">
        <v>0</v>
      </c>
      <c r="F9" s="507">
        <v>1</v>
      </c>
      <c r="G9" s="116">
        <f t="shared" ref="G9:G40" si="0">C9+E9</f>
        <v>0</v>
      </c>
      <c r="H9" s="116">
        <f t="shared" ref="H9:H40" si="1">D9+F9</f>
        <v>2</v>
      </c>
      <c r="I9" s="159"/>
    </row>
    <row r="10" spans="1:9" ht="24">
      <c r="A10" s="7" t="s">
        <v>2267</v>
      </c>
      <c r="B10" s="120" t="s">
        <v>2268</v>
      </c>
      <c r="C10" s="507">
        <v>4</v>
      </c>
      <c r="D10" s="507">
        <v>10</v>
      </c>
      <c r="E10" s="507">
        <v>0</v>
      </c>
      <c r="F10" s="507">
        <v>10</v>
      </c>
      <c r="G10" s="116">
        <f t="shared" si="0"/>
        <v>4</v>
      </c>
      <c r="H10" s="116">
        <f t="shared" si="1"/>
        <v>20</v>
      </c>
      <c r="I10" s="159"/>
    </row>
    <row r="11" spans="1:9" ht="24">
      <c r="A11" s="267">
        <v>130208</v>
      </c>
      <c r="B11" s="506" t="s">
        <v>5675</v>
      </c>
      <c r="C11" s="507">
        <v>1270</v>
      </c>
      <c r="D11" s="507">
        <v>950</v>
      </c>
      <c r="E11" s="507">
        <v>32</v>
      </c>
      <c r="F11" s="507">
        <v>30</v>
      </c>
      <c r="G11" s="116">
        <f t="shared" si="0"/>
        <v>1302</v>
      </c>
      <c r="H11" s="116">
        <f t="shared" si="1"/>
        <v>980</v>
      </c>
      <c r="I11" s="159"/>
    </row>
    <row r="12" spans="1:9">
      <c r="A12" s="11">
        <v>130903</v>
      </c>
      <c r="B12" s="12" t="s">
        <v>5676</v>
      </c>
      <c r="C12" s="507">
        <v>0</v>
      </c>
      <c r="D12" s="507">
        <v>1</v>
      </c>
      <c r="E12" s="507">
        <v>0</v>
      </c>
      <c r="F12" s="507">
        <v>1</v>
      </c>
      <c r="G12" s="116">
        <f t="shared" si="0"/>
        <v>0</v>
      </c>
      <c r="H12" s="116">
        <f t="shared" si="1"/>
        <v>2</v>
      </c>
      <c r="I12" s="159"/>
    </row>
    <row r="13" spans="1:9">
      <c r="A13" s="11">
        <v>241029</v>
      </c>
      <c r="B13" s="200" t="s">
        <v>5677</v>
      </c>
      <c r="C13" s="507">
        <v>0</v>
      </c>
      <c r="D13" s="507">
        <v>1</v>
      </c>
      <c r="E13" s="507">
        <v>0</v>
      </c>
      <c r="F13" s="507">
        <v>1</v>
      </c>
      <c r="G13" s="116">
        <f t="shared" si="0"/>
        <v>0</v>
      </c>
      <c r="H13" s="116">
        <f t="shared" si="1"/>
        <v>2</v>
      </c>
      <c r="I13" s="159"/>
    </row>
    <row r="14" spans="1:9">
      <c r="A14" s="193">
        <v>250094</v>
      </c>
      <c r="B14" s="320" t="s">
        <v>5678</v>
      </c>
      <c r="C14" s="507">
        <v>0</v>
      </c>
      <c r="D14" s="507">
        <v>1</v>
      </c>
      <c r="E14" s="507">
        <v>23</v>
      </c>
      <c r="F14" s="507">
        <v>20</v>
      </c>
      <c r="G14" s="116">
        <f t="shared" si="0"/>
        <v>23</v>
      </c>
      <c r="H14" s="116">
        <f t="shared" si="1"/>
        <v>21</v>
      </c>
      <c r="I14" s="159"/>
    </row>
    <row r="15" spans="1:9">
      <c r="A15" s="267">
        <v>260001</v>
      </c>
      <c r="B15" s="354" t="s">
        <v>5679</v>
      </c>
      <c r="C15" s="507">
        <v>32</v>
      </c>
      <c r="D15" s="507">
        <v>29</v>
      </c>
      <c r="E15" s="507">
        <v>0</v>
      </c>
      <c r="F15" s="507">
        <v>1</v>
      </c>
      <c r="G15" s="116">
        <f t="shared" si="0"/>
        <v>32</v>
      </c>
      <c r="H15" s="116">
        <f t="shared" si="1"/>
        <v>30</v>
      </c>
      <c r="I15" s="159"/>
    </row>
    <row r="16" spans="1:9">
      <c r="A16" s="267">
        <v>310041</v>
      </c>
      <c r="B16" s="320" t="s">
        <v>5680</v>
      </c>
      <c r="C16" s="507">
        <v>4</v>
      </c>
      <c r="D16" s="507">
        <v>5</v>
      </c>
      <c r="E16" s="507">
        <v>0</v>
      </c>
      <c r="F16" s="507">
        <v>1</v>
      </c>
      <c r="G16" s="116">
        <f t="shared" si="0"/>
        <v>4</v>
      </c>
      <c r="H16" s="116">
        <f t="shared" si="1"/>
        <v>6</v>
      </c>
      <c r="I16" s="159"/>
    </row>
    <row r="17" spans="1:9">
      <c r="A17" s="267">
        <v>600348</v>
      </c>
      <c r="B17" s="354" t="s">
        <v>5681</v>
      </c>
      <c r="C17" s="507">
        <v>0</v>
      </c>
      <c r="D17" s="507">
        <v>1</v>
      </c>
      <c r="E17" s="507">
        <v>0</v>
      </c>
      <c r="F17" s="507">
        <v>1</v>
      </c>
      <c r="G17" s="116">
        <f t="shared" si="0"/>
        <v>0</v>
      </c>
      <c r="H17" s="116">
        <f t="shared" si="1"/>
        <v>2</v>
      </c>
      <c r="I17" s="159"/>
    </row>
    <row r="18" spans="1:9" ht="24">
      <c r="A18" s="267" t="s">
        <v>5682</v>
      </c>
      <c r="B18" s="354" t="s">
        <v>5683</v>
      </c>
      <c r="C18" s="507">
        <v>0</v>
      </c>
      <c r="D18" s="507">
        <v>1</v>
      </c>
      <c r="E18" s="507">
        <v>0</v>
      </c>
      <c r="F18" s="507">
        <v>1</v>
      </c>
      <c r="G18" s="116">
        <f t="shared" si="0"/>
        <v>0</v>
      </c>
      <c r="H18" s="116">
        <f t="shared" si="1"/>
        <v>2</v>
      </c>
      <c r="I18" s="159"/>
    </row>
    <row r="19" spans="1:9">
      <c r="A19" s="267" t="s">
        <v>2117</v>
      </c>
      <c r="B19" s="354" t="s">
        <v>2118</v>
      </c>
      <c r="C19" s="507">
        <v>0</v>
      </c>
      <c r="D19" s="507">
        <v>1</v>
      </c>
      <c r="E19" s="507">
        <v>22</v>
      </c>
      <c r="F19" s="507">
        <v>20</v>
      </c>
      <c r="G19" s="116">
        <f t="shared" si="0"/>
        <v>22</v>
      </c>
      <c r="H19" s="116">
        <f t="shared" si="1"/>
        <v>21</v>
      </c>
      <c r="I19" s="159"/>
    </row>
    <row r="20" spans="1:9">
      <c r="A20" s="592" t="s">
        <v>2121</v>
      </c>
      <c r="B20" s="602" t="s">
        <v>2122</v>
      </c>
      <c r="C20" s="507">
        <v>0</v>
      </c>
      <c r="D20" s="507">
        <v>0</v>
      </c>
      <c r="E20" s="507">
        <v>0</v>
      </c>
      <c r="F20" s="507">
        <v>10</v>
      </c>
      <c r="G20" s="116">
        <f t="shared" si="0"/>
        <v>0</v>
      </c>
      <c r="H20" s="116">
        <f t="shared" si="1"/>
        <v>10</v>
      </c>
      <c r="I20" s="159"/>
    </row>
    <row r="21" spans="1:9">
      <c r="A21" s="267" t="s">
        <v>5684</v>
      </c>
      <c r="B21" s="354" t="s">
        <v>5685</v>
      </c>
      <c r="C21" s="507">
        <v>356</v>
      </c>
      <c r="D21" s="507">
        <v>356</v>
      </c>
      <c r="E21" s="507">
        <v>0</v>
      </c>
      <c r="F21" s="507">
        <v>10</v>
      </c>
      <c r="G21" s="116">
        <f t="shared" si="0"/>
        <v>356</v>
      </c>
      <c r="H21" s="116">
        <f t="shared" si="1"/>
        <v>366</v>
      </c>
      <c r="I21" s="159"/>
    </row>
    <row r="22" spans="1:9">
      <c r="A22" s="375" t="s">
        <v>5686</v>
      </c>
      <c r="B22" s="162" t="s">
        <v>5687</v>
      </c>
      <c r="C22" s="507">
        <v>10</v>
      </c>
      <c r="D22" s="507">
        <v>10</v>
      </c>
      <c r="E22" s="507">
        <v>0</v>
      </c>
      <c r="F22" s="507">
        <v>1</v>
      </c>
      <c r="G22" s="116">
        <f t="shared" si="0"/>
        <v>10</v>
      </c>
      <c r="H22" s="116">
        <f t="shared" si="1"/>
        <v>11</v>
      </c>
      <c r="I22" s="159"/>
    </row>
    <row r="23" spans="1:9" ht="24">
      <c r="A23" s="267" t="s">
        <v>5688</v>
      </c>
      <c r="B23" s="354" t="s">
        <v>5689</v>
      </c>
      <c r="C23" s="507">
        <v>295</v>
      </c>
      <c r="D23" s="507">
        <v>267</v>
      </c>
      <c r="E23" s="507">
        <v>2</v>
      </c>
      <c r="F23" s="507">
        <v>5</v>
      </c>
      <c r="G23" s="116">
        <f t="shared" si="0"/>
        <v>297</v>
      </c>
      <c r="H23" s="116">
        <f t="shared" si="1"/>
        <v>272</v>
      </c>
      <c r="I23" s="159"/>
    </row>
    <row r="24" spans="1:9" ht="24">
      <c r="A24" s="267" t="s">
        <v>5690</v>
      </c>
      <c r="B24" s="162" t="s">
        <v>5691</v>
      </c>
      <c r="C24" s="507">
        <v>61</v>
      </c>
      <c r="D24" s="507">
        <v>40</v>
      </c>
      <c r="E24" s="507">
        <v>0</v>
      </c>
      <c r="F24" s="507">
        <v>5</v>
      </c>
      <c r="G24" s="116">
        <f t="shared" si="0"/>
        <v>61</v>
      </c>
      <c r="H24" s="116">
        <f t="shared" si="1"/>
        <v>45</v>
      </c>
      <c r="I24" s="159"/>
    </row>
    <row r="25" spans="1:9">
      <c r="A25" s="267" t="s">
        <v>3809</v>
      </c>
      <c r="B25" s="162" t="s">
        <v>3810</v>
      </c>
      <c r="C25" s="507">
        <v>35</v>
      </c>
      <c r="D25" s="507">
        <v>30</v>
      </c>
      <c r="E25" s="507">
        <v>1</v>
      </c>
      <c r="F25" s="507">
        <v>5</v>
      </c>
      <c r="G25" s="116">
        <f t="shared" si="0"/>
        <v>36</v>
      </c>
      <c r="H25" s="116">
        <f t="shared" si="1"/>
        <v>35</v>
      </c>
      <c r="I25" s="159"/>
    </row>
    <row r="26" spans="1:9">
      <c r="A26" s="267" t="s">
        <v>5380</v>
      </c>
      <c r="B26" s="162" t="s">
        <v>5381</v>
      </c>
      <c r="C26" s="507">
        <v>18</v>
      </c>
      <c r="D26" s="507">
        <v>15</v>
      </c>
      <c r="E26" s="507">
        <v>0</v>
      </c>
      <c r="F26" s="507">
        <v>5</v>
      </c>
      <c r="G26" s="116">
        <f t="shared" si="0"/>
        <v>18</v>
      </c>
      <c r="H26" s="116">
        <f t="shared" si="1"/>
        <v>20</v>
      </c>
      <c r="I26" s="159"/>
    </row>
    <row r="27" spans="1:9">
      <c r="A27" s="267" t="s">
        <v>2127</v>
      </c>
      <c r="B27" s="354" t="s">
        <v>5498</v>
      </c>
      <c r="C27" s="507">
        <v>0</v>
      </c>
      <c r="D27" s="507">
        <v>0</v>
      </c>
      <c r="E27" s="507">
        <v>5</v>
      </c>
      <c r="F27" s="507">
        <v>5</v>
      </c>
      <c r="G27" s="116">
        <f t="shared" si="0"/>
        <v>5</v>
      </c>
      <c r="H27" s="116">
        <f t="shared" si="1"/>
        <v>5</v>
      </c>
      <c r="I27" s="159"/>
    </row>
    <row r="28" spans="1:9">
      <c r="A28" s="267" t="s">
        <v>2129</v>
      </c>
      <c r="B28" s="162" t="s">
        <v>2130</v>
      </c>
      <c r="C28" s="507">
        <v>0</v>
      </c>
      <c r="D28" s="507">
        <v>0</v>
      </c>
      <c r="E28" s="507">
        <v>6</v>
      </c>
      <c r="F28" s="507">
        <v>5</v>
      </c>
      <c r="G28" s="116">
        <f t="shared" si="0"/>
        <v>6</v>
      </c>
      <c r="H28" s="116">
        <f t="shared" si="1"/>
        <v>5</v>
      </c>
      <c r="I28" s="159"/>
    </row>
    <row r="29" spans="1:9">
      <c r="A29" s="267" t="s">
        <v>2131</v>
      </c>
      <c r="B29" s="354" t="s">
        <v>2132</v>
      </c>
      <c r="C29" s="507">
        <v>540</v>
      </c>
      <c r="D29" s="507">
        <v>520</v>
      </c>
      <c r="E29" s="507">
        <v>459</v>
      </c>
      <c r="F29" s="507">
        <v>475</v>
      </c>
      <c r="G29" s="116">
        <f t="shared" si="0"/>
        <v>999</v>
      </c>
      <c r="H29" s="116">
        <f t="shared" si="1"/>
        <v>995</v>
      </c>
      <c r="I29" s="159"/>
    </row>
    <row r="30" spans="1:9">
      <c r="A30" s="267" t="s">
        <v>5692</v>
      </c>
      <c r="B30" s="354" t="s">
        <v>5693</v>
      </c>
      <c r="C30" s="507">
        <v>496</v>
      </c>
      <c r="D30" s="507">
        <v>525</v>
      </c>
      <c r="E30" s="507">
        <v>0</v>
      </c>
      <c r="F30" s="507">
        <v>10</v>
      </c>
      <c r="G30" s="116">
        <f t="shared" si="0"/>
        <v>496</v>
      </c>
      <c r="H30" s="116">
        <f t="shared" si="1"/>
        <v>535</v>
      </c>
      <c r="I30" s="159"/>
    </row>
    <row r="31" spans="1:9">
      <c r="A31" s="267" t="s">
        <v>5694</v>
      </c>
      <c r="B31" s="354" t="s">
        <v>5695</v>
      </c>
      <c r="C31" s="507">
        <v>419</v>
      </c>
      <c r="D31" s="507">
        <v>500</v>
      </c>
      <c r="E31" s="507">
        <v>0</v>
      </c>
      <c r="F31" s="507">
        <v>10</v>
      </c>
      <c r="G31" s="116">
        <f t="shared" si="0"/>
        <v>419</v>
      </c>
      <c r="H31" s="116">
        <f t="shared" si="1"/>
        <v>510</v>
      </c>
      <c r="I31" s="159"/>
    </row>
    <row r="32" spans="1:9">
      <c r="A32" s="267" t="s">
        <v>5696</v>
      </c>
      <c r="B32" s="354" t="s">
        <v>5697</v>
      </c>
      <c r="C32" s="507">
        <v>2</v>
      </c>
      <c r="D32" s="507">
        <v>5</v>
      </c>
      <c r="E32" s="507">
        <v>76</v>
      </c>
      <c r="F32" s="507">
        <v>68</v>
      </c>
      <c r="G32" s="116">
        <f t="shared" si="0"/>
        <v>78</v>
      </c>
      <c r="H32" s="116">
        <f t="shared" si="1"/>
        <v>73</v>
      </c>
      <c r="I32" s="159"/>
    </row>
    <row r="33" spans="1:9">
      <c r="A33" s="267" t="s">
        <v>5698</v>
      </c>
      <c r="B33" s="354" t="s">
        <v>5699</v>
      </c>
      <c r="C33" s="507">
        <v>7</v>
      </c>
      <c r="D33" s="507">
        <v>10</v>
      </c>
      <c r="E33" s="507">
        <v>258</v>
      </c>
      <c r="F33" s="507">
        <v>275</v>
      </c>
      <c r="G33" s="116">
        <f t="shared" si="0"/>
        <v>265</v>
      </c>
      <c r="H33" s="116">
        <f t="shared" si="1"/>
        <v>285</v>
      </c>
      <c r="I33" s="159"/>
    </row>
    <row r="34" spans="1:9" ht="24">
      <c r="A34" s="592" t="s">
        <v>5700</v>
      </c>
      <c r="B34" s="602" t="s">
        <v>5701</v>
      </c>
      <c r="C34" s="507">
        <v>0</v>
      </c>
      <c r="D34" s="507">
        <v>5</v>
      </c>
      <c r="E34" s="507">
        <v>170</v>
      </c>
      <c r="F34" s="507">
        <v>158</v>
      </c>
      <c r="G34" s="116">
        <f t="shared" si="0"/>
        <v>170</v>
      </c>
      <c r="H34" s="116">
        <f t="shared" si="1"/>
        <v>163</v>
      </c>
      <c r="I34" s="159"/>
    </row>
    <row r="35" spans="1:9">
      <c r="A35" s="194" t="s">
        <v>4934</v>
      </c>
      <c r="B35" s="162" t="s">
        <v>5702</v>
      </c>
      <c r="C35" s="507">
        <v>0</v>
      </c>
      <c r="D35" s="507">
        <v>1</v>
      </c>
      <c r="E35" s="507">
        <v>0</v>
      </c>
      <c r="F35" s="507">
        <v>1</v>
      </c>
      <c r="G35" s="116">
        <f t="shared" si="0"/>
        <v>0</v>
      </c>
      <c r="H35" s="116">
        <f t="shared" si="1"/>
        <v>2</v>
      </c>
      <c r="I35" s="159"/>
    </row>
    <row r="36" spans="1:9">
      <c r="A36" s="267" t="s">
        <v>2135</v>
      </c>
      <c r="B36" s="354" t="s">
        <v>2136</v>
      </c>
      <c r="C36" s="507">
        <v>1020</v>
      </c>
      <c r="D36" s="507">
        <v>975</v>
      </c>
      <c r="E36" s="507">
        <v>332</v>
      </c>
      <c r="F36" s="507">
        <v>345</v>
      </c>
      <c r="G36" s="116">
        <f t="shared" si="0"/>
        <v>1352</v>
      </c>
      <c r="H36" s="116">
        <f t="shared" si="1"/>
        <v>1320</v>
      </c>
      <c r="I36" s="159"/>
    </row>
    <row r="37" spans="1:9">
      <c r="A37" s="194" t="s">
        <v>2625</v>
      </c>
      <c r="B37" s="162" t="s">
        <v>5703</v>
      </c>
      <c r="C37" s="507">
        <v>0</v>
      </c>
      <c r="D37" s="507">
        <v>1</v>
      </c>
      <c r="E37" s="507">
        <v>0</v>
      </c>
      <c r="F37" s="507">
        <v>1</v>
      </c>
      <c r="G37" s="116">
        <f t="shared" si="0"/>
        <v>0</v>
      </c>
      <c r="H37" s="116">
        <f t="shared" si="1"/>
        <v>2</v>
      </c>
      <c r="I37" s="159"/>
    </row>
    <row r="38" spans="1:9" ht="24">
      <c r="A38" s="194" t="s">
        <v>2977</v>
      </c>
      <c r="B38" s="162" t="s">
        <v>5704</v>
      </c>
      <c r="C38" s="507">
        <v>0</v>
      </c>
      <c r="D38" s="507">
        <v>1</v>
      </c>
      <c r="E38" s="507">
        <v>0</v>
      </c>
      <c r="F38" s="507">
        <v>1</v>
      </c>
      <c r="G38" s="116">
        <f t="shared" si="0"/>
        <v>0</v>
      </c>
      <c r="H38" s="116">
        <f t="shared" si="1"/>
        <v>2</v>
      </c>
      <c r="I38" s="159"/>
    </row>
    <row r="39" spans="1:9">
      <c r="A39" s="267" t="s">
        <v>2219</v>
      </c>
      <c r="B39" s="354" t="s">
        <v>2220</v>
      </c>
      <c r="C39" s="507">
        <v>213</v>
      </c>
      <c r="D39" s="507">
        <v>195</v>
      </c>
      <c r="E39" s="507">
        <v>97</v>
      </c>
      <c r="F39" s="507">
        <v>98</v>
      </c>
      <c r="G39" s="116">
        <f t="shared" si="0"/>
        <v>310</v>
      </c>
      <c r="H39" s="116">
        <f t="shared" si="1"/>
        <v>293</v>
      </c>
      <c r="I39" s="159"/>
    </row>
    <row r="40" spans="1:9">
      <c r="A40" s="194" t="s">
        <v>5705</v>
      </c>
      <c r="B40" s="162" t="s">
        <v>5706</v>
      </c>
      <c r="C40" s="507">
        <v>0</v>
      </c>
      <c r="D40" s="507">
        <v>1</v>
      </c>
      <c r="E40" s="507">
        <v>0</v>
      </c>
      <c r="F40" s="507">
        <v>1</v>
      </c>
      <c r="G40" s="116">
        <f t="shared" si="0"/>
        <v>0</v>
      </c>
      <c r="H40" s="116">
        <f t="shared" si="1"/>
        <v>2</v>
      </c>
      <c r="I40" s="159"/>
    </row>
    <row r="41" spans="1:9">
      <c r="A41" s="194" t="s">
        <v>2087</v>
      </c>
      <c r="B41" s="162" t="s">
        <v>5707</v>
      </c>
      <c r="C41" s="507">
        <v>0</v>
      </c>
      <c r="D41" s="507">
        <v>1</v>
      </c>
      <c r="E41" s="507">
        <v>0</v>
      </c>
      <c r="F41" s="507">
        <v>1</v>
      </c>
      <c r="G41" s="116">
        <f t="shared" ref="G41:G72" si="2">C41+E41</f>
        <v>0</v>
      </c>
      <c r="H41" s="116">
        <f t="shared" ref="H41:H72" si="3">D41+F41</f>
        <v>2</v>
      </c>
      <c r="I41" s="159"/>
    </row>
    <row r="42" spans="1:9">
      <c r="A42" s="194" t="s">
        <v>3983</v>
      </c>
      <c r="B42" s="162" t="s">
        <v>5708</v>
      </c>
      <c r="C42" s="507">
        <v>0</v>
      </c>
      <c r="D42" s="507">
        <v>1</v>
      </c>
      <c r="E42" s="507">
        <v>0</v>
      </c>
      <c r="F42" s="507">
        <v>1</v>
      </c>
      <c r="G42" s="116">
        <f t="shared" si="2"/>
        <v>0</v>
      </c>
      <c r="H42" s="116">
        <f t="shared" si="3"/>
        <v>2</v>
      </c>
      <c r="I42" s="159"/>
    </row>
    <row r="43" spans="1:9">
      <c r="A43" s="267" t="s">
        <v>5709</v>
      </c>
      <c r="B43" s="354" t="s">
        <v>5710</v>
      </c>
      <c r="C43" s="507">
        <v>4</v>
      </c>
      <c r="D43" s="507">
        <v>2</v>
      </c>
      <c r="E43" s="507">
        <v>0</v>
      </c>
      <c r="F43" s="507">
        <v>1</v>
      </c>
      <c r="G43" s="116">
        <f t="shared" si="2"/>
        <v>4</v>
      </c>
      <c r="H43" s="116">
        <f t="shared" si="3"/>
        <v>3</v>
      </c>
      <c r="I43" s="159"/>
    </row>
    <row r="44" spans="1:9">
      <c r="A44" s="267" t="s">
        <v>5711</v>
      </c>
      <c r="B44" s="354" t="s">
        <v>5712</v>
      </c>
      <c r="C44" s="507">
        <v>0</v>
      </c>
      <c r="D44" s="507">
        <v>1</v>
      </c>
      <c r="E44" s="507">
        <v>0</v>
      </c>
      <c r="F44" s="507">
        <v>1</v>
      </c>
      <c r="G44" s="116">
        <f t="shared" si="2"/>
        <v>0</v>
      </c>
      <c r="H44" s="116">
        <f t="shared" si="3"/>
        <v>2</v>
      </c>
      <c r="I44" s="159"/>
    </row>
    <row r="45" spans="1:9">
      <c r="A45" s="267" t="s">
        <v>5713</v>
      </c>
      <c r="B45" s="162" t="s">
        <v>5714</v>
      </c>
      <c r="C45" s="507">
        <v>0</v>
      </c>
      <c r="D45" s="507">
        <v>1</v>
      </c>
      <c r="E45" s="507">
        <v>0</v>
      </c>
      <c r="F45" s="507">
        <v>1</v>
      </c>
      <c r="G45" s="116">
        <f t="shared" si="2"/>
        <v>0</v>
      </c>
      <c r="H45" s="116">
        <f t="shared" si="3"/>
        <v>2</v>
      </c>
      <c r="I45" s="159"/>
    </row>
    <row r="46" spans="1:9">
      <c r="A46" s="267" t="s">
        <v>5715</v>
      </c>
      <c r="B46" s="354" t="s">
        <v>5716</v>
      </c>
      <c r="C46" s="507">
        <v>1</v>
      </c>
      <c r="D46" s="507">
        <v>1</v>
      </c>
      <c r="E46" s="507">
        <v>0</v>
      </c>
      <c r="F46" s="507">
        <v>1</v>
      </c>
      <c r="G46" s="116">
        <f t="shared" si="2"/>
        <v>1</v>
      </c>
      <c r="H46" s="116">
        <f t="shared" si="3"/>
        <v>2</v>
      </c>
      <c r="I46" s="159"/>
    </row>
    <row r="47" spans="1:9">
      <c r="A47" s="267" t="s">
        <v>5717</v>
      </c>
      <c r="B47" s="162" t="s">
        <v>5718</v>
      </c>
      <c r="C47" s="507">
        <v>0</v>
      </c>
      <c r="D47" s="507">
        <v>1</v>
      </c>
      <c r="E47" s="507">
        <v>0</v>
      </c>
      <c r="F47" s="507">
        <v>1</v>
      </c>
      <c r="G47" s="116">
        <f t="shared" si="2"/>
        <v>0</v>
      </c>
      <c r="H47" s="116">
        <f t="shared" si="3"/>
        <v>2</v>
      </c>
      <c r="I47" s="159"/>
    </row>
    <row r="48" spans="1:9">
      <c r="A48" s="267" t="s">
        <v>2979</v>
      </c>
      <c r="B48" s="354" t="s">
        <v>2980</v>
      </c>
      <c r="C48" s="507">
        <v>2</v>
      </c>
      <c r="D48" s="507">
        <v>2</v>
      </c>
      <c r="E48" s="507">
        <v>1</v>
      </c>
      <c r="F48" s="507">
        <v>1</v>
      </c>
      <c r="G48" s="116">
        <f t="shared" si="2"/>
        <v>3</v>
      </c>
      <c r="H48" s="116">
        <f t="shared" si="3"/>
        <v>3</v>
      </c>
      <c r="I48" s="159"/>
    </row>
    <row r="49" spans="1:9">
      <c r="A49" s="267" t="s">
        <v>5331</v>
      </c>
      <c r="B49" s="354" t="s">
        <v>5332</v>
      </c>
      <c r="C49" s="507">
        <v>0</v>
      </c>
      <c r="D49" s="507">
        <v>1</v>
      </c>
      <c r="E49" s="507">
        <v>0</v>
      </c>
      <c r="F49" s="507">
        <v>1</v>
      </c>
      <c r="G49" s="116">
        <f t="shared" si="2"/>
        <v>0</v>
      </c>
      <c r="H49" s="116">
        <f t="shared" si="3"/>
        <v>2</v>
      </c>
      <c r="I49" s="159"/>
    </row>
    <row r="50" spans="1:9">
      <c r="A50" s="267" t="s">
        <v>5719</v>
      </c>
      <c r="B50" s="354" t="s">
        <v>5720</v>
      </c>
      <c r="C50" s="507">
        <v>23</v>
      </c>
      <c r="D50" s="507">
        <v>24</v>
      </c>
      <c r="E50" s="507">
        <v>0</v>
      </c>
      <c r="F50" s="507">
        <v>1</v>
      </c>
      <c r="G50" s="116">
        <f t="shared" si="2"/>
        <v>23</v>
      </c>
      <c r="H50" s="116">
        <f t="shared" si="3"/>
        <v>25</v>
      </c>
      <c r="I50" s="159"/>
    </row>
    <row r="51" spans="1:9">
      <c r="A51" s="267" t="s">
        <v>5721</v>
      </c>
      <c r="B51" s="354" t="s">
        <v>5722</v>
      </c>
      <c r="C51" s="507">
        <v>854</v>
      </c>
      <c r="D51" s="507">
        <v>838</v>
      </c>
      <c r="E51" s="507">
        <v>0</v>
      </c>
      <c r="F51" s="507">
        <v>1</v>
      </c>
      <c r="G51" s="116">
        <f t="shared" si="2"/>
        <v>854</v>
      </c>
      <c r="H51" s="116">
        <f t="shared" si="3"/>
        <v>839</v>
      </c>
      <c r="I51" s="159"/>
    </row>
    <row r="52" spans="1:9">
      <c r="A52" s="267" t="s">
        <v>5723</v>
      </c>
      <c r="B52" s="354" t="s">
        <v>5724</v>
      </c>
      <c r="C52" s="507">
        <v>13</v>
      </c>
      <c r="D52" s="507">
        <v>13</v>
      </c>
      <c r="E52" s="507">
        <v>0</v>
      </c>
      <c r="F52" s="507">
        <v>1</v>
      </c>
      <c r="G52" s="116">
        <f t="shared" si="2"/>
        <v>13</v>
      </c>
      <c r="H52" s="116">
        <f t="shared" si="3"/>
        <v>14</v>
      </c>
      <c r="I52" s="159"/>
    </row>
    <row r="53" spans="1:9">
      <c r="A53" s="267" t="s">
        <v>4302</v>
      </c>
      <c r="B53" s="354" t="s">
        <v>4303</v>
      </c>
      <c r="C53" s="507">
        <v>42</v>
      </c>
      <c r="D53" s="507">
        <v>45</v>
      </c>
      <c r="E53" s="507">
        <v>0</v>
      </c>
      <c r="F53" s="507">
        <v>1</v>
      </c>
      <c r="G53" s="116">
        <f t="shared" si="2"/>
        <v>42</v>
      </c>
      <c r="H53" s="116">
        <f t="shared" si="3"/>
        <v>46</v>
      </c>
      <c r="I53" s="159"/>
    </row>
    <row r="54" spans="1:9">
      <c r="A54" s="375" t="s">
        <v>5725</v>
      </c>
      <c r="B54" s="162" t="s">
        <v>5726</v>
      </c>
      <c r="C54" s="507">
        <v>0</v>
      </c>
      <c r="D54" s="507">
        <v>1</v>
      </c>
      <c r="E54" s="507">
        <v>0</v>
      </c>
      <c r="F54" s="507">
        <v>1</v>
      </c>
      <c r="G54" s="116">
        <f t="shared" si="2"/>
        <v>0</v>
      </c>
      <c r="H54" s="116">
        <f t="shared" si="3"/>
        <v>2</v>
      </c>
      <c r="I54" s="159"/>
    </row>
    <row r="55" spans="1:9">
      <c r="A55" s="194" t="s">
        <v>2627</v>
      </c>
      <c r="B55" s="162" t="s">
        <v>2628</v>
      </c>
      <c r="C55" s="507">
        <v>0</v>
      </c>
      <c r="D55" s="507">
        <v>1</v>
      </c>
      <c r="E55" s="507">
        <v>0</v>
      </c>
      <c r="F55" s="507">
        <v>1</v>
      </c>
      <c r="G55" s="116">
        <f t="shared" si="2"/>
        <v>0</v>
      </c>
      <c r="H55" s="116">
        <f t="shared" si="3"/>
        <v>2</v>
      </c>
      <c r="I55" s="159"/>
    </row>
    <row r="56" spans="1:9">
      <c r="A56" s="194" t="s">
        <v>2629</v>
      </c>
      <c r="B56" s="162" t="s">
        <v>2630</v>
      </c>
      <c r="C56" s="507">
        <v>0</v>
      </c>
      <c r="D56" s="507">
        <v>1</v>
      </c>
      <c r="E56" s="507">
        <v>0</v>
      </c>
      <c r="F56" s="507">
        <v>1</v>
      </c>
      <c r="G56" s="116">
        <f t="shared" si="2"/>
        <v>0</v>
      </c>
      <c r="H56" s="116">
        <f t="shared" si="3"/>
        <v>2</v>
      </c>
      <c r="I56" s="159"/>
    </row>
    <row r="57" spans="1:9">
      <c r="A57" s="375" t="s">
        <v>2981</v>
      </c>
      <c r="B57" s="162" t="s">
        <v>2982</v>
      </c>
      <c r="C57" s="507">
        <v>0</v>
      </c>
      <c r="D57" s="507">
        <v>1</v>
      </c>
      <c r="E57" s="507">
        <v>17</v>
      </c>
      <c r="F57" s="507">
        <v>19</v>
      </c>
      <c r="G57" s="116">
        <f t="shared" si="2"/>
        <v>17</v>
      </c>
      <c r="H57" s="116">
        <f t="shared" si="3"/>
        <v>20</v>
      </c>
      <c r="I57" s="159"/>
    </row>
    <row r="58" spans="1:9">
      <c r="A58" s="194" t="s">
        <v>1812</v>
      </c>
      <c r="B58" s="162" t="s">
        <v>5727</v>
      </c>
      <c r="C58" s="507">
        <v>0</v>
      </c>
      <c r="D58" s="507">
        <v>1</v>
      </c>
      <c r="E58" s="507">
        <v>0</v>
      </c>
      <c r="F58" s="507">
        <v>1</v>
      </c>
      <c r="G58" s="116">
        <f t="shared" si="2"/>
        <v>0</v>
      </c>
      <c r="H58" s="116">
        <f t="shared" si="3"/>
        <v>2</v>
      </c>
      <c r="I58" s="159"/>
    </row>
    <row r="59" spans="1:9">
      <c r="A59" s="194" t="s">
        <v>2221</v>
      </c>
      <c r="B59" s="162" t="s">
        <v>5728</v>
      </c>
      <c r="C59" s="507">
        <v>4</v>
      </c>
      <c r="D59" s="507">
        <v>5</v>
      </c>
      <c r="E59" s="507">
        <v>0</v>
      </c>
      <c r="F59" s="507">
        <v>1</v>
      </c>
      <c r="G59" s="116">
        <f t="shared" si="2"/>
        <v>4</v>
      </c>
      <c r="H59" s="116">
        <f t="shared" si="3"/>
        <v>6</v>
      </c>
      <c r="I59" s="159"/>
    </row>
    <row r="60" spans="1:9">
      <c r="A60" s="267" t="s">
        <v>2631</v>
      </c>
      <c r="B60" s="354" t="s">
        <v>2632</v>
      </c>
      <c r="C60" s="507">
        <v>1</v>
      </c>
      <c r="D60" s="507">
        <v>1</v>
      </c>
      <c r="E60" s="507">
        <v>0</v>
      </c>
      <c r="F60" s="507">
        <v>1</v>
      </c>
      <c r="G60" s="116">
        <f t="shared" si="2"/>
        <v>1</v>
      </c>
      <c r="H60" s="116">
        <f t="shared" si="3"/>
        <v>2</v>
      </c>
      <c r="I60" s="159"/>
    </row>
    <row r="61" spans="1:9">
      <c r="A61" s="194" t="s">
        <v>2223</v>
      </c>
      <c r="B61" s="162" t="s">
        <v>5729</v>
      </c>
      <c r="C61" s="507">
        <v>1</v>
      </c>
      <c r="D61" s="507">
        <v>1</v>
      </c>
      <c r="E61" s="507">
        <v>0</v>
      </c>
      <c r="F61" s="507">
        <v>1</v>
      </c>
      <c r="G61" s="116">
        <f t="shared" si="2"/>
        <v>1</v>
      </c>
      <c r="H61" s="116">
        <f t="shared" si="3"/>
        <v>2</v>
      </c>
      <c r="I61" s="159"/>
    </row>
    <row r="62" spans="1:9">
      <c r="A62" s="267" t="s">
        <v>1984</v>
      </c>
      <c r="B62" s="354" t="s">
        <v>1985</v>
      </c>
      <c r="C62" s="507">
        <v>187</v>
      </c>
      <c r="D62" s="507">
        <v>188</v>
      </c>
      <c r="E62" s="507">
        <v>128</v>
      </c>
      <c r="F62" s="507">
        <v>130</v>
      </c>
      <c r="G62" s="116">
        <f t="shared" si="2"/>
        <v>315</v>
      </c>
      <c r="H62" s="116">
        <f t="shared" si="3"/>
        <v>318</v>
      </c>
      <c r="I62" s="159"/>
    </row>
    <row r="63" spans="1:9">
      <c r="A63" s="318" t="s">
        <v>2671</v>
      </c>
      <c r="B63" s="506" t="s">
        <v>2672</v>
      </c>
      <c r="C63" s="507">
        <v>8</v>
      </c>
      <c r="D63" s="507">
        <v>9</v>
      </c>
      <c r="E63" s="507">
        <v>15</v>
      </c>
      <c r="F63" s="507">
        <v>12</v>
      </c>
      <c r="G63" s="116">
        <f t="shared" si="2"/>
        <v>23</v>
      </c>
      <c r="H63" s="116">
        <f t="shared" si="3"/>
        <v>21</v>
      </c>
      <c r="I63" s="159"/>
    </row>
    <row r="64" spans="1:9">
      <c r="A64" s="318" t="s">
        <v>2673</v>
      </c>
      <c r="B64" s="506" t="s">
        <v>2674</v>
      </c>
      <c r="C64" s="507">
        <v>4</v>
      </c>
      <c r="D64" s="507">
        <v>5</v>
      </c>
      <c r="E64" s="507">
        <v>4</v>
      </c>
      <c r="F64" s="507">
        <v>5</v>
      </c>
      <c r="G64" s="116">
        <f t="shared" si="2"/>
        <v>8</v>
      </c>
      <c r="H64" s="116">
        <f t="shared" si="3"/>
        <v>10</v>
      </c>
      <c r="I64" s="159"/>
    </row>
    <row r="65" spans="1:9">
      <c r="A65" s="316" t="s">
        <v>2675</v>
      </c>
      <c r="B65" s="603" t="s">
        <v>2676</v>
      </c>
      <c r="C65" s="507">
        <v>0</v>
      </c>
      <c r="D65" s="507">
        <v>1</v>
      </c>
      <c r="E65" s="507">
        <v>5</v>
      </c>
      <c r="F65" s="507">
        <v>6</v>
      </c>
      <c r="G65" s="116">
        <f t="shared" si="2"/>
        <v>5</v>
      </c>
      <c r="H65" s="116">
        <f t="shared" si="3"/>
        <v>7</v>
      </c>
      <c r="I65" s="159"/>
    </row>
    <row r="66" spans="1:9">
      <c r="A66" s="267" t="s">
        <v>3997</v>
      </c>
      <c r="B66" s="354" t="s">
        <v>5730</v>
      </c>
      <c r="C66" s="507">
        <v>1</v>
      </c>
      <c r="D66" s="507">
        <v>1</v>
      </c>
      <c r="E66" s="507">
        <v>1</v>
      </c>
      <c r="F66" s="507">
        <v>1</v>
      </c>
      <c r="G66" s="116">
        <f t="shared" si="2"/>
        <v>2</v>
      </c>
      <c r="H66" s="116">
        <f t="shared" si="3"/>
        <v>2</v>
      </c>
      <c r="I66" s="159"/>
    </row>
    <row r="67" spans="1:9">
      <c r="A67" s="267" t="s">
        <v>2099</v>
      </c>
      <c r="B67" s="354" t="s">
        <v>2100</v>
      </c>
      <c r="C67" s="507">
        <v>48</v>
      </c>
      <c r="D67" s="507">
        <v>45</v>
      </c>
      <c r="E67" s="507">
        <v>81</v>
      </c>
      <c r="F67" s="507">
        <v>75</v>
      </c>
      <c r="G67" s="116">
        <f t="shared" si="2"/>
        <v>129</v>
      </c>
      <c r="H67" s="116">
        <f t="shared" si="3"/>
        <v>120</v>
      </c>
      <c r="I67" s="159"/>
    </row>
    <row r="68" spans="1:9">
      <c r="A68" s="267" t="s">
        <v>2677</v>
      </c>
      <c r="B68" s="162" t="s">
        <v>2678</v>
      </c>
      <c r="C68" s="507">
        <v>13</v>
      </c>
      <c r="D68" s="507">
        <v>12</v>
      </c>
      <c r="E68" s="507">
        <v>15</v>
      </c>
      <c r="F68" s="507">
        <v>15</v>
      </c>
      <c r="G68" s="116">
        <f t="shared" si="2"/>
        <v>28</v>
      </c>
      <c r="H68" s="116">
        <f t="shared" si="3"/>
        <v>27</v>
      </c>
      <c r="I68" s="159"/>
    </row>
    <row r="69" spans="1:9">
      <c r="A69" s="318" t="s">
        <v>3045</v>
      </c>
      <c r="B69" s="506" t="s">
        <v>3046</v>
      </c>
      <c r="C69" s="507">
        <v>7</v>
      </c>
      <c r="D69" s="507">
        <v>8</v>
      </c>
      <c r="E69" s="507">
        <v>9</v>
      </c>
      <c r="F69" s="507">
        <v>9</v>
      </c>
      <c r="G69" s="116">
        <f t="shared" si="2"/>
        <v>16</v>
      </c>
      <c r="H69" s="116">
        <f t="shared" si="3"/>
        <v>17</v>
      </c>
      <c r="I69" s="159"/>
    </row>
    <row r="70" spans="1:9">
      <c r="A70" s="318" t="s">
        <v>2101</v>
      </c>
      <c r="B70" s="506" t="s">
        <v>2102</v>
      </c>
      <c r="C70" s="507">
        <v>28</v>
      </c>
      <c r="D70" s="507">
        <v>22</v>
      </c>
      <c r="E70" s="507">
        <v>37</v>
      </c>
      <c r="F70" s="507">
        <v>31</v>
      </c>
      <c r="G70" s="116">
        <f t="shared" si="2"/>
        <v>65</v>
      </c>
      <c r="H70" s="116">
        <f t="shared" si="3"/>
        <v>53</v>
      </c>
      <c r="I70" s="159"/>
    </row>
    <row r="71" spans="1:9">
      <c r="A71" s="267" t="s">
        <v>3779</v>
      </c>
      <c r="B71" s="354" t="s">
        <v>3780</v>
      </c>
      <c r="C71" s="507">
        <v>6</v>
      </c>
      <c r="D71" s="507">
        <v>7</v>
      </c>
      <c r="E71" s="507">
        <v>1</v>
      </c>
      <c r="F71" s="507">
        <v>1</v>
      </c>
      <c r="G71" s="116">
        <f t="shared" si="2"/>
        <v>7</v>
      </c>
      <c r="H71" s="116">
        <f t="shared" si="3"/>
        <v>8</v>
      </c>
      <c r="I71" s="159"/>
    </row>
    <row r="72" spans="1:9">
      <c r="A72" s="194" t="s">
        <v>3999</v>
      </c>
      <c r="B72" s="162" t="s">
        <v>5731</v>
      </c>
      <c r="C72" s="507">
        <v>0</v>
      </c>
      <c r="D72" s="507">
        <v>1</v>
      </c>
      <c r="E72" s="507">
        <v>0</v>
      </c>
      <c r="F72" s="507">
        <v>1</v>
      </c>
      <c r="G72" s="116">
        <f t="shared" si="2"/>
        <v>0</v>
      </c>
      <c r="H72" s="116">
        <f t="shared" si="3"/>
        <v>2</v>
      </c>
      <c r="I72" s="159"/>
    </row>
    <row r="73" spans="1:9">
      <c r="A73" s="194" t="s">
        <v>4001</v>
      </c>
      <c r="B73" s="162" t="s">
        <v>5732</v>
      </c>
      <c r="C73" s="507">
        <v>0</v>
      </c>
      <c r="D73" s="507">
        <v>1</v>
      </c>
      <c r="E73" s="507">
        <v>0</v>
      </c>
      <c r="F73" s="507">
        <v>1</v>
      </c>
      <c r="G73" s="116">
        <f t="shared" ref="G73:G104" si="4">C73+E73</f>
        <v>0</v>
      </c>
      <c r="H73" s="116">
        <f t="shared" ref="H73:H104" si="5">D73+F73</f>
        <v>2</v>
      </c>
      <c r="I73" s="159"/>
    </row>
    <row r="74" spans="1:9">
      <c r="A74" s="194" t="s">
        <v>4003</v>
      </c>
      <c r="B74" s="162" t="s">
        <v>5733</v>
      </c>
      <c r="C74" s="507">
        <v>0</v>
      </c>
      <c r="D74" s="507">
        <v>1</v>
      </c>
      <c r="E74" s="507">
        <v>0</v>
      </c>
      <c r="F74" s="507">
        <v>1</v>
      </c>
      <c r="G74" s="116">
        <f t="shared" si="4"/>
        <v>0</v>
      </c>
      <c r="H74" s="116">
        <f t="shared" si="5"/>
        <v>2</v>
      </c>
      <c r="I74" s="159"/>
    </row>
    <row r="75" spans="1:9">
      <c r="A75" s="267" t="s">
        <v>5734</v>
      </c>
      <c r="B75" s="354" t="s">
        <v>5735</v>
      </c>
      <c r="C75" s="507">
        <v>289</v>
      </c>
      <c r="D75" s="507">
        <v>288</v>
      </c>
      <c r="E75" s="507">
        <v>0</v>
      </c>
      <c r="F75" s="507">
        <v>1</v>
      </c>
      <c r="G75" s="116">
        <f t="shared" si="4"/>
        <v>289</v>
      </c>
      <c r="H75" s="116">
        <f t="shared" si="5"/>
        <v>289</v>
      </c>
      <c r="I75" s="159"/>
    </row>
    <row r="76" spans="1:9" ht="24">
      <c r="A76" s="194" t="s">
        <v>3029</v>
      </c>
      <c r="B76" s="162" t="s">
        <v>5736</v>
      </c>
      <c r="C76" s="507">
        <v>0</v>
      </c>
      <c r="D76" s="507">
        <v>1</v>
      </c>
      <c r="E76" s="507">
        <v>0</v>
      </c>
      <c r="F76" s="507">
        <v>1</v>
      </c>
      <c r="G76" s="116">
        <f t="shared" si="4"/>
        <v>0</v>
      </c>
      <c r="H76" s="116">
        <f t="shared" si="5"/>
        <v>2</v>
      </c>
      <c r="I76" s="159"/>
    </row>
    <row r="77" spans="1:9">
      <c r="A77" s="194" t="s">
        <v>3031</v>
      </c>
      <c r="B77" s="162" t="s">
        <v>5737</v>
      </c>
      <c r="C77" s="507">
        <v>1</v>
      </c>
      <c r="D77" s="507">
        <v>1</v>
      </c>
      <c r="E77" s="507">
        <v>0</v>
      </c>
      <c r="F77" s="507">
        <v>1</v>
      </c>
      <c r="G77" s="116">
        <f t="shared" si="4"/>
        <v>1</v>
      </c>
      <c r="H77" s="116">
        <f t="shared" si="5"/>
        <v>2</v>
      </c>
      <c r="I77" s="159"/>
    </row>
    <row r="78" spans="1:9">
      <c r="A78" s="194" t="s">
        <v>2757</v>
      </c>
      <c r="B78" s="162" t="s">
        <v>5738</v>
      </c>
      <c r="C78" s="507">
        <v>0</v>
      </c>
      <c r="D78" s="507">
        <v>1</v>
      </c>
      <c r="E78" s="507">
        <v>0</v>
      </c>
      <c r="F78" s="507">
        <v>1</v>
      </c>
      <c r="G78" s="116">
        <f t="shared" si="4"/>
        <v>0</v>
      </c>
      <c r="H78" s="116">
        <f t="shared" si="5"/>
        <v>2</v>
      </c>
      <c r="I78" s="159"/>
    </row>
    <row r="79" spans="1:9">
      <c r="A79" s="194" t="s">
        <v>2759</v>
      </c>
      <c r="B79" s="162" t="s">
        <v>5739</v>
      </c>
      <c r="C79" s="507">
        <v>0</v>
      </c>
      <c r="D79" s="507">
        <v>1</v>
      </c>
      <c r="E79" s="507">
        <v>0</v>
      </c>
      <c r="F79" s="507">
        <v>1</v>
      </c>
      <c r="G79" s="116">
        <f t="shared" si="4"/>
        <v>0</v>
      </c>
      <c r="H79" s="116">
        <f t="shared" si="5"/>
        <v>2</v>
      </c>
      <c r="I79" s="159"/>
    </row>
    <row r="80" spans="1:9">
      <c r="A80" s="194" t="s">
        <v>3190</v>
      </c>
      <c r="B80" s="162" t="s">
        <v>5740</v>
      </c>
      <c r="C80" s="507">
        <v>0</v>
      </c>
      <c r="D80" s="507">
        <v>1</v>
      </c>
      <c r="E80" s="507">
        <v>0</v>
      </c>
      <c r="F80" s="507">
        <v>1</v>
      </c>
      <c r="G80" s="116">
        <f t="shared" si="4"/>
        <v>0</v>
      </c>
      <c r="H80" s="116">
        <f t="shared" si="5"/>
        <v>2</v>
      </c>
      <c r="I80" s="159"/>
    </row>
    <row r="81" spans="1:9">
      <c r="A81" s="194" t="s">
        <v>2761</v>
      </c>
      <c r="B81" s="162" t="s">
        <v>5741</v>
      </c>
      <c r="C81" s="507">
        <v>0</v>
      </c>
      <c r="D81" s="507">
        <v>1</v>
      </c>
      <c r="E81" s="507">
        <v>0</v>
      </c>
      <c r="F81" s="507">
        <v>1</v>
      </c>
      <c r="G81" s="116">
        <f t="shared" si="4"/>
        <v>0</v>
      </c>
      <c r="H81" s="116">
        <f t="shared" si="5"/>
        <v>2</v>
      </c>
      <c r="I81" s="159"/>
    </row>
    <row r="82" spans="1:9">
      <c r="A82" s="194" t="s">
        <v>2769</v>
      </c>
      <c r="B82" s="162" t="s">
        <v>5742</v>
      </c>
      <c r="C82" s="507">
        <v>0</v>
      </c>
      <c r="D82" s="507">
        <v>1</v>
      </c>
      <c r="E82" s="507">
        <v>0</v>
      </c>
      <c r="F82" s="507">
        <v>1</v>
      </c>
      <c r="G82" s="116">
        <f t="shared" si="4"/>
        <v>0</v>
      </c>
      <c r="H82" s="116">
        <f t="shared" si="5"/>
        <v>2</v>
      </c>
      <c r="I82" s="159"/>
    </row>
    <row r="83" spans="1:9">
      <c r="A83" s="194" t="s">
        <v>2773</v>
      </c>
      <c r="B83" s="162" t="s">
        <v>5743</v>
      </c>
      <c r="C83" s="507">
        <v>0</v>
      </c>
      <c r="D83" s="507">
        <v>1</v>
      </c>
      <c r="E83" s="507">
        <v>0</v>
      </c>
      <c r="F83" s="507">
        <v>1</v>
      </c>
      <c r="G83" s="116">
        <f t="shared" si="4"/>
        <v>0</v>
      </c>
      <c r="H83" s="116">
        <f t="shared" si="5"/>
        <v>2</v>
      </c>
      <c r="I83" s="159"/>
    </row>
    <row r="84" spans="1:9">
      <c r="A84" s="194" t="s">
        <v>3707</v>
      </c>
      <c r="B84" s="162" t="s">
        <v>5744</v>
      </c>
      <c r="C84" s="507">
        <v>0</v>
      </c>
      <c r="D84" s="507">
        <v>1</v>
      </c>
      <c r="E84" s="507">
        <v>0</v>
      </c>
      <c r="F84" s="507">
        <v>1</v>
      </c>
      <c r="G84" s="116">
        <f t="shared" si="4"/>
        <v>0</v>
      </c>
      <c r="H84" s="116">
        <f t="shared" si="5"/>
        <v>2</v>
      </c>
      <c r="I84" s="159"/>
    </row>
    <row r="85" spans="1:9">
      <c r="A85" s="194" t="s">
        <v>3773</v>
      </c>
      <c r="B85" s="162" t="s">
        <v>5745</v>
      </c>
      <c r="C85" s="507">
        <v>0</v>
      </c>
      <c r="D85" s="507">
        <v>1</v>
      </c>
      <c r="E85" s="507">
        <v>0</v>
      </c>
      <c r="F85" s="507">
        <v>1</v>
      </c>
      <c r="G85" s="116">
        <f t="shared" si="4"/>
        <v>0</v>
      </c>
      <c r="H85" s="116">
        <f t="shared" si="5"/>
        <v>2</v>
      </c>
      <c r="I85" s="159"/>
    </row>
    <row r="86" spans="1:9">
      <c r="A86" s="194" t="s">
        <v>5746</v>
      </c>
      <c r="B86" s="162" t="s">
        <v>5747</v>
      </c>
      <c r="C86" s="507">
        <v>0</v>
      </c>
      <c r="D86" s="507">
        <v>1</v>
      </c>
      <c r="E86" s="507">
        <v>0</v>
      </c>
      <c r="F86" s="507">
        <v>1</v>
      </c>
      <c r="G86" s="116">
        <f t="shared" si="4"/>
        <v>0</v>
      </c>
      <c r="H86" s="116">
        <f t="shared" si="5"/>
        <v>2</v>
      </c>
      <c r="I86" s="159"/>
    </row>
    <row r="87" spans="1:9">
      <c r="A87" s="194" t="s">
        <v>5748</v>
      </c>
      <c r="B87" s="162" t="s">
        <v>5749</v>
      </c>
      <c r="C87" s="507">
        <v>0</v>
      </c>
      <c r="D87" s="507">
        <v>1</v>
      </c>
      <c r="E87" s="507">
        <v>0</v>
      </c>
      <c r="F87" s="507">
        <v>1</v>
      </c>
      <c r="G87" s="116">
        <f t="shared" si="4"/>
        <v>0</v>
      </c>
      <c r="H87" s="116">
        <f t="shared" si="5"/>
        <v>2</v>
      </c>
      <c r="I87" s="159"/>
    </row>
    <row r="88" spans="1:9" ht="24">
      <c r="A88" s="592" t="s">
        <v>5750</v>
      </c>
      <c r="B88" s="602" t="s">
        <v>5751</v>
      </c>
      <c r="C88" s="507">
        <v>0</v>
      </c>
      <c r="D88" s="507">
        <v>10</v>
      </c>
      <c r="E88" s="507">
        <v>0</v>
      </c>
      <c r="F88" s="507">
        <v>10</v>
      </c>
      <c r="G88" s="116">
        <f t="shared" si="4"/>
        <v>0</v>
      </c>
      <c r="H88" s="116">
        <f t="shared" si="5"/>
        <v>20</v>
      </c>
      <c r="I88" s="159"/>
    </row>
    <row r="89" spans="1:9">
      <c r="A89" s="592" t="s">
        <v>2161</v>
      </c>
      <c r="B89" s="602" t="s">
        <v>2162</v>
      </c>
      <c r="C89" s="507">
        <v>3</v>
      </c>
      <c r="D89" s="507">
        <v>5</v>
      </c>
      <c r="E89" s="507">
        <v>20</v>
      </c>
      <c r="F89" s="507">
        <v>22</v>
      </c>
      <c r="G89" s="116">
        <f t="shared" si="4"/>
        <v>23</v>
      </c>
      <c r="H89" s="116">
        <f t="shared" si="5"/>
        <v>27</v>
      </c>
      <c r="I89" s="159"/>
    </row>
    <row r="90" spans="1:9">
      <c r="A90" s="267" t="s">
        <v>4348</v>
      </c>
      <c r="B90" s="162" t="s">
        <v>5752</v>
      </c>
      <c r="C90" s="507">
        <v>0</v>
      </c>
      <c r="D90" s="507">
        <v>1</v>
      </c>
      <c r="E90" s="507">
        <v>0</v>
      </c>
      <c r="F90" s="507">
        <v>1</v>
      </c>
      <c r="G90" s="116">
        <f t="shared" si="4"/>
        <v>0</v>
      </c>
      <c r="H90" s="116">
        <f t="shared" si="5"/>
        <v>2</v>
      </c>
      <c r="I90" s="159"/>
    </row>
    <row r="91" spans="1:9">
      <c r="A91" s="267" t="s">
        <v>2947</v>
      </c>
      <c r="B91" s="162" t="s">
        <v>2948</v>
      </c>
      <c r="C91" s="507">
        <v>0</v>
      </c>
      <c r="D91" s="507">
        <v>1</v>
      </c>
      <c r="E91" s="507">
        <v>0</v>
      </c>
      <c r="F91" s="507">
        <v>1</v>
      </c>
      <c r="G91" s="116">
        <f t="shared" si="4"/>
        <v>0</v>
      </c>
      <c r="H91" s="116">
        <f t="shared" si="5"/>
        <v>2</v>
      </c>
      <c r="I91" s="159"/>
    </row>
    <row r="92" spans="1:9">
      <c r="A92" s="267" t="s">
        <v>2353</v>
      </c>
      <c r="B92" s="354" t="s">
        <v>2354</v>
      </c>
      <c r="C92" s="507">
        <v>760</v>
      </c>
      <c r="D92" s="507">
        <v>732</v>
      </c>
      <c r="E92" s="507">
        <v>79</v>
      </c>
      <c r="F92" s="507">
        <v>81</v>
      </c>
      <c r="G92" s="116">
        <f t="shared" si="4"/>
        <v>839</v>
      </c>
      <c r="H92" s="116">
        <f t="shared" si="5"/>
        <v>813</v>
      </c>
      <c r="I92" s="159"/>
    </row>
    <row r="93" spans="1:9">
      <c r="A93" s="592" t="s">
        <v>4360</v>
      </c>
      <c r="B93" s="602" t="s">
        <v>4361</v>
      </c>
      <c r="C93" s="507">
        <v>0</v>
      </c>
      <c r="D93" s="507">
        <v>0</v>
      </c>
      <c r="E93" s="507">
        <v>173</v>
      </c>
      <c r="F93" s="507">
        <v>161</v>
      </c>
      <c r="G93" s="116">
        <f t="shared" si="4"/>
        <v>173</v>
      </c>
      <c r="H93" s="116">
        <f t="shared" si="5"/>
        <v>161</v>
      </c>
      <c r="I93" s="159"/>
    </row>
    <row r="94" spans="1:9">
      <c r="A94" s="267" t="s">
        <v>2173</v>
      </c>
      <c r="B94" s="162" t="s">
        <v>2174</v>
      </c>
      <c r="C94" s="507">
        <v>0</v>
      </c>
      <c r="D94" s="507">
        <v>0</v>
      </c>
      <c r="E94" s="507">
        <v>0</v>
      </c>
      <c r="F94" s="507">
        <v>1</v>
      </c>
      <c r="G94" s="116">
        <f t="shared" si="4"/>
        <v>0</v>
      </c>
      <c r="H94" s="116">
        <f t="shared" si="5"/>
        <v>1</v>
      </c>
      <c r="I94" s="159"/>
    </row>
    <row r="95" spans="1:9">
      <c r="A95" s="592" t="s">
        <v>5753</v>
      </c>
      <c r="B95" s="602" t="s">
        <v>5754</v>
      </c>
      <c r="C95" s="507">
        <v>11</v>
      </c>
      <c r="D95" s="507">
        <v>12</v>
      </c>
      <c r="E95" s="507">
        <v>0</v>
      </c>
      <c r="F95" s="507">
        <v>1</v>
      </c>
      <c r="G95" s="116">
        <f t="shared" si="4"/>
        <v>11</v>
      </c>
      <c r="H95" s="116">
        <f t="shared" si="5"/>
        <v>13</v>
      </c>
      <c r="I95" s="159"/>
    </row>
    <row r="96" spans="1:9">
      <c r="A96" s="267" t="s">
        <v>5755</v>
      </c>
      <c r="B96" s="354" t="s">
        <v>5756</v>
      </c>
      <c r="C96" s="507">
        <v>287</v>
      </c>
      <c r="D96" s="507">
        <v>290</v>
      </c>
      <c r="E96" s="507">
        <v>0</v>
      </c>
      <c r="F96" s="507">
        <v>1</v>
      </c>
      <c r="G96" s="116">
        <f t="shared" si="4"/>
        <v>287</v>
      </c>
      <c r="H96" s="116">
        <f t="shared" si="5"/>
        <v>291</v>
      </c>
      <c r="I96" s="159"/>
    </row>
    <row r="97" spans="1:9">
      <c r="A97" s="267" t="s">
        <v>2179</v>
      </c>
      <c r="B97" s="354" t="s">
        <v>2180</v>
      </c>
      <c r="C97" s="507">
        <v>233</v>
      </c>
      <c r="D97" s="507">
        <v>236</v>
      </c>
      <c r="E97" s="507">
        <v>7</v>
      </c>
      <c r="F97" s="507">
        <v>7</v>
      </c>
      <c r="G97" s="116">
        <f t="shared" si="4"/>
        <v>240</v>
      </c>
      <c r="H97" s="116">
        <f t="shared" si="5"/>
        <v>243</v>
      </c>
      <c r="I97" s="159"/>
    </row>
    <row r="98" spans="1:9">
      <c r="A98" s="267" t="s">
        <v>2491</v>
      </c>
      <c r="B98" s="354" t="s">
        <v>5757</v>
      </c>
      <c r="C98" s="507">
        <v>513</v>
      </c>
      <c r="D98" s="507">
        <v>493</v>
      </c>
      <c r="E98" s="507">
        <v>380</v>
      </c>
      <c r="F98" s="507">
        <v>364</v>
      </c>
      <c r="G98" s="116">
        <f t="shared" si="4"/>
        <v>893</v>
      </c>
      <c r="H98" s="116">
        <f t="shared" si="5"/>
        <v>857</v>
      </c>
      <c r="I98" s="159"/>
    </row>
    <row r="99" spans="1:9">
      <c r="A99" s="194" t="s">
        <v>5758</v>
      </c>
      <c r="B99" s="162" t="s">
        <v>5759</v>
      </c>
      <c r="C99" s="507">
        <v>0</v>
      </c>
      <c r="D99" s="507">
        <v>1</v>
      </c>
      <c r="E99" s="507">
        <v>0</v>
      </c>
      <c r="F99" s="507">
        <v>1</v>
      </c>
      <c r="G99" s="116">
        <f t="shared" si="4"/>
        <v>0</v>
      </c>
      <c r="H99" s="116">
        <f t="shared" si="5"/>
        <v>2</v>
      </c>
      <c r="I99" s="159"/>
    </row>
    <row r="100" spans="1:9" ht="24">
      <c r="A100" s="267" t="s">
        <v>3943</v>
      </c>
      <c r="B100" s="354" t="s">
        <v>5760</v>
      </c>
      <c r="C100" s="507">
        <v>0</v>
      </c>
      <c r="D100" s="507">
        <v>0</v>
      </c>
      <c r="E100" s="507">
        <v>6</v>
      </c>
      <c r="F100" s="507">
        <v>7</v>
      </c>
      <c r="G100" s="116">
        <f t="shared" si="4"/>
        <v>6</v>
      </c>
      <c r="H100" s="116">
        <f t="shared" si="5"/>
        <v>7</v>
      </c>
      <c r="I100" s="159"/>
    </row>
    <row r="101" spans="1:9">
      <c r="A101" s="375" t="s">
        <v>5761</v>
      </c>
      <c r="B101" s="162" t="s">
        <v>5762</v>
      </c>
      <c r="C101" s="507">
        <v>0</v>
      </c>
      <c r="D101" s="507">
        <v>10</v>
      </c>
      <c r="E101" s="507">
        <v>0</v>
      </c>
      <c r="F101" s="507">
        <v>1</v>
      </c>
      <c r="G101" s="116">
        <f t="shared" si="4"/>
        <v>0</v>
      </c>
      <c r="H101" s="116">
        <f t="shared" si="5"/>
        <v>11</v>
      </c>
      <c r="I101" s="159"/>
    </row>
    <row r="102" spans="1:9" ht="24">
      <c r="A102" s="267" t="s">
        <v>3474</v>
      </c>
      <c r="B102" s="354" t="s">
        <v>3475</v>
      </c>
      <c r="C102" s="507">
        <v>0</v>
      </c>
      <c r="D102" s="507">
        <v>1</v>
      </c>
      <c r="E102" s="507">
        <v>5</v>
      </c>
      <c r="F102" s="507">
        <v>6</v>
      </c>
      <c r="G102" s="116">
        <f t="shared" si="4"/>
        <v>5</v>
      </c>
      <c r="H102" s="116">
        <f t="shared" si="5"/>
        <v>7</v>
      </c>
      <c r="I102" s="159"/>
    </row>
    <row r="103" spans="1:9">
      <c r="A103" s="267" t="s">
        <v>2191</v>
      </c>
      <c r="B103" s="354" t="s">
        <v>2192</v>
      </c>
      <c r="C103" s="507">
        <v>5</v>
      </c>
      <c r="D103" s="507">
        <v>5</v>
      </c>
      <c r="E103" s="507">
        <v>12</v>
      </c>
      <c r="F103" s="507">
        <v>12</v>
      </c>
      <c r="G103" s="116">
        <f t="shared" si="4"/>
        <v>17</v>
      </c>
      <c r="H103" s="116">
        <f t="shared" si="5"/>
        <v>17</v>
      </c>
      <c r="I103" s="159"/>
    </row>
    <row r="104" spans="1:9">
      <c r="A104" s="604" t="s">
        <v>5400</v>
      </c>
      <c r="B104" s="605" t="s">
        <v>5401</v>
      </c>
      <c r="C104" s="507">
        <v>103</v>
      </c>
      <c r="D104" s="507">
        <v>104</v>
      </c>
      <c r="E104" s="507">
        <v>203</v>
      </c>
      <c r="F104" s="507">
        <v>221</v>
      </c>
      <c r="G104" s="116">
        <f t="shared" si="4"/>
        <v>306</v>
      </c>
      <c r="H104" s="116">
        <f t="shared" si="5"/>
        <v>325</v>
      </c>
      <c r="I104" s="159"/>
    </row>
    <row r="105" spans="1:9" ht="24">
      <c r="A105" s="267" t="s">
        <v>2193</v>
      </c>
      <c r="B105" s="354" t="s">
        <v>2194</v>
      </c>
      <c r="C105" s="507">
        <v>124</v>
      </c>
      <c r="D105" s="507">
        <v>120</v>
      </c>
      <c r="E105" s="507">
        <v>357</v>
      </c>
      <c r="F105" s="507">
        <v>359</v>
      </c>
      <c r="G105" s="116">
        <f t="shared" ref="G105:G126" si="6">C105+E105</f>
        <v>481</v>
      </c>
      <c r="H105" s="116">
        <f t="shared" ref="H105:H126" si="7">D105+F105</f>
        <v>479</v>
      </c>
      <c r="I105" s="159"/>
    </row>
    <row r="106" spans="1:9">
      <c r="A106" s="267" t="s">
        <v>2235</v>
      </c>
      <c r="B106" s="354" t="s">
        <v>2236</v>
      </c>
      <c r="C106" s="507">
        <v>0</v>
      </c>
      <c r="D106" s="507">
        <v>1</v>
      </c>
      <c r="E106" s="507">
        <v>12</v>
      </c>
      <c r="F106" s="507">
        <v>13</v>
      </c>
      <c r="G106" s="116">
        <f t="shared" si="6"/>
        <v>12</v>
      </c>
      <c r="H106" s="116">
        <f t="shared" si="7"/>
        <v>14</v>
      </c>
      <c r="I106" s="159"/>
    </row>
    <row r="107" spans="1:9">
      <c r="A107" s="267" t="s">
        <v>2195</v>
      </c>
      <c r="B107" s="354" t="s">
        <v>2196</v>
      </c>
      <c r="C107" s="507">
        <v>0</v>
      </c>
      <c r="D107" s="507">
        <v>1</v>
      </c>
      <c r="E107" s="507">
        <v>322</v>
      </c>
      <c r="F107" s="507">
        <v>358</v>
      </c>
      <c r="G107" s="116">
        <f t="shared" si="6"/>
        <v>322</v>
      </c>
      <c r="H107" s="116">
        <f t="shared" si="7"/>
        <v>359</v>
      </c>
      <c r="I107" s="159"/>
    </row>
    <row r="108" spans="1:9">
      <c r="A108" s="267" t="s">
        <v>2197</v>
      </c>
      <c r="B108" s="354" t="s">
        <v>2198</v>
      </c>
      <c r="C108" s="507">
        <v>9</v>
      </c>
      <c r="D108" s="507">
        <v>9</v>
      </c>
      <c r="E108" s="507">
        <v>329</v>
      </c>
      <c r="F108" s="507">
        <v>340</v>
      </c>
      <c r="G108" s="116">
        <f t="shared" si="6"/>
        <v>338</v>
      </c>
      <c r="H108" s="116">
        <f t="shared" si="7"/>
        <v>349</v>
      </c>
      <c r="I108" s="159"/>
    </row>
    <row r="109" spans="1:9">
      <c r="A109" s="7" t="s">
        <v>2571</v>
      </c>
      <c r="B109" s="120" t="s">
        <v>2572</v>
      </c>
      <c r="C109" s="507">
        <v>0</v>
      </c>
      <c r="D109" s="507">
        <v>0</v>
      </c>
      <c r="E109" s="507">
        <v>0</v>
      </c>
      <c r="F109" s="507">
        <v>2</v>
      </c>
      <c r="G109" s="116">
        <f t="shared" si="6"/>
        <v>0</v>
      </c>
      <c r="H109" s="116">
        <f t="shared" si="7"/>
        <v>2</v>
      </c>
      <c r="I109" s="159"/>
    </row>
    <row r="110" spans="1:9">
      <c r="A110" s="267" t="s">
        <v>2201</v>
      </c>
      <c r="B110" s="354" t="s">
        <v>2202</v>
      </c>
      <c r="C110" s="507">
        <v>1</v>
      </c>
      <c r="D110" s="507">
        <v>1</v>
      </c>
      <c r="E110" s="507">
        <v>77</v>
      </c>
      <c r="F110" s="507">
        <v>84</v>
      </c>
      <c r="G110" s="116">
        <f t="shared" si="6"/>
        <v>78</v>
      </c>
      <c r="H110" s="116">
        <f t="shared" si="7"/>
        <v>85</v>
      </c>
      <c r="I110" s="355"/>
    </row>
    <row r="111" spans="1:9" ht="24">
      <c r="A111" s="267" t="s">
        <v>2203</v>
      </c>
      <c r="B111" s="354" t="s">
        <v>2204</v>
      </c>
      <c r="C111" s="507">
        <v>21</v>
      </c>
      <c r="D111" s="507">
        <v>20</v>
      </c>
      <c r="E111" s="507">
        <v>698</v>
      </c>
      <c r="F111" s="507">
        <v>748</v>
      </c>
      <c r="G111" s="116">
        <f t="shared" si="6"/>
        <v>719</v>
      </c>
      <c r="H111" s="116">
        <f t="shared" si="7"/>
        <v>768</v>
      </c>
      <c r="I111" s="159"/>
    </row>
    <row r="112" spans="1:9">
      <c r="A112" s="11" t="s">
        <v>3476</v>
      </c>
      <c r="B112" s="12" t="s">
        <v>3477</v>
      </c>
      <c r="C112" s="507">
        <v>0</v>
      </c>
      <c r="D112" s="507">
        <v>1</v>
      </c>
      <c r="E112" s="507">
        <v>2</v>
      </c>
      <c r="F112" s="507">
        <v>3</v>
      </c>
      <c r="G112" s="116">
        <f t="shared" si="6"/>
        <v>2</v>
      </c>
      <c r="H112" s="116">
        <f t="shared" si="7"/>
        <v>4</v>
      </c>
      <c r="I112" s="159"/>
    </row>
    <row r="113" spans="1:9">
      <c r="A113" s="592" t="s">
        <v>2205</v>
      </c>
      <c r="B113" s="602" t="s">
        <v>2206</v>
      </c>
      <c r="C113" s="507">
        <v>0</v>
      </c>
      <c r="D113" s="507">
        <v>0</v>
      </c>
      <c r="E113" s="507">
        <v>356</v>
      </c>
      <c r="F113" s="507">
        <v>396</v>
      </c>
      <c r="G113" s="116">
        <f t="shared" si="6"/>
        <v>356</v>
      </c>
      <c r="H113" s="116">
        <f t="shared" si="7"/>
        <v>396</v>
      </c>
      <c r="I113" s="159"/>
    </row>
    <row r="114" spans="1:9">
      <c r="A114" s="267" t="s">
        <v>2573</v>
      </c>
      <c r="B114" s="354" t="s">
        <v>2574</v>
      </c>
      <c r="C114" s="507">
        <v>0</v>
      </c>
      <c r="D114" s="507">
        <v>1</v>
      </c>
      <c r="E114" s="507">
        <v>43</v>
      </c>
      <c r="F114" s="507">
        <v>48</v>
      </c>
      <c r="G114" s="116">
        <f t="shared" si="6"/>
        <v>43</v>
      </c>
      <c r="H114" s="116">
        <f t="shared" si="7"/>
        <v>49</v>
      </c>
      <c r="I114" s="159"/>
    </row>
    <row r="115" spans="1:9" ht="24">
      <c r="A115" s="267" t="s">
        <v>2209</v>
      </c>
      <c r="B115" s="354" t="s">
        <v>2210</v>
      </c>
      <c r="C115" s="507">
        <v>0</v>
      </c>
      <c r="D115" s="507">
        <v>1</v>
      </c>
      <c r="E115" s="507">
        <v>943</v>
      </c>
      <c r="F115" s="507">
        <v>957</v>
      </c>
      <c r="G115" s="116">
        <f t="shared" si="6"/>
        <v>943</v>
      </c>
      <c r="H115" s="116">
        <f t="shared" si="7"/>
        <v>958</v>
      </c>
      <c r="I115" s="159"/>
    </row>
    <row r="116" spans="1:9">
      <c r="A116" s="267" t="s">
        <v>2211</v>
      </c>
      <c r="B116" s="354" t="s">
        <v>2212</v>
      </c>
      <c r="C116" s="507">
        <v>0</v>
      </c>
      <c r="D116" s="507">
        <v>5</v>
      </c>
      <c r="E116" s="507">
        <v>561</v>
      </c>
      <c r="F116" s="507">
        <v>596</v>
      </c>
      <c r="G116" s="116">
        <f t="shared" si="6"/>
        <v>561</v>
      </c>
      <c r="H116" s="116">
        <f t="shared" si="7"/>
        <v>601</v>
      </c>
      <c r="I116" s="159"/>
    </row>
    <row r="117" spans="1:9">
      <c r="A117" s="267" t="s">
        <v>2583</v>
      </c>
      <c r="B117" s="354" t="s">
        <v>2584</v>
      </c>
      <c r="C117" s="507">
        <v>6</v>
      </c>
      <c r="D117" s="507">
        <v>7</v>
      </c>
      <c r="E117" s="507">
        <v>276</v>
      </c>
      <c r="F117" s="507">
        <v>270</v>
      </c>
      <c r="G117" s="116">
        <f t="shared" si="6"/>
        <v>282</v>
      </c>
      <c r="H117" s="116">
        <f t="shared" si="7"/>
        <v>277</v>
      </c>
      <c r="I117" s="607"/>
    </row>
    <row r="118" spans="1:9" ht="24">
      <c r="A118" s="267" t="s">
        <v>2215</v>
      </c>
      <c r="B118" s="354" t="s">
        <v>2216</v>
      </c>
      <c r="C118" s="507">
        <v>33</v>
      </c>
      <c r="D118" s="507">
        <v>32</v>
      </c>
      <c r="E118" s="507">
        <v>1716</v>
      </c>
      <c r="F118" s="507">
        <v>1730</v>
      </c>
      <c r="G118" s="116">
        <f t="shared" si="6"/>
        <v>1749</v>
      </c>
      <c r="H118" s="116">
        <f t="shared" si="7"/>
        <v>1762</v>
      </c>
      <c r="I118" s="607"/>
    </row>
    <row r="119" spans="1:9">
      <c r="A119" s="7" t="s">
        <v>3480</v>
      </c>
      <c r="B119" s="120" t="s">
        <v>3481</v>
      </c>
      <c r="C119" s="507">
        <v>0</v>
      </c>
      <c r="D119" s="507">
        <v>0</v>
      </c>
      <c r="E119" s="507">
        <v>4</v>
      </c>
      <c r="F119" s="507">
        <v>5</v>
      </c>
      <c r="G119" s="116">
        <f t="shared" si="6"/>
        <v>4</v>
      </c>
      <c r="H119" s="116">
        <f t="shared" si="7"/>
        <v>5</v>
      </c>
      <c r="I119" s="607"/>
    </row>
    <row r="120" spans="1:9" ht="24">
      <c r="A120" s="267" t="s">
        <v>2587</v>
      </c>
      <c r="B120" s="354" t="s">
        <v>2588</v>
      </c>
      <c r="C120" s="507">
        <v>8</v>
      </c>
      <c r="D120" s="507">
        <v>10</v>
      </c>
      <c r="E120" s="507">
        <v>723</v>
      </c>
      <c r="F120" s="507">
        <v>680</v>
      </c>
      <c r="G120" s="116">
        <f t="shared" si="6"/>
        <v>731</v>
      </c>
      <c r="H120" s="116">
        <f t="shared" si="7"/>
        <v>690</v>
      </c>
      <c r="I120" s="607"/>
    </row>
    <row r="121" spans="1:9">
      <c r="A121" s="313" t="s">
        <v>5763</v>
      </c>
      <c r="B121" s="354" t="s">
        <v>5764</v>
      </c>
      <c r="C121" s="507">
        <v>28</v>
      </c>
      <c r="D121" s="507">
        <v>30</v>
      </c>
      <c r="E121" s="507">
        <v>0</v>
      </c>
      <c r="F121" s="507">
        <v>0</v>
      </c>
      <c r="G121" s="116">
        <f t="shared" si="6"/>
        <v>28</v>
      </c>
      <c r="H121" s="116">
        <f t="shared" si="7"/>
        <v>30</v>
      </c>
      <c r="I121" s="607"/>
    </row>
    <row r="122" spans="1:9">
      <c r="A122" s="267" t="s">
        <v>5765</v>
      </c>
      <c r="B122" s="354" t="s">
        <v>5766</v>
      </c>
      <c r="C122" s="507">
        <v>2759</v>
      </c>
      <c r="D122" s="507">
        <v>2300</v>
      </c>
      <c r="E122" s="507">
        <v>13</v>
      </c>
      <c r="F122" s="507">
        <v>0</v>
      </c>
      <c r="G122" s="116">
        <f t="shared" si="6"/>
        <v>2772</v>
      </c>
      <c r="H122" s="116">
        <f t="shared" si="7"/>
        <v>2300</v>
      </c>
      <c r="I122" s="607"/>
    </row>
    <row r="123" spans="1:9">
      <c r="A123" s="313" t="s">
        <v>5767</v>
      </c>
      <c r="B123" s="354" t="s">
        <v>5768</v>
      </c>
      <c r="C123" s="507">
        <v>112</v>
      </c>
      <c r="D123" s="507">
        <v>110</v>
      </c>
      <c r="E123" s="507">
        <v>2</v>
      </c>
      <c r="F123" s="507">
        <v>0</v>
      </c>
      <c r="G123" s="116">
        <f t="shared" si="6"/>
        <v>114</v>
      </c>
      <c r="H123" s="116">
        <f t="shared" si="7"/>
        <v>110</v>
      </c>
      <c r="I123" s="607"/>
    </row>
    <row r="124" spans="1:9">
      <c r="A124" s="313" t="s">
        <v>5769</v>
      </c>
      <c r="B124" s="605" t="s">
        <v>5770</v>
      </c>
      <c r="C124" s="507">
        <v>62</v>
      </c>
      <c r="D124" s="507">
        <v>69</v>
      </c>
      <c r="E124" s="507">
        <v>1</v>
      </c>
      <c r="F124" s="507">
        <v>0</v>
      </c>
      <c r="G124" s="116">
        <f t="shared" si="6"/>
        <v>63</v>
      </c>
      <c r="H124" s="116">
        <f t="shared" si="7"/>
        <v>69</v>
      </c>
      <c r="I124" s="607"/>
    </row>
    <row r="125" spans="1:9">
      <c r="A125" s="313" t="s">
        <v>5771</v>
      </c>
      <c r="B125" s="354" t="s">
        <v>5772</v>
      </c>
      <c r="C125" s="507">
        <v>0</v>
      </c>
      <c r="D125" s="507">
        <v>1</v>
      </c>
      <c r="E125" s="507">
        <v>0</v>
      </c>
      <c r="F125" s="507">
        <v>0</v>
      </c>
      <c r="G125" s="116">
        <f t="shared" si="6"/>
        <v>0</v>
      </c>
      <c r="H125" s="116">
        <f t="shared" si="7"/>
        <v>1</v>
      </c>
      <c r="I125" s="607"/>
    </row>
    <row r="126" spans="1:9">
      <c r="A126" s="194" t="s">
        <v>5773</v>
      </c>
      <c r="B126" s="162" t="s">
        <v>5774</v>
      </c>
      <c r="C126" s="507">
        <v>389</v>
      </c>
      <c r="D126" s="507">
        <v>385</v>
      </c>
      <c r="E126" s="507">
        <v>0</v>
      </c>
      <c r="F126" s="507">
        <v>0</v>
      </c>
      <c r="G126" s="116">
        <f t="shared" si="6"/>
        <v>389</v>
      </c>
      <c r="H126" s="116">
        <f t="shared" si="7"/>
        <v>385</v>
      </c>
      <c r="I126" s="607"/>
    </row>
    <row r="127" spans="1:9">
      <c r="A127" s="224"/>
      <c r="B127" s="1355" t="s">
        <v>15</v>
      </c>
      <c r="C127" s="122">
        <f t="shared" ref="C127:H127" si="8">SUM(C9:C126)</f>
        <v>11786</v>
      </c>
      <c r="D127" s="122">
        <f t="shared" si="8"/>
        <v>11007</v>
      </c>
      <c r="E127" s="122">
        <f t="shared" si="8"/>
        <v>9117</v>
      </c>
      <c r="F127" s="122">
        <f t="shared" si="8"/>
        <v>9408</v>
      </c>
      <c r="G127" s="122">
        <f t="shared" si="8"/>
        <v>20903</v>
      </c>
      <c r="H127" s="122">
        <f t="shared" si="8"/>
        <v>20415</v>
      </c>
      <c r="I127" s="159"/>
    </row>
    <row r="128" spans="1:9">
      <c r="A128" s="3547" t="s">
        <v>2245</v>
      </c>
      <c r="B128" s="3548"/>
      <c r="C128" s="119"/>
      <c r="D128" s="119"/>
      <c r="E128" s="119"/>
      <c r="F128" s="119"/>
      <c r="G128" s="119"/>
      <c r="H128" s="119"/>
    </row>
    <row r="129" spans="1:11">
      <c r="A129" s="20" t="s">
        <v>2246</v>
      </c>
      <c r="B129" s="1354" t="s">
        <v>2247</v>
      </c>
      <c r="C129" s="119"/>
      <c r="D129" s="119"/>
      <c r="E129" s="119"/>
      <c r="F129" s="119"/>
      <c r="G129" s="119"/>
      <c r="H129" s="119"/>
    </row>
    <row r="130" spans="1:11">
      <c r="A130" s="20" t="s">
        <v>2248</v>
      </c>
      <c r="B130" s="1354" t="s">
        <v>2249</v>
      </c>
      <c r="C130" s="119"/>
      <c r="D130" s="119"/>
      <c r="E130" s="119"/>
      <c r="F130" s="119"/>
      <c r="G130" s="119"/>
      <c r="H130" s="119"/>
    </row>
    <row r="131" spans="1:11">
      <c r="A131" s="20" t="s">
        <v>2250</v>
      </c>
      <c r="B131" s="1354" t="s">
        <v>2251</v>
      </c>
      <c r="C131" s="119"/>
      <c r="D131" s="119"/>
      <c r="E131" s="119"/>
      <c r="F131" s="119"/>
      <c r="G131" s="119"/>
      <c r="H131" s="119"/>
    </row>
    <row r="132" spans="1:11">
      <c r="A132" s="20" t="s">
        <v>2252</v>
      </c>
      <c r="B132" s="1354" t="s">
        <v>2253</v>
      </c>
      <c r="C132" s="119"/>
      <c r="D132" s="119"/>
      <c r="E132" s="119"/>
      <c r="F132" s="119"/>
      <c r="G132" s="119"/>
      <c r="H132" s="119"/>
    </row>
    <row r="133" spans="1:11">
      <c r="A133" s="20" t="s">
        <v>2254</v>
      </c>
      <c r="B133" s="1354" t="s">
        <v>2255</v>
      </c>
      <c r="C133" s="119"/>
      <c r="D133" s="119"/>
      <c r="E133" s="119"/>
      <c r="F133" s="119"/>
      <c r="G133" s="119"/>
      <c r="H133" s="119"/>
    </row>
    <row r="134" spans="1:11">
      <c r="A134" s="20" t="s">
        <v>2256</v>
      </c>
      <c r="B134" s="1354" t="s">
        <v>2257</v>
      </c>
      <c r="C134" s="119"/>
      <c r="D134" s="119"/>
      <c r="E134" s="119"/>
      <c r="F134" s="119"/>
      <c r="G134" s="119"/>
      <c r="H134" s="119"/>
    </row>
    <row r="135" spans="1:11" ht="36">
      <c r="A135" s="20" t="s">
        <v>2258</v>
      </c>
      <c r="B135" s="1354" t="s">
        <v>2259</v>
      </c>
      <c r="C135" s="119"/>
      <c r="D135" s="119"/>
      <c r="E135" s="119"/>
      <c r="F135" s="119"/>
      <c r="G135" s="119"/>
      <c r="H135" s="119"/>
    </row>
    <row r="136" spans="1:11" ht="48">
      <c r="A136" s="20" t="s">
        <v>2260</v>
      </c>
      <c r="B136" s="1354" t="s">
        <v>2261</v>
      </c>
      <c r="C136" s="119"/>
      <c r="D136" s="119"/>
      <c r="E136" s="119"/>
      <c r="F136" s="119"/>
      <c r="G136" s="119"/>
      <c r="H136" s="119"/>
    </row>
    <row r="137" spans="1:11">
      <c r="A137" s="3549" t="s">
        <v>2262</v>
      </c>
      <c r="B137" s="3550"/>
      <c r="C137" s="119"/>
      <c r="D137" s="119"/>
      <c r="E137" s="119"/>
      <c r="F137" s="119"/>
      <c r="G137" s="119"/>
      <c r="H137" s="119"/>
    </row>
    <row r="138" spans="1:11">
      <c r="A138" s="608"/>
      <c r="B138" s="121" t="s">
        <v>2263</v>
      </c>
      <c r="C138" s="122">
        <f t="shared" ref="C138:H138" si="9">C127</f>
        <v>11786</v>
      </c>
      <c r="D138" s="122">
        <f t="shared" si="9"/>
        <v>11007</v>
      </c>
      <c r="E138" s="122">
        <f t="shared" si="9"/>
        <v>9117</v>
      </c>
      <c r="F138" s="609">
        <f t="shared" si="9"/>
        <v>9408</v>
      </c>
      <c r="G138" s="122">
        <f t="shared" si="9"/>
        <v>20903</v>
      </c>
      <c r="H138" s="122">
        <f t="shared" si="9"/>
        <v>20415</v>
      </c>
      <c r="I138" s="264"/>
      <c r="K138" s="79"/>
    </row>
    <row r="139" spans="1:11">
      <c r="A139" s="127"/>
      <c r="B139" s="127"/>
      <c r="C139" s="127"/>
      <c r="D139" s="127"/>
      <c r="E139" s="127"/>
      <c r="F139" s="127"/>
      <c r="G139" s="127"/>
      <c r="H139" s="127"/>
    </row>
    <row r="140" spans="1:11">
      <c r="A140" s="127"/>
      <c r="B140" s="127"/>
      <c r="C140" s="127"/>
      <c r="D140" s="127"/>
      <c r="E140" s="127"/>
      <c r="F140" s="127"/>
      <c r="G140" s="127"/>
      <c r="H140" s="127"/>
    </row>
    <row r="141" spans="1:11">
      <c r="A141" s="127"/>
      <c r="B141" s="127"/>
      <c r="C141" s="127"/>
      <c r="D141" s="127"/>
      <c r="E141" s="127"/>
      <c r="F141" s="127"/>
      <c r="G141" s="127"/>
      <c r="H141" s="127"/>
    </row>
    <row r="142" spans="1:11">
      <c r="A142" s="127"/>
      <c r="B142" s="127"/>
      <c r="C142" s="127"/>
      <c r="D142" s="127"/>
      <c r="E142" s="127"/>
      <c r="F142" s="127"/>
      <c r="G142" s="127"/>
      <c r="H142" s="127"/>
    </row>
    <row r="143" spans="1:11">
      <c r="A143" s="127"/>
      <c r="B143" s="127"/>
      <c r="C143" s="127"/>
      <c r="D143" s="298"/>
      <c r="E143" s="127"/>
      <c r="F143" s="298"/>
      <c r="G143" s="127"/>
      <c r="H143" s="127"/>
    </row>
    <row r="144" spans="1:11">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8">
    <mergeCell ref="C6:D6"/>
    <mergeCell ref="E6:F6"/>
    <mergeCell ref="G6:H6"/>
    <mergeCell ref="A128:B128"/>
    <mergeCell ref="A137:B137"/>
    <mergeCell ref="A6:A7"/>
    <mergeCell ref="B6:B7"/>
    <mergeCell ref="A8:B8"/>
  </mergeCells>
  <conditionalFormatting sqref="A128">
    <cfRule type="duplicateValues" dxfId="213" priority="1"/>
    <cfRule type="duplicateValues" dxfId="212" priority="2"/>
  </conditionalFormatting>
  <conditionalFormatting sqref="A137">
    <cfRule type="duplicateValues" dxfId="211" priority="3"/>
    <cfRule type="duplicateValues" dxfId="210" priority="4"/>
  </conditionalFormatting>
  <conditionalFormatting sqref="A138">
    <cfRule type="duplicateValues" dxfId="209" priority="7"/>
  </conditionalFormatting>
  <conditionalFormatting sqref="A129:A136">
    <cfRule type="duplicateValues" dxfId="208" priority="5"/>
    <cfRule type="duplicateValues" dxfId="207" priority="6"/>
  </conditionalFormatting>
  <conditionalFormatting sqref="A1:A6 A8:A127">
    <cfRule type="duplicateValues" dxfId="206" priority="8"/>
    <cfRule type="duplicateValues" dxfId="205" priority="9"/>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1328"/>
  <sheetViews>
    <sheetView workbookViewId="0">
      <pane ySplit="7" topLeftCell="A8" activePane="bottomLeft" state="frozen"/>
      <selection pane="bottomLeft" activeCell="K15" sqref="K15"/>
    </sheetView>
  </sheetViews>
  <sheetFormatPr defaultColWidth="9" defaultRowHeight="15"/>
  <cols>
    <col min="2" max="2" width="60.7109375" customWidth="1"/>
    <col min="3" max="3" width="10.28515625" customWidth="1"/>
    <col min="4" max="4" width="10.28515625" style="133" customWidth="1"/>
    <col min="5" max="5" width="10.28515625" customWidth="1"/>
    <col min="6" max="6" width="10.28515625" style="133" customWidth="1"/>
    <col min="7" max="7" width="10.28515625" customWidth="1"/>
    <col min="8" max="8" width="10.28515625" style="133" customWidth="1"/>
  </cols>
  <sheetData>
    <row r="1" spans="1:8">
      <c r="A1" s="306"/>
      <c r="B1" s="86" t="s">
        <v>0</v>
      </c>
      <c r="C1" s="84" t="s">
        <v>251</v>
      </c>
      <c r="D1" s="84"/>
      <c r="E1" s="547"/>
      <c r="F1" s="547"/>
      <c r="G1" s="548"/>
      <c r="H1" s="547"/>
    </row>
    <row r="2" spans="1:8">
      <c r="A2" s="306"/>
      <c r="B2" s="86" t="s">
        <v>2</v>
      </c>
      <c r="C2" s="84" t="s">
        <v>5141</v>
      </c>
      <c r="D2" s="84"/>
      <c r="E2" s="399"/>
      <c r="F2" s="399"/>
      <c r="G2" s="239"/>
      <c r="H2" s="547"/>
    </row>
    <row r="3" spans="1:8">
      <c r="A3" s="306"/>
      <c r="B3" s="86" t="s">
        <v>1787</v>
      </c>
      <c r="C3" s="83" t="s">
        <v>1788</v>
      </c>
      <c r="D3" s="83"/>
      <c r="E3" s="547"/>
      <c r="F3" s="547"/>
      <c r="G3" s="548"/>
      <c r="H3" s="547"/>
    </row>
    <row r="4" spans="1:8">
      <c r="A4" s="306"/>
      <c r="B4" s="86" t="s">
        <v>77</v>
      </c>
      <c r="C4" s="85" t="s">
        <v>5775</v>
      </c>
      <c r="D4" s="85"/>
      <c r="E4" s="547"/>
      <c r="F4" s="547"/>
      <c r="G4" s="548"/>
      <c r="H4" s="547"/>
    </row>
    <row r="5" spans="1:8">
      <c r="A5" s="138"/>
      <c r="B5" s="84"/>
      <c r="C5" s="547"/>
      <c r="D5" s="547"/>
      <c r="E5" s="547"/>
      <c r="F5" s="547"/>
      <c r="G5" s="548"/>
      <c r="H5" s="547"/>
    </row>
    <row r="6" spans="1:8">
      <c r="A6" s="3554" t="s">
        <v>276</v>
      </c>
      <c r="B6" s="3554" t="s">
        <v>277</v>
      </c>
      <c r="C6" s="3476" t="s">
        <v>255</v>
      </c>
      <c r="D6" s="3477"/>
      <c r="E6" s="3478" t="s">
        <v>256</v>
      </c>
      <c r="F6" s="3479"/>
      <c r="G6" s="3598" t="s">
        <v>144</v>
      </c>
      <c r="H6" s="3598"/>
    </row>
    <row r="7" spans="1:8" ht="24">
      <c r="A7" s="3555"/>
      <c r="B7" s="3555"/>
      <c r="C7" s="89" t="s">
        <v>190</v>
      </c>
      <c r="D7" s="7" t="s">
        <v>257</v>
      </c>
      <c r="E7" s="89" t="s">
        <v>190</v>
      </c>
      <c r="F7" s="7" t="s">
        <v>257</v>
      </c>
      <c r="G7" s="89" t="s">
        <v>190</v>
      </c>
      <c r="H7" s="7" t="s">
        <v>257</v>
      </c>
    </row>
    <row r="8" spans="1:8">
      <c r="A8" s="3556" t="s">
        <v>1799</v>
      </c>
      <c r="B8" s="3557"/>
      <c r="C8" s="549"/>
      <c r="D8" s="549"/>
      <c r="E8" s="549"/>
      <c r="F8" s="549"/>
      <c r="G8" s="550"/>
      <c r="H8" s="550"/>
    </row>
    <row r="9" spans="1:8" ht="24">
      <c r="A9" s="359" t="s">
        <v>2617</v>
      </c>
      <c r="B9" s="551" t="s">
        <v>2618</v>
      </c>
      <c r="C9" s="248"/>
      <c r="D9" s="248"/>
      <c r="E9" s="248">
        <v>1</v>
      </c>
      <c r="F9" s="248">
        <v>5</v>
      </c>
      <c r="G9" s="248">
        <f t="shared" ref="G9:G72" si="0">C9+E9</f>
        <v>1</v>
      </c>
      <c r="H9" s="248">
        <f t="shared" ref="H9:H72" si="1">D9+F9</f>
        <v>5</v>
      </c>
    </row>
    <row r="10" spans="1:8">
      <c r="A10" s="375" t="s">
        <v>4308</v>
      </c>
      <c r="B10" s="552" t="s">
        <v>4309</v>
      </c>
      <c r="C10" s="248"/>
      <c r="D10" s="248"/>
      <c r="E10" s="248">
        <v>1</v>
      </c>
      <c r="F10" s="248">
        <v>4</v>
      </c>
      <c r="G10" s="248">
        <f t="shared" si="0"/>
        <v>1</v>
      </c>
      <c r="H10" s="248">
        <f t="shared" si="1"/>
        <v>4</v>
      </c>
    </row>
    <row r="11" spans="1:8">
      <c r="A11" s="329" t="s">
        <v>2619</v>
      </c>
      <c r="B11" s="380" t="s">
        <v>2620</v>
      </c>
      <c r="C11" s="147"/>
      <c r="D11" s="147"/>
      <c r="E11" s="248">
        <v>0</v>
      </c>
      <c r="F11" s="248">
        <v>1</v>
      </c>
      <c r="G11" s="248">
        <f t="shared" si="0"/>
        <v>0</v>
      </c>
      <c r="H11" s="248">
        <f t="shared" si="1"/>
        <v>1</v>
      </c>
    </row>
    <row r="12" spans="1:8">
      <c r="A12" s="375" t="s">
        <v>5776</v>
      </c>
      <c r="B12" s="379" t="s">
        <v>5777</v>
      </c>
      <c r="C12" s="248"/>
      <c r="D12" s="248"/>
      <c r="E12" s="248">
        <v>0</v>
      </c>
      <c r="F12" s="248">
        <v>1</v>
      </c>
      <c r="G12" s="248">
        <f t="shared" si="0"/>
        <v>0</v>
      </c>
      <c r="H12" s="248">
        <f t="shared" si="1"/>
        <v>1</v>
      </c>
    </row>
    <row r="13" spans="1:8">
      <c r="A13" s="193" t="s">
        <v>5778</v>
      </c>
      <c r="B13" s="379" t="s">
        <v>5779</v>
      </c>
      <c r="C13" s="248"/>
      <c r="D13" s="248"/>
      <c r="E13" s="248">
        <v>0</v>
      </c>
      <c r="F13" s="248">
        <v>2</v>
      </c>
      <c r="G13" s="248">
        <f t="shared" si="0"/>
        <v>0</v>
      </c>
      <c r="H13" s="248">
        <f t="shared" si="1"/>
        <v>2</v>
      </c>
    </row>
    <row r="14" spans="1:8">
      <c r="A14" s="267" t="s">
        <v>3027</v>
      </c>
      <c r="B14" s="551" t="s">
        <v>3028</v>
      </c>
      <c r="C14" s="248"/>
      <c r="D14" s="248"/>
      <c r="E14" s="248">
        <v>0</v>
      </c>
      <c r="F14" s="248">
        <v>5</v>
      </c>
      <c r="G14" s="248">
        <f t="shared" si="0"/>
        <v>0</v>
      </c>
      <c r="H14" s="248">
        <f t="shared" si="1"/>
        <v>5</v>
      </c>
    </row>
    <row r="15" spans="1:8">
      <c r="A15" s="194" t="s">
        <v>5780</v>
      </c>
      <c r="B15" s="334" t="s">
        <v>5781</v>
      </c>
      <c r="C15" s="248"/>
      <c r="D15" s="248"/>
      <c r="E15" s="248">
        <v>0</v>
      </c>
      <c r="F15" s="248">
        <v>5</v>
      </c>
      <c r="G15" s="248">
        <f t="shared" si="0"/>
        <v>0</v>
      </c>
      <c r="H15" s="248">
        <f t="shared" si="1"/>
        <v>5</v>
      </c>
    </row>
    <row r="16" spans="1:8">
      <c r="A16" s="267" t="s">
        <v>4936</v>
      </c>
      <c r="B16" s="335" t="s">
        <v>4937</v>
      </c>
      <c r="C16" s="248"/>
      <c r="D16" s="248"/>
      <c r="E16" s="248">
        <v>0</v>
      </c>
      <c r="F16" s="248">
        <v>1</v>
      </c>
      <c r="G16" s="248">
        <f t="shared" si="0"/>
        <v>0</v>
      </c>
      <c r="H16" s="248">
        <f t="shared" si="1"/>
        <v>1</v>
      </c>
    </row>
    <row r="17" spans="1:8">
      <c r="A17" s="329" t="s">
        <v>4376</v>
      </c>
      <c r="B17" s="380" t="s">
        <v>4377</v>
      </c>
      <c r="C17" s="147"/>
      <c r="D17" s="147"/>
      <c r="E17" s="248">
        <v>0</v>
      </c>
      <c r="F17" s="248">
        <v>1</v>
      </c>
      <c r="G17" s="248">
        <f t="shared" si="0"/>
        <v>0</v>
      </c>
      <c r="H17" s="248">
        <f t="shared" si="1"/>
        <v>1</v>
      </c>
    </row>
    <row r="18" spans="1:8">
      <c r="A18" s="289" t="s">
        <v>5457</v>
      </c>
      <c r="B18" s="551" t="s">
        <v>5458</v>
      </c>
      <c r="C18" s="248"/>
      <c r="D18" s="248"/>
      <c r="E18" s="248">
        <v>0</v>
      </c>
      <c r="F18" s="248">
        <v>1</v>
      </c>
      <c r="G18" s="248">
        <f t="shared" si="0"/>
        <v>0</v>
      </c>
      <c r="H18" s="248">
        <f t="shared" si="1"/>
        <v>1</v>
      </c>
    </row>
    <row r="19" spans="1:8">
      <c r="A19" s="359" t="s">
        <v>2223</v>
      </c>
      <c r="B19" s="335" t="s">
        <v>2224</v>
      </c>
      <c r="C19" s="248"/>
      <c r="D19" s="248"/>
      <c r="E19" s="248">
        <v>3</v>
      </c>
      <c r="F19" s="248">
        <v>10</v>
      </c>
      <c r="G19" s="248">
        <f t="shared" si="0"/>
        <v>3</v>
      </c>
      <c r="H19" s="248">
        <f t="shared" si="1"/>
        <v>10</v>
      </c>
    </row>
    <row r="20" spans="1:8">
      <c r="A20" s="359" t="s">
        <v>2639</v>
      </c>
      <c r="B20" s="551" t="s">
        <v>2640</v>
      </c>
      <c r="C20" s="248"/>
      <c r="D20" s="248"/>
      <c r="E20" s="248">
        <v>1</v>
      </c>
      <c r="F20" s="248">
        <v>1</v>
      </c>
      <c r="G20" s="248">
        <f t="shared" si="0"/>
        <v>1</v>
      </c>
      <c r="H20" s="248">
        <f t="shared" si="1"/>
        <v>1</v>
      </c>
    </row>
    <row r="21" spans="1:8">
      <c r="A21" s="359" t="s">
        <v>2643</v>
      </c>
      <c r="B21" s="551" t="s">
        <v>2644</v>
      </c>
      <c r="C21" s="248"/>
      <c r="D21" s="248"/>
      <c r="E21" s="248">
        <v>7</v>
      </c>
      <c r="F21" s="248">
        <v>1</v>
      </c>
      <c r="G21" s="248">
        <f t="shared" si="0"/>
        <v>7</v>
      </c>
      <c r="H21" s="248">
        <f t="shared" si="1"/>
        <v>1</v>
      </c>
    </row>
    <row r="22" spans="1:8">
      <c r="A22" s="267" t="s">
        <v>2647</v>
      </c>
      <c r="B22" s="392" t="s">
        <v>2648</v>
      </c>
      <c r="C22" s="248"/>
      <c r="D22" s="248"/>
      <c r="E22" s="248">
        <v>4</v>
      </c>
      <c r="F22" s="248">
        <v>1</v>
      </c>
      <c r="G22" s="248">
        <f t="shared" si="0"/>
        <v>4</v>
      </c>
      <c r="H22" s="248">
        <f t="shared" si="1"/>
        <v>1</v>
      </c>
    </row>
    <row r="23" spans="1:8">
      <c r="A23" s="553" t="s">
        <v>2649</v>
      </c>
      <c r="B23" s="554" t="s">
        <v>2650</v>
      </c>
      <c r="C23" s="248"/>
      <c r="D23" s="248"/>
      <c r="E23" s="248">
        <v>0</v>
      </c>
      <c r="F23" s="248">
        <v>1</v>
      </c>
      <c r="G23" s="248">
        <f t="shared" si="0"/>
        <v>0</v>
      </c>
      <c r="H23" s="248">
        <f t="shared" si="1"/>
        <v>1</v>
      </c>
    </row>
    <row r="24" spans="1:8">
      <c r="A24" s="375" t="s">
        <v>2653</v>
      </c>
      <c r="B24" s="379" t="s">
        <v>2654</v>
      </c>
      <c r="C24" s="248"/>
      <c r="D24" s="248"/>
      <c r="E24" s="248">
        <v>5</v>
      </c>
      <c r="F24" s="248">
        <v>2</v>
      </c>
      <c r="G24" s="248">
        <f t="shared" si="0"/>
        <v>5</v>
      </c>
      <c r="H24" s="248">
        <f t="shared" si="1"/>
        <v>2</v>
      </c>
    </row>
    <row r="25" spans="1:8">
      <c r="A25" s="359" t="s">
        <v>2655</v>
      </c>
      <c r="B25" s="551" t="s">
        <v>2656</v>
      </c>
      <c r="C25" s="248"/>
      <c r="D25" s="248"/>
      <c r="E25" s="248">
        <v>7</v>
      </c>
      <c r="F25" s="248">
        <v>5</v>
      </c>
      <c r="G25" s="248">
        <f t="shared" si="0"/>
        <v>7</v>
      </c>
      <c r="H25" s="248">
        <f t="shared" si="1"/>
        <v>5</v>
      </c>
    </row>
    <row r="26" spans="1:8">
      <c r="A26" s="267" t="s">
        <v>5782</v>
      </c>
      <c r="B26" s="551" t="s">
        <v>5783</v>
      </c>
      <c r="C26" s="248"/>
      <c r="D26" s="248"/>
      <c r="E26" s="248">
        <v>0</v>
      </c>
      <c r="F26" s="248">
        <v>2</v>
      </c>
      <c r="G26" s="248">
        <f t="shared" si="0"/>
        <v>0</v>
      </c>
      <c r="H26" s="248">
        <f t="shared" si="1"/>
        <v>2</v>
      </c>
    </row>
    <row r="27" spans="1:8">
      <c r="A27" s="375" t="s">
        <v>2657</v>
      </c>
      <c r="B27" s="379" t="s">
        <v>2658</v>
      </c>
      <c r="C27" s="248"/>
      <c r="D27" s="248"/>
      <c r="E27" s="248">
        <v>0</v>
      </c>
      <c r="F27" s="248">
        <v>2</v>
      </c>
      <c r="G27" s="248">
        <f t="shared" si="0"/>
        <v>0</v>
      </c>
      <c r="H27" s="248">
        <f t="shared" si="1"/>
        <v>2</v>
      </c>
    </row>
    <row r="28" spans="1:8">
      <c r="A28" s="359" t="s">
        <v>2659</v>
      </c>
      <c r="B28" s="551" t="s">
        <v>2660</v>
      </c>
      <c r="C28" s="248"/>
      <c r="D28" s="248"/>
      <c r="E28" s="248">
        <v>8</v>
      </c>
      <c r="F28" s="248">
        <v>5</v>
      </c>
      <c r="G28" s="248">
        <f t="shared" si="0"/>
        <v>8</v>
      </c>
      <c r="H28" s="248">
        <f t="shared" si="1"/>
        <v>5</v>
      </c>
    </row>
    <row r="29" spans="1:8">
      <c r="A29" s="359" t="s">
        <v>2661</v>
      </c>
      <c r="B29" s="555" t="s">
        <v>2662</v>
      </c>
      <c r="C29" s="248"/>
      <c r="D29" s="248"/>
      <c r="E29" s="248">
        <v>0</v>
      </c>
      <c r="F29" s="248">
        <v>2</v>
      </c>
      <c r="G29" s="248">
        <f t="shared" si="0"/>
        <v>0</v>
      </c>
      <c r="H29" s="248">
        <f t="shared" si="1"/>
        <v>2</v>
      </c>
    </row>
    <row r="30" spans="1:8">
      <c r="A30" s="359" t="s">
        <v>5784</v>
      </c>
      <c r="B30" s="555" t="s">
        <v>5785</v>
      </c>
      <c r="C30" s="248"/>
      <c r="D30" s="248"/>
      <c r="E30" s="248">
        <v>0</v>
      </c>
      <c r="F30" s="248">
        <v>3</v>
      </c>
      <c r="G30" s="248">
        <f t="shared" si="0"/>
        <v>0</v>
      </c>
      <c r="H30" s="248">
        <f t="shared" si="1"/>
        <v>3</v>
      </c>
    </row>
    <row r="31" spans="1:8">
      <c r="A31" s="267" t="s">
        <v>1814</v>
      </c>
      <c r="B31" s="551" t="s">
        <v>1815</v>
      </c>
      <c r="C31" s="248"/>
      <c r="D31" s="248"/>
      <c r="E31" s="248">
        <v>20</v>
      </c>
      <c r="F31" s="248">
        <v>15</v>
      </c>
      <c r="G31" s="248">
        <f t="shared" si="0"/>
        <v>20</v>
      </c>
      <c r="H31" s="248">
        <f t="shared" si="1"/>
        <v>15</v>
      </c>
    </row>
    <row r="32" spans="1:8" ht="24">
      <c r="A32" s="359" t="s">
        <v>1816</v>
      </c>
      <c r="B32" s="556" t="s">
        <v>1817</v>
      </c>
      <c r="C32" s="248"/>
      <c r="D32" s="248"/>
      <c r="E32" s="248">
        <v>4</v>
      </c>
      <c r="F32" s="248">
        <v>1</v>
      </c>
      <c r="G32" s="248">
        <f t="shared" si="0"/>
        <v>4</v>
      </c>
      <c r="H32" s="248">
        <f t="shared" si="1"/>
        <v>1</v>
      </c>
    </row>
    <row r="33" spans="1:8">
      <c r="A33" s="359" t="s">
        <v>1818</v>
      </c>
      <c r="B33" s="335" t="s">
        <v>1819</v>
      </c>
      <c r="C33" s="248"/>
      <c r="D33" s="248"/>
      <c r="E33" s="248">
        <v>14</v>
      </c>
      <c r="F33" s="248">
        <v>10</v>
      </c>
      <c r="G33" s="248">
        <f t="shared" si="0"/>
        <v>14</v>
      </c>
      <c r="H33" s="248">
        <f t="shared" si="1"/>
        <v>10</v>
      </c>
    </row>
    <row r="34" spans="1:8">
      <c r="A34" s="359" t="s">
        <v>2665</v>
      </c>
      <c r="B34" s="555" t="s">
        <v>2666</v>
      </c>
      <c r="C34" s="248"/>
      <c r="D34" s="248"/>
      <c r="E34" s="248">
        <v>7</v>
      </c>
      <c r="F34" s="248">
        <v>3</v>
      </c>
      <c r="G34" s="248">
        <f t="shared" si="0"/>
        <v>7</v>
      </c>
      <c r="H34" s="248">
        <f t="shared" si="1"/>
        <v>3</v>
      </c>
    </row>
    <row r="35" spans="1:8">
      <c r="A35" s="329" t="s">
        <v>1822</v>
      </c>
      <c r="B35" s="557" t="s">
        <v>1823</v>
      </c>
      <c r="C35" s="147"/>
      <c r="D35" s="147"/>
      <c r="E35" s="248">
        <v>1</v>
      </c>
      <c r="F35" s="147">
        <v>1</v>
      </c>
      <c r="G35" s="248">
        <f t="shared" si="0"/>
        <v>1</v>
      </c>
      <c r="H35" s="248">
        <f t="shared" si="1"/>
        <v>1</v>
      </c>
    </row>
    <row r="36" spans="1:8">
      <c r="A36" s="329" t="s">
        <v>1824</v>
      </c>
      <c r="B36" s="557" t="s">
        <v>1825</v>
      </c>
      <c r="C36" s="147"/>
      <c r="D36" s="147"/>
      <c r="E36" s="248">
        <v>0</v>
      </c>
      <c r="F36" s="147">
        <v>1</v>
      </c>
      <c r="G36" s="248">
        <f t="shared" si="0"/>
        <v>0</v>
      </c>
      <c r="H36" s="248">
        <f t="shared" si="1"/>
        <v>1</v>
      </c>
    </row>
    <row r="37" spans="1:8">
      <c r="A37" s="194" t="s">
        <v>1834</v>
      </c>
      <c r="B37" s="334" t="s">
        <v>1835</v>
      </c>
      <c r="C37" s="248"/>
      <c r="D37" s="248"/>
      <c r="E37" s="248">
        <v>0</v>
      </c>
      <c r="F37" s="248">
        <v>1</v>
      </c>
      <c r="G37" s="248">
        <f t="shared" si="0"/>
        <v>0</v>
      </c>
      <c r="H37" s="248">
        <f t="shared" si="1"/>
        <v>1</v>
      </c>
    </row>
    <row r="38" spans="1:8">
      <c r="A38" s="359" t="s">
        <v>2671</v>
      </c>
      <c r="B38" s="551" t="s">
        <v>2672</v>
      </c>
      <c r="C38" s="248"/>
      <c r="D38" s="248"/>
      <c r="E38" s="248">
        <v>7</v>
      </c>
      <c r="F38" s="248">
        <v>5</v>
      </c>
      <c r="G38" s="248">
        <f t="shared" si="0"/>
        <v>7</v>
      </c>
      <c r="H38" s="248">
        <f t="shared" si="1"/>
        <v>5</v>
      </c>
    </row>
    <row r="39" spans="1:8">
      <c r="A39" s="359" t="s">
        <v>2673</v>
      </c>
      <c r="B39" s="551" t="s">
        <v>2674</v>
      </c>
      <c r="C39" s="248"/>
      <c r="D39" s="248"/>
      <c r="E39" s="248">
        <v>11</v>
      </c>
      <c r="F39" s="248">
        <v>15</v>
      </c>
      <c r="G39" s="248">
        <f t="shared" si="0"/>
        <v>11</v>
      </c>
      <c r="H39" s="248">
        <f t="shared" si="1"/>
        <v>15</v>
      </c>
    </row>
    <row r="40" spans="1:8">
      <c r="A40" s="359" t="s">
        <v>2675</v>
      </c>
      <c r="B40" s="551" t="s">
        <v>2676</v>
      </c>
      <c r="C40" s="248"/>
      <c r="D40" s="248"/>
      <c r="E40" s="248">
        <v>0</v>
      </c>
      <c r="F40" s="248">
        <v>2</v>
      </c>
      <c r="G40" s="248">
        <f t="shared" si="0"/>
        <v>0</v>
      </c>
      <c r="H40" s="248">
        <f t="shared" si="1"/>
        <v>2</v>
      </c>
    </row>
    <row r="41" spans="1:8">
      <c r="A41" s="359" t="s">
        <v>2099</v>
      </c>
      <c r="B41" s="551" t="s">
        <v>2100</v>
      </c>
      <c r="C41" s="248"/>
      <c r="D41" s="248"/>
      <c r="E41" s="248">
        <v>5</v>
      </c>
      <c r="F41" s="248">
        <v>2</v>
      </c>
      <c r="G41" s="248">
        <f t="shared" si="0"/>
        <v>5</v>
      </c>
      <c r="H41" s="248">
        <f t="shared" si="1"/>
        <v>2</v>
      </c>
    </row>
    <row r="42" spans="1:8">
      <c r="A42" s="289" t="s">
        <v>2679</v>
      </c>
      <c r="B42" s="552" t="s">
        <v>2680</v>
      </c>
      <c r="C42" s="248"/>
      <c r="D42" s="248"/>
      <c r="E42" s="248">
        <v>0</v>
      </c>
      <c r="F42" s="248">
        <v>2</v>
      </c>
      <c r="G42" s="248">
        <f t="shared" si="0"/>
        <v>0</v>
      </c>
      <c r="H42" s="248">
        <f t="shared" si="1"/>
        <v>2</v>
      </c>
    </row>
    <row r="43" spans="1:8">
      <c r="A43" s="359" t="s">
        <v>2681</v>
      </c>
      <c r="B43" s="555" t="s">
        <v>2682</v>
      </c>
      <c r="C43" s="248"/>
      <c r="D43" s="248"/>
      <c r="E43" s="248">
        <v>19</v>
      </c>
      <c r="F43" s="248">
        <v>10</v>
      </c>
      <c r="G43" s="248">
        <f t="shared" si="0"/>
        <v>19</v>
      </c>
      <c r="H43" s="248">
        <f t="shared" si="1"/>
        <v>10</v>
      </c>
    </row>
    <row r="44" spans="1:8">
      <c r="A44" s="359" t="s">
        <v>2683</v>
      </c>
      <c r="B44" s="551" t="s">
        <v>2684</v>
      </c>
      <c r="C44" s="248"/>
      <c r="D44" s="248"/>
      <c r="E44" s="248">
        <v>57</v>
      </c>
      <c r="F44" s="248">
        <v>5</v>
      </c>
      <c r="G44" s="248">
        <f t="shared" si="0"/>
        <v>57</v>
      </c>
      <c r="H44" s="248">
        <f t="shared" si="1"/>
        <v>5</v>
      </c>
    </row>
    <row r="45" spans="1:8">
      <c r="A45" s="267" t="s">
        <v>2685</v>
      </c>
      <c r="B45" s="551" t="s">
        <v>2686</v>
      </c>
      <c r="C45" s="248"/>
      <c r="D45" s="248"/>
      <c r="E45" s="248">
        <v>31</v>
      </c>
      <c r="F45" s="248">
        <v>20</v>
      </c>
      <c r="G45" s="248">
        <f t="shared" si="0"/>
        <v>31</v>
      </c>
      <c r="H45" s="248">
        <f t="shared" si="1"/>
        <v>20</v>
      </c>
    </row>
    <row r="46" spans="1:8">
      <c r="A46" s="375" t="s">
        <v>2985</v>
      </c>
      <c r="B46" s="555" t="s">
        <v>2986</v>
      </c>
      <c r="C46" s="248"/>
      <c r="D46" s="248"/>
      <c r="E46" s="248">
        <v>0</v>
      </c>
      <c r="F46" s="248">
        <v>1</v>
      </c>
      <c r="G46" s="248">
        <f t="shared" si="0"/>
        <v>0</v>
      </c>
      <c r="H46" s="248">
        <f t="shared" si="1"/>
        <v>1</v>
      </c>
    </row>
    <row r="47" spans="1:8">
      <c r="A47" s="165" t="s">
        <v>5786</v>
      </c>
      <c r="B47" s="558" t="s">
        <v>5787</v>
      </c>
      <c r="C47" s="436"/>
      <c r="D47" s="436"/>
      <c r="E47" s="248">
        <v>0</v>
      </c>
      <c r="F47" s="248">
        <v>1</v>
      </c>
      <c r="G47" s="248">
        <f t="shared" si="0"/>
        <v>0</v>
      </c>
      <c r="H47" s="248">
        <f t="shared" si="1"/>
        <v>1</v>
      </c>
    </row>
    <row r="48" spans="1:8">
      <c r="A48" s="359" t="s">
        <v>5788</v>
      </c>
      <c r="B48" s="551" t="s">
        <v>5789</v>
      </c>
      <c r="C48" s="248"/>
      <c r="D48" s="248"/>
      <c r="E48" s="248">
        <v>8</v>
      </c>
      <c r="F48" s="248">
        <v>5</v>
      </c>
      <c r="G48" s="248">
        <f t="shared" si="0"/>
        <v>8</v>
      </c>
      <c r="H48" s="248">
        <f t="shared" si="1"/>
        <v>5</v>
      </c>
    </row>
    <row r="49" spans="1:8">
      <c r="A49" s="165" t="s">
        <v>5790</v>
      </c>
      <c r="B49" s="558" t="s">
        <v>5791</v>
      </c>
      <c r="C49" s="436"/>
      <c r="D49" s="436"/>
      <c r="E49" s="248">
        <v>0</v>
      </c>
      <c r="F49" s="248">
        <v>1</v>
      </c>
      <c r="G49" s="248">
        <f t="shared" si="0"/>
        <v>0</v>
      </c>
      <c r="H49" s="248">
        <f t="shared" si="1"/>
        <v>1</v>
      </c>
    </row>
    <row r="50" spans="1:8">
      <c r="A50" s="267" t="s">
        <v>5792</v>
      </c>
      <c r="B50" s="551" t="s">
        <v>5793</v>
      </c>
      <c r="C50" s="248"/>
      <c r="D50" s="248"/>
      <c r="E50" s="248">
        <v>0</v>
      </c>
      <c r="F50" s="248">
        <v>2</v>
      </c>
      <c r="G50" s="248">
        <f t="shared" si="0"/>
        <v>0</v>
      </c>
      <c r="H50" s="248">
        <f t="shared" si="1"/>
        <v>2</v>
      </c>
    </row>
    <row r="51" spans="1:8">
      <c r="A51" s="359" t="s">
        <v>3104</v>
      </c>
      <c r="B51" s="551" t="s">
        <v>3105</v>
      </c>
      <c r="C51" s="248"/>
      <c r="D51" s="248"/>
      <c r="E51" s="248">
        <v>0</v>
      </c>
      <c r="F51" s="248">
        <v>1</v>
      </c>
      <c r="G51" s="248">
        <f t="shared" si="0"/>
        <v>0</v>
      </c>
      <c r="H51" s="248">
        <f t="shared" si="1"/>
        <v>1</v>
      </c>
    </row>
    <row r="52" spans="1:8" ht="24">
      <c r="A52" s="7" t="s">
        <v>3264</v>
      </c>
      <c r="B52" s="377" t="s">
        <v>3265</v>
      </c>
      <c r="C52" s="436"/>
      <c r="D52" s="436"/>
      <c r="E52" s="248">
        <v>0</v>
      </c>
      <c r="F52" s="248">
        <v>1</v>
      </c>
      <c r="G52" s="248">
        <f t="shared" si="0"/>
        <v>0</v>
      </c>
      <c r="H52" s="248">
        <f t="shared" si="1"/>
        <v>1</v>
      </c>
    </row>
    <row r="53" spans="1:8">
      <c r="A53" s="375" t="s">
        <v>5794</v>
      </c>
      <c r="B53" s="379" t="s">
        <v>5795</v>
      </c>
      <c r="C53" s="248"/>
      <c r="D53" s="248"/>
      <c r="E53" s="248">
        <v>1</v>
      </c>
      <c r="F53" s="248">
        <v>10</v>
      </c>
      <c r="G53" s="248">
        <f t="shared" si="0"/>
        <v>1</v>
      </c>
      <c r="H53" s="248">
        <f t="shared" si="1"/>
        <v>10</v>
      </c>
    </row>
    <row r="54" spans="1:8">
      <c r="A54" s="267" t="s">
        <v>5796</v>
      </c>
      <c r="B54" s="559" t="s">
        <v>5797</v>
      </c>
      <c r="C54" s="248"/>
      <c r="D54" s="248"/>
      <c r="E54" s="248">
        <v>0</v>
      </c>
      <c r="F54" s="248">
        <v>10</v>
      </c>
      <c r="G54" s="248">
        <f t="shared" si="0"/>
        <v>0</v>
      </c>
      <c r="H54" s="248">
        <f t="shared" si="1"/>
        <v>10</v>
      </c>
    </row>
    <row r="55" spans="1:8">
      <c r="A55" s="267" t="s">
        <v>5798</v>
      </c>
      <c r="B55" s="559" t="s">
        <v>5799</v>
      </c>
      <c r="C55" s="248"/>
      <c r="D55" s="248"/>
      <c r="E55" s="248">
        <v>0</v>
      </c>
      <c r="F55" s="248">
        <v>2</v>
      </c>
      <c r="G55" s="248">
        <f t="shared" si="0"/>
        <v>0</v>
      </c>
      <c r="H55" s="248">
        <f t="shared" si="1"/>
        <v>2</v>
      </c>
    </row>
    <row r="56" spans="1:8">
      <c r="A56" s="359" t="s">
        <v>5800</v>
      </c>
      <c r="B56" s="559" t="s">
        <v>5801</v>
      </c>
      <c r="C56" s="248"/>
      <c r="D56" s="248"/>
      <c r="E56" s="248">
        <v>5</v>
      </c>
      <c r="F56" s="248">
        <v>1</v>
      </c>
      <c r="G56" s="248">
        <f t="shared" si="0"/>
        <v>5</v>
      </c>
      <c r="H56" s="248">
        <f t="shared" si="1"/>
        <v>1</v>
      </c>
    </row>
    <row r="57" spans="1:8">
      <c r="A57" s="359" t="s">
        <v>5802</v>
      </c>
      <c r="B57" s="559" t="s">
        <v>5803</v>
      </c>
      <c r="C57" s="248"/>
      <c r="D57" s="248"/>
      <c r="E57" s="248">
        <v>0</v>
      </c>
      <c r="F57" s="248">
        <v>7</v>
      </c>
      <c r="G57" s="248">
        <f t="shared" si="0"/>
        <v>0</v>
      </c>
      <c r="H57" s="248">
        <f t="shared" si="1"/>
        <v>7</v>
      </c>
    </row>
    <row r="58" spans="1:8">
      <c r="A58" s="359" t="s">
        <v>5804</v>
      </c>
      <c r="B58" s="559" t="s">
        <v>5805</v>
      </c>
      <c r="C58" s="248"/>
      <c r="D58" s="248"/>
      <c r="E58" s="248">
        <v>0</v>
      </c>
      <c r="F58" s="248">
        <v>2</v>
      </c>
      <c r="G58" s="248">
        <f t="shared" si="0"/>
        <v>0</v>
      </c>
      <c r="H58" s="248">
        <f t="shared" si="1"/>
        <v>2</v>
      </c>
    </row>
    <row r="59" spans="1:8">
      <c r="A59" s="193" t="s">
        <v>5806</v>
      </c>
      <c r="B59" s="559" t="s">
        <v>5807</v>
      </c>
      <c r="C59" s="248"/>
      <c r="D59" s="248"/>
      <c r="E59" s="248">
        <v>1</v>
      </c>
      <c r="F59" s="248">
        <v>1</v>
      </c>
      <c r="G59" s="248">
        <f t="shared" si="0"/>
        <v>1</v>
      </c>
      <c r="H59" s="248">
        <f t="shared" si="1"/>
        <v>1</v>
      </c>
    </row>
    <row r="60" spans="1:8">
      <c r="A60" s="359" t="s">
        <v>5808</v>
      </c>
      <c r="B60" s="551" t="s">
        <v>5809</v>
      </c>
      <c r="C60" s="248"/>
      <c r="D60" s="248"/>
      <c r="E60" s="248">
        <v>14</v>
      </c>
      <c r="F60" s="248">
        <v>15</v>
      </c>
      <c r="G60" s="248">
        <f t="shared" si="0"/>
        <v>14</v>
      </c>
      <c r="H60" s="248">
        <f t="shared" si="1"/>
        <v>15</v>
      </c>
    </row>
    <row r="61" spans="1:8">
      <c r="A61" s="359" t="s">
        <v>5810</v>
      </c>
      <c r="B61" s="551" t="s">
        <v>5811</v>
      </c>
      <c r="C61" s="248"/>
      <c r="D61" s="248"/>
      <c r="E61" s="248">
        <v>35</v>
      </c>
      <c r="F61" s="248">
        <v>30</v>
      </c>
      <c r="G61" s="248">
        <f t="shared" si="0"/>
        <v>35</v>
      </c>
      <c r="H61" s="248">
        <f t="shared" si="1"/>
        <v>30</v>
      </c>
    </row>
    <row r="62" spans="1:8">
      <c r="A62" s="359" t="s">
        <v>5812</v>
      </c>
      <c r="B62" s="551" t="s">
        <v>5813</v>
      </c>
      <c r="C62" s="248"/>
      <c r="D62" s="248"/>
      <c r="E62" s="248">
        <v>2</v>
      </c>
      <c r="F62" s="248">
        <v>5</v>
      </c>
      <c r="G62" s="248">
        <f t="shared" si="0"/>
        <v>2</v>
      </c>
      <c r="H62" s="248">
        <f t="shared" si="1"/>
        <v>5</v>
      </c>
    </row>
    <row r="63" spans="1:8">
      <c r="A63" s="267" t="s">
        <v>5814</v>
      </c>
      <c r="B63" s="551" t="s">
        <v>5815</v>
      </c>
      <c r="C63" s="248"/>
      <c r="D63" s="248"/>
      <c r="E63" s="248">
        <v>2</v>
      </c>
      <c r="F63" s="248">
        <v>5</v>
      </c>
      <c r="G63" s="248">
        <f t="shared" si="0"/>
        <v>2</v>
      </c>
      <c r="H63" s="248">
        <f t="shared" si="1"/>
        <v>5</v>
      </c>
    </row>
    <row r="64" spans="1:8">
      <c r="A64" s="359" t="s">
        <v>5816</v>
      </c>
      <c r="B64" s="551" t="s">
        <v>5817</v>
      </c>
      <c r="C64" s="248"/>
      <c r="D64" s="248"/>
      <c r="E64" s="248">
        <v>10</v>
      </c>
      <c r="F64" s="248">
        <v>15</v>
      </c>
      <c r="G64" s="248">
        <f t="shared" si="0"/>
        <v>10</v>
      </c>
      <c r="H64" s="248">
        <f t="shared" si="1"/>
        <v>15</v>
      </c>
    </row>
    <row r="65" spans="1:8">
      <c r="A65" s="359" t="s">
        <v>5818</v>
      </c>
      <c r="B65" s="551" t="s">
        <v>5819</v>
      </c>
      <c r="C65" s="248"/>
      <c r="D65" s="248"/>
      <c r="E65" s="248">
        <v>8</v>
      </c>
      <c r="F65" s="248">
        <v>10</v>
      </c>
      <c r="G65" s="248">
        <f t="shared" si="0"/>
        <v>8</v>
      </c>
      <c r="H65" s="248">
        <f t="shared" si="1"/>
        <v>10</v>
      </c>
    </row>
    <row r="66" spans="1:8">
      <c r="A66" s="359" t="s">
        <v>5820</v>
      </c>
      <c r="B66" s="551" t="s">
        <v>5821</v>
      </c>
      <c r="C66" s="248"/>
      <c r="D66" s="248"/>
      <c r="E66" s="248">
        <v>12</v>
      </c>
      <c r="F66" s="248">
        <v>7</v>
      </c>
      <c r="G66" s="248">
        <f t="shared" si="0"/>
        <v>12</v>
      </c>
      <c r="H66" s="248">
        <f t="shared" si="1"/>
        <v>7</v>
      </c>
    </row>
    <row r="67" spans="1:8" ht="24.75">
      <c r="A67" s="359" t="s">
        <v>5822</v>
      </c>
      <c r="B67" s="559" t="s">
        <v>5823</v>
      </c>
      <c r="C67" s="248"/>
      <c r="D67" s="248"/>
      <c r="E67" s="248">
        <v>5</v>
      </c>
      <c r="F67" s="248">
        <v>25</v>
      </c>
      <c r="G67" s="248">
        <f t="shared" si="0"/>
        <v>5</v>
      </c>
      <c r="H67" s="248">
        <f t="shared" si="1"/>
        <v>25</v>
      </c>
    </row>
    <row r="68" spans="1:8" ht="24.75">
      <c r="A68" s="359" t="s">
        <v>5824</v>
      </c>
      <c r="B68" s="559" t="s">
        <v>5825</v>
      </c>
      <c r="C68" s="248"/>
      <c r="D68" s="248"/>
      <c r="E68" s="248">
        <v>1</v>
      </c>
      <c r="F68" s="248">
        <v>10</v>
      </c>
      <c r="G68" s="248">
        <f t="shared" si="0"/>
        <v>1</v>
      </c>
      <c r="H68" s="248">
        <f t="shared" si="1"/>
        <v>10</v>
      </c>
    </row>
    <row r="69" spans="1:8">
      <c r="A69" s="359" t="s">
        <v>5826</v>
      </c>
      <c r="B69" s="551" t="s">
        <v>5827</v>
      </c>
      <c r="C69" s="248"/>
      <c r="D69" s="248"/>
      <c r="E69" s="248">
        <v>2</v>
      </c>
      <c r="F69" s="248">
        <v>7</v>
      </c>
      <c r="G69" s="248">
        <f t="shared" si="0"/>
        <v>2</v>
      </c>
      <c r="H69" s="248">
        <f t="shared" si="1"/>
        <v>7</v>
      </c>
    </row>
    <row r="70" spans="1:8">
      <c r="A70" s="359" t="s">
        <v>5828</v>
      </c>
      <c r="B70" s="551" t="s">
        <v>5829</v>
      </c>
      <c r="C70" s="248"/>
      <c r="D70" s="248"/>
      <c r="E70" s="248">
        <v>1</v>
      </c>
      <c r="F70" s="248">
        <v>5</v>
      </c>
      <c r="G70" s="248">
        <f t="shared" si="0"/>
        <v>1</v>
      </c>
      <c r="H70" s="248">
        <f t="shared" si="1"/>
        <v>5</v>
      </c>
    </row>
    <row r="71" spans="1:8">
      <c r="A71" s="375" t="s">
        <v>5830</v>
      </c>
      <c r="B71" s="379" t="s">
        <v>5831</v>
      </c>
      <c r="C71" s="248"/>
      <c r="D71" s="248"/>
      <c r="E71" s="248">
        <v>1</v>
      </c>
      <c r="F71" s="248">
        <v>1</v>
      </c>
      <c r="G71" s="248">
        <f t="shared" si="0"/>
        <v>1</v>
      </c>
      <c r="H71" s="248">
        <f t="shared" si="1"/>
        <v>1</v>
      </c>
    </row>
    <row r="72" spans="1:8">
      <c r="A72" s="375" t="s">
        <v>5832</v>
      </c>
      <c r="B72" s="379" t="s">
        <v>5833</v>
      </c>
      <c r="C72" s="248"/>
      <c r="D72" s="248"/>
      <c r="E72" s="248">
        <v>0</v>
      </c>
      <c r="F72" s="248">
        <v>7</v>
      </c>
      <c r="G72" s="248">
        <f t="shared" si="0"/>
        <v>0</v>
      </c>
      <c r="H72" s="248">
        <f t="shared" si="1"/>
        <v>7</v>
      </c>
    </row>
    <row r="73" spans="1:8" ht="24">
      <c r="A73" s="359" t="s">
        <v>5834</v>
      </c>
      <c r="B73" s="551" t="s">
        <v>5835</v>
      </c>
      <c r="C73" s="248"/>
      <c r="D73" s="248"/>
      <c r="E73" s="248">
        <v>1</v>
      </c>
      <c r="F73" s="248">
        <v>5</v>
      </c>
      <c r="G73" s="248">
        <f t="shared" ref="G73:G136" si="2">C73+E73</f>
        <v>1</v>
      </c>
      <c r="H73" s="248">
        <f t="shared" ref="H73:H136" si="3">D73+F73</f>
        <v>5</v>
      </c>
    </row>
    <row r="74" spans="1:8" ht="24">
      <c r="A74" s="359" t="s">
        <v>5836</v>
      </c>
      <c r="B74" s="556" t="s">
        <v>5837</v>
      </c>
      <c r="C74" s="248"/>
      <c r="D74" s="248"/>
      <c r="E74" s="248">
        <v>0</v>
      </c>
      <c r="F74" s="248">
        <v>2</v>
      </c>
      <c r="G74" s="248">
        <f t="shared" si="2"/>
        <v>0</v>
      </c>
      <c r="H74" s="248">
        <f t="shared" si="3"/>
        <v>2</v>
      </c>
    </row>
    <row r="75" spans="1:8" ht="24.75">
      <c r="A75" s="267" t="s">
        <v>5838</v>
      </c>
      <c r="B75" s="559" t="s">
        <v>5839</v>
      </c>
      <c r="C75" s="248"/>
      <c r="D75" s="248"/>
      <c r="E75" s="248">
        <v>0</v>
      </c>
      <c r="F75" s="248">
        <v>2</v>
      </c>
      <c r="G75" s="248">
        <f t="shared" si="2"/>
        <v>0</v>
      </c>
      <c r="H75" s="248">
        <f t="shared" si="3"/>
        <v>2</v>
      </c>
    </row>
    <row r="76" spans="1:8" ht="24.75">
      <c r="A76" s="267" t="s">
        <v>5840</v>
      </c>
      <c r="B76" s="559" t="s">
        <v>5841</v>
      </c>
      <c r="C76" s="248"/>
      <c r="D76" s="248"/>
      <c r="E76" s="248">
        <v>0</v>
      </c>
      <c r="F76" s="248">
        <v>2</v>
      </c>
      <c r="G76" s="248">
        <f t="shared" si="2"/>
        <v>0</v>
      </c>
      <c r="H76" s="248">
        <f t="shared" si="3"/>
        <v>2</v>
      </c>
    </row>
    <row r="77" spans="1:8" ht="24.75">
      <c r="A77" s="359" t="s">
        <v>5842</v>
      </c>
      <c r="B77" s="559" t="s">
        <v>5843</v>
      </c>
      <c r="C77" s="248"/>
      <c r="D77" s="248"/>
      <c r="E77" s="248">
        <v>0</v>
      </c>
      <c r="F77" s="248">
        <v>2</v>
      </c>
      <c r="G77" s="248">
        <f t="shared" si="2"/>
        <v>0</v>
      </c>
      <c r="H77" s="248">
        <f t="shared" si="3"/>
        <v>2</v>
      </c>
    </row>
    <row r="78" spans="1:8">
      <c r="A78" s="375" t="s">
        <v>5844</v>
      </c>
      <c r="B78" s="559" t="s">
        <v>5845</v>
      </c>
      <c r="C78" s="248"/>
      <c r="D78" s="248"/>
      <c r="E78" s="248">
        <v>0</v>
      </c>
      <c r="F78" s="248">
        <v>2</v>
      </c>
      <c r="G78" s="248">
        <f t="shared" si="2"/>
        <v>0</v>
      </c>
      <c r="H78" s="248">
        <f t="shared" si="3"/>
        <v>2</v>
      </c>
    </row>
    <row r="79" spans="1:8">
      <c r="A79" s="267" t="s">
        <v>3001</v>
      </c>
      <c r="B79" s="392" t="s">
        <v>3002</v>
      </c>
      <c r="C79" s="248"/>
      <c r="D79" s="248"/>
      <c r="E79" s="248">
        <v>0</v>
      </c>
      <c r="F79" s="248">
        <v>2</v>
      </c>
      <c r="G79" s="248">
        <f t="shared" si="2"/>
        <v>0</v>
      </c>
      <c r="H79" s="248">
        <f t="shared" si="3"/>
        <v>2</v>
      </c>
    </row>
    <row r="80" spans="1:8">
      <c r="A80" s="194" t="s">
        <v>5846</v>
      </c>
      <c r="B80" s="334" t="s">
        <v>5847</v>
      </c>
      <c r="C80" s="248"/>
      <c r="D80" s="248"/>
      <c r="E80" s="248">
        <v>1</v>
      </c>
      <c r="F80" s="248">
        <v>1</v>
      </c>
      <c r="G80" s="248">
        <f t="shared" si="2"/>
        <v>1</v>
      </c>
      <c r="H80" s="248">
        <f t="shared" si="3"/>
        <v>1</v>
      </c>
    </row>
    <row r="81" spans="1:8" ht="24.75">
      <c r="A81" s="359" t="s">
        <v>5848</v>
      </c>
      <c r="B81" s="559" t="s">
        <v>5849</v>
      </c>
      <c r="C81" s="248"/>
      <c r="D81" s="248"/>
      <c r="E81" s="248">
        <v>0</v>
      </c>
      <c r="F81" s="248">
        <v>1</v>
      </c>
      <c r="G81" s="248">
        <f t="shared" si="2"/>
        <v>0</v>
      </c>
      <c r="H81" s="248">
        <f t="shared" si="3"/>
        <v>1</v>
      </c>
    </row>
    <row r="82" spans="1:8">
      <c r="A82" s="359" t="s">
        <v>5850</v>
      </c>
      <c r="B82" s="551" t="s">
        <v>5851</v>
      </c>
      <c r="C82" s="248"/>
      <c r="D82" s="248"/>
      <c r="E82" s="248">
        <v>6</v>
      </c>
      <c r="F82" s="248">
        <v>1</v>
      </c>
      <c r="G82" s="248">
        <f t="shared" si="2"/>
        <v>6</v>
      </c>
      <c r="H82" s="248">
        <f t="shared" si="3"/>
        <v>1</v>
      </c>
    </row>
    <row r="83" spans="1:8">
      <c r="A83" s="359" t="s">
        <v>5852</v>
      </c>
      <c r="B83" s="551" t="s">
        <v>5853</v>
      </c>
      <c r="C83" s="248"/>
      <c r="D83" s="248"/>
      <c r="E83" s="248">
        <v>20</v>
      </c>
      <c r="F83" s="248">
        <v>25</v>
      </c>
      <c r="G83" s="248">
        <f t="shared" si="2"/>
        <v>20</v>
      </c>
      <c r="H83" s="248">
        <f t="shared" si="3"/>
        <v>25</v>
      </c>
    </row>
    <row r="84" spans="1:8">
      <c r="A84" s="359" t="s">
        <v>5854</v>
      </c>
      <c r="B84" s="551" t="s">
        <v>5855</v>
      </c>
      <c r="C84" s="248"/>
      <c r="D84" s="248"/>
      <c r="E84" s="248">
        <v>7</v>
      </c>
      <c r="F84" s="248">
        <v>15</v>
      </c>
      <c r="G84" s="248">
        <f t="shared" si="2"/>
        <v>7</v>
      </c>
      <c r="H84" s="248">
        <f t="shared" si="3"/>
        <v>15</v>
      </c>
    </row>
    <row r="85" spans="1:8">
      <c r="A85" s="359" t="s">
        <v>5856</v>
      </c>
      <c r="B85" s="551" t="s">
        <v>5857</v>
      </c>
      <c r="C85" s="248"/>
      <c r="D85" s="248"/>
      <c r="E85" s="248">
        <v>14</v>
      </c>
      <c r="F85" s="248">
        <v>40</v>
      </c>
      <c r="G85" s="248">
        <f t="shared" si="2"/>
        <v>14</v>
      </c>
      <c r="H85" s="248">
        <f t="shared" si="3"/>
        <v>40</v>
      </c>
    </row>
    <row r="86" spans="1:8">
      <c r="A86" s="359" t="s">
        <v>5858</v>
      </c>
      <c r="B86" s="555" t="s">
        <v>5859</v>
      </c>
      <c r="C86" s="248"/>
      <c r="D86" s="248"/>
      <c r="E86" s="248">
        <v>28</v>
      </c>
      <c r="F86" s="248">
        <v>40</v>
      </c>
      <c r="G86" s="248">
        <f t="shared" si="2"/>
        <v>28</v>
      </c>
      <c r="H86" s="248">
        <f t="shared" si="3"/>
        <v>40</v>
      </c>
    </row>
    <row r="87" spans="1:8">
      <c r="A87" s="359" t="s">
        <v>5860</v>
      </c>
      <c r="B87" s="551" t="s">
        <v>5861</v>
      </c>
      <c r="C87" s="248"/>
      <c r="D87" s="248"/>
      <c r="E87" s="248">
        <v>24</v>
      </c>
      <c r="F87" s="248">
        <v>35</v>
      </c>
      <c r="G87" s="248">
        <f t="shared" si="2"/>
        <v>24</v>
      </c>
      <c r="H87" s="248">
        <f t="shared" si="3"/>
        <v>35</v>
      </c>
    </row>
    <row r="88" spans="1:8">
      <c r="A88" s="359" t="s">
        <v>5862</v>
      </c>
      <c r="B88" s="551" t="s">
        <v>5863</v>
      </c>
      <c r="C88" s="248"/>
      <c r="D88" s="248"/>
      <c r="E88" s="248">
        <v>44</v>
      </c>
      <c r="F88" s="248">
        <v>50</v>
      </c>
      <c r="G88" s="248">
        <f t="shared" si="2"/>
        <v>44</v>
      </c>
      <c r="H88" s="248">
        <f t="shared" si="3"/>
        <v>50</v>
      </c>
    </row>
    <row r="89" spans="1:8">
      <c r="A89" s="375" t="s">
        <v>5864</v>
      </c>
      <c r="B89" s="379" t="s">
        <v>5865</v>
      </c>
      <c r="C89" s="248"/>
      <c r="D89" s="248"/>
      <c r="E89" s="248">
        <v>1</v>
      </c>
      <c r="F89" s="248">
        <v>2</v>
      </c>
      <c r="G89" s="248">
        <f t="shared" si="2"/>
        <v>1</v>
      </c>
      <c r="H89" s="248">
        <f t="shared" si="3"/>
        <v>2</v>
      </c>
    </row>
    <row r="90" spans="1:8">
      <c r="A90" s="193" t="s">
        <v>5866</v>
      </c>
      <c r="B90" s="381" t="s">
        <v>5867</v>
      </c>
      <c r="C90" s="248"/>
      <c r="D90" s="248"/>
      <c r="E90" s="248">
        <v>1</v>
      </c>
      <c r="F90" s="248">
        <v>1</v>
      </c>
      <c r="G90" s="248">
        <f t="shared" si="2"/>
        <v>1</v>
      </c>
      <c r="H90" s="248">
        <f t="shared" si="3"/>
        <v>1</v>
      </c>
    </row>
    <row r="91" spans="1:8">
      <c r="A91" s="267" t="s">
        <v>5868</v>
      </c>
      <c r="B91" s="556" t="s">
        <v>5869</v>
      </c>
      <c r="C91" s="248"/>
      <c r="D91" s="248"/>
      <c r="E91" s="248">
        <v>0</v>
      </c>
      <c r="F91" s="248">
        <v>1</v>
      </c>
      <c r="G91" s="248">
        <f t="shared" si="2"/>
        <v>0</v>
      </c>
      <c r="H91" s="248">
        <f t="shared" si="3"/>
        <v>1</v>
      </c>
    </row>
    <row r="92" spans="1:8">
      <c r="A92" s="359" t="s">
        <v>5870</v>
      </c>
      <c r="B92" s="551" t="s">
        <v>5871</v>
      </c>
      <c r="C92" s="248"/>
      <c r="D92" s="248"/>
      <c r="E92" s="248">
        <v>1</v>
      </c>
      <c r="F92" s="248">
        <v>7</v>
      </c>
      <c r="G92" s="248">
        <f t="shared" si="2"/>
        <v>1</v>
      </c>
      <c r="H92" s="248">
        <f t="shared" si="3"/>
        <v>7</v>
      </c>
    </row>
    <row r="93" spans="1:8" ht="24.75">
      <c r="A93" s="359" t="s">
        <v>5872</v>
      </c>
      <c r="B93" s="559" t="s">
        <v>5873</v>
      </c>
      <c r="C93" s="248"/>
      <c r="D93" s="248"/>
      <c r="E93" s="248">
        <v>18</v>
      </c>
      <c r="F93" s="248">
        <v>5</v>
      </c>
      <c r="G93" s="248">
        <f t="shared" si="2"/>
        <v>18</v>
      </c>
      <c r="H93" s="248">
        <f t="shared" si="3"/>
        <v>5</v>
      </c>
    </row>
    <row r="94" spans="1:8">
      <c r="A94" s="359" t="s">
        <v>3106</v>
      </c>
      <c r="B94" s="559" t="s">
        <v>3107</v>
      </c>
      <c r="C94" s="248"/>
      <c r="D94" s="248"/>
      <c r="E94" s="248">
        <v>0</v>
      </c>
      <c r="F94" s="248">
        <v>4</v>
      </c>
      <c r="G94" s="248">
        <f t="shared" si="2"/>
        <v>0</v>
      </c>
      <c r="H94" s="248">
        <f t="shared" si="3"/>
        <v>4</v>
      </c>
    </row>
    <row r="95" spans="1:8">
      <c r="A95" s="359" t="s">
        <v>5874</v>
      </c>
      <c r="B95" s="559" t="s">
        <v>5875</v>
      </c>
      <c r="C95" s="248"/>
      <c r="D95" s="248"/>
      <c r="E95" s="248">
        <v>74</v>
      </c>
      <c r="F95" s="248">
        <v>45</v>
      </c>
      <c r="G95" s="248">
        <f t="shared" si="2"/>
        <v>74</v>
      </c>
      <c r="H95" s="248">
        <f t="shared" si="3"/>
        <v>45</v>
      </c>
    </row>
    <row r="96" spans="1:8">
      <c r="A96" s="359" t="s">
        <v>3003</v>
      </c>
      <c r="B96" s="551" t="s">
        <v>3004</v>
      </c>
      <c r="C96" s="248"/>
      <c r="D96" s="248"/>
      <c r="E96" s="248">
        <v>0</v>
      </c>
      <c r="F96" s="248">
        <v>2</v>
      </c>
      <c r="G96" s="248">
        <f t="shared" si="2"/>
        <v>0</v>
      </c>
      <c r="H96" s="248">
        <f t="shared" si="3"/>
        <v>2</v>
      </c>
    </row>
    <row r="97" spans="1:8">
      <c r="A97" s="267" t="s">
        <v>5876</v>
      </c>
      <c r="B97" s="551" t="s">
        <v>5877</v>
      </c>
      <c r="C97" s="248"/>
      <c r="D97" s="248"/>
      <c r="E97" s="248">
        <v>0</v>
      </c>
      <c r="F97" s="248">
        <v>1</v>
      </c>
      <c r="G97" s="248">
        <f t="shared" si="2"/>
        <v>0</v>
      </c>
      <c r="H97" s="248">
        <f t="shared" si="3"/>
        <v>1</v>
      </c>
    </row>
    <row r="98" spans="1:8">
      <c r="A98" s="359" t="s">
        <v>3005</v>
      </c>
      <c r="B98" s="555" t="s">
        <v>3006</v>
      </c>
      <c r="C98" s="248"/>
      <c r="D98" s="248"/>
      <c r="E98" s="248">
        <v>118</v>
      </c>
      <c r="F98" s="248">
        <v>170</v>
      </c>
      <c r="G98" s="248">
        <f t="shared" si="2"/>
        <v>118</v>
      </c>
      <c r="H98" s="248">
        <f t="shared" si="3"/>
        <v>170</v>
      </c>
    </row>
    <row r="99" spans="1:8">
      <c r="A99" s="359" t="s">
        <v>5878</v>
      </c>
      <c r="B99" s="551" t="s">
        <v>5879</v>
      </c>
      <c r="C99" s="248"/>
      <c r="D99" s="248"/>
      <c r="E99" s="248">
        <v>7</v>
      </c>
      <c r="F99" s="248">
        <v>5</v>
      </c>
      <c r="G99" s="248">
        <f t="shared" si="2"/>
        <v>7</v>
      </c>
      <c r="H99" s="248">
        <f t="shared" si="3"/>
        <v>5</v>
      </c>
    </row>
    <row r="100" spans="1:8">
      <c r="A100" s="359" t="s">
        <v>3108</v>
      </c>
      <c r="B100" s="551" t="s">
        <v>3109</v>
      </c>
      <c r="C100" s="248"/>
      <c r="D100" s="248"/>
      <c r="E100" s="248">
        <v>2</v>
      </c>
      <c r="F100" s="248">
        <v>5</v>
      </c>
      <c r="G100" s="248">
        <f t="shared" si="2"/>
        <v>2</v>
      </c>
      <c r="H100" s="248">
        <f t="shared" si="3"/>
        <v>5</v>
      </c>
    </row>
    <row r="101" spans="1:8">
      <c r="A101" s="359" t="s">
        <v>5880</v>
      </c>
      <c r="B101" s="551" t="s">
        <v>5881</v>
      </c>
      <c r="C101" s="248"/>
      <c r="D101" s="248"/>
      <c r="E101" s="248">
        <v>5</v>
      </c>
      <c r="F101" s="248">
        <v>3</v>
      </c>
      <c r="G101" s="248">
        <f t="shared" si="2"/>
        <v>5</v>
      </c>
      <c r="H101" s="248">
        <f t="shared" si="3"/>
        <v>3</v>
      </c>
    </row>
    <row r="102" spans="1:8">
      <c r="A102" s="359" t="s">
        <v>5882</v>
      </c>
      <c r="B102" s="551" t="s">
        <v>5883</v>
      </c>
      <c r="C102" s="248"/>
      <c r="D102" s="248"/>
      <c r="E102" s="248">
        <v>4</v>
      </c>
      <c r="F102" s="248">
        <v>7</v>
      </c>
      <c r="G102" s="248">
        <f t="shared" si="2"/>
        <v>4</v>
      </c>
      <c r="H102" s="248">
        <f t="shared" si="3"/>
        <v>7</v>
      </c>
    </row>
    <row r="103" spans="1:8">
      <c r="A103" s="359" t="s">
        <v>5884</v>
      </c>
      <c r="B103" s="551" t="s">
        <v>5885</v>
      </c>
      <c r="C103" s="248"/>
      <c r="D103" s="248"/>
      <c r="E103" s="248">
        <v>1</v>
      </c>
      <c r="F103" s="248">
        <v>2</v>
      </c>
      <c r="G103" s="248">
        <f t="shared" si="2"/>
        <v>1</v>
      </c>
      <c r="H103" s="248">
        <f t="shared" si="3"/>
        <v>2</v>
      </c>
    </row>
    <row r="104" spans="1:8">
      <c r="A104" s="359" t="s">
        <v>5886</v>
      </c>
      <c r="B104" s="559" t="s">
        <v>5887</v>
      </c>
      <c r="C104" s="248"/>
      <c r="D104" s="248"/>
      <c r="E104" s="248">
        <v>1</v>
      </c>
      <c r="F104" s="248">
        <v>2</v>
      </c>
      <c r="G104" s="248">
        <f t="shared" si="2"/>
        <v>1</v>
      </c>
      <c r="H104" s="248">
        <f t="shared" si="3"/>
        <v>2</v>
      </c>
    </row>
    <row r="105" spans="1:8">
      <c r="A105" s="359" t="s">
        <v>5888</v>
      </c>
      <c r="B105" s="559" t="s">
        <v>5889</v>
      </c>
      <c r="C105" s="248"/>
      <c r="D105" s="248"/>
      <c r="E105" s="248">
        <v>2</v>
      </c>
      <c r="F105" s="248">
        <v>2</v>
      </c>
      <c r="G105" s="248">
        <f t="shared" si="2"/>
        <v>2</v>
      </c>
      <c r="H105" s="248">
        <f t="shared" si="3"/>
        <v>2</v>
      </c>
    </row>
    <row r="106" spans="1:8">
      <c r="A106" s="359" t="s">
        <v>5890</v>
      </c>
      <c r="B106" s="559" t="s">
        <v>5891</v>
      </c>
      <c r="C106" s="248"/>
      <c r="D106" s="248"/>
      <c r="E106" s="248">
        <v>0</v>
      </c>
      <c r="F106" s="248">
        <v>1</v>
      </c>
      <c r="G106" s="248">
        <f t="shared" si="2"/>
        <v>0</v>
      </c>
      <c r="H106" s="248">
        <f t="shared" si="3"/>
        <v>1</v>
      </c>
    </row>
    <row r="107" spans="1:8">
      <c r="A107" s="359" t="s">
        <v>5892</v>
      </c>
      <c r="B107" s="559" t="s">
        <v>5893</v>
      </c>
      <c r="C107" s="248"/>
      <c r="D107" s="248"/>
      <c r="E107" s="248">
        <v>0</v>
      </c>
      <c r="F107" s="248">
        <v>1</v>
      </c>
      <c r="G107" s="248">
        <f t="shared" si="2"/>
        <v>0</v>
      </c>
      <c r="H107" s="248">
        <f t="shared" si="3"/>
        <v>1</v>
      </c>
    </row>
    <row r="108" spans="1:8">
      <c r="A108" s="359" t="s">
        <v>2701</v>
      </c>
      <c r="B108" s="559" t="s">
        <v>2702</v>
      </c>
      <c r="C108" s="248"/>
      <c r="D108" s="248"/>
      <c r="E108" s="248">
        <v>4</v>
      </c>
      <c r="F108" s="248">
        <v>2</v>
      </c>
      <c r="G108" s="248">
        <f t="shared" si="2"/>
        <v>4</v>
      </c>
      <c r="H108" s="248">
        <f t="shared" si="3"/>
        <v>2</v>
      </c>
    </row>
    <row r="109" spans="1:8">
      <c r="A109" s="359" t="s">
        <v>5894</v>
      </c>
      <c r="B109" s="559" t="s">
        <v>5895</v>
      </c>
      <c r="C109" s="248"/>
      <c r="D109" s="248"/>
      <c r="E109" s="248">
        <v>1</v>
      </c>
      <c r="F109" s="248">
        <v>1</v>
      </c>
      <c r="G109" s="248">
        <f t="shared" si="2"/>
        <v>1</v>
      </c>
      <c r="H109" s="248">
        <f t="shared" si="3"/>
        <v>1</v>
      </c>
    </row>
    <row r="110" spans="1:8">
      <c r="A110" s="359" t="s">
        <v>3110</v>
      </c>
      <c r="B110" s="559" t="s">
        <v>3111</v>
      </c>
      <c r="C110" s="248"/>
      <c r="D110" s="248"/>
      <c r="E110" s="248">
        <v>30</v>
      </c>
      <c r="F110" s="248">
        <v>3</v>
      </c>
      <c r="G110" s="248">
        <f t="shared" si="2"/>
        <v>30</v>
      </c>
      <c r="H110" s="248">
        <f t="shared" si="3"/>
        <v>3</v>
      </c>
    </row>
    <row r="111" spans="1:8">
      <c r="A111" s="359" t="s">
        <v>3007</v>
      </c>
      <c r="B111" s="559" t="s">
        <v>3008</v>
      </c>
      <c r="C111" s="248"/>
      <c r="D111" s="248"/>
      <c r="E111" s="248">
        <v>18</v>
      </c>
      <c r="F111" s="248">
        <v>5</v>
      </c>
      <c r="G111" s="248">
        <f t="shared" si="2"/>
        <v>18</v>
      </c>
      <c r="H111" s="248">
        <f t="shared" si="3"/>
        <v>5</v>
      </c>
    </row>
    <row r="112" spans="1:8">
      <c r="A112" s="194" t="s">
        <v>5896</v>
      </c>
      <c r="B112" s="334" t="s">
        <v>5897</v>
      </c>
      <c r="C112" s="248"/>
      <c r="D112" s="248"/>
      <c r="E112" s="248">
        <v>0</v>
      </c>
      <c r="F112" s="248">
        <v>1</v>
      </c>
      <c r="G112" s="248">
        <f t="shared" si="2"/>
        <v>0</v>
      </c>
      <c r="H112" s="248">
        <f t="shared" si="3"/>
        <v>1</v>
      </c>
    </row>
    <row r="113" spans="1:8">
      <c r="A113" s="359" t="s">
        <v>5898</v>
      </c>
      <c r="B113" s="555" t="s">
        <v>5899</v>
      </c>
      <c r="C113" s="248"/>
      <c r="D113" s="248"/>
      <c r="E113" s="248">
        <v>72</v>
      </c>
      <c r="F113" s="248">
        <v>2</v>
      </c>
      <c r="G113" s="248">
        <f t="shared" si="2"/>
        <v>72</v>
      </c>
      <c r="H113" s="248">
        <f t="shared" si="3"/>
        <v>2</v>
      </c>
    </row>
    <row r="114" spans="1:8">
      <c r="A114" s="359" t="s">
        <v>2703</v>
      </c>
      <c r="B114" s="555" t="s">
        <v>2704</v>
      </c>
      <c r="C114" s="248"/>
      <c r="D114" s="248"/>
      <c r="E114" s="248">
        <v>2</v>
      </c>
      <c r="F114" s="248">
        <v>1</v>
      </c>
      <c r="G114" s="248">
        <f t="shared" si="2"/>
        <v>2</v>
      </c>
      <c r="H114" s="248">
        <f t="shared" si="3"/>
        <v>1</v>
      </c>
    </row>
    <row r="115" spans="1:8">
      <c r="A115" s="267" t="s">
        <v>2705</v>
      </c>
      <c r="B115" s="555" t="s">
        <v>2706</v>
      </c>
      <c r="C115" s="248"/>
      <c r="D115" s="248"/>
      <c r="E115" s="248">
        <v>0</v>
      </c>
      <c r="F115" s="248">
        <v>1</v>
      </c>
      <c r="G115" s="248">
        <f t="shared" si="2"/>
        <v>0</v>
      </c>
      <c r="H115" s="248">
        <f t="shared" si="3"/>
        <v>1</v>
      </c>
    </row>
    <row r="116" spans="1:8">
      <c r="A116" s="359" t="s">
        <v>5900</v>
      </c>
      <c r="B116" s="552" t="s">
        <v>5901</v>
      </c>
      <c r="C116" s="248"/>
      <c r="D116" s="248"/>
      <c r="E116" s="248">
        <v>5</v>
      </c>
      <c r="F116" s="248">
        <v>1</v>
      </c>
      <c r="G116" s="248">
        <f t="shared" si="2"/>
        <v>5</v>
      </c>
      <c r="H116" s="248">
        <f t="shared" si="3"/>
        <v>1</v>
      </c>
    </row>
    <row r="117" spans="1:8">
      <c r="A117" s="359" t="s">
        <v>3009</v>
      </c>
      <c r="B117" s="555" t="s">
        <v>3010</v>
      </c>
      <c r="C117" s="248"/>
      <c r="D117" s="248"/>
      <c r="E117" s="248">
        <v>44</v>
      </c>
      <c r="F117" s="248">
        <v>10</v>
      </c>
      <c r="G117" s="248">
        <f t="shared" si="2"/>
        <v>44</v>
      </c>
      <c r="H117" s="248">
        <f t="shared" si="3"/>
        <v>10</v>
      </c>
    </row>
    <row r="118" spans="1:8">
      <c r="A118" s="359" t="s">
        <v>5902</v>
      </c>
      <c r="B118" s="555" t="s">
        <v>5903</v>
      </c>
      <c r="C118" s="248"/>
      <c r="D118" s="248"/>
      <c r="E118" s="248">
        <v>43</v>
      </c>
      <c r="F118" s="248">
        <v>25</v>
      </c>
      <c r="G118" s="248">
        <f t="shared" si="2"/>
        <v>43</v>
      </c>
      <c r="H118" s="248">
        <f t="shared" si="3"/>
        <v>25</v>
      </c>
    </row>
    <row r="119" spans="1:8">
      <c r="A119" s="359" t="s">
        <v>5904</v>
      </c>
      <c r="B119" s="555" t="s">
        <v>5905</v>
      </c>
      <c r="C119" s="248"/>
      <c r="D119" s="248"/>
      <c r="E119" s="248">
        <v>5</v>
      </c>
      <c r="F119" s="248">
        <v>7</v>
      </c>
      <c r="G119" s="248">
        <f t="shared" si="2"/>
        <v>5</v>
      </c>
      <c r="H119" s="248">
        <f t="shared" si="3"/>
        <v>7</v>
      </c>
    </row>
    <row r="120" spans="1:8">
      <c r="A120" s="359" t="s">
        <v>5906</v>
      </c>
      <c r="B120" s="555" t="s">
        <v>5907</v>
      </c>
      <c r="C120" s="248"/>
      <c r="D120" s="248"/>
      <c r="E120" s="248">
        <v>11</v>
      </c>
      <c r="F120" s="248">
        <v>1</v>
      </c>
      <c r="G120" s="248">
        <f t="shared" si="2"/>
        <v>11</v>
      </c>
      <c r="H120" s="248">
        <f t="shared" si="3"/>
        <v>1</v>
      </c>
    </row>
    <row r="121" spans="1:8">
      <c r="A121" s="359" t="s">
        <v>2707</v>
      </c>
      <c r="B121" s="551" t="s">
        <v>2708</v>
      </c>
      <c r="C121" s="248"/>
      <c r="D121" s="248"/>
      <c r="E121" s="248">
        <v>8</v>
      </c>
      <c r="F121" s="248">
        <v>2</v>
      </c>
      <c r="G121" s="248">
        <f t="shared" si="2"/>
        <v>8</v>
      </c>
      <c r="H121" s="248">
        <f t="shared" si="3"/>
        <v>2</v>
      </c>
    </row>
    <row r="122" spans="1:8">
      <c r="A122" s="375" t="s">
        <v>2711</v>
      </c>
      <c r="B122" s="379" t="s">
        <v>2712</v>
      </c>
      <c r="C122" s="248"/>
      <c r="D122" s="248"/>
      <c r="E122" s="248">
        <v>1</v>
      </c>
      <c r="F122" s="248">
        <v>1</v>
      </c>
      <c r="G122" s="248">
        <f t="shared" si="2"/>
        <v>1</v>
      </c>
      <c r="H122" s="248">
        <f t="shared" si="3"/>
        <v>1</v>
      </c>
    </row>
    <row r="123" spans="1:8">
      <c r="A123" s="359" t="s">
        <v>5908</v>
      </c>
      <c r="B123" s="555" t="s">
        <v>5909</v>
      </c>
      <c r="C123" s="248"/>
      <c r="D123" s="248"/>
      <c r="E123" s="248">
        <v>2</v>
      </c>
      <c r="F123" s="248">
        <v>2</v>
      </c>
      <c r="G123" s="248">
        <f t="shared" si="2"/>
        <v>2</v>
      </c>
      <c r="H123" s="248">
        <f t="shared" si="3"/>
        <v>2</v>
      </c>
    </row>
    <row r="124" spans="1:8">
      <c r="A124" s="359" t="s">
        <v>3011</v>
      </c>
      <c r="B124" s="551" t="s">
        <v>3012</v>
      </c>
      <c r="C124" s="248"/>
      <c r="D124" s="248"/>
      <c r="E124" s="248">
        <v>0</v>
      </c>
      <c r="F124" s="248">
        <v>2</v>
      </c>
      <c r="G124" s="248">
        <f t="shared" si="2"/>
        <v>0</v>
      </c>
      <c r="H124" s="248">
        <f t="shared" si="3"/>
        <v>2</v>
      </c>
    </row>
    <row r="125" spans="1:8">
      <c r="A125" s="375" t="s">
        <v>5910</v>
      </c>
      <c r="B125" s="555" t="s">
        <v>5911</v>
      </c>
      <c r="C125" s="248"/>
      <c r="D125" s="248"/>
      <c r="E125" s="248">
        <v>0</v>
      </c>
      <c r="F125" s="248">
        <v>1</v>
      </c>
      <c r="G125" s="248">
        <f t="shared" si="2"/>
        <v>0</v>
      </c>
      <c r="H125" s="248">
        <f t="shared" si="3"/>
        <v>1</v>
      </c>
    </row>
    <row r="126" spans="1:8">
      <c r="A126" s="359" t="s">
        <v>5912</v>
      </c>
      <c r="B126" s="552" t="s">
        <v>5913</v>
      </c>
      <c r="C126" s="248"/>
      <c r="D126" s="248"/>
      <c r="E126" s="248">
        <v>4</v>
      </c>
      <c r="F126" s="248">
        <v>7</v>
      </c>
      <c r="G126" s="248">
        <f t="shared" si="2"/>
        <v>4</v>
      </c>
      <c r="H126" s="248">
        <f t="shared" si="3"/>
        <v>7</v>
      </c>
    </row>
    <row r="127" spans="1:8">
      <c r="A127" s="359" t="s">
        <v>5914</v>
      </c>
      <c r="B127" s="555" t="s">
        <v>5915</v>
      </c>
      <c r="C127" s="248"/>
      <c r="D127" s="248"/>
      <c r="E127" s="248">
        <v>0</v>
      </c>
      <c r="F127" s="248">
        <v>1</v>
      </c>
      <c r="G127" s="248">
        <f t="shared" si="2"/>
        <v>0</v>
      </c>
      <c r="H127" s="248">
        <f t="shared" si="3"/>
        <v>1</v>
      </c>
    </row>
    <row r="128" spans="1:8">
      <c r="A128" s="359" t="s">
        <v>2713</v>
      </c>
      <c r="B128" s="551" t="s">
        <v>2714</v>
      </c>
      <c r="C128" s="248"/>
      <c r="D128" s="248"/>
      <c r="E128" s="248">
        <v>30</v>
      </c>
      <c r="F128" s="248">
        <v>8</v>
      </c>
      <c r="G128" s="248">
        <f t="shared" si="2"/>
        <v>30</v>
      </c>
      <c r="H128" s="248">
        <f t="shared" si="3"/>
        <v>8</v>
      </c>
    </row>
    <row r="129" spans="1:8">
      <c r="A129" s="359" t="s">
        <v>5916</v>
      </c>
      <c r="B129" s="551" t="s">
        <v>5917</v>
      </c>
      <c r="C129" s="248"/>
      <c r="D129" s="248"/>
      <c r="E129" s="248">
        <v>53</v>
      </c>
      <c r="F129" s="248">
        <v>30</v>
      </c>
      <c r="G129" s="248">
        <f t="shared" si="2"/>
        <v>53</v>
      </c>
      <c r="H129" s="248">
        <f t="shared" si="3"/>
        <v>30</v>
      </c>
    </row>
    <row r="130" spans="1:8">
      <c r="A130" s="267" t="s">
        <v>5918</v>
      </c>
      <c r="B130" s="555" t="s">
        <v>5919</v>
      </c>
      <c r="C130" s="248"/>
      <c r="D130" s="248"/>
      <c r="E130" s="248">
        <v>0</v>
      </c>
      <c r="F130" s="248">
        <v>2</v>
      </c>
      <c r="G130" s="248">
        <f t="shared" si="2"/>
        <v>0</v>
      </c>
      <c r="H130" s="248">
        <f t="shared" si="3"/>
        <v>2</v>
      </c>
    </row>
    <row r="131" spans="1:8">
      <c r="A131" s="359" t="s">
        <v>5920</v>
      </c>
      <c r="B131" s="555" t="s">
        <v>5921</v>
      </c>
      <c r="C131" s="248"/>
      <c r="D131" s="248"/>
      <c r="E131" s="248">
        <v>4</v>
      </c>
      <c r="F131" s="248">
        <v>2</v>
      </c>
      <c r="G131" s="248">
        <f t="shared" si="2"/>
        <v>4</v>
      </c>
      <c r="H131" s="248">
        <f t="shared" si="3"/>
        <v>2</v>
      </c>
    </row>
    <row r="132" spans="1:8">
      <c r="A132" s="359" t="s">
        <v>5922</v>
      </c>
      <c r="B132" s="551" t="s">
        <v>5923</v>
      </c>
      <c r="C132" s="248"/>
      <c r="D132" s="248"/>
      <c r="E132" s="248">
        <v>1</v>
      </c>
      <c r="F132" s="248">
        <v>2</v>
      </c>
      <c r="G132" s="248">
        <f t="shared" si="2"/>
        <v>1</v>
      </c>
      <c r="H132" s="248">
        <f t="shared" si="3"/>
        <v>2</v>
      </c>
    </row>
    <row r="133" spans="1:8">
      <c r="A133" s="375" t="s">
        <v>2715</v>
      </c>
      <c r="B133" s="555" t="s">
        <v>2716</v>
      </c>
      <c r="C133" s="248"/>
      <c r="D133" s="248"/>
      <c r="E133" s="248">
        <v>8</v>
      </c>
      <c r="F133" s="248">
        <v>3</v>
      </c>
      <c r="G133" s="248">
        <f t="shared" si="2"/>
        <v>8</v>
      </c>
      <c r="H133" s="248">
        <f t="shared" si="3"/>
        <v>3</v>
      </c>
    </row>
    <row r="134" spans="1:8">
      <c r="A134" s="359" t="s">
        <v>2717</v>
      </c>
      <c r="B134" s="551" t="s">
        <v>2718</v>
      </c>
      <c r="C134" s="248"/>
      <c r="D134" s="248"/>
      <c r="E134" s="248">
        <v>5</v>
      </c>
      <c r="F134" s="248">
        <v>3</v>
      </c>
      <c r="G134" s="248">
        <f t="shared" si="2"/>
        <v>5</v>
      </c>
      <c r="H134" s="248">
        <f t="shared" si="3"/>
        <v>3</v>
      </c>
    </row>
    <row r="135" spans="1:8">
      <c r="A135" s="359" t="s">
        <v>2719</v>
      </c>
      <c r="B135" s="555" t="s">
        <v>2720</v>
      </c>
      <c r="C135" s="248"/>
      <c r="D135" s="248"/>
      <c r="E135" s="248">
        <v>2</v>
      </c>
      <c r="F135" s="248">
        <v>1</v>
      </c>
      <c r="G135" s="248">
        <f t="shared" si="2"/>
        <v>2</v>
      </c>
      <c r="H135" s="248">
        <f t="shared" si="3"/>
        <v>1</v>
      </c>
    </row>
    <row r="136" spans="1:8">
      <c r="A136" s="289" t="s">
        <v>5924</v>
      </c>
      <c r="B136" s="555" t="s">
        <v>5925</v>
      </c>
      <c r="C136" s="248"/>
      <c r="D136" s="248"/>
      <c r="E136" s="248">
        <v>0</v>
      </c>
      <c r="F136" s="248">
        <v>1</v>
      </c>
      <c r="G136" s="248">
        <f t="shared" si="2"/>
        <v>0</v>
      </c>
      <c r="H136" s="248">
        <f t="shared" si="3"/>
        <v>1</v>
      </c>
    </row>
    <row r="137" spans="1:8">
      <c r="A137" s="359" t="s">
        <v>5926</v>
      </c>
      <c r="B137" s="555" t="s">
        <v>5927</v>
      </c>
      <c r="C137" s="248"/>
      <c r="D137" s="248"/>
      <c r="E137" s="248">
        <v>0</v>
      </c>
      <c r="F137" s="248">
        <v>1</v>
      </c>
      <c r="G137" s="248">
        <f t="shared" ref="G137:G200" si="4">C137+E137</f>
        <v>0</v>
      </c>
      <c r="H137" s="248">
        <f t="shared" ref="H137:H200" si="5">D137+F137</f>
        <v>1</v>
      </c>
    </row>
    <row r="138" spans="1:8">
      <c r="A138" s="359" t="s">
        <v>5928</v>
      </c>
      <c r="B138" s="551" t="s">
        <v>5929</v>
      </c>
      <c r="C138" s="248"/>
      <c r="D138" s="248"/>
      <c r="E138" s="248">
        <v>5</v>
      </c>
      <c r="F138" s="248">
        <v>5</v>
      </c>
      <c r="G138" s="248">
        <f t="shared" si="4"/>
        <v>5</v>
      </c>
      <c r="H138" s="248">
        <f t="shared" si="5"/>
        <v>5</v>
      </c>
    </row>
    <row r="139" spans="1:8">
      <c r="A139" s="375" t="s">
        <v>5930</v>
      </c>
      <c r="B139" s="555" t="s">
        <v>5931</v>
      </c>
      <c r="C139" s="248"/>
      <c r="D139" s="248"/>
      <c r="E139" s="248">
        <v>15</v>
      </c>
      <c r="F139" s="248">
        <v>1</v>
      </c>
      <c r="G139" s="248">
        <f t="shared" si="4"/>
        <v>15</v>
      </c>
      <c r="H139" s="248">
        <f t="shared" si="5"/>
        <v>1</v>
      </c>
    </row>
    <row r="140" spans="1:8">
      <c r="A140" s="375" t="s">
        <v>5932</v>
      </c>
      <c r="B140" s="555" t="s">
        <v>5933</v>
      </c>
      <c r="C140" s="248"/>
      <c r="D140" s="248"/>
      <c r="E140" s="248">
        <v>0</v>
      </c>
      <c r="F140" s="248">
        <v>1</v>
      </c>
      <c r="G140" s="248">
        <f t="shared" si="4"/>
        <v>0</v>
      </c>
      <c r="H140" s="248">
        <f t="shared" si="5"/>
        <v>1</v>
      </c>
    </row>
    <row r="141" spans="1:8">
      <c r="A141" s="267" t="s">
        <v>5934</v>
      </c>
      <c r="B141" s="551" t="s">
        <v>5935</v>
      </c>
      <c r="C141" s="248"/>
      <c r="D141" s="248"/>
      <c r="E141" s="248">
        <v>1</v>
      </c>
      <c r="F141" s="248">
        <v>1</v>
      </c>
      <c r="G141" s="248">
        <f t="shared" si="4"/>
        <v>1</v>
      </c>
      <c r="H141" s="248">
        <f t="shared" si="5"/>
        <v>1</v>
      </c>
    </row>
    <row r="142" spans="1:8">
      <c r="A142" s="359" t="s">
        <v>5936</v>
      </c>
      <c r="B142" s="551" t="s">
        <v>5937</v>
      </c>
      <c r="C142" s="248"/>
      <c r="D142" s="248"/>
      <c r="E142" s="248">
        <v>54</v>
      </c>
      <c r="F142" s="248">
        <v>25</v>
      </c>
      <c r="G142" s="248">
        <f t="shared" si="4"/>
        <v>54</v>
      </c>
      <c r="H142" s="248">
        <f t="shared" si="5"/>
        <v>25</v>
      </c>
    </row>
    <row r="143" spans="1:8">
      <c r="A143" s="289" t="s">
        <v>5938</v>
      </c>
      <c r="B143" s="551" t="s">
        <v>5939</v>
      </c>
      <c r="C143" s="248"/>
      <c r="D143" s="248"/>
      <c r="E143" s="248">
        <v>143</v>
      </c>
      <c r="F143" s="248">
        <v>90</v>
      </c>
      <c r="G143" s="248">
        <f t="shared" si="4"/>
        <v>143</v>
      </c>
      <c r="H143" s="248">
        <f t="shared" si="5"/>
        <v>90</v>
      </c>
    </row>
    <row r="144" spans="1:8">
      <c r="A144" s="359" t="s">
        <v>5940</v>
      </c>
      <c r="B144" s="551" t="s">
        <v>5941</v>
      </c>
      <c r="C144" s="248"/>
      <c r="D144" s="248"/>
      <c r="E144" s="248">
        <v>90</v>
      </c>
      <c r="F144" s="248">
        <v>50</v>
      </c>
      <c r="G144" s="248">
        <f t="shared" si="4"/>
        <v>90</v>
      </c>
      <c r="H144" s="248">
        <f t="shared" si="5"/>
        <v>50</v>
      </c>
    </row>
    <row r="145" spans="1:8">
      <c r="A145" s="359" t="s">
        <v>5942</v>
      </c>
      <c r="B145" s="551" t="s">
        <v>5943</v>
      </c>
      <c r="C145" s="248"/>
      <c r="D145" s="248"/>
      <c r="E145" s="248">
        <v>1</v>
      </c>
      <c r="F145" s="248">
        <v>10</v>
      </c>
      <c r="G145" s="248">
        <f t="shared" si="4"/>
        <v>1</v>
      </c>
      <c r="H145" s="248">
        <f t="shared" si="5"/>
        <v>10</v>
      </c>
    </row>
    <row r="146" spans="1:8">
      <c r="A146" s="375" t="s">
        <v>5944</v>
      </c>
      <c r="B146" s="379" t="s">
        <v>5945</v>
      </c>
      <c r="C146" s="248"/>
      <c r="D146" s="248"/>
      <c r="E146" s="248">
        <v>2</v>
      </c>
      <c r="F146" s="248">
        <v>100</v>
      </c>
      <c r="G146" s="248">
        <f t="shared" si="4"/>
        <v>2</v>
      </c>
      <c r="H146" s="248">
        <f t="shared" si="5"/>
        <v>100</v>
      </c>
    </row>
    <row r="147" spans="1:8">
      <c r="A147" s="193" t="s">
        <v>5946</v>
      </c>
      <c r="B147" s="560" t="s">
        <v>5947</v>
      </c>
      <c r="C147" s="248"/>
      <c r="D147" s="248"/>
      <c r="E147" s="248">
        <v>3</v>
      </c>
      <c r="F147" s="248">
        <v>2</v>
      </c>
      <c r="G147" s="248">
        <f t="shared" si="4"/>
        <v>3</v>
      </c>
      <c r="H147" s="248">
        <f t="shared" si="5"/>
        <v>2</v>
      </c>
    </row>
    <row r="148" spans="1:8">
      <c r="A148" s="7" t="s">
        <v>2721</v>
      </c>
      <c r="B148" s="377" t="s">
        <v>2722</v>
      </c>
      <c r="C148" s="436"/>
      <c r="D148" s="436"/>
      <c r="E148" s="248">
        <v>1</v>
      </c>
      <c r="F148" s="248">
        <v>1</v>
      </c>
      <c r="G148" s="248">
        <f t="shared" si="4"/>
        <v>1</v>
      </c>
      <c r="H148" s="248">
        <f t="shared" si="5"/>
        <v>1</v>
      </c>
    </row>
    <row r="149" spans="1:8">
      <c r="A149" s="359" t="s">
        <v>3013</v>
      </c>
      <c r="B149" s="551" t="s">
        <v>3014</v>
      </c>
      <c r="C149" s="248"/>
      <c r="D149" s="248"/>
      <c r="E149" s="248">
        <v>5</v>
      </c>
      <c r="F149" s="248">
        <v>5</v>
      </c>
      <c r="G149" s="248">
        <f t="shared" si="4"/>
        <v>5</v>
      </c>
      <c r="H149" s="248">
        <f t="shared" si="5"/>
        <v>5</v>
      </c>
    </row>
    <row r="150" spans="1:8">
      <c r="A150" s="359" t="s">
        <v>2723</v>
      </c>
      <c r="B150" s="551" t="s">
        <v>2724</v>
      </c>
      <c r="C150" s="248"/>
      <c r="D150" s="248"/>
      <c r="E150" s="248">
        <v>10</v>
      </c>
      <c r="F150" s="248">
        <v>15</v>
      </c>
      <c r="G150" s="248">
        <f t="shared" si="4"/>
        <v>10</v>
      </c>
      <c r="H150" s="248">
        <f t="shared" si="5"/>
        <v>15</v>
      </c>
    </row>
    <row r="151" spans="1:8">
      <c r="A151" s="375" t="s">
        <v>3112</v>
      </c>
      <c r="B151" s="379" t="s">
        <v>3113</v>
      </c>
      <c r="C151" s="248"/>
      <c r="D151" s="248"/>
      <c r="E151" s="248">
        <v>2</v>
      </c>
      <c r="F151" s="248">
        <v>1</v>
      </c>
      <c r="G151" s="248">
        <f t="shared" si="4"/>
        <v>2</v>
      </c>
      <c r="H151" s="248">
        <f t="shared" si="5"/>
        <v>1</v>
      </c>
    </row>
    <row r="152" spans="1:8">
      <c r="A152" s="359" t="s">
        <v>5948</v>
      </c>
      <c r="B152" s="551" t="s">
        <v>5949</v>
      </c>
      <c r="C152" s="248"/>
      <c r="D152" s="248"/>
      <c r="E152" s="248">
        <v>0</v>
      </c>
      <c r="F152" s="248">
        <v>1</v>
      </c>
      <c r="G152" s="248">
        <f t="shared" si="4"/>
        <v>0</v>
      </c>
      <c r="H152" s="248">
        <f t="shared" si="5"/>
        <v>1</v>
      </c>
    </row>
    <row r="153" spans="1:8">
      <c r="A153" s="267" t="s">
        <v>5950</v>
      </c>
      <c r="B153" s="551" t="s">
        <v>5951</v>
      </c>
      <c r="C153" s="248"/>
      <c r="D153" s="248"/>
      <c r="E153" s="248">
        <v>1</v>
      </c>
      <c r="F153" s="248">
        <v>1</v>
      </c>
      <c r="G153" s="248">
        <f t="shared" si="4"/>
        <v>1</v>
      </c>
      <c r="H153" s="248">
        <f t="shared" si="5"/>
        <v>1</v>
      </c>
    </row>
    <row r="154" spans="1:8">
      <c r="A154" s="359" t="s">
        <v>5952</v>
      </c>
      <c r="B154" s="551" t="s">
        <v>5953</v>
      </c>
      <c r="C154" s="248"/>
      <c r="D154" s="248"/>
      <c r="E154" s="248">
        <v>2</v>
      </c>
      <c r="F154" s="248">
        <v>1</v>
      </c>
      <c r="G154" s="248">
        <f t="shared" si="4"/>
        <v>2</v>
      </c>
      <c r="H154" s="248">
        <f t="shared" si="5"/>
        <v>1</v>
      </c>
    </row>
    <row r="155" spans="1:8">
      <c r="A155" s="359" t="s">
        <v>2725</v>
      </c>
      <c r="B155" s="551" t="s">
        <v>2726</v>
      </c>
      <c r="C155" s="248"/>
      <c r="D155" s="248"/>
      <c r="E155" s="248">
        <v>182</v>
      </c>
      <c r="F155" s="248">
        <v>250</v>
      </c>
      <c r="G155" s="248">
        <f t="shared" si="4"/>
        <v>182</v>
      </c>
      <c r="H155" s="248">
        <f t="shared" si="5"/>
        <v>250</v>
      </c>
    </row>
    <row r="156" spans="1:8">
      <c r="A156" s="359" t="s">
        <v>5954</v>
      </c>
      <c r="B156" s="551" t="s">
        <v>5955</v>
      </c>
      <c r="C156" s="248"/>
      <c r="D156" s="248"/>
      <c r="E156" s="248">
        <v>103</v>
      </c>
      <c r="F156" s="248">
        <v>75</v>
      </c>
      <c r="G156" s="248">
        <f t="shared" si="4"/>
        <v>103</v>
      </c>
      <c r="H156" s="248">
        <f t="shared" si="5"/>
        <v>75</v>
      </c>
    </row>
    <row r="157" spans="1:8">
      <c r="A157" s="359" t="s">
        <v>5956</v>
      </c>
      <c r="B157" s="551" t="s">
        <v>5957</v>
      </c>
      <c r="C157" s="248"/>
      <c r="D157" s="248"/>
      <c r="E157" s="248">
        <v>17</v>
      </c>
      <c r="F157" s="248">
        <v>10</v>
      </c>
      <c r="G157" s="248">
        <f t="shared" si="4"/>
        <v>17</v>
      </c>
      <c r="H157" s="248">
        <f t="shared" si="5"/>
        <v>10</v>
      </c>
    </row>
    <row r="158" spans="1:8">
      <c r="A158" s="359" t="s">
        <v>5958</v>
      </c>
      <c r="B158" s="556" t="s">
        <v>5959</v>
      </c>
      <c r="C158" s="248"/>
      <c r="D158" s="248"/>
      <c r="E158" s="248">
        <v>68</v>
      </c>
      <c r="F158" s="248">
        <v>70</v>
      </c>
      <c r="G158" s="248">
        <f t="shared" si="4"/>
        <v>68</v>
      </c>
      <c r="H158" s="248">
        <f t="shared" si="5"/>
        <v>70</v>
      </c>
    </row>
    <row r="159" spans="1:8">
      <c r="A159" s="359" t="s">
        <v>5960</v>
      </c>
      <c r="B159" s="551" t="s">
        <v>5961</v>
      </c>
      <c r="C159" s="248"/>
      <c r="D159" s="248"/>
      <c r="E159" s="248">
        <v>0</v>
      </c>
      <c r="F159" s="248">
        <v>1</v>
      </c>
      <c r="G159" s="248">
        <f t="shared" si="4"/>
        <v>0</v>
      </c>
      <c r="H159" s="248">
        <f t="shared" si="5"/>
        <v>1</v>
      </c>
    </row>
    <row r="160" spans="1:8">
      <c r="A160" s="359" t="s">
        <v>5962</v>
      </c>
      <c r="B160" s="551" t="s">
        <v>5963</v>
      </c>
      <c r="C160" s="248"/>
      <c r="D160" s="248"/>
      <c r="E160" s="248">
        <v>1</v>
      </c>
      <c r="F160" s="248">
        <v>7</v>
      </c>
      <c r="G160" s="248">
        <f t="shared" si="4"/>
        <v>1</v>
      </c>
      <c r="H160" s="248">
        <f t="shared" si="5"/>
        <v>7</v>
      </c>
    </row>
    <row r="161" spans="1:8">
      <c r="A161" s="359" t="s">
        <v>5964</v>
      </c>
      <c r="B161" s="551" t="s">
        <v>5965</v>
      </c>
      <c r="C161" s="248"/>
      <c r="D161" s="248"/>
      <c r="E161" s="248">
        <v>10</v>
      </c>
      <c r="F161" s="248">
        <v>15</v>
      </c>
      <c r="G161" s="248">
        <f t="shared" si="4"/>
        <v>10</v>
      </c>
      <c r="H161" s="248">
        <f t="shared" si="5"/>
        <v>15</v>
      </c>
    </row>
    <row r="162" spans="1:8">
      <c r="A162" s="359" t="s">
        <v>5966</v>
      </c>
      <c r="B162" s="551" t="s">
        <v>5967</v>
      </c>
      <c r="C162" s="248"/>
      <c r="D162" s="248"/>
      <c r="E162" s="248">
        <v>0</v>
      </c>
      <c r="F162" s="248">
        <v>2</v>
      </c>
      <c r="G162" s="248">
        <f t="shared" si="4"/>
        <v>0</v>
      </c>
      <c r="H162" s="248">
        <f t="shared" si="5"/>
        <v>2</v>
      </c>
    </row>
    <row r="163" spans="1:8">
      <c r="A163" s="359" t="s">
        <v>5968</v>
      </c>
      <c r="B163" s="551" t="s">
        <v>5969</v>
      </c>
      <c r="C163" s="248"/>
      <c r="D163" s="248"/>
      <c r="E163" s="248">
        <v>31</v>
      </c>
      <c r="F163" s="248">
        <v>20</v>
      </c>
      <c r="G163" s="248">
        <f t="shared" si="4"/>
        <v>31</v>
      </c>
      <c r="H163" s="248">
        <f t="shared" si="5"/>
        <v>20</v>
      </c>
    </row>
    <row r="164" spans="1:8">
      <c r="A164" s="267" t="s">
        <v>5970</v>
      </c>
      <c r="B164" s="561" t="s">
        <v>5971</v>
      </c>
      <c r="C164" s="248"/>
      <c r="D164" s="248"/>
      <c r="E164" s="248">
        <v>0</v>
      </c>
      <c r="F164" s="248">
        <v>1</v>
      </c>
      <c r="G164" s="248">
        <f t="shared" si="4"/>
        <v>0</v>
      </c>
      <c r="H164" s="248">
        <f t="shared" si="5"/>
        <v>1</v>
      </c>
    </row>
    <row r="165" spans="1:8">
      <c r="A165" s="359" t="s">
        <v>5972</v>
      </c>
      <c r="B165" s="335" t="s">
        <v>5973</v>
      </c>
      <c r="C165" s="248"/>
      <c r="D165" s="248"/>
      <c r="E165" s="248">
        <v>12</v>
      </c>
      <c r="F165" s="248">
        <v>10</v>
      </c>
      <c r="G165" s="248">
        <f t="shared" si="4"/>
        <v>12</v>
      </c>
      <c r="H165" s="248">
        <f t="shared" si="5"/>
        <v>10</v>
      </c>
    </row>
    <row r="166" spans="1:8">
      <c r="A166" s="359" t="s">
        <v>5974</v>
      </c>
      <c r="B166" s="552" t="s">
        <v>5975</v>
      </c>
      <c r="C166" s="248"/>
      <c r="D166" s="248"/>
      <c r="E166" s="248">
        <v>4</v>
      </c>
      <c r="F166" s="248">
        <v>20</v>
      </c>
      <c r="G166" s="248">
        <f t="shared" si="4"/>
        <v>4</v>
      </c>
      <c r="H166" s="248">
        <f t="shared" si="5"/>
        <v>20</v>
      </c>
    </row>
    <row r="167" spans="1:8">
      <c r="A167" s="359" t="s">
        <v>5976</v>
      </c>
      <c r="B167" s="551" t="s">
        <v>5977</v>
      </c>
      <c r="C167" s="248"/>
      <c r="D167" s="248"/>
      <c r="E167" s="248">
        <v>37</v>
      </c>
      <c r="F167" s="248">
        <v>35</v>
      </c>
      <c r="G167" s="248">
        <f t="shared" si="4"/>
        <v>37</v>
      </c>
      <c r="H167" s="248">
        <f t="shared" si="5"/>
        <v>35</v>
      </c>
    </row>
    <row r="168" spans="1:8">
      <c r="A168" s="359" t="s">
        <v>5978</v>
      </c>
      <c r="B168" s="551" t="s">
        <v>5979</v>
      </c>
      <c r="C168" s="248"/>
      <c r="D168" s="248"/>
      <c r="E168" s="248">
        <v>7</v>
      </c>
      <c r="F168" s="248">
        <v>15</v>
      </c>
      <c r="G168" s="248">
        <f t="shared" si="4"/>
        <v>7</v>
      </c>
      <c r="H168" s="248">
        <f t="shared" si="5"/>
        <v>15</v>
      </c>
    </row>
    <row r="169" spans="1:8">
      <c r="A169" s="359" t="s">
        <v>5980</v>
      </c>
      <c r="B169" s="551" t="s">
        <v>5981</v>
      </c>
      <c r="C169" s="248"/>
      <c r="D169" s="248"/>
      <c r="E169" s="248">
        <v>16</v>
      </c>
      <c r="F169" s="248">
        <v>25</v>
      </c>
      <c r="G169" s="248">
        <f t="shared" si="4"/>
        <v>16</v>
      </c>
      <c r="H169" s="248">
        <f t="shared" si="5"/>
        <v>25</v>
      </c>
    </row>
    <row r="170" spans="1:8">
      <c r="A170" s="359" t="s">
        <v>5982</v>
      </c>
      <c r="B170" s="551" t="s">
        <v>5983</v>
      </c>
      <c r="C170" s="248"/>
      <c r="D170" s="248"/>
      <c r="E170" s="248">
        <v>174</v>
      </c>
      <c r="F170" s="248">
        <v>200</v>
      </c>
      <c r="G170" s="248">
        <f t="shared" si="4"/>
        <v>174</v>
      </c>
      <c r="H170" s="248">
        <f t="shared" si="5"/>
        <v>200</v>
      </c>
    </row>
    <row r="171" spans="1:8">
      <c r="A171" s="359" t="s">
        <v>5984</v>
      </c>
      <c r="B171" s="551" t="s">
        <v>5985</v>
      </c>
      <c r="C171" s="248"/>
      <c r="D171" s="248"/>
      <c r="E171" s="248">
        <v>2</v>
      </c>
      <c r="F171" s="248">
        <v>5</v>
      </c>
      <c r="G171" s="248">
        <f t="shared" si="4"/>
        <v>2</v>
      </c>
      <c r="H171" s="248">
        <f t="shared" si="5"/>
        <v>5</v>
      </c>
    </row>
    <row r="172" spans="1:8">
      <c r="A172" s="359" t="s">
        <v>5986</v>
      </c>
      <c r="B172" s="551" t="s">
        <v>5987</v>
      </c>
      <c r="C172" s="248"/>
      <c r="D172" s="248"/>
      <c r="E172" s="248">
        <v>2</v>
      </c>
      <c r="F172" s="248">
        <v>2</v>
      </c>
      <c r="G172" s="248">
        <f t="shared" si="4"/>
        <v>2</v>
      </c>
      <c r="H172" s="248">
        <f t="shared" si="5"/>
        <v>2</v>
      </c>
    </row>
    <row r="173" spans="1:8">
      <c r="A173" s="359" t="s">
        <v>5988</v>
      </c>
      <c r="B173" s="551" t="s">
        <v>5989</v>
      </c>
      <c r="C173" s="248"/>
      <c r="D173" s="248"/>
      <c r="E173" s="248">
        <v>2</v>
      </c>
      <c r="F173" s="248">
        <v>4</v>
      </c>
      <c r="G173" s="248">
        <f t="shared" si="4"/>
        <v>2</v>
      </c>
      <c r="H173" s="248">
        <f t="shared" si="5"/>
        <v>4</v>
      </c>
    </row>
    <row r="174" spans="1:8">
      <c r="A174" s="359" t="s">
        <v>5990</v>
      </c>
      <c r="B174" s="555" t="s">
        <v>5991</v>
      </c>
      <c r="C174" s="248"/>
      <c r="D174" s="248"/>
      <c r="E174" s="248">
        <v>0</v>
      </c>
      <c r="F174" s="248">
        <v>1</v>
      </c>
      <c r="G174" s="248">
        <f t="shared" si="4"/>
        <v>0</v>
      </c>
      <c r="H174" s="248">
        <f t="shared" si="5"/>
        <v>1</v>
      </c>
    </row>
    <row r="175" spans="1:8">
      <c r="A175" s="375" t="s">
        <v>5992</v>
      </c>
      <c r="B175" s="531" t="s">
        <v>5993</v>
      </c>
      <c r="C175" s="248"/>
      <c r="D175" s="248"/>
      <c r="E175" s="248">
        <v>0</v>
      </c>
      <c r="F175" s="248">
        <v>50</v>
      </c>
      <c r="G175" s="248">
        <f t="shared" si="4"/>
        <v>0</v>
      </c>
      <c r="H175" s="248">
        <f t="shared" si="5"/>
        <v>50</v>
      </c>
    </row>
    <row r="176" spans="1:8">
      <c r="A176" s="165" t="s">
        <v>5994</v>
      </c>
      <c r="B176" s="558" t="s">
        <v>5995</v>
      </c>
      <c r="C176" s="436"/>
      <c r="D176" s="436"/>
      <c r="E176" s="248">
        <v>0</v>
      </c>
      <c r="F176" s="248">
        <v>1</v>
      </c>
      <c r="G176" s="248">
        <f t="shared" si="4"/>
        <v>0</v>
      </c>
      <c r="H176" s="248">
        <f t="shared" si="5"/>
        <v>1</v>
      </c>
    </row>
    <row r="177" spans="1:8">
      <c r="A177" s="267" t="s">
        <v>5996</v>
      </c>
      <c r="B177" s="551" t="s">
        <v>5997</v>
      </c>
      <c r="C177" s="248"/>
      <c r="D177" s="248"/>
      <c r="E177" s="248">
        <v>1</v>
      </c>
      <c r="F177" s="248">
        <v>1</v>
      </c>
      <c r="G177" s="248">
        <f t="shared" si="4"/>
        <v>1</v>
      </c>
      <c r="H177" s="248">
        <f t="shared" si="5"/>
        <v>1</v>
      </c>
    </row>
    <row r="178" spans="1:8">
      <c r="A178" s="359" t="s">
        <v>2333</v>
      </c>
      <c r="B178" s="551" t="s">
        <v>2334</v>
      </c>
      <c r="C178" s="248"/>
      <c r="D178" s="248"/>
      <c r="E178" s="248">
        <v>0</v>
      </c>
      <c r="F178" s="248">
        <v>1</v>
      </c>
      <c r="G178" s="248">
        <f t="shared" si="4"/>
        <v>0</v>
      </c>
      <c r="H178" s="248">
        <f t="shared" si="5"/>
        <v>1</v>
      </c>
    </row>
    <row r="179" spans="1:8">
      <c r="A179" s="375" t="s">
        <v>2335</v>
      </c>
      <c r="B179" s="379" t="s">
        <v>2336</v>
      </c>
      <c r="C179" s="248"/>
      <c r="D179" s="248"/>
      <c r="E179" s="248">
        <v>46</v>
      </c>
      <c r="F179" s="248">
        <v>40</v>
      </c>
      <c r="G179" s="248">
        <f t="shared" si="4"/>
        <v>46</v>
      </c>
      <c r="H179" s="248">
        <f t="shared" si="5"/>
        <v>40</v>
      </c>
    </row>
    <row r="180" spans="1:8">
      <c r="A180" s="359" t="s">
        <v>2727</v>
      </c>
      <c r="B180" s="551" t="s">
        <v>2728</v>
      </c>
      <c r="C180" s="248"/>
      <c r="D180" s="248"/>
      <c r="E180" s="248">
        <v>41</v>
      </c>
      <c r="F180" s="248">
        <v>50</v>
      </c>
      <c r="G180" s="248">
        <f t="shared" si="4"/>
        <v>41</v>
      </c>
      <c r="H180" s="248">
        <f t="shared" si="5"/>
        <v>50</v>
      </c>
    </row>
    <row r="181" spans="1:8">
      <c r="A181" s="359" t="s">
        <v>2729</v>
      </c>
      <c r="B181" s="551" t="s">
        <v>2730</v>
      </c>
      <c r="C181" s="248"/>
      <c r="D181" s="248"/>
      <c r="E181" s="248">
        <v>6</v>
      </c>
      <c r="F181" s="248">
        <v>7</v>
      </c>
      <c r="G181" s="248">
        <f t="shared" si="4"/>
        <v>6</v>
      </c>
      <c r="H181" s="248">
        <f t="shared" si="5"/>
        <v>7</v>
      </c>
    </row>
    <row r="182" spans="1:8">
      <c r="A182" s="359" t="s">
        <v>5998</v>
      </c>
      <c r="B182" s="551" t="s">
        <v>5999</v>
      </c>
      <c r="C182" s="248"/>
      <c r="D182" s="248"/>
      <c r="E182" s="248">
        <v>12</v>
      </c>
      <c r="F182" s="248">
        <v>10</v>
      </c>
      <c r="G182" s="248">
        <f t="shared" si="4"/>
        <v>12</v>
      </c>
      <c r="H182" s="248">
        <f t="shared" si="5"/>
        <v>10</v>
      </c>
    </row>
    <row r="183" spans="1:8">
      <c r="A183" s="359" t="s">
        <v>6000</v>
      </c>
      <c r="B183" s="556" t="s">
        <v>6001</v>
      </c>
      <c r="C183" s="248"/>
      <c r="D183" s="248"/>
      <c r="E183" s="248">
        <v>1</v>
      </c>
      <c r="F183" s="248">
        <v>1</v>
      </c>
      <c r="G183" s="248">
        <f t="shared" si="4"/>
        <v>1</v>
      </c>
      <c r="H183" s="248">
        <f t="shared" si="5"/>
        <v>1</v>
      </c>
    </row>
    <row r="184" spans="1:8">
      <c r="A184" s="193" t="s">
        <v>6002</v>
      </c>
      <c r="B184" s="555" t="s">
        <v>6003</v>
      </c>
      <c r="C184" s="248"/>
      <c r="D184" s="248"/>
      <c r="E184" s="248">
        <v>0</v>
      </c>
      <c r="F184" s="248">
        <v>1</v>
      </c>
      <c r="G184" s="248">
        <f t="shared" si="4"/>
        <v>0</v>
      </c>
      <c r="H184" s="248">
        <f t="shared" si="5"/>
        <v>1</v>
      </c>
    </row>
    <row r="185" spans="1:8">
      <c r="A185" s="359" t="s">
        <v>2337</v>
      </c>
      <c r="B185" s="551" t="s">
        <v>2338</v>
      </c>
      <c r="C185" s="248"/>
      <c r="D185" s="248"/>
      <c r="E185" s="248">
        <v>49</v>
      </c>
      <c r="F185" s="248">
        <v>50</v>
      </c>
      <c r="G185" s="248">
        <f t="shared" si="4"/>
        <v>49</v>
      </c>
      <c r="H185" s="248">
        <f t="shared" si="5"/>
        <v>50</v>
      </c>
    </row>
    <row r="186" spans="1:8">
      <c r="A186" s="289" t="s">
        <v>5663</v>
      </c>
      <c r="B186" s="551" t="s">
        <v>5664</v>
      </c>
      <c r="C186" s="248"/>
      <c r="D186" s="248"/>
      <c r="E186" s="248">
        <v>0</v>
      </c>
      <c r="F186" s="248">
        <v>1</v>
      </c>
      <c r="G186" s="248">
        <f t="shared" si="4"/>
        <v>0</v>
      </c>
      <c r="H186" s="248">
        <f t="shared" si="5"/>
        <v>1</v>
      </c>
    </row>
    <row r="187" spans="1:8">
      <c r="A187" s="359" t="s">
        <v>6004</v>
      </c>
      <c r="B187" s="552" t="s">
        <v>6005</v>
      </c>
      <c r="C187" s="248"/>
      <c r="D187" s="248"/>
      <c r="E187" s="248">
        <v>0</v>
      </c>
      <c r="F187" s="248">
        <v>5</v>
      </c>
      <c r="G187" s="248">
        <f t="shared" si="4"/>
        <v>0</v>
      </c>
      <c r="H187" s="248">
        <f t="shared" si="5"/>
        <v>5</v>
      </c>
    </row>
    <row r="188" spans="1:8">
      <c r="A188" s="359" t="s">
        <v>6006</v>
      </c>
      <c r="B188" s="555" t="s">
        <v>6007</v>
      </c>
      <c r="C188" s="248"/>
      <c r="D188" s="248"/>
      <c r="E188" s="248">
        <v>2</v>
      </c>
      <c r="F188" s="248">
        <v>1</v>
      </c>
      <c r="G188" s="248">
        <f t="shared" si="4"/>
        <v>2</v>
      </c>
      <c r="H188" s="248">
        <f t="shared" si="5"/>
        <v>1</v>
      </c>
    </row>
    <row r="189" spans="1:8">
      <c r="A189" s="267" t="s">
        <v>6008</v>
      </c>
      <c r="B189" s="551" t="s">
        <v>6009</v>
      </c>
      <c r="C189" s="248"/>
      <c r="D189" s="248"/>
      <c r="E189" s="248">
        <v>0</v>
      </c>
      <c r="F189" s="248">
        <v>1</v>
      </c>
      <c r="G189" s="248">
        <f t="shared" si="4"/>
        <v>0</v>
      </c>
      <c r="H189" s="248">
        <f t="shared" si="5"/>
        <v>1</v>
      </c>
    </row>
    <row r="190" spans="1:8">
      <c r="A190" s="329" t="s">
        <v>6010</v>
      </c>
      <c r="B190" s="557" t="s">
        <v>6011</v>
      </c>
      <c r="C190" s="147"/>
      <c r="D190" s="147"/>
      <c r="E190" s="248">
        <v>0</v>
      </c>
      <c r="F190" s="248">
        <v>1</v>
      </c>
      <c r="G190" s="248">
        <f t="shared" si="4"/>
        <v>0</v>
      </c>
      <c r="H190" s="248">
        <f t="shared" si="5"/>
        <v>1</v>
      </c>
    </row>
    <row r="191" spans="1:8">
      <c r="A191" s="329" t="s">
        <v>2743</v>
      </c>
      <c r="B191" s="380" t="s">
        <v>2744</v>
      </c>
      <c r="C191" s="147"/>
      <c r="D191" s="147"/>
      <c r="E191" s="248">
        <v>0</v>
      </c>
      <c r="F191" s="248">
        <v>5</v>
      </c>
      <c r="G191" s="248">
        <f t="shared" si="4"/>
        <v>0</v>
      </c>
      <c r="H191" s="248">
        <f t="shared" si="5"/>
        <v>5</v>
      </c>
    </row>
    <row r="192" spans="1:8">
      <c r="A192" s="359" t="s">
        <v>6012</v>
      </c>
      <c r="B192" s="335" t="s">
        <v>6013</v>
      </c>
      <c r="C192" s="248"/>
      <c r="D192" s="248"/>
      <c r="E192" s="248">
        <v>2</v>
      </c>
      <c r="F192" s="248">
        <v>1</v>
      </c>
      <c r="G192" s="248">
        <f t="shared" si="4"/>
        <v>2</v>
      </c>
      <c r="H192" s="248">
        <f t="shared" si="5"/>
        <v>1</v>
      </c>
    </row>
    <row r="193" spans="1:8">
      <c r="A193" s="359" t="s">
        <v>6014</v>
      </c>
      <c r="B193" s="551" t="s">
        <v>6015</v>
      </c>
      <c r="C193" s="248"/>
      <c r="D193" s="248"/>
      <c r="E193" s="248">
        <v>0</v>
      </c>
      <c r="F193" s="248">
        <v>1</v>
      </c>
      <c r="G193" s="248">
        <f t="shared" si="4"/>
        <v>0</v>
      </c>
      <c r="H193" s="248">
        <f t="shared" si="5"/>
        <v>1</v>
      </c>
    </row>
    <row r="194" spans="1:8">
      <c r="A194" s="359" t="s">
        <v>2751</v>
      </c>
      <c r="B194" s="555" t="s">
        <v>2752</v>
      </c>
      <c r="C194" s="248"/>
      <c r="D194" s="248"/>
      <c r="E194" s="248">
        <v>4</v>
      </c>
      <c r="F194" s="248">
        <v>5</v>
      </c>
      <c r="G194" s="248">
        <f t="shared" si="4"/>
        <v>4</v>
      </c>
      <c r="H194" s="248">
        <f t="shared" si="5"/>
        <v>5</v>
      </c>
    </row>
    <row r="195" spans="1:8">
      <c r="A195" s="359" t="s">
        <v>2753</v>
      </c>
      <c r="B195" s="551" t="s">
        <v>2754</v>
      </c>
      <c r="C195" s="248"/>
      <c r="D195" s="248"/>
      <c r="E195" s="248">
        <v>1</v>
      </c>
      <c r="F195" s="248">
        <v>3</v>
      </c>
      <c r="G195" s="248">
        <f t="shared" si="4"/>
        <v>1</v>
      </c>
      <c r="H195" s="248">
        <f t="shared" si="5"/>
        <v>3</v>
      </c>
    </row>
    <row r="196" spans="1:8">
      <c r="A196" s="359" t="s">
        <v>2755</v>
      </c>
      <c r="B196" s="551" t="s">
        <v>2756</v>
      </c>
      <c r="C196" s="248"/>
      <c r="D196" s="248"/>
      <c r="E196" s="248">
        <v>2</v>
      </c>
      <c r="F196" s="248">
        <v>3</v>
      </c>
      <c r="G196" s="248">
        <f t="shared" si="4"/>
        <v>2</v>
      </c>
      <c r="H196" s="248">
        <f t="shared" si="5"/>
        <v>3</v>
      </c>
    </row>
    <row r="197" spans="1:8">
      <c r="A197" s="359" t="s">
        <v>2757</v>
      </c>
      <c r="B197" s="551" t="s">
        <v>2758</v>
      </c>
      <c r="C197" s="248"/>
      <c r="D197" s="248"/>
      <c r="E197" s="248">
        <v>4</v>
      </c>
      <c r="F197" s="248">
        <v>7</v>
      </c>
      <c r="G197" s="248">
        <f t="shared" si="4"/>
        <v>4</v>
      </c>
      <c r="H197" s="248">
        <f t="shared" si="5"/>
        <v>7</v>
      </c>
    </row>
    <row r="198" spans="1:8">
      <c r="A198" s="375" t="s">
        <v>2759</v>
      </c>
      <c r="B198" s="555" t="s">
        <v>2760</v>
      </c>
      <c r="C198" s="248"/>
      <c r="D198" s="248"/>
      <c r="E198" s="248">
        <v>2</v>
      </c>
      <c r="F198" s="248">
        <v>1</v>
      </c>
      <c r="G198" s="248">
        <f t="shared" si="4"/>
        <v>2</v>
      </c>
      <c r="H198" s="248">
        <f t="shared" si="5"/>
        <v>1</v>
      </c>
    </row>
    <row r="199" spans="1:8" ht="24">
      <c r="A199" s="553" t="s">
        <v>2761</v>
      </c>
      <c r="B199" s="554" t="s">
        <v>2762</v>
      </c>
      <c r="C199" s="248"/>
      <c r="D199" s="248"/>
      <c r="E199" s="248">
        <v>0</v>
      </c>
      <c r="F199" s="147">
        <v>2</v>
      </c>
      <c r="G199" s="248">
        <f t="shared" si="4"/>
        <v>0</v>
      </c>
      <c r="H199" s="248">
        <f t="shared" si="5"/>
        <v>2</v>
      </c>
    </row>
    <row r="200" spans="1:8">
      <c r="A200" s="329" t="s">
        <v>4035</v>
      </c>
      <c r="B200" s="380" t="s">
        <v>4036</v>
      </c>
      <c r="C200" s="147"/>
      <c r="D200" s="147"/>
      <c r="E200" s="248">
        <v>0</v>
      </c>
      <c r="F200" s="248">
        <v>1</v>
      </c>
      <c r="G200" s="248">
        <f t="shared" si="4"/>
        <v>0</v>
      </c>
      <c r="H200" s="248">
        <f t="shared" si="5"/>
        <v>1</v>
      </c>
    </row>
    <row r="201" spans="1:8">
      <c r="A201" s="329" t="s">
        <v>2781</v>
      </c>
      <c r="B201" s="380" t="s">
        <v>2782</v>
      </c>
      <c r="C201" s="147"/>
      <c r="D201" s="147"/>
      <c r="E201" s="248">
        <v>0</v>
      </c>
      <c r="F201" s="248">
        <v>1</v>
      </c>
      <c r="G201" s="248">
        <f t="shared" ref="G201:G253" si="6">C201+E201</f>
        <v>0</v>
      </c>
      <c r="H201" s="248">
        <f t="shared" ref="H201:H253" si="7">D201+F201</f>
        <v>1</v>
      </c>
    </row>
    <row r="202" spans="1:8">
      <c r="A202" s="553" t="s">
        <v>3211</v>
      </c>
      <c r="B202" s="554" t="s">
        <v>2786</v>
      </c>
      <c r="C202" s="248"/>
      <c r="D202" s="248"/>
      <c r="E202" s="248">
        <v>1</v>
      </c>
      <c r="F202" s="147">
        <v>1</v>
      </c>
      <c r="G202" s="248">
        <f t="shared" si="6"/>
        <v>1</v>
      </c>
      <c r="H202" s="248">
        <f t="shared" si="7"/>
        <v>1</v>
      </c>
    </row>
    <row r="203" spans="1:8">
      <c r="A203" s="553" t="s">
        <v>2785</v>
      </c>
      <c r="B203" s="554" t="s">
        <v>4058</v>
      </c>
      <c r="C203" s="248"/>
      <c r="D203" s="248"/>
      <c r="E203" s="248">
        <v>0</v>
      </c>
      <c r="F203" s="147">
        <v>1</v>
      </c>
      <c r="G203" s="248">
        <f t="shared" si="6"/>
        <v>0</v>
      </c>
      <c r="H203" s="248">
        <f t="shared" si="7"/>
        <v>1</v>
      </c>
    </row>
    <row r="204" spans="1:8">
      <c r="A204" s="194" t="s">
        <v>2791</v>
      </c>
      <c r="B204" s="334" t="s">
        <v>2792</v>
      </c>
      <c r="C204" s="248"/>
      <c r="D204" s="248"/>
      <c r="E204" s="248">
        <v>0</v>
      </c>
      <c r="F204" s="248">
        <v>1</v>
      </c>
      <c r="G204" s="248">
        <f t="shared" si="6"/>
        <v>0</v>
      </c>
      <c r="H204" s="248">
        <f t="shared" si="7"/>
        <v>1</v>
      </c>
    </row>
    <row r="205" spans="1:8">
      <c r="A205" s="359" t="s">
        <v>3017</v>
      </c>
      <c r="B205" s="551" t="s">
        <v>3018</v>
      </c>
      <c r="C205" s="248"/>
      <c r="D205" s="248"/>
      <c r="E205" s="248">
        <v>0</v>
      </c>
      <c r="F205" s="248">
        <v>5</v>
      </c>
      <c r="G205" s="248">
        <f t="shared" si="6"/>
        <v>0</v>
      </c>
      <c r="H205" s="248">
        <f t="shared" si="7"/>
        <v>5</v>
      </c>
    </row>
    <row r="206" spans="1:8">
      <c r="A206" s="7" t="s">
        <v>2801</v>
      </c>
      <c r="B206" s="377" t="s">
        <v>2802</v>
      </c>
      <c r="C206" s="436"/>
      <c r="D206" s="436"/>
      <c r="E206" s="248">
        <v>0</v>
      </c>
      <c r="F206" s="248">
        <v>1</v>
      </c>
      <c r="G206" s="248">
        <f t="shared" si="6"/>
        <v>0</v>
      </c>
      <c r="H206" s="248">
        <f t="shared" si="7"/>
        <v>1</v>
      </c>
    </row>
    <row r="207" spans="1:8">
      <c r="A207" s="359" t="s">
        <v>2805</v>
      </c>
      <c r="B207" s="551" t="s">
        <v>2806</v>
      </c>
      <c r="C207" s="248"/>
      <c r="D207" s="248"/>
      <c r="E207" s="248">
        <v>1</v>
      </c>
      <c r="F207" s="248">
        <v>2</v>
      </c>
      <c r="G207" s="248">
        <f t="shared" si="6"/>
        <v>1</v>
      </c>
      <c r="H207" s="248">
        <f t="shared" si="7"/>
        <v>2</v>
      </c>
    </row>
    <row r="208" spans="1:8">
      <c r="A208" s="329" t="s">
        <v>2809</v>
      </c>
      <c r="B208" s="557" t="s">
        <v>2810</v>
      </c>
      <c r="C208" s="147"/>
      <c r="D208" s="147"/>
      <c r="E208" s="248">
        <v>0</v>
      </c>
      <c r="F208" s="147">
        <v>1</v>
      </c>
      <c r="G208" s="248">
        <f t="shared" si="6"/>
        <v>0</v>
      </c>
      <c r="H208" s="248">
        <f t="shared" si="7"/>
        <v>1</v>
      </c>
    </row>
    <row r="209" spans="1:8">
      <c r="A209" s="194" t="s">
        <v>2811</v>
      </c>
      <c r="B209" s="334" t="s">
        <v>2812</v>
      </c>
      <c r="C209" s="248"/>
      <c r="D209" s="248"/>
      <c r="E209" s="248">
        <v>0</v>
      </c>
      <c r="F209" s="248">
        <v>5</v>
      </c>
      <c r="G209" s="248">
        <f t="shared" si="6"/>
        <v>0</v>
      </c>
      <c r="H209" s="248">
        <f t="shared" si="7"/>
        <v>5</v>
      </c>
    </row>
    <row r="210" spans="1:8">
      <c r="A210" s="359" t="s">
        <v>2813</v>
      </c>
      <c r="B210" s="556" t="s">
        <v>2814</v>
      </c>
      <c r="C210" s="248"/>
      <c r="D210" s="248"/>
      <c r="E210" s="248">
        <v>8</v>
      </c>
      <c r="F210" s="248">
        <v>6</v>
      </c>
      <c r="G210" s="248">
        <f t="shared" si="6"/>
        <v>8</v>
      </c>
      <c r="H210" s="248">
        <f t="shared" si="7"/>
        <v>6</v>
      </c>
    </row>
    <row r="211" spans="1:8">
      <c r="A211" s="553" t="s">
        <v>2815</v>
      </c>
      <c r="B211" s="554" t="s">
        <v>2816</v>
      </c>
      <c r="C211" s="248"/>
      <c r="D211" s="248"/>
      <c r="E211" s="248">
        <v>0</v>
      </c>
      <c r="F211" s="147">
        <v>5</v>
      </c>
      <c r="G211" s="248">
        <f t="shared" si="6"/>
        <v>0</v>
      </c>
      <c r="H211" s="248">
        <f t="shared" si="7"/>
        <v>5</v>
      </c>
    </row>
    <row r="212" spans="1:8">
      <c r="A212" s="359" t="s">
        <v>2819</v>
      </c>
      <c r="B212" s="551" t="s">
        <v>2820</v>
      </c>
      <c r="C212" s="248"/>
      <c r="D212" s="248"/>
      <c r="E212" s="248">
        <v>2</v>
      </c>
      <c r="F212" s="248">
        <v>15</v>
      </c>
      <c r="G212" s="248">
        <f t="shared" si="6"/>
        <v>2</v>
      </c>
      <c r="H212" s="248">
        <f t="shared" si="7"/>
        <v>15</v>
      </c>
    </row>
    <row r="213" spans="1:8">
      <c r="A213" s="359" t="s">
        <v>2821</v>
      </c>
      <c r="B213" s="556" t="s">
        <v>2822</v>
      </c>
      <c r="C213" s="248"/>
      <c r="D213" s="248"/>
      <c r="E213" s="248">
        <v>0</v>
      </c>
      <c r="F213" s="248">
        <v>7</v>
      </c>
      <c r="G213" s="248">
        <f t="shared" si="6"/>
        <v>0</v>
      </c>
      <c r="H213" s="248">
        <f t="shared" si="7"/>
        <v>7</v>
      </c>
    </row>
    <row r="214" spans="1:8">
      <c r="A214" s="359" t="s">
        <v>2823</v>
      </c>
      <c r="B214" s="551" t="s">
        <v>2824</v>
      </c>
      <c r="C214" s="248"/>
      <c r="D214" s="248"/>
      <c r="E214" s="248">
        <v>6</v>
      </c>
      <c r="F214" s="248">
        <v>40</v>
      </c>
      <c r="G214" s="248">
        <f t="shared" si="6"/>
        <v>6</v>
      </c>
      <c r="H214" s="248">
        <f t="shared" si="7"/>
        <v>40</v>
      </c>
    </row>
    <row r="215" spans="1:8">
      <c r="A215" s="384" t="s">
        <v>2825</v>
      </c>
      <c r="B215" s="562" t="s">
        <v>2826</v>
      </c>
      <c r="C215" s="248"/>
      <c r="D215" s="248"/>
      <c r="E215" s="248">
        <v>1</v>
      </c>
      <c r="F215" s="248">
        <v>1</v>
      </c>
      <c r="G215" s="248">
        <f t="shared" si="6"/>
        <v>1</v>
      </c>
      <c r="H215" s="248">
        <f t="shared" si="7"/>
        <v>1</v>
      </c>
    </row>
    <row r="216" spans="1:8">
      <c r="A216" s="537" t="s">
        <v>6016</v>
      </c>
      <c r="B216" s="563" t="s">
        <v>6017</v>
      </c>
      <c r="C216" s="248"/>
      <c r="D216" s="248"/>
      <c r="E216" s="248">
        <v>0</v>
      </c>
      <c r="F216" s="248">
        <v>1</v>
      </c>
      <c r="G216" s="248">
        <f t="shared" si="6"/>
        <v>0</v>
      </c>
      <c r="H216" s="248">
        <f t="shared" si="7"/>
        <v>1</v>
      </c>
    </row>
    <row r="217" spans="1:8">
      <c r="A217" s="384" t="s">
        <v>2829</v>
      </c>
      <c r="B217" s="563" t="s">
        <v>2830</v>
      </c>
      <c r="C217" s="248"/>
      <c r="D217" s="248"/>
      <c r="E217" s="248">
        <v>0</v>
      </c>
      <c r="F217" s="248">
        <v>1</v>
      </c>
      <c r="G217" s="248">
        <f t="shared" si="6"/>
        <v>0</v>
      </c>
      <c r="H217" s="248">
        <f t="shared" si="7"/>
        <v>1</v>
      </c>
    </row>
    <row r="218" spans="1:8">
      <c r="A218" s="384" t="s">
        <v>4213</v>
      </c>
      <c r="B218" s="563" t="s">
        <v>4188</v>
      </c>
      <c r="C218" s="248"/>
      <c r="D218" s="248"/>
      <c r="E218" s="248">
        <v>25</v>
      </c>
      <c r="F218" s="248">
        <v>20</v>
      </c>
      <c r="G218" s="248">
        <f t="shared" si="6"/>
        <v>25</v>
      </c>
      <c r="H218" s="248">
        <f t="shared" si="7"/>
        <v>20</v>
      </c>
    </row>
    <row r="219" spans="1:8">
      <c r="A219" s="384" t="s">
        <v>2831</v>
      </c>
      <c r="B219" s="563" t="s">
        <v>2832</v>
      </c>
      <c r="C219" s="248"/>
      <c r="D219" s="248"/>
      <c r="E219" s="248">
        <v>1</v>
      </c>
      <c r="F219" s="248">
        <v>1</v>
      </c>
      <c r="G219" s="248">
        <f t="shared" si="6"/>
        <v>1</v>
      </c>
      <c r="H219" s="248">
        <f t="shared" si="7"/>
        <v>1</v>
      </c>
    </row>
    <row r="220" spans="1:8">
      <c r="A220" s="384" t="s">
        <v>3126</v>
      </c>
      <c r="B220" s="564" t="s">
        <v>3127</v>
      </c>
      <c r="C220" s="248"/>
      <c r="D220" s="248"/>
      <c r="E220" s="248">
        <v>1</v>
      </c>
      <c r="F220" s="248">
        <v>1</v>
      </c>
      <c r="G220" s="248">
        <f t="shared" si="6"/>
        <v>1</v>
      </c>
      <c r="H220" s="248">
        <f t="shared" si="7"/>
        <v>1</v>
      </c>
    </row>
    <row r="221" spans="1:8">
      <c r="A221" s="553" t="s">
        <v>2835</v>
      </c>
      <c r="B221" s="565" t="s">
        <v>2836</v>
      </c>
      <c r="C221" s="248"/>
      <c r="D221" s="248"/>
      <c r="E221" s="248">
        <v>0</v>
      </c>
      <c r="F221" s="147">
        <v>2</v>
      </c>
      <c r="G221" s="248">
        <f t="shared" si="6"/>
        <v>0</v>
      </c>
      <c r="H221" s="248">
        <f t="shared" si="7"/>
        <v>2</v>
      </c>
    </row>
    <row r="222" spans="1:8">
      <c r="A222" s="329" t="s">
        <v>3021</v>
      </c>
      <c r="B222" s="566" t="s">
        <v>3022</v>
      </c>
      <c r="C222" s="147"/>
      <c r="D222" s="147"/>
      <c r="E222" s="248">
        <v>0</v>
      </c>
      <c r="F222" s="248">
        <v>1</v>
      </c>
      <c r="G222" s="248">
        <f t="shared" si="6"/>
        <v>0</v>
      </c>
      <c r="H222" s="248">
        <f t="shared" si="7"/>
        <v>1</v>
      </c>
    </row>
    <row r="223" spans="1:8">
      <c r="A223" s="359" t="s">
        <v>3142</v>
      </c>
      <c r="B223" s="567" t="s">
        <v>3143</v>
      </c>
      <c r="C223" s="248"/>
      <c r="D223" s="248"/>
      <c r="E223" s="248">
        <v>1</v>
      </c>
      <c r="F223" s="248">
        <v>1</v>
      </c>
      <c r="G223" s="248">
        <f t="shared" si="6"/>
        <v>1</v>
      </c>
      <c r="H223" s="248">
        <f t="shared" si="7"/>
        <v>1</v>
      </c>
    </row>
    <row r="224" spans="1:8">
      <c r="A224" s="384" t="s">
        <v>2871</v>
      </c>
      <c r="B224" s="564" t="s">
        <v>2872</v>
      </c>
      <c r="C224" s="248"/>
      <c r="D224" s="248"/>
      <c r="E224" s="248">
        <v>1</v>
      </c>
      <c r="F224" s="248">
        <v>1</v>
      </c>
      <c r="G224" s="248">
        <f t="shared" si="6"/>
        <v>1</v>
      </c>
      <c r="H224" s="248">
        <f t="shared" si="7"/>
        <v>1</v>
      </c>
    </row>
    <row r="225" spans="1:8">
      <c r="A225" s="382" t="s">
        <v>2873</v>
      </c>
      <c r="B225" s="341" t="s">
        <v>2874</v>
      </c>
      <c r="C225" s="248"/>
      <c r="D225" s="248"/>
      <c r="E225" s="248">
        <v>0</v>
      </c>
      <c r="F225" s="248">
        <v>1</v>
      </c>
      <c r="G225" s="248">
        <f t="shared" si="6"/>
        <v>0</v>
      </c>
      <c r="H225" s="248">
        <f t="shared" si="7"/>
        <v>1</v>
      </c>
    </row>
    <row r="226" spans="1:8">
      <c r="A226" s="390" t="s">
        <v>6018</v>
      </c>
      <c r="B226" s="343" t="s">
        <v>6019</v>
      </c>
      <c r="C226" s="436"/>
      <c r="D226" s="436"/>
      <c r="E226" s="248">
        <v>0</v>
      </c>
      <c r="F226" s="248">
        <v>1</v>
      </c>
      <c r="G226" s="248">
        <f t="shared" si="6"/>
        <v>0</v>
      </c>
      <c r="H226" s="248">
        <f t="shared" si="7"/>
        <v>1</v>
      </c>
    </row>
    <row r="227" spans="1:8">
      <c r="A227" s="390" t="s">
        <v>6020</v>
      </c>
      <c r="B227" s="343" t="s">
        <v>6021</v>
      </c>
      <c r="C227" s="436"/>
      <c r="D227" s="436"/>
      <c r="E227" s="248">
        <v>0</v>
      </c>
      <c r="F227" s="248">
        <v>1</v>
      </c>
      <c r="G227" s="248">
        <f t="shared" si="6"/>
        <v>0</v>
      </c>
      <c r="H227" s="248">
        <f t="shared" si="7"/>
        <v>1</v>
      </c>
    </row>
    <row r="228" spans="1:8">
      <c r="A228" s="568" t="s">
        <v>2921</v>
      </c>
      <c r="B228" s="569" t="s">
        <v>2922</v>
      </c>
      <c r="C228" s="248"/>
      <c r="D228" s="248"/>
      <c r="E228" s="248">
        <v>2</v>
      </c>
      <c r="F228" s="248">
        <v>2</v>
      </c>
      <c r="G228" s="248">
        <f t="shared" si="6"/>
        <v>2</v>
      </c>
      <c r="H228" s="248">
        <f t="shared" si="7"/>
        <v>2</v>
      </c>
    </row>
    <row r="229" spans="1:8">
      <c r="A229" s="375" t="s">
        <v>6022</v>
      </c>
      <c r="B229" s="570" t="s">
        <v>6023</v>
      </c>
      <c r="C229" s="248"/>
      <c r="D229" s="248"/>
      <c r="E229" s="248">
        <v>1</v>
      </c>
      <c r="F229" s="248">
        <v>1</v>
      </c>
      <c r="G229" s="248">
        <f t="shared" si="6"/>
        <v>1</v>
      </c>
      <c r="H229" s="248">
        <f t="shared" si="7"/>
        <v>1</v>
      </c>
    </row>
    <row r="230" spans="1:8">
      <c r="A230" s="359" t="s">
        <v>6024</v>
      </c>
      <c r="B230" s="567" t="s">
        <v>6025</v>
      </c>
      <c r="C230" s="248"/>
      <c r="D230" s="248"/>
      <c r="E230" s="248">
        <v>2</v>
      </c>
      <c r="F230" s="248">
        <v>3</v>
      </c>
      <c r="G230" s="248">
        <f t="shared" si="6"/>
        <v>2</v>
      </c>
      <c r="H230" s="248">
        <f t="shared" si="7"/>
        <v>3</v>
      </c>
    </row>
    <row r="231" spans="1:8">
      <c r="A231" s="571" t="s">
        <v>3150</v>
      </c>
      <c r="B231" s="572" t="s">
        <v>3151</v>
      </c>
      <c r="C231" s="248"/>
      <c r="D231" s="248"/>
      <c r="E231" s="248">
        <v>1</v>
      </c>
      <c r="F231" s="147">
        <v>15</v>
      </c>
      <c r="G231" s="248">
        <f t="shared" si="6"/>
        <v>1</v>
      </c>
      <c r="H231" s="248">
        <f t="shared" si="7"/>
        <v>15</v>
      </c>
    </row>
    <row r="232" spans="1:8">
      <c r="A232" s="433" t="s">
        <v>2923</v>
      </c>
      <c r="B232" s="337" t="s">
        <v>2924</v>
      </c>
      <c r="C232" s="248"/>
      <c r="D232" s="248"/>
      <c r="E232" s="248">
        <v>4</v>
      </c>
      <c r="F232" s="248">
        <v>1</v>
      </c>
      <c r="G232" s="248">
        <f t="shared" si="6"/>
        <v>4</v>
      </c>
      <c r="H232" s="248">
        <f t="shared" si="7"/>
        <v>1</v>
      </c>
    </row>
    <row r="233" spans="1:8">
      <c r="A233" s="390" t="s">
        <v>2929</v>
      </c>
      <c r="B233" s="343" t="s">
        <v>2930</v>
      </c>
      <c r="C233" s="436"/>
      <c r="D233" s="436"/>
      <c r="E233" s="248">
        <v>0</v>
      </c>
      <c r="F233" s="248">
        <v>1</v>
      </c>
      <c r="G233" s="248">
        <f t="shared" si="6"/>
        <v>0</v>
      </c>
      <c r="H233" s="248">
        <f t="shared" si="7"/>
        <v>1</v>
      </c>
    </row>
    <row r="234" spans="1:8">
      <c r="A234" s="382" t="s">
        <v>2933</v>
      </c>
      <c r="B234" s="341" t="s">
        <v>2934</v>
      </c>
      <c r="C234" s="248"/>
      <c r="D234" s="248"/>
      <c r="E234" s="248">
        <v>0</v>
      </c>
      <c r="F234" s="248">
        <v>1</v>
      </c>
      <c r="G234" s="248">
        <f t="shared" si="6"/>
        <v>0</v>
      </c>
      <c r="H234" s="248">
        <f t="shared" si="7"/>
        <v>1</v>
      </c>
    </row>
    <row r="235" spans="1:8">
      <c r="A235" s="384" t="s">
        <v>2935</v>
      </c>
      <c r="B235" s="563" t="s">
        <v>2936</v>
      </c>
      <c r="C235" s="248"/>
      <c r="D235" s="248"/>
      <c r="E235" s="248">
        <v>2</v>
      </c>
      <c r="F235" s="248">
        <v>5</v>
      </c>
      <c r="G235" s="248">
        <f t="shared" si="6"/>
        <v>2</v>
      </c>
      <c r="H235" s="248">
        <f t="shared" si="7"/>
        <v>5</v>
      </c>
    </row>
    <row r="236" spans="1:8">
      <c r="A236" s="340" t="s">
        <v>6026</v>
      </c>
      <c r="B236" s="341" t="s">
        <v>6027</v>
      </c>
      <c r="C236" s="248"/>
      <c r="D236" s="248"/>
      <c r="E236" s="248">
        <v>5</v>
      </c>
      <c r="F236" s="248">
        <v>1</v>
      </c>
      <c r="G236" s="248">
        <f t="shared" si="6"/>
        <v>5</v>
      </c>
      <c r="H236" s="248">
        <f t="shared" si="7"/>
        <v>1</v>
      </c>
    </row>
    <row r="237" spans="1:8">
      <c r="A237" s="390" t="s">
        <v>2951</v>
      </c>
      <c r="B237" s="343" t="s">
        <v>2952</v>
      </c>
      <c r="C237" s="436"/>
      <c r="D237" s="436"/>
      <c r="E237" s="248">
        <v>0</v>
      </c>
      <c r="F237" s="248">
        <v>1</v>
      </c>
      <c r="G237" s="248">
        <f t="shared" si="6"/>
        <v>0</v>
      </c>
      <c r="H237" s="248">
        <f t="shared" si="7"/>
        <v>1</v>
      </c>
    </row>
    <row r="238" spans="1:8">
      <c r="A238" s="568" t="s">
        <v>2957</v>
      </c>
      <c r="B238" s="573" t="s">
        <v>2958</v>
      </c>
      <c r="C238" s="248"/>
      <c r="D238" s="248"/>
      <c r="E238" s="248">
        <v>3</v>
      </c>
      <c r="F238" s="248">
        <v>5</v>
      </c>
      <c r="G238" s="248">
        <f t="shared" si="6"/>
        <v>3</v>
      </c>
      <c r="H238" s="248">
        <f t="shared" si="7"/>
        <v>5</v>
      </c>
    </row>
    <row r="239" spans="1:8">
      <c r="A239" s="382" t="s">
        <v>2959</v>
      </c>
      <c r="B239" s="341" t="s">
        <v>2960</v>
      </c>
      <c r="C239" s="248"/>
      <c r="D239" s="248"/>
      <c r="E239" s="248">
        <v>32</v>
      </c>
      <c r="F239" s="248">
        <v>25</v>
      </c>
      <c r="G239" s="248">
        <f t="shared" si="6"/>
        <v>32</v>
      </c>
      <c r="H239" s="248">
        <f t="shared" si="7"/>
        <v>25</v>
      </c>
    </row>
    <row r="240" spans="1:8">
      <c r="A240" s="359" t="s">
        <v>3170</v>
      </c>
      <c r="B240" s="551" t="s">
        <v>3171</v>
      </c>
      <c r="C240" s="248"/>
      <c r="D240" s="248"/>
      <c r="E240" s="248">
        <v>3</v>
      </c>
      <c r="F240" s="248">
        <v>2</v>
      </c>
      <c r="G240" s="248">
        <f t="shared" si="6"/>
        <v>3</v>
      </c>
      <c r="H240" s="248">
        <f t="shared" si="7"/>
        <v>2</v>
      </c>
    </row>
    <row r="241" spans="1:8">
      <c r="A241" s="7" t="s">
        <v>2965</v>
      </c>
      <c r="B241" s="377" t="s">
        <v>2966</v>
      </c>
      <c r="C241" s="436"/>
      <c r="D241" s="436"/>
      <c r="E241" s="248">
        <v>1</v>
      </c>
      <c r="F241" s="248">
        <v>1</v>
      </c>
      <c r="G241" s="248">
        <f t="shared" si="6"/>
        <v>1</v>
      </c>
      <c r="H241" s="248">
        <f t="shared" si="7"/>
        <v>1</v>
      </c>
    </row>
    <row r="242" spans="1:8" ht="24">
      <c r="A242" s="7" t="s">
        <v>3178</v>
      </c>
      <c r="B242" s="377" t="s">
        <v>3179</v>
      </c>
      <c r="C242" s="436"/>
      <c r="D242" s="436"/>
      <c r="E242" s="248">
        <v>0</v>
      </c>
      <c r="F242" s="248">
        <v>1</v>
      </c>
      <c r="G242" s="248">
        <f t="shared" si="6"/>
        <v>0</v>
      </c>
      <c r="H242" s="248">
        <f t="shared" si="7"/>
        <v>1</v>
      </c>
    </row>
    <row r="243" spans="1:8">
      <c r="A243" s="108" t="s">
        <v>2641</v>
      </c>
      <c r="B243" s="109" t="s">
        <v>2642</v>
      </c>
      <c r="C243" s="248"/>
      <c r="D243" s="248"/>
      <c r="E243" s="248">
        <v>1</v>
      </c>
      <c r="F243" s="248">
        <v>1</v>
      </c>
      <c r="G243" s="248">
        <f t="shared" si="6"/>
        <v>1</v>
      </c>
      <c r="H243" s="248">
        <f t="shared" si="7"/>
        <v>1</v>
      </c>
    </row>
    <row r="244" spans="1:8">
      <c r="A244" s="108" t="s">
        <v>1820</v>
      </c>
      <c r="B244" s="109" t="s">
        <v>1821</v>
      </c>
      <c r="C244" s="248"/>
      <c r="D244" s="248"/>
      <c r="E244" s="248">
        <v>4</v>
      </c>
      <c r="F244" s="248">
        <v>1</v>
      </c>
      <c r="G244" s="248">
        <f t="shared" si="6"/>
        <v>4</v>
      </c>
      <c r="H244" s="248">
        <f t="shared" si="7"/>
        <v>1</v>
      </c>
    </row>
    <row r="245" spans="1:8">
      <c r="A245" s="108" t="s">
        <v>1984</v>
      </c>
      <c r="B245" s="109" t="s">
        <v>1985</v>
      </c>
      <c r="C245" s="248"/>
      <c r="D245" s="248"/>
      <c r="E245" s="248">
        <v>1</v>
      </c>
      <c r="F245" s="248">
        <v>1</v>
      </c>
      <c r="G245" s="248">
        <f t="shared" si="6"/>
        <v>1</v>
      </c>
      <c r="H245" s="248">
        <f t="shared" si="7"/>
        <v>1</v>
      </c>
    </row>
    <row r="246" spans="1:8">
      <c r="A246" s="108" t="s">
        <v>2991</v>
      </c>
      <c r="B246" s="574" t="s">
        <v>2992</v>
      </c>
      <c r="C246" s="248"/>
      <c r="D246" s="248"/>
      <c r="E246" s="248">
        <v>1</v>
      </c>
      <c r="F246" s="248">
        <v>1</v>
      </c>
      <c r="G246" s="248">
        <f t="shared" si="6"/>
        <v>1</v>
      </c>
      <c r="H246" s="248">
        <f t="shared" si="7"/>
        <v>1</v>
      </c>
    </row>
    <row r="247" spans="1:8">
      <c r="A247" s="108" t="s">
        <v>3186</v>
      </c>
      <c r="B247" s="574" t="s">
        <v>3187</v>
      </c>
      <c r="C247" s="248"/>
      <c r="D247" s="248"/>
      <c r="E247" s="248">
        <v>1</v>
      </c>
      <c r="F247" s="248">
        <v>1</v>
      </c>
      <c r="G247" s="248">
        <f t="shared" si="6"/>
        <v>1</v>
      </c>
      <c r="H247" s="248">
        <f t="shared" si="7"/>
        <v>1</v>
      </c>
    </row>
    <row r="248" spans="1:8">
      <c r="A248" s="108" t="s">
        <v>3192</v>
      </c>
      <c r="B248" s="109" t="s">
        <v>3193</v>
      </c>
      <c r="C248" s="248"/>
      <c r="D248" s="248"/>
      <c r="E248" s="248">
        <v>1</v>
      </c>
      <c r="F248" s="248">
        <v>1</v>
      </c>
      <c r="G248" s="248">
        <f t="shared" si="6"/>
        <v>1</v>
      </c>
      <c r="H248" s="248">
        <f t="shared" si="7"/>
        <v>1</v>
      </c>
    </row>
    <row r="249" spans="1:8">
      <c r="A249" s="108" t="s">
        <v>3128</v>
      </c>
      <c r="B249" s="109" t="s">
        <v>3129</v>
      </c>
      <c r="C249" s="248"/>
      <c r="D249" s="248"/>
      <c r="E249" s="248">
        <v>1</v>
      </c>
      <c r="F249" s="248">
        <v>1</v>
      </c>
      <c r="G249" s="248">
        <f t="shared" si="6"/>
        <v>1</v>
      </c>
      <c r="H249" s="248">
        <f t="shared" si="7"/>
        <v>1</v>
      </c>
    </row>
    <row r="250" spans="1:8">
      <c r="A250" s="108" t="s">
        <v>3202</v>
      </c>
      <c r="B250" s="109" t="s">
        <v>3203</v>
      </c>
      <c r="C250" s="248"/>
      <c r="D250" s="248"/>
      <c r="E250" s="248">
        <v>1</v>
      </c>
      <c r="F250" s="248">
        <v>1</v>
      </c>
      <c r="G250" s="248">
        <f t="shared" si="6"/>
        <v>1</v>
      </c>
      <c r="H250" s="248">
        <f t="shared" si="7"/>
        <v>1</v>
      </c>
    </row>
    <row r="251" spans="1:8" ht="24">
      <c r="A251" s="108" t="s">
        <v>4344</v>
      </c>
      <c r="B251" s="109" t="s">
        <v>4345</v>
      </c>
      <c r="C251" s="248"/>
      <c r="D251" s="248"/>
      <c r="E251" s="248">
        <v>1</v>
      </c>
      <c r="F251" s="248">
        <v>1</v>
      </c>
      <c r="G251" s="248">
        <f t="shared" si="6"/>
        <v>1</v>
      </c>
      <c r="H251" s="248">
        <f t="shared" si="7"/>
        <v>1</v>
      </c>
    </row>
    <row r="252" spans="1:8">
      <c r="A252" s="108" t="s">
        <v>2058</v>
      </c>
      <c r="B252" s="111" t="s">
        <v>2059</v>
      </c>
      <c r="C252" s="248"/>
      <c r="D252" s="248"/>
      <c r="E252" s="248">
        <v>1</v>
      </c>
      <c r="F252" s="248">
        <v>1</v>
      </c>
      <c r="G252" s="248">
        <f t="shared" si="6"/>
        <v>1</v>
      </c>
      <c r="H252" s="248">
        <f t="shared" si="7"/>
        <v>1</v>
      </c>
    </row>
    <row r="253" spans="1:8">
      <c r="A253" s="575" t="s">
        <v>6028</v>
      </c>
      <c r="B253" s="576" t="s">
        <v>6029</v>
      </c>
      <c r="C253" s="295"/>
      <c r="D253" s="295"/>
      <c r="E253" s="248">
        <v>0</v>
      </c>
      <c r="F253" s="295">
        <v>1</v>
      </c>
      <c r="G253" s="248">
        <f t="shared" si="6"/>
        <v>0</v>
      </c>
      <c r="H253" s="248">
        <f t="shared" si="7"/>
        <v>1</v>
      </c>
    </row>
    <row r="254" spans="1:8">
      <c r="A254" s="577"/>
      <c r="B254" s="100" t="s">
        <v>1790</v>
      </c>
      <c r="C254" s="101"/>
      <c r="D254" s="101"/>
      <c r="E254" s="101">
        <f t="shared" ref="E254:H254" si="8">SUM(E9:E253)</f>
        <v>2347</v>
      </c>
      <c r="F254" s="101">
        <f t="shared" si="8"/>
        <v>2489</v>
      </c>
      <c r="G254" s="101">
        <f t="shared" si="8"/>
        <v>2347</v>
      </c>
      <c r="H254" s="101">
        <f t="shared" si="8"/>
        <v>2489</v>
      </c>
    </row>
    <row r="255" spans="1:8">
      <c r="A255" s="577"/>
      <c r="B255" s="578" t="s">
        <v>2086</v>
      </c>
      <c r="C255" s="248"/>
      <c r="D255" s="248"/>
      <c r="E255" s="247"/>
      <c r="F255" s="247"/>
      <c r="G255" s="550"/>
      <c r="H255" s="550"/>
    </row>
    <row r="256" spans="1:8">
      <c r="A256" s="579" t="s">
        <v>2653</v>
      </c>
      <c r="B256" s="580" t="s">
        <v>2654</v>
      </c>
      <c r="C256" s="248"/>
      <c r="D256" s="248"/>
      <c r="E256" s="248">
        <v>1</v>
      </c>
      <c r="F256" s="248">
        <v>1</v>
      </c>
      <c r="G256" s="248">
        <f t="shared" ref="G256:G294" si="9">C256+E256</f>
        <v>1</v>
      </c>
      <c r="H256" s="248">
        <f t="shared" ref="H256:H294" si="10">D256+F256</f>
        <v>1</v>
      </c>
    </row>
    <row r="257" spans="1:8">
      <c r="A257" s="581" t="s">
        <v>2671</v>
      </c>
      <c r="B257" s="580" t="s">
        <v>2672</v>
      </c>
      <c r="C257" s="248"/>
      <c r="D257" s="248"/>
      <c r="E257" s="248">
        <v>8</v>
      </c>
      <c r="F257" s="248">
        <v>5</v>
      </c>
      <c r="G257" s="248">
        <f t="shared" si="9"/>
        <v>8</v>
      </c>
      <c r="H257" s="248">
        <f t="shared" si="10"/>
        <v>5</v>
      </c>
    </row>
    <row r="258" spans="1:8">
      <c r="A258" s="442" t="s">
        <v>2673</v>
      </c>
      <c r="B258" s="580" t="s">
        <v>2674</v>
      </c>
      <c r="C258" s="248"/>
      <c r="D258" s="248"/>
      <c r="E258" s="248">
        <v>28</v>
      </c>
      <c r="F258" s="248">
        <v>20</v>
      </c>
      <c r="G258" s="248">
        <f t="shared" si="9"/>
        <v>28</v>
      </c>
      <c r="H258" s="248">
        <f t="shared" si="10"/>
        <v>20</v>
      </c>
    </row>
    <row r="259" spans="1:8">
      <c r="A259" s="442" t="s">
        <v>2099</v>
      </c>
      <c r="B259" s="580" t="s">
        <v>2100</v>
      </c>
      <c r="C259" s="248"/>
      <c r="D259" s="248"/>
      <c r="E259" s="248">
        <v>4</v>
      </c>
      <c r="F259" s="248">
        <v>5</v>
      </c>
      <c r="G259" s="248">
        <f t="shared" si="9"/>
        <v>4</v>
      </c>
      <c r="H259" s="248">
        <f t="shared" si="10"/>
        <v>5</v>
      </c>
    </row>
    <row r="260" spans="1:8">
      <c r="A260" s="442" t="s">
        <v>5796</v>
      </c>
      <c r="B260" s="555" t="s">
        <v>5797</v>
      </c>
      <c r="C260" s="248"/>
      <c r="D260" s="248"/>
      <c r="E260" s="248">
        <v>1</v>
      </c>
      <c r="F260" s="248">
        <v>3</v>
      </c>
      <c r="G260" s="248">
        <f t="shared" si="9"/>
        <v>1</v>
      </c>
      <c r="H260" s="248">
        <f t="shared" si="10"/>
        <v>3</v>
      </c>
    </row>
    <row r="261" spans="1:8">
      <c r="A261" s="442" t="s">
        <v>5802</v>
      </c>
      <c r="B261" s="555" t="s">
        <v>5803</v>
      </c>
      <c r="C261" s="248"/>
      <c r="D261" s="248"/>
      <c r="E261" s="248">
        <v>0</v>
      </c>
      <c r="F261" s="248">
        <v>3</v>
      </c>
      <c r="G261" s="248">
        <f t="shared" si="9"/>
        <v>0</v>
      </c>
      <c r="H261" s="248">
        <f t="shared" si="10"/>
        <v>3</v>
      </c>
    </row>
    <row r="262" spans="1:8">
      <c r="A262" s="442" t="s">
        <v>5804</v>
      </c>
      <c r="B262" s="555" t="s">
        <v>5805</v>
      </c>
      <c r="C262" s="248"/>
      <c r="D262" s="248"/>
      <c r="E262" s="248">
        <v>1</v>
      </c>
      <c r="F262" s="248">
        <v>1</v>
      </c>
      <c r="G262" s="248">
        <f t="shared" si="9"/>
        <v>1</v>
      </c>
      <c r="H262" s="248">
        <f t="shared" si="10"/>
        <v>1</v>
      </c>
    </row>
    <row r="263" spans="1:8">
      <c r="A263" s="579" t="s">
        <v>5806</v>
      </c>
      <c r="B263" s="555" t="s">
        <v>5807</v>
      </c>
      <c r="C263" s="248"/>
      <c r="D263" s="248"/>
      <c r="E263" s="248">
        <v>0</v>
      </c>
      <c r="F263" s="248">
        <v>1</v>
      </c>
      <c r="G263" s="248">
        <f t="shared" si="9"/>
        <v>0</v>
      </c>
      <c r="H263" s="248">
        <f t="shared" si="10"/>
        <v>1</v>
      </c>
    </row>
    <row r="264" spans="1:8">
      <c r="A264" s="442" t="s">
        <v>5808</v>
      </c>
      <c r="B264" s="580" t="s">
        <v>5809</v>
      </c>
      <c r="C264" s="248"/>
      <c r="D264" s="248"/>
      <c r="E264" s="248">
        <v>6</v>
      </c>
      <c r="F264" s="248">
        <v>4</v>
      </c>
      <c r="G264" s="248">
        <f t="shared" si="9"/>
        <v>6</v>
      </c>
      <c r="H264" s="248">
        <f t="shared" si="10"/>
        <v>4</v>
      </c>
    </row>
    <row r="265" spans="1:8">
      <c r="A265" s="442" t="s">
        <v>5810</v>
      </c>
      <c r="B265" s="580" t="s">
        <v>5811</v>
      </c>
      <c r="C265" s="248"/>
      <c r="D265" s="248"/>
      <c r="E265" s="248">
        <v>0</v>
      </c>
      <c r="F265" s="248">
        <v>2</v>
      </c>
      <c r="G265" s="248">
        <f t="shared" si="9"/>
        <v>0</v>
      </c>
      <c r="H265" s="248">
        <f t="shared" si="10"/>
        <v>2</v>
      </c>
    </row>
    <row r="266" spans="1:8">
      <c r="A266" s="442" t="s">
        <v>5856</v>
      </c>
      <c r="B266" s="580" t="s">
        <v>5857</v>
      </c>
      <c r="C266" s="248"/>
      <c r="D266" s="248"/>
      <c r="E266" s="248">
        <v>2</v>
      </c>
      <c r="F266" s="248">
        <v>10</v>
      </c>
      <c r="G266" s="248">
        <f t="shared" si="9"/>
        <v>2</v>
      </c>
      <c r="H266" s="248">
        <f t="shared" si="10"/>
        <v>10</v>
      </c>
    </row>
    <row r="267" spans="1:8">
      <c r="A267" s="442" t="s">
        <v>5858</v>
      </c>
      <c r="B267" s="555" t="s">
        <v>5859</v>
      </c>
      <c r="C267" s="248"/>
      <c r="D267" s="248"/>
      <c r="E267" s="248">
        <v>0</v>
      </c>
      <c r="F267" s="248">
        <v>5</v>
      </c>
      <c r="G267" s="248">
        <f t="shared" si="9"/>
        <v>0</v>
      </c>
      <c r="H267" s="248">
        <f t="shared" si="10"/>
        <v>5</v>
      </c>
    </row>
    <row r="268" spans="1:8">
      <c r="A268" s="442" t="s">
        <v>5860</v>
      </c>
      <c r="B268" s="580" t="s">
        <v>5861</v>
      </c>
      <c r="C268" s="248"/>
      <c r="D268" s="248"/>
      <c r="E268" s="248">
        <v>7</v>
      </c>
      <c r="F268" s="248">
        <v>10</v>
      </c>
      <c r="G268" s="248">
        <f t="shared" si="9"/>
        <v>7</v>
      </c>
      <c r="H268" s="248">
        <f t="shared" si="10"/>
        <v>10</v>
      </c>
    </row>
    <row r="269" spans="1:8">
      <c r="A269" s="442" t="s">
        <v>5862</v>
      </c>
      <c r="B269" s="580" t="s">
        <v>5863</v>
      </c>
      <c r="C269" s="248"/>
      <c r="D269" s="248"/>
      <c r="E269" s="248">
        <v>0</v>
      </c>
      <c r="F269" s="248">
        <v>5</v>
      </c>
      <c r="G269" s="248">
        <f t="shared" si="9"/>
        <v>0</v>
      </c>
      <c r="H269" s="248">
        <f t="shared" si="10"/>
        <v>5</v>
      </c>
    </row>
    <row r="270" spans="1:8">
      <c r="A270" s="359" t="s">
        <v>3106</v>
      </c>
      <c r="B270" s="552" t="s">
        <v>3107</v>
      </c>
      <c r="C270" s="248"/>
      <c r="D270" s="248"/>
      <c r="E270" s="248">
        <v>0</v>
      </c>
      <c r="F270" s="248">
        <v>2</v>
      </c>
      <c r="G270" s="248">
        <f t="shared" si="9"/>
        <v>0</v>
      </c>
      <c r="H270" s="248">
        <f t="shared" si="10"/>
        <v>2</v>
      </c>
    </row>
    <row r="271" spans="1:8">
      <c r="A271" s="442" t="s">
        <v>5874</v>
      </c>
      <c r="B271" s="552" t="s">
        <v>5875</v>
      </c>
      <c r="C271" s="248"/>
      <c r="D271" s="248"/>
      <c r="E271" s="248">
        <v>9</v>
      </c>
      <c r="F271" s="248">
        <v>15</v>
      </c>
      <c r="G271" s="248">
        <f t="shared" si="9"/>
        <v>9</v>
      </c>
      <c r="H271" s="248">
        <f t="shared" si="10"/>
        <v>15</v>
      </c>
    </row>
    <row r="272" spans="1:8">
      <c r="A272" s="359" t="s">
        <v>5882</v>
      </c>
      <c r="B272" s="551" t="s">
        <v>5883</v>
      </c>
      <c r="C272" s="248"/>
      <c r="D272" s="248"/>
      <c r="E272" s="248">
        <v>11</v>
      </c>
      <c r="F272" s="248">
        <v>2</v>
      </c>
      <c r="G272" s="248">
        <f t="shared" si="9"/>
        <v>11</v>
      </c>
      <c r="H272" s="248">
        <f t="shared" si="10"/>
        <v>2</v>
      </c>
    </row>
    <row r="273" spans="1:8">
      <c r="A273" s="442" t="s">
        <v>5888</v>
      </c>
      <c r="B273" s="555" t="s">
        <v>5889</v>
      </c>
      <c r="C273" s="248"/>
      <c r="D273" s="248"/>
      <c r="E273" s="248">
        <v>1</v>
      </c>
      <c r="F273" s="248">
        <v>2</v>
      </c>
      <c r="G273" s="248">
        <f t="shared" si="9"/>
        <v>1</v>
      </c>
      <c r="H273" s="248">
        <f t="shared" si="10"/>
        <v>2</v>
      </c>
    </row>
    <row r="274" spans="1:8">
      <c r="A274" s="442" t="s">
        <v>6030</v>
      </c>
      <c r="B274" s="555" t="s">
        <v>6031</v>
      </c>
      <c r="C274" s="248"/>
      <c r="D274" s="248"/>
      <c r="E274" s="248">
        <v>0</v>
      </c>
      <c r="F274" s="248">
        <v>5</v>
      </c>
      <c r="G274" s="248">
        <f t="shared" si="9"/>
        <v>0</v>
      </c>
      <c r="H274" s="248">
        <f t="shared" si="10"/>
        <v>5</v>
      </c>
    </row>
    <row r="275" spans="1:8">
      <c r="A275" s="582" t="s">
        <v>2701</v>
      </c>
      <c r="B275" s="555" t="s">
        <v>2702</v>
      </c>
      <c r="C275" s="248"/>
      <c r="D275" s="248"/>
      <c r="E275" s="248">
        <v>0</v>
      </c>
      <c r="F275" s="248">
        <v>1</v>
      </c>
      <c r="G275" s="248">
        <f t="shared" si="9"/>
        <v>0</v>
      </c>
      <c r="H275" s="248">
        <f t="shared" si="10"/>
        <v>1</v>
      </c>
    </row>
    <row r="276" spans="1:8">
      <c r="A276" s="442" t="s">
        <v>5894</v>
      </c>
      <c r="B276" s="555" t="s">
        <v>5895</v>
      </c>
      <c r="C276" s="248"/>
      <c r="D276" s="248"/>
      <c r="E276" s="248">
        <v>0</v>
      </c>
      <c r="F276" s="248">
        <v>1</v>
      </c>
      <c r="G276" s="248">
        <f t="shared" si="9"/>
        <v>0</v>
      </c>
      <c r="H276" s="248">
        <f t="shared" si="10"/>
        <v>1</v>
      </c>
    </row>
    <row r="277" spans="1:8">
      <c r="A277" s="442" t="s">
        <v>3011</v>
      </c>
      <c r="B277" s="580" t="s">
        <v>3012</v>
      </c>
      <c r="C277" s="248"/>
      <c r="D277" s="248"/>
      <c r="E277" s="248">
        <v>0</v>
      </c>
      <c r="F277" s="248">
        <v>1</v>
      </c>
      <c r="G277" s="248">
        <f t="shared" si="9"/>
        <v>0</v>
      </c>
      <c r="H277" s="248">
        <f t="shared" si="10"/>
        <v>1</v>
      </c>
    </row>
    <row r="278" spans="1:8">
      <c r="A278" s="442" t="s">
        <v>6032</v>
      </c>
      <c r="B278" s="552" t="s">
        <v>6033</v>
      </c>
      <c r="C278" s="248"/>
      <c r="D278" s="248"/>
      <c r="E278" s="248">
        <v>0</v>
      </c>
      <c r="F278" s="248">
        <v>1</v>
      </c>
      <c r="G278" s="248">
        <f t="shared" si="9"/>
        <v>0</v>
      </c>
      <c r="H278" s="248">
        <f t="shared" si="10"/>
        <v>1</v>
      </c>
    </row>
    <row r="279" spans="1:8">
      <c r="A279" s="359" t="s">
        <v>5936</v>
      </c>
      <c r="B279" s="551" t="s">
        <v>5937</v>
      </c>
      <c r="C279" s="248"/>
      <c r="D279" s="248"/>
      <c r="E279" s="248">
        <v>12</v>
      </c>
      <c r="F279" s="248">
        <v>10</v>
      </c>
      <c r="G279" s="248">
        <f t="shared" si="9"/>
        <v>12</v>
      </c>
      <c r="H279" s="248">
        <f t="shared" si="10"/>
        <v>10</v>
      </c>
    </row>
    <row r="280" spans="1:8">
      <c r="A280" s="359" t="s">
        <v>5948</v>
      </c>
      <c r="B280" s="551" t="s">
        <v>5949</v>
      </c>
      <c r="C280" s="248"/>
      <c r="D280" s="248"/>
      <c r="E280" s="248">
        <v>0</v>
      </c>
      <c r="F280" s="248">
        <v>1</v>
      </c>
      <c r="G280" s="248">
        <f t="shared" si="9"/>
        <v>0</v>
      </c>
      <c r="H280" s="248">
        <f t="shared" si="10"/>
        <v>1</v>
      </c>
    </row>
    <row r="281" spans="1:8">
      <c r="A281" s="442" t="s">
        <v>5950</v>
      </c>
      <c r="B281" s="580" t="s">
        <v>5951</v>
      </c>
      <c r="C281" s="248"/>
      <c r="D281" s="248"/>
      <c r="E281" s="248">
        <v>1</v>
      </c>
      <c r="F281" s="248">
        <v>2</v>
      </c>
      <c r="G281" s="248">
        <f t="shared" si="9"/>
        <v>1</v>
      </c>
      <c r="H281" s="248">
        <f t="shared" si="10"/>
        <v>2</v>
      </c>
    </row>
    <row r="282" spans="1:8">
      <c r="A282" s="442" t="s">
        <v>5952</v>
      </c>
      <c r="B282" s="580" t="s">
        <v>5953</v>
      </c>
      <c r="C282" s="248"/>
      <c r="D282" s="248"/>
      <c r="E282" s="248">
        <v>0</v>
      </c>
      <c r="F282" s="248">
        <v>2</v>
      </c>
      <c r="G282" s="248">
        <f t="shared" si="9"/>
        <v>0</v>
      </c>
      <c r="H282" s="248">
        <f t="shared" si="10"/>
        <v>2</v>
      </c>
    </row>
    <row r="283" spans="1:8">
      <c r="A283" s="442" t="s">
        <v>2725</v>
      </c>
      <c r="B283" s="580" t="s">
        <v>2726</v>
      </c>
      <c r="C283" s="248"/>
      <c r="D283" s="248"/>
      <c r="E283" s="248">
        <v>0</v>
      </c>
      <c r="F283" s="248">
        <v>1</v>
      </c>
      <c r="G283" s="248">
        <f t="shared" si="9"/>
        <v>0</v>
      </c>
      <c r="H283" s="248">
        <f t="shared" si="10"/>
        <v>1</v>
      </c>
    </row>
    <row r="284" spans="1:8">
      <c r="A284" s="266" t="s">
        <v>5964</v>
      </c>
      <c r="B284" s="580" t="s">
        <v>5965</v>
      </c>
      <c r="C284" s="248"/>
      <c r="D284" s="248"/>
      <c r="E284" s="248">
        <v>2</v>
      </c>
      <c r="F284" s="248">
        <v>1</v>
      </c>
      <c r="G284" s="248">
        <f t="shared" si="9"/>
        <v>2</v>
      </c>
      <c r="H284" s="248">
        <f t="shared" si="10"/>
        <v>1</v>
      </c>
    </row>
    <row r="285" spans="1:8">
      <c r="A285" s="442" t="s">
        <v>2727</v>
      </c>
      <c r="B285" s="580" t="s">
        <v>2728</v>
      </c>
      <c r="C285" s="248"/>
      <c r="D285" s="248"/>
      <c r="E285" s="248">
        <v>0</v>
      </c>
      <c r="F285" s="248">
        <v>1</v>
      </c>
      <c r="G285" s="248">
        <f t="shared" si="9"/>
        <v>0</v>
      </c>
      <c r="H285" s="248">
        <f t="shared" si="10"/>
        <v>1</v>
      </c>
    </row>
    <row r="286" spans="1:8">
      <c r="A286" s="442" t="s">
        <v>2729</v>
      </c>
      <c r="B286" s="580" t="s">
        <v>2730</v>
      </c>
      <c r="C286" s="248"/>
      <c r="D286" s="248"/>
      <c r="E286" s="248">
        <v>0</v>
      </c>
      <c r="F286" s="248">
        <v>1</v>
      </c>
      <c r="G286" s="248">
        <f t="shared" si="9"/>
        <v>0</v>
      </c>
      <c r="H286" s="248">
        <f t="shared" si="10"/>
        <v>1</v>
      </c>
    </row>
    <row r="287" spans="1:8">
      <c r="A287" s="583" t="s">
        <v>6014</v>
      </c>
      <c r="B287" s="580" t="s">
        <v>6015</v>
      </c>
      <c r="C287" s="248"/>
      <c r="D287" s="248"/>
      <c r="E287" s="248">
        <v>0</v>
      </c>
      <c r="F287" s="248">
        <v>1</v>
      </c>
      <c r="G287" s="248">
        <f t="shared" si="9"/>
        <v>0</v>
      </c>
      <c r="H287" s="248">
        <f t="shared" si="10"/>
        <v>1</v>
      </c>
    </row>
    <row r="288" spans="1:8">
      <c r="A288" s="442" t="s">
        <v>2751</v>
      </c>
      <c r="B288" s="552" t="s">
        <v>2752</v>
      </c>
      <c r="C288" s="248"/>
      <c r="D288" s="248"/>
      <c r="E288" s="248">
        <v>0</v>
      </c>
      <c r="F288" s="248">
        <v>2</v>
      </c>
      <c r="G288" s="248">
        <f t="shared" si="9"/>
        <v>0</v>
      </c>
      <c r="H288" s="248">
        <f t="shared" si="10"/>
        <v>2</v>
      </c>
    </row>
    <row r="289" spans="1:8">
      <c r="A289" s="583" t="s">
        <v>2829</v>
      </c>
      <c r="B289" s="580" t="s">
        <v>2830</v>
      </c>
      <c r="C289" s="248"/>
      <c r="D289" s="248"/>
      <c r="E289" s="248">
        <v>0</v>
      </c>
      <c r="F289" s="248">
        <v>1</v>
      </c>
      <c r="G289" s="248">
        <f t="shared" si="9"/>
        <v>0</v>
      </c>
      <c r="H289" s="248">
        <f t="shared" si="10"/>
        <v>1</v>
      </c>
    </row>
    <row r="290" spans="1:8">
      <c r="A290" s="442" t="s">
        <v>4213</v>
      </c>
      <c r="B290" s="580" t="s">
        <v>4188</v>
      </c>
      <c r="C290" s="248"/>
      <c r="D290" s="248"/>
      <c r="E290" s="248">
        <v>2</v>
      </c>
      <c r="F290" s="248">
        <v>5</v>
      </c>
      <c r="G290" s="248">
        <f t="shared" si="9"/>
        <v>2</v>
      </c>
      <c r="H290" s="248">
        <f t="shared" si="10"/>
        <v>5</v>
      </c>
    </row>
    <row r="291" spans="1:8">
      <c r="A291" s="442" t="s">
        <v>2831</v>
      </c>
      <c r="B291" s="580" t="s">
        <v>2832</v>
      </c>
      <c r="C291" s="248"/>
      <c r="D291" s="248"/>
      <c r="E291" s="248">
        <v>0</v>
      </c>
      <c r="F291" s="248">
        <v>1</v>
      </c>
      <c r="G291" s="248">
        <f t="shared" si="9"/>
        <v>0</v>
      </c>
      <c r="H291" s="248">
        <f t="shared" si="10"/>
        <v>1</v>
      </c>
    </row>
    <row r="292" spans="1:8">
      <c r="A292" s="442" t="s">
        <v>3126</v>
      </c>
      <c r="B292" s="580" t="s">
        <v>3127</v>
      </c>
      <c r="C292" s="248"/>
      <c r="D292" s="248"/>
      <c r="E292" s="248">
        <v>0</v>
      </c>
      <c r="F292" s="248">
        <v>1</v>
      </c>
      <c r="G292" s="248">
        <f t="shared" si="9"/>
        <v>0</v>
      </c>
      <c r="H292" s="248">
        <f t="shared" si="10"/>
        <v>1</v>
      </c>
    </row>
    <row r="293" spans="1:8">
      <c r="A293" s="359" t="s">
        <v>6034</v>
      </c>
      <c r="B293" s="551" t="s">
        <v>6035</v>
      </c>
      <c r="C293" s="248"/>
      <c r="D293" s="248"/>
      <c r="E293" s="248">
        <v>0</v>
      </c>
      <c r="F293" s="248">
        <v>1</v>
      </c>
      <c r="G293" s="248">
        <f t="shared" si="9"/>
        <v>0</v>
      </c>
      <c r="H293" s="248">
        <f t="shared" si="10"/>
        <v>1</v>
      </c>
    </row>
    <row r="294" spans="1:8">
      <c r="A294" s="359" t="s">
        <v>2677</v>
      </c>
      <c r="B294" s="566" t="s">
        <v>2678</v>
      </c>
      <c r="C294" s="248"/>
      <c r="D294" s="248"/>
      <c r="E294" s="248">
        <v>0</v>
      </c>
      <c r="F294" s="248">
        <v>1</v>
      </c>
      <c r="G294" s="248">
        <f t="shared" si="9"/>
        <v>0</v>
      </c>
      <c r="H294" s="248">
        <f t="shared" si="10"/>
        <v>1</v>
      </c>
    </row>
    <row r="295" spans="1:8">
      <c r="A295" s="577"/>
      <c r="B295" s="100" t="s">
        <v>1792</v>
      </c>
      <c r="C295" s="101"/>
      <c r="D295" s="101"/>
      <c r="E295" s="101">
        <f t="shared" ref="E295:H295" si="11">SUM(E256:E294)</f>
        <v>96</v>
      </c>
      <c r="F295" s="101">
        <f t="shared" si="11"/>
        <v>137</v>
      </c>
      <c r="G295" s="101">
        <f t="shared" si="11"/>
        <v>96</v>
      </c>
      <c r="H295" s="101">
        <f t="shared" si="11"/>
        <v>137</v>
      </c>
    </row>
    <row r="296" spans="1:8">
      <c r="A296" s="584"/>
      <c r="B296" s="201" t="s">
        <v>2105</v>
      </c>
      <c r="C296" s="101"/>
      <c r="D296" s="101"/>
      <c r="E296" s="101">
        <f t="shared" ref="E296:H296" si="12">E295+E254</f>
        <v>2443</v>
      </c>
      <c r="F296" s="101">
        <f t="shared" si="12"/>
        <v>2626</v>
      </c>
      <c r="G296" s="101">
        <f t="shared" si="12"/>
        <v>2443</v>
      </c>
      <c r="H296" s="101">
        <f t="shared" si="12"/>
        <v>2626</v>
      </c>
    </row>
    <row r="297" spans="1:8">
      <c r="A297" s="3556" t="s">
        <v>2106</v>
      </c>
      <c r="B297" s="3557"/>
      <c r="C297" s="248"/>
      <c r="D297" s="248"/>
      <c r="E297" s="116"/>
      <c r="F297" s="116"/>
      <c r="G297" s="550"/>
      <c r="H297" s="550"/>
    </row>
    <row r="298" spans="1:8">
      <c r="A298" s="193" t="s">
        <v>6036</v>
      </c>
      <c r="B298" s="585" t="s">
        <v>6037</v>
      </c>
      <c r="C298" s="248">
        <v>1</v>
      </c>
      <c r="D298" s="248">
        <v>3</v>
      </c>
      <c r="E298" s="248">
        <v>0</v>
      </c>
      <c r="F298" s="248">
        <v>1</v>
      </c>
      <c r="G298" s="248">
        <f t="shared" ref="G298:G361" si="13">C298+E298</f>
        <v>1</v>
      </c>
      <c r="H298" s="248">
        <f t="shared" ref="H298:H361" si="14">D298+F298</f>
        <v>4</v>
      </c>
    </row>
    <row r="299" spans="1:8">
      <c r="A299" s="7" t="s">
        <v>3074</v>
      </c>
      <c r="B299" s="377" t="s">
        <v>3075</v>
      </c>
      <c r="C299" s="248">
        <v>0</v>
      </c>
      <c r="D299" s="248">
        <v>1</v>
      </c>
      <c r="E299" s="248">
        <v>0</v>
      </c>
      <c r="F299" s="248">
        <v>1</v>
      </c>
      <c r="G299" s="248">
        <f t="shared" si="13"/>
        <v>0</v>
      </c>
      <c r="H299" s="248">
        <f t="shared" si="14"/>
        <v>2</v>
      </c>
    </row>
    <row r="300" spans="1:8">
      <c r="A300" s="371" t="s">
        <v>3078</v>
      </c>
      <c r="B300" s="486" t="s">
        <v>3079</v>
      </c>
      <c r="C300" s="248">
        <v>0</v>
      </c>
      <c r="D300" s="248">
        <v>1</v>
      </c>
      <c r="E300" s="248">
        <v>0</v>
      </c>
      <c r="F300" s="147">
        <v>1</v>
      </c>
      <c r="G300" s="248">
        <f t="shared" si="13"/>
        <v>0</v>
      </c>
      <c r="H300" s="248">
        <f t="shared" si="14"/>
        <v>2</v>
      </c>
    </row>
    <row r="301" spans="1:8">
      <c r="A301" s="371" t="s">
        <v>6038</v>
      </c>
      <c r="B301" s="486" t="s">
        <v>6039</v>
      </c>
      <c r="C301" s="248">
        <v>71</v>
      </c>
      <c r="D301" s="248">
        <v>10</v>
      </c>
      <c r="E301" s="248">
        <v>0</v>
      </c>
      <c r="F301" s="147">
        <v>5</v>
      </c>
      <c r="G301" s="248">
        <f t="shared" si="13"/>
        <v>71</v>
      </c>
      <c r="H301" s="248">
        <f t="shared" si="14"/>
        <v>15</v>
      </c>
    </row>
    <row r="302" spans="1:8">
      <c r="A302" s="194" t="s">
        <v>6040</v>
      </c>
      <c r="B302" s="334" t="s">
        <v>6041</v>
      </c>
      <c r="C302" s="248">
        <v>0</v>
      </c>
      <c r="D302" s="248">
        <v>1</v>
      </c>
      <c r="E302" s="248">
        <v>0</v>
      </c>
      <c r="F302" s="248">
        <v>1</v>
      </c>
      <c r="G302" s="248">
        <f t="shared" si="13"/>
        <v>0</v>
      </c>
      <c r="H302" s="248">
        <f t="shared" si="14"/>
        <v>2</v>
      </c>
    </row>
    <row r="303" spans="1:8" ht="24">
      <c r="A303" s="553">
        <v>130207</v>
      </c>
      <c r="B303" s="554" t="s">
        <v>2268</v>
      </c>
      <c r="C303" s="248">
        <v>5</v>
      </c>
      <c r="D303" s="248">
        <v>1</v>
      </c>
      <c r="E303" s="248">
        <v>6</v>
      </c>
      <c r="F303" s="147">
        <v>5</v>
      </c>
      <c r="G303" s="248">
        <f t="shared" si="13"/>
        <v>11</v>
      </c>
      <c r="H303" s="248">
        <f t="shared" si="14"/>
        <v>6</v>
      </c>
    </row>
    <row r="304" spans="1:8" ht="24">
      <c r="A304" s="194" t="s">
        <v>2269</v>
      </c>
      <c r="B304" s="334" t="s">
        <v>2270</v>
      </c>
      <c r="C304" s="248">
        <v>4578</v>
      </c>
      <c r="D304" s="248">
        <v>4578</v>
      </c>
      <c r="E304" s="248">
        <v>38</v>
      </c>
      <c r="F304" s="248">
        <v>25</v>
      </c>
      <c r="G304" s="248">
        <f t="shared" si="13"/>
        <v>4616</v>
      </c>
      <c r="H304" s="248">
        <f t="shared" si="14"/>
        <v>4603</v>
      </c>
    </row>
    <row r="305" spans="1:8">
      <c r="A305" s="194">
        <v>260058</v>
      </c>
      <c r="B305" s="334" t="s">
        <v>6042</v>
      </c>
      <c r="C305" s="248">
        <v>0</v>
      </c>
      <c r="D305" s="248">
        <v>0</v>
      </c>
      <c r="E305" s="248">
        <v>0</v>
      </c>
      <c r="F305" s="248">
        <v>1</v>
      </c>
      <c r="G305" s="248">
        <f t="shared" si="13"/>
        <v>0</v>
      </c>
      <c r="H305" s="248">
        <f t="shared" si="14"/>
        <v>1</v>
      </c>
    </row>
    <row r="306" spans="1:8">
      <c r="A306" s="553">
        <v>260076</v>
      </c>
      <c r="B306" s="554" t="s">
        <v>2274</v>
      </c>
      <c r="C306" s="248">
        <v>5</v>
      </c>
      <c r="D306" s="248">
        <v>1</v>
      </c>
      <c r="E306" s="248">
        <v>11</v>
      </c>
      <c r="F306" s="147">
        <v>5</v>
      </c>
      <c r="G306" s="248">
        <f t="shared" si="13"/>
        <v>16</v>
      </c>
      <c r="H306" s="248">
        <f t="shared" si="14"/>
        <v>6</v>
      </c>
    </row>
    <row r="307" spans="1:8">
      <c r="A307" s="193">
        <v>310001</v>
      </c>
      <c r="B307" s="585" t="s">
        <v>6043</v>
      </c>
      <c r="C307" s="248">
        <v>0</v>
      </c>
      <c r="D307" s="248">
        <v>1</v>
      </c>
      <c r="E307" s="248">
        <v>0</v>
      </c>
      <c r="F307" s="248">
        <v>1</v>
      </c>
      <c r="G307" s="248">
        <f t="shared" si="13"/>
        <v>0</v>
      </c>
      <c r="H307" s="248">
        <f t="shared" si="14"/>
        <v>2</v>
      </c>
    </row>
    <row r="308" spans="1:8">
      <c r="A308" s="194">
        <v>310015</v>
      </c>
      <c r="B308" s="334" t="s">
        <v>3440</v>
      </c>
      <c r="C308" s="248">
        <v>0</v>
      </c>
      <c r="D308" s="248">
        <v>1</v>
      </c>
      <c r="E308" s="248">
        <v>0</v>
      </c>
      <c r="F308" s="248">
        <v>1</v>
      </c>
      <c r="G308" s="248">
        <f t="shared" si="13"/>
        <v>0</v>
      </c>
      <c r="H308" s="248">
        <f t="shared" si="14"/>
        <v>2</v>
      </c>
    </row>
    <row r="309" spans="1:8">
      <c r="A309" s="316">
        <v>600114</v>
      </c>
      <c r="B309" s="580" t="s">
        <v>6044</v>
      </c>
      <c r="C309" s="248">
        <v>0</v>
      </c>
      <c r="D309" s="248">
        <v>1</v>
      </c>
      <c r="E309" s="248">
        <v>0</v>
      </c>
      <c r="F309" s="248">
        <v>1</v>
      </c>
      <c r="G309" s="248">
        <f t="shared" si="13"/>
        <v>0</v>
      </c>
      <c r="H309" s="248">
        <f t="shared" si="14"/>
        <v>2</v>
      </c>
    </row>
    <row r="310" spans="1:8">
      <c r="A310" s="192">
        <v>600307</v>
      </c>
      <c r="B310" s="486" t="s">
        <v>5379</v>
      </c>
      <c r="C310" s="248">
        <v>0</v>
      </c>
      <c r="D310" s="248">
        <v>1</v>
      </c>
      <c r="E310" s="248">
        <v>0</v>
      </c>
      <c r="F310" s="147">
        <v>1</v>
      </c>
      <c r="G310" s="248">
        <f t="shared" si="13"/>
        <v>0</v>
      </c>
      <c r="H310" s="248">
        <f t="shared" si="14"/>
        <v>2</v>
      </c>
    </row>
    <row r="311" spans="1:8">
      <c r="A311" s="316" t="s">
        <v>6045</v>
      </c>
      <c r="B311" s="392" t="s">
        <v>6046</v>
      </c>
      <c r="C311" s="248">
        <v>60</v>
      </c>
      <c r="D311" s="248">
        <v>50</v>
      </c>
      <c r="E311" s="248">
        <v>24</v>
      </c>
      <c r="F311" s="248">
        <v>25</v>
      </c>
      <c r="G311" s="248">
        <f t="shared" si="13"/>
        <v>84</v>
      </c>
      <c r="H311" s="248">
        <f t="shared" si="14"/>
        <v>75</v>
      </c>
    </row>
    <row r="312" spans="1:8">
      <c r="A312" s="316" t="s">
        <v>6047</v>
      </c>
      <c r="B312" s="392" t="s">
        <v>6048</v>
      </c>
      <c r="C312" s="248">
        <v>3119</v>
      </c>
      <c r="D312" s="248">
        <v>3119</v>
      </c>
      <c r="E312" s="248">
        <v>97</v>
      </c>
      <c r="F312" s="248">
        <v>100</v>
      </c>
      <c r="G312" s="248">
        <f t="shared" si="13"/>
        <v>3216</v>
      </c>
      <c r="H312" s="248">
        <f t="shared" si="14"/>
        <v>3219</v>
      </c>
    </row>
    <row r="313" spans="1:8">
      <c r="A313" s="316" t="s">
        <v>6049</v>
      </c>
      <c r="B313" s="555" t="s">
        <v>6050</v>
      </c>
      <c r="C313" s="248">
        <v>20</v>
      </c>
      <c r="D313" s="248">
        <v>20</v>
      </c>
      <c r="E313" s="248">
        <v>0</v>
      </c>
      <c r="F313" s="248">
        <v>10</v>
      </c>
      <c r="G313" s="248">
        <f t="shared" si="13"/>
        <v>20</v>
      </c>
      <c r="H313" s="248">
        <f t="shared" si="14"/>
        <v>30</v>
      </c>
    </row>
    <row r="314" spans="1:8">
      <c r="A314" s="316" t="s">
        <v>6051</v>
      </c>
      <c r="B314" s="555" t="s">
        <v>6052</v>
      </c>
      <c r="C314" s="248">
        <v>0</v>
      </c>
      <c r="D314" s="248">
        <v>1</v>
      </c>
      <c r="E314" s="248">
        <v>0</v>
      </c>
      <c r="F314" s="248">
        <v>5</v>
      </c>
      <c r="G314" s="248">
        <f t="shared" si="13"/>
        <v>0</v>
      </c>
      <c r="H314" s="248">
        <f t="shared" si="14"/>
        <v>6</v>
      </c>
    </row>
    <row r="315" spans="1:8">
      <c r="A315" s="193" t="s">
        <v>6053</v>
      </c>
      <c r="B315" s="555" t="s">
        <v>6054</v>
      </c>
      <c r="C315" s="248">
        <v>0</v>
      </c>
      <c r="D315" s="248">
        <v>1</v>
      </c>
      <c r="E315" s="248">
        <v>0</v>
      </c>
      <c r="F315" s="248">
        <v>1</v>
      </c>
      <c r="G315" s="248">
        <f t="shared" si="13"/>
        <v>0</v>
      </c>
      <c r="H315" s="248">
        <f t="shared" si="14"/>
        <v>2</v>
      </c>
    </row>
    <row r="316" spans="1:8">
      <c r="A316" s="316" t="s">
        <v>6055</v>
      </c>
      <c r="B316" s="391" t="s">
        <v>6056</v>
      </c>
      <c r="C316" s="248">
        <v>2017</v>
      </c>
      <c r="D316" s="248">
        <v>2017</v>
      </c>
      <c r="E316" s="248">
        <v>165</v>
      </c>
      <c r="F316" s="248">
        <v>150</v>
      </c>
      <c r="G316" s="248">
        <f t="shared" si="13"/>
        <v>2182</v>
      </c>
      <c r="H316" s="248">
        <f t="shared" si="14"/>
        <v>2167</v>
      </c>
    </row>
    <row r="317" spans="1:8">
      <c r="A317" s="316" t="s">
        <v>6057</v>
      </c>
      <c r="B317" s="555" t="s">
        <v>6058</v>
      </c>
      <c r="C317" s="248">
        <v>736</v>
      </c>
      <c r="D317" s="248">
        <v>736</v>
      </c>
      <c r="E317" s="248">
        <v>42</v>
      </c>
      <c r="F317" s="248">
        <v>25</v>
      </c>
      <c r="G317" s="248">
        <f t="shared" si="13"/>
        <v>778</v>
      </c>
      <c r="H317" s="248">
        <f t="shared" si="14"/>
        <v>761</v>
      </c>
    </row>
    <row r="318" spans="1:8">
      <c r="A318" s="193" t="s">
        <v>6059</v>
      </c>
      <c r="B318" s="555" t="s">
        <v>6060</v>
      </c>
      <c r="C318" s="248">
        <v>0</v>
      </c>
      <c r="D318" s="248">
        <v>1</v>
      </c>
      <c r="E318" s="248">
        <v>1</v>
      </c>
      <c r="F318" s="248">
        <v>2</v>
      </c>
      <c r="G318" s="248">
        <f t="shared" si="13"/>
        <v>1</v>
      </c>
      <c r="H318" s="248">
        <f t="shared" si="14"/>
        <v>3</v>
      </c>
    </row>
    <row r="319" spans="1:8">
      <c r="A319" s="316" t="s">
        <v>6061</v>
      </c>
      <c r="B319" s="555" t="s">
        <v>6062</v>
      </c>
      <c r="C319" s="248">
        <v>41</v>
      </c>
      <c r="D319" s="248">
        <v>20</v>
      </c>
      <c r="E319" s="248">
        <v>0</v>
      </c>
      <c r="F319" s="248">
        <v>20</v>
      </c>
      <c r="G319" s="248">
        <f t="shared" si="13"/>
        <v>41</v>
      </c>
      <c r="H319" s="248">
        <f t="shared" si="14"/>
        <v>40</v>
      </c>
    </row>
    <row r="320" spans="1:8">
      <c r="A320" s="316" t="s">
        <v>3443</v>
      </c>
      <c r="B320" s="391" t="s">
        <v>3444</v>
      </c>
      <c r="C320" s="248">
        <v>0</v>
      </c>
      <c r="D320" s="248">
        <v>1</v>
      </c>
      <c r="E320" s="248">
        <v>0</v>
      </c>
      <c r="F320" s="248">
        <v>1</v>
      </c>
      <c r="G320" s="248">
        <f t="shared" si="13"/>
        <v>0</v>
      </c>
      <c r="H320" s="248">
        <f t="shared" si="14"/>
        <v>2</v>
      </c>
    </row>
    <row r="321" spans="1:8">
      <c r="A321" s="194" t="s">
        <v>2111</v>
      </c>
      <c r="B321" s="334" t="s">
        <v>2112</v>
      </c>
      <c r="C321" s="248">
        <v>0</v>
      </c>
      <c r="D321" s="248">
        <v>0</v>
      </c>
      <c r="E321" s="248">
        <v>1</v>
      </c>
      <c r="F321" s="248">
        <v>5</v>
      </c>
      <c r="G321" s="248">
        <f t="shared" si="13"/>
        <v>1</v>
      </c>
      <c r="H321" s="248">
        <f t="shared" si="14"/>
        <v>5</v>
      </c>
    </row>
    <row r="322" spans="1:8">
      <c r="A322" s="193" t="s">
        <v>2287</v>
      </c>
      <c r="B322" s="379" t="s">
        <v>2288</v>
      </c>
      <c r="C322" s="248">
        <v>0</v>
      </c>
      <c r="D322" s="248">
        <v>0</v>
      </c>
      <c r="E322" s="248">
        <v>6</v>
      </c>
      <c r="F322" s="248">
        <v>1</v>
      </c>
      <c r="G322" s="248">
        <f t="shared" si="13"/>
        <v>6</v>
      </c>
      <c r="H322" s="248">
        <f t="shared" si="14"/>
        <v>1</v>
      </c>
    </row>
    <row r="323" spans="1:8">
      <c r="A323" s="553" t="s">
        <v>2113</v>
      </c>
      <c r="B323" s="554" t="s">
        <v>2114</v>
      </c>
      <c r="C323" s="248">
        <v>0</v>
      </c>
      <c r="D323" s="248">
        <v>1</v>
      </c>
      <c r="E323" s="248">
        <v>1</v>
      </c>
      <c r="F323" s="147">
        <v>1</v>
      </c>
      <c r="G323" s="248">
        <f t="shared" si="13"/>
        <v>1</v>
      </c>
      <c r="H323" s="248">
        <f t="shared" si="14"/>
        <v>2</v>
      </c>
    </row>
    <row r="324" spans="1:8">
      <c r="A324" s="316" t="s">
        <v>2115</v>
      </c>
      <c r="B324" s="391" t="s">
        <v>2116</v>
      </c>
      <c r="C324" s="248">
        <v>0</v>
      </c>
      <c r="D324" s="248">
        <v>1</v>
      </c>
      <c r="E324" s="248">
        <v>3801</v>
      </c>
      <c r="F324" s="248">
        <v>3801</v>
      </c>
      <c r="G324" s="248">
        <f t="shared" si="13"/>
        <v>3801</v>
      </c>
      <c r="H324" s="248">
        <f t="shared" si="14"/>
        <v>3802</v>
      </c>
    </row>
    <row r="325" spans="1:8" ht="24">
      <c r="A325" s="193" t="s">
        <v>6063</v>
      </c>
      <c r="B325" s="379" t="s">
        <v>6064</v>
      </c>
      <c r="C325" s="248">
        <v>0</v>
      </c>
      <c r="D325" s="248">
        <v>1</v>
      </c>
      <c r="E325" s="248">
        <v>0</v>
      </c>
      <c r="F325" s="248">
        <v>1</v>
      </c>
      <c r="G325" s="248">
        <f t="shared" si="13"/>
        <v>0</v>
      </c>
      <c r="H325" s="248">
        <f t="shared" si="14"/>
        <v>2</v>
      </c>
    </row>
    <row r="326" spans="1:8">
      <c r="A326" s="282" t="s">
        <v>2291</v>
      </c>
      <c r="B326" s="334" t="s">
        <v>2292</v>
      </c>
      <c r="C326" s="248">
        <v>0</v>
      </c>
      <c r="D326" s="248">
        <v>0</v>
      </c>
      <c r="E326" s="248">
        <v>4292</v>
      </c>
      <c r="F326" s="248">
        <v>4292</v>
      </c>
      <c r="G326" s="248">
        <f t="shared" si="13"/>
        <v>4292</v>
      </c>
      <c r="H326" s="248">
        <f t="shared" si="14"/>
        <v>4292</v>
      </c>
    </row>
    <row r="327" spans="1:8">
      <c r="A327" s="316" t="s">
        <v>2117</v>
      </c>
      <c r="B327" s="391" t="s">
        <v>2118</v>
      </c>
      <c r="C327" s="248">
        <v>0</v>
      </c>
      <c r="D327" s="248">
        <v>1</v>
      </c>
      <c r="E327" s="248">
        <v>67</v>
      </c>
      <c r="F327" s="248">
        <v>100</v>
      </c>
      <c r="G327" s="248">
        <f t="shared" si="13"/>
        <v>67</v>
      </c>
      <c r="H327" s="248">
        <f t="shared" si="14"/>
        <v>101</v>
      </c>
    </row>
    <row r="328" spans="1:8">
      <c r="A328" s="316" t="s">
        <v>2295</v>
      </c>
      <c r="B328" s="391" t="s">
        <v>2296</v>
      </c>
      <c r="C328" s="248">
        <v>0</v>
      </c>
      <c r="D328" s="248">
        <v>1</v>
      </c>
      <c r="E328" s="248">
        <v>0</v>
      </c>
      <c r="F328" s="248">
        <v>5</v>
      </c>
      <c r="G328" s="248">
        <f t="shared" si="13"/>
        <v>0</v>
      </c>
      <c r="H328" s="248">
        <f t="shared" si="14"/>
        <v>6</v>
      </c>
    </row>
    <row r="329" spans="1:8">
      <c r="A329" s="316" t="s">
        <v>2127</v>
      </c>
      <c r="B329" s="391" t="s">
        <v>2128</v>
      </c>
      <c r="C329" s="248">
        <v>0</v>
      </c>
      <c r="D329" s="248">
        <v>1</v>
      </c>
      <c r="E329" s="248">
        <v>49</v>
      </c>
      <c r="F329" s="248">
        <v>70</v>
      </c>
      <c r="G329" s="248">
        <f t="shared" si="13"/>
        <v>49</v>
      </c>
      <c r="H329" s="248">
        <f t="shared" si="14"/>
        <v>71</v>
      </c>
    </row>
    <row r="330" spans="1:8">
      <c r="A330" s="193" t="s">
        <v>2129</v>
      </c>
      <c r="B330" s="379" t="s">
        <v>2130</v>
      </c>
      <c r="C330" s="248">
        <v>0</v>
      </c>
      <c r="D330" s="248">
        <v>1</v>
      </c>
      <c r="E330" s="248">
        <v>0</v>
      </c>
      <c r="F330" s="248">
        <v>15</v>
      </c>
      <c r="G330" s="248">
        <f t="shared" si="13"/>
        <v>0</v>
      </c>
      <c r="H330" s="248">
        <f t="shared" si="14"/>
        <v>16</v>
      </c>
    </row>
    <row r="331" spans="1:8">
      <c r="A331" s="316" t="s">
        <v>2131</v>
      </c>
      <c r="B331" s="391" t="s">
        <v>2132</v>
      </c>
      <c r="C331" s="248">
        <v>4</v>
      </c>
      <c r="D331" s="248">
        <v>1</v>
      </c>
      <c r="E331" s="248">
        <v>34</v>
      </c>
      <c r="F331" s="248">
        <v>700</v>
      </c>
      <c r="G331" s="248">
        <f t="shared" si="13"/>
        <v>38</v>
      </c>
      <c r="H331" s="248">
        <f t="shared" si="14"/>
        <v>701</v>
      </c>
    </row>
    <row r="332" spans="1:8">
      <c r="A332" s="316" t="s">
        <v>2133</v>
      </c>
      <c r="B332" s="391" t="s">
        <v>2134</v>
      </c>
      <c r="C332" s="248">
        <v>0</v>
      </c>
      <c r="D332" s="248">
        <v>1</v>
      </c>
      <c r="E332" s="248">
        <v>9</v>
      </c>
      <c r="F332" s="248">
        <v>1</v>
      </c>
      <c r="G332" s="248">
        <f t="shared" si="13"/>
        <v>9</v>
      </c>
      <c r="H332" s="248">
        <f t="shared" si="14"/>
        <v>2</v>
      </c>
    </row>
    <row r="333" spans="1:8">
      <c r="A333" s="7" t="s">
        <v>2307</v>
      </c>
      <c r="B333" s="377" t="s">
        <v>2308</v>
      </c>
      <c r="C333" s="248">
        <v>0</v>
      </c>
      <c r="D333" s="248">
        <v>0</v>
      </c>
      <c r="E333" s="248">
        <v>0</v>
      </c>
      <c r="F333" s="248">
        <v>1</v>
      </c>
      <c r="G333" s="248">
        <f t="shared" si="13"/>
        <v>0</v>
      </c>
      <c r="H333" s="248">
        <f t="shared" si="14"/>
        <v>1</v>
      </c>
    </row>
    <row r="334" spans="1:8" ht="24">
      <c r="A334" s="193" t="s">
        <v>6065</v>
      </c>
      <c r="B334" s="391" t="s">
        <v>6066</v>
      </c>
      <c r="C334" s="248">
        <v>4</v>
      </c>
      <c r="D334" s="248">
        <v>1</v>
      </c>
      <c r="E334" s="248">
        <v>0</v>
      </c>
      <c r="F334" s="248">
        <v>1</v>
      </c>
      <c r="G334" s="248">
        <f t="shared" si="13"/>
        <v>4</v>
      </c>
      <c r="H334" s="248">
        <f t="shared" si="14"/>
        <v>2</v>
      </c>
    </row>
    <row r="335" spans="1:8">
      <c r="A335" s="194" t="s">
        <v>2321</v>
      </c>
      <c r="B335" s="334" t="s">
        <v>2322</v>
      </c>
      <c r="C335" s="248">
        <v>0</v>
      </c>
      <c r="D335" s="248">
        <v>1</v>
      </c>
      <c r="E335" s="248">
        <v>882</v>
      </c>
      <c r="F335" s="248">
        <v>882</v>
      </c>
      <c r="G335" s="248">
        <f t="shared" si="13"/>
        <v>882</v>
      </c>
      <c r="H335" s="248">
        <f t="shared" si="14"/>
        <v>883</v>
      </c>
    </row>
    <row r="336" spans="1:8">
      <c r="A336" s="194" t="s">
        <v>2323</v>
      </c>
      <c r="B336" s="334" t="s">
        <v>2324</v>
      </c>
      <c r="C336" s="248">
        <v>0</v>
      </c>
      <c r="D336" s="248">
        <v>1</v>
      </c>
      <c r="E336" s="248">
        <v>880</v>
      </c>
      <c r="F336" s="248">
        <v>880</v>
      </c>
      <c r="G336" s="248">
        <f t="shared" si="13"/>
        <v>880</v>
      </c>
      <c r="H336" s="248">
        <f t="shared" si="14"/>
        <v>881</v>
      </c>
    </row>
    <row r="337" spans="1:8">
      <c r="A337" s="282" t="s">
        <v>2615</v>
      </c>
      <c r="B337" s="334" t="s">
        <v>2616</v>
      </c>
      <c r="C337" s="248">
        <v>19</v>
      </c>
      <c r="D337" s="248">
        <v>1</v>
      </c>
      <c r="E337" s="248">
        <v>0</v>
      </c>
      <c r="F337" s="248">
        <v>1</v>
      </c>
      <c r="G337" s="248">
        <f t="shared" si="13"/>
        <v>19</v>
      </c>
      <c r="H337" s="248">
        <f t="shared" si="14"/>
        <v>2</v>
      </c>
    </row>
    <row r="338" spans="1:8" ht="24">
      <c r="A338" s="316" t="s">
        <v>2617</v>
      </c>
      <c r="B338" s="586" t="s">
        <v>2618</v>
      </c>
      <c r="C338" s="248">
        <v>0</v>
      </c>
      <c r="D338" s="248">
        <v>1</v>
      </c>
      <c r="E338" s="248">
        <v>2</v>
      </c>
      <c r="F338" s="248">
        <v>0</v>
      </c>
      <c r="G338" s="248">
        <f t="shared" si="13"/>
        <v>2</v>
      </c>
      <c r="H338" s="248">
        <f t="shared" si="14"/>
        <v>1</v>
      </c>
    </row>
    <row r="339" spans="1:8">
      <c r="A339" s="282" t="s">
        <v>2621</v>
      </c>
      <c r="B339" s="334" t="s">
        <v>2622</v>
      </c>
      <c r="C339" s="248">
        <v>5</v>
      </c>
      <c r="D339" s="248">
        <v>2</v>
      </c>
      <c r="E339" s="248">
        <v>0</v>
      </c>
      <c r="F339" s="248">
        <v>1</v>
      </c>
      <c r="G339" s="248">
        <f t="shared" si="13"/>
        <v>5</v>
      </c>
      <c r="H339" s="248">
        <f t="shared" si="14"/>
        <v>3</v>
      </c>
    </row>
    <row r="340" spans="1:8">
      <c r="A340" s="316" t="s">
        <v>2135</v>
      </c>
      <c r="B340" s="586" t="s">
        <v>2136</v>
      </c>
      <c r="C340" s="248">
        <v>569</v>
      </c>
      <c r="D340" s="248">
        <v>569</v>
      </c>
      <c r="E340" s="248">
        <v>965</v>
      </c>
      <c r="F340" s="248">
        <v>965</v>
      </c>
      <c r="G340" s="248">
        <f t="shared" si="13"/>
        <v>1534</v>
      </c>
      <c r="H340" s="248">
        <f t="shared" si="14"/>
        <v>1534</v>
      </c>
    </row>
    <row r="341" spans="1:8">
      <c r="A341" s="282" t="s">
        <v>6067</v>
      </c>
      <c r="B341" s="334" t="s">
        <v>6068</v>
      </c>
      <c r="C341" s="248">
        <v>1</v>
      </c>
      <c r="D341" s="248">
        <v>1</v>
      </c>
      <c r="E341" s="248">
        <v>0</v>
      </c>
      <c r="F341" s="248">
        <v>1</v>
      </c>
      <c r="G341" s="248">
        <f t="shared" si="13"/>
        <v>1</v>
      </c>
      <c r="H341" s="248">
        <f t="shared" si="14"/>
        <v>2</v>
      </c>
    </row>
    <row r="342" spans="1:8">
      <c r="A342" s="193" t="s">
        <v>5776</v>
      </c>
      <c r="B342" s="391" t="s">
        <v>5777</v>
      </c>
      <c r="C342" s="248">
        <v>19</v>
      </c>
      <c r="D342" s="248">
        <v>20</v>
      </c>
      <c r="E342" s="248">
        <v>0</v>
      </c>
      <c r="F342" s="248">
        <v>0</v>
      </c>
      <c r="G342" s="248">
        <f t="shared" si="13"/>
        <v>19</v>
      </c>
      <c r="H342" s="248">
        <f t="shared" si="14"/>
        <v>20</v>
      </c>
    </row>
    <row r="343" spans="1:8">
      <c r="A343" s="192" t="s">
        <v>2219</v>
      </c>
      <c r="B343" s="486" t="s">
        <v>2220</v>
      </c>
      <c r="C343" s="248">
        <v>1</v>
      </c>
      <c r="D343" s="248">
        <v>2</v>
      </c>
      <c r="E343" s="248">
        <v>0</v>
      </c>
      <c r="F343" s="147">
        <v>1</v>
      </c>
      <c r="G343" s="248">
        <f t="shared" si="13"/>
        <v>1</v>
      </c>
      <c r="H343" s="248">
        <f t="shared" si="14"/>
        <v>3</v>
      </c>
    </row>
    <row r="344" spans="1:8">
      <c r="A344" s="318" t="s">
        <v>1800</v>
      </c>
      <c r="B344" s="586" t="s">
        <v>1801</v>
      </c>
      <c r="C344" s="248">
        <v>0</v>
      </c>
      <c r="D344" s="248">
        <v>1</v>
      </c>
      <c r="E344" s="248">
        <v>1</v>
      </c>
      <c r="F344" s="248">
        <v>2</v>
      </c>
      <c r="G344" s="248">
        <f t="shared" si="13"/>
        <v>1</v>
      </c>
      <c r="H344" s="248">
        <f t="shared" si="14"/>
        <v>3</v>
      </c>
    </row>
    <row r="345" spans="1:8">
      <c r="A345" s="316" t="s">
        <v>2137</v>
      </c>
      <c r="B345" s="586" t="s">
        <v>2138</v>
      </c>
      <c r="C345" s="248">
        <v>2</v>
      </c>
      <c r="D345" s="248">
        <v>1</v>
      </c>
      <c r="E345" s="248">
        <v>3</v>
      </c>
      <c r="F345" s="248">
        <v>2</v>
      </c>
      <c r="G345" s="248">
        <f t="shared" si="13"/>
        <v>5</v>
      </c>
      <c r="H345" s="248">
        <f t="shared" si="14"/>
        <v>3</v>
      </c>
    </row>
    <row r="346" spans="1:8">
      <c r="A346" s="316" t="s">
        <v>3086</v>
      </c>
      <c r="B346" s="586" t="s">
        <v>3087</v>
      </c>
      <c r="C346" s="248">
        <v>2</v>
      </c>
      <c r="D346" s="248">
        <v>1</v>
      </c>
      <c r="E346" s="248">
        <v>14</v>
      </c>
      <c r="F346" s="248">
        <v>2</v>
      </c>
      <c r="G346" s="248">
        <f t="shared" si="13"/>
        <v>16</v>
      </c>
      <c r="H346" s="248">
        <f t="shared" si="14"/>
        <v>3</v>
      </c>
    </row>
    <row r="347" spans="1:8">
      <c r="A347" s="316" t="s">
        <v>3090</v>
      </c>
      <c r="B347" s="586" t="s">
        <v>3091</v>
      </c>
      <c r="C347" s="248">
        <v>0</v>
      </c>
      <c r="D347" s="248">
        <v>1</v>
      </c>
      <c r="E347" s="248">
        <v>3</v>
      </c>
      <c r="F347" s="248">
        <v>1</v>
      </c>
      <c r="G347" s="248">
        <f t="shared" si="13"/>
        <v>3</v>
      </c>
      <c r="H347" s="248">
        <f t="shared" si="14"/>
        <v>2</v>
      </c>
    </row>
    <row r="348" spans="1:8">
      <c r="A348" s="316" t="s">
        <v>6069</v>
      </c>
      <c r="B348" s="586" t="s">
        <v>6070</v>
      </c>
      <c r="C348" s="248">
        <v>43</v>
      </c>
      <c r="D348" s="248">
        <v>40</v>
      </c>
      <c r="E348" s="248">
        <v>11</v>
      </c>
      <c r="F348" s="248">
        <v>5</v>
      </c>
      <c r="G348" s="248">
        <f t="shared" si="13"/>
        <v>54</v>
      </c>
      <c r="H348" s="248">
        <f t="shared" si="14"/>
        <v>45</v>
      </c>
    </row>
    <row r="349" spans="1:8">
      <c r="A349" s="316" t="s">
        <v>6071</v>
      </c>
      <c r="B349" s="586" t="s">
        <v>6072</v>
      </c>
      <c r="C349" s="248">
        <v>11</v>
      </c>
      <c r="D349" s="248">
        <v>10</v>
      </c>
      <c r="E349" s="248">
        <v>1</v>
      </c>
      <c r="F349" s="248">
        <v>1</v>
      </c>
      <c r="G349" s="248">
        <f t="shared" si="13"/>
        <v>12</v>
      </c>
      <c r="H349" s="248">
        <f t="shared" si="14"/>
        <v>11</v>
      </c>
    </row>
    <row r="350" spans="1:8">
      <c r="A350" s="193" t="s">
        <v>6073</v>
      </c>
      <c r="B350" s="379" t="s">
        <v>6074</v>
      </c>
      <c r="C350" s="248">
        <v>0</v>
      </c>
      <c r="D350" s="248">
        <v>1</v>
      </c>
      <c r="E350" s="248">
        <v>0</v>
      </c>
      <c r="F350" s="248">
        <v>1</v>
      </c>
      <c r="G350" s="248">
        <f t="shared" si="13"/>
        <v>0</v>
      </c>
      <c r="H350" s="248">
        <f t="shared" si="14"/>
        <v>2</v>
      </c>
    </row>
    <row r="351" spans="1:8">
      <c r="A351" s="282" t="s">
        <v>1812</v>
      </c>
      <c r="B351" s="334" t="s">
        <v>1813</v>
      </c>
      <c r="C351" s="248">
        <v>0</v>
      </c>
      <c r="D351" s="248">
        <v>1</v>
      </c>
      <c r="E351" s="248">
        <v>0</v>
      </c>
      <c r="F351" s="248">
        <v>1</v>
      </c>
      <c r="G351" s="248">
        <f t="shared" si="13"/>
        <v>0</v>
      </c>
      <c r="H351" s="248">
        <f t="shared" si="14"/>
        <v>2</v>
      </c>
    </row>
    <row r="352" spans="1:8">
      <c r="A352" s="316" t="s">
        <v>2221</v>
      </c>
      <c r="B352" s="586" t="s">
        <v>2222</v>
      </c>
      <c r="C352" s="248">
        <v>8</v>
      </c>
      <c r="D352" s="248">
        <v>10</v>
      </c>
      <c r="E352" s="248">
        <v>1</v>
      </c>
      <c r="F352" s="248">
        <v>15</v>
      </c>
      <c r="G352" s="248">
        <f t="shared" si="13"/>
        <v>9</v>
      </c>
      <c r="H352" s="248">
        <f t="shared" si="14"/>
        <v>25</v>
      </c>
    </row>
    <row r="353" spans="1:8">
      <c r="A353" s="11" t="s">
        <v>2631</v>
      </c>
      <c r="B353" s="580" t="s">
        <v>2632</v>
      </c>
      <c r="C353" s="248">
        <v>0</v>
      </c>
      <c r="D353" s="248">
        <v>1</v>
      </c>
      <c r="E353" s="248">
        <v>0</v>
      </c>
      <c r="F353" s="248">
        <v>1</v>
      </c>
      <c r="G353" s="248">
        <f t="shared" si="13"/>
        <v>0</v>
      </c>
      <c r="H353" s="248">
        <f t="shared" si="14"/>
        <v>2</v>
      </c>
    </row>
    <row r="354" spans="1:8">
      <c r="A354" s="282" t="s">
        <v>2663</v>
      </c>
      <c r="B354" s="334" t="s">
        <v>2664</v>
      </c>
      <c r="C354" s="248">
        <v>0</v>
      </c>
      <c r="D354" s="248">
        <v>0</v>
      </c>
      <c r="E354" s="248">
        <v>0</v>
      </c>
      <c r="F354" s="248">
        <v>3</v>
      </c>
      <c r="G354" s="248">
        <f t="shared" si="13"/>
        <v>0</v>
      </c>
      <c r="H354" s="248">
        <f t="shared" si="14"/>
        <v>3</v>
      </c>
    </row>
    <row r="355" spans="1:8">
      <c r="A355" s="194" t="s">
        <v>5506</v>
      </c>
      <c r="B355" s="334" t="s">
        <v>5507</v>
      </c>
      <c r="C355" s="248">
        <v>0</v>
      </c>
      <c r="D355" s="248">
        <v>1</v>
      </c>
      <c r="E355" s="248">
        <v>3</v>
      </c>
      <c r="F355" s="248">
        <v>1</v>
      </c>
      <c r="G355" s="248">
        <f t="shared" si="13"/>
        <v>3</v>
      </c>
      <c r="H355" s="248">
        <f t="shared" si="14"/>
        <v>2</v>
      </c>
    </row>
    <row r="356" spans="1:8">
      <c r="A356" s="194" t="s">
        <v>5526</v>
      </c>
      <c r="B356" s="334" t="s">
        <v>6075</v>
      </c>
      <c r="C356" s="248">
        <v>1</v>
      </c>
      <c r="D356" s="248">
        <v>1</v>
      </c>
      <c r="E356" s="248">
        <v>7</v>
      </c>
      <c r="F356" s="248">
        <v>1</v>
      </c>
      <c r="G356" s="248">
        <f t="shared" si="13"/>
        <v>8</v>
      </c>
      <c r="H356" s="248">
        <f t="shared" si="14"/>
        <v>2</v>
      </c>
    </row>
    <row r="357" spans="1:8">
      <c r="A357" s="7" t="s">
        <v>5528</v>
      </c>
      <c r="B357" s="377" t="s">
        <v>6076</v>
      </c>
      <c r="C357" s="248">
        <v>0</v>
      </c>
      <c r="D357" s="248">
        <v>0</v>
      </c>
      <c r="E357" s="248">
        <v>0</v>
      </c>
      <c r="F357" s="248">
        <v>1</v>
      </c>
      <c r="G357" s="248">
        <f t="shared" si="13"/>
        <v>0</v>
      </c>
      <c r="H357" s="248">
        <f t="shared" si="14"/>
        <v>1</v>
      </c>
    </row>
    <row r="358" spans="1:8">
      <c r="A358" s="316" t="s">
        <v>2671</v>
      </c>
      <c r="B358" s="586" t="s">
        <v>2672</v>
      </c>
      <c r="C358" s="248">
        <v>0</v>
      </c>
      <c r="D358" s="248">
        <v>1</v>
      </c>
      <c r="E358" s="248">
        <v>15</v>
      </c>
      <c r="F358" s="248">
        <v>0</v>
      </c>
      <c r="G358" s="248">
        <f t="shared" si="13"/>
        <v>15</v>
      </c>
      <c r="H358" s="248">
        <f t="shared" si="14"/>
        <v>1</v>
      </c>
    </row>
    <row r="359" spans="1:8">
      <c r="A359" s="316" t="s">
        <v>2673</v>
      </c>
      <c r="B359" s="586" t="s">
        <v>2674</v>
      </c>
      <c r="C359" s="248">
        <v>0</v>
      </c>
      <c r="D359" s="248">
        <v>1</v>
      </c>
      <c r="E359" s="248">
        <v>39</v>
      </c>
      <c r="F359" s="248">
        <v>0</v>
      </c>
      <c r="G359" s="248">
        <f t="shared" si="13"/>
        <v>39</v>
      </c>
      <c r="H359" s="248">
        <f t="shared" si="14"/>
        <v>1</v>
      </c>
    </row>
    <row r="360" spans="1:8">
      <c r="A360" s="282" t="s">
        <v>1986</v>
      </c>
      <c r="B360" s="334" t="s">
        <v>1987</v>
      </c>
      <c r="C360" s="248">
        <v>0</v>
      </c>
      <c r="D360" s="248">
        <v>1</v>
      </c>
      <c r="E360" s="248">
        <v>1</v>
      </c>
      <c r="F360" s="248">
        <v>2</v>
      </c>
      <c r="G360" s="248">
        <f t="shared" si="13"/>
        <v>1</v>
      </c>
      <c r="H360" s="248">
        <f t="shared" si="14"/>
        <v>3</v>
      </c>
    </row>
    <row r="361" spans="1:8">
      <c r="A361" s="7" t="s">
        <v>2327</v>
      </c>
      <c r="B361" s="377" t="s">
        <v>2328</v>
      </c>
      <c r="C361" s="248">
        <v>0</v>
      </c>
      <c r="D361" s="248">
        <v>0</v>
      </c>
      <c r="E361" s="248">
        <v>34</v>
      </c>
      <c r="F361" s="248">
        <v>1</v>
      </c>
      <c r="G361" s="248">
        <f t="shared" si="13"/>
        <v>34</v>
      </c>
      <c r="H361" s="248">
        <f t="shared" si="14"/>
        <v>1</v>
      </c>
    </row>
    <row r="362" spans="1:8">
      <c r="A362" s="553" t="s">
        <v>2157</v>
      </c>
      <c r="B362" s="552" t="s">
        <v>2158</v>
      </c>
      <c r="C362" s="248">
        <v>0</v>
      </c>
      <c r="D362" s="248">
        <v>0</v>
      </c>
      <c r="E362" s="248">
        <v>36</v>
      </c>
      <c r="F362" s="147">
        <v>20</v>
      </c>
      <c r="G362" s="248">
        <f t="shared" ref="G362:G425" si="15">C362+E362</f>
        <v>36</v>
      </c>
      <c r="H362" s="248">
        <f t="shared" ref="H362:H425" si="16">D362+F362</f>
        <v>20</v>
      </c>
    </row>
    <row r="363" spans="1:8">
      <c r="A363" s="553" t="s">
        <v>3486</v>
      </c>
      <c r="B363" s="555" t="s">
        <v>3487</v>
      </c>
      <c r="C363" s="248">
        <v>0</v>
      </c>
      <c r="D363" s="248">
        <v>0</v>
      </c>
      <c r="E363" s="248">
        <v>1</v>
      </c>
      <c r="F363" s="147">
        <v>20</v>
      </c>
      <c r="G363" s="248">
        <f t="shared" si="15"/>
        <v>1</v>
      </c>
      <c r="H363" s="248">
        <f t="shared" si="16"/>
        <v>20</v>
      </c>
    </row>
    <row r="364" spans="1:8">
      <c r="A364" s="193" t="s">
        <v>3456</v>
      </c>
      <c r="B364" s="379" t="s">
        <v>3457</v>
      </c>
      <c r="C364" s="248">
        <v>0</v>
      </c>
      <c r="D364" s="248">
        <v>1</v>
      </c>
      <c r="E364" s="248">
        <v>1</v>
      </c>
      <c r="F364" s="248">
        <v>1</v>
      </c>
      <c r="G364" s="248">
        <f t="shared" si="15"/>
        <v>1</v>
      </c>
      <c r="H364" s="248">
        <f t="shared" si="16"/>
        <v>2</v>
      </c>
    </row>
    <row r="365" spans="1:8">
      <c r="A365" s="7" t="s">
        <v>3378</v>
      </c>
      <c r="B365" s="377" t="s">
        <v>3379</v>
      </c>
      <c r="C365" s="248">
        <v>0</v>
      </c>
      <c r="D365" s="248">
        <v>0</v>
      </c>
      <c r="E365" s="248">
        <v>0</v>
      </c>
      <c r="F365" s="248">
        <v>1</v>
      </c>
      <c r="G365" s="248">
        <f t="shared" si="15"/>
        <v>0</v>
      </c>
      <c r="H365" s="248">
        <f t="shared" si="16"/>
        <v>1</v>
      </c>
    </row>
    <row r="366" spans="1:8">
      <c r="A366" s="316" t="s">
        <v>5794</v>
      </c>
      <c r="B366" s="586" t="s">
        <v>5795</v>
      </c>
      <c r="C366" s="248">
        <v>45</v>
      </c>
      <c r="D366" s="248">
        <v>32</v>
      </c>
      <c r="E366" s="248">
        <v>1</v>
      </c>
      <c r="F366" s="248">
        <v>0</v>
      </c>
      <c r="G366" s="248">
        <f t="shared" si="15"/>
        <v>46</v>
      </c>
      <c r="H366" s="248">
        <f t="shared" si="16"/>
        <v>32</v>
      </c>
    </row>
    <row r="367" spans="1:8">
      <c r="A367" s="316" t="s">
        <v>6077</v>
      </c>
      <c r="B367" s="555" t="s">
        <v>6078</v>
      </c>
      <c r="C367" s="248">
        <v>0</v>
      </c>
      <c r="D367" s="248">
        <v>1</v>
      </c>
      <c r="E367" s="248">
        <v>0</v>
      </c>
      <c r="F367" s="248">
        <v>1</v>
      </c>
      <c r="G367" s="248">
        <f t="shared" si="15"/>
        <v>0</v>
      </c>
      <c r="H367" s="248">
        <f t="shared" si="16"/>
        <v>2</v>
      </c>
    </row>
    <row r="368" spans="1:8">
      <c r="A368" s="316" t="s">
        <v>5856</v>
      </c>
      <c r="B368" s="587" t="s">
        <v>5857</v>
      </c>
      <c r="C368" s="248">
        <v>9</v>
      </c>
      <c r="D368" s="248">
        <v>10</v>
      </c>
      <c r="E368" s="248">
        <v>16</v>
      </c>
      <c r="F368" s="248">
        <v>0</v>
      </c>
      <c r="G368" s="248">
        <f t="shared" si="15"/>
        <v>25</v>
      </c>
      <c r="H368" s="248">
        <f t="shared" si="16"/>
        <v>10</v>
      </c>
    </row>
    <row r="369" spans="1:8">
      <c r="A369" s="316" t="s">
        <v>5858</v>
      </c>
      <c r="B369" s="555" t="s">
        <v>5859</v>
      </c>
      <c r="C369" s="248">
        <v>1</v>
      </c>
      <c r="D369" s="248">
        <v>1</v>
      </c>
      <c r="E369" s="248">
        <v>28</v>
      </c>
      <c r="F369" s="248">
        <v>0</v>
      </c>
      <c r="G369" s="248">
        <f t="shared" si="15"/>
        <v>29</v>
      </c>
      <c r="H369" s="248">
        <f t="shared" si="16"/>
        <v>1</v>
      </c>
    </row>
    <row r="370" spans="1:8">
      <c r="A370" s="282" t="s">
        <v>6079</v>
      </c>
      <c r="B370" s="334" t="s">
        <v>6080</v>
      </c>
      <c r="C370" s="248">
        <v>0</v>
      </c>
      <c r="D370" s="248">
        <v>0</v>
      </c>
      <c r="E370" s="248">
        <v>18</v>
      </c>
      <c r="F370" s="248">
        <v>18</v>
      </c>
      <c r="G370" s="248">
        <f t="shared" si="15"/>
        <v>18</v>
      </c>
      <c r="H370" s="248">
        <f t="shared" si="16"/>
        <v>18</v>
      </c>
    </row>
    <row r="371" spans="1:8">
      <c r="A371" s="316" t="s">
        <v>5864</v>
      </c>
      <c r="B371" s="586" t="s">
        <v>5865</v>
      </c>
      <c r="C371" s="248">
        <v>0</v>
      </c>
      <c r="D371" s="248">
        <v>1</v>
      </c>
      <c r="E371" s="248">
        <v>1</v>
      </c>
      <c r="F371" s="248">
        <v>0</v>
      </c>
      <c r="G371" s="248">
        <f t="shared" si="15"/>
        <v>1</v>
      </c>
      <c r="H371" s="248">
        <f t="shared" si="16"/>
        <v>1</v>
      </c>
    </row>
    <row r="372" spans="1:8">
      <c r="A372" s="316" t="s">
        <v>6081</v>
      </c>
      <c r="B372" s="586" t="s">
        <v>6082</v>
      </c>
      <c r="C372" s="248">
        <v>153</v>
      </c>
      <c r="D372" s="248">
        <v>200</v>
      </c>
      <c r="E372" s="248">
        <v>2</v>
      </c>
      <c r="F372" s="248">
        <v>25</v>
      </c>
      <c r="G372" s="248">
        <f t="shared" si="15"/>
        <v>155</v>
      </c>
      <c r="H372" s="248">
        <f t="shared" si="16"/>
        <v>225</v>
      </c>
    </row>
    <row r="373" spans="1:8">
      <c r="A373" s="316" t="s">
        <v>5386</v>
      </c>
      <c r="B373" s="555" t="s">
        <v>5387</v>
      </c>
      <c r="C373" s="248">
        <v>169</v>
      </c>
      <c r="D373" s="248">
        <v>200</v>
      </c>
      <c r="E373" s="248">
        <v>8</v>
      </c>
      <c r="F373" s="248">
        <v>25</v>
      </c>
      <c r="G373" s="248">
        <f t="shared" si="15"/>
        <v>177</v>
      </c>
      <c r="H373" s="248">
        <f t="shared" si="16"/>
        <v>225</v>
      </c>
    </row>
    <row r="374" spans="1:8">
      <c r="A374" s="316" t="s">
        <v>6083</v>
      </c>
      <c r="B374" s="586" t="s">
        <v>6084</v>
      </c>
      <c r="C374" s="248">
        <v>12</v>
      </c>
      <c r="D374" s="248">
        <v>50</v>
      </c>
      <c r="E374" s="248">
        <v>0</v>
      </c>
      <c r="F374" s="248">
        <v>25</v>
      </c>
      <c r="G374" s="248">
        <f t="shared" si="15"/>
        <v>12</v>
      </c>
      <c r="H374" s="248">
        <f t="shared" si="16"/>
        <v>75</v>
      </c>
    </row>
    <row r="375" spans="1:8">
      <c r="A375" s="316" t="s">
        <v>6085</v>
      </c>
      <c r="B375" s="555" t="s">
        <v>6086</v>
      </c>
      <c r="C375" s="248">
        <v>11392</v>
      </c>
      <c r="D375" s="248">
        <v>11392</v>
      </c>
      <c r="E375" s="248">
        <v>291</v>
      </c>
      <c r="F375" s="248">
        <v>250</v>
      </c>
      <c r="G375" s="248">
        <f t="shared" si="15"/>
        <v>11683</v>
      </c>
      <c r="H375" s="248">
        <f t="shared" si="16"/>
        <v>11642</v>
      </c>
    </row>
    <row r="376" spans="1:8">
      <c r="A376" s="316" t="s">
        <v>5872</v>
      </c>
      <c r="B376" s="555" t="s">
        <v>5873</v>
      </c>
      <c r="C376" s="248">
        <v>2</v>
      </c>
      <c r="D376" s="248">
        <v>5</v>
      </c>
      <c r="E376" s="248">
        <v>18</v>
      </c>
      <c r="F376" s="248">
        <v>0</v>
      </c>
      <c r="G376" s="248">
        <f t="shared" si="15"/>
        <v>20</v>
      </c>
      <c r="H376" s="248">
        <f t="shared" si="16"/>
        <v>5</v>
      </c>
    </row>
    <row r="377" spans="1:8">
      <c r="A377" s="316" t="s">
        <v>5882</v>
      </c>
      <c r="B377" s="586" t="s">
        <v>5883</v>
      </c>
      <c r="C377" s="248">
        <v>0</v>
      </c>
      <c r="D377" s="248">
        <v>1</v>
      </c>
      <c r="E377" s="248">
        <v>15</v>
      </c>
      <c r="F377" s="248">
        <v>0</v>
      </c>
      <c r="G377" s="248">
        <f t="shared" si="15"/>
        <v>15</v>
      </c>
      <c r="H377" s="248">
        <f t="shared" si="16"/>
        <v>1</v>
      </c>
    </row>
    <row r="378" spans="1:8" ht="24.75">
      <c r="A378" s="316" t="s">
        <v>2699</v>
      </c>
      <c r="B378" s="559" t="s">
        <v>2700</v>
      </c>
      <c r="C378" s="248">
        <v>169</v>
      </c>
      <c r="D378" s="248">
        <v>150</v>
      </c>
      <c r="E378" s="248">
        <v>15</v>
      </c>
      <c r="F378" s="248">
        <v>10</v>
      </c>
      <c r="G378" s="248">
        <f t="shared" si="15"/>
        <v>184</v>
      </c>
      <c r="H378" s="248">
        <f t="shared" si="16"/>
        <v>160</v>
      </c>
    </row>
    <row r="379" spans="1:8">
      <c r="A379" s="316" t="s">
        <v>6087</v>
      </c>
      <c r="B379" s="559" t="s">
        <v>6088</v>
      </c>
      <c r="C379" s="248">
        <v>0</v>
      </c>
      <c r="D379" s="248">
        <v>1</v>
      </c>
      <c r="E379" s="248">
        <v>0</v>
      </c>
      <c r="F379" s="248">
        <v>1</v>
      </c>
      <c r="G379" s="248">
        <f t="shared" si="15"/>
        <v>0</v>
      </c>
      <c r="H379" s="248">
        <f t="shared" si="16"/>
        <v>2</v>
      </c>
    </row>
    <row r="380" spans="1:8">
      <c r="A380" s="282" t="s">
        <v>2709</v>
      </c>
      <c r="B380" s="334" t="s">
        <v>2710</v>
      </c>
      <c r="C380" s="248">
        <v>0</v>
      </c>
      <c r="D380" s="248">
        <v>0</v>
      </c>
      <c r="E380" s="248">
        <v>2</v>
      </c>
      <c r="F380" s="248">
        <v>1</v>
      </c>
      <c r="G380" s="248">
        <f t="shared" si="15"/>
        <v>2</v>
      </c>
      <c r="H380" s="248">
        <f t="shared" si="16"/>
        <v>1</v>
      </c>
    </row>
    <row r="381" spans="1:8">
      <c r="A381" s="316" t="s">
        <v>6089</v>
      </c>
      <c r="B381" s="580" t="s">
        <v>6090</v>
      </c>
      <c r="C381" s="248">
        <v>0</v>
      </c>
      <c r="D381" s="248">
        <v>1</v>
      </c>
      <c r="E381" s="248">
        <v>0</v>
      </c>
      <c r="F381" s="248">
        <v>1</v>
      </c>
      <c r="G381" s="248">
        <f t="shared" si="15"/>
        <v>0</v>
      </c>
      <c r="H381" s="248">
        <f t="shared" si="16"/>
        <v>2</v>
      </c>
    </row>
    <row r="382" spans="1:8">
      <c r="A382" s="316" t="s">
        <v>5936</v>
      </c>
      <c r="B382" s="586" t="s">
        <v>5937</v>
      </c>
      <c r="C382" s="248">
        <v>49</v>
      </c>
      <c r="D382" s="248">
        <v>50</v>
      </c>
      <c r="E382" s="248">
        <v>66</v>
      </c>
      <c r="F382" s="248">
        <v>66</v>
      </c>
      <c r="G382" s="248">
        <f t="shared" si="15"/>
        <v>115</v>
      </c>
      <c r="H382" s="248">
        <f t="shared" si="16"/>
        <v>116</v>
      </c>
    </row>
    <row r="383" spans="1:8">
      <c r="A383" s="316" t="s">
        <v>5938</v>
      </c>
      <c r="B383" s="586" t="s">
        <v>5939</v>
      </c>
      <c r="C383" s="248">
        <v>1231</v>
      </c>
      <c r="D383" s="248">
        <v>1231</v>
      </c>
      <c r="E383" s="248">
        <v>167</v>
      </c>
      <c r="F383" s="248">
        <v>167</v>
      </c>
      <c r="G383" s="248">
        <f t="shared" si="15"/>
        <v>1398</v>
      </c>
      <c r="H383" s="248">
        <f t="shared" si="16"/>
        <v>1398</v>
      </c>
    </row>
    <row r="384" spans="1:8">
      <c r="A384" s="316" t="s">
        <v>5944</v>
      </c>
      <c r="B384" s="392" t="s">
        <v>5945</v>
      </c>
      <c r="C384" s="248">
        <v>4</v>
      </c>
      <c r="D384" s="248">
        <v>10</v>
      </c>
      <c r="E384" s="248">
        <v>2</v>
      </c>
      <c r="F384" s="248">
        <v>0</v>
      </c>
      <c r="G384" s="248">
        <f t="shared" si="15"/>
        <v>6</v>
      </c>
      <c r="H384" s="248">
        <f t="shared" si="16"/>
        <v>10</v>
      </c>
    </row>
    <row r="385" spans="1:8">
      <c r="A385" s="316" t="s">
        <v>5962</v>
      </c>
      <c r="B385" s="586" t="s">
        <v>5963</v>
      </c>
      <c r="C385" s="248">
        <v>45</v>
      </c>
      <c r="D385" s="248">
        <v>50</v>
      </c>
      <c r="E385" s="248">
        <v>1</v>
      </c>
      <c r="F385" s="248">
        <v>0</v>
      </c>
      <c r="G385" s="248">
        <f t="shared" si="15"/>
        <v>46</v>
      </c>
      <c r="H385" s="248">
        <f t="shared" si="16"/>
        <v>50</v>
      </c>
    </row>
    <row r="386" spans="1:8">
      <c r="A386" s="316" t="s">
        <v>6091</v>
      </c>
      <c r="B386" s="586" t="s">
        <v>6092</v>
      </c>
      <c r="C386" s="248">
        <v>6391</v>
      </c>
      <c r="D386" s="248">
        <v>6391</v>
      </c>
      <c r="E386" s="248">
        <v>547</v>
      </c>
      <c r="F386" s="248">
        <v>547</v>
      </c>
      <c r="G386" s="248">
        <f t="shared" si="15"/>
        <v>6938</v>
      </c>
      <c r="H386" s="248">
        <f t="shared" si="16"/>
        <v>6938</v>
      </c>
    </row>
    <row r="387" spans="1:8">
      <c r="A387" s="193" t="s">
        <v>6093</v>
      </c>
      <c r="B387" s="379" t="s">
        <v>6094</v>
      </c>
      <c r="C387" s="248">
        <v>2</v>
      </c>
      <c r="D387" s="248">
        <v>1</v>
      </c>
      <c r="E387" s="248">
        <v>85</v>
      </c>
      <c r="F387" s="248">
        <v>100</v>
      </c>
      <c r="G387" s="248">
        <f t="shared" si="15"/>
        <v>87</v>
      </c>
      <c r="H387" s="248">
        <f t="shared" si="16"/>
        <v>101</v>
      </c>
    </row>
    <row r="388" spans="1:8">
      <c r="A388" s="316" t="s">
        <v>2335</v>
      </c>
      <c r="B388" s="586" t="s">
        <v>2336</v>
      </c>
      <c r="C388" s="248">
        <v>2</v>
      </c>
      <c r="D388" s="248">
        <v>1</v>
      </c>
      <c r="E388" s="248">
        <v>46</v>
      </c>
      <c r="F388" s="248">
        <v>46</v>
      </c>
      <c r="G388" s="248">
        <f t="shared" si="15"/>
        <v>48</v>
      </c>
      <c r="H388" s="248">
        <f t="shared" si="16"/>
        <v>47</v>
      </c>
    </row>
    <row r="389" spans="1:8">
      <c r="A389" s="316" t="s">
        <v>2727</v>
      </c>
      <c r="B389" s="587" t="s">
        <v>2728</v>
      </c>
      <c r="C389" s="248">
        <v>0</v>
      </c>
      <c r="D389" s="248">
        <v>1</v>
      </c>
      <c r="E389" s="248">
        <v>41</v>
      </c>
      <c r="F389" s="248">
        <v>41</v>
      </c>
      <c r="G389" s="248">
        <f t="shared" si="15"/>
        <v>41</v>
      </c>
      <c r="H389" s="248">
        <f t="shared" si="16"/>
        <v>42</v>
      </c>
    </row>
    <row r="390" spans="1:8">
      <c r="A390" s="316" t="s">
        <v>5998</v>
      </c>
      <c r="B390" s="586" t="s">
        <v>5999</v>
      </c>
      <c r="C390" s="248">
        <v>77</v>
      </c>
      <c r="D390" s="248">
        <v>100</v>
      </c>
      <c r="E390" s="248">
        <v>12</v>
      </c>
      <c r="F390" s="248">
        <v>12</v>
      </c>
      <c r="G390" s="248">
        <f t="shared" si="15"/>
        <v>89</v>
      </c>
      <c r="H390" s="248">
        <f t="shared" si="16"/>
        <v>112</v>
      </c>
    </row>
    <row r="391" spans="1:8">
      <c r="A391" s="282" t="s">
        <v>2607</v>
      </c>
      <c r="B391" s="334" t="s">
        <v>2608</v>
      </c>
      <c r="C391" s="248">
        <v>0</v>
      </c>
      <c r="D391" s="248">
        <v>0</v>
      </c>
      <c r="E391" s="248">
        <v>23</v>
      </c>
      <c r="F391" s="248">
        <v>23</v>
      </c>
      <c r="G391" s="248">
        <f t="shared" si="15"/>
        <v>23</v>
      </c>
      <c r="H391" s="248">
        <f t="shared" si="16"/>
        <v>23</v>
      </c>
    </row>
    <row r="392" spans="1:8">
      <c r="A392" s="7" t="s">
        <v>3194</v>
      </c>
      <c r="B392" s="377" t="s">
        <v>3195</v>
      </c>
      <c r="C392" s="248">
        <v>0</v>
      </c>
      <c r="D392" s="248">
        <v>1</v>
      </c>
      <c r="E392" s="248">
        <v>0</v>
      </c>
      <c r="F392" s="248">
        <v>1</v>
      </c>
      <c r="G392" s="248">
        <f t="shared" si="15"/>
        <v>0</v>
      </c>
      <c r="H392" s="248">
        <f t="shared" si="16"/>
        <v>2</v>
      </c>
    </row>
    <row r="393" spans="1:8">
      <c r="A393" s="7" t="s">
        <v>2857</v>
      </c>
      <c r="B393" s="451" t="s">
        <v>2858</v>
      </c>
      <c r="C393" s="248">
        <v>0</v>
      </c>
      <c r="D393" s="248">
        <v>0</v>
      </c>
      <c r="E393" s="248">
        <v>0</v>
      </c>
      <c r="F393" s="248">
        <v>1</v>
      </c>
      <c r="G393" s="248">
        <f t="shared" si="15"/>
        <v>0</v>
      </c>
      <c r="H393" s="248">
        <f t="shared" si="16"/>
        <v>1</v>
      </c>
    </row>
    <row r="394" spans="1:8">
      <c r="A394" s="316" t="s">
        <v>6095</v>
      </c>
      <c r="B394" s="391" t="s">
        <v>6096</v>
      </c>
      <c r="C394" s="248">
        <v>1</v>
      </c>
      <c r="D394" s="248">
        <v>1</v>
      </c>
      <c r="E394" s="248">
        <v>0</v>
      </c>
      <c r="F394" s="248">
        <v>1</v>
      </c>
      <c r="G394" s="248">
        <f t="shared" si="15"/>
        <v>1</v>
      </c>
      <c r="H394" s="248">
        <f t="shared" si="16"/>
        <v>2</v>
      </c>
    </row>
    <row r="395" spans="1:8">
      <c r="A395" s="316" t="s">
        <v>2871</v>
      </c>
      <c r="B395" s="391" t="s">
        <v>2872</v>
      </c>
      <c r="C395" s="248">
        <v>5</v>
      </c>
      <c r="D395" s="248">
        <v>10</v>
      </c>
      <c r="E395" s="248">
        <v>1</v>
      </c>
      <c r="F395" s="248">
        <v>0</v>
      </c>
      <c r="G395" s="248">
        <f t="shared" si="15"/>
        <v>6</v>
      </c>
      <c r="H395" s="248">
        <f t="shared" si="16"/>
        <v>10</v>
      </c>
    </row>
    <row r="396" spans="1:8">
      <c r="A396" s="316" t="s">
        <v>3144</v>
      </c>
      <c r="B396" s="555" t="s">
        <v>3145</v>
      </c>
      <c r="C396" s="248">
        <v>11</v>
      </c>
      <c r="D396" s="248">
        <v>10</v>
      </c>
      <c r="E396" s="248">
        <v>0</v>
      </c>
      <c r="F396" s="248">
        <v>10</v>
      </c>
      <c r="G396" s="248">
        <f t="shared" si="15"/>
        <v>11</v>
      </c>
      <c r="H396" s="248">
        <f t="shared" si="16"/>
        <v>20</v>
      </c>
    </row>
    <row r="397" spans="1:8">
      <c r="A397" s="193" t="s">
        <v>6097</v>
      </c>
      <c r="B397" s="379" t="s">
        <v>6098</v>
      </c>
      <c r="C397" s="248">
        <v>0</v>
      </c>
      <c r="D397" s="248">
        <v>1</v>
      </c>
      <c r="E397" s="248">
        <v>0</v>
      </c>
      <c r="F397" s="248">
        <v>1</v>
      </c>
      <c r="G397" s="248">
        <f t="shared" si="15"/>
        <v>0</v>
      </c>
      <c r="H397" s="248">
        <f t="shared" si="16"/>
        <v>2</v>
      </c>
    </row>
    <row r="398" spans="1:8">
      <c r="A398" s="316" t="s">
        <v>6024</v>
      </c>
      <c r="B398" s="586" t="s">
        <v>6025</v>
      </c>
      <c r="C398" s="248">
        <v>1</v>
      </c>
      <c r="D398" s="248">
        <v>1</v>
      </c>
      <c r="E398" s="248">
        <v>2</v>
      </c>
      <c r="F398" s="248">
        <v>0</v>
      </c>
      <c r="G398" s="248">
        <f t="shared" si="15"/>
        <v>3</v>
      </c>
      <c r="H398" s="248">
        <f t="shared" si="16"/>
        <v>1</v>
      </c>
    </row>
    <row r="399" spans="1:8">
      <c r="A399" s="316" t="s">
        <v>3464</v>
      </c>
      <c r="B399" s="586" t="s">
        <v>3465</v>
      </c>
      <c r="C399" s="248">
        <v>9367</v>
      </c>
      <c r="D399" s="248">
        <v>9367</v>
      </c>
      <c r="E399" s="248">
        <v>233</v>
      </c>
      <c r="F399" s="248">
        <v>250</v>
      </c>
      <c r="G399" s="248">
        <f t="shared" si="15"/>
        <v>9600</v>
      </c>
      <c r="H399" s="248">
        <f t="shared" si="16"/>
        <v>9617</v>
      </c>
    </row>
    <row r="400" spans="1:8">
      <c r="A400" s="553" t="s">
        <v>6099</v>
      </c>
      <c r="B400" s="555" t="s">
        <v>6100</v>
      </c>
      <c r="C400" s="248">
        <v>0</v>
      </c>
      <c r="D400" s="248">
        <v>1</v>
      </c>
      <c r="E400" s="248">
        <v>2</v>
      </c>
      <c r="F400" s="147">
        <v>10</v>
      </c>
      <c r="G400" s="248">
        <f t="shared" si="15"/>
        <v>2</v>
      </c>
      <c r="H400" s="248">
        <f t="shared" si="16"/>
        <v>11</v>
      </c>
    </row>
    <row r="401" spans="1:8">
      <c r="A401" s="193" t="s">
        <v>6101</v>
      </c>
      <c r="B401" s="379" t="s">
        <v>6102</v>
      </c>
      <c r="C401" s="248">
        <v>0</v>
      </c>
      <c r="D401" s="248">
        <v>1</v>
      </c>
      <c r="E401" s="248">
        <v>1</v>
      </c>
      <c r="F401" s="248">
        <v>1</v>
      </c>
      <c r="G401" s="248">
        <f t="shared" si="15"/>
        <v>1</v>
      </c>
      <c r="H401" s="248">
        <f t="shared" si="16"/>
        <v>2</v>
      </c>
    </row>
    <row r="402" spans="1:8">
      <c r="A402" s="193" t="s">
        <v>6103</v>
      </c>
      <c r="B402" s="379" t="s">
        <v>6104</v>
      </c>
      <c r="C402" s="248">
        <v>0</v>
      </c>
      <c r="D402" s="248">
        <v>1</v>
      </c>
      <c r="E402" s="248">
        <v>6</v>
      </c>
      <c r="F402" s="248">
        <v>1</v>
      </c>
      <c r="G402" s="248">
        <f t="shared" si="15"/>
        <v>6</v>
      </c>
      <c r="H402" s="248">
        <f t="shared" si="16"/>
        <v>2</v>
      </c>
    </row>
    <row r="403" spans="1:8">
      <c r="A403" s="413" t="s">
        <v>4346</v>
      </c>
      <c r="B403" s="555" t="s">
        <v>4347</v>
      </c>
      <c r="C403" s="248">
        <v>0</v>
      </c>
      <c r="D403" s="248">
        <v>1</v>
      </c>
      <c r="E403" s="248">
        <v>1</v>
      </c>
      <c r="F403" s="248">
        <v>1</v>
      </c>
      <c r="G403" s="248">
        <f t="shared" si="15"/>
        <v>1</v>
      </c>
      <c r="H403" s="248">
        <f t="shared" si="16"/>
        <v>2</v>
      </c>
    </row>
    <row r="404" spans="1:8">
      <c r="A404" s="553" t="s">
        <v>2347</v>
      </c>
      <c r="B404" s="555" t="s">
        <v>2348</v>
      </c>
      <c r="C404" s="248">
        <v>0</v>
      </c>
      <c r="D404" s="248">
        <v>0</v>
      </c>
      <c r="E404" s="248">
        <v>0</v>
      </c>
      <c r="F404" s="147">
        <v>5</v>
      </c>
      <c r="G404" s="248">
        <f t="shared" si="15"/>
        <v>0</v>
      </c>
      <c r="H404" s="248">
        <f t="shared" si="16"/>
        <v>5</v>
      </c>
    </row>
    <row r="405" spans="1:8">
      <c r="A405" s="193" t="s">
        <v>2349</v>
      </c>
      <c r="B405" s="379" t="s">
        <v>2350</v>
      </c>
      <c r="C405" s="248">
        <v>31</v>
      </c>
      <c r="D405" s="248">
        <v>15</v>
      </c>
      <c r="E405" s="248">
        <v>717</v>
      </c>
      <c r="F405" s="248">
        <v>700</v>
      </c>
      <c r="G405" s="248">
        <f t="shared" si="15"/>
        <v>748</v>
      </c>
      <c r="H405" s="248">
        <f t="shared" si="16"/>
        <v>715</v>
      </c>
    </row>
    <row r="406" spans="1:8">
      <c r="A406" s="282" t="s">
        <v>2161</v>
      </c>
      <c r="B406" s="334" t="s">
        <v>2162</v>
      </c>
      <c r="C406" s="248">
        <v>0</v>
      </c>
      <c r="D406" s="248">
        <v>1</v>
      </c>
      <c r="E406" s="248">
        <v>889</v>
      </c>
      <c r="F406" s="248">
        <v>889</v>
      </c>
      <c r="G406" s="248">
        <f t="shared" si="15"/>
        <v>889</v>
      </c>
      <c r="H406" s="248">
        <f t="shared" si="16"/>
        <v>890</v>
      </c>
    </row>
    <row r="407" spans="1:8">
      <c r="A407" s="316" t="s">
        <v>5665</v>
      </c>
      <c r="B407" s="586" t="s">
        <v>5666</v>
      </c>
      <c r="C407" s="248">
        <v>13</v>
      </c>
      <c r="D407" s="248">
        <v>1</v>
      </c>
      <c r="E407" s="248">
        <v>0</v>
      </c>
      <c r="F407" s="248">
        <v>1</v>
      </c>
      <c r="G407" s="248">
        <f t="shared" si="15"/>
        <v>13</v>
      </c>
      <c r="H407" s="248">
        <f t="shared" si="16"/>
        <v>2</v>
      </c>
    </row>
    <row r="408" spans="1:8">
      <c r="A408" s="193" t="s">
        <v>4279</v>
      </c>
      <c r="B408" s="379" t="s">
        <v>4280</v>
      </c>
      <c r="C408" s="248">
        <v>0</v>
      </c>
      <c r="D408" s="248">
        <v>1</v>
      </c>
      <c r="E408" s="248">
        <v>0</v>
      </c>
      <c r="F408" s="248">
        <v>1</v>
      </c>
      <c r="G408" s="248">
        <f t="shared" si="15"/>
        <v>0</v>
      </c>
      <c r="H408" s="248">
        <f t="shared" si="16"/>
        <v>2</v>
      </c>
    </row>
    <row r="409" spans="1:8">
      <c r="A409" s="282" t="s">
        <v>2947</v>
      </c>
      <c r="B409" s="334" t="s">
        <v>2948</v>
      </c>
      <c r="C409" s="248">
        <v>9</v>
      </c>
      <c r="D409" s="248">
        <v>10</v>
      </c>
      <c r="E409" s="248">
        <v>2</v>
      </c>
      <c r="F409" s="248">
        <v>1</v>
      </c>
      <c r="G409" s="248">
        <f t="shared" si="15"/>
        <v>11</v>
      </c>
      <c r="H409" s="248">
        <f t="shared" si="16"/>
        <v>11</v>
      </c>
    </row>
    <row r="410" spans="1:8">
      <c r="A410" s="193" t="s">
        <v>6105</v>
      </c>
      <c r="B410" s="379" t="s">
        <v>6106</v>
      </c>
      <c r="C410" s="248">
        <v>0</v>
      </c>
      <c r="D410" s="248">
        <v>1</v>
      </c>
      <c r="E410" s="248">
        <v>2</v>
      </c>
      <c r="F410" s="248">
        <v>1</v>
      </c>
      <c r="G410" s="248">
        <f t="shared" si="15"/>
        <v>2</v>
      </c>
      <c r="H410" s="248">
        <f t="shared" si="16"/>
        <v>2</v>
      </c>
    </row>
    <row r="411" spans="1:8">
      <c r="A411" s="193" t="s">
        <v>2353</v>
      </c>
      <c r="B411" s="379" t="s">
        <v>2354</v>
      </c>
      <c r="C411" s="248">
        <v>1</v>
      </c>
      <c r="D411" s="248">
        <v>1</v>
      </c>
      <c r="E411" s="248">
        <v>1</v>
      </c>
      <c r="F411" s="248">
        <v>5</v>
      </c>
      <c r="G411" s="248">
        <f t="shared" si="15"/>
        <v>2</v>
      </c>
      <c r="H411" s="248">
        <f t="shared" si="16"/>
        <v>6</v>
      </c>
    </row>
    <row r="412" spans="1:8">
      <c r="A412" s="316" t="s">
        <v>2355</v>
      </c>
      <c r="B412" s="391" t="s">
        <v>2356</v>
      </c>
      <c r="C412" s="248">
        <v>313</v>
      </c>
      <c r="D412" s="248">
        <v>313</v>
      </c>
      <c r="E412" s="248">
        <v>3</v>
      </c>
      <c r="F412" s="248">
        <v>20</v>
      </c>
      <c r="G412" s="248">
        <f t="shared" si="15"/>
        <v>316</v>
      </c>
      <c r="H412" s="248">
        <f t="shared" si="16"/>
        <v>333</v>
      </c>
    </row>
    <row r="413" spans="1:8">
      <c r="A413" s="316" t="s">
        <v>6107</v>
      </c>
      <c r="B413" s="391" t="s">
        <v>6108</v>
      </c>
      <c r="C413" s="248">
        <v>132</v>
      </c>
      <c r="D413" s="248">
        <v>132</v>
      </c>
      <c r="E413" s="248">
        <v>5</v>
      </c>
      <c r="F413" s="248">
        <v>20</v>
      </c>
      <c r="G413" s="248">
        <f t="shared" si="15"/>
        <v>137</v>
      </c>
      <c r="H413" s="248">
        <f t="shared" si="16"/>
        <v>152</v>
      </c>
    </row>
    <row r="414" spans="1:8">
      <c r="A414" s="316" t="s">
        <v>2957</v>
      </c>
      <c r="B414" s="391" t="s">
        <v>2958</v>
      </c>
      <c r="C414" s="248">
        <v>3</v>
      </c>
      <c r="D414" s="248">
        <v>10</v>
      </c>
      <c r="E414" s="248">
        <v>3</v>
      </c>
      <c r="F414" s="248">
        <v>0</v>
      </c>
      <c r="G414" s="248">
        <f t="shared" si="15"/>
        <v>6</v>
      </c>
      <c r="H414" s="248">
        <f t="shared" si="16"/>
        <v>10</v>
      </c>
    </row>
    <row r="415" spans="1:8">
      <c r="A415" s="316" t="s">
        <v>2959</v>
      </c>
      <c r="B415" s="391" t="s">
        <v>2960</v>
      </c>
      <c r="C415" s="248">
        <v>192</v>
      </c>
      <c r="D415" s="248">
        <v>192</v>
      </c>
      <c r="E415" s="248">
        <v>32</v>
      </c>
      <c r="F415" s="248">
        <v>32</v>
      </c>
      <c r="G415" s="248">
        <f t="shared" si="15"/>
        <v>224</v>
      </c>
      <c r="H415" s="248">
        <f t="shared" si="16"/>
        <v>224</v>
      </c>
    </row>
    <row r="416" spans="1:8">
      <c r="A416" s="193" t="s">
        <v>6109</v>
      </c>
      <c r="B416" s="379" t="s">
        <v>6110</v>
      </c>
      <c r="C416" s="248">
        <v>1</v>
      </c>
      <c r="D416" s="248">
        <v>1</v>
      </c>
      <c r="E416" s="248">
        <v>0</v>
      </c>
      <c r="F416" s="248">
        <v>1</v>
      </c>
      <c r="G416" s="248">
        <f t="shared" si="15"/>
        <v>1</v>
      </c>
      <c r="H416" s="248">
        <f t="shared" si="16"/>
        <v>2</v>
      </c>
    </row>
    <row r="417" spans="1:8">
      <c r="A417" s="553" t="s">
        <v>2609</v>
      </c>
      <c r="B417" s="554" t="s">
        <v>2610</v>
      </c>
      <c r="C417" s="248">
        <v>1</v>
      </c>
      <c r="D417" s="248">
        <v>0</v>
      </c>
      <c r="E417" s="248">
        <v>78</v>
      </c>
      <c r="F417" s="147">
        <v>78</v>
      </c>
      <c r="G417" s="248">
        <f t="shared" si="15"/>
        <v>79</v>
      </c>
      <c r="H417" s="248">
        <f t="shared" si="16"/>
        <v>78</v>
      </c>
    </row>
    <row r="418" spans="1:8">
      <c r="A418" s="324" t="s">
        <v>2163</v>
      </c>
      <c r="B418" s="391" t="s">
        <v>2164</v>
      </c>
      <c r="C418" s="248">
        <v>2</v>
      </c>
      <c r="D418" s="248">
        <v>1</v>
      </c>
      <c r="E418" s="248">
        <v>31</v>
      </c>
      <c r="F418" s="248">
        <v>20</v>
      </c>
      <c r="G418" s="248">
        <f t="shared" si="15"/>
        <v>33</v>
      </c>
      <c r="H418" s="248">
        <f t="shared" si="16"/>
        <v>21</v>
      </c>
    </row>
    <row r="419" spans="1:8">
      <c r="A419" s="316" t="s">
        <v>2165</v>
      </c>
      <c r="B419" s="391" t="s">
        <v>2166</v>
      </c>
      <c r="C419" s="248">
        <v>0</v>
      </c>
      <c r="D419" s="248">
        <v>1</v>
      </c>
      <c r="E419" s="248">
        <v>88</v>
      </c>
      <c r="F419" s="248">
        <v>88</v>
      </c>
      <c r="G419" s="248">
        <f t="shared" si="15"/>
        <v>88</v>
      </c>
      <c r="H419" s="248">
        <f t="shared" si="16"/>
        <v>89</v>
      </c>
    </row>
    <row r="420" spans="1:8">
      <c r="A420" s="316" t="s">
        <v>2167</v>
      </c>
      <c r="B420" s="391" t="s">
        <v>2168</v>
      </c>
      <c r="C420" s="248">
        <v>0</v>
      </c>
      <c r="D420" s="248">
        <v>1</v>
      </c>
      <c r="E420" s="248">
        <v>19</v>
      </c>
      <c r="F420" s="248">
        <v>19</v>
      </c>
      <c r="G420" s="248">
        <f t="shared" si="15"/>
        <v>19</v>
      </c>
      <c r="H420" s="248">
        <f t="shared" si="16"/>
        <v>20</v>
      </c>
    </row>
    <row r="421" spans="1:8">
      <c r="A421" s="316" t="s">
        <v>2169</v>
      </c>
      <c r="B421" s="586" t="s">
        <v>2170</v>
      </c>
      <c r="C421" s="248">
        <v>20</v>
      </c>
      <c r="D421" s="248">
        <v>20</v>
      </c>
      <c r="E421" s="248">
        <v>166</v>
      </c>
      <c r="F421" s="248">
        <v>166</v>
      </c>
      <c r="G421" s="248">
        <f t="shared" si="15"/>
        <v>186</v>
      </c>
      <c r="H421" s="248">
        <f t="shared" si="16"/>
        <v>186</v>
      </c>
    </row>
    <row r="422" spans="1:8">
      <c r="A422" s="282" t="s">
        <v>2363</v>
      </c>
      <c r="B422" s="334" t="s">
        <v>2364</v>
      </c>
      <c r="C422" s="248">
        <v>2</v>
      </c>
      <c r="D422" s="248">
        <v>2</v>
      </c>
      <c r="E422" s="248">
        <v>7</v>
      </c>
      <c r="F422" s="248">
        <v>15</v>
      </c>
      <c r="G422" s="248">
        <f t="shared" si="15"/>
        <v>9</v>
      </c>
      <c r="H422" s="248">
        <f t="shared" si="16"/>
        <v>17</v>
      </c>
    </row>
    <row r="423" spans="1:8">
      <c r="A423" s="553" t="s">
        <v>2367</v>
      </c>
      <c r="B423" s="554" t="s">
        <v>2368</v>
      </c>
      <c r="C423" s="248">
        <v>0</v>
      </c>
      <c r="D423" s="248">
        <v>1</v>
      </c>
      <c r="E423" s="248">
        <v>0</v>
      </c>
      <c r="F423" s="147">
        <v>2</v>
      </c>
      <c r="G423" s="248">
        <f t="shared" si="15"/>
        <v>0</v>
      </c>
      <c r="H423" s="248">
        <f t="shared" si="16"/>
        <v>3</v>
      </c>
    </row>
    <row r="424" spans="1:8">
      <c r="A424" s="316" t="s">
        <v>2173</v>
      </c>
      <c r="B424" s="391" t="s">
        <v>2174</v>
      </c>
      <c r="C424" s="248">
        <v>0</v>
      </c>
      <c r="D424" s="248">
        <v>0</v>
      </c>
      <c r="E424" s="248">
        <v>4</v>
      </c>
      <c r="F424" s="248">
        <v>100</v>
      </c>
      <c r="G424" s="248">
        <f t="shared" si="15"/>
        <v>4</v>
      </c>
      <c r="H424" s="248">
        <f t="shared" si="16"/>
        <v>100</v>
      </c>
    </row>
    <row r="425" spans="1:8">
      <c r="A425" s="553" t="s">
        <v>2375</v>
      </c>
      <c r="B425" s="554" t="s">
        <v>2376</v>
      </c>
      <c r="C425" s="248">
        <v>0</v>
      </c>
      <c r="D425" s="248">
        <v>0</v>
      </c>
      <c r="E425" s="248">
        <v>1</v>
      </c>
      <c r="F425" s="147">
        <v>25</v>
      </c>
      <c r="G425" s="248">
        <f t="shared" si="15"/>
        <v>1</v>
      </c>
      <c r="H425" s="248">
        <f t="shared" si="16"/>
        <v>25</v>
      </c>
    </row>
    <row r="426" spans="1:8">
      <c r="A426" s="316" t="s">
        <v>2175</v>
      </c>
      <c r="B426" s="391" t="s">
        <v>2176</v>
      </c>
      <c r="C426" s="248">
        <v>0</v>
      </c>
      <c r="D426" s="248">
        <v>0</v>
      </c>
      <c r="E426" s="248">
        <v>84</v>
      </c>
      <c r="F426" s="248">
        <v>100</v>
      </c>
      <c r="G426" s="248">
        <f t="shared" ref="G426:G489" si="17">C426+E426</f>
        <v>84</v>
      </c>
      <c r="H426" s="248">
        <f t="shared" ref="H426:H489" si="18">D426+F426</f>
        <v>100</v>
      </c>
    </row>
    <row r="427" spans="1:8">
      <c r="A427" s="249" t="s">
        <v>2379</v>
      </c>
      <c r="B427" s="588" t="s">
        <v>2380</v>
      </c>
      <c r="C427" s="248">
        <v>0</v>
      </c>
      <c r="D427" s="248">
        <v>1</v>
      </c>
      <c r="E427" s="248">
        <v>0</v>
      </c>
      <c r="F427" s="248">
        <v>1</v>
      </c>
      <c r="G427" s="248">
        <f t="shared" si="17"/>
        <v>0</v>
      </c>
      <c r="H427" s="248">
        <f t="shared" si="18"/>
        <v>2</v>
      </c>
    </row>
    <row r="428" spans="1:8">
      <c r="A428" s="193" t="s">
        <v>3196</v>
      </c>
      <c r="B428" s="379" t="s">
        <v>3197</v>
      </c>
      <c r="C428" s="248">
        <v>0</v>
      </c>
      <c r="D428" s="248">
        <v>10</v>
      </c>
      <c r="E428" s="248">
        <v>0</v>
      </c>
      <c r="F428" s="248">
        <v>1</v>
      </c>
      <c r="G428" s="248">
        <f t="shared" si="17"/>
        <v>0</v>
      </c>
      <c r="H428" s="248">
        <f t="shared" si="18"/>
        <v>11</v>
      </c>
    </row>
    <row r="429" spans="1:8">
      <c r="A429" s="316" t="s">
        <v>6111</v>
      </c>
      <c r="B429" s="586" t="s">
        <v>6112</v>
      </c>
      <c r="C429" s="248">
        <v>0</v>
      </c>
      <c r="D429" s="248">
        <v>2</v>
      </c>
      <c r="E429" s="248">
        <v>0</v>
      </c>
      <c r="F429" s="248">
        <v>1</v>
      </c>
      <c r="G429" s="248">
        <f t="shared" si="17"/>
        <v>0</v>
      </c>
      <c r="H429" s="248">
        <f t="shared" si="18"/>
        <v>3</v>
      </c>
    </row>
    <row r="430" spans="1:8">
      <c r="A430" s="282" t="s">
        <v>2389</v>
      </c>
      <c r="B430" s="334" t="s">
        <v>2390</v>
      </c>
      <c r="C430" s="248">
        <v>0</v>
      </c>
      <c r="D430" s="248">
        <v>0</v>
      </c>
      <c r="E430" s="248">
        <v>0</v>
      </c>
      <c r="F430" s="248">
        <v>2</v>
      </c>
      <c r="G430" s="248">
        <f t="shared" si="17"/>
        <v>0</v>
      </c>
      <c r="H430" s="248">
        <f t="shared" si="18"/>
        <v>2</v>
      </c>
    </row>
    <row r="431" spans="1:8">
      <c r="A431" s="318" t="s">
        <v>2179</v>
      </c>
      <c r="B431" s="586" t="s">
        <v>2180</v>
      </c>
      <c r="C431" s="248">
        <v>180</v>
      </c>
      <c r="D431" s="248">
        <v>180</v>
      </c>
      <c r="E431" s="248">
        <v>8</v>
      </c>
      <c r="F431" s="248">
        <v>60</v>
      </c>
      <c r="G431" s="248">
        <f t="shared" si="17"/>
        <v>188</v>
      </c>
      <c r="H431" s="248">
        <f t="shared" si="18"/>
        <v>240</v>
      </c>
    </row>
    <row r="432" spans="1:8">
      <c r="A432" s="318" t="s">
        <v>2399</v>
      </c>
      <c r="B432" s="392" t="s">
        <v>2400</v>
      </c>
      <c r="C432" s="248">
        <v>0</v>
      </c>
      <c r="D432" s="248">
        <v>3</v>
      </c>
      <c r="E432" s="248">
        <v>920</v>
      </c>
      <c r="F432" s="248">
        <v>920</v>
      </c>
      <c r="G432" s="248">
        <f t="shared" si="17"/>
        <v>920</v>
      </c>
      <c r="H432" s="248">
        <f t="shared" si="18"/>
        <v>923</v>
      </c>
    </row>
    <row r="433" spans="1:8">
      <c r="A433" s="282" t="s">
        <v>2401</v>
      </c>
      <c r="B433" s="334" t="s">
        <v>2402</v>
      </c>
      <c r="C433" s="248">
        <v>0</v>
      </c>
      <c r="D433" s="248">
        <v>2</v>
      </c>
      <c r="E433" s="248">
        <v>7</v>
      </c>
      <c r="F433" s="248">
        <v>50</v>
      </c>
      <c r="G433" s="248">
        <f t="shared" si="17"/>
        <v>7</v>
      </c>
      <c r="H433" s="248">
        <f t="shared" si="18"/>
        <v>52</v>
      </c>
    </row>
    <row r="434" spans="1:8">
      <c r="A434" s="282" t="s">
        <v>2403</v>
      </c>
      <c r="B434" s="334" t="s">
        <v>2404</v>
      </c>
      <c r="C434" s="248">
        <v>0</v>
      </c>
      <c r="D434" s="248">
        <v>0</v>
      </c>
      <c r="E434" s="248">
        <v>18</v>
      </c>
      <c r="F434" s="248">
        <v>5</v>
      </c>
      <c r="G434" s="248">
        <f t="shared" si="17"/>
        <v>18</v>
      </c>
      <c r="H434" s="248">
        <f t="shared" si="18"/>
        <v>5</v>
      </c>
    </row>
    <row r="435" spans="1:8">
      <c r="A435" s="316" t="s">
        <v>2489</v>
      </c>
      <c r="B435" s="586" t="s">
        <v>2490</v>
      </c>
      <c r="C435" s="248">
        <v>0</v>
      </c>
      <c r="D435" s="248">
        <v>100</v>
      </c>
      <c r="E435" s="248">
        <v>2</v>
      </c>
      <c r="F435" s="248">
        <v>10</v>
      </c>
      <c r="G435" s="248">
        <f t="shared" si="17"/>
        <v>2</v>
      </c>
      <c r="H435" s="248">
        <f t="shared" si="18"/>
        <v>110</v>
      </c>
    </row>
    <row r="436" spans="1:8">
      <c r="A436" s="316" t="s">
        <v>2491</v>
      </c>
      <c r="B436" s="586" t="s">
        <v>2340</v>
      </c>
      <c r="C436" s="248">
        <v>1</v>
      </c>
      <c r="D436" s="248">
        <v>100</v>
      </c>
      <c r="E436" s="248">
        <v>330</v>
      </c>
      <c r="F436" s="248">
        <v>330</v>
      </c>
      <c r="G436" s="248">
        <f t="shared" si="17"/>
        <v>331</v>
      </c>
      <c r="H436" s="248">
        <f t="shared" si="18"/>
        <v>430</v>
      </c>
    </row>
    <row r="437" spans="1:8">
      <c r="A437" s="316" t="s">
        <v>2492</v>
      </c>
      <c r="B437" s="586" t="s">
        <v>2493</v>
      </c>
      <c r="C437" s="248">
        <v>0</v>
      </c>
      <c r="D437" s="248">
        <v>1</v>
      </c>
      <c r="E437" s="248">
        <v>0</v>
      </c>
      <c r="F437" s="248">
        <v>1</v>
      </c>
      <c r="G437" s="248">
        <f t="shared" si="17"/>
        <v>0</v>
      </c>
      <c r="H437" s="248">
        <f t="shared" si="18"/>
        <v>2</v>
      </c>
    </row>
    <row r="438" spans="1:8">
      <c r="A438" s="316" t="s">
        <v>2494</v>
      </c>
      <c r="B438" s="586" t="s">
        <v>2495</v>
      </c>
      <c r="C438" s="248">
        <v>0</v>
      </c>
      <c r="D438" s="248">
        <v>1</v>
      </c>
      <c r="E438" s="248">
        <v>0</v>
      </c>
      <c r="F438" s="248">
        <v>1</v>
      </c>
      <c r="G438" s="248">
        <f t="shared" si="17"/>
        <v>0</v>
      </c>
      <c r="H438" s="248">
        <f t="shared" si="18"/>
        <v>2</v>
      </c>
    </row>
    <row r="439" spans="1:8">
      <c r="A439" s="316" t="s">
        <v>2496</v>
      </c>
      <c r="B439" s="586" t="s">
        <v>2497</v>
      </c>
      <c r="C439" s="248">
        <v>0</v>
      </c>
      <c r="D439" s="248">
        <v>1</v>
      </c>
      <c r="E439" s="248">
        <v>0</v>
      </c>
      <c r="F439" s="248">
        <v>1</v>
      </c>
      <c r="G439" s="248">
        <f t="shared" si="17"/>
        <v>0</v>
      </c>
      <c r="H439" s="248">
        <f t="shared" si="18"/>
        <v>2</v>
      </c>
    </row>
    <row r="440" spans="1:8">
      <c r="A440" s="316" t="s">
        <v>2503</v>
      </c>
      <c r="B440" s="586" t="s">
        <v>2504</v>
      </c>
      <c r="C440" s="248">
        <v>0</v>
      </c>
      <c r="D440" s="248">
        <v>0</v>
      </c>
      <c r="E440" s="248">
        <v>4</v>
      </c>
      <c r="F440" s="248">
        <v>2</v>
      </c>
      <c r="G440" s="248">
        <f t="shared" si="17"/>
        <v>4</v>
      </c>
      <c r="H440" s="248">
        <f t="shared" si="18"/>
        <v>2</v>
      </c>
    </row>
    <row r="441" spans="1:8">
      <c r="A441" s="316" t="s">
        <v>2505</v>
      </c>
      <c r="B441" s="586" t="s">
        <v>2506</v>
      </c>
      <c r="C441" s="248">
        <v>1</v>
      </c>
      <c r="D441" s="248">
        <v>0</v>
      </c>
      <c r="E441" s="248">
        <v>277</v>
      </c>
      <c r="F441" s="248">
        <v>500</v>
      </c>
      <c r="G441" s="248">
        <f t="shared" si="17"/>
        <v>278</v>
      </c>
      <c r="H441" s="248">
        <f t="shared" si="18"/>
        <v>500</v>
      </c>
    </row>
    <row r="442" spans="1:8">
      <c r="A442" s="316" t="s">
        <v>2507</v>
      </c>
      <c r="B442" s="586" t="s">
        <v>2508</v>
      </c>
      <c r="C442" s="248">
        <v>0</v>
      </c>
      <c r="D442" s="248">
        <v>0</v>
      </c>
      <c r="E442" s="248">
        <v>11</v>
      </c>
      <c r="F442" s="248">
        <v>6</v>
      </c>
      <c r="G442" s="248">
        <f t="shared" si="17"/>
        <v>11</v>
      </c>
      <c r="H442" s="248">
        <f t="shared" si="18"/>
        <v>6</v>
      </c>
    </row>
    <row r="443" spans="1:8">
      <c r="A443" s="316" t="s">
        <v>2509</v>
      </c>
      <c r="B443" s="586" t="s">
        <v>2510</v>
      </c>
      <c r="C443" s="248">
        <v>0</v>
      </c>
      <c r="D443" s="248">
        <v>0</v>
      </c>
      <c r="E443" s="248">
        <v>343</v>
      </c>
      <c r="F443" s="248">
        <v>300</v>
      </c>
      <c r="G443" s="248">
        <f t="shared" si="17"/>
        <v>343</v>
      </c>
      <c r="H443" s="248">
        <f t="shared" si="18"/>
        <v>300</v>
      </c>
    </row>
    <row r="444" spans="1:8">
      <c r="A444" s="316" t="s">
        <v>2511</v>
      </c>
      <c r="B444" s="587" t="s">
        <v>2512</v>
      </c>
      <c r="C444" s="248">
        <v>0</v>
      </c>
      <c r="D444" s="248">
        <v>0</v>
      </c>
      <c r="E444" s="248">
        <v>2</v>
      </c>
      <c r="F444" s="248">
        <v>3</v>
      </c>
      <c r="G444" s="248">
        <f t="shared" si="17"/>
        <v>2</v>
      </c>
      <c r="H444" s="248">
        <f t="shared" si="18"/>
        <v>3</v>
      </c>
    </row>
    <row r="445" spans="1:8">
      <c r="A445" s="316" t="s">
        <v>2513</v>
      </c>
      <c r="B445" s="586" t="s">
        <v>2514</v>
      </c>
      <c r="C445" s="248">
        <v>0</v>
      </c>
      <c r="D445" s="248">
        <v>0</v>
      </c>
      <c r="E445" s="248">
        <v>297</v>
      </c>
      <c r="F445" s="248">
        <v>297</v>
      </c>
      <c r="G445" s="248">
        <f t="shared" si="17"/>
        <v>297</v>
      </c>
      <c r="H445" s="248">
        <f t="shared" si="18"/>
        <v>297</v>
      </c>
    </row>
    <row r="446" spans="1:8">
      <c r="A446" s="316" t="s">
        <v>2515</v>
      </c>
      <c r="B446" s="586" t="s">
        <v>2516</v>
      </c>
      <c r="C446" s="248">
        <v>0</v>
      </c>
      <c r="D446" s="248">
        <v>0</v>
      </c>
      <c r="E446" s="248">
        <v>0</v>
      </c>
      <c r="F446" s="248">
        <v>1</v>
      </c>
      <c r="G446" s="248">
        <f t="shared" si="17"/>
        <v>0</v>
      </c>
      <c r="H446" s="248">
        <f t="shared" si="18"/>
        <v>1</v>
      </c>
    </row>
    <row r="447" spans="1:8">
      <c r="A447" s="316" t="s">
        <v>2517</v>
      </c>
      <c r="B447" s="586" t="s">
        <v>2518</v>
      </c>
      <c r="C447" s="248">
        <v>0</v>
      </c>
      <c r="D447" s="248">
        <v>0</v>
      </c>
      <c r="E447" s="248">
        <v>4</v>
      </c>
      <c r="F447" s="248">
        <v>5</v>
      </c>
      <c r="G447" s="248">
        <f t="shared" si="17"/>
        <v>4</v>
      </c>
      <c r="H447" s="248">
        <f t="shared" si="18"/>
        <v>5</v>
      </c>
    </row>
    <row r="448" spans="1:8">
      <c r="A448" s="316" t="s">
        <v>2525</v>
      </c>
      <c r="B448" s="586" t="s">
        <v>2526</v>
      </c>
      <c r="C448" s="248">
        <v>0</v>
      </c>
      <c r="D448" s="248">
        <v>0</v>
      </c>
      <c r="E448" s="248">
        <v>5</v>
      </c>
      <c r="F448" s="248">
        <v>5</v>
      </c>
      <c r="G448" s="248">
        <f t="shared" si="17"/>
        <v>5</v>
      </c>
      <c r="H448" s="248">
        <f t="shared" si="18"/>
        <v>5</v>
      </c>
    </row>
    <row r="449" spans="1:8">
      <c r="A449" s="316" t="s">
        <v>2529</v>
      </c>
      <c r="B449" s="586" t="s">
        <v>2530</v>
      </c>
      <c r="C449" s="248">
        <v>0</v>
      </c>
      <c r="D449" s="248">
        <v>0</v>
      </c>
      <c r="E449" s="248">
        <v>1</v>
      </c>
      <c r="F449" s="248">
        <v>1</v>
      </c>
      <c r="G449" s="248">
        <f t="shared" si="17"/>
        <v>1</v>
      </c>
      <c r="H449" s="248">
        <f t="shared" si="18"/>
        <v>1</v>
      </c>
    </row>
    <row r="450" spans="1:8">
      <c r="A450" s="316" t="s">
        <v>2533</v>
      </c>
      <c r="B450" s="586" t="s">
        <v>2534</v>
      </c>
      <c r="C450" s="248">
        <v>0</v>
      </c>
      <c r="D450" s="248">
        <v>0</v>
      </c>
      <c r="E450" s="248">
        <v>3</v>
      </c>
      <c r="F450" s="248">
        <v>3</v>
      </c>
      <c r="G450" s="248">
        <f t="shared" si="17"/>
        <v>3</v>
      </c>
      <c r="H450" s="248">
        <f t="shared" si="18"/>
        <v>3</v>
      </c>
    </row>
    <row r="451" spans="1:8" ht="24.75">
      <c r="A451" s="553" t="s">
        <v>2539</v>
      </c>
      <c r="B451" s="559" t="s">
        <v>2540</v>
      </c>
      <c r="C451" s="248">
        <v>0</v>
      </c>
      <c r="D451" s="248">
        <v>0</v>
      </c>
      <c r="E451" s="248">
        <v>16</v>
      </c>
      <c r="F451" s="147">
        <v>5</v>
      </c>
      <c r="G451" s="248">
        <f t="shared" si="17"/>
        <v>16</v>
      </c>
      <c r="H451" s="248">
        <f t="shared" si="18"/>
        <v>5</v>
      </c>
    </row>
    <row r="452" spans="1:8">
      <c r="A452" s="316" t="s">
        <v>2541</v>
      </c>
      <c r="B452" s="586" t="s">
        <v>2542</v>
      </c>
      <c r="C452" s="248">
        <v>0</v>
      </c>
      <c r="D452" s="248">
        <v>5</v>
      </c>
      <c r="E452" s="248">
        <v>1742</v>
      </c>
      <c r="F452" s="248">
        <v>1742</v>
      </c>
      <c r="G452" s="248">
        <f t="shared" si="17"/>
        <v>1742</v>
      </c>
      <c r="H452" s="248">
        <f t="shared" si="18"/>
        <v>1747</v>
      </c>
    </row>
    <row r="453" spans="1:8">
      <c r="A453" s="194" t="s">
        <v>3470</v>
      </c>
      <c r="B453" s="334" t="s">
        <v>3471</v>
      </c>
      <c r="C453" s="248">
        <v>0</v>
      </c>
      <c r="D453" s="248">
        <v>0</v>
      </c>
      <c r="E453" s="248">
        <v>0</v>
      </c>
      <c r="F453" s="248">
        <v>1</v>
      </c>
      <c r="G453" s="248">
        <f t="shared" si="17"/>
        <v>0</v>
      </c>
      <c r="H453" s="248">
        <f t="shared" si="18"/>
        <v>1</v>
      </c>
    </row>
    <row r="454" spans="1:8">
      <c r="A454" s="194" t="s">
        <v>6113</v>
      </c>
      <c r="B454" s="334" t="s">
        <v>6114</v>
      </c>
      <c r="C454" s="248">
        <v>0</v>
      </c>
      <c r="D454" s="248">
        <v>0</v>
      </c>
      <c r="E454" s="248">
        <v>0</v>
      </c>
      <c r="F454" s="248">
        <v>1</v>
      </c>
      <c r="G454" s="248">
        <f t="shared" si="17"/>
        <v>0</v>
      </c>
      <c r="H454" s="248">
        <f t="shared" si="18"/>
        <v>1</v>
      </c>
    </row>
    <row r="455" spans="1:8">
      <c r="A455" s="193" t="s">
        <v>6115</v>
      </c>
      <c r="B455" s="379" t="s">
        <v>6116</v>
      </c>
      <c r="C455" s="248">
        <v>0</v>
      </c>
      <c r="D455" s="248">
        <v>1</v>
      </c>
      <c r="E455" s="248">
        <v>0</v>
      </c>
      <c r="F455" s="248">
        <v>1</v>
      </c>
      <c r="G455" s="248">
        <f t="shared" si="17"/>
        <v>0</v>
      </c>
      <c r="H455" s="248">
        <f t="shared" si="18"/>
        <v>2</v>
      </c>
    </row>
    <row r="456" spans="1:8">
      <c r="A456" s="316" t="s">
        <v>6117</v>
      </c>
      <c r="B456" s="391" t="s">
        <v>6118</v>
      </c>
      <c r="C456" s="248">
        <v>22</v>
      </c>
      <c r="D456" s="248">
        <v>30</v>
      </c>
      <c r="E456" s="248">
        <v>48</v>
      </c>
      <c r="F456" s="248">
        <v>40</v>
      </c>
      <c r="G456" s="248">
        <f t="shared" si="17"/>
        <v>70</v>
      </c>
      <c r="H456" s="248">
        <f t="shared" si="18"/>
        <v>70</v>
      </c>
    </row>
    <row r="457" spans="1:8">
      <c r="A457" s="316" t="s">
        <v>6119</v>
      </c>
      <c r="B457" s="391" t="s">
        <v>6120</v>
      </c>
      <c r="C457" s="248">
        <v>424</v>
      </c>
      <c r="D457" s="248">
        <v>424</v>
      </c>
      <c r="E457" s="248">
        <v>117</v>
      </c>
      <c r="F457" s="248">
        <v>117</v>
      </c>
      <c r="G457" s="248">
        <f t="shared" si="17"/>
        <v>541</v>
      </c>
      <c r="H457" s="248">
        <f t="shared" si="18"/>
        <v>541</v>
      </c>
    </row>
    <row r="458" spans="1:8">
      <c r="A458" s="316" t="s">
        <v>6121</v>
      </c>
      <c r="B458" s="391" t="s">
        <v>6122</v>
      </c>
      <c r="C458" s="248">
        <v>166</v>
      </c>
      <c r="D458" s="248">
        <v>250</v>
      </c>
      <c r="E458" s="248">
        <v>109</v>
      </c>
      <c r="F458" s="248">
        <v>109</v>
      </c>
      <c r="G458" s="248">
        <f t="shared" si="17"/>
        <v>275</v>
      </c>
      <c r="H458" s="248">
        <f t="shared" si="18"/>
        <v>359</v>
      </c>
    </row>
    <row r="459" spans="1:8">
      <c r="A459" s="316" t="s">
        <v>6123</v>
      </c>
      <c r="B459" s="586" t="s">
        <v>6124</v>
      </c>
      <c r="C459" s="248">
        <v>0</v>
      </c>
      <c r="D459" s="248">
        <v>5</v>
      </c>
      <c r="E459" s="248">
        <v>0</v>
      </c>
      <c r="F459" s="248">
        <v>3</v>
      </c>
      <c r="G459" s="248">
        <f t="shared" si="17"/>
        <v>0</v>
      </c>
      <c r="H459" s="248">
        <f t="shared" si="18"/>
        <v>8</v>
      </c>
    </row>
    <row r="460" spans="1:8">
      <c r="A460" s="316" t="s">
        <v>6125</v>
      </c>
      <c r="B460" s="586" t="s">
        <v>6126</v>
      </c>
      <c r="C460" s="248">
        <v>93</v>
      </c>
      <c r="D460" s="248">
        <v>100</v>
      </c>
      <c r="E460" s="248">
        <v>19</v>
      </c>
      <c r="F460" s="248">
        <v>10</v>
      </c>
      <c r="G460" s="248">
        <f t="shared" si="17"/>
        <v>112</v>
      </c>
      <c r="H460" s="248">
        <f t="shared" si="18"/>
        <v>110</v>
      </c>
    </row>
    <row r="461" spans="1:8">
      <c r="A461" s="194" t="s">
        <v>6127</v>
      </c>
      <c r="B461" s="334" t="s">
        <v>6128</v>
      </c>
      <c r="C461" s="248">
        <v>0</v>
      </c>
      <c r="D461" s="248">
        <v>0</v>
      </c>
      <c r="E461" s="248">
        <v>0</v>
      </c>
      <c r="F461" s="248">
        <v>1</v>
      </c>
      <c r="G461" s="248">
        <f t="shared" si="17"/>
        <v>0</v>
      </c>
      <c r="H461" s="248">
        <f t="shared" si="18"/>
        <v>1</v>
      </c>
    </row>
    <row r="462" spans="1:8">
      <c r="A462" s="194" t="s">
        <v>6129</v>
      </c>
      <c r="B462" s="334" t="s">
        <v>6130</v>
      </c>
      <c r="C462" s="248">
        <v>0</v>
      </c>
      <c r="D462" s="248">
        <v>0</v>
      </c>
      <c r="E462" s="248">
        <v>0</v>
      </c>
      <c r="F462" s="248">
        <v>1</v>
      </c>
      <c r="G462" s="248">
        <f t="shared" si="17"/>
        <v>0</v>
      </c>
      <c r="H462" s="248">
        <f t="shared" si="18"/>
        <v>1</v>
      </c>
    </row>
    <row r="463" spans="1:8">
      <c r="A463" s="316" t="s">
        <v>6131</v>
      </c>
      <c r="B463" s="391" t="s">
        <v>6132</v>
      </c>
      <c r="C463" s="248">
        <v>0</v>
      </c>
      <c r="D463" s="248">
        <v>0</v>
      </c>
      <c r="E463" s="248">
        <v>0</v>
      </c>
      <c r="F463" s="248">
        <v>20</v>
      </c>
      <c r="G463" s="248">
        <f t="shared" si="17"/>
        <v>0</v>
      </c>
      <c r="H463" s="248">
        <f t="shared" si="18"/>
        <v>20</v>
      </c>
    </row>
    <row r="464" spans="1:8">
      <c r="A464" s="194" t="s">
        <v>6133</v>
      </c>
      <c r="B464" s="334" t="s">
        <v>6134</v>
      </c>
      <c r="C464" s="248">
        <v>0</v>
      </c>
      <c r="D464" s="248">
        <v>0</v>
      </c>
      <c r="E464" s="248">
        <v>0</v>
      </c>
      <c r="F464" s="248">
        <v>1</v>
      </c>
      <c r="G464" s="248">
        <f t="shared" si="17"/>
        <v>0</v>
      </c>
      <c r="H464" s="248">
        <f t="shared" si="18"/>
        <v>1</v>
      </c>
    </row>
    <row r="465" spans="1:8">
      <c r="A465" s="316" t="s">
        <v>6135</v>
      </c>
      <c r="B465" s="391" t="s">
        <v>6136</v>
      </c>
      <c r="C465" s="248">
        <v>7</v>
      </c>
      <c r="D465" s="248">
        <v>20</v>
      </c>
      <c r="E465" s="248">
        <v>2</v>
      </c>
      <c r="F465" s="248">
        <v>5</v>
      </c>
      <c r="G465" s="248">
        <f t="shared" si="17"/>
        <v>9</v>
      </c>
      <c r="H465" s="248">
        <f t="shared" si="18"/>
        <v>25</v>
      </c>
    </row>
    <row r="466" spans="1:8">
      <c r="A466" s="316" t="s">
        <v>6137</v>
      </c>
      <c r="B466" s="391" t="s">
        <v>6138</v>
      </c>
      <c r="C466" s="248">
        <v>0</v>
      </c>
      <c r="D466" s="248">
        <v>1</v>
      </c>
      <c r="E466" s="248">
        <v>0</v>
      </c>
      <c r="F466" s="248">
        <v>1</v>
      </c>
      <c r="G466" s="248">
        <f t="shared" si="17"/>
        <v>0</v>
      </c>
      <c r="H466" s="248">
        <f t="shared" si="18"/>
        <v>2</v>
      </c>
    </row>
    <row r="467" spans="1:8">
      <c r="A467" s="316" t="s">
        <v>6139</v>
      </c>
      <c r="B467" s="391" t="s">
        <v>6140</v>
      </c>
      <c r="C467" s="248">
        <v>0</v>
      </c>
      <c r="D467" s="248">
        <v>1</v>
      </c>
      <c r="E467" s="248">
        <v>0</v>
      </c>
      <c r="F467" s="248">
        <v>1</v>
      </c>
      <c r="G467" s="248">
        <f t="shared" si="17"/>
        <v>0</v>
      </c>
      <c r="H467" s="248">
        <f t="shared" si="18"/>
        <v>2</v>
      </c>
    </row>
    <row r="468" spans="1:8">
      <c r="A468" s="316" t="s">
        <v>6141</v>
      </c>
      <c r="B468" s="391" t="s">
        <v>6142</v>
      </c>
      <c r="C468" s="248">
        <v>0</v>
      </c>
      <c r="D468" s="248">
        <v>1</v>
      </c>
      <c r="E468" s="248">
        <v>0</v>
      </c>
      <c r="F468" s="248">
        <v>1</v>
      </c>
      <c r="G468" s="248">
        <f t="shared" si="17"/>
        <v>0</v>
      </c>
      <c r="H468" s="248">
        <f t="shared" si="18"/>
        <v>2</v>
      </c>
    </row>
    <row r="469" spans="1:8">
      <c r="A469" s="316" t="s">
        <v>6143</v>
      </c>
      <c r="B469" s="391" t="s">
        <v>6144</v>
      </c>
      <c r="C469" s="248">
        <v>0</v>
      </c>
      <c r="D469" s="248">
        <v>1</v>
      </c>
      <c r="E469" s="248">
        <v>0</v>
      </c>
      <c r="F469" s="248">
        <v>1</v>
      </c>
      <c r="G469" s="248">
        <f t="shared" si="17"/>
        <v>0</v>
      </c>
      <c r="H469" s="248">
        <f t="shared" si="18"/>
        <v>2</v>
      </c>
    </row>
    <row r="470" spans="1:8">
      <c r="A470" s="316" t="s">
        <v>6145</v>
      </c>
      <c r="B470" s="391" t="s">
        <v>6146</v>
      </c>
      <c r="C470" s="248">
        <v>1895</v>
      </c>
      <c r="D470" s="248">
        <v>1895</v>
      </c>
      <c r="E470" s="248">
        <v>164</v>
      </c>
      <c r="F470" s="248">
        <v>100</v>
      </c>
      <c r="G470" s="248">
        <f t="shared" si="17"/>
        <v>2059</v>
      </c>
      <c r="H470" s="248">
        <f t="shared" si="18"/>
        <v>1995</v>
      </c>
    </row>
    <row r="471" spans="1:8">
      <c r="A471" s="316" t="s">
        <v>6147</v>
      </c>
      <c r="B471" s="391" t="s">
        <v>6148</v>
      </c>
      <c r="C471" s="248">
        <v>0</v>
      </c>
      <c r="D471" s="248">
        <v>1</v>
      </c>
      <c r="E471" s="248">
        <v>0</v>
      </c>
      <c r="F471" s="248">
        <v>1</v>
      </c>
      <c r="G471" s="248">
        <f t="shared" si="17"/>
        <v>0</v>
      </c>
      <c r="H471" s="248">
        <f t="shared" si="18"/>
        <v>2</v>
      </c>
    </row>
    <row r="472" spans="1:8">
      <c r="A472" s="316" t="s">
        <v>6149</v>
      </c>
      <c r="B472" s="392" t="s">
        <v>6150</v>
      </c>
      <c r="C472" s="248">
        <v>0</v>
      </c>
      <c r="D472" s="248">
        <v>1</v>
      </c>
      <c r="E472" s="248">
        <v>0</v>
      </c>
      <c r="F472" s="248">
        <v>1</v>
      </c>
      <c r="G472" s="248">
        <f t="shared" si="17"/>
        <v>0</v>
      </c>
      <c r="H472" s="248">
        <f t="shared" si="18"/>
        <v>2</v>
      </c>
    </row>
    <row r="473" spans="1:8">
      <c r="A473" s="316" t="s">
        <v>6151</v>
      </c>
      <c r="B473" s="391" t="s">
        <v>6152</v>
      </c>
      <c r="C473" s="248">
        <v>67</v>
      </c>
      <c r="D473" s="248">
        <v>100</v>
      </c>
      <c r="E473" s="248">
        <v>0</v>
      </c>
      <c r="F473" s="248">
        <v>10</v>
      </c>
      <c r="G473" s="248">
        <f t="shared" si="17"/>
        <v>67</v>
      </c>
      <c r="H473" s="248">
        <f t="shared" si="18"/>
        <v>110</v>
      </c>
    </row>
    <row r="474" spans="1:8">
      <c r="A474" s="316" t="s">
        <v>2181</v>
      </c>
      <c r="B474" s="391" t="s">
        <v>2182</v>
      </c>
      <c r="C474" s="248">
        <v>2985</v>
      </c>
      <c r="D474" s="248">
        <v>3000</v>
      </c>
      <c r="E474" s="248">
        <v>46</v>
      </c>
      <c r="F474" s="248">
        <v>150</v>
      </c>
      <c r="G474" s="248">
        <f t="shared" si="17"/>
        <v>3031</v>
      </c>
      <c r="H474" s="248">
        <f t="shared" si="18"/>
        <v>3150</v>
      </c>
    </row>
    <row r="475" spans="1:8">
      <c r="A475" s="316" t="s">
        <v>6153</v>
      </c>
      <c r="B475" s="392" t="s">
        <v>6154</v>
      </c>
      <c r="C475" s="248">
        <v>90</v>
      </c>
      <c r="D475" s="248">
        <v>100</v>
      </c>
      <c r="E475" s="248">
        <v>121</v>
      </c>
      <c r="F475" s="248">
        <v>50</v>
      </c>
      <c r="G475" s="248">
        <f t="shared" si="17"/>
        <v>211</v>
      </c>
      <c r="H475" s="248">
        <f t="shared" si="18"/>
        <v>150</v>
      </c>
    </row>
    <row r="476" spans="1:8">
      <c r="A476" s="193" t="s">
        <v>6155</v>
      </c>
      <c r="B476" s="379" t="s">
        <v>6156</v>
      </c>
      <c r="C476" s="248">
        <v>1274</v>
      </c>
      <c r="D476" s="248">
        <v>1274</v>
      </c>
      <c r="E476" s="248">
        <v>31</v>
      </c>
      <c r="F476" s="248">
        <v>5</v>
      </c>
      <c r="G476" s="248">
        <f t="shared" si="17"/>
        <v>1305</v>
      </c>
      <c r="H476" s="248">
        <f t="shared" si="18"/>
        <v>1279</v>
      </c>
    </row>
    <row r="477" spans="1:8">
      <c r="A477" s="194" t="s">
        <v>6157</v>
      </c>
      <c r="B477" s="334" t="s">
        <v>6158</v>
      </c>
      <c r="C477" s="248">
        <v>0</v>
      </c>
      <c r="D477" s="248">
        <v>0</v>
      </c>
      <c r="E477" s="248">
        <v>0</v>
      </c>
      <c r="F477" s="248">
        <v>1</v>
      </c>
      <c r="G477" s="248">
        <f t="shared" si="17"/>
        <v>0</v>
      </c>
      <c r="H477" s="248">
        <f t="shared" si="18"/>
        <v>1</v>
      </c>
    </row>
    <row r="478" spans="1:8">
      <c r="A478" s="193" t="s">
        <v>2183</v>
      </c>
      <c r="B478" s="379" t="s">
        <v>2184</v>
      </c>
      <c r="C478" s="248">
        <v>2823</v>
      </c>
      <c r="D478" s="248">
        <v>2823</v>
      </c>
      <c r="E478" s="248">
        <v>29</v>
      </c>
      <c r="F478" s="248">
        <v>30</v>
      </c>
      <c r="G478" s="248">
        <f t="shared" si="17"/>
        <v>2852</v>
      </c>
      <c r="H478" s="248">
        <f t="shared" si="18"/>
        <v>2853</v>
      </c>
    </row>
    <row r="479" spans="1:8">
      <c r="A479" s="282" t="s">
        <v>3166</v>
      </c>
      <c r="B479" s="334" t="s">
        <v>3167</v>
      </c>
      <c r="C479" s="248">
        <v>0</v>
      </c>
      <c r="D479" s="248">
        <v>2</v>
      </c>
      <c r="E479" s="248">
        <v>0</v>
      </c>
      <c r="F479" s="248">
        <v>1</v>
      </c>
      <c r="G479" s="248">
        <f t="shared" si="17"/>
        <v>0</v>
      </c>
      <c r="H479" s="248">
        <f t="shared" si="18"/>
        <v>3</v>
      </c>
    </row>
    <row r="480" spans="1:8" ht="24">
      <c r="A480" s="193" t="s">
        <v>6159</v>
      </c>
      <c r="B480" s="379" t="s">
        <v>6160</v>
      </c>
      <c r="C480" s="248">
        <v>0</v>
      </c>
      <c r="D480" s="248">
        <v>1</v>
      </c>
      <c r="E480" s="248">
        <v>0</v>
      </c>
      <c r="F480" s="248">
        <v>1</v>
      </c>
      <c r="G480" s="248">
        <f t="shared" si="17"/>
        <v>0</v>
      </c>
      <c r="H480" s="248">
        <f t="shared" si="18"/>
        <v>2</v>
      </c>
    </row>
    <row r="481" spans="1:8">
      <c r="A481" s="194" t="s">
        <v>6161</v>
      </c>
      <c r="B481" s="334" t="s">
        <v>6162</v>
      </c>
      <c r="C481" s="248">
        <v>1</v>
      </c>
      <c r="D481" s="248">
        <v>1</v>
      </c>
      <c r="E481" s="248">
        <v>0</v>
      </c>
      <c r="F481" s="248">
        <v>1</v>
      </c>
      <c r="G481" s="248">
        <f t="shared" si="17"/>
        <v>1</v>
      </c>
      <c r="H481" s="248">
        <f t="shared" si="18"/>
        <v>2</v>
      </c>
    </row>
    <row r="482" spans="1:8">
      <c r="A482" s="316" t="s">
        <v>6163</v>
      </c>
      <c r="B482" s="391" t="s">
        <v>6164</v>
      </c>
      <c r="C482" s="248">
        <v>0</v>
      </c>
      <c r="D482" s="248">
        <v>10</v>
      </c>
      <c r="E482" s="248">
        <v>0</v>
      </c>
      <c r="F482" s="248">
        <v>10</v>
      </c>
      <c r="G482" s="248">
        <f t="shared" si="17"/>
        <v>0</v>
      </c>
      <c r="H482" s="248">
        <f t="shared" si="18"/>
        <v>20</v>
      </c>
    </row>
    <row r="483" spans="1:8" ht="24">
      <c r="A483" s="193" t="s">
        <v>3963</v>
      </c>
      <c r="B483" s="379" t="s">
        <v>3964</v>
      </c>
      <c r="C483" s="248">
        <v>0</v>
      </c>
      <c r="D483" s="248">
        <v>10</v>
      </c>
      <c r="E483" s="248">
        <v>0</v>
      </c>
      <c r="F483" s="248">
        <v>5</v>
      </c>
      <c r="G483" s="248">
        <f t="shared" si="17"/>
        <v>0</v>
      </c>
      <c r="H483" s="248">
        <f t="shared" si="18"/>
        <v>15</v>
      </c>
    </row>
    <row r="484" spans="1:8">
      <c r="A484" s="316" t="s">
        <v>6165</v>
      </c>
      <c r="B484" s="391" t="s">
        <v>6166</v>
      </c>
      <c r="C484" s="248">
        <v>81</v>
      </c>
      <c r="D484" s="248">
        <v>100</v>
      </c>
      <c r="E484" s="248">
        <v>12</v>
      </c>
      <c r="F484" s="248">
        <v>25</v>
      </c>
      <c r="G484" s="248">
        <f t="shared" si="17"/>
        <v>93</v>
      </c>
      <c r="H484" s="248">
        <f t="shared" si="18"/>
        <v>125</v>
      </c>
    </row>
    <row r="485" spans="1:8">
      <c r="A485" s="316" t="s">
        <v>6167</v>
      </c>
      <c r="B485" s="391" t="s">
        <v>6168</v>
      </c>
      <c r="C485" s="248">
        <v>1159</v>
      </c>
      <c r="D485" s="248">
        <v>1159</v>
      </c>
      <c r="E485" s="248">
        <v>60</v>
      </c>
      <c r="F485" s="248">
        <v>10</v>
      </c>
      <c r="G485" s="248">
        <f t="shared" si="17"/>
        <v>1219</v>
      </c>
      <c r="H485" s="248">
        <f t="shared" si="18"/>
        <v>1169</v>
      </c>
    </row>
    <row r="486" spans="1:8">
      <c r="A486" s="316" t="s">
        <v>6169</v>
      </c>
      <c r="B486" s="391" t="s">
        <v>6170</v>
      </c>
      <c r="C486" s="248">
        <v>415</v>
      </c>
      <c r="D486" s="248">
        <v>300</v>
      </c>
      <c r="E486" s="248">
        <v>49</v>
      </c>
      <c r="F486" s="248">
        <v>60</v>
      </c>
      <c r="G486" s="248">
        <f t="shared" si="17"/>
        <v>464</v>
      </c>
      <c r="H486" s="248">
        <f t="shared" si="18"/>
        <v>360</v>
      </c>
    </row>
    <row r="487" spans="1:8">
      <c r="A487" s="316" t="s">
        <v>6171</v>
      </c>
      <c r="B487" s="391" t="s">
        <v>6172</v>
      </c>
      <c r="C487" s="248">
        <v>8</v>
      </c>
      <c r="D487" s="248">
        <v>10</v>
      </c>
      <c r="E487" s="248">
        <v>0</v>
      </c>
      <c r="F487" s="248">
        <v>20</v>
      </c>
      <c r="G487" s="248">
        <f t="shared" si="17"/>
        <v>8</v>
      </c>
      <c r="H487" s="248">
        <f t="shared" si="18"/>
        <v>30</v>
      </c>
    </row>
    <row r="488" spans="1:8">
      <c r="A488" s="316" t="s">
        <v>6173</v>
      </c>
      <c r="B488" s="589" t="s">
        <v>4305</v>
      </c>
      <c r="C488" s="248">
        <v>80</v>
      </c>
      <c r="D488" s="248">
        <v>10</v>
      </c>
      <c r="E488" s="248">
        <v>0</v>
      </c>
      <c r="F488" s="248">
        <v>10</v>
      </c>
      <c r="G488" s="248">
        <f t="shared" si="17"/>
        <v>80</v>
      </c>
      <c r="H488" s="248">
        <f t="shared" si="18"/>
        <v>20</v>
      </c>
    </row>
    <row r="489" spans="1:8" ht="24">
      <c r="A489" s="194" t="s">
        <v>6174</v>
      </c>
      <c r="B489" s="334" t="s">
        <v>6175</v>
      </c>
      <c r="C489" s="248">
        <v>0</v>
      </c>
      <c r="D489" s="248">
        <v>0</v>
      </c>
      <c r="E489" s="248">
        <v>0</v>
      </c>
      <c r="F489" s="248">
        <v>1</v>
      </c>
      <c r="G489" s="248">
        <f t="shared" si="17"/>
        <v>0</v>
      </c>
      <c r="H489" s="248">
        <f t="shared" si="18"/>
        <v>1</v>
      </c>
    </row>
    <row r="490" spans="1:8">
      <c r="A490" s="194" t="s">
        <v>5414</v>
      </c>
      <c r="B490" s="334" t="s">
        <v>5415</v>
      </c>
      <c r="C490" s="248">
        <v>0</v>
      </c>
      <c r="D490" s="248">
        <v>0</v>
      </c>
      <c r="E490" s="248">
        <v>0</v>
      </c>
      <c r="F490" s="248">
        <v>1</v>
      </c>
      <c r="G490" s="248">
        <f t="shared" ref="G490:G553" si="19">C490+E490</f>
        <v>0</v>
      </c>
      <c r="H490" s="248">
        <f t="shared" ref="H490:H553" si="20">D490+F490</f>
        <v>1</v>
      </c>
    </row>
    <row r="491" spans="1:8">
      <c r="A491" s="194" t="s">
        <v>5657</v>
      </c>
      <c r="B491" s="334" t="s">
        <v>5658</v>
      </c>
      <c r="C491" s="248">
        <v>0</v>
      </c>
      <c r="D491" s="248">
        <v>1</v>
      </c>
      <c r="E491" s="248">
        <v>0</v>
      </c>
      <c r="F491" s="248">
        <v>1</v>
      </c>
      <c r="G491" s="248">
        <f t="shared" si="19"/>
        <v>0</v>
      </c>
      <c r="H491" s="248">
        <f t="shared" si="20"/>
        <v>2</v>
      </c>
    </row>
    <row r="492" spans="1:8">
      <c r="A492" s="553" t="s">
        <v>2565</v>
      </c>
      <c r="B492" s="554" t="s">
        <v>2566</v>
      </c>
      <c r="C492" s="248">
        <v>0</v>
      </c>
      <c r="D492" s="248">
        <v>0</v>
      </c>
      <c r="E492" s="248">
        <v>0</v>
      </c>
      <c r="F492" s="147">
        <v>10</v>
      </c>
      <c r="G492" s="248">
        <f t="shared" si="19"/>
        <v>0</v>
      </c>
      <c r="H492" s="248">
        <f t="shared" si="20"/>
        <v>10</v>
      </c>
    </row>
    <row r="493" spans="1:8">
      <c r="A493" s="194" t="s">
        <v>6176</v>
      </c>
      <c r="B493" s="334" t="s">
        <v>6177</v>
      </c>
      <c r="C493" s="248">
        <v>0</v>
      </c>
      <c r="D493" s="248">
        <v>1</v>
      </c>
      <c r="E493" s="248">
        <v>0</v>
      </c>
      <c r="F493" s="248">
        <v>1</v>
      </c>
      <c r="G493" s="248">
        <f t="shared" si="19"/>
        <v>0</v>
      </c>
      <c r="H493" s="248">
        <f t="shared" si="20"/>
        <v>2</v>
      </c>
    </row>
    <row r="494" spans="1:8">
      <c r="A494" s="194" t="s">
        <v>6178</v>
      </c>
      <c r="B494" s="334" t="s">
        <v>6179</v>
      </c>
      <c r="C494" s="248">
        <v>0</v>
      </c>
      <c r="D494" s="248">
        <v>0</v>
      </c>
      <c r="E494" s="248">
        <v>0</v>
      </c>
      <c r="F494" s="248">
        <v>1</v>
      </c>
      <c r="G494" s="248">
        <f t="shared" si="19"/>
        <v>0</v>
      </c>
      <c r="H494" s="248">
        <f t="shared" si="20"/>
        <v>1</v>
      </c>
    </row>
    <row r="495" spans="1:8">
      <c r="A495" s="194" t="s">
        <v>6180</v>
      </c>
      <c r="B495" s="334" t="s">
        <v>6181</v>
      </c>
      <c r="C495" s="248">
        <v>0</v>
      </c>
      <c r="D495" s="248">
        <v>1</v>
      </c>
      <c r="E495" s="248">
        <v>0</v>
      </c>
      <c r="F495" s="248">
        <v>1</v>
      </c>
      <c r="G495" s="248">
        <f t="shared" si="19"/>
        <v>0</v>
      </c>
      <c r="H495" s="248">
        <f t="shared" si="20"/>
        <v>2</v>
      </c>
    </row>
    <row r="496" spans="1:8">
      <c r="A496" s="218" t="s">
        <v>6182</v>
      </c>
      <c r="B496" s="334" t="s">
        <v>6183</v>
      </c>
      <c r="C496" s="248">
        <v>0</v>
      </c>
      <c r="D496" s="248">
        <v>0</v>
      </c>
      <c r="E496" s="248">
        <v>0</v>
      </c>
      <c r="F496" s="248">
        <v>1</v>
      </c>
      <c r="G496" s="248">
        <f t="shared" si="19"/>
        <v>0</v>
      </c>
      <c r="H496" s="248">
        <f t="shared" si="20"/>
        <v>1</v>
      </c>
    </row>
    <row r="497" spans="1:8" ht="24">
      <c r="A497" s="590" t="s">
        <v>3967</v>
      </c>
      <c r="B497" s="554" t="s">
        <v>3968</v>
      </c>
      <c r="C497" s="248">
        <v>0</v>
      </c>
      <c r="D497" s="248">
        <v>0</v>
      </c>
      <c r="E497" s="248">
        <v>6</v>
      </c>
      <c r="F497" s="147">
        <v>15</v>
      </c>
      <c r="G497" s="248">
        <f t="shared" si="19"/>
        <v>6</v>
      </c>
      <c r="H497" s="248">
        <f t="shared" si="20"/>
        <v>15</v>
      </c>
    </row>
    <row r="498" spans="1:8">
      <c r="A498" s="316" t="s">
        <v>2191</v>
      </c>
      <c r="B498" s="591" t="s">
        <v>2192</v>
      </c>
      <c r="C498" s="248">
        <v>0</v>
      </c>
      <c r="D498" s="248">
        <v>1</v>
      </c>
      <c r="E498" s="248">
        <v>17</v>
      </c>
      <c r="F498" s="248">
        <v>50</v>
      </c>
      <c r="G498" s="248">
        <f t="shared" si="19"/>
        <v>17</v>
      </c>
      <c r="H498" s="248">
        <f t="shared" si="20"/>
        <v>51</v>
      </c>
    </row>
    <row r="499" spans="1:8">
      <c r="A499" s="282" t="s">
        <v>2569</v>
      </c>
      <c r="B499" s="334" t="s">
        <v>2570</v>
      </c>
      <c r="C499" s="248">
        <v>0</v>
      </c>
      <c r="D499" s="248">
        <v>0</v>
      </c>
      <c r="E499" s="248">
        <v>2</v>
      </c>
      <c r="F499" s="248">
        <v>10</v>
      </c>
      <c r="G499" s="248">
        <f t="shared" si="19"/>
        <v>2</v>
      </c>
      <c r="H499" s="248">
        <f t="shared" si="20"/>
        <v>10</v>
      </c>
    </row>
    <row r="500" spans="1:8" ht="24">
      <c r="A500" s="316" t="s">
        <v>2193</v>
      </c>
      <c r="B500" s="586" t="s">
        <v>2194</v>
      </c>
      <c r="C500" s="248">
        <v>16</v>
      </c>
      <c r="D500" s="248">
        <v>5</v>
      </c>
      <c r="E500" s="248">
        <v>871</v>
      </c>
      <c r="F500" s="248">
        <v>700</v>
      </c>
      <c r="G500" s="248">
        <f t="shared" si="19"/>
        <v>887</v>
      </c>
      <c r="H500" s="248">
        <f t="shared" si="20"/>
        <v>705</v>
      </c>
    </row>
    <row r="501" spans="1:8">
      <c r="A501" s="553" t="s">
        <v>5129</v>
      </c>
      <c r="B501" s="554" t="s">
        <v>5130</v>
      </c>
      <c r="C501" s="248">
        <v>0</v>
      </c>
      <c r="D501" s="248">
        <v>0</v>
      </c>
      <c r="E501" s="248">
        <v>0</v>
      </c>
      <c r="F501" s="147">
        <v>10</v>
      </c>
      <c r="G501" s="248">
        <f t="shared" si="19"/>
        <v>0</v>
      </c>
      <c r="H501" s="248">
        <f t="shared" si="20"/>
        <v>10</v>
      </c>
    </row>
    <row r="502" spans="1:8">
      <c r="A502" s="553" t="s">
        <v>5131</v>
      </c>
      <c r="B502" s="554" t="s">
        <v>5132</v>
      </c>
      <c r="C502" s="248">
        <v>0</v>
      </c>
      <c r="D502" s="248">
        <v>0</v>
      </c>
      <c r="E502" s="248">
        <v>0</v>
      </c>
      <c r="F502" s="147">
        <v>5</v>
      </c>
      <c r="G502" s="248">
        <f t="shared" si="19"/>
        <v>0</v>
      </c>
      <c r="H502" s="248">
        <f t="shared" si="20"/>
        <v>5</v>
      </c>
    </row>
    <row r="503" spans="1:8">
      <c r="A503" s="282" t="s">
        <v>3205</v>
      </c>
      <c r="B503" s="334" t="s">
        <v>3206</v>
      </c>
      <c r="C503" s="248">
        <v>0</v>
      </c>
      <c r="D503" s="248">
        <v>0</v>
      </c>
      <c r="E503" s="248">
        <v>5</v>
      </c>
      <c r="F503" s="248">
        <v>1</v>
      </c>
      <c r="G503" s="248">
        <f t="shared" si="19"/>
        <v>5</v>
      </c>
      <c r="H503" s="248">
        <f t="shared" si="20"/>
        <v>1</v>
      </c>
    </row>
    <row r="504" spans="1:8">
      <c r="A504" s="193" t="s">
        <v>2235</v>
      </c>
      <c r="B504" s="379" t="s">
        <v>2236</v>
      </c>
      <c r="C504" s="248">
        <v>0</v>
      </c>
      <c r="D504" s="248">
        <v>1</v>
      </c>
      <c r="E504" s="248">
        <v>6</v>
      </c>
      <c r="F504" s="248">
        <v>10</v>
      </c>
      <c r="G504" s="248">
        <f t="shared" si="19"/>
        <v>6</v>
      </c>
      <c r="H504" s="248">
        <f t="shared" si="20"/>
        <v>11</v>
      </c>
    </row>
    <row r="505" spans="1:8">
      <c r="A505" s="316" t="s">
        <v>2195</v>
      </c>
      <c r="B505" s="586" t="s">
        <v>2196</v>
      </c>
      <c r="C505" s="248">
        <v>0</v>
      </c>
      <c r="D505" s="248">
        <v>1</v>
      </c>
      <c r="E505" s="248">
        <v>3256</v>
      </c>
      <c r="F505" s="248">
        <v>3256</v>
      </c>
      <c r="G505" s="248">
        <f t="shared" si="19"/>
        <v>3256</v>
      </c>
      <c r="H505" s="248">
        <f t="shared" si="20"/>
        <v>3257</v>
      </c>
    </row>
    <row r="506" spans="1:8">
      <c r="A506" s="282" t="s">
        <v>2197</v>
      </c>
      <c r="B506" s="334" t="s">
        <v>2198</v>
      </c>
      <c r="C506" s="248">
        <v>1</v>
      </c>
      <c r="D506" s="248">
        <v>1</v>
      </c>
      <c r="E506" s="248">
        <v>900</v>
      </c>
      <c r="F506" s="248">
        <v>900</v>
      </c>
      <c r="G506" s="248">
        <f t="shared" si="19"/>
        <v>901</v>
      </c>
      <c r="H506" s="248">
        <f t="shared" si="20"/>
        <v>901</v>
      </c>
    </row>
    <row r="507" spans="1:8">
      <c r="A507" s="316" t="s">
        <v>2571</v>
      </c>
      <c r="B507" s="586" t="s">
        <v>2572</v>
      </c>
      <c r="C507" s="248">
        <v>0</v>
      </c>
      <c r="D507" s="248">
        <v>0</v>
      </c>
      <c r="E507" s="248">
        <v>3</v>
      </c>
      <c r="F507" s="248">
        <v>10</v>
      </c>
      <c r="G507" s="248">
        <f t="shared" si="19"/>
        <v>3</v>
      </c>
      <c r="H507" s="248">
        <f t="shared" si="20"/>
        <v>10</v>
      </c>
    </row>
    <row r="508" spans="1:8">
      <c r="A508" s="316" t="s">
        <v>2199</v>
      </c>
      <c r="B508" s="586" t="s">
        <v>2200</v>
      </c>
      <c r="C508" s="248">
        <v>0</v>
      </c>
      <c r="D508" s="248">
        <v>1</v>
      </c>
      <c r="E508" s="248">
        <v>663</v>
      </c>
      <c r="F508" s="248">
        <v>1000</v>
      </c>
      <c r="G508" s="248">
        <f t="shared" si="19"/>
        <v>663</v>
      </c>
      <c r="H508" s="248">
        <f t="shared" si="20"/>
        <v>1001</v>
      </c>
    </row>
    <row r="509" spans="1:8">
      <c r="A509" s="316" t="s">
        <v>2201</v>
      </c>
      <c r="B509" s="586" t="s">
        <v>2202</v>
      </c>
      <c r="C509" s="248">
        <v>0</v>
      </c>
      <c r="D509" s="248">
        <v>1</v>
      </c>
      <c r="E509" s="248">
        <v>1312</v>
      </c>
      <c r="F509" s="248">
        <v>1312</v>
      </c>
      <c r="G509" s="248">
        <f t="shared" si="19"/>
        <v>1312</v>
      </c>
      <c r="H509" s="248">
        <f t="shared" si="20"/>
        <v>1313</v>
      </c>
    </row>
    <row r="510" spans="1:8" ht="24">
      <c r="A510" s="316" t="s">
        <v>2203</v>
      </c>
      <c r="B510" s="586" t="s">
        <v>2204</v>
      </c>
      <c r="C510" s="248">
        <v>1</v>
      </c>
      <c r="D510" s="248">
        <v>1</v>
      </c>
      <c r="E510" s="248">
        <v>3712</v>
      </c>
      <c r="F510" s="248">
        <v>3712</v>
      </c>
      <c r="G510" s="248">
        <f t="shared" si="19"/>
        <v>3713</v>
      </c>
      <c r="H510" s="248">
        <f t="shared" si="20"/>
        <v>3713</v>
      </c>
    </row>
    <row r="511" spans="1:8">
      <c r="A511" s="316" t="s">
        <v>2205</v>
      </c>
      <c r="B511" s="586" t="s">
        <v>2206</v>
      </c>
      <c r="C511" s="248">
        <v>0</v>
      </c>
      <c r="D511" s="248">
        <v>1</v>
      </c>
      <c r="E511" s="248">
        <v>1112</v>
      </c>
      <c r="F511" s="248">
        <v>1112</v>
      </c>
      <c r="G511" s="248">
        <f t="shared" si="19"/>
        <v>1112</v>
      </c>
      <c r="H511" s="248">
        <f t="shared" si="20"/>
        <v>1113</v>
      </c>
    </row>
    <row r="512" spans="1:8">
      <c r="A512" s="282" t="s">
        <v>2207</v>
      </c>
      <c r="B512" s="334" t="s">
        <v>2208</v>
      </c>
      <c r="C512" s="248">
        <v>0</v>
      </c>
      <c r="D512" s="248">
        <v>0</v>
      </c>
      <c r="E512" s="248">
        <v>0</v>
      </c>
      <c r="F512" s="248">
        <v>2</v>
      </c>
      <c r="G512" s="248">
        <f t="shared" si="19"/>
        <v>0</v>
      </c>
      <c r="H512" s="248">
        <f t="shared" si="20"/>
        <v>2</v>
      </c>
    </row>
    <row r="513" spans="1:8">
      <c r="A513" s="553" t="s">
        <v>2239</v>
      </c>
      <c r="B513" s="554" t="s">
        <v>2240</v>
      </c>
      <c r="C513" s="248">
        <v>0</v>
      </c>
      <c r="D513" s="248">
        <v>0</v>
      </c>
      <c r="E513" s="248">
        <v>3</v>
      </c>
      <c r="F513" s="147">
        <v>5</v>
      </c>
      <c r="G513" s="248">
        <f t="shared" si="19"/>
        <v>3</v>
      </c>
      <c r="H513" s="248">
        <f t="shared" si="20"/>
        <v>5</v>
      </c>
    </row>
    <row r="514" spans="1:8">
      <c r="A514" s="316" t="s">
        <v>2573</v>
      </c>
      <c r="B514" s="586" t="s">
        <v>2574</v>
      </c>
      <c r="C514" s="248">
        <v>0</v>
      </c>
      <c r="D514" s="248">
        <v>1</v>
      </c>
      <c r="E514" s="248">
        <v>48</v>
      </c>
      <c r="F514" s="248">
        <v>60</v>
      </c>
      <c r="G514" s="248">
        <f t="shared" si="19"/>
        <v>48</v>
      </c>
      <c r="H514" s="248">
        <f t="shared" si="20"/>
        <v>61</v>
      </c>
    </row>
    <row r="515" spans="1:8">
      <c r="A515" s="553" t="s">
        <v>3969</v>
      </c>
      <c r="B515" s="554" t="s">
        <v>3970</v>
      </c>
      <c r="C515" s="248">
        <v>0</v>
      </c>
      <c r="D515" s="248">
        <v>0</v>
      </c>
      <c r="E515" s="248">
        <v>0</v>
      </c>
      <c r="F515" s="147">
        <v>5</v>
      </c>
      <c r="G515" s="248">
        <f t="shared" si="19"/>
        <v>0</v>
      </c>
      <c r="H515" s="248">
        <f t="shared" si="20"/>
        <v>5</v>
      </c>
    </row>
    <row r="516" spans="1:8" ht="24">
      <c r="A516" s="553" t="s">
        <v>2209</v>
      </c>
      <c r="B516" s="554" t="s">
        <v>2210</v>
      </c>
      <c r="C516" s="248">
        <v>2</v>
      </c>
      <c r="D516" s="248">
        <v>2</v>
      </c>
      <c r="E516" s="248">
        <v>5</v>
      </c>
      <c r="F516" s="147">
        <v>25</v>
      </c>
      <c r="G516" s="248">
        <f t="shared" si="19"/>
        <v>7</v>
      </c>
      <c r="H516" s="248">
        <f t="shared" si="20"/>
        <v>27</v>
      </c>
    </row>
    <row r="517" spans="1:8">
      <c r="A517" s="553" t="s">
        <v>2575</v>
      </c>
      <c r="B517" s="554" t="s">
        <v>2576</v>
      </c>
      <c r="C517" s="248">
        <v>0</v>
      </c>
      <c r="D517" s="248">
        <v>0</v>
      </c>
      <c r="E517" s="248">
        <v>2</v>
      </c>
      <c r="F517" s="147">
        <v>5</v>
      </c>
      <c r="G517" s="248">
        <f t="shared" si="19"/>
        <v>2</v>
      </c>
      <c r="H517" s="248">
        <f t="shared" si="20"/>
        <v>5</v>
      </c>
    </row>
    <row r="518" spans="1:8">
      <c r="A518" s="282" t="s">
        <v>2577</v>
      </c>
      <c r="B518" s="334" t="s">
        <v>2578</v>
      </c>
      <c r="C518" s="248">
        <v>0</v>
      </c>
      <c r="D518" s="248">
        <v>0</v>
      </c>
      <c r="E518" s="248">
        <v>19</v>
      </c>
      <c r="F518" s="248">
        <v>100</v>
      </c>
      <c r="G518" s="248">
        <f t="shared" si="19"/>
        <v>19</v>
      </c>
      <c r="H518" s="248">
        <f t="shared" si="20"/>
        <v>100</v>
      </c>
    </row>
    <row r="519" spans="1:8" ht="24">
      <c r="A519" s="282" t="s">
        <v>2581</v>
      </c>
      <c r="B519" s="334" t="s">
        <v>2582</v>
      </c>
      <c r="C519" s="248">
        <v>0</v>
      </c>
      <c r="D519" s="248">
        <v>0</v>
      </c>
      <c r="E519" s="248">
        <v>4</v>
      </c>
      <c r="F519" s="248">
        <v>25</v>
      </c>
      <c r="G519" s="248">
        <f t="shared" si="19"/>
        <v>4</v>
      </c>
      <c r="H519" s="248">
        <f t="shared" si="20"/>
        <v>25</v>
      </c>
    </row>
    <row r="520" spans="1:8">
      <c r="A520" s="316" t="s">
        <v>3207</v>
      </c>
      <c r="B520" s="586" t="s">
        <v>3208</v>
      </c>
      <c r="C520" s="248">
        <v>0</v>
      </c>
      <c r="D520" s="248">
        <v>0</v>
      </c>
      <c r="E520" s="248">
        <v>0</v>
      </c>
      <c r="F520" s="248">
        <v>1</v>
      </c>
      <c r="G520" s="248">
        <f t="shared" si="19"/>
        <v>0</v>
      </c>
      <c r="H520" s="248">
        <f t="shared" si="20"/>
        <v>1</v>
      </c>
    </row>
    <row r="521" spans="1:8">
      <c r="A521" s="316" t="s">
        <v>2211</v>
      </c>
      <c r="B521" s="586" t="s">
        <v>2212</v>
      </c>
      <c r="C521" s="248">
        <v>0</v>
      </c>
      <c r="D521" s="248">
        <v>0</v>
      </c>
      <c r="E521" s="248">
        <v>441</v>
      </c>
      <c r="F521" s="248">
        <v>500</v>
      </c>
      <c r="G521" s="248">
        <f t="shared" si="19"/>
        <v>441</v>
      </c>
      <c r="H521" s="248">
        <f t="shared" si="20"/>
        <v>500</v>
      </c>
    </row>
    <row r="522" spans="1:8">
      <c r="A522" s="592" t="s">
        <v>2583</v>
      </c>
      <c r="B522" s="593" t="s">
        <v>2584</v>
      </c>
      <c r="C522" s="248">
        <v>0</v>
      </c>
      <c r="D522" s="248">
        <v>1</v>
      </c>
      <c r="E522" s="248">
        <v>0</v>
      </c>
      <c r="F522" s="248">
        <v>1</v>
      </c>
      <c r="G522" s="248">
        <f t="shared" si="19"/>
        <v>0</v>
      </c>
      <c r="H522" s="248">
        <f t="shared" si="20"/>
        <v>2</v>
      </c>
    </row>
    <row r="523" spans="1:8">
      <c r="A523" s="553" t="s">
        <v>5133</v>
      </c>
      <c r="B523" s="554" t="s">
        <v>5134</v>
      </c>
      <c r="C523" s="248">
        <v>0</v>
      </c>
      <c r="D523" s="248">
        <v>0</v>
      </c>
      <c r="E523" s="248">
        <v>1</v>
      </c>
      <c r="F523" s="147">
        <v>2</v>
      </c>
      <c r="G523" s="248">
        <f t="shared" si="19"/>
        <v>1</v>
      </c>
      <c r="H523" s="248">
        <f t="shared" si="20"/>
        <v>2</v>
      </c>
    </row>
    <row r="524" spans="1:8">
      <c r="A524" s="194" t="s">
        <v>3971</v>
      </c>
      <c r="B524" s="334" t="s">
        <v>3972</v>
      </c>
      <c r="C524" s="248">
        <v>0</v>
      </c>
      <c r="D524" s="248">
        <v>0</v>
      </c>
      <c r="E524" s="248">
        <v>0</v>
      </c>
      <c r="F524" s="248">
        <v>1</v>
      </c>
      <c r="G524" s="248">
        <f t="shared" si="19"/>
        <v>0</v>
      </c>
      <c r="H524" s="248">
        <f t="shared" si="20"/>
        <v>1</v>
      </c>
    </row>
    <row r="525" spans="1:8" ht="24">
      <c r="A525" s="316" t="s">
        <v>2215</v>
      </c>
      <c r="B525" s="586" t="s">
        <v>2216</v>
      </c>
      <c r="C525" s="248">
        <v>0</v>
      </c>
      <c r="D525" s="248">
        <v>0</v>
      </c>
      <c r="E525" s="248">
        <v>976</v>
      </c>
      <c r="F525" s="248">
        <v>1000</v>
      </c>
      <c r="G525" s="248">
        <f t="shared" si="19"/>
        <v>976</v>
      </c>
      <c r="H525" s="248">
        <f t="shared" si="20"/>
        <v>1000</v>
      </c>
    </row>
    <row r="526" spans="1:8" ht="24">
      <c r="A526" s="553" t="s">
        <v>2587</v>
      </c>
      <c r="B526" s="554" t="s">
        <v>2588</v>
      </c>
      <c r="C526" s="248">
        <v>0</v>
      </c>
      <c r="D526" s="248">
        <v>0</v>
      </c>
      <c r="E526" s="248">
        <v>0</v>
      </c>
      <c r="F526" s="147">
        <v>1</v>
      </c>
      <c r="G526" s="248">
        <f t="shared" si="19"/>
        <v>0</v>
      </c>
      <c r="H526" s="248">
        <f t="shared" si="20"/>
        <v>1</v>
      </c>
    </row>
    <row r="527" spans="1:8" ht="24">
      <c r="A527" s="282" t="s">
        <v>5637</v>
      </c>
      <c r="B527" s="334" t="s">
        <v>5638</v>
      </c>
      <c r="C527" s="248">
        <v>0</v>
      </c>
      <c r="D527" s="248">
        <v>0</v>
      </c>
      <c r="E527" s="248">
        <v>1</v>
      </c>
      <c r="F527" s="248">
        <v>1</v>
      </c>
      <c r="G527" s="248">
        <f t="shared" si="19"/>
        <v>1</v>
      </c>
      <c r="H527" s="248">
        <f t="shared" si="20"/>
        <v>1</v>
      </c>
    </row>
    <row r="528" spans="1:8" ht="24">
      <c r="A528" s="316" t="s">
        <v>5135</v>
      </c>
      <c r="B528" s="586" t="s">
        <v>5136</v>
      </c>
      <c r="C528" s="248">
        <v>0</v>
      </c>
      <c r="D528" s="248">
        <v>1</v>
      </c>
      <c r="E528" s="248">
        <v>127</v>
      </c>
      <c r="F528" s="248">
        <v>200</v>
      </c>
      <c r="G528" s="248">
        <f t="shared" si="19"/>
        <v>127</v>
      </c>
      <c r="H528" s="248">
        <f t="shared" si="20"/>
        <v>201</v>
      </c>
    </row>
    <row r="529" spans="1:8">
      <c r="A529" s="282" t="s">
        <v>2591</v>
      </c>
      <c r="B529" s="334" t="s">
        <v>2592</v>
      </c>
      <c r="C529" s="248">
        <v>0</v>
      </c>
      <c r="D529" s="248">
        <v>1</v>
      </c>
      <c r="E529" s="248">
        <v>10</v>
      </c>
      <c r="F529" s="248">
        <v>500</v>
      </c>
      <c r="G529" s="248">
        <f t="shared" si="19"/>
        <v>10</v>
      </c>
      <c r="H529" s="248">
        <f t="shared" si="20"/>
        <v>501</v>
      </c>
    </row>
    <row r="530" spans="1:8" ht="24">
      <c r="A530" s="193" t="s">
        <v>2593</v>
      </c>
      <c r="B530" s="379" t="s">
        <v>2594</v>
      </c>
      <c r="C530" s="248">
        <v>1</v>
      </c>
      <c r="D530" s="248">
        <v>1</v>
      </c>
      <c r="E530" s="248">
        <v>967</v>
      </c>
      <c r="F530" s="248">
        <v>2</v>
      </c>
      <c r="G530" s="248">
        <f t="shared" si="19"/>
        <v>968</v>
      </c>
      <c r="H530" s="248">
        <f t="shared" si="20"/>
        <v>3</v>
      </c>
    </row>
    <row r="531" spans="1:8">
      <c r="A531" s="282" t="s">
        <v>2963</v>
      </c>
      <c r="B531" s="334" t="s">
        <v>2964</v>
      </c>
      <c r="C531" s="248">
        <v>0</v>
      </c>
      <c r="D531" s="248">
        <v>1</v>
      </c>
      <c r="E531" s="248">
        <v>0</v>
      </c>
      <c r="F531" s="248">
        <v>1</v>
      </c>
      <c r="G531" s="248">
        <f t="shared" si="19"/>
        <v>0</v>
      </c>
      <c r="H531" s="248">
        <f t="shared" si="20"/>
        <v>2</v>
      </c>
    </row>
    <row r="532" spans="1:8" ht="24">
      <c r="A532" s="316" t="s">
        <v>6184</v>
      </c>
      <c r="B532" s="586" t="s">
        <v>6185</v>
      </c>
      <c r="C532" s="248">
        <v>1</v>
      </c>
      <c r="D532" s="248">
        <v>5</v>
      </c>
      <c r="E532" s="248">
        <v>0</v>
      </c>
      <c r="F532" s="248">
        <v>5</v>
      </c>
      <c r="G532" s="248">
        <f t="shared" si="19"/>
        <v>1</v>
      </c>
      <c r="H532" s="248">
        <f t="shared" si="20"/>
        <v>10</v>
      </c>
    </row>
    <row r="533" spans="1:8" ht="24">
      <c r="A533" s="316" t="s">
        <v>6186</v>
      </c>
      <c r="B533" s="586" t="s">
        <v>6187</v>
      </c>
      <c r="C533" s="248">
        <v>1</v>
      </c>
      <c r="D533" s="248">
        <v>5</v>
      </c>
      <c r="E533" s="248">
        <v>0</v>
      </c>
      <c r="F533" s="248">
        <v>5</v>
      </c>
      <c r="G533" s="248">
        <f t="shared" si="19"/>
        <v>1</v>
      </c>
      <c r="H533" s="248">
        <f t="shared" si="20"/>
        <v>10</v>
      </c>
    </row>
    <row r="534" spans="1:8" ht="24">
      <c r="A534" s="316" t="s">
        <v>6188</v>
      </c>
      <c r="B534" s="586" t="s">
        <v>6189</v>
      </c>
      <c r="C534" s="248">
        <v>0</v>
      </c>
      <c r="D534" s="248">
        <v>2</v>
      </c>
      <c r="E534" s="248">
        <v>0</v>
      </c>
      <c r="F534" s="248">
        <v>2</v>
      </c>
      <c r="G534" s="248">
        <f t="shared" si="19"/>
        <v>0</v>
      </c>
      <c r="H534" s="248">
        <f t="shared" si="20"/>
        <v>4</v>
      </c>
    </row>
    <row r="535" spans="1:8" ht="24">
      <c r="A535" s="316" t="s">
        <v>6190</v>
      </c>
      <c r="B535" s="586" t="s">
        <v>6191</v>
      </c>
      <c r="C535" s="248">
        <v>1</v>
      </c>
      <c r="D535" s="248">
        <v>5</v>
      </c>
      <c r="E535" s="248">
        <v>0</v>
      </c>
      <c r="F535" s="248">
        <v>5</v>
      </c>
      <c r="G535" s="248">
        <f t="shared" si="19"/>
        <v>1</v>
      </c>
      <c r="H535" s="248">
        <f t="shared" si="20"/>
        <v>10</v>
      </c>
    </row>
    <row r="536" spans="1:8" ht="24">
      <c r="A536" s="316" t="s">
        <v>6192</v>
      </c>
      <c r="B536" s="586" t="s">
        <v>6193</v>
      </c>
      <c r="C536" s="248">
        <v>1</v>
      </c>
      <c r="D536" s="248">
        <v>5</v>
      </c>
      <c r="E536" s="248">
        <v>0</v>
      </c>
      <c r="F536" s="248">
        <v>5</v>
      </c>
      <c r="G536" s="248">
        <f t="shared" si="19"/>
        <v>1</v>
      </c>
      <c r="H536" s="248">
        <f t="shared" si="20"/>
        <v>10</v>
      </c>
    </row>
    <row r="537" spans="1:8" ht="24">
      <c r="A537" s="316" t="s">
        <v>6194</v>
      </c>
      <c r="B537" s="586" t="s">
        <v>6195</v>
      </c>
      <c r="C537" s="248">
        <v>1</v>
      </c>
      <c r="D537" s="248">
        <v>5</v>
      </c>
      <c r="E537" s="248">
        <v>0</v>
      </c>
      <c r="F537" s="248">
        <v>10</v>
      </c>
      <c r="G537" s="248">
        <f t="shared" si="19"/>
        <v>1</v>
      </c>
      <c r="H537" s="248">
        <f t="shared" si="20"/>
        <v>15</v>
      </c>
    </row>
    <row r="538" spans="1:8" ht="24">
      <c r="A538" s="316" t="s">
        <v>6196</v>
      </c>
      <c r="B538" s="586" t="s">
        <v>6197</v>
      </c>
      <c r="C538" s="248">
        <v>879</v>
      </c>
      <c r="D538" s="248">
        <v>879</v>
      </c>
      <c r="E538" s="248">
        <v>31</v>
      </c>
      <c r="F538" s="248">
        <v>30</v>
      </c>
      <c r="G538" s="248">
        <f t="shared" si="19"/>
        <v>910</v>
      </c>
      <c r="H538" s="248">
        <f t="shared" si="20"/>
        <v>909</v>
      </c>
    </row>
    <row r="539" spans="1:8" ht="24">
      <c r="A539" s="282" t="s">
        <v>6198</v>
      </c>
      <c r="B539" s="334" t="s">
        <v>6199</v>
      </c>
      <c r="C539" s="248">
        <v>0</v>
      </c>
      <c r="D539" s="248">
        <v>1</v>
      </c>
      <c r="E539" s="248">
        <v>0</v>
      </c>
      <c r="F539" s="248">
        <v>1</v>
      </c>
      <c r="G539" s="248">
        <f t="shared" si="19"/>
        <v>0</v>
      </c>
      <c r="H539" s="248">
        <f t="shared" si="20"/>
        <v>2</v>
      </c>
    </row>
    <row r="540" spans="1:8" ht="24">
      <c r="A540" s="316" t="s">
        <v>6200</v>
      </c>
      <c r="B540" s="586" t="s">
        <v>6201</v>
      </c>
      <c r="C540" s="248">
        <v>0</v>
      </c>
      <c r="D540" s="248">
        <v>10</v>
      </c>
      <c r="E540" s="248">
        <v>0</v>
      </c>
      <c r="F540" s="248">
        <v>5</v>
      </c>
      <c r="G540" s="248">
        <f t="shared" si="19"/>
        <v>0</v>
      </c>
      <c r="H540" s="248">
        <f t="shared" si="20"/>
        <v>15</v>
      </c>
    </row>
    <row r="541" spans="1:8" ht="24">
      <c r="A541" s="316" t="s">
        <v>6202</v>
      </c>
      <c r="B541" s="586" t="s">
        <v>6203</v>
      </c>
      <c r="C541" s="248">
        <v>5</v>
      </c>
      <c r="D541" s="248">
        <v>10</v>
      </c>
      <c r="E541" s="248">
        <v>0</v>
      </c>
      <c r="F541" s="248">
        <v>5</v>
      </c>
      <c r="G541" s="248">
        <f t="shared" si="19"/>
        <v>5</v>
      </c>
      <c r="H541" s="248">
        <f t="shared" si="20"/>
        <v>15</v>
      </c>
    </row>
    <row r="542" spans="1:8" ht="24">
      <c r="A542" s="316" t="s">
        <v>6204</v>
      </c>
      <c r="B542" s="586" t="s">
        <v>6205</v>
      </c>
      <c r="C542" s="248">
        <v>1822</v>
      </c>
      <c r="D542" s="248">
        <v>1822</v>
      </c>
      <c r="E542" s="248">
        <v>86</v>
      </c>
      <c r="F542" s="248">
        <v>70</v>
      </c>
      <c r="G542" s="248">
        <f t="shared" si="19"/>
        <v>1908</v>
      </c>
      <c r="H542" s="248">
        <f t="shared" si="20"/>
        <v>1892</v>
      </c>
    </row>
    <row r="543" spans="1:8" ht="24">
      <c r="A543" s="316" t="s">
        <v>6206</v>
      </c>
      <c r="B543" s="391" t="s">
        <v>6207</v>
      </c>
      <c r="C543" s="248">
        <v>1816</v>
      </c>
      <c r="D543" s="248">
        <v>1816</v>
      </c>
      <c r="E543" s="248">
        <v>86</v>
      </c>
      <c r="F543" s="248">
        <v>25</v>
      </c>
      <c r="G543" s="248">
        <f t="shared" si="19"/>
        <v>1902</v>
      </c>
      <c r="H543" s="248">
        <f t="shared" si="20"/>
        <v>1841</v>
      </c>
    </row>
    <row r="544" spans="1:8" ht="24">
      <c r="A544" s="316" t="s">
        <v>6208</v>
      </c>
      <c r="B544" s="391" t="s">
        <v>6209</v>
      </c>
      <c r="C544" s="248">
        <v>1263</v>
      </c>
      <c r="D544" s="248">
        <v>1200</v>
      </c>
      <c r="E544" s="248">
        <v>37</v>
      </c>
      <c r="F544" s="248">
        <v>25</v>
      </c>
      <c r="G544" s="248">
        <f t="shared" si="19"/>
        <v>1300</v>
      </c>
      <c r="H544" s="248">
        <f t="shared" si="20"/>
        <v>1225</v>
      </c>
    </row>
    <row r="545" spans="1:8" ht="24">
      <c r="A545" s="316" t="s">
        <v>6210</v>
      </c>
      <c r="B545" s="391" t="s">
        <v>6211</v>
      </c>
      <c r="C545" s="248">
        <v>401</v>
      </c>
      <c r="D545" s="248">
        <v>401</v>
      </c>
      <c r="E545" s="248">
        <v>105</v>
      </c>
      <c r="F545" s="248">
        <v>105</v>
      </c>
      <c r="G545" s="248">
        <f t="shared" si="19"/>
        <v>506</v>
      </c>
      <c r="H545" s="248">
        <f t="shared" si="20"/>
        <v>506</v>
      </c>
    </row>
    <row r="546" spans="1:8" ht="24">
      <c r="A546" s="316" t="s">
        <v>6212</v>
      </c>
      <c r="B546" s="391" t="s">
        <v>6213</v>
      </c>
      <c r="C546" s="248">
        <v>264</v>
      </c>
      <c r="D546" s="248">
        <v>264</v>
      </c>
      <c r="E546" s="248">
        <v>6</v>
      </c>
      <c r="F546" s="248">
        <v>2</v>
      </c>
      <c r="G546" s="248">
        <f t="shared" si="19"/>
        <v>270</v>
      </c>
      <c r="H546" s="248">
        <f t="shared" si="20"/>
        <v>266</v>
      </c>
    </row>
    <row r="547" spans="1:8" ht="24">
      <c r="A547" s="316" t="s">
        <v>6214</v>
      </c>
      <c r="B547" s="392" t="s">
        <v>6215</v>
      </c>
      <c r="C547" s="248">
        <v>38</v>
      </c>
      <c r="D547" s="248">
        <v>50</v>
      </c>
      <c r="E547" s="248">
        <v>35</v>
      </c>
      <c r="F547" s="248">
        <v>20</v>
      </c>
      <c r="G547" s="248">
        <f t="shared" si="19"/>
        <v>73</v>
      </c>
      <c r="H547" s="248">
        <f t="shared" si="20"/>
        <v>70</v>
      </c>
    </row>
    <row r="548" spans="1:8" ht="24">
      <c r="A548" s="316" t="s">
        <v>6216</v>
      </c>
      <c r="B548" s="391" t="s">
        <v>6217</v>
      </c>
      <c r="C548" s="248">
        <v>69</v>
      </c>
      <c r="D548" s="248">
        <v>300</v>
      </c>
      <c r="E548" s="248">
        <v>110</v>
      </c>
      <c r="F548" s="248">
        <v>50</v>
      </c>
      <c r="G548" s="248">
        <f t="shared" si="19"/>
        <v>179</v>
      </c>
      <c r="H548" s="248">
        <f t="shared" si="20"/>
        <v>350</v>
      </c>
    </row>
    <row r="549" spans="1:8" ht="24">
      <c r="A549" s="316" t="s">
        <v>6218</v>
      </c>
      <c r="B549" s="391" t="s">
        <v>6219</v>
      </c>
      <c r="C549" s="248">
        <v>64</v>
      </c>
      <c r="D549" s="248">
        <v>40</v>
      </c>
      <c r="E549" s="248">
        <v>88</v>
      </c>
      <c r="F549" s="248">
        <v>50</v>
      </c>
      <c r="G549" s="248">
        <f t="shared" si="19"/>
        <v>152</v>
      </c>
      <c r="H549" s="248">
        <f t="shared" si="20"/>
        <v>90</v>
      </c>
    </row>
    <row r="550" spans="1:8" ht="24">
      <c r="A550" s="316" t="s">
        <v>6220</v>
      </c>
      <c r="B550" s="586" t="s">
        <v>6221</v>
      </c>
      <c r="C550" s="248">
        <v>661</v>
      </c>
      <c r="D550" s="248">
        <v>661</v>
      </c>
      <c r="E550" s="248">
        <v>29</v>
      </c>
      <c r="F550" s="248">
        <v>25</v>
      </c>
      <c r="G550" s="248">
        <f t="shared" si="19"/>
        <v>690</v>
      </c>
      <c r="H550" s="248">
        <f t="shared" si="20"/>
        <v>686</v>
      </c>
    </row>
    <row r="551" spans="1:8" ht="24">
      <c r="A551" s="316" t="s">
        <v>6222</v>
      </c>
      <c r="B551" s="586" t="s">
        <v>6223</v>
      </c>
      <c r="C551" s="248">
        <v>361</v>
      </c>
      <c r="D551" s="248">
        <v>361</v>
      </c>
      <c r="E551" s="248">
        <v>4</v>
      </c>
      <c r="F551" s="248">
        <v>10</v>
      </c>
      <c r="G551" s="248">
        <f t="shared" si="19"/>
        <v>365</v>
      </c>
      <c r="H551" s="248">
        <f t="shared" si="20"/>
        <v>371</v>
      </c>
    </row>
    <row r="552" spans="1:8" ht="24">
      <c r="A552" s="316" t="s">
        <v>6224</v>
      </c>
      <c r="B552" s="586" t="s">
        <v>6225</v>
      </c>
      <c r="C552" s="248">
        <v>113</v>
      </c>
      <c r="D552" s="248">
        <v>60</v>
      </c>
      <c r="E552" s="248">
        <v>1</v>
      </c>
      <c r="F552" s="248">
        <v>1</v>
      </c>
      <c r="G552" s="248">
        <f t="shared" si="19"/>
        <v>114</v>
      </c>
      <c r="H552" s="248">
        <f t="shared" si="20"/>
        <v>61</v>
      </c>
    </row>
    <row r="553" spans="1:8" ht="24">
      <c r="A553" s="316" t="s">
        <v>6226</v>
      </c>
      <c r="B553" s="586" t="s">
        <v>6227</v>
      </c>
      <c r="C553" s="248">
        <v>0</v>
      </c>
      <c r="D553" s="248">
        <v>1</v>
      </c>
      <c r="E553" s="248">
        <v>0</v>
      </c>
      <c r="F553" s="248">
        <v>1</v>
      </c>
      <c r="G553" s="248">
        <f t="shared" si="19"/>
        <v>0</v>
      </c>
      <c r="H553" s="248">
        <f t="shared" si="20"/>
        <v>2</v>
      </c>
    </row>
    <row r="554" spans="1:8" ht="24">
      <c r="A554" s="429" t="s">
        <v>6228</v>
      </c>
      <c r="B554" s="594" t="s">
        <v>6229</v>
      </c>
      <c r="C554" s="248">
        <v>0</v>
      </c>
      <c r="D554" s="248">
        <v>1</v>
      </c>
      <c r="E554" s="248">
        <v>0</v>
      </c>
      <c r="F554" s="248">
        <v>1</v>
      </c>
      <c r="G554" s="248">
        <f t="shared" ref="G554:G616" si="21">C554+E554</f>
        <v>0</v>
      </c>
      <c r="H554" s="248">
        <f t="shared" ref="H554:H616" si="22">D554+F554</f>
        <v>2</v>
      </c>
    </row>
    <row r="555" spans="1:8">
      <c r="A555" s="384" t="s">
        <v>6230</v>
      </c>
      <c r="B555" s="595" t="s">
        <v>6231</v>
      </c>
      <c r="C555" s="248">
        <v>187</v>
      </c>
      <c r="D555" s="248">
        <v>150</v>
      </c>
      <c r="E555" s="248">
        <v>1</v>
      </c>
      <c r="F555" s="248">
        <v>4500</v>
      </c>
      <c r="G555" s="248">
        <f t="shared" si="21"/>
        <v>188</v>
      </c>
      <c r="H555" s="248">
        <f t="shared" si="22"/>
        <v>4650</v>
      </c>
    </row>
    <row r="556" spans="1:8" ht="24">
      <c r="A556" s="429" t="s">
        <v>6232</v>
      </c>
      <c r="B556" s="539" t="s">
        <v>6233</v>
      </c>
      <c r="C556" s="248">
        <v>402</v>
      </c>
      <c r="D556" s="248">
        <v>402</v>
      </c>
      <c r="E556" s="248">
        <v>0</v>
      </c>
      <c r="F556" s="248">
        <v>1</v>
      </c>
      <c r="G556" s="248">
        <f t="shared" si="21"/>
        <v>402</v>
      </c>
      <c r="H556" s="248">
        <f t="shared" si="22"/>
        <v>403</v>
      </c>
    </row>
    <row r="557" spans="1:8" ht="24">
      <c r="A557" s="429" t="s">
        <v>6234</v>
      </c>
      <c r="B557" s="539" t="s">
        <v>6235</v>
      </c>
      <c r="C557" s="248">
        <v>2</v>
      </c>
      <c r="D557" s="248">
        <v>10</v>
      </c>
      <c r="E557" s="248">
        <v>0</v>
      </c>
      <c r="F557" s="248">
        <v>1</v>
      </c>
      <c r="G557" s="248">
        <f t="shared" si="21"/>
        <v>2</v>
      </c>
      <c r="H557" s="248">
        <f t="shared" si="22"/>
        <v>11</v>
      </c>
    </row>
    <row r="558" spans="1:8" ht="24">
      <c r="A558" s="340" t="s">
        <v>6236</v>
      </c>
      <c r="B558" s="341" t="s">
        <v>6237</v>
      </c>
      <c r="C558" s="248">
        <v>0</v>
      </c>
      <c r="D558" s="248">
        <v>1</v>
      </c>
      <c r="E558" s="248">
        <v>0</v>
      </c>
      <c r="F558" s="248">
        <v>1</v>
      </c>
      <c r="G558" s="248">
        <f t="shared" si="21"/>
        <v>0</v>
      </c>
      <c r="H558" s="248">
        <f t="shared" si="22"/>
        <v>2</v>
      </c>
    </row>
    <row r="559" spans="1:8" ht="24">
      <c r="A559" s="429" t="s">
        <v>6238</v>
      </c>
      <c r="B559" s="539" t="s">
        <v>6239</v>
      </c>
      <c r="C559" s="248">
        <v>0</v>
      </c>
      <c r="D559" s="248">
        <v>10</v>
      </c>
      <c r="E559" s="248">
        <v>0</v>
      </c>
      <c r="F559" s="248">
        <v>1</v>
      </c>
      <c r="G559" s="248">
        <f t="shared" si="21"/>
        <v>0</v>
      </c>
      <c r="H559" s="248">
        <f t="shared" si="22"/>
        <v>11</v>
      </c>
    </row>
    <row r="560" spans="1:8" ht="24">
      <c r="A560" s="429" t="s">
        <v>6240</v>
      </c>
      <c r="B560" s="594" t="s">
        <v>6241</v>
      </c>
      <c r="C560" s="248">
        <v>0</v>
      </c>
      <c r="D560" s="248">
        <v>20</v>
      </c>
      <c r="E560" s="248">
        <v>0</v>
      </c>
      <c r="F560" s="248">
        <v>5</v>
      </c>
      <c r="G560" s="248">
        <f t="shared" si="21"/>
        <v>0</v>
      </c>
      <c r="H560" s="248">
        <f t="shared" si="22"/>
        <v>25</v>
      </c>
    </row>
    <row r="561" spans="1:8" ht="24">
      <c r="A561" s="429" t="s">
        <v>6242</v>
      </c>
      <c r="B561" s="594" t="s">
        <v>6243</v>
      </c>
      <c r="C561" s="248">
        <v>125</v>
      </c>
      <c r="D561" s="248">
        <v>50</v>
      </c>
      <c r="E561" s="248">
        <v>2</v>
      </c>
      <c r="F561" s="248">
        <v>10</v>
      </c>
      <c r="G561" s="248">
        <f t="shared" si="21"/>
        <v>127</v>
      </c>
      <c r="H561" s="248">
        <f t="shared" si="22"/>
        <v>60</v>
      </c>
    </row>
    <row r="562" spans="1:8" ht="24">
      <c r="A562" s="429" t="s">
        <v>6244</v>
      </c>
      <c r="B562" s="489" t="s">
        <v>6245</v>
      </c>
      <c r="C562" s="248">
        <v>0</v>
      </c>
      <c r="D562" s="248">
        <v>1</v>
      </c>
      <c r="E562" s="248">
        <v>0</v>
      </c>
      <c r="F562" s="248">
        <v>1</v>
      </c>
      <c r="G562" s="248">
        <f t="shared" si="21"/>
        <v>0</v>
      </c>
      <c r="H562" s="248">
        <f t="shared" si="22"/>
        <v>2</v>
      </c>
    </row>
    <row r="563" spans="1:8" ht="24">
      <c r="A563" s="429" t="s">
        <v>6246</v>
      </c>
      <c r="B563" s="489" t="s">
        <v>6247</v>
      </c>
      <c r="C563" s="248">
        <v>743</v>
      </c>
      <c r="D563" s="248">
        <v>743</v>
      </c>
      <c r="E563" s="248">
        <v>9</v>
      </c>
      <c r="F563" s="248">
        <v>250</v>
      </c>
      <c r="G563" s="248">
        <f t="shared" si="21"/>
        <v>752</v>
      </c>
      <c r="H563" s="248">
        <f t="shared" si="22"/>
        <v>993</v>
      </c>
    </row>
    <row r="564" spans="1:8" ht="24">
      <c r="A564" s="429" t="s">
        <v>6248</v>
      </c>
      <c r="B564" s="489" t="s">
        <v>6249</v>
      </c>
      <c r="C564" s="248">
        <v>65</v>
      </c>
      <c r="D564" s="248">
        <v>30</v>
      </c>
      <c r="E564" s="248">
        <v>0</v>
      </c>
      <c r="F564" s="248">
        <v>5</v>
      </c>
      <c r="G564" s="248">
        <f t="shared" si="21"/>
        <v>65</v>
      </c>
      <c r="H564" s="248">
        <f t="shared" si="22"/>
        <v>35</v>
      </c>
    </row>
    <row r="565" spans="1:8" ht="24">
      <c r="A565" s="429" t="s">
        <v>6250</v>
      </c>
      <c r="B565" s="489" t="s">
        <v>6251</v>
      </c>
      <c r="C565" s="248">
        <v>187</v>
      </c>
      <c r="D565" s="248">
        <v>150</v>
      </c>
      <c r="E565" s="248">
        <v>49</v>
      </c>
      <c r="F565" s="248">
        <v>10</v>
      </c>
      <c r="G565" s="248">
        <f t="shared" si="21"/>
        <v>236</v>
      </c>
      <c r="H565" s="248">
        <f t="shared" si="22"/>
        <v>160</v>
      </c>
    </row>
    <row r="566" spans="1:8" ht="24">
      <c r="A566" s="429" t="s">
        <v>6252</v>
      </c>
      <c r="B566" s="489" t="s">
        <v>6253</v>
      </c>
      <c r="C566" s="248">
        <v>752</v>
      </c>
      <c r="D566" s="248">
        <v>752</v>
      </c>
      <c r="E566" s="248">
        <v>12</v>
      </c>
      <c r="F566" s="248">
        <v>210</v>
      </c>
      <c r="G566" s="248">
        <f t="shared" si="21"/>
        <v>764</v>
      </c>
      <c r="H566" s="248">
        <f t="shared" si="22"/>
        <v>962</v>
      </c>
    </row>
    <row r="567" spans="1:8" ht="24">
      <c r="A567" s="429" t="s">
        <v>6254</v>
      </c>
      <c r="B567" s="489" t="s">
        <v>6255</v>
      </c>
      <c r="C567" s="248">
        <v>754</v>
      </c>
      <c r="D567" s="248">
        <v>754</v>
      </c>
      <c r="E567" s="248">
        <v>12</v>
      </c>
      <c r="F567" s="248">
        <v>180</v>
      </c>
      <c r="G567" s="248">
        <f t="shared" si="21"/>
        <v>766</v>
      </c>
      <c r="H567" s="248">
        <f t="shared" si="22"/>
        <v>934</v>
      </c>
    </row>
    <row r="568" spans="1:8" ht="24">
      <c r="A568" s="429" t="s">
        <v>6256</v>
      </c>
      <c r="B568" s="489" t="s">
        <v>6257</v>
      </c>
      <c r="C568" s="248">
        <v>752</v>
      </c>
      <c r="D568" s="248">
        <v>752</v>
      </c>
      <c r="E568" s="248">
        <v>8</v>
      </c>
      <c r="F568" s="248">
        <v>180</v>
      </c>
      <c r="G568" s="248">
        <f t="shared" si="21"/>
        <v>760</v>
      </c>
      <c r="H568" s="248">
        <f t="shared" si="22"/>
        <v>932</v>
      </c>
    </row>
    <row r="569" spans="1:8" ht="24">
      <c r="A569" s="429" t="s">
        <v>6258</v>
      </c>
      <c r="B569" s="489" t="s">
        <v>6259</v>
      </c>
      <c r="C569" s="248">
        <v>746</v>
      </c>
      <c r="D569" s="248">
        <v>746</v>
      </c>
      <c r="E569" s="248">
        <v>11</v>
      </c>
      <c r="F569" s="248">
        <v>25</v>
      </c>
      <c r="G569" s="248">
        <f t="shared" si="21"/>
        <v>757</v>
      </c>
      <c r="H569" s="248">
        <f t="shared" si="22"/>
        <v>771</v>
      </c>
    </row>
    <row r="570" spans="1:8" ht="24">
      <c r="A570" s="429" t="s">
        <v>6260</v>
      </c>
      <c r="B570" s="489" t="s">
        <v>6261</v>
      </c>
      <c r="C570" s="248">
        <v>218</v>
      </c>
      <c r="D570" s="248">
        <v>150</v>
      </c>
      <c r="E570" s="248">
        <v>0</v>
      </c>
      <c r="F570" s="248">
        <v>1</v>
      </c>
      <c r="G570" s="248">
        <f t="shared" si="21"/>
        <v>218</v>
      </c>
      <c r="H570" s="248">
        <f t="shared" si="22"/>
        <v>151</v>
      </c>
    </row>
    <row r="571" spans="1:8" ht="24">
      <c r="A571" s="429" t="s">
        <v>6262</v>
      </c>
      <c r="B571" s="489" t="s">
        <v>6263</v>
      </c>
      <c r="C571" s="248">
        <v>226</v>
      </c>
      <c r="D571" s="248">
        <v>200</v>
      </c>
      <c r="E571" s="248">
        <v>0</v>
      </c>
      <c r="F571" s="248">
        <v>25</v>
      </c>
      <c r="G571" s="248">
        <f t="shared" si="21"/>
        <v>226</v>
      </c>
      <c r="H571" s="248">
        <f t="shared" si="22"/>
        <v>225</v>
      </c>
    </row>
    <row r="572" spans="1:8" ht="24">
      <c r="A572" s="429" t="s">
        <v>6264</v>
      </c>
      <c r="B572" s="489" t="s">
        <v>6265</v>
      </c>
      <c r="C572" s="248">
        <v>0</v>
      </c>
      <c r="D572" s="248">
        <v>100</v>
      </c>
      <c r="E572" s="248">
        <v>0</v>
      </c>
      <c r="F572" s="248">
        <v>10</v>
      </c>
      <c r="G572" s="248">
        <f t="shared" si="21"/>
        <v>0</v>
      </c>
      <c r="H572" s="248">
        <f t="shared" si="22"/>
        <v>110</v>
      </c>
    </row>
    <row r="573" spans="1:8" ht="24">
      <c r="A573" s="429" t="s">
        <v>6266</v>
      </c>
      <c r="B573" s="489" t="s">
        <v>6267</v>
      </c>
      <c r="C573" s="248">
        <v>0</v>
      </c>
      <c r="D573" s="248">
        <v>15</v>
      </c>
      <c r="E573" s="248">
        <v>0</v>
      </c>
      <c r="F573" s="248">
        <v>1</v>
      </c>
      <c r="G573" s="248">
        <f t="shared" si="21"/>
        <v>0</v>
      </c>
      <c r="H573" s="248">
        <f t="shared" si="22"/>
        <v>16</v>
      </c>
    </row>
    <row r="574" spans="1:8" ht="24">
      <c r="A574" s="429" t="s">
        <v>6268</v>
      </c>
      <c r="B574" s="489" t="s">
        <v>6269</v>
      </c>
      <c r="C574" s="248">
        <v>180</v>
      </c>
      <c r="D574" s="248">
        <v>100</v>
      </c>
      <c r="E574" s="248">
        <v>49</v>
      </c>
      <c r="F574" s="248">
        <v>20</v>
      </c>
      <c r="G574" s="248">
        <f t="shared" si="21"/>
        <v>229</v>
      </c>
      <c r="H574" s="248">
        <f t="shared" si="22"/>
        <v>120</v>
      </c>
    </row>
    <row r="575" spans="1:8" ht="24">
      <c r="A575" s="429" t="s">
        <v>6270</v>
      </c>
      <c r="B575" s="539" t="s">
        <v>6271</v>
      </c>
      <c r="C575" s="248">
        <v>181</v>
      </c>
      <c r="D575" s="248">
        <v>150</v>
      </c>
      <c r="E575" s="248">
        <v>49</v>
      </c>
      <c r="F575" s="248">
        <v>25</v>
      </c>
      <c r="G575" s="248">
        <f t="shared" si="21"/>
        <v>230</v>
      </c>
      <c r="H575" s="248">
        <f t="shared" si="22"/>
        <v>175</v>
      </c>
    </row>
    <row r="576" spans="1:8" ht="24">
      <c r="A576" s="429" t="s">
        <v>6272</v>
      </c>
      <c r="B576" s="539" t="s">
        <v>6273</v>
      </c>
      <c r="C576" s="248">
        <v>0</v>
      </c>
      <c r="D576" s="248">
        <v>5</v>
      </c>
      <c r="E576" s="248">
        <v>0</v>
      </c>
      <c r="F576" s="248">
        <v>1</v>
      </c>
      <c r="G576" s="248">
        <f t="shared" si="21"/>
        <v>0</v>
      </c>
      <c r="H576" s="248">
        <f t="shared" si="22"/>
        <v>6</v>
      </c>
    </row>
    <row r="577" spans="1:8" ht="24">
      <c r="A577" s="340" t="s">
        <v>6274</v>
      </c>
      <c r="B577" s="341" t="s">
        <v>6275</v>
      </c>
      <c r="C577" s="248">
        <v>81</v>
      </c>
      <c r="D577" s="248">
        <v>50</v>
      </c>
      <c r="E577" s="248">
        <v>19</v>
      </c>
      <c r="F577" s="248">
        <v>10</v>
      </c>
      <c r="G577" s="248">
        <f t="shared" si="21"/>
        <v>100</v>
      </c>
      <c r="H577" s="248">
        <f t="shared" si="22"/>
        <v>60</v>
      </c>
    </row>
    <row r="578" spans="1:8" ht="24">
      <c r="A578" s="429" t="s">
        <v>6276</v>
      </c>
      <c r="B578" s="539" t="s">
        <v>6277</v>
      </c>
      <c r="C578" s="248">
        <v>0</v>
      </c>
      <c r="D578" s="248">
        <v>1</v>
      </c>
      <c r="E578" s="248">
        <v>0</v>
      </c>
      <c r="F578" s="248">
        <v>1</v>
      </c>
      <c r="G578" s="248">
        <f t="shared" si="21"/>
        <v>0</v>
      </c>
      <c r="H578" s="248">
        <f t="shared" si="22"/>
        <v>2</v>
      </c>
    </row>
    <row r="579" spans="1:8" ht="24">
      <c r="A579" s="429" t="s">
        <v>6278</v>
      </c>
      <c r="B579" s="489" t="s">
        <v>6279</v>
      </c>
      <c r="C579" s="248">
        <v>716</v>
      </c>
      <c r="D579" s="248">
        <v>716</v>
      </c>
      <c r="E579" s="248">
        <v>15</v>
      </c>
      <c r="F579" s="248">
        <v>25</v>
      </c>
      <c r="G579" s="248">
        <f t="shared" si="21"/>
        <v>731</v>
      </c>
      <c r="H579" s="248">
        <f t="shared" si="22"/>
        <v>741</v>
      </c>
    </row>
    <row r="580" spans="1:8" ht="24">
      <c r="A580" s="429" t="s">
        <v>6280</v>
      </c>
      <c r="B580" s="539" t="s">
        <v>6281</v>
      </c>
      <c r="C580" s="248">
        <v>410</v>
      </c>
      <c r="D580" s="248">
        <v>410</v>
      </c>
      <c r="E580" s="248">
        <v>27</v>
      </c>
      <c r="F580" s="248">
        <v>50</v>
      </c>
      <c r="G580" s="248">
        <f t="shared" si="21"/>
        <v>437</v>
      </c>
      <c r="H580" s="248">
        <f t="shared" si="22"/>
        <v>460</v>
      </c>
    </row>
    <row r="581" spans="1:8" ht="24">
      <c r="A581" s="429" t="s">
        <v>6282</v>
      </c>
      <c r="B581" s="539" t="s">
        <v>6283</v>
      </c>
      <c r="C581" s="248">
        <v>27</v>
      </c>
      <c r="D581" s="248">
        <v>30</v>
      </c>
      <c r="E581" s="248">
        <v>0</v>
      </c>
      <c r="F581" s="248">
        <v>10</v>
      </c>
      <c r="G581" s="248">
        <f t="shared" si="21"/>
        <v>27</v>
      </c>
      <c r="H581" s="248">
        <f t="shared" si="22"/>
        <v>40</v>
      </c>
    </row>
    <row r="582" spans="1:8" ht="24">
      <c r="A582" s="429" t="s">
        <v>6284</v>
      </c>
      <c r="B582" s="489" t="s">
        <v>6285</v>
      </c>
      <c r="C582" s="248">
        <v>0</v>
      </c>
      <c r="D582" s="248">
        <v>1</v>
      </c>
      <c r="E582" s="248">
        <v>0</v>
      </c>
      <c r="F582" s="248">
        <v>1</v>
      </c>
      <c r="G582" s="248">
        <f t="shared" si="21"/>
        <v>0</v>
      </c>
      <c r="H582" s="248">
        <f t="shared" si="22"/>
        <v>2</v>
      </c>
    </row>
    <row r="583" spans="1:8">
      <c r="A583" s="596" t="s">
        <v>6286</v>
      </c>
      <c r="B583" s="347" t="s">
        <v>6287</v>
      </c>
      <c r="C583" s="248">
        <v>14</v>
      </c>
      <c r="D583" s="248">
        <v>15</v>
      </c>
      <c r="E583" s="248">
        <v>0</v>
      </c>
      <c r="F583" s="248">
        <v>1</v>
      </c>
      <c r="G583" s="248">
        <f t="shared" si="21"/>
        <v>14</v>
      </c>
      <c r="H583" s="248">
        <f t="shared" si="22"/>
        <v>16</v>
      </c>
    </row>
    <row r="584" spans="1:8">
      <c r="A584" s="596" t="s">
        <v>6288</v>
      </c>
      <c r="B584" s="347" t="s">
        <v>6289</v>
      </c>
      <c r="C584" s="248">
        <v>120</v>
      </c>
      <c r="D584" s="248">
        <v>120</v>
      </c>
      <c r="E584" s="248">
        <v>4</v>
      </c>
      <c r="F584" s="248">
        <v>10</v>
      </c>
      <c r="G584" s="248">
        <f t="shared" si="21"/>
        <v>124</v>
      </c>
      <c r="H584" s="248">
        <f t="shared" si="22"/>
        <v>130</v>
      </c>
    </row>
    <row r="585" spans="1:8" ht="24">
      <c r="A585" s="429" t="s">
        <v>6290</v>
      </c>
      <c r="B585" s="489" t="s">
        <v>6291</v>
      </c>
      <c r="C585" s="248">
        <v>3521</v>
      </c>
      <c r="D585" s="248">
        <v>3521</v>
      </c>
      <c r="E585" s="248">
        <v>128</v>
      </c>
      <c r="F585" s="248">
        <v>100</v>
      </c>
      <c r="G585" s="248">
        <f t="shared" si="21"/>
        <v>3649</v>
      </c>
      <c r="H585" s="248">
        <f t="shared" si="22"/>
        <v>3621</v>
      </c>
    </row>
    <row r="586" spans="1:8" ht="24">
      <c r="A586" s="429" t="s">
        <v>6292</v>
      </c>
      <c r="B586" s="489" t="s">
        <v>6293</v>
      </c>
      <c r="C586" s="248">
        <v>881</v>
      </c>
      <c r="D586" s="248">
        <v>881</v>
      </c>
      <c r="E586" s="248">
        <v>88</v>
      </c>
      <c r="F586" s="248">
        <v>15</v>
      </c>
      <c r="G586" s="248">
        <f t="shared" si="21"/>
        <v>969</v>
      </c>
      <c r="H586" s="248">
        <f t="shared" si="22"/>
        <v>896</v>
      </c>
    </row>
    <row r="587" spans="1:8">
      <c r="A587" s="108" t="s">
        <v>2107</v>
      </c>
      <c r="B587" s="109" t="s">
        <v>2108</v>
      </c>
      <c r="C587" s="248">
        <v>0</v>
      </c>
      <c r="D587" s="248">
        <v>1</v>
      </c>
      <c r="E587" s="248">
        <v>1</v>
      </c>
      <c r="F587" s="248">
        <v>1</v>
      </c>
      <c r="G587" s="248">
        <f t="shared" si="21"/>
        <v>1</v>
      </c>
      <c r="H587" s="248">
        <f t="shared" si="22"/>
        <v>2</v>
      </c>
    </row>
    <row r="588" spans="1:8">
      <c r="A588" s="108" t="s">
        <v>2119</v>
      </c>
      <c r="B588" s="109" t="s">
        <v>2120</v>
      </c>
      <c r="C588" s="248">
        <v>0</v>
      </c>
      <c r="D588" s="248">
        <v>1</v>
      </c>
      <c r="E588" s="248">
        <v>174</v>
      </c>
      <c r="F588" s="248">
        <v>1</v>
      </c>
      <c r="G588" s="248">
        <f t="shared" si="21"/>
        <v>174</v>
      </c>
      <c r="H588" s="248">
        <f t="shared" si="22"/>
        <v>2</v>
      </c>
    </row>
    <row r="589" spans="1:8">
      <c r="A589" s="108" t="s">
        <v>2299</v>
      </c>
      <c r="B589" s="109" t="s">
        <v>2300</v>
      </c>
      <c r="C589" s="248">
        <v>0</v>
      </c>
      <c r="D589" s="248">
        <v>0</v>
      </c>
      <c r="E589" s="248">
        <v>1</v>
      </c>
      <c r="F589" s="248">
        <v>1</v>
      </c>
      <c r="G589" s="248">
        <f t="shared" si="21"/>
        <v>1</v>
      </c>
      <c r="H589" s="248">
        <f t="shared" si="22"/>
        <v>1</v>
      </c>
    </row>
    <row r="590" spans="1:8">
      <c r="A590" s="108" t="s">
        <v>2309</v>
      </c>
      <c r="B590" s="109" t="s">
        <v>2310</v>
      </c>
      <c r="C590" s="248">
        <v>0</v>
      </c>
      <c r="D590" s="248">
        <v>0</v>
      </c>
      <c r="E590" s="248">
        <v>2</v>
      </c>
      <c r="F590" s="248">
        <v>1</v>
      </c>
      <c r="G590" s="248">
        <f t="shared" si="21"/>
        <v>2</v>
      </c>
      <c r="H590" s="248">
        <f t="shared" si="22"/>
        <v>1</v>
      </c>
    </row>
    <row r="591" spans="1:8" ht="24">
      <c r="A591" s="108" t="s">
        <v>2977</v>
      </c>
      <c r="B591" s="109" t="s">
        <v>2978</v>
      </c>
      <c r="C591" s="248">
        <v>1</v>
      </c>
      <c r="D591" s="248">
        <v>1</v>
      </c>
      <c r="E591" s="248">
        <v>0</v>
      </c>
      <c r="F591" s="248">
        <v>1</v>
      </c>
      <c r="G591" s="248">
        <f t="shared" si="21"/>
        <v>1</v>
      </c>
      <c r="H591" s="248">
        <f t="shared" si="22"/>
        <v>2</v>
      </c>
    </row>
    <row r="592" spans="1:8">
      <c r="A592" s="108" t="s">
        <v>3088</v>
      </c>
      <c r="B592" s="109" t="s">
        <v>3089</v>
      </c>
      <c r="C592" s="248">
        <v>1</v>
      </c>
      <c r="D592" s="248">
        <v>1</v>
      </c>
      <c r="E592" s="248">
        <v>1</v>
      </c>
      <c r="F592" s="248">
        <v>1</v>
      </c>
      <c r="G592" s="248">
        <f t="shared" si="21"/>
        <v>2</v>
      </c>
      <c r="H592" s="248">
        <f t="shared" si="22"/>
        <v>2</v>
      </c>
    </row>
    <row r="593" spans="1:8">
      <c r="A593" s="108" t="s">
        <v>6294</v>
      </c>
      <c r="B593" s="109" t="s">
        <v>6295</v>
      </c>
      <c r="C593" s="248">
        <v>0</v>
      </c>
      <c r="D593" s="248">
        <v>1</v>
      </c>
      <c r="E593" s="248">
        <v>4</v>
      </c>
      <c r="F593" s="248">
        <v>1</v>
      </c>
      <c r="G593" s="248">
        <f t="shared" si="21"/>
        <v>4</v>
      </c>
      <c r="H593" s="248">
        <f t="shared" si="22"/>
        <v>2</v>
      </c>
    </row>
    <row r="594" spans="1:8">
      <c r="A594" s="108" t="s">
        <v>2605</v>
      </c>
      <c r="B594" s="109" t="s">
        <v>2606</v>
      </c>
      <c r="C594" s="248">
        <v>0</v>
      </c>
      <c r="D594" s="248">
        <v>0</v>
      </c>
      <c r="E594" s="248">
        <v>3</v>
      </c>
      <c r="F594" s="248">
        <v>1</v>
      </c>
      <c r="G594" s="248">
        <f t="shared" si="21"/>
        <v>3</v>
      </c>
      <c r="H594" s="248">
        <f t="shared" si="22"/>
        <v>1</v>
      </c>
    </row>
    <row r="595" spans="1:8">
      <c r="A595" s="108" t="s">
        <v>3452</v>
      </c>
      <c r="B595" s="574" t="s">
        <v>3453</v>
      </c>
      <c r="C595" s="248">
        <v>0</v>
      </c>
      <c r="D595" s="248">
        <v>0</v>
      </c>
      <c r="E595" s="248">
        <v>1</v>
      </c>
      <c r="F595" s="248">
        <v>1</v>
      </c>
      <c r="G595" s="248">
        <f t="shared" si="21"/>
        <v>1</v>
      </c>
      <c r="H595" s="248">
        <f t="shared" si="22"/>
        <v>1</v>
      </c>
    </row>
    <row r="596" spans="1:8">
      <c r="A596" s="108" t="s">
        <v>2345</v>
      </c>
      <c r="B596" s="109" t="s">
        <v>2346</v>
      </c>
      <c r="C596" s="248">
        <v>0</v>
      </c>
      <c r="D596" s="248">
        <v>1</v>
      </c>
      <c r="E596" s="248">
        <v>2</v>
      </c>
      <c r="F596" s="248">
        <v>1</v>
      </c>
      <c r="G596" s="248">
        <f t="shared" si="21"/>
        <v>2</v>
      </c>
      <c r="H596" s="248">
        <f t="shared" si="22"/>
        <v>2</v>
      </c>
    </row>
    <row r="597" spans="1:8">
      <c r="A597" s="108" t="s">
        <v>2943</v>
      </c>
      <c r="B597" s="109" t="s">
        <v>2944</v>
      </c>
      <c r="C597" s="248">
        <v>2</v>
      </c>
      <c r="D597" s="248">
        <v>1</v>
      </c>
      <c r="E597" s="248">
        <v>0</v>
      </c>
      <c r="F597" s="248">
        <v>1</v>
      </c>
      <c r="G597" s="248">
        <f t="shared" si="21"/>
        <v>2</v>
      </c>
      <c r="H597" s="248">
        <f t="shared" si="22"/>
        <v>2</v>
      </c>
    </row>
    <row r="598" spans="1:8">
      <c r="A598" s="108" t="s">
        <v>6296</v>
      </c>
      <c r="B598" s="109" t="s">
        <v>6297</v>
      </c>
      <c r="C598" s="248">
        <v>1</v>
      </c>
      <c r="D598" s="248">
        <v>1</v>
      </c>
      <c r="E598" s="248">
        <v>91</v>
      </c>
      <c r="F598" s="248">
        <v>1</v>
      </c>
      <c r="G598" s="248">
        <f t="shared" si="21"/>
        <v>92</v>
      </c>
      <c r="H598" s="248">
        <f t="shared" si="22"/>
        <v>2</v>
      </c>
    </row>
    <row r="599" spans="1:8">
      <c r="A599" s="108" t="s">
        <v>2502</v>
      </c>
      <c r="B599" s="109" t="s">
        <v>2342</v>
      </c>
      <c r="C599" s="248">
        <v>0</v>
      </c>
      <c r="D599" s="248">
        <v>1</v>
      </c>
      <c r="E599" s="248">
        <v>1</v>
      </c>
      <c r="F599" s="248">
        <v>1</v>
      </c>
      <c r="G599" s="248">
        <f t="shared" si="21"/>
        <v>1</v>
      </c>
      <c r="H599" s="248">
        <f t="shared" si="22"/>
        <v>2</v>
      </c>
    </row>
    <row r="600" spans="1:8">
      <c r="A600" s="108" t="s">
        <v>2527</v>
      </c>
      <c r="B600" s="109" t="s">
        <v>2528</v>
      </c>
      <c r="C600" s="248">
        <v>0</v>
      </c>
      <c r="D600" s="248">
        <v>0</v>
      </c>
      <c r="E600" s="248">
        <v>1</v>
      </c>
      <c r="F600" s="248">
        <v>1</v>
      </c>
      <c r="G600" s="248">
        <f t="shared" si="21"/>
        <v>1</v>
      </c>
      <c r="H600" s="248">
        <f t="shared" si="22"/>
        <v>1</v>
      </c>
    </row>
    <row r="601" spans="1:8">
      <c r="A601" s="108" t="s">
        <v>2185</v>
      </c>
      <c r="B601" s="109" t="s">
        <v>2186</v>
      </c>
      <c r="C601" s="248">
        <v>0</v>
      </c>
      <c r="D601" s="248">
        <v>0</v>
      </c>
      <c r="E601" s="248">
        <v>34</v>
      </c>
      <c r="F601" s="248">
        <v>1</v>
      </c>
      <c r="G601" s="248">
        <f t="shared" si="21"/>
        <v>34</v>
      </c>
      <c r="H601" s="248">
        <f t="shared" si="22"/>
        <v>1</v>
      </c>
    </row>
    <row r="602" spans="1:8">
      <c r="A602" s="108" t="s">
        <v>2187</v>
      </c>
      <c r="B602" s="109" t="s">
        <v>2188</v>
      </c>
      <c r="C602" s="248">
        <v>0</v>
      </c>
      <c r="D602" s="248">
        <v>1</v>
      </c>
      <c r="E602" s="248">
        <v>7</v>
      </c>
      <c r="F602" s="248">
        <v>1</v>
      </c>
      <c r="G602" s="248">
        <f t="shared" si="21"/>
        <v>7</v>
      </c>
      <c r="H602" s="248">
        <f t="shared" si="22"/>
        <v>2</v>
      </c>
    </row>
    <row r="603" spans="1:8">
      <c r="A603" s="108" t="s">
        <v>2189</v>
      </c>
      <c r="B603" s="109" t="s">
        <v>2190</v>
      </c>
      <c r="C603" s="248">
        <v>0</v>
      </c>
      <c r="D603" s="248">
        <v>0</v>
      </c>
      <c r="E603" s="248">
        <v>1</v>
      </c>
      <c r="F603" s="248">
        <v>1</v>
      </c>
      <c r="G603" s="248">
        <f t="shared" si="21"/>
        <v>1</v>
      </c>
      <c r="H603" s="248">
        <f t="shared" si="22"/>
        <v>1</v>
      </c>
    </row>
    <row r="604" spans="1:8">
      <c r="A604" s="108" t="s">
        <v>5127</v>
      </c>
      <c r="B604" s="109" t="s">
        <v>5128</v>
      </c>
      <c r="C604" s="248">
        <v>0</v>
      </c>
      <c r="D604" s="248">
        <v>0</v>
      </c>
      <c r="E604" s="248">
        <v>2</v>
      </c>
      <c r="F604" s="248">
        <v>1</v>
      </c>
      <c r="G604" s="248">
        <f t="shared" si="21"/>
        <v>2</v>
      </c>
      <c r="H604" s="248">
        <f t="shared" si="22"/>
        <v>1</v>
      </c>
    </row>
    <row r="605" spans="1:8" ht="24">
      <c r="A605" s="108" t="s">
        <v>3474</v>
      </c>
      <c r="B605" s="109" t="s">
        <v>3475</v>
      </c>
      <c r="C605" s="248">
        <v>0</v>
      </c>
      <c r="D605" s="248">
        <v>0</v>
      </c>
      <c r="E605" s="248">
        <v>2</v>
      </c>
      <c r="F605" s="248">
        <v>1</v>
      </c>
      <c r="G605" s="248">
        <f t="shared" si="21"/>
        <v>2</v>
      </c>
      <c r="H605" s="248">
        <f t="shared" si="22"/>
        <v>1</v>
      </c>
    </row>
    <row r="606" spans="1:8">
      <c r="A606" s="108" t="s">
        <v>2233</v>
      </c>
      <c r="B606" s="109" t="s">
        <v>2234</v>
      </c>
      <c r="C606" s="248">
        <v>0</v>
      </c>
      <c r="D606" s="248">
        <v>1</v>
      </c>
      <c r="E606" s="248">
        <v>3</v>
      </c>
      <c r="F606" s="248">
        <v>1</v>
      </c>
      <c r="G606" s="248">
        <f t="shared" si="21"/>
        <v>3</v>
      </c>
      <c r="H606" s="248">
        <f t="shared" si="22"/>
        <v>2</v>
      </c>
    </row>
    <row r="607" spans="1:8">
      <c r="A607" s="108" t="s">
        <v>5400</v>
      </c>
      <c r="B607" s="109" t="s">
        <v>5401</v>
      </c>
      <c r="C607" s="248">
        <v>1</v>
      </c>
      <c r="D607" s="248">
        <v>10</v>
      </c>
      <c r="E607" s="248">
        <v>2</v>
      </c>
      <c r="F607" s="248">
        <v>1</v>
      </c>
      <c r="G607" s="248">
        <f t="shared" si="21"/>
        <v>3</v>
      </c>
      <c r="H607" s="248">
        <f t="shared" si="22"/>
        <v>11</v>
      </c>
    </row>
    <row r="608" spans="1:8">
      <c r="A608" s="108" t="s">
        <v>2567</v>
      </c>
      <c r="B608" s="109" t="s">
        <v>2568</v>
      </c>
      <c r="C608" s="248">
        <v>0</v>
      </c>
      <c r="D608" s="248">
        <v>0</v>
      </c>
      <c r="E608" s="248">
        <v>8</v>
      </c>
      <c r="F608" s="248">
        <v>1</v>
      </c>
      <c r="G608" s="248">
        <f t="shared" si="21"/>
        <v>8</v>
      </c>
      <c r="H608" s="248">
        <f t="shared" si="22"/>
        <v>1</v>
      </c>
    </row>
    <row r="609" spans="1:8">
      <c r="A609" s="108" t="s">
        <v>5402</v>
      </c>
      <c r="B609" s="109" t="s">
        <v>5403</v>
      </c>
      <c r="C609" s="248">
        <v>1</v>
      </c>
      <c r="D609" s="248">
        <v>0</v>
      </c>
      <c r="E609" s="248">
        <v>0</v>
      </c>
      <c r="F609" s="248">
        <v>1</v>
      </c>
      <c r="G609" s="248">
        <f t="shared" si="21"/>
        <v>1</v>
      </c>
      <c r="H609" s="248">
        <f t="shared" si="22"/>
        <v>1</v>
      </c>
    </row>
    <row r="610" spans="1:8">
      <c r="A610" s="108" t="s">
        <v>2237</v>
      </c>
      <c r="B610" s="109" t="s">
        <v>2238</v>
      </c>
      <c r="C610" s="248">
        <v>1</v>
      </c>
      <c r="D610" s="248">
        <v>0</v>
      </c>
      <c r="E610" s="248">
        <v>923</v>
      </c>
      <c r="F610" s="248">
        <v>1</v>
      </c>
      <c r="G610" s="248">
        <f t="shared" si="21"/>
        <v>924</v>
      </c>
      <c r="H610" s="248">
        <f t="shared" si="22"/>
        <v>1</v>
      </c>
    </row>
    <row r="611" spans="1:8">
      <c r="A611" s="108" t="s">
        <v>5404</v>
      </c>
      <c r="B611" s="109" t="s">
        <v>5405</v>
      </c>
      <c r="C611" s="248">
        <v>0</v>
      </c>
      <c r="D611" s="248">
        <v>0</v>
      </c>
      <c r="E611" s="248">
        <v>5</v>
      </c>
      <c r="F611" s="248">
        <v>1</v>
      </c>
      <c r="G611" s="248">
        <f t="shared" si="21"/>
        <v>5</v>
      </c>
      <c r="H611" s="248">
        <f t="shared" si="22"/>
        <v>1</v>
      </c>
    </row>
    <row r="612" spans="1:8">
      <c r="A612" s="108" t="s">
        <v>6298</v>
      </c>
      <c r="B612" s="109" t="s">
        <v>6299</v>
      </c>
      <c r="C612" s="248">
        <v>0</v>
      </c>
      <c r="D612" s="248">
        <v>0</v>
      </c>
      <c r="E612" s="248">
        <v>1</v>
      </c>
      <c r="F612" s="248">
        <v>1</v>
      </c>
      <c r="G612" s="248">
        <f t="shared" si="21"/>
        <v>1</v>
      </c>
      <c r="H612" s="248">
        <f t="shared" si="22"/>
        <v>1</v>
      </c>
    </row>
    <row r="613" spans="1:8">
      <c r="A613" s="108" t="s">
        <v>5406</v>
      </c>
      <c r="B613" s="109" t="s">
        <v>5407</v>
      </c>
      <c r="C613" s="248">
        <v>0</v>
      </c>
      <c r="D613" s="248">
        <v>0</v>
      </c>
      <c r="E613" s="248">
        <v>1</v>
      </c>
      <c r="F613" s="248">
        <v>1</v>
      </c>
      <c r="G613" s="248">
        <f t="shared" si="21"/>
        <v>1</v>
      </c>
      <c r="H613" s="248">
        <f t="shared" si="22"/>
        <v>1</v>
      </c>
    </row>
    <row r="614" spans="1:8">
      <c r="A614" s="108" t="s">
        <v>2589</v>
      </c>
      <c r="B614" s="109" t="s">
        <v>2590</v>
      </c>
      <c r="C614" s="248">
        <v>0</v>
      </c>
      <c r="D614" s="248">
        <v>0</v>
      </c>
      <c r="E614" s="248">
        <v>1</v>
      </c>
      <c r="F614" s="248">
        <v>1</v>
      </c>
      <c r="G614" s="248">
        <f t="shared" si="21"/>
        <v>1</v>
      </c>
      <c r="H614" s="248">
        <f t="shared" si="22"/>
        <v>1</v>
      </c>
    </row>
    <row r="615" spans="1:8">
      <c r="A615" s="108" t="s">
        <v>3172</v>
      </c>
      <c r="B615" s="109" t="s">
        <v>3173</v>
      </c>
      <c r="C615" s="248">
        <v>0</v>
      </c>
      <c r="D615" s="248">
        <v>0</v>
      </c>
      <c r="E615" s="248">
        <v>1</v>
      </c>
      <c r="F615" s="248">
        <v>1</v>
      </c>
      <c r="G615" s="248">
        <f t="shared" si="21"/>
        <v>1</v>
      </c>
      <c r="H615" s="248">
        <f t="shared" si="22"/>
        <v>1</v>
      </c>
    </row>
    <row r="616" spans="1:8" ht="24">
      <c r="A616" s="108" t="s">
        <v>5593</v>
      </c>
      <c r="B616" s="109" t="s">
        <v>6300</v>
      </c>
      <c r="C616" s="248">
        <v>1</v>
      </c>
      <c r="D616" s="248">
        <v>5</v>
      </c>
      <c r="E616" s="248">
        <v>0</v>
      </c>
      <c r="F616" s="248">
        <v>1</v>
      </c>
      <c r="G616" s="248">
        <f t="shared" si="21"/>
        <v>1</v>
      </c>
      <c r="H616" s="248">
        <f t="shared" si="22"/>
        <v>6</v>
      </c>
    </row>
    <row r="617" spans="1:8">
      <c r="A617" s="3575" t="s">
        <v>15</v>
      </c>
      <c r="B617" s="3576"/>
      <c r="C617" s="101">
        <f t="shared" ref="C617:H617" si="23">SUM(C298:C616)</f>
        <v>72053</v>
      </c>
      <c r="D617" s="101">
        <f t="shared" si="23"/>
        <v>72253</v>
      </c>
      <c r="E617" s="101">
        <f t="shared" si="23"/>
        <v>36967</v>
      </c>
      <c r="F617" s="101">
        <f t="shared" si="23"/>
        <v>41909</v>
      </c>
      <c r="G617" s="101">
        <f t="shared" si="23"/>
        <v>109020</v>
      </c>
      <c r="H617" s="101">
        <f t="shared" si="23"/>
        <v>114162</v>
      </c>
    </row>
    <row r="618" spans="1:8">
      <c r="A618" s="3547" t="s">
        <v>2245</v>
      </c>
      <c r="B618" s="3548"/>
      <c r="C618" s="119"/>
      <c r="D618" s="119"/>
      <c r="E618" s="119"/>
      <c r="F618" s="119"/>
      <c r="G618" s="119"/>
      <c r="H618" s="119"/>
    </row>
    <row r="619" spans="1:8">
      <c r="A619" s="20" t="s">
        <v>2246</v>
      </c>
      <c r="B619" s="1354" t="s">
        <v>2247</v>
      </c>
      <c r="C619" s="119"/>
      <c r="D619" s="119"/>
      <c r="E619" s="119"/>
      <c r="F619" s="119"/>
      <c r="G619" s="119"/>
      <c r="H619" s="119"/>
    </row>
    <row r="620" spans="1:8">
      <c r="A620" s="20" t="s">
        <v>2248</v>
      </c>
      <c r="B620" s="1354" t="s">
        <v>2249</v>
      </c>
      <c r="C620" s="119"/>
      <c r="D620" s="119"/>
      <c r="E620" s="119"/>
      <c r="F620" s="119"/>
      <c r="G620" s="119"/>
      <c r="H620" s="119"/>
    </row>
    <row r="621" spans="1:8">
      <c r="A621" s="20" t="s">
        <v>2250</v>
      </c>
      <c r="B621" s="1354" t="s">
        <v>2251</v>
      </c>
      <c r="C621" s="119"/>
      <c r="D621" s="119"/>
      <c r="E621" s="119"/>
      <c r="F621" s="119"/>
      <c r="G621" s="119"/>
      <c r="H621" s="119"/>
    </row>
    <row r="622" spans="1:8">
      <c r="A622" s="20" t="s">
        <v>2252</v>
      </c>
      <c r="B622" s="1354" t="s">
        <v>2253</v>
      </c>
      <c r="C622" s="119"/>
      <c r="D622" s="119"/>
      <c r="E622" s="119"/>
      <c r="F622" s="119"/>
      <c r="G622" s="119"/>
      <c r="H622" s="119"/>
    </row>
    <row r="623" spans="1:8">
      <c r="A623" s="20" t="s">
        <v>2254</v>
      </c>
      <c r="B623" s="1354" t="s">
        <v>2255</v>
      </c>
      <c r="C623" s="119"/>
      <c r="D623" s="119"/>
      <c r="E623" s="119"/>
      <c r="F623" s="119"/>
      <c r="G623" s="119"/>
      <c r="H623" s="119"/>
    </row>
    <row r="624" spans="1:8">
      <c r="A624" s="20" t="s">
        <v>2256</v>
      </c>
      <c r="B624" s="1354" t="s">
        <v>2257</v>
      </c>
      <c r="C624" s="119"/>
      <c r="D624" s="119"/>
      <c r="E624" s="119"/>
      <c r="F624" s="119"/>
      <c r="G624" s="119"/>
      <c r="H624" s="119"/>
    </row>
    <row r="625" spans="1:8" ht="36">
      <c r="A625" s="20" t="s">
        <v>2258</v>
      </c>
      <c r="B625" s="1354" t="s">
        <v>2259</v>
      </c>
      <c r="C625" s="119"/>
      <c r="D625" s="119"/>
      <c r="E625" s="119"/>
      <c r="F625" s="119"/>
      <c r="G625" s="119"/>
      <c r="H625" s="119"/>
    </row>
    <row r="626" spans="1:8" ht="48">
      <c r="A626" s="20" t="s">
        <v>2260</v>
      </c>
      <c r="B626" s="1354" t="s">
        <v>2261</v>
      </c>
      <c r="C626" s="119"/>
      <c r="D626" s="119"/>
      <c r="E626" s="119"/>
      <c r="F626" s="119"/>
      <c r="G626" s="119"/>
      <c r="H626" s="119"/>
    </row>
    <row r="627" spans="1:8">
      <c r="A627" s="3549" t="s">
        <v>2262</v>
      </c>
      <c r="B627" s="3550"/>
      <c r="C627" s="119"/>
      <c r="D627" s="119"/>
      <c r="E627" s="119"/>
      <c r="F627" s="119"/>
      <c r="G627" s="119"/>
      <c r="H627" s="119"/>
    </row>
    <row r="628" spans="1:8">
      <c r="A628" s="3560" t="s">
        <v>2263</v>
      </c>
      <c r="B628" s="3561"/>
      <c r="C628" s="122">
        <f t="shared" ref="C628:H628" si="24">C296+C617</f>
        <v>72053</v>
      </c>
      <c r="D628" s="122">
        <f t="shared" si="24"/>
        <v>72253</v>
      </c>
      <c r="E628" s="122">
        <f t="shared" si="24"/>
        <v>39410</v>
      </c>
      <c r="F628" s="122">
        <f t="shared" si="24"/>
        <v>44535</v>
      </c>
      <c r="G628" s="122">
        <f t="shared" si="24"/>
        <v>111463</v>
      </c>
      <c r="H628" s="122">
        <f t="shared" si="24"/>
        <v>116788</v>
      </c>
    </row>
    <row r="629" spans="1:8">
      <c r="A629" s="597"/>
      <c r="B629" s="597"/>
      <c r="C629" s="598"/>
      <c r="D629" s="598"/>
      <c r="E629" s="599"/>
      <c r="F629" s="599"/>
      <c r="G629" s="548"/>
      <c r="H629" s="599"/>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autoFilter ref="A1:A1328" xr:uid="{00000000-0009-0000-0000-000036000000}"/>
  <mergeCells count="11">
    <mergeCell ref="A617:B617"/>
    <mergeCell ref="A618:B618"/>
    <mergeCell ref="A627:B627"/>
    <mergeCell ref="A628:B628"/>
    <mergeCell ref="A6:A7"/>
    <mergeCell ref="B6:B7"/>
    <mergeCell ref="C6:D6"/>
    <mergeCell ref="E6:F6"/>
    <mergeCell ref="G6:H6"/>
    <mergeCell ref="A8:B8"/>
    <mergeCell ref="A297:B297"/>
  </mergeCells>
  <conditionalFormatting sqref="A618">
    <cfRule type="duplicateValues" dxfId="204" priority="1"/>
    <cfRule type="duplicateValues" dxfId="203" priority="2"/>
  </conditionalFormatting>
  <conditionalFormatting sqref="A627">
    <cfRule type="duplicateValues" dxfId="202" priority="3"/>
    <cfRule type="duplicateValues" dxfId="201" priority="4"/>
  </conditionalFormatting>
  <conditionalFormatting sqref="A619:A626">
    <cfRule type="duplicateValues" dxfId="200" priority="5"/>
    <cfRule type="duplicateValues" dxfId="199"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1328"/>
  <sheetViews>
    <sheetView workbookViewId="0">
      <pane ySplit="7" topLeftCell="A8" activePane="bottomLeft" state="frozen"/>
      <selection pane="bottomLeft" activeCell="L14" sqref="L14"/>
    </sheetView>
  </sheetViews>
  <sheetFormatPr defaultColWidth="9.140625" defaultRowHeight="15"/>
  <cols>
    <col min="1" max="1" width="9.140625" style="501"/>
    <col min="2" max="2" width="60.7109375" style="501" customWidth="1"/>
    <col min="3" max="8" width="10.28515625" style="501" customWidth="1"/>
    <col min="9" max="16384" width="9.140625" style="501"/>
  </cols>
  <sheetData>
    <row r="1" spans="1:11">
      <c r="A1" s="275"/>
      <c r="B1" s="236" t="s">
        <v>0</v>
      </c>
      <c r="C1" s="502" t="s">
        <v>251</v>
      </c>
      <c r="D1" s="84"/>
      <c r="E1" s="280"/>
      <c r="F1" s="84"/>
      <c r="G1" s="136"/>
      <c r="H1" s="84"/>
      <c r="I1" s="515"/>
      <c r="J1" s="515"/>
      <c r="K1" s="515"/>
    </row>
    <row r="2" spans="1:11">
      <c r="A2" s="275"/>
      <c r="B2" s="236" t="s">
        <v>2</v>
      </c>
      <c r="C2" s="84" t="s">
        <v>5141</v>
      </c>
      <c r="D2" s="279"/>
      <c r="E2" s="280"/>
      <c r="F2" s="279"/>
      <c r="G2" s="136"/>
      <c r="H2" s="279"/>
      <c r="I2" s="515"/>
      <c r="J2" s="515"/>
      <c r="K2" s="515"/>
    </row>
    <row r="3" spans="1:11">
      <c r="A3" s="275"/>
      <c r="B3" s="236" t="s">
        <v>1787</v>
      </c>
      <c r="C3" s="280" t="s">
        <v>1788</v>
      </c>
      <c r="D3" s="84"/>
      <c r="E3" s="503"/>
      <c r="F3" s="84"/>
      <c r="G3" s="277"/>
      <c r="H3" s="280"/>
      <c r="I3" s="515"/>
      <c r="J3" s="515"/>
      <c r="K3" s="515"/>
    </row>
    <row r="4" spans="1:11">
      <c r="A4" s="275"/>
      <c r="B4" s="236" t="s">
        <v>297</v>
      </c>
      <c r="C4" s="278" t="s">
        <v>59</v>
      </c>
      <c r="D4" s="278"/>
      <c r="E4" s="280"/>
      <c r="F4" s="278"/>
      <c r="G4" s="136"/>
      <c r="H4" s="278"/>
      <c r="I4" s="515"/>
      <c r="J4" s="515"/>
      <c r="K4" s="515"/>
    </row>
    <row r="5" spans="1:11">
      <c r="A5" s="123"/>
      <c r="B5" s="138"/>
      <c r="C5" s="84"/>
      <c r="D5" s="84"/>
      <c r="E5" s="84"/>
      <c r="F5" s="84"/>
      <c r="G5" s="136"/>
      <c r="H5" s="84"/>
      <c r="I5" s="515"/>
      <c r="J5" s="515"/>
      <c r="K5" s="515"/>
    </row>
    <row r="6" spans="1:11">
      <c r="A6" s="3554" t="s">
        <v>276</v>
      </c>
      <c r="B6" s="3554" t="s">
        <v>277</v>
      </c>
      <c r="C6" s="3476" t="s">
        <v>255</v>
      </c>
      <c r="D6" s="3477"/>
      <c r="E6" s="3478" t="s">
        <v>256</v>
      </c>
      <c r="F6" s="3479"/>
      <c r="G6" s="3598" t="s">
        <v>144</v>
      </c>
      <c r="H6" s="3598"/>
      <c r="I6" s="515"/>
      <c r="J6" s="515"/>
      <c r="K6" s="515"/>
    </row>
    <row r="7" spans="1:11" ht="24">
      <c r="A7" s="3555"/>
      <c r="B7" s="3555"/>
      <c r="C7" s="89" t="s">
        <v>190</v>
      </c>
      <c r="D7" s="7" t="s">
        <v>257</v>
      </c>
      <c r="E7" s="89" t="s">
        <v>190</v>
      </c>
      <c r="F7" s="7" t="s">
        <v>257</v>
      </c>
      <c r="G7" s="89" t="s">
        <v>190</v>
      </c>
      <c r="H7" s="7" t="s">
        <v>257</v>
      </c>
      <c r="I7" s="516"/>
      <c r="J7" s="516"/>
      <c r="K7" s="516"/>
    </row>
    <row r="8" spans="1:11">
      <c r="A8" s="3556" t="s">
        <v>1799</v>
      </c>
      <c r="B8" s="3557"/>
      <c r="C8" s="504"/>
      <c r="D8" s="504"/>
      <c r="E8" s="504"/>
      <c r="F8" s="504"/>
      <c r="G8" s="505"/>
      <c r="H8" s="504"/>
      <c r="I8" s="515"/>
      <c r="J8" s="515"/>
      <c r="K8" s="515"/>
    </row>
    <row r="9" spans="1:11">
      <c r="A9" s="267" t="s">
        <v>6301</v>
      </c>
      <c r="B9" s="506" t="s">
        <v>6302</v>
      </c>
      <c r="C9" s="507"/>
      <c r="D9" s="507"/>
      <c r="E9" s="507">
        <v>12</v>
      </c>
      <c r="F9" s="507">
        <v>15</v>
      </c>
      <c r="G9" s="248">
        <f t="shared" ref="G9:G40" si="0">C9+E9</f>
        <v>12</v>
      </c>
      <c r="H9" s="248">
        <f t="shared" ref="H9:H40" si="1">D9+F9</f>
        <v>15</v>
      </c>
      <c r="I9" s="517"/>
      <c r="J9" s="518"/>
      <c r="K9" s="518"/>
    </row>
    <row r="10" spans="1:11">
      <c r="A10" s="267" t="s">
        <v>6303</v>
      </c>
      <c r="B10" s="506" t="s">
        <v>6304</v>
      </c>
      <c r="C10" s="507"/>
      <c r="D10" s="507"/>
      <c r="E10" s="507">
        <v>2</v>
      </c>
      <c r="F10" s="507">
        <v>3</v>
      </c>
      <c r="G10" s="248">
        <f t="shared" si="0"/>
        <v>2</v>
      </c>
      <c r="H10" s="248">
        <f t="shared" si="1"/>
        <v>3</v>
      </c>
      <c r="I10" s="517"/>
      <c r="J10" s="518"/>
      <c r="K10" s="518"/>
    </row>
    <row r="11" spans="1:11">
      <c r="A11" s="267" t="s">
        <v>5705</v>
      </c>
      <c r="B11" s="506" t="s">
        <v>5706</v>
      </c>
      <c r="C11" s="507"/>
      <c r="D11" s="507"/>
      <c r="E11" s="507">
        <v>4</v>
      </c>
      <c r="F11" s="507">
        <v>15</v>
      </c>
      <c r="G11" s="248">
        <f t="shared" si="0"/>
        <v>4</v>
      </c>
      <c r="H11" s="248">
        <f t="shared" si="1"/>
        <v>15</v>
      </c>
      <c r="I11" s="517"/>
      <c r="J11" s="518"/>
      <c r="K11" s="518"/>
    </row>
    <row r="12" spans="1:11">
      <c r="A12" s="289" t="s">
        <v>6305</v>
      </c>
      <c r="B12" s="172" t="s">
        <v>6306</v>
      </c>
      <c r="C12" s="507"/>
      <c r="D12" s="507"/>
      <c r="E12" s="507">
        <v>0</v>
      </c>
      <c r="F12" s="507">
        <v>1</v>
      </c>
      <c r="G12" s="248">
        <f t="shared" si="0"/>
        <v>0</v>
      </c>
      <c r="H12" s="248">
        <f t="shared" si="1"/>
        <v>1</v>
      </c>
      <c r="I12" s="517"/>
      <c r="J12" s="518"/>
      <c r="K12" s="518"/>
    </row>
    <row r="13" spans="1:11">
      <c r="A13" s="267" t="s">
        <v>6307</v>
      </c>
      <c r="B13" s="506" t="s">
        <v>6308</v>
      </c>
      <c r="C13" s="507"/>
      <c r="D13" s="507"/>
      <c r="E13" s="507">
        <v>0</v>
      </c>
      <c r="F13" s="507">
        <v>1</v>
      </c>
      <c r="G13" s="248">
        <f t="shared" si="0"/>
        <v>0</v>
      </c>
      <c r="H13" s="248">
        <f t="shared" si="1"/>
        <v>1</v>
      </c>
      <c r="I13" s="517"/>
      <c r="J13" s="518"/>
      <c r="K13" s="518"/>
    </row>
    <row r="14" spans="1:11">
      <c r="A14" s="267" t="s">
        <v>6309</v>
      </c>
      <c r="B14" s="506" t="s">
        <v>6310</v>
      </c>
      <c r="C14" s="507"/>
      <c r="D14" s="507"/>
      <c r="E14" s="507">
        <v>4</v>
      </c>
      <c r="F14" s="507">
        <v>3</v>
      </c>
      <c r="G14" s="248">
        <f t="shared" si="0"/>
        <v>4</v>
      </c>
      <c r="H14" s="248">
        <f t="shared" si="1"/>
        <v>3</v>
      </c>
      <c r="I14" s="517"/>
      <c r="J14" s="518"/>
      <c r="K14" s="518"/>
    </row>
    <row r="15" spans="1:11" ht="24">
      <c r="A15" s="508" t="s">
        <v>6311</v>
      </c>
      <c r="B15" s="509" t="s">
        <v>6312</v>
      </c>
      <c r="C15" s="507"/>
      <c r="D15" s="507"/>
      <c r="E15" s="507">
        <v>1</v>
      </c>
      <c r="F15" s="507">
        <v>1</v>
      </c>
      <c r="G15" s="248">
        <f t="shared" si="0"/>
        <v>1</v>
      </c>
      <c r="H15" s="248">
        <f t="shared" si="1"/>
        <v>1</v>
      </c>
      <c r="I15" s="517"/>
      <c r="J15" s="518"/>
      <c r="K15" s="518"/>
    </row>
    <row r="16" spans="1:11" ht="24">
      <c r="A16" s="193" t="s">
        <v>6313</v>
      </c>
      <c r="B16" s="211" t="s">
        <v>6314</v>
      </c>
      <c r="C16" s="507"/>
      <c r="D16" s="507"/>
      <c r="E16" s="507">
        <v>5</v>
      </c>
      <c r="F16" s="507">
        <v>5</v>
      </c>
      <c r="G16" s="248">
        <f t="shared" si="0"/>
        <v>5</v>
      </c>
      <c r="H16" s="248">
        <f t="shared" si="1"/>
        <v>5</v>
      </c>
      <c r="I16" s="517"/>
      <c r="J16" s="518"/>
      <c r="K16" s="518"/>
    </row>
    <row r="17" spans="1:11" ht="24">
      <c r="A17" s="318" t="s">
        <v>6315</v>
      </c>
      <c r="B17" s="506" t="s">
        <v>6316</v>
      </c>
      <c r="C17" s="507"/>
      <c r="D17" s="507"/>
      <c r="E17" s="507">
        <v>16</v>
      </c>
      <c r="F17" s="507">
        <v>16</v>
      </c>
      <c r="G17" s="248">
        <f t="shared" si="0"/>
        <v>16</v>
      </c>
      <c r="H17" s="248">
        <f t="shared" si="1"/>
        <v>16</v>
      </c>
      <c r="I17" s="517"/>
      <c r="J17" s="518"/>
      <c r="K17" s="518"/>
    </row>
    <row r="18" spans="1:11" ht="24">
      <c r="A18" s="318" t="s">
        <v>6317</v>
      </c>
      <c r="B18" s="510" t="s">
        <v>6318</v>
      </c>
      <c r="C18" s="507"/>
      <c r="D18" s="507"/>
      <c r="E18" s="507">
        <v>2</v>
      </c>
      <c r="F18" s="507">
        <v>4</v>
      </c>
      <c r="G18" s="248">
        <f t="shared" si="0"/>
        <v>2</v>
      </c>
      <c r="H18" s="248">
        <f t="shared" si="1"/>
        <v>4</v>
      </c>
      <c r="I18" s="517"/>
      <c r="J18" s="518"/>
      <c r="K18" s="518"/>
    </row>
    <row r="19" spans="1:11">
      <c r="A19" s="289" t="s">
        <v>6319</v>
      </c>
      <c r="B19" s="172" t="s">
        <v>6320</v>
      </c>
      <c r="C19" s="507"/>
      <c r="D19" s="507"/>
      <c r="E19" s="507">
        <v>1</v>
      </c>
      <c r="F19" s="507">
        <v>1</v>
      </c>
      <c r="G19" s="248">
        <f t="shared" si="0"/>
        <v>1</v>
      </c>
      <c r="H19" s="248">
        <f t="shared" si="1"/>
        <v>1</v>
      </c>
      <c r="I19" s="517"/>
      <c r="J19" s="518"/>
      <c r="K19" s="518"/>
    </row>
    <row r="20" spans="1:11">
      <c r="A20" s="318" t="s">
        <v>6321</v>
      </c>
      <c r="B20" s="506" t="s">
        <v>6322</v>
      </c>
      <c r="C20" s="248"/>
      <c r="D20" s="248"/>
      <c r="E20" s="507">
        <v>1</v>
      </c>
      <c r="F20" s="248">
        <v>1</v>
      </c>
      <c r="G20" s="248">
        <f t="shared" si="0"/>
        <v>1</v>
      </c>
      <c r="H20" s="248">
        <f t="shared" si="1"/>
        <v>1</v>
      </c>
      <c r="I20" s="517"/>
      <c r="J20" s="518"/>
      <c r="K20" s="518"/>
    </row>
    <row r="21" spans="1:11">
      <c r="A21" s="289" t="s">
        <v>6323</v>
      </c>
      <c r="B21" s="172" t="s">
        <v>6324</v>
      </c>
      <c r="C21" s="248"/>
      <c r="D21" s="248"/>
      <c r="E21" s="507">
        <v>0</v>
      </c>
      <c r="F21" s="248">
        <v>5</v>
      </c>
      <c r="G21" s="248">
        <f t="shared" si="0"/>
        <v>0</v>
      </c>
      <c r="H21" s="248">
        <f t="shared" si="1"/>
        <v>5</v>
      </c>
      <c r="I21" s="517"/>
      <c r="J21" s="518"/>
      <c r="K21" s="518"/>
    </row>
    <row r="22" spans="1:11">
      <c r="A22" s="267" t="s">
        <v>6325</v>
      </c>
      <c r="B22" s="511" t="s">
        <v>6326</v>
      </c>
      <c r="C22" s="248"/>
      <c r="D22" s="248"/>
      <c r="E22" s="507">
        <v>0</v>
      </c>
      <c r="F22" s="248">
        <v>1</v>
      </c>
      <c r="G22" s="248">
        <f t="shared" si="0"/>
        <v>0</v>
      </c>
      <c r="H22" s="248">
        <f t="shared" si="1"/>
        <v>1</v>
      </c>
      <c r="I22" s="517"/>
      <c r="J22" s="518"/>
      <c r="K22" s="518"/>
    </row>
    <row r="23" spans="1:11">
      <c r="A23" s="375" t="s">
        <v>2737</v>
      </c>
      <c r="B23" s="512" t="s">
        <v>2738</v>
      </c>
      <c r="C23" s="248"/>
      <c r="D23" s="248"/>
      <c r="E23" s="507">
        <v>0</v>
      </c>
      <c r="F23" s="248">
        <v>1</v>
      </c>
      <c r="G23" s="248">
        <f t="shared" si="0"/>
        <v>0</v>
      </c>
      <c r="H23" s="248">
        <f t="shared" si="1"/>
        <v>1</v>
      </c>
      <c r="I23" s="517"/>
      <c r="J23" s="518"/>
      <c r="K23" s="518"/>
    </row>
    <row r="24" spans="1:11" ht="24">
      <c r="A24" s="193" t="s">
        <v>6327</v>
      </c>
      <c r="B24" s="211" t="s">
        <v>6328</v>
      </c>
      <c r="C24" s="248"/>
      <c r="D24" s="248"/>
      <c r="E24" s="507">
        <v>0</v>
      </c>
      <c r="F24" s="248">
        <v>1</v>
      </c>
      <c r="G24" s="248">
        <f t="shared" si="0"/>
        <v>0</v>
      </c>
      <c r="H24" s="248">
        <f t="shared" si="1"/>
        <v>1</v>
      </c>
      <c r="I24" s="517"/>
      <c r="J24" s="518"/>
      <c r="K24" s="518"/>
    </row>
    <row r="25" spans="1:11" ht="24">
      <c r="A25" s="193" t="s">
        <v>2739</v>
      </c>
      <c r="B25" s="211" t="s">
        <v>2740</v>
      </c>
      <c r="C25" s="248"/>
      <c r="D25" s="248"/>
      <c r="E25" s="507">
        <v>0</v>
      </c>
      <c r="F25" s="248">
        <v>1</v>
      </c>
      <c r="G25" s="248">
        <f t="shared" si="0"/>
        <v>0</v>
      </c>
      <c r="H25" s="248">
        <f t="shared" si="1"/>
        <v>1</v>
      </c>
      <c r="I25" s="517"/>
      <c r="J25" s="518"/>
      <c r="K25" s="518"/>
    </row>
    <row r="26" spans="1:11">
      <c r="A26" s="267" t="s">
        <v>6329</v>
      </c>
      <c r="B26" s="506" t="s">
        <v>6330</v>
      </c>
      <c r="C26" s="248"/>
      <c r="D26" s="248"/>
      <c r="E26" s="507">
        <v>2</v>
      </c>
      <c r="F26" s="248">
        <v>1</v>
      </c>
      <c r="G26" s="248">
        <f t="shared" si="0"/>
        <v>2</v>
      </c>
      <c r="H26" s="248">
        <f t="shared" si="1"/>
        <v>1</v>
      </c>
      <c r="I26" s="517"/>
      <c r="J26" s="518"/>
      <c r="K26" s="518"/>
    </row>
    <row r="27" spans="1:11">
      <c r="A27" s="267" t="s">
        <v>6331</v>
      </c>
      <c r="B27" s="506" t="s">
        <v>6332</v>
      </c>
      <c r="C27" s="248"/>
      <c r="D27" s="248"/>
      <c r="E27" s="507">
        <v>4</v>
      </c>
      <c r="F27" s="248">
        <v>1</v>
      </c>
      <c r="G27" s="248">
        <f t="shared" si="0"/>
        <v>4</v>
      </c>
      <c r="H27" s="248">
        <f t="shared" si="1"/>
        <v>1</v>
      </c>
      <c r="I27" s="517"/>
      <c r="J27" s="518"/>
      <c r="K27" s="518"/>
    </row>
    <row r="28" spans="1:11">
      <c r="A28" s="267" t="s">
        <v>6333</v>
      </c>
      <c r="B28" s="320" t="s">
        <v>6334</v>
      </c>
      <c r="C28" s="248"/>
      <c r="D28" s="248"/>
      <c r="E28" s="507">
        <v>0</v>
      </c>
      <c r="F28" s="248">
        <v>5</v>
      </c>
      <c r="G28" s="248">
        <f t="shared" si="0"/>
        <v>0</v>
      </c>
      <c r="H28" s="248">
        <f t="shared" si="1"/>
        <v>5</v>
      </c>
      <c r="I28" s="517"/>
      <c r="J28" s="518"/>
      <c r="K28" s="518"/>
    </row>
    <row r="29" spans="1:11">
      <c r="A29" s="193" t="s">
        <v>6335</v>
      </c>
      <c r="B29" s="511" t="s">
        <v>6336</v>
      </c>
      <c r="C29" s="248"/>
      <c r="D29" s="248"/>
      <c r="E29" s="507">
        <v>0</v>
      </c>
      <c r="F29" s="248">
        <v>1</v>
      </c>
      <c r="G29" s="248">
        <f t="shared" si="0"/>
        <v>0</v>
      </c>
      <c r="H29" s="248">
        <f t="shared" si="1"/>
        <v>1</v>
      </c>
      <c r="I29" s="517"/>
      <c r="J29" s="518"/>
      <c r="K29" s="518"/>
    </row>
    <row r="30" spans="1:11">
      <c r="A30" s="267" t="s">
        <v>6337</v>
      </c>
      <c r="B30" s="506" t="s">
        <v>6338</v>
      </c>
      <c r="C30" s="248"/>
      <c r="D30" s="248"/>
      <c r="E30" s="507">
        <v>0</v>
      </c>
      <c r="F30" s="248">
        <v>1</v>
      </c>
      <c r="G30" s="248">
        <f t="shared" si="0"/>
        <v>0</v>
      </c>
      <c r="H30" s="248">
        <f t="shared" si="1"/>
        <v>1</v>
      </c>
      <c r="I30" s="519"/>
      <c r="J30" s="160"/>
      <c r="K30" s="160"/>
    </row>
    <row r="31" spans="1:11">
      <c r="A31" s="267" t="s">
        <v>6339</v>
      </c>
      <c r="B31" s="506" t="s">
        <v>6340</v>
      </c>
      <c r="C31" s="248"/>
      <c r="D31" s="248"/>
      <c r="E31" s="507">
        <v>0</v>
      </c>
      <c r="F31" s="248">
        <v>3</v>
      </c>
      <c r="G31" s="248">
        <f t="shared" si="0"/>
        <v>0</v>
      </c>
      <c r="H31" s="248">
        <f t="shared" si="1"/>
        <v>3</v>
      </c>
      <c r="I31" s="517"/>
      <c r="J31" s="518"/>
      <c r="K31" s="518"/>
    </row>
    <row r="32" spans="1:11">
      <c r="A32" s="267" t="s">
        <v>6341</v>
      </c>
      <c r="B32" s="506" t="s">
        <v>6342</v>
      </c>
      <c r="C32" s="248"/>
      <c r="D32" s="248"/>
      <c r="E32" s="507">
        <v>1</v>
      </c>
      <c r="F32" s="248">
        <v>3</v>
      </c>
      <c r="G32" s="248">
        <f t="shared" si="0"/>
        <v>1</v>
      </c>
      <c r="H32" s="248">
        <f t="shared" si="1"/>
        <v>3</v>
      </c>
      <c r="I32" s="517"/>
      <c r="J32" s="518"/>
      <c r="K32" s="518"/>
    </row>
    <row r="33" spans="1:11" ht="24.75">
      <c r="A33" s="267" t="s">
        <v>6343</v>
      </c>
      <c r="B33" s="513" t="s">
        <v>6344</v>
      </c>
      <c r="C33" s="248"/>
      <c r="D33" s="248"/>
      <c r="E33" s="507">
        <v>8</v>
      </c>
      <c r="F33" s="248">
        <v>4</v>
      </c>
      <c r="G33" s="248">
        <f t="shared" si="0"/>
        <v>8</v>
      </c>
      <c r="H33" s="248">
        <f t="shared" si="1"/>
        <v>4</v>
      </c>
      <c r="I33" s="517"/>
      <c r="J33" s="518"/>
      <c r="K33" s="518"/>
    </row>
    <row r="34" spans="1:11" ht="24">
      <c r="A34" s="267" t="s">
        <v>6345</v>
      </c>
      <c r="B34" s="506" t="s">
        <v>6346</v>
      </c>
      <c r="C34" s="248"/>
      <c r="D34" s="248"/>
      <c r="E34" s="507">
        <v>11</v>
      </c>
      <c r="F34" s="248">
        <v>17</v>
      </c>
      <c r="G34" s="248">
        <f t="shared" si="0"/>
        <v>11</v>
      </c>
      <c r="H34" s="248">
        <f t="shared" si="1"/>
        <v>17</v>
      </c>
      <c r="I34" s="517"/>
      <c r="J34" s="518"/>
      <c r="K34" s="518"/>
    </row>
    <row r="35" spans="1:11" ht="24">
      <c r="A35" s="267" t="s">
        <v>6347</v>
      </c>
      <c r="B35" s="506" t="s">
        <v>6348</v>
      </c>
      <c r="C35" s="248"/>
      <c r="D35" s="248"/>
      <c r="E35" s="507">
        <v>1</v>
      </c>
      <c r="F35" s="248">
        <v>1</v>
      </c>
      <c r="G35" s="248">
        <f t="shared" si="0"/>
        <v>1</v>
      </c>
      <c r="H35" s="248">
        <f t="shared" si="1"/>
        <v>1</v>
      </c>
      <c r="I35" s="519"/>
      <c r="J35" s="160"/>
      <c r="K35" s="160"/>
    </row>
    <row r="36" spans="1:11">
      <c r="A36" s="267" t="s">
        <v>6349</v>
      </c>
      <c r="B36" s="506" t="s">
        <v>6350</v>
      </c>
      <c r="C36" s="248"/>
      <c r="D36" s="248"/>
      <c r="E36" s="507">
        <v>5</v>
      </c>
      <c r="F36" s="248">
        <v>7</v>
      </c>
      <c r="G36" s="248">
        <f t="shared" si="0"/>
        <v>5</v>
      </c>
      <c r="H36" s="248">
        <f t="shared" si="1"/>
        <v>7</v>
      </c>
      <c r="I36" s="519"/>
      <c r="J36" s="160"/>
      <c r="K36" s="160"/>
    </row>
    <row r="37" spans="1:11" ht="24">
      <c r="A37" s="267" t="s">
        <v>6351</v>
      </c>
      <c r="B37" s="506" t="s">
        <v>6352</v>
      </c>
      <c r="C37" s="248"/>
      <c r="D37" s="248"/>
      <c r="E37" s="507">
        <v>2</v>
      </c>
      <c r="F37" s="248">
        <v>3</v>
      </c>
      <c r="G37" s="248">
        <f t="shared" si="0"/>
        <v>2</v>
      </c>
      <c r="H37" s="248">
        <f t="shared" si="1"/>
        <v>3</v>
      </c>
      <c r="I37" s="519"/>
      <c r="J37" s="160"/>
      <c r="K37" s="160"/>
    </row>
    <row r="38" spans="1:11" ht="24">
      <c r="A38" s="508" t="s">
        <v>6353</v>
      </c>
      <c r="B38" s="509" t="s">
        <v>6354</v>
      </c>
      <c r="C38" s="248"/>
      <c r="D38" s="248"/>
      <c r="E38" s="507">
        <v>98</v>
      </c>
      <c r="F38" s="248">
        <v>180</v>
      </c>
      <c r="G38" s="248">
        <f t="shared" si="0"/>
        <v>98</v>
      </c>
      <c r="H38" s="248">
        <f t="shared" si="1"/>
        <v>180</v>
      </c>
      <c r="I38" s="519"/>
      <c r="J38" s="160"/>
      <c r="K38" s="160"/>
    </row>
    <row r="39" spans="1:11" ht="24">
      <c r="A39" s="267" t="s">
        <v>6355</v>
      </c>
      <c r="B39" s="506" t="s">
        <v>6356</v>
      </c>
      <c r="C39" s="248"/>
      <c r="D39" s="248"/>
      <c r="E39" s="507">
        <v>0</v>
      </c>
      <c r="F39" s="248">
        <v>1</v>
      </c>
      <c r="G39" s="248">
        <f t="shared" si="0"/>
        <v>0</v>
      </c>
      <c r="H39" s="248">
        <f t="shared" si="1"/>
        <v>1</v>
      </c>
      <c r="I39" s="519"/>
      <c r="J39" s="160"/>
      <c r="K39" s="160"/>
    </row>
    <row r="40" spans="1:11">
      <c r="A40" s="267" t="s">
        <v>6357</v>
      </c>
      <c r="B40" s="506" t="s">
        <v>6358</v>
      </c>
      <c r="C40" s="248"/>
      <c r="D40" s="248"/>
      <c r="E40" s="507">
        <v>0</v>
      </c>
      <c r="F40" s="248">
        <v>1</v>
      </c>
      <c r="G40" s="248">
        <f t="shared" si="0"/>
        <v>0</v>
      </c>
      <c r="H40" s="248">
        <f t="shared" si="1"/>
        <v>1</v>
      </c>
      <c r="I40" s="519"/>
      <c r="J40" s="160"/>
      <c r="K40" s="160"/>
    </row>
    <row r="41" spans="1:11">
      <c r="A41" s="267" t="s">
        <v>6359</v>
      </c>
      <c r="B41" s="506" t="s">
        <v>6360</v>
      </c>
      <c r="C41" s="248"/>
      <c r="D41" s="248"/>
      <c r="E41" s="507">
        <v>8</v>
      </c>
      <c r="F41" s="248">
        <v>4</v>
      </c>
      <c r="G41" s="248">
        <f t="shared" ref="G41:G63" si="2">C41+E41</f>
        <v>8</v>
      </c>
      <c r="H41" s="248">
        <f t="shared" ref="H41:H63" si="3">D41+F41</f>
        <v>4</v>
      </c>
      <c r="I41" s="519"/>
      <c r="J41" s="160"/>
      <c r="K41" s="160"/>
    </row>
    <row r="42" spans="1:11">
      <c r="A42" s="267" t="s">
        <v>6361</v>
      </c>
      <c r="B42" s="506" t="s">
        <v>6362</v>
      </c>
      <c r="C42" s="248"/>
      <c r="D42" s="248"/>
      <c r="E42" s="507">
        <v>4</v>
      </c>
      <c r="F42" s="248">
        <v>8</v>
      </c>
      <c r="G42" s="248">
        <f t="shared" si="2"/>
        <v>4</v>
      </c>
      <c r="H42" s="248">
        <f t="shared" si="3"/>
        <v>8</v>
      </c>
      <c r="I42" s="519"/>
      <c r="J42" s="160"/>
      <c r="K42" s="160"/>
    </row>
    <row r="43" spans="1:11" ht="24">
      <c r="A43" s="267" t="s">
        <v>6363</v>
      </c>
      <c r="B43" s="506" t="s">
        <v>6364</v>
      </c>
      <c r="C43" s="248"/>
      <c r="D43" s="248"/>
      <c r="E43" s="507">
        <v>109</v>
      </c>
      <c r="F43" s="248">
        <v>121</v>
      </c>
      <c r="G43" s="248">
        <f t="shared" si="2"/>
        <v>109</v>
      </c>
      <c r="H43" s="248">
        <f t="shared" si="3"/>
        <v>121</v>
      </c>
      <c r="I43" s="519"/>
      <c r="J43" s="160"/>
      <c r="K43" s="160"/>
    </row>
    <row r="44" spans="1:11">
      <c r="A44" s="267" t="s">
        <v>6365</v>
      </c>
      <c r="B44" s="506" t="s">
        <v>6366</v>
      </c>
      <c r="C44" s="248"/>
      <c r="D44" s="248"/>
      <c r="E44" s="507">
        <v>14</v>
      </c>
      <c r="F44" s="248">
        <v>28</v>
      </c>
      <c r="G44" s="248">
        <f t="shared" si="2"/>
        <v>14</v>
      </c>
      <c r="H44" s="248">
        <f t="shared" si="3"/>
        <v>28</v>
      </c>
      <c r="I44" s="519"/>
      <c r="J44" s="160"/>
      <c r="K44" s="160"/>
    </row>
    <row r="45" spans="1:11" ht="24">
      <c r="A45" s="267" t="s">
        <v>6367</v>
      </c>
      <c r="B45" s="506" t="s">
        <v>6368</v>
      </c>
      <c r="C45" s="248"/>
      <c r="D45" s="248"/>
      <c r="E45" s="507">
        <v>0</v>
      </c>
      <c r="F45" s="248">
        <v>1</v>
      </c>
      <c r="G45" s="248">
        <f t="shared" si="2"/>
        <v>0</v>
      </c>
      <c r="H45" s="248">
        <f t="shared" si="3"/>
        <v>1</v>
      </c>
      <c r="I45" s="519"/>
      <c r="J45" s="160"/>
      <c r="K45" s="160"/>
    </row>
    <row r="46" spans="1:11">
      <c r="A46" s="21" t="s">
        <v>6369</v>
      </c>
      <c r="B46" s="24" t="s">
        <v>6370</v>
      </c>
      <c r="C46" s="248"/>
      <c r="D46" s="248"/>
      <c r="E46" s="507">
        <v>0</v>
      </c>
      <c r="F46" s="248">
        <v>1</v>
      </c>
      <c r="G46" s="248">
        <f t="shared" si="2"/>
        <v>0</v>
      </c>
      <c r="H46" s="248">
        <f t="shared" si="3"/>
        <v>1</v>
      </c>
      <c r="I46" s="519"/>
      <c r="J46" s="160"/>
      <c r="K46" s="160"/>
    </row>
    <row r="47" spans="1:11">
      <c r="A47" s="267" t="s">
        <v>6371</v>
      </c>
      <c r="B47" s="320" t="s">
        <v>6372</v>
      </c>
      <c r="C47" s="248"/>
      <c r="D47" s="248"/>
      <c r="E47" s="507">
        <v>2</v>
      </c>
      <c r="F47" s="248">
        <v>8</v>
      </c>
      <c r="G47" s="248">
        <f t="shared" si="2"/>
        <v>2</v>
      </c>
      <c r="H47" s="248">
        <f t="shared" si="3"/>
        <v>8</v>
      </c>
      <c r="I47" s="519"/>
      <c r="J47" s="160"/>
      <c r="K47" s="160"/>
    </row>
    <row r="48" spans="1:11">
      <c r="A48" s="267" t="s">
        <v>6373</v>
      </c>
      <c r="B48" s="506" t="s">
        <v>6374</v>
      </c>
      <c r="C48" s="248"/>
      <c r="D48" s="248"/>
      <c r="E48" s="507">
        <v>0</v>
      </c>
      <c r="F48" s="248">
        <v>1</v>
      </c>
      <c r="G48" s="248">
        <f t="shared" si="2"/>
        <v>0</v>
      </c>
      <c r="H48" s="248">
        <f t="shared" si="3"/>
        <v>1</v>
      </c>
      <c r="I48" s="519"/>
      <c r="J48" s="160"/>
      <c r="K48" s="160"/>
    </row>
    <row r="49" spans="1:11">
      <c r="A49" s="318" t="s">
        <v>6375</v>
      </c>
      <c r="B49" s="511" t="s">
        <v>6376</v>
      </c>
      <c r="C49" s="248"/>
      <c r="D49" s="248"/>
      <c r="E49" s="507">
        <v>0</v>
      </c>
      <c r="F49" s="248">
        <v>1</v>
      </c>
      <c r="G49" s="248">
        <f t="shared" si="2"/>
        <v>0</v>
      </c>
      <c r="H49" s="248">
        <f t="shared" si="3"/>
        <v>1</v>
      </c>
      <c r="I49" s="519"/>
      <c r="J49" s="160"/>
      <c r="K49" s="160"/>
    </row>
    <row r="50" spans="1:11">
      <c r="A50" s="267" t="s">
        <v>6377</v>
      </c>
      <c r="B50" s="511" t="s">
        <v>6378</v>
      </c>
      <c r="C50" s="248"/>
      <c r="D50" s="248"/>
      <c r="E50" s="507">
        <v>18</v>
      </c>
      <c r="F50" s="248">
        <v>11</v>
      </c>
      <c r="G50" s="248">
        <f t="shared" si="2"/>
        <v>18</v>
      </c>
      <c r="H50" s="248">
        <f t="shared" si="3"/>
        <v>11</v>
      </c>
      <c r="I50" s="519"/>
      <c r="J50" s="160"/>
      <c r="K50" s="160"/>
    </row>
    <row r="51" spans="1:11">
      <c r="A51" s="267" t="s">
        <v>6379</v>
      </c>
      <c r="B51" s="506" t="s">
        <v>6380</v>
      </c>
      <c r="C51" s="507"/>
      <c r="D51" s="507"/>
      <c r="E51" s="507">
        <v>6</v>
      </c>
      <c r="F51" s="507">
        <v>1</v>
      </c>
      <c r="G51" s="248">
        <f t="shared" si="2"/>
        <v>6</v>
      </c>
      <c r="H51" s="248">
        <f t="shared" si="3"/>
        <v>1</v>
      </c>
      <c r="I51" s="519"/>
      <c r="J51" s="160"/>
      <c r="K51" s="160"/>
    </row>
    <row r="52" spans="1:11">
      <c r="A52" s="375" t="s">
        <v>6381</v>
      </c>
      <c r="B52" s="514" t="s">
        <v>6382</v>
      </c>
      <c r="C52" s="507"/>
      <c r="D52" s="507"/>
      <c r="E52" s="507">
        <v>0</v>
      </c>
      <c r="F52" s="507">
        <v>1</v>
      </c>
      <c r="G52" s="248">
        <f t="shared" si="2"/>
        <v>0</v>
      </c>
      <c r="H52" s="248">
        <f t="shared" si="3"/>
        <v>1</v>
      </c>
      <c r="I52" s="519"/>
      <c r="J52" s="160"/>
      <c r="K52" s="160"/>
    </row>
    <row r="53" spans="1:11">
      <c r="A53" s="318" t="s">
        <v>6383</v>
      </c>
      <c r="B53" s="172" t="s">
        <v>6384</v>
      </c>
      <c r="C53" s="507"/>
      <c r="D53" s="507"/>
      <c r="E53" s="507">
        <v>0</v>
      </c>
      <c r="F53" s="507">
        <v>1</v>
      </c>
      <c r="G53" s="248">
        <f t="shared" si="2"/>
        <v>0</v>
      </c>
      <c r="H53" s="248">
        <f t="shared" si="3"/>
        <v>1</v>
      </c>
      <c r="I53" s="519"/>
      <c r="J53" s="160"/>
      <c r="K53" s="160"/>
    </row>
    <row r="54" spans="1:11">
      <c r="A54" s="267" t="s">
        <v>6385</v>
      </c>
      <c r="B54" s="506" t="s">
        <v>6386</v>
      </c>
      <c r="C54" s="507"/>
      <c r="D54" s="507"/>
      <c r="E54" s="507">
        <v>37</v>
      </c>
      <c r="F54" s="507">
        <v>52</v>
      </c>
      <c r="G54" s="248">
        <f t="shared" si="2"/>
        <v>37</v>
      </c>
      <c r="H54" s="248">
        <f t="shared" si="3"/>
        <v>52</v>
      </c>
      <c r="I54" s="519"/>
      <c r="J54" s="160"/>
      <c r="K54" s="160"/>
    </row>
    <row r="55" spans="1:11">
      <c r="A55" s="267" t="s">
        <v>6387</v>
      </c>
      <c r="B55" s="506" t="s">
        <v>6388</v>
      </c>
      <c r="C55" s="507"/>
      <c r="D55" s="507"/>
      <c r="E55" s="507">
        <v>4</v>
      </c>
      <c r="F55" s="507">
        <v>4</v>
      </c>
      <c r="G55" s="248">
        <f t="shared" si="2"/>
        <v>4</v>
      </c>
      <c r="H55" s="248">
        <f t="shared" si="3"/>
        <v>4</v>
      </c>
      <c r="I55" s="519"/>
      <c r="J55" s="160"/>
      <c r="K55" s="160"/>
    </row>
    <row r="56" spans="1:11">
      <c r="A56" s="267" t="s">
        <v>6389</v>
      </c>
      <c r="B56" s="506" t="s">
        <v>6390</v>
      </c>
      <c r="C56" s="507"/>
      <c r="D56" s="507"/>
      <c r="E56" s="507">
        <v>5</v>
      </c>
      <c r="F56" s="507">
        <v>3</v>
      </c>
      <c r="G56" s="248">
        <f t="shared" si="2"/>
        <v>5</v>
      </c>
      <c r="H56" s="248">
        <f t="shared" si="3"/>
        <v>3</v>
      </c>
      <c r="I56" s="519"/>
      <c r="J56" s="160"/>
      <c r="K56" s="160"/>
    </row>
    <row r="57" spans="1:11">
      <c r="A57" s="267" t="s">
        <v>6391</v>
      </c>
      <c r="B57" s="506" t="s">
        <v>6392</v>
      </c>
      <c r="C57" s="507"/>
      <c r="D57" s="507"/>
      <c r="E57" s="507">
        <v>23</v>
      </c>
      <c r="F57" s="507">
        <v>20</v>
      </c>
      <c r="G57" s="248">
        <f t="shared" si="2"/>
        <v>23</v>
      </c>
      <c r="H57" s="248">
        <f t="shared" si="3"/>
        <v>20</v>
      </c>
      <c r="I57" s="519"/>
      <c r="J57" s="160"/>
      <c r="K57" s="160"/>
    </row>
    <row r="58" spans="1:11">
      <c r="A58" s="267" t="s">
        <v>6393</v>
      </c>
      <c r="B58" s="506" t="s">
        <v>6394</v>
      </c>
      <c r="C58" s="507"/>
      <c r="D58" s="507"/>
      <c r="E58" s="507">
        <v>22</v>
      </c>
      <c r="F58" s="507">
        <v>10</v>
      </c>
      <c r="G58" s="248">
        <f t="shared" si="2"/>
        <v>22</v>
      </c>
      <c r="H58" s="248">
        <f t="shared" si="3"/>
        <v>10</v>
      </c>
      <c r="I58" s="519"/>
      <c r="J58" s="160"/>
      <c r="K58" s="160"/>
    </row>
    <row r="59" spans="1:11" ht="24">
      <c r="A59" s="318" t="s">
        <v>6395</v>
      </c>
      <c r="B59" s="172" t="s">
        <v>6396</v>
      </c>
      <c r="C59" s="507"/>
      <c r="D59" s="507"/>
      <c r="E59" s="507">
        <v>0</v>
      </c>
      <c r="F59" s="507">
        <v>1</v>
      </c>
      <c r="G59" s="248">
        <f t="shared" si="2"/>
        <v>0</v>
      </c>
      <c r="H59" s="248">
        <f t="shared" si="3"/>
        <v>1</v>
      </c>
      <c r="I59" s="519"/>
      <c r="J59" s="160"/>
      <c r="K59" s="160"/>
    </row>
    <row r="60" spans="1:11" ht="24">
      <c r="A60" s="267" t="s">
        <v>6397</v>
      </c>
      <c r="B60" s="506" t="s">
        <v>6398</v>
      </c>
      <c r="C60" s="507"/>
      <c r="D60" s="507"/>
      <c r="E60" s="507">
        <v>0</v>
      </c>
      <c r="F60" s="507">
        <v>3</v>
      </c>
      <c r="G60" s="248">
        <f t="shared" si="2"/>
        <v>0</v>
      </c>
      <c r="H60" s="248">
        <f t="shared" si="3"/>
        <v>3</v>
      </c>
      <c r="I60" s="519"/>
      <c r="J60" s="160"/>
      <c r="K60" s="160"/>
    </row>
    <row r="61" spans="1:11">
      <c r="A61" s="267" t="s">
        <v>4203</v>
      </c>
      <c r="B61" s="506" t="s">
        <v>4204</v>
      </c>
      <c r="C61" s="507"/>
      <c r="D61" s="507"/>
      <c r="E61" s="507">
        <v>0</v>
      </c>
      <c r="F61" s="507">
        <v>13</v>
      </c>
      <c r="G61" s="248">
        <f t="shared" si="2"/>
        <v>0</v>
      </c>
      <c r="H61" s="248">
        <f t="shared" si="3"/>
        <v>13</v>
      </c>
      <c r="I61" s="519"/>
      <c r="J61" s="160"/>
      <c r="K61" s="160"/>
    </row>
    <row r="62" spans="1:11">
      <c r="A62" s="267" t="s">
        <v>3124</v>
      </c>
      <c r="B62" s="506" t="s">
        <v>3125</v>
      </c>
      <c r="C62" s="507"/>
      <c r="D62" s="507"/>
      <c r="E62" s="507">
        <v>0</v>
      </c>
      <c r="F62" s="507">
        <v>1</v>
      </c>
      <c r="G62" s="248">
        <f t="shared" si="2"/>
        <v>0</v>
      </c>
      <c r="H62" s="248">
        <f t="shared" si="3"/>
        <v>1</v>
      </c>
      <c r="I62" s="519"/>
      <c r="J62" s="160"/>
      <c r="K62" s="160"/>
    </row>
    <row r="63" spans="1:11">
      <c r="A63" s="108" t="s">
        <v>2775</v>
      </c>
      <c r="B63" s="109" t="s">
        <v>2776</v>
      </c>
      <c r="C63" s="507"/>
      <c r="D63" s="507"/>
      <c r="E63" s="507">
        <v>0</v>
      </c>
      <c r="F63" s="507">
        <v>20</v>
      </c>
      <c r="G63" s="248">
        <f t="shared" si="2"/>
        <v>0</v>
      </c>
      <c r="H63" s="248">
        <f t="shared" si="3"/>
        <v>20</v>
      </c>
      <c r="I63" s="520"/>
      <c r="J63" s="160"/>
      <c r="K63" s="160"/>
    </row>
    <row r="64" spans="1:11">
      <c r="A64" s="442"/>
      <c r="B64" s="443" t="s">
        <v>1790</v>
      </c>
      <c r="C64" s="101"/>
      <c r="D64" s="101"/>
      <c r="E64" s="101">
        <f t="shared" ref="E64:H64" si="4">SUM(E9:E63)</f>
        <v>432</v>
      </c>
      <c r="F64" s="101">
        <f t="shared" si="4"/>
        <v>618</v>
      </c>
      <c r="G64" s="101">
        <f t="shared" si="4"/>
        <v>432</v>
      </c>
      <c r="H64" s="101">
        <f t="shared" si="4"/>
        <v>618</v>
      </c>
      <c r="I64" s="521"/>
      <c r="J64" s="76"/>
      <c r="K64" s="76"/>
    </row>
    <row r="65" spans="1:11">
      <c r="A65" s="442"/>
      <c r="B65" s="90" t="s">
        <v>2086</v>
      </c>
      <c r="C65" s="247"/>
      <c r="D65" s="247"/>
      <c r="E65" s="247"/>
      <c r="F65" s="247"/>
      <c r="G65" s="505"/>
      <c r="H65" s="505"/>
      <c r="I65" s="529"/>
      <c r="J65" s="77"/>
      <c r="K65" s="77"/>
    </row>
    <row r="66" spans="1:11">
      <c r="A66" s="78" t="s">
        <v>6301</v>
      </c>
      <c r="B66" s="205" t="s">
        <v>6302</v>
      </c>
      <c r="C66" s="507"/>
      <c r="D66" s="507"/>
      <c r="E66" s="507">
        <v>46</v>
      </c>
      <c r="F66" s="507">
        <v>35</v>
      </c>
      <c r="G66" s="248">
        <f t="shared" ref="G66:G94" si="5">C66+E66</f>
        <v>46</v>
      </c>
      <c r="H66" s="248">
        <f t="shared" ref="H66:H94" si="6">D66+F66</f>
        <v>35</v>
      </c>
      <c r="I66" s="529"/>
      <c r="J66" s="77"/>
      <c r="K66" s="77"/>
    </row>
    <row r="67" spans="1:11">
      <c r="A67" s="267" t="s">
        <v>6303</v>
      </c>
      <c r="B67" s="205" t="s">
        <v>6304</v>
      </c>
      <c r="C67" s="507"/>
      <c r="D67" s="507"/>
      <c r="E67" s="507">
        <v>0</v>
      </c>
      <c r="F67" s="507">
        <v>1</v>
      </c>
      <c r="G67" s="248">
        <f t="shared" si="5"/>
        <v>0</v>
      </c>
      <c r="H67" s="248">
        <f t="shared" si="6"/>
        <v>1</v>
      </c>
      <c r="I67" s="519"/>
      <c r="J67" s="160"/>
      <c r="K67" s="160"/>
    </row>
    <row r="68" spans="1:11">
      <c r="A68" s="78" t="s">
        <v>5705</v>
      </c>
      <c r="B68" s="205" t="s">
        <v>5706</v>
      </c>
      <c r="C68" s="507"/>
      <c r="D68" s="507"/>
      <c r="E68" s="507">
        <v>14</v>
      </c>
      <c r="F68" s="507">
        <v>15</v>
      </c>
      <c r="G68" s="248">
        <f t="shared" si="5"/>
        <v>14</v>
      </c>
      <c r="H68" s="248">
        <f t="shared" si="6"/>
        <v>15</v>
      </c>
      <c r="I68" s="529"/>
      <c r="J68" s="77"/>
      <c r="K68" s="77"/>
    </row>
    <row r="69" spans="1:11">
      <c r="A69" s="78" t="s">
        <v>6325</v>
      </c>
      <c r="B69" s="514" t="s">
        <v>6326</v>
      </c>
      <c r="C69" s="507"/>
      <c r="D69" s="507"/>
      <c r="E69" s="507">
        <v>22</v>
      </c>
      <c r="F69" s="507">
        <v>24</v>
      </c>
      <c r="G69" s="248">
        <f t="shared" si="5"/>
        <v>22</v>
      </c>
      <c r="H69" s="248">
        <f t="shared" si="6"/>
        <v>24</v>
      </c>
      <c r="I69" s="529"/>
      <c r="J69" s="77"/>
      <c r="K69" s="77"/>
    </row>
    <row r="70" spans="1:11" ht="24">
      <c r="A70" s="78" t="s">
        <v>2739</v>
      </c>
      <c r="B70" s="205" t="s">
        <v>2740</v>
      </c>
      <c r="C70" s="507"/>
      <c r="D70" s="507"/>
      <c r="E70" s="507">
        <v>0</v>
      </c>
      <c r="F70" s="507">
        <v>1</v>
      </c>
      <c r="G70" s="248">
        <f t="shared" si="5"/>
        <v>0</v>
      </c>
      <c r="H70" s="248">
        <f t="shared" si="6"/>
        <v>1</v>
      </c>
      <c r="I70" s="530"/>
      <c r="J70" s="263"/>
      <c r="K70" s="263"/>
    </row>
    <row r="71" spans="1:11">
      <c r="A71" s="78" t="s">
        <v>6329</v>
      </c>
      <c r="B71" s="205" t="s">
        <v>6330</v>
      </c>
      <c r="C71" s="507"/>
      <c r="D71" s="507"/>
      <c r="E71" s="507">
        <v>0</v>
      </c>
      <c r="F71" s="507">
        <v>1</v>
      </c>
      <c r="G71" s="248">
        <f t="shared" si="5"/>
        <v>0</v>
      </c>
      <c r="H71" s="248">
        <f t="shared" si="6"/>
        <v>1</v>
      </c>
      <c r="I71" s="529"/>
      <c r="J71" s="77"/>
      <c r="K71" s="77"/>
    </row>
    <row r="72" spans="1:11">
      <c r="A72" s="267" t="s">
        <v>6333</v>
      </c>
      <c r="B72" s="320" t="s">
        <v>6334</v>
      </c>
      <c r="C72" s="507"/>
      <c r="D72" s="507"/>
      <c r="E72" s="507">
        <v>0</v>
      </c>
      <c r="F72" s="507">
        <v>1</v>
      </c>
      <c r="G72" s="248">
        <f t="shared" si="5"/>
        <v>0</v>
      </c>
      <c r="H72" s="248">
        <f t="shared" si="6"/>
        <v>1</v>
      </c>
      <c r="I72" s="519"/>
      <c r="J72" s="160"/>
      <c r="K72" s="160"/>
    </row>
    <row r="73" spans="1:11">
      <c r="A73" s="78" t="s">
        <v>6339</v>
      </c>
      <c r="B73" s="205" t="s">
        <v>6340</v>
      </c>
      <c r="C73" s="507"/>
      <c r="D73" s="507"/>
      <c r="E73" s="507">
        <v>47</v>
      </c>
      <c r="F73" s="507">
        <v>35</v>
      </c>
      <c r="G73" s="248">
        <f t="shared" si="5"/>
        <v>47</v>
      </c>
      <c r="H73" s="248">
        <f t="shared" si="6"/>
        <v>35</v>
      </c>
      <c r="I73" s="529"/>
      <c r="J73" s="77"/>
      <c r="K73" s="77"/>
    </row>
    <row r="74" spans="1:11">
      <c r="A74" s="78" t="s">
        <v>6341</v>
      </c>
      <c r="B74" s="205" t="s">
        <v>6342</v>
      </c>
      <c r="C74" s="507"/>
      <c r="D74" s="507"/>
      <c r="E74" s="507">
        <v>1</v>
      </c>
      <c r="F74" s="507">
        <v>1</v>
      </c>
      <c r="G74" s="248">
        <f t="shared" si="5"/>
        <v>1</v>
      </c>
      <c r="H74" s="248">
        <f t="shared" si="6"/>
        <v>1</v>
      </c>
      <c r="I74" s="529"/>
      <c r="J74" s="77"/>
      <c r="K74" s="77"/>
    </row>
    <row r="75" spans="1:11" ht="24.75">
      <c r="A75" s="78" t="s">
        <v>6343</v>
      </c>
      <c r="B75" s="522" t="s">
        <v>6344</v>
      </c>
      <c r="C75" s="507"/>
      <c r="D75" s="507"/>
      <c r="E75" s="507">
        <v>10</v>
      </c>
      <c r="F75" s="507">
        <v>3</v>
      </c>
      <c r="G75" s="248">
        <f t="shared" si="5"/>
        <v>10</v>
      </c>
      <c r="H75" s="248">
        <f t="shared" si="6"/>
        <v>3</v>
      </c>
      <c r="I75" s="529"/>
      <c r="J75" s="77"/>
      <c r="K75" s="77"/>
    </row>
    <row r="76" spans="1:11" ht="24">
      <c r="A76" s="78" t="s">
        <v>6345</v>
      </c>
      <c r="B76" s="205" t="s">
        <v>6346</v>
      </c>
      <c r="C76" s="507"/>
      <c r="D76" s="507"/>
      <c r="E76" s="507">
        <v>31</v>
      </c>
      <c r="F76" s="507">
        <v>8</v>
      </c>
      <c r="G76" s="248">
        <f t="shared" si="5"/>
        <v>31</v>
      </c>
      <c r="H76" s="248">
        <f t="shared" si="6"/>
        <v>8</v>
      </c>
      <c r="I76" s="529"/>
      <c r="J76" s="77"/>
      <c r="K76" s="77"/>
    </row>
    <row r="77" spans="1:11">
      <c r="A77" s="78" t="s">
        <v>6349</v>
      </c>
      <c r="B77" s="514" t="s">
        <v>6350</v>
      </c>
      <c r="C77" s="507"/>
      <c r="D77" s="507"/>
      <c r="E77" s="507">
        <v>12</v>
      </c>
      <c r="F77" s="507">
        <v>3</v>
      </c>
      <c r="G77" s="248">
        <f t="shared" si="5"/>
        <v>12</v>
      </c>
      <c r="H77" s="248">
        <f t="shared" si="6"/>
        <v>3</v>
      </c>
      <c r="I77" s="529"/>
      <c r="J77" s="77"/>
      <c r="K77" s="77"/>
    </row>
    <row r="78" spans="1:11" ht="24">
      <c r="A78" s="78" t="s">
        <v>6351</v>
      </c>
      <c r="B78" s="205" t="s">
        <v>6352</v>
      </c>
      <c r="C78" s="507"/>
      <c r="D78" s="507"/>
      <c r="E78" s="507">
        <v>0</v>
      </c>
      <c r="F78" s="507">
        <v>3</v>
      </c>
      <c r="G78" s="248">
        <f t="shared" si="5"/>
        <v>0</v>
      </c>
      <c r="H78" s="248">
        <f t="shared" si="6"/>
        <v>3</v>
      </c>
      <c r="I78" s="530"/>
      <c r="J78" s="263"/>
      <c r="K78" s="263"/>
    </row>
    <row r="79" spans="1:11" ht="24">
      <c r="A79" s="78" t="s">
        <v>6353</v>
      </c>
      <c r="B79" s="205" t="s">
        <v>6354</v>
      </c>
      <c r="C79" s="507"/>
      <c r="D79" s="507"/>
      <c r="E79" s="507">
        <v>1374</v>
      </c>
      <c r="F79" s="507">
        <v>801</v>
      </c>
      <c r="G79" s="248">
        <f t="shared" si="5"/>
        <v>1374</v>
      </c>
      <c r="H79" s="248">
        <f t="shared" si="6"/>
        <v>801</v>
      </c>
      <c r="I79" s="530"/>
      <c r="J79" s="263"/>
      <c r="K79" s="263"/>
    </row>
    <row r="80" spans="1:11">
      <c r="A80" s="78" t="s">
        <v>6357</v>
      </c>
      <c r="B80" s="205" t="s">
        <v>6358</v>
      </c>
      <c r="C80" s="507"/>
      <c r="D80" s="507"/>
      <c r="E80" s="507">
        <v>1</v>
      </c>
      <c r="F80" s="507">
        <v>1</v>
      </c>
      <c r="G80" s="248">
        <f t="shared" si="5"/>
        <v>1</v>
      </c>
      <c r="H80" s="248">
        <f t="shared" si="6"/>
        <v>1</v>
      </c>
      <c r="I80" s="530"/>
      <c r="J80" s="263"/>
      <c r="K80" s="263"/>
    </row>
    <row r="81" spans="1:11">
      <c r="A81" s="78" t="s">
        <v>6359</v>
      </c>
      <c r="B81" s="205" t="s">
        <v>6360</v>
      </c>
      <c r="C81" s="507"/>
      <c r="D81" s="507"/>
      <c r="E81" s="507">
        <v>4</v>
      </c>
      <c r="F81" s="507">
        <v>5</v>
      </c>
      <c r="G81" s="248">
        <f t="shared" si="5"/>
        <v>4</v>
      </c>
      <c r="H81" s="248">
        <f t="shared" si="6"/>
        <v>5</v>
      </c>
      <c r="I81" s="530"/>
      <c r="J81" s="263"/>
      <c r="K81" s="263"/>
    </row>
    <row r="82" spans="1:11">
      <c r="A82" s="267" t="s">
        <v>6365</v>
      </c>
      <c r="B82" s="506" t="s">
        <v>6366</v>
      </c>
      <c r="C82" s="507"/>
      <c r="D82" s="507"/>
      <c r="E82" s="507">
        <v>23</v>
      </c>
      <c r="F82" s="507">
        <v>3</v>
      </c>
      <c r="G82" s="248">
        <f t="shared" si="5"/>
        <v>23</v>
      </c>
      <c r="H82" s="248">
        <f t="shared" si="6"/>
        <v>3</v>
      </c>
      <c r="I82" s="519"/>
      <c r="J82" s="160"/>
      <c r="K82" s="160"/>
    </row>
    <row r="83" spans="1:11">
      <c r="A83" s="78" t="s">
        <v>6371</v>
      </c>
      <c r="B83" s="205" t="s">
        <v>6372</v>
      </c>
      <c r="C83" s="507"/>
      <c r="D83" s="507"/>
      <c r="E83" s="507">
        <v>2</v>
      </c>
      <c r="F83" s="507">
        <v>1</v>
      </c>
      <c r="G83" s="248">
        <f t="shared" si="5"/>
        <v>2</v>
      </c>
      <c r="H83" s="248">
        <f t="shared" si="6"/>
        <v>1</v>
      </c>
      <c r="I83" s="530"/>
      <c r="J83" s="263"/>
      <c r="K83" s="263"/>
    </row>
    <row r="84" spans="1:11">
      <c r="A84" s="78" t="s">
        <v>6373</v>
      </c>
      <c r="B84" s="205" t="s">
        <v>6399</v>
      </c>
      <c r="C84" s="507"/>
      <c r="D84" s="507"/>
      <c r="E84" s="507">
        <v>13</v>
      </c>
      <c r="F84" s="507">
        <v>20</v>
      </c>
      <c r="G84" s="248">
        <f t="shared" si="5"/>
        <v>13</v>
      </c>
      <c r="H84" s="248">
        <f t="shared" si="6"/>
        <v>20</v>
      </c>
      <c r="I84" s="530"/>
      <c r="J84" s="263"/>
      <c r="K84" s="263"/>
    </row>
    <row r="85" spans="1:11">
      <c r="A85" s="78" t="s">
        <v>6379</v>
      </c>
      <c r="B85" s="205" t="s">
        <v>6380</v>
      </c>
      <c r="C85" s="507"/>
      <c r="D85" s="507"/>
      <c r="E85" s="507">
        <v>0</v>
      </c>
      <c r="F85" s="507">
        <v>1</v>
      </c>
      <c r="G85" s="248">
        <f t="shared" si="5"/>
        <v>0</v>
      </c>
      <c r="H85" s="248">
        <f t="shared" si="6"/>
        <v>1</v>
      </c>
      <c r="I85" s="530"/>
      <c r="J85" s="263"/>
      <c r="K85" s="263"/>
    </row>
    <row r="86" spans="1:11">
      <c r="A86" s="318" t="s">
        <v>6383</v>
      </c>
      <c r="B86" s="172" t="s">
        <v>6384</v>
      </c>
      <c r="C86" s="507"/>
      <c r="D86" s="507"/>
      <c r="E86" s="507">
        <v>0</v>
      </c>
      <c r="F86" s="507">
        <v>1</v>
      </c>
      <c r="G86" s="248">
        <f t="shared" si="5"/>
        <v>0</v>
      </c>
      <c r="H86" s="248">
        <f t="shared" si="6"/>
        <v>1</v>
      </c>
      <c r="I86" s="519"/>
      <c r="J86" s="160"/>
      <c r="K86" s="160"/>
    </row>
    <row r="87" spans="1:11">
      <c r="A87" s="78" t="s">
        <v>6387</v>
      </c>
      <c r="B87" s="205" t="s">
        <v>6388</v>
      </c>
      <c r="C87" s="507"/>
      <c r="D87" s="507"/>
      <c r="E87" s="507">
        <v>18</v>
      </c>
      <c r="F87" s="507">
        <v>29</v>
      </c>
      <c r="G87" s="248">
        <f t="shared" si="5"/>
        <v>18</v>
      </c>
      <c r="H87" s="248">
        <f t="shared" si="6"/>
        <v>29</v>
      </c>
      <c r="I87" s="530"/>
      <c r="J87" s="263"/>
      <c r="K87" s="263"/>
    </row>
    <row r="88" spans="1:11">
      <c r="A88" s="78" t="s">
        <v>6389</v>
      </c>
      <c r="B88" s="205" t="s">
        <v>6390</v>
      </c>
      <c r="C88" s="507"/>
      <c r="D88" s="507"/>
      <c r="E88" s="507">
        <v>36</v>
      </c>
      <c r="F88" s="507">
        <v>37</v>
      </c>
      <c r="G88" s="248">
        <f t="shared" si="5"/>
        <v>36</v>
      </c>
      <c r="H88" s="248">
        <f t="shared" si="6"/>
        <v>37</v>
      </c>
      <c r="I88" s="530"/>
      <c r="J88" s="263"/>
      <c r="K88" s="263"/>
    </row>
    <row r="89" spans="1:11">
      <c r="A89" s="78" t="s">
        <v>6391</v>
      </c>
      <c r="B89" s="205" t="s">
        <v>6392</v>
      </c>
      <c r="C89" s="507"/>
      <c r="D89" s="507"/>
      <c r="E89" s="507">
        <v>1</v>
      </c>
      <c r="F89" s="507">
        <v>3</v>
      </c>
      <c r="G89" s="248">
        <f t="shared" si="5"/>
        <v>1</v>
      </c>
      <c r="H89" s="248">
        <f t="shared" si="6"/>
        <v>3</v>
      </c>
      <c r="I89" s="530"/>
      <c r="J89" s="263"/>
      <c r="K89" s="263"/>
    </row>
    <row r="90" spans="1:11" ht="24">
      <c r="A90" s="78" t="s">
        <v>6395</v>
      </c>
      <c r="B90" s="205" t="s">
        <v>6396</v>
      </c>
      <c r="C90" s="507"/>
      <c r="D90" s="507"/>
      <c r="E90" s="507">
        <v>6</v>
      </c>
      <c r="F90" s="507">
        <v>3</v>
      </c>
      <c r="G90" s="248">
        <f t="shared" si="5"/>
        <v>6</v>
      </c>
      <c r="H90" s="248">
        <f t="shared" si="6"/>
        <v>3</v>
      </c>
      <c r="I90" s="530"/>
      <c r="J90" s="263"/>
      <c r="K90" s="263"/>
    </row>
    <row r="91" spans="1:11" ht="24">
      <c r="A91" s="523" t="s">
        <v>6397</v>
      </c>
      <c r="B91" s="523" t="s">
        <v>6398</v>
      </c>
      <c r="C91" s="507"/>
      <c r="D91" s="507"/>
      <c r="E91" s="507">
        <v>0</v>
      </c>
      <c r="F91" s="507">
        <v>3</v>
      </c>
      <c r="G91" s="248">
        <f t="shared" si="5"/>
        <v>0</v>
      </c>
      <c r="H91" s="248">
        <f t="shared" si="6"/>
        <v>3</v>
      </c>
      <c r="I91" s="530"/>
      <c r="J91" s="263"/>
      <c r="K91" s="263"/>
    </row>
    <row r="92" spans="1:11">
      <c r="A92" s="267" t="s">
        <v>4203</v>
      </c>
      <c r="B92" s="506" t="s">
        <v>4204</v>
      </c>
      <c r="C92" s="507"/>
      <c r="D92" s="507"/>
      <c r="E92" s="507">
        <v>4</v>
      </c>
      <c r="F92" s="507">
        <v>9</v>
      </c>
      <c r="G92" s="248">
        <f t="shared" si="5"/>
        <v>4</v>
      </c>
      <c r="H92" s="248">
        <f t="shared" si="6"/>
        <v>9</v>
      </c>
      <c r="I92" s="519"/>
      <c r="J92" s="160"/>
      <c r="K92" s="160"/>
    </row>
    <row r="93" spans="1:11">
      <c r="A93" s="108" t="s">
        <v>2775</v>
      </c>
      <c r="B93" s="109" t="s">
        <v>2776</v>
      </c>
      <c r="C93" s="507"/>
      <c r="D93" s="507"/>
      <c r="E93" s="507">
        <v>1</v>
      </c>
      <c r="F93" s="507">
        <v>40</v>
      </c>
      <c r="G93" s="248">
        <f t="shared" si="5"/>
        <v>1</v>
      </c>
      <c r="H93" s="248">
        <f t="shared" si="6"/>
        <v>40</v>
      </c>
      <c r="I93" s="520"/>
      <c r="J93" s="160"/>
      <c r="K93" s="160"/>
    </row>
    <row r="94" spans="1:11">
      <c r="A94" s="254" t="s">
        <v>6020</v>
      </c>
      <c r="B94" s="524" t="s">
        <v>6400</v>
      </c>
      <c r="C94" s="507"/>
      <c r="D94" s="507"/>
      <c r="E94" s="507">
        <v>1</v>
      </c>
      <c r="F94" s="507">
        <v>11</v>
      </c>
      <c r="G94" s="248">
        <f t="shared" si="5"/>
        <v>1</v>
      </c>
      <c r="H94" s="248">
        <f t="shared" si="6"/>
        <v>11</v>
      </c>
      <c r="I94" s="530"/>
      <c r="J94" s="263"/>
      <c r="K94" s="263"/>
    </row>
    <row r="95" spans="1:11">
      <c r="A95" s="442"/>
      <c r="B95" s="443" t="s">
        <v>1792</v>
      </c>
      <c r="C95" s="101"/>
      <c r="D95" s="101"/>
      <c r="E95" s="101">
        <f t="shared" ref="E95:H95" si="7">SUM(E66:E94)</f>
        <v>1667</v>
      </c>
      <c r="F95" s="101">
        <f t="shared" si="7"/>
        <v>1099</v>
      </c>
      <c r="G95" s="101">
        <f t="shared" si="7"/>
        <v>1667</v>
      </c>
      <c r="H95" s="101">
        <f t="shared" si="7"/>
        <v>1099</v>
      </c>
      <c r="I95" s="521"/>
      <c r="J95" s="76"/>
      <c r="K95" s="76"/>
    </row>
    <row r="96" spans="1:11">
      <c r="A96" s="11"/>
      <c r="B96" s="202" t="s">
        <v>2105</v>
      </c>
      <c r="C96" s="101"/>
      <c r="D96" s="101"/>
      <c r="E96" s="101">
        <f t="shared" ref="E96:H96" si="8">E64+E95</f>
        <v>2099</v>
      </c>
      <c r="F96" s="101">
        <f t="shared" si="8"/>
        <v>1717</v>
      </c>
      <c r="G96" s="101">
        <f t="shared" si="8"/>
        <v>2099</v>
      </c>
      <c r="H96" s="101">
        <f t="shared" si="8"/>
        <v>1717</v>
      </c>
      <c r="I96" s="521"/>
      <c r="J96" s="76"/>
      <c r="K96" s="76"/>
    </row>
    <row r="97" spans="1:11">
      <c r="A97" s="3556" t="s">
        <v>2106</v>
      </c>
      <c r="B97" s="3557"/>
      <c r="C97" s="116"/>
      <c r="D97" s="116"/>
      <c r="E97" s="116"/>
      <c r="F97" s="116"/>
      <c r="G97" s="505"/>
      <c r="H97" s="505"/>
      <c r="I97" s="519"/>
      <c r="J97" s="160"/>
      <c r="K97" s="160"/>
    </row>
    <row r="98" spans="1:11">
      <c r="A98" s="267" t="s">
        <v>2273</v>
      </c>
      <c r="B98" s="506" t="s">
        <v>2274</v>
      </c>
      <c r="C98" s="248">
        <v>470</v>
      </c>
      <c r="D98" s="248">
        <v>329</v>
      </c>
      <c r="E98" s="507">
        <v>0</v>
      </c>
      <c r="F98" s="507">
        <v>0</v>
      </c>
      <c r="G98" s="248">
        <f t="shared" ref="G98:G129" si="9">C98+E98</f>
        <v>470</v>
      </c>
      <c r="H98" s="248">
        <f t="shared" ref="H98:H129" si="10">D98+F98</f>
        <v>329</v>
      </c>
      <c r="I98" s="519"/>
      <c r="J98" s="160"/>
      <c r="K98" s="160"/>
    </row>
    <row r="99" spans="1:11">
      <c r="A99" s="525" t="s">
        <v>6401</v>
      </c>
      <c r="B99" s="523" t="s">
        <v>2402</v>
      </c>
      <c r="C99" s="248">
        <v>0</v>
      </c>
      <c r="D99" s="248">
        <v>0</v>
      </c>
      <c r="E99" s="507">
        <v>0</v>
      </c>
      <c r="F99" s="507">
        <v>1</v>
      </c>
      <c r="G99" s="248">
        <f t="shared" si="9"/>
        <v>0</v>
      </c>
      <c r="H99" s="248">
        <f t="shared" si="10"/>
        <v>1</v>
      </c>
      <c r="I99" s="519"/>
      <c r="J99" s="160"/>
      <c r="K99" s="160"/>
    </row>
    <row r="100" spans="1:11">
      <c r="A100" s="267" t="s">
        <v>6402</v>
      </c>
      <c r="B100" s="506" t="s">
        <v>6403</v>
      </c>
      <c r="C100" s="248">
        <v>1898</v>
      </c>
      <c r="D100" s="248">
        <v>1888</v>
      </c>
      <c r="E100" s="507">
        <v>12</v>
      </c>
      <c r="F100" s="507">
        <v>8</v>
      </c>
      <c r="G100" s="248">
        <f t="shared" si="9"/>
        <v>1910</v>
      </c>
      <c r="H100" s="248">
        <f t="shared" si="10"/>
        <v>1896</v>
      </c>
      <c r="I100" s="519"/>
      <c r="J100" s="160"/>
      <c r="K100" s="160"/>
    </row>
    <row r="101" spans="1:11">
      <c r="A101" s="194" t="s">
        <v>6404</v>
      </c>
      <c r="B101" s="152" t="s">
        <v>6405</v>
      </c>
      <c r="C101" s="248">
        <v>18191</v>
      </c>
      <c r="D101" s="248">
        <v>14372</v>
      </c>
      <c r="E101" s="507">
        <v>734</v>
      </c>
      <c r="F101" s="507">
        <v>436</v>
      </c>
      <c r="G101" s="248">
        <f t="shared" si="9"/>
        <v>18925</v>
      </c>
      <c r="H101" s="248">
        <f t="shared" si="10"/>
        <v>14808</v>
      </c>
      <c r="I101" s="519"/>
      <c r="J101" s="160"/>
      <c r="K101" s="160"/>
    </row>
    <row r="102" spans="1:11">
      <c r="A102" s="267" t="s">
        <v>6406</v>
      </c>
      <c r="B102" s="506" t="s">
        <v>6407</v>
      </c>
      <c r="C102" s="248">
        <v>615</v>
      </c>
      <c r="D102" s="248">
        <v>528</v>
      </c>
      <c r="E102" s="507">
        <v>14</v>
      </c>
      <c r="F102" s="507">
        <v>9</v>
      </c>
      <c r="G102" s="248">
        <f t="shared" si="9"/>
        <v>629</v>
      </c>
      <c r="H102" s="248">
        <f t="shared" si="10"/>
        <v>537</v>
      </c>
      <c r="I102" s="519"/>
      <c r="J102" s="160"/>
      <c r="K102" s="160"/>
    </row>
    <row r="103" spans="1:11">
      <c r="A103" s="282" t="s">
        <v>2115</v>
      </c>
      <c r="B103" s="152" t="s">
        <v>2116</v>
      </c>
      <c r="C103" s="248">
        <v>0</v>
      </c>
      <c r="D103" s="248">
        <v>0</v>
      </c>
      <c r="E103" s="507">
        <v>1750</v>
      </c>
      <c r="F103" s="507">
        <v>1213</v>
      </c>
      <c r="G103" s="248">
        <f t="shared" si="9"/>
        <v>1750</v>
      </c>
      <c r="H103" s="248">
        <f t="shared" si="10"/>
        <v>1213</v>
      </c>
      <c r="I103" s="519"/>
      <c r="J103" s="160"/>
      <c r="K103" s="160"/>
    </row>
    <row r="104" spans="1:11">
      <c r="A104" s="267" t="s">
        <v>2119</v>
      </c>
      <c r="B104" s="506" t="s">
        <v>2120</v>
      </c>
      <c r="C104" s="248">
        <v>0</v>
      </c>
      <c r="D104" s="248">
        <v>0</v>
      </c>
      <c r="E104" s="507">
        <v>0</v>
      </c>
      <c r="F104" s="507">
        <v>1</v>
      </c>
      <c r="G104" s="248">
        <f t="shared" si="9"/>
        <v>0</v>
      </c>
      <c r="H104" s="248">
        <f t="shared" si="10"/>
        <v>1</v>
      </c>
      <c r="I104" s="519"/>
      <c r="J104" s="160"/>
      <c r="K104" s="160"/>
    </row>
    <row r="105" spans="1:11">
      <c r="A105" s="194" t="s">
        <v>2127</v>
      </c>
      <c r="B105" s="152" t="s">
        <v>2128</v>
      </c>
      <c r="C105" s="248">
        <v>0</v>
      </c>
      <c r="D105" s="248">
        <v>0</v>
      </c>
      <c r="E105" s="507">
        <v>0</v>
      </c>
      <c r="F105" s="507">
        <v>1</v>
      </c>
      <c r="G105" s="248">
        <f t="shared" si="9"/>
        <v>0</v>
      </c>
      <c r="H105" s="248">
        <f t="shared" si="10"/>
        <v>1</v>
      </c>
      <c r="I105" s="519"/>
      <c r="J105" s="160"/>
      <c r="K105" s="160"/>
    </row>
    <row r="106" spans="1:11">
      <c r="A106" s="267" t="s">
        <v>6303</v>
      </c>
      <c r="B106" s="506" t="s">
        <v>6304</v>
      </c>
      <c r="C106" s="248">
        <v>1222</v>
      </c>
      <c r="D106" s="248">
        <v>1095</v>
      </c>
      <c r="E106" s="507">
        <v>0</v>
      </c>
      <c r="F106" s="507">
        <v>0</v>
      </c>
      <c r="G106" s="248">
        <f t="shared" si="9"/>
        <v>1222</v>
      </c>
      <c r="H106" s="248">
        <f t="shared" si="10"/>
        <v>1095</v>
      </c>
      <c r="I106" s="519"/>
      <c r="J106" s="160"/>
      <c r="K106" s="160"/>
    </row>
    <row r="107" spans="1:11">
      <c r="A107" s="267" t="s">
        <v>6325</v>
      </c>
      <c r="B107" s="511" t="s">
        <v>6326</v>
      </c>
      <c r="C107" s="248">
        <v>0</v>
      </c>
      <c r="D107" s="248">
        <v>1</v>
      </c>
      <c r="E107" s="507">
        <v>0</v>
      </c>
      <c r="F107" s="507">
        <v>0</v>
      </c>
      <c r="G107" s="248">
        <f t="shared" si="9"/>
        <v>0</v>
      </c>
      <c r="H107" s="248">
        <f t="shared" si="10"/>
        <v>1</v>
      </c>
      <c r="I107" s="519"/>
      <c r="J107" s="160"/>
      <c r="K107" s="160"/>
    </row>
    <row r="108" spans="1:11">
      <c r="A108" s="267" t="s">
        <v>6408</v>
      </c>
      <c r="B108" s="506" t="s">
        <v>6409</v>
      </c>
      <c r="C108" s="248">
        <v>0</v>
      </c>
      <c r="D108" s="248">
        <v>0</v>
      </c>
      <c r="E108" s="507">
        <v>0</v>
      </c>
      <c r="F108" s="507">
        <v>7</v>
      </c>
      <c r="G108" s="248">
        <f t="shared" si="9"/>
        <v>0</v>
      </c>
      <c r="H108" s="248">
        <f t="shared" si="10"/>
        <v>7</v>
      </c>
      <c r="I108" s="519"/>
      <c r="J108" s="160"/>
      <c r="K108" s="160"/>
    </row>
    <row r="109" spans="1:11">
      <c r="A109" s="267" t="s">
        <v>6410</v>
      </c>
      <c r="B109" s="526" t="s">
        <v>6411</v>
      </c>
      <c r="C109" s="248">
        <v>0</v>
      </c>
      <c r="D109" s="248">
        <v>0</v>
      </c>
      <c r="E109" s="507">
        <v>0</v>
      </c>
      <c r="F109" s="507">
        <v>1</v>
      </c>
      <c r="G109" s="248">
        <f t="shared" si="9"/>
        <v>0</v>
      </c>
      <c r="H109" s="248">
        <f t="shared" si="10"/>
        <v>1</v>
      </c>
      <c r="I109" s="519"/>
      <c r="J109" s="160"/>
      <c r="K109" s="160"/>
    </row>
    <row r="110" spans="1:11">
      <c r="A110" s="267" t="s">
        <v>6412</v>
      </c>
      <c r="B110" s="511" t="s">
        <v>6413</v>
      </c>
      <c r="C110" s="248">
        <v>0</v>
      </c>
      <c r="D110" s="248">
        <v>1</v>
      </c>
      <c r="E110" s="507">
        <v>0</v>
      </c>
      <c r="F110" s="507">
        <v>0</v>
      </c>
      <c r="G110" s="248">
        <f t="shared" si="9"/>
        <v>0</v>
      </c>
      <c r="H110" s="248">
        <f t="shared" si="10"/>
        <v>1</v>
      </c>
      <c r="I110" s="519"/>
      <c r="J110" s="160"/>
      <c r="K110" s="160"/>
    </row>
    <row r="111" spans="1:11">
      <c r="A111" s="289" t="s">
        <v>6414</v>
      </c>
      <c r="B111" s="527" t="s">
        <v>6415</v>
      </c>
      <c r="C111" s="248">
        <v>0</v>
      </c>
      <c r="D111" s="248">
        <v>0</v>
      </c>
      <c r="E111" s="507">
        <v>1</v>
      </c>
      <c r="F111" s="507">
        <v>1</v>
      </c>
      <c r="G111" s="248">
        <f t="shared" si="9"/>
        <v>1</v>
      </c>
      <c r="H111" s="248">
        <f t="shared" si="10"/>
        <v>1</v>
      </c>
      <c r="I111" s="519"/>
      <c r="J111" s="160"/>
      <c r="K111" s="160"/>
    </row>
    <row r="112" spans="1:11">
      <c r="A112" s="267" t="s">
        <v>6416</v>
      </c>
      <c r="B112" s="511" t="s">
        <v>6417</v>
      </c>
      <c r="C112" s="248">
        <v>0</v>
      </c>
      <c r="D112" s="248">
        <v>20</v>
      </c>
      <c r="E112" s="507">
        <v>1</v>
      </c>
      <c r="F112" s="507">
        <v>20</v>
      </c>
      <c r="G112" s="248">
        <f t="shared" si="9"/>
        <v>1</v>
      </c>
      <c r="H112" s="248">
        <f t="shared" si="10"/>
        <v>40</v>
      </c>
      <c r="I112" s="519"/>
      <c r="J112" s="160"/>
      <c r="K112" s="160"/>
    </row>
    <row r="113" spans="1:11">
      <c r="A113" s="267" t="s">
        <v>6418</v>
      </c>
      <c r="B113" s="526" t="s">
        <v>6419</v>
      </c>
      <c r="C113" s="248">
        <v>0</v>
      </c>
      <c r="D113" s="248">
        <v>0</v>
      </c>
      <c r="E113" s="507">
        <v>9</v>
      </c>
      <c r="F113" s="507">
        <v>8</v>
      </c>
      <c r="G113" s="248">
        <f t="shared" si="9"/>
        <v>9</v>
      </c>
      <c r="H113" s="248">
        <f t="shared" si="10"/>
        <v>8</v>
      </c>
      <c r="I113" s="519"/>
      <c r="J113" s="160"/>
      <c r="K113" s="160"/>
    </row>
    <row r="114" spans="1:11">
      <c r="A114" s="267" t="s">
        <v>6420</v>
      </c>
      <c r="B114" s="511" t="s">
        <v>6421</v>
      </c>
      <c r="C114" s="248">
        <v>0</v>
      </c>
      <c r="D114" s="248">
        <v>0</v>
      </c>
      <c r="E114" s="507">
        <v>2</v>
      </c>
      <c r="F114" s="507">
        <v>3</v>
      </c>
      <c r="G114" s="248">
        <f t="shared" si="9"/>
        <v>2</v>
      </c>
      <c r="H114" s="248">
        <f t="shared" si="10"/>
        <v>3</v>
      </c>
      <c r="I114" s="519"/>
      <c r="J114" s="160"/>
      <c r="K114" s="160"/>
    </row>
    <row r="115" spans="1:11">
      <c r="A115" s="267" t="s">
        <v>2741</v>
      </c>
      <c r="B115" s="506" t="s">
        <v>2742</v>
      </c>
      <c r="C115" s="248">
        <v>0</v>
      </c>
      <c r="D115" s="248">
        <v>0</v>
      </c>
      <c r="E115" s="507">
        <v>3</v>
      </c>
      <c r="F115" s="507">
        <v>3</v>
      </c>
      <c r="G115" s="248">
        <f t="shared" si="9"/>
        <v>3</v>
      </c>
      <c r="H115" s="248">
        <f t="shared" si="10"/>
        <v>3</v>
      </c>
      <c r="I115" s="519"/>
      <c r="J115" s="160"/>
      <c r="K115" s="160"/>
    </row>
    <row r="116" spans="1:11">
      <c r="A116" s="267" t="s">
        <v>6422</v>
      </c>
      <c r="B116" s="506" t="s">
        <v>6423</v>
      </c>
      <c r="C116" s="248">
        <v>0</v>
      </c>
      <c r="D116" s="248">
        <v>0</v>
      </c>
      <c r="E116" s="507">
        <v>1</v>
      </c>
      <c r="F116" s="507">
        <v>4</v>
      </c>
      <c r="G116" s="248">
        <f t="shared" si="9"/>
        <v>1</v>
      </c>
      <c r="H116" s="248">
        <f t="shared" si="10"/>
        <v>4</v>
      </c>
      <c r="I116" s="519"/>
      <c r="J116" s="160"/>
      <c r="K116" s="160"/>
    </row>
    <row r="117" spans="1:11">
      <c r="A117" s="267" t="s">
        <v>6424</v>
      </c>
      <c r="B117" s="506" t="s">
        <v>6425</v>
      </c>
      <c r="C117" s="248">
        <v>0</v>
      </c>
      <c r="D117" s="248">
        <v>0</v>
      </c>
      <c r="E117" s="507">
        <v>63</v>
      </c>
      <c r="F117" s="507">
        <v>83</v>
      </c>
      <c r="G117" s="248">
        <f t="shared" si="9"/>
        <v>63</v>
      </c>
      <c r="H117" s="248">
        <f t="shared" si="10"/>
        <v>83</v>
      </c>
      <c r="I117" s="519"/>
      <c r="J117" s="160"/>
      <c r="K117" s="160"/>
    </row>
    <row r="118" spans="1:11">
      <c r="A118" s="267" t="s">
        <v>6426</v>
      </c>
      <c r="B118" s="511" t="s">
        <v>6427</v>
      </c>
      <c r="C118" s="248">
        <v>0</v>
      </c>
      <c r="D118" s="248">
        <v>0</v>
      </c>
      <c r="E118" s="507">
        <v>2</v>
      </c>
      <c r="F118" s="507">
        <v>1</v>
      </c>
      <c r="G118" s="248">
        <f t="shared" si="9"/>
        <v>2</v>
      </c>
      <c r="H118" s="248">
        <f t="shared" si="10"/>
        <v>1</v>
      </c>
      <c r="I118" s="519"/>
      <c r="J118" s="160"/>
      <c r="K118" s="160"/>
    </row>
    <row r="119" spans="1:11">
      <c r="A119" s="508" t="s">
        <v>6428</v>
      </c>
      <c r="B119" s="528" t="s">
        <v>6429</v>
      </c>
      <c r="C119" s="248">
        <v>0</v>
      </c>
      <c r="D119" s="248">
        <v>0</v>
      </c>
      <c r="E119" s="507">
        <v>2</v>
      </c>
      <c r="F119" s="507">
        <v>1</v>
      </c>
      <c r="G119" s="248">
        <f t="shared" si="9"/>
        <v>2</v>
      </c>
      <c r="H119" s="248">
        <f t="shared" si="10"/>
        <v>1</v>
      </c>
      <c r="I119" s="519"/>
      <c r="J119" s="160"/>
      <c r="K119" s="160"/>
    </row>
    <row r="120" spans="1:11">
      <c r="A120" s="289" t="s">
        <v>6430</v>
      </c>
      <c r="B120" s="172" t="s">
        <v>6431</v>
      </c>
      <c r="C120" s="248">
        <v>0</v>
      </c>
      <c r="D120" s="248">
        <v>0</v>
      </c>
      <c r="E120" s="507">
        <v>0</v>
      </c>
      <c r="F120" s="507">
        <v>3</v>
      </c>
      <c r="G120" s="248">
        <f t="shared" si="9"/>
        <v>0</v>
      </c>
      <c r="H120" s="248">
        <f t="shared" si="10"/>
        <v>3</v>
      </c>
      <c r="I120" s="519"/>
      <c r="J120" s="160"/>
      <c r="K120" s="160"/>
    </row>
    <row r="121" spans="1:11">
      <c r="A121" s="267" t="s">
        <v>6432</v>
      </c>
      <c r="B121" s="514" t="s">
        <v>6433</v>
      </c>
      <c r="C121" s="248">
        <v>0</v>
      </c>
      <c r="D121" s="248">
        <v>0</v>
      </c>
      <c r="E121" s="507">
        <v>0</v>
      </c>
      <c r="F121" s="507">
        <v>1</v>
      </c>
      <c r="G121" s="248">
        <f t="shared" si="9"/>
        <v>0</v>
      </c>
      <c r="H121" s="248">
        <f t="shared" si="10"/>
        <v>1</v>
      </c>
      <c r="I121" s="519"/>
      <c r="J121" s="160"/>
      <c r="K121" s="160"/>
    </row>
    <row r="122" spans="1:11">
      <c r="A122" s="267" t="s">
        <v>6434</v>
      </c>
      <c r="B122" s="506" t="s">
        <v>6435</v>
      </c>
      <c r="C122" s="248">
        <v>0</v>
      </c>
      <c r="D122" s="248">
        <v>9</v>
      </c>
      <c r="E122" s="507">
        <v>42</v>
      </c>
      <c r="F122" s="507">
        <v>0</v>
      </c>
      <c r="G122" s="248">
        <f t="shared" si="9"/>
        <v>42</v>
      </c>
      <c r="H122" s="248">
        <f t="shared" si="10"/>
        <v>9</v>
      </c>
      <c r="I122" s="519"/>
      <c r="J122" s="160"/>
      <c r="K122" s="160"/>
    </row>
    <row r="123" spans="1:11">
      <c r="A123" s="267" t="s">
        <v>6379</v>
      </c>
      <c r="B123" s="526" t="s">
        <v>6380</v>
      </c>
      <c r="C123" s="248">
        <v>71</v>
      </c>
      <c r="D123" s="248">
        <v>129</v>
      </c>
      <c r="E123" s="507">
        <v>0</v>
      </c>
      <c r="F123" s="507">
        <v>0</v>
      </c>
      <c r="G123" s="248">
        <f t="shared" si="9"/>
        <v>71</v>
      </c>
      <c r="H123" s="248">
        <f t="shared" si="10"/>
        <v>129</v>
      </c>
      <c r="I123" s="519"/>
      <c r="J123" s="160"/>
      <c r="K123" s="160"/>
    </row>
    <row r="124" spans="1:11">
      <c r="A124" s="267" t="s">
        <v>6381</v>
      </c>
      <c r="B124" s="511" t="s">
        <v>6382</v>
      </c>
      <c r="C124" s="248">
        <v>431</v>
      </c>
      <c r="D124" s="248">
        <v>225</v>
      </c>
      <c r="E124" s="507">
        <v>0</v>
      </c>
      <c r="F124" s="507">
        <v>0</v>
      </c>
      <c r="G124" s="248">
        <f t="shared" si="9"/>
        <v>431</v>
      </c>
      <c r="H124" s="248">
        <f t="shared" si="10"/>
        <v>225</v>
      </c>
      <c r="I124" s="519"/>
      <c r="J124" s="160"/>
      <c r="K124" s="160"/>
    </row>
    <row r="125" spans="1:11">
      <c r="A125" s="267" t="s">
        <v>6436</v>
      </c>
      <c r="B125" s="506" t="s">
        <v>6437</v>
      </c>
      <c r="C125" s="248">
        <v>764</v>
      </c>
      <c r="D125" s="248">
        <v>533</v>
      </c>
      <c r="E125" s="507">
        <v>5</v>
      </c>
      <c r="F125" s="507">
        <v>53</v>
      </c>
      <c r="G125" s="248">
        <f t="shared" si="9"/>
        <v>769</v>
      </c>
      <c r="H125" s="248">
        <f t="shared" si="10"/>
        <v>586</v>
      </c>
      <c r="I125" s="519"/>
      <c r="J125" s="160"/>
      <c r="K125" s="160"/>
    </row>
    <row r="126" spans="1:11">
      <c r="A126" s="508" t="s">
        <v>6438</v>
      </c>
      <c r="B126" s="511" t="s">
        <v>6439</v>
      </c>
      <c r="C126" s="248">
        <v>0</v>
      </c>
      <c r="D126" s="248">
        <v>0</v>
      </c>
      <c r="E126" s="507">
        <v>11</v>
      </c>
      <c r="F126" s="507">
        <v>1</v>
      </c>
      <c r="G126" s="248">
        <f t="shared" si="9"/>
        <v>11</v>
      </c>
      <c r="H126" s="248">
        <f t="shared" si="10"/>
        <v>1</v>
      </c>
      <c r="I126" s="519"/>
      <c r="J126" s="160"/>
      <c r="K126" s="160"/>
    </row>
    <row r="127" spans="1:11">
      <c r="A127" s="267" t="s">
        <v>6440</v>
      </c>
      <c r="B127" s="506" t="s">
        <v>6441</v>
      </c>
      <c r="C127" s="248">
        <v>1</v>
      </c>
      <c r="D127" s="248">
        <v>0</v>
      </c>
      <c r="E127" s="507">
        <v>0</v>
      </c>
      <c r="F127" s="507">
        <v>1</v>
      </c>
      <c r="G127" s="248">
        <f t="shared" si="9"/>
        <v>1</v>
      </c>
      <c r="H127" s="248">
        <f t="shared" si="10"/>
        <v>1</v>
      </c>
      <c r="I127" s="519"/>
      <c r="J127" s="160"/>
      <c r="K127" s="160"/>
    </row>
    <row r="128" spans="1:11">
      <c r="A128" s="267" t="s">
        <v>2227</v>
      </c>
      <c r="B128" s="506" t="s">
        <v>2228</v>
      </c>
      <c r="C128" s="248">
        <v>214</v>
      </c>
      <c r="D128" s="248">
        <v>108</v>
      </c>
      <c r="E128" s="507">
        <v>1858</v>
      </c>
      <c r="F128" s="507">
        <v>1309</v>
      </c>
      <c r="G128" s="248">
        <f t="shared" si="9"/>
        <v>2072</v>
      </c>
      <c r="H128" s="248">
        <f t="shared" si="10"/>
        <v>1417</v>
      </c>
      <c r="I128" s="519"/>
      <c r="J128" s="160"/>
      <c r="K128" s="160"/>
    </row>
    <row r="129" spans="1:11" ht="24">
      <c r="A129" s="375" t="s">
        <v>6442</v>
      </c>
      <c r="B129" s="531" t="s">
        <v>6443</v>
      </c>
      <c r="C129" s="248">
        <v>0</v>
      </c>
      <c r="D129" s="248">
        <v>0</v>
      </c>
      <c r="E129" s="507">
        <v>0</v>
      </c>
      <c r="F129" s="507">
        <v>1</v>
      </c>
      <c r="G129" s="248">
        <f t="shared" si="9"/>
        <v>0</v>
      </c>
      <c r="H129" s="248">
        <f t="shared" si="10"/>
        <v>1</v>
      </c>
      <c r="I129" s="519"/>
      <c r="J129" s="160"/>
      <c r="K129" s="160"/>
    </row>
    <row r="130" spans="1:11" ht="24">
      <c r="A130" s="289" t="s">
        <v>6444</v>
      </c>
      <c r="B130" s="172" t="s">
        <v>6445</v>
      </c>
      <c r="C130" s="248">
        <v>0</v>
      </c>
      <c r="D130" s="248">
        <v>0</v>
      </c>
      <c r="E130" s="507">
        <v>0</v>
      </c>
      <c r="F130" s="507">
        <v>1</v>
      </c>
      <c r="G130" s="248">
        <f t="shared" ref="G130:G161" si="11">C130+E130</f>
        <v>0</v>
      </c>
      <c r="H130" s="248">
        <f t="shared" ref="H130:H161" si="12">D130+F130</f>
        <v>1</v>
      </c>
      <c r="I130" s="519"/>
      <c r="J130" s="160"/>
      <c r="K130" s="160"/>
    </row>
    <row r="131" spans="1:11">
      <c r="A131" s="267" t="s">
        <v>6446</v>
      </c>
      <c r="B131" s="506" t="s">
        <v>6447</v>
      </c>
      <c r="C131" s="248">
        <v>0</v>
      </c>
      <c r="D131" s="248">
        <v>0</v>
      </c>
      <c r="E131" s="507">
        <v>13</v>
      </c>
      <c r="F131" s="507">
        <v>13</v>
      </c>
      <c r="G131" s="248">
        <f t="shared" si="11"/>
        <v>13</v>
      </c>
      <c r="H131" s="248">
        <f t="shared" si="12"/>
        <v>13</v>
      </c>
      <c r="I131" s="519"/>
      <c r="J131" s="160"/>
      <c r="K131" s="160"/>
    </row>
    <row r="132" spans="1:11">
      <c r="A132" s="267" t="s">
        <v>6448</v>
      </c>
      <c r="B132" s="506" t="s">
        <v>6449</v>
      </c>
      <c r="C132" s="248">
        <v>0</v>
      </c>
      <c r="D132" s="248">
        <v>0</v>
      </c>
      <c r="E132" s="507">
        <v>5</v>
      </c>
      <c r="F132" s="507">
        <v>1</v>
      </c>
      <c r="G132" s="248">
        <f t="shared" si="11"/>
        <v>5</v>
      </c>
      <c r="H132" s="248">
        <f t="shared" si="12"/>
        <v>1</v>
      </c>
      <c r="I132" s="519"/>
      <c r="J132" s="160"/>
      <c r="K132" s="160"/>
    </row>
    <row r="133" spans="1:11">
      <c r="A133" s="267" t="s">
        <v>6450</v>
      </c>
      <c r="B133" s="506" t="s">
        <v>6451</v>
      </c>
      <c r="C133" s="248">
        <v>0</v>
      </c>
      <c r="D133" s="248">
        <v>0</v>
      </c>
      <c r="E133" s="507">
        <v>0</v>
      </c>
      <c r="F133" s="507">
        <v>1</v>
      </c>
      <c r="G133" s="248">
        <f t="shared" si="11"/>
        <v>0</v>
      </c>
      <c r="H133" s="248">
        <f t="shared" si="12"/>
        <v>1</v>
      </c>
      <c r="I133" s="519"/>
      <c r="J133" s="160"/>
      <c r="K133" s="160"/>
    </row>
    <row r="134" spans="1:11">
      <c r="A134" s="267" t="s">
        <v>6452</v>
      </c>
      <c r="B134" s="511" t="s">
        <v>6453</v>
      </c>
      <c r="C134" s="248">
        <v>18</v>
      </c>
      <c r="D134" s="248">
        <v>11</v>
      </c>
      <c r="E134" s="507">
        <v>0</v>
      </c>
      <c r="F134" s="507">
        <v>0</v>
      </c>
      <c r="G134" s="248">
        <f t="shared" si="11"/>
        <v>18</v>
      </c>
      <c r="H134" s="248">
        <f t="shared" si="12"/>
        <v>11</v>
      </c>
      <c r="I134" s="519"/>
      <c r="J134" s="160"/>
      <c r="K134" s="160"/>
    </row>
    <row r="135" spans="1:11">
      <c r="A135" s="267" t="s">
        <v>6454</v>
      </c>
      <c r="B135" s="506" t="s">
        <v>6455</v>
      </c>
      <c r="C135" s="248">
        <v>0</v>
      </c>
      <c r="D135" s="248">
        <v>0</v>
      </c>
      <c r="E135" s="507">
        <v>1</v>
      </c>
      <c r="F135" s="507">
        <v>8</v>
      </c>
      <c r="G135" s="248">
        <f t="shared" si="11"/>
        <v>1</v>
      </c>
      <c r="H135" s="248">
        <f t="shared" si="12"/>
        <v>8</v>
      </c>
      <c r="I135" s="519"/>
      <c r="J135" s="160"/>
      <c r="K135" s="160"/>
    </row>
    <row r="136" spans="1:11">
      <c r="A136" s="267" t="s">
        <v>6456</v>
      </c>
      <c r="B136" s="506" t="s">
        <v>6457</v>
      </c>
      <c r="C136" s="248">
        <v>0</v>
      </c>
      <c r="D136" s="248">
        <v>0</v>
      </c>
      <c r="E136" s="507">
        <v>0</v>
      </c>
      <c r="F136" s="507">
        <v>3</v>
      </c>
      <c r="G136" s="248">
        <f t="shared" si="11"/>
        <v>0</v>
      </c>
      <c r="H136" s="248">
        <f t="shared" si="12"/>
        <v>3</v>
      </c>
      <c r="I136" s="519"/>
      <c r="J136" s="160"/>
      <c r="K136" s="160"/>
    </row>
    <row r="137" spans="1:11">
      <c r="A137" s="267" t="s">
        <v>6458</v>
      </c>
      <c r="B137" s="320" t="s">
        <v>6459</v>
      </c>
      <c r="C137" s="248">
        <v>0</v>
      </c>
      <c r="D137" s="248">
        <v>0</v>
      </c>
      <c r="E137" s="507">
        <v>0</v>
      </c>
      <c r="F137" s="507">
        <v>1</v>
      </c>
      <c r="G137" s="248">
        <f t="shared" si="11"/>
        <v>0</v>
      </c>
      <c r="H137" s="248">
        <f t="shared" si="12"/>
        <v>1</v>
      </c>
      <c r="I137" s="519"/>
      <c r="J137" s="160"/>
      <c r="K137" s="160"/>
    </row>
    <row r="138" spans="1:11">
      <c r="A138" s="289" t="s">
        <v>2917</v>
      </c>
      <c r="B138" s="172" t="s">
        <v>2918</v>
      </c>
      <c r="C138" s="248">
        <v>0</v>
      </c>
      <c r="D138" s="248">
        <v>0</v>
      </c>
      <c r="E138" s="507">
        <v>0</v>
      </c>
      <c r="F138" s="507">
        <v>1</v>
      </c>
      <c r="G138" s="248">
        <f t="shared" si="11"/>
        <v>0</v>
      </c>
      <c r="H138" s="248">
        <f t="shared" si="12"/>
        <v>1</v>
      </c>
      <c r="I138" s="519"/>
      <c r="J138" s="160"/>
      <c r="K138" s="160"/>
    </row>
    <row r="139" spans="1:11">
      <c r="A139" s="508" t="s">
        <v>3148</v>
      </c>
      <c r="B139" s="532" t="s">
        <v>3149</v>
      </c>
      <c r="C139" s="248">
        <v>0</v>
      </c>
      <c r="D139" s="248">
        <v>0</v>
      </c>
      <c r="E139" s="507">
        <v>0</v>
      </c>
      <c r="F139" s="507">
        <v>1</v>
      </c>
      <c r="G139" s="248">
        <f t="shared" si="11"/>
        <v>0</v>
      </c>
      <c r="H139" s="248">
        <f t="shared" si="12"/>
        <v>1</v>
      </c>
      <c r="I139" s="519"/>
      <c r="J139" s="160"/>
      <c r="K139" s="160"/>
    </row>
    <row r="140" spans="1:11">
      <c r="A140" s="267" t="s">
        <v>6460</v>
      </c>
      <c r="B140" s="506" t="s">
        <v>6400</v>
      </c>
      <c r="C140" s="248">
        <v>0</v>
      </c>
      <c r="D140" s="248">
        <v>1</v>
      </c>
      <c r="E140" s="507">
        <v>1</v>
      </c>
      <c r="F140" s="507">
        <v>1</v>
      </c>
      <c r="G140" s="248">
        <f t="shared" si="11"/>
        <v>1</v>
      </c>
      <c r="H140" s="248">
        <f t="shared" si="12"/>
        <v>2</v>
      </c>
      <c r="I140" s="519"/>
      <c r="J140" s="160"/>
      <c r="K140" s="160"/>
    </row>
    <row r="141" spans="1:11">
      <c r="A141" s="525" t="s">
        <v>6020</v>
      </c>
      <c r="B141" s="523" t="s">
        <v>6021</v>
      </c>
      <c r="C141" s="248">
        <v>1</v>
      </c>
      <c r="D141" s="248">
        <v>1</v>
      </c>
      <c r="E141" s="507"/>
      <c r="F141" s="507">
        <v>0</v>
      </c>
      <c r="G141" s="248">
        <f t="shared" si="11"/>
        <v>1</v>
      </c>
      <c r="H141" s="248">
        <f t="shared" si="12"/>
        <v>1</v>
      </c>
      <c r="I141" s="519"/>
      <c r="J141" s="181"/>
      <c r="K141" s="160"/>
    </row>
    <row r="142" spans="1:11">
      <c r="A142" s="267" t="s">
        <v>6461</v>
      </c>
      <c r="B142" s="506" t="s">
        <v>6462</v>
      </c>
      <c r="C142" s="248">
        <v>0</v>
      </c>
      <c r="D142" s="248">
        <v>0</v>
      </c>
      <c r="E142" s="507">
        <v>1</v>
      </c>
      <c r="F142" s="507">
        <v>1</v>
      </c>
      <c r="G142" s="248">
        <f t="shared" si="11"/>
        <v>1</v>
      </c>
      <c r="H142" s="248">
        <f t="shared" si="12"/>
        <v>1</v>
      </c>
      <c r="I142" s="519"/>
      <c r="J142" s="160"/>
      <c r="K142" s="160"/>
    </row>
    <row r="143" spans="1:11">
      <c r="A143" s="267" t="s">
        <v>6463</v>
      </c>
      <c r="B143" s="506" t="s">
        <v>6464</v>
      </c>
      <c r="C143" s="248">
        <v>0</v>
      </c>
      <c r="D143" s="248">
        <v>0</v>
      </c>
      <c r="E143" s="507">
        <v>1</v>
      </c>
      <c r="F143" s="507">
        <v>1</v>
      </c>
      <c r="G143" s="248">
        <f t="shared" si="11"/>
        <v>1</v>
      </c>
      <c r="H143" s="248">
        <f t="shared" si="12"/>
        <v>1</v>
      </c>
      <c r="I143" s="519"/>
      <c r="J143" s="160"/>
      <c r="K143" s="160"/>
    </row>
    <row r="144" spans="1:11">
      <c r="A144" s="508" t="s">
        <v>2919</v>
      </c>
      <c r="B144" s="509" t="s">
        <v>2920</v>
      </c>
      <c r="C144" s="248">
        <v>0</v>
      </c>
      <c r="D144" s="248">
        <v>0</v>
      </c>
      <c r="E144" s="507">
        <v>0</v>
      </c>
      <c r="F144" s="507">
        <v>1</v>
      </c>
      <c r="G144" s="248">
        <f t="shared" si="11"/>
        <v>0</v>
      </c>
      <c r="H144" s="248">
        <f t="shared" si="12"/>
        <v>1</v>
      </c>
      <c r="I144" s="519"/>
      <c r="J144" s="160"/>
      <c r="K144" s="160"/>
    </row>
    <row r="145" spans="1:11">
      <c r="A145" s="318" t="s">
        <v>6465</v>
      </c>
      <c r="B145" s="172" t="s">
        <v>6466</v>
      </c>
      <c r="C145" s="248">
        <v>0</v>
      </c>
      <c r="D145" s="248">
        <v>0</v>
      </c>
      <c r="E145" s="507">
        <v>1</v>
      </c>
      <c r="F145" s="507">
        <v>1</v>
      </c>
      <c r="G145" s="248">
        <f t="shared" si="11"/>
        <v>1</v>
      </c>
      <c r="H145" s="248">
        <f t="shared" si="12"/>
        <v>1</v>
      </c>
      <c r="I145" s="519"/>
      <c r="J145" s="160"/>
      <c r="K145" s="160"/>
    </row>
    <row r="146" spans="1:11">
      <c r="A146" s="282" t="s">
        <v>2161</v>
      </c>
      <c r="B146" s="152" t="s">
        <v>2162</v>
      </c>
      <c r="C146" s="248">
        <v>15</v>
      </c>
      <c r="D146" s="248">
        <v>17</v>
      </c>
      <c r="E146" s="507">
        <v>1859</v>
      </c>
      <c r="F146" s="507">
        <v>1325</v>
      </c>
      <c r="G146" s="248">
        <f t="shared" si="11"/>
        <v>1874</v>
      </c>
      <c r="H146" s="248">
        <f t="shared" si="12"/>
        <v>1342</v>
      </c>
      <c r="I146" s="519"/>
      <c r="J146" s="160"/>
      <c r="K146" s="160"/>
    </row>
    <row r="147" spans="1:11">
      <c r="A147" s="267" t="s">
        <v>5368</v>
      </c>
      <c r="B147" s="506" t="s">
        <v>5369</v>
      </c>
      <c r="C147" s="248">
        <v>15755</v>
      </c>
      <c r="D147" s="248">
        <v>12268</v>
      </c>
      <c r="E147" s="507">
        <v>741</v>
      </c>
      <c r="F147" s="507">
        <v>461</v>
      </c>
      <c r="G147" s="248">
        <f t="shared" si="11"/>
        <v>16496</v>
      </c>
      <c r="H147" s="248">
        <f t="shared" si="12"/>
        <v>12729</v>
      </c>
      <c r="I147" s="519"/>
      <c r="J147" s="160"/>
      <c r="K147" s="160"/>
    </row>
    <row r="148" spans="1:11">
      <c r="A148" s="267" t="s">
        <v>6467</v>
      </c>
      <c r="B148" s="506" t="s">
        <v>6468</v>
      </c>
      <c r="C148" s="248">
        <v>221</v>
      </c>
      <c r="D148" s="248">
        <v>147</v>
      </c>
      <c r="E148" s="507">
        <v>7</v>
      </c>
      <c r="F148" s="507">
        <v>9</v>
      </c>
      <c r="G148" s="248">
        <f t="shared" si="11"/>
        <v>228</v>
      </c>
      <c r="H148" s="248">
        <f t="shared" si="12"/>
        <v>156</v>
      </c>
      <c r="I148" s="519"/>
      <c r="J148" s="160"/>
      <c r="K148" s="160"/>
    </row>
    <row r="149" spans="1:11">
      <c r="A149" s="267" t="s">
        <v>5388</v>
      </c>
      <c r="B149" s="506" t="s">
        <v>5389</v>
      </c>
      <c r="C149" s="248">
        <v>156</v>
      </c>
      <c r="D149" s="248">
        <v>187</v>
      </c>
      <c r="E149" s="507">
        <v>2846</v>
      </c>
      <c r="F149" s="507">
        <v>2281</v>
      </c>
      <c r="G149" s="248">
        <f t="shared" si="11"/>
        <v>3002</v>
      </c>
      <c r="H149" s="248">
        <f t="shared" si="12"/>
        <v>2468</v>
      </c>
      <c r="I149" s="519"/>
      <c r="J149" s="160"/>
      <c r="K149" s="160"/>
    </row>
    <row r="150" spans="1:11">
      <c r="A150" s="267" t="s">
        <v>2167</v>
      </c>
      <c r="B150" s="506" t="s">
        <v>2168</v>
      </c>
      <c r="C150" s="248">
        <v>0</v>
      </c>
      <c r="D150" s="248">
        <v>0</v>
      </c>
      <c r="E150" s="507">
        <v>0</v>
      </c>
      <c r="F150" s="507">
        <v>1</v>
      </c>
      <c r="G150" s="248">
        <f t="shared" si="11"/>
        <v>0</v>
      </c>
      <c r="H150" s="248">
        <f t="shared" si="12"/>
        <v>1</v>
      </c>
      <c r="I150" s="519"/>
      <c r="J150" s="160"/>
      <c r="K150" s="160"/>
    </row>
    <row r="151" spans="1:11">
      <c r="A151" s="194" t="s">
        <v>2173</v>
      </c>
      <c r="B151" s="152" t="s">
        <v>2174</v>
      </c>
      <c r="C151" s="248">
        <v>0</v>
      </c>
      <c r="D151" s="248">
        <v>0</v>
      </c>
      <c r="E151" s="507">
        <v>0</v>
      </c>
      <c r="F151" s="507">
        <v>3</v>
      </c>
      <c r="G151" s="248">
        <f t="shared" si="11"/>
        <v>0</v>
      </c>
      <c r="H151" s="248">
        <f t="shared" si="12"/>
        <v>3</v>
      </c>
      <c r="I151" s="519"/>
      <c r="J151" s="160"/>
      <c r="K151" s="160"/>
    </row>
    <row r="152" spans="1:11">
      <c r="A152" s="194" t="s">
        <v>2375</v>
      </c>
      <c r="B152" s="152" t="s">
        <v>2376</v>
      </c>
      <c r="C152" s="248">
        <v>0</v>
      </c>
      <c r="D152" s="248">
        <v>0</v>
      </c>
      <c r="E152" s="507">
        <v>0</v>
      </c>
      <c r="F152" s="507">
        <v>3</v>
      </c>
      <c r="G152" s="248">
        <f t="shared" si="11"/>
        <v>0</v>
      </c>
      <c r="H152" s="248">
        <f t="shared" si="12"/>
        <v>3</v>
      </c>
      <c r="I152" s="519"/>
      <c r="J152" s="160"/>
      <c r="K152" s="160"/>
    </row>
    <row r="153" spans="1:11">
      <c r="A153" s="267" t="s">
        <v>2399</v>
      </c>
      <c r="B153" s="506" t="s">
        <v>2400</v>
      </c>
      <c r="C153" s="248">
        <v>0</v>
      </c>
      <c r="D153" s="248">
        <v>0</v>
      </c>
      <c r="E153" s="507">
        <v>1589</v>
      </c>
      <c r="F153" s="507">
        <v>1072</v>
      </c>
      <c r="G153" s="248">
        <f t="shared" si="11"/>
        <v>1589</v>
      </c>
      <c r="H153" s="248">
        <f t="shared" si="12"/>
        <v>1072</v>
      </c>
      <c r="I153" s="519"/>
      <c r="J153" s="160"/>
      <c r="K153" s="160"/>
    </row>
    <row r="154" spans="1:11">
      <c r="A154" s="267" t="s">
        <v>2403</v>
      </c>
      <c r="B154" s="506" t="s">
        <v>2404</v>
      </c>
      <c r="C154" s="248">
        <v>0</v>
      </c>
      <c r="D154" s="248">
        <v>0</v>
      </c>
      <c r="E154" s="507">
        <v>145</v>
      </c>
      <c r="F154" s="507">
        <v>88</v>
      </c>
      <c r="G154" s="248">
        <f t="shared" si="11"/>
        <v>145</v>
      </c>
      <c r="H154" s="248">
        <f t="shared" si="12"/>
        <v>88</v>
      </c>
      <c r="I154" s="519"/>
      <c r="J154" s="160"/>
      <c r="K154" s="160"/>
    </row>
    <row r="155" spans="1:11">
      <c r="A155" s="267" t="s">
        <v>6469</v>
      </c>
      <c r="B155" s="506" t="s">
        <v>6470</v>
      </c>
      <c r="C155" s="248">
        <v>0</v>
      </c>
      <c r="D155" s="248">
        <v>0</v>
      </c>
      <c r="E155" s="507">
        <v>2</v>
      </c>
      <c r="F155" s="507">
        <v>1</v>
      </c>
      <c r="G155" s="248">
        <f t="shared" si="11"/>
        <v>2</v>
      </c>
      <c r="H155" s="248">
        <f t="shared" si="12"/>
        <v>1</v>
      </c>
      <c r="I155" s="519"/>
      <c r="J155" s="160"/>
      <c r="K155" s="160"/>
    </row>
    <row r="156" spans="1:11">
      <c r="A156" s="267" t="s">
        <v>2433</v>
      </c>
      <c r="B156" s="506" t="s">
        <v>2434</v>
      </c>
      <c r="C156" s="248">
        <v>0</v>
      </c>
      <c r="D156" s="248">
        <v>0</v>
      </c>
      <c r="E156" s="507">
        <v>8</v>
      </c>
      <c r="F156" s="507">
        <v>11</v>
      </c>
      <c r="G156" s="248">
        <f t="shared" si="11"/>
        <v>8</v>
      </c>
      <c r="H156" s="248">
        <f t="shared" si="12"/>
        <v>11</v>
      </c>
      <c r="I156" s="519"/>
      <c r="J156" s="160"/>
      <c r="K156" s="160"/>
    </row>
    <row r="157" spans="1:11">
      <c r="A157" s="267" t="s">
        <v>2435</v>
      </c>
      <c r="B157" s="506" t="s">
        <v>2436</v>
      </c>
      <c r="C157" s="248">
        <v>0</v>
      </c>
      <c r="D157" s="248">
        <v>0</v>
      </c>
      <c r="E157" s="507">
        <v>1</v>
      </c>
      <c r="F157" s="507">
        <v>1</v>
      </c>
      <c r="G157" s="248">
        <f t="shared" si="11"/>
        <v>1</v>
      </c>
      <c r="H157" s="248">
        <f t="shared" si="12"/>
        <v>1</v>
      </c>
      <c r="I157" s="533"/>
      <c r="J157" s="534"/>
      <c r="K157" s="534"/>
    </row>
    <row r="158" spans="1:11">
      <c r="A158" s="267" t="s">
        <v>2437</v>
      </c>
      <c r="B158" s="506" t="s">
        <v>2438</v>
      </c>
      <c r="C158" s="248">
        <v>0</v>
      </c>
      <c r="D158" s="248">
        <v>0</v>
      </c>
      <c r="E158" s="507">
        <v>54</v>
      </c>
      <c r="F158" s="507">
        <v>60</v>
      </c>
      <c r="G158" s="248">
        <f t="shared" si="11"/>
        <v>54</v>
      </c>
      <c r="H158" s="248">
        <f t="shared" si="12"/>
        <v>60</v>
      </c>
      <c r="I158" s="519"/>
      <c r="J158" s="160"/>
      <c r="K158" s="160"/>
    </row>
    <row r="159" spans="1:11">
      <c r="A159" s="267" t="s">
        <v>2439</v>
      </c>
      <c r="B159" s="506" t="s">
        <v>2440</v>
      </c>
      <c r="C159" s="248">
        <v>0</v>
      </c>
      <c r="D159" s="248">
        <v>0</v>
      </c>
      <c r="E159" s="507">
        <v>57</v>
      </c>
      <c r="F159" s="507">
        <v>57</v>
      </c>
      <c r="G159" s="248">
        <f t="shared" si="11"/>
        <v>57</v>
      </c>
      <c r="H159" s="248">
        <f t="shared" si="12"/>
        <v>57</v>
      </c>
      <c r="I159" s="519"/>
      <c r="J159" s="160"/>
      <c r="K159" s="160"/>
    </row>
    <row r="160" spans="1:11">
      <c r="A160" s="267" t="s">
        <v>2441</v>
      </c>
      <c r="B160" s="506" t="s">
        <v>2442</v>
      </c>
      <c r="C160" s="248">
        <v>0</v>
      </c>
      <c r="D160" s="248">
        <v>0</v>
      </c>
      <c r="E160" s="507">
        <v>84</v>
      </c>
      <c r="F160" s="507">
        <v>33</v>
      </c>
      <c r="G160" s="248">
        <f t="shared" si="11"/>
        <v>84</v>
      </c>
      <c r="H160" s="248">
        <f t="shared" si="12"/>
        <v>33</v>
      </c>
      <c r="I160" s="519"/>
      <c r="J160" s="160"/>
      <c r="K160" s="160"/>
    </row>
    <row r="161" spans="1:11">
      <c r="A161" s="267" t="s">
        <v>2443</v>
      </c>
      <c r="B161" s="506" t="s">
        <v>2444</v>
      </c>
      <c r="C161" s="248">
        <v>0</v>
      </c>
      <c r="D161" s="248">
        <v>0</v>
      </c>
      <c r="E161" s="507">
        <v>0</v>
      </c>
      <c r="F161" s="507">
        <v>1</v>
      </c>
      <c r="G161" s="248">
        <f t="shared" si="11"/>
        <v>0</v>
      </c>
      <c r="H161" s="248">
        <f t="shared" si="12"/>
        <v>1</v>
      </c>
      <c r="I161" s="519"/>
      <c r="J161" s="160"/>
      <c r="K161" s="160"/>
    </row>
    <row r="162" spans="1:11">
      <c r="A162" s="21" t="s">
        <v>2489</v>
      </c>
      <c r="B162" s="22" t="s">
        <v>2490</v>
      </c>
      <c r="C162" s="248">
        <v>0</v>
      </c>
      <c r="D162" s="248">
        <v>0</v>
      </c>
      <c r="E162" s="507">
        <v>17</v>
      </c>
      <c r="F162" s="507">
        <v>7</v>
      </c>
      <c r="G162" s="248">
        <f t="shared" ref="G162:G193" si="13">C162+E162</f>
        <v>17</v>
      </c>
      <c r="H162" s="248">
        <f t="shared" ref="H162:H193" si="14">D162+F162</f>
        <v>7</v>
      </c>
      <c r="I162" s="519"/>
      <c r="J162" s="160"/>
      <c r="K162" s="160"/>
    </row>
    <row r="163" spans="1:11">
      <c r="A163" s="375" t="s">
        <v>2491</v>
      </c>
      <c r="B163" s="512" t="s">
        <v>2340</v>
      </c>
      <c r="C163" s="248">
        <v>1</v>
      </c>
      <c r="D163" s="248">
        <v>0</v>
      </c>
      <c r="E163" s="507">
        <v>12</v>
      </c>
      <c r="F163" s="507">
        <v>20</v>
      </c>
      <c r="G163" s="248">
        <f t="shared" si="13"/>
        <v>13</v>
      </c>
      <c r="H163" s="248">
        <f t="shared" si="14"/>
        <v>20</v>
      </c>
      <c r="I163" s="519"/>
      <c r="J163" s="160"/>
      <c r="K163" s="160"/>
    </row>
    <row r="164" spans="1:11">
      <c r="A164" s="375" t="s">
        <v>2494</v>
      </c>
      <c r="B164" s="512" t="s">
        <v>2495</v>
      </c>
      <c r="C164" s="248">
        <v>0</v>
      </c>
      <c r="D164" s="248">
        <v>0</v>
      </c>
      <c r="E164" s="507">
        <v>328</v>
      </c>
      <c r="F164" s="507">
        <v>277</v>
      </c>
      <c r="G164" s="248">
        <f t="shared" si="13"/>
        <v>328</v>
      </c>
      <c r="H164" s="248">
        <f t="shared" si="14"/>
        <v>277</v>
      </c>
      <c r="I164" s="533"/>
      <c r="J164" s="534"/>
      <c r="K164" s="534"/>
    </row>
    <row r="165" spans="1:11">
      <c r="A165" s="375" t="s">
        <v>2496</v>
      </c>
      <c r="B165" s="512" t="s">
        <v>2497</v>
      </c>
      <c r="C165" s="248">
        <v>0</v>
      </c>
      <c r="D165" s="248">
        <v>0</v>
      </c>
      <c r="E165" s="507">
        <v>1041</v>
      </c>
      <c r="F165" s="507">
        <v>432</v>
      </c>
      <c r="G165" s="248">
        <f t="shared" si="13"/>
        <v>1041</v>
      </c>
      <c r="H165" s="248">
        <f t="shared" si="14"/>
        <v>432</v>
      </c>
      <c r="I165" s="519"/>
      <c r="J165" s="160"/>
      <c r="K165" s="160"/>
    </row>
    <row r="166" spans="1:11">
      <c r="A166" s="375" t="s">
        <v>2498</v>
      </c>
      <c r="B166" s="512" t="s">
        <v>2499</v>
      </c>
      <c r="C166" s="248">
        <v>0</v>
      </c>
      <c r="D166" s="248">
        <v>0</v>
      </c>
      <c r="E166" s="507">
        <v>0</v>
      </c>
      <c r="F166" s="507">
        <v>1</v>
      </c>
      <c r="G166" s="248">
        <f t="shared" si="13"/>
        <v>0</v>
      </c>
      <c r="H166" s="248">
        <f t="shared" si="14"/>
        <v>1</v>
      </c>
      <c r="I166" s="519"/>
      <c r="J166" s="160"/>
      <c r="K166" s="160"/>
    </row>
    <row r="167" spans="1:11">
      <c r="A167" s="193" t="s">
        <v>2500</v>
      </c>
      <c r="B167" s="162" t="s">
        <v>2501</v>
      </c>
      <c r="C167" s="248">
        <v>0</v>
      </c>
      <c r="D167" s="248">
        <v>0</v>
      </c>
      <c r="E167" s="507">
        <v>0</v>
      </c>
      <c r="F167" s="507">
        <v>5</v>
      </c>
      <c r="G167" s="248">
        <f t="shared" si="13"/>
        <v>0</v>
      </c>
      <c r="H167" s="248">
        <f t="shared" si="14"/>
        <v>5</v>
      </c>
      <c r="I167" s="535"/>
      <c r="J167" s="536"/>
      <c r="K167" s="536"/>
    </row>
    <row r="168" spans="1:11">
      <c r="A168" s="267" t="s">
        <v>2503</v>
      </c>
      <c r="B168" s="506" t="s">
        <v>2504</v>
      </c>
      <c r="C168" s="248">
        <v>0</v>
      </c>
      <c r="D168" s="248">
        <v>0</v>
      </c>
      <c r="E168" s="507">
        <v>11</v>
      </c>
      <c r="F168" s="507">
        <v>9</v>
      </c>
      <c r="G168" s="248">
        <f t="shared" si="13"/>
        <v>11</v>
      </c>
      <c r="H168" s="248">
        <f t="shared" si="14"/>
        <v>9</v>
      </c>
      <c r="I168" s="535"/>
      <c r="J168" s="536"/>
      <c r="K168" s="536"/>
    </row>
    <row r="169" spans="1:11">
      <c r="A169" s="267" t="s">
        <v>2505</v>
      </c>
      <c r="B169" s="506" t="s">
        <v>2506</v>
      </c>
      <c r="C169" s="248">
        <v>0</v>
      </c>
      <c r="D169" s="248">
        <v>0</v>
      </c>
      <c r="E169" s="507">
        <v>26</v>
      </c>
      <c r="F169" s="507">
        <v>25</v>
      </c>
      <c r="G169" s="248">
        <f t="shared" si="13"/>
        <v>26</v>
      </c>
      <c r="H169" s="248">
        <f t="shared" si="14"/>
        <v>25</v>
      </c>
      <c r="I169" s="519"/>
      <c r="J169" s="160"/>
      <c r="K169" s="160"/>
    </row>
    <row r="170" spans="1:11">
      <c r="A170" s="267" t="s">
        <v>2507</v>
      </c>
      <c r="B170" s="506" t="s">
        <v>2508</v>
      </c>
      <c r="C170" s="248">
        <v>0</v>
      </c>
      <c r="D170" s="248">
        <v>0</v>
      </c>
      <c r="E170" s="507">
        <v>14</v>
      </c>
      <c r="F170" s="507">
        <v>15</v>
      </c>
      <c r="G170" s="248">
        <f t="shared" si="13"/>
        <v>14</v>
      </c>
      <c r="H170" s="248">
        <f t="shared" si="14"/>
        <v>15</v>
      </c>
      <c r="I170" s="519"/>
      <c r="J170" s="160"/>
      <c r="K170" s="160"/>
    </row>
    <row r="171" spans="1:11">
      <c r="A171" s="267" t="s">
        <v>2509</v>
      </c>
      <c r="B171" s="506" t="s">
        <v>2510</v>
      </c>
      <c r="C171" s="248">
        <v>0</v>
      </c>
      <c r="D171" s="248">
        <v>0</v>
      </c>
      <c r="E171" s="507">
        <v>23</v>
      </c>
      <c r="F171" s="507">
        <v>20</v>
      </c>
      <c r="G171" s="248">
        <f t="shared" si="13"/>
        <v>23</v>
      </c>
      <c r="H171" s="248">
        <f t="shared" si="14"/>
        <v>20</v>
      </c>
      <c r="I171" s="519"/>
      <c r="J171" s="160"/>
      <c r="K171" s="160"/>
    </row>
    <row r="172" spans="1:11">
      <c r="A172" s="21" t="s">
        <v>2511</v>
      </c>
      <c r="B172" s="22" t="s">
        <v>2512</v>
      </c>
      <c r="C172" s="248">
        <v>0</v>
      </c>
      <c r="D172" s="248">
        <v>0</v>
      </c>
      <c r="E172" s="507">
        <v>6</v>
      </c>
      <c r="F172" s="507">
        <v>3</v>
      </c>
      <c r="G172" s="248">
        <f t="shared" si="13"/>
        <v>6</v>
      </c>
      <c r="H172" s="248">
        <f t="shared" si="14"/>
        <v>3</v>
      </c>
      <c r="I172" s="519"/>
      <c r="J172" s="160"/>
      <c r="K172" s="160"/>
    </row>
    <row r="173" spans="1:11">
      <c r="A173" s="267" t="s">
        <v>2513</v>
      </c>
      <c r="B173" s="506" t="s">
        <v>2514</v>
      </c>
      <c r="C173" s="248">
        <v>0</v>
      </c>
      <c r="D173" s="248">
        <v>0</v>
      </c>
      <c r="E173" s="507">
        <v>8</v>
      </c>
      <c r="F173" s="507">
        <v>1</v>
      </c>
      <c r="G173" s="248">
        <f t="shared" si="13"/>
        <v>8</v>
      </c>
      <c r="H173" s="248">
        <f t="shared" si="14"/>
        <v>1</v>
      </c>
      <c r="I173" s="519"/>
      <c r="J173" s="160"/>
      <c r="K173" s="160"/>
    </row>
    <row r="174" spans="1:11">
      <c r="A174" s="267" t="s">
        <v>2523</v>
      </c>
      <c r="B174" s="506" t="s">
        <v>2524</v>
      </c>
      <c r="C174" s="248">
        <v>0</v>
      </c>
      <c r="D174" s="248">
        <v>0</v>
      </c>
      <c r="E174" s="507">
        <v>8</v>
      </c>
      <c r="F174" s="507">
        <v>4</v>
      </c>
      <c r="G174" s="248">
        <f t="shared" si="13"/>
        <v>8</v>
      </c>
      <c r="H174" s="248">
        <f t="shared" si="14"/>
        <v>4</v>
      </c>
      <c r="I174" s="519"/>
      <c r="J174" s="160"/>
      <c r="K174" s="160"/>
    </row>
    <row r="175" spans="1:11">
      <c r="A175" s="267" t="s">
        <v>2525</v>
      </c>
      <c r="B175" s="506" t="s">
        <v>2526</v>
      </c>
      <c r="C175" s="248">
        <v>0</v>
      </c>
      <c r="D175" s="248">
        <v>0</v>
      </c>
      <c r="E175" s="507">
        <v>16</v>
      </c>
      <c r="F175" s="507">
        <v>35</v>
      </c>
      <c r="G175" s="248">
        <f t="shared" si="13"/>
        <v>16</v>
      </c>
      <c r="H175" s="248">
        <f t="shared" si="14"/>
        <v>35</v>
      </c>
      <c r="I175" s="519"/>
      <c r="J175" s="160"/>
      <c r="K175" s="160"/>
    </row>
    <row r="176" spans="1:11">
      <c r="A176" s="267" t="s">
        <v>2527</v>
      </c>
      <c r="B176" s="506" t="s">
        <v>2528</v>
      </c>
      <c r="C176" s="248">
        <v>0</v>
      </c>
      <c r="D176" s="248">
        <v>0</v>
      </c>
      <c r="E176" s="507">
        <v>18</v>
      </c>
      <c r="F176" s="507">
        <v>12</v>
      </c>
      <c r="G176" s="248">
        <f t="shared" si="13"/>
        <v>18</v>
      </c>
      <c r="H176" s="248">
        <f t="shared" si="14"/>
        <v>12</v>
      </c>
      <c r="I176" s="519"/>
      <c r="J176" s="160"/>
      <c r="K176" s="160"/>
    </row>
    <row r="177" spans="1:11">
      <c r="A177" s="267" t="s">
        <v>2529</v>
      </c>
      <c r="B177" s="506" t="s">
        <v>2530</v>
      </c>
      <c r="C177" s="248">
        <v>0</v>
      </c>
      <c r="D177" s="248">
        <v>0</v>
      </c>
      <c r="E177" s="507">
        <v>410</v>
      </c>
      <c r="F177" s="507">
        <v>411</v>
      </c>
      <c r="G177" s="248">
        <f t="shared" si="13"/>
        <v>410</v>
      </c>
      <c r="H177" s="248">
        <f t="shared" si="14"/>
        <v>411</v>
      </c>
      <c r="I177" s="519"/>
      <c r="J177" s="160"/>
      <c r="K177" s="160"/>
    </row>
    <row r="178" spans="1:11">
      <c r="A178" s="267" t="s">
        <v>2531</v>
      </c>
      <c r="B178" s="506" t="s">
        <v>2532</v>
      </c>
      <c r="C178" s="248">
        <v>0</v>
      </c>
      <c r="D178" s="248">
        <v>0</v>
      </c>
      <c r="E178" s="507">
        <v>28</v>
      </c>
      <c r="F178" s="507">
        <v>19</v>
      </c>
      <c r="G178" s="248">
        <f t="shared" si="13"/>
        <v>28</v>
      </c>
      <c r="H178" s="248">
        <f t="shared" si="14"/>
        <v>19</v>
      </c>
      <c r="I178" s="519"/>
      <c r="J178" s="160"/>
      <c r="K178" s="160"/>
    </row>
    <row r="179" spans="1:11">
      <c r="A179" s="267" t="s">
        <v>2533</v>
      </c>
      <c r="B179" s="506" t="s">
        <v>2534</v>
      </c>
      <c r="C179" s="248">
        <v>0</v>
      </c>
      <c r="D179" s="248">
        <v>0</v>
      </c>
      <c r="E179" s="507">
        <v>1133</v>
      </c>
      <c r="F179" s="507">
        <v>552</v>
      </c>
      <c r="G179" s="248">
        <f t="shared" si="13"/>
        <v>1133</v>
      </c>
      <c r="H179" s="248">
        <f t="shared" si="14"/>
        <v>552</v>
      </c>
      <c r="I179" s="519"/>
      <c r="J179" s="160"/>
      <c r="K179" s="160"/>
    </row>
    <row r="180" spans="1:11">
      <c r="A180" s="267" t="s">
        <v>2537</v>
      </c>
      <c r="B180" s="506" t="s">
        <v>2538</v>
      </c>
      <c r="C180" s="248">
        <v>0</v>
      </c>
      <c r="D180" s="248">
        <v>0</v>
      </c>
      <c r="E180" s="507">
        <v>1</v>
      </c>
      <c r="F180" s="507">
        <v>3</v>
      </c>
      <c r="G180" s="248">
        <f t="shared" si="13"/>
        <v>1</v>
      </c>
      <c r="H180" s="248">
        <f t="shared" si="14"/>
        <v>3</v>
      </c>
      <c r="I180" s="519"/>
      <c r="J180" s="160"/>
      <c r="K180" s="160"/>
    </row>
    <row r="181" spans="1:11">
      <c r="A181" s="78" t="s">
        <v>6471</v>
      </c>
      <c r="B181" s="12" t="s">
        <v>6472</v>
      </c>
      <c r="C181" s="248">
        <v>0</v>
      </c>
      <c r="D181" s="248">
        <v>0</v>
      </c>
      <c r="E181" s="507">
        <v>0</v>
      </c>
      <c r="F181" s="507">
        <v>1</v>
      </c>
      <c r="G181" s="248">
        <f t="shared" si="13"/>
        <v>0</v>
      </c>
      <c r="H181" s="248">
        <f t="shared" si="14"/>
        <v>1</v>
      </c>
      <c r="I181" s="519"/>
      <c r="J181" s="160"/>
      <c r="K181" s="160"/>
    </row>
    <row r="182" spans="1:11">
      <c r="A182" s="267" t="s">
        <v>6473</v>
      </c>
      <c r="B182" s="506" t="s">
        <v>6474</v>
      </c>
      <c r="C182" s="248">
        <v>23836</v>
      </c>
      <c r="D182" s="248">
        <v>18979</v>
      </c>
      <c r="E182" s="507">
        <v>835</v>
      </c>
      <c r="F182" s="507">
        <v>508</v>
      </c>
      <c r="G182" s="248">
        <f t="shared" si="13"/>
        <v>24671</v>
      </c>
      <c r="H182" s="248">
        <f t="shared" si="14"/>
        <v>19487</v>
      </c>
      <c r="I182" s="519"/>
      <c r="J182" s="160"/>
      <c r="K182" s="160"/>
    </row>
    <row r="183" spans="1:11">
      <c r="A183" s="267" t="s">
        <v>6475</v>
      </c>
      <c r="B183" s="506" t="s">
        <v>6476</v>
      </c>
      <c r="C183" s="248">
        <v>58</v>
      </c>
      <c r="D183" s="248">
        <v>49</v>
      </c>
      <c r="E183" s="507">
        <v>1</v>
      </c>
      <c r="F183" s="507">
        <v>3</v>
      </c>
      <c r="G183" s="248">
        <f t="shared" si="13"/>
        <v>59</v>
      </c>
      <c r="H183" s="248">
        <f t="shared" si="14"/>
        <v>52</v>
      </c>
      <c r="I183" s="519"/>
      <c r="J183" s="160"/>
      <c r="K183" s="160"/>
    </row>
    <row r="184" spans="1:11">
      <c r="A184" s="267" t="s">
        <v>6477</v>
      </c>
      <c r="B184" s="506" t="s">
        <v>6478</v>
      </c>
      <c r="C184" s="248">
        <v>9343</v>
      </c>
      <c r="D184" s="248">
        <v>6640</v>
      </c>
      <c r="E184" s="507">
        <v>69</v>
      </c>
      <c r="F184" s="507">
        <v>45</v>
      </c>
      <c r="G184" s="248">
        <f t="shared" si="13"/>
        <v>9412</v>
      </c>
      <c r="H184" s="248">
        <f t="shared" si="14"/>
        <v>6685</v>
      </c>
      <c r="I184" s="519"/>
      <c r="J184" s="160"/>
      <c r="K184" s="160"/>
    </row>
    <row r="185" spans="1:11">
      <c r="A185" s="267" t="s">
        <v>6479</v>
      </c>
      <c r="B185" s="506" t="s">
        <v>6480</v>
      </c>
      <c r="C185" s="248">
        <v>95</v>
      </c>
      <c r="D185" s="248">
        <v>56</v>
      </c>
      <c r="E185" s="507">
        <v>0</v>
      </c>
      <c r="F185" s="507">
        <v>0</v>
      </c>
      <c r="G185" s="248">
        <f t="shared" si="13"/>
        <v>95</v>
      </c>
      <c r="H185" s="248">
        <f t="shared" si="14"/>
        <v>56</v>
      </c>
      <c r="I185" s="519"/>
      <c r="J185" s="160"/>
      <c r="K185" s="160"/>
    </row>
    <row r="186" spans="1:11">
      <c r="A186" s="194" t="s">
        <v>6163</v>
      </c>
      <c r="B186" s="152" t="s">
        <v>6164</v>
      </c>
      <c r="C186" s="248">
        <v>0</v>
      </c>
      <c r="D186" s="248">
        <v>0</v>
      </c>
      <c r="E186" s="507">
        <v>0</v>
      </c>
      <c r="F186" s="507">
        <v>1</v>
      </c>
      <c r="G186" s="248">
        <f t="shared" si="13"/>
        <v>0</v>
      </c>
      <c r="H186" s="248">
        <f t="shared" si="14"/>
        <v>1</v>
      </c>
      <c r="I186" s="519"/>
      <c r="J186" s="160"/>
      <c r="K186" s="160"/>
    </row>
    <row r="187" spans="1:11">
      <c r="A187" s="282" t="s">
        <v>6481</v>
      </c>
      <c r="B187" s="152" t="s">
        <v>6482</v>
      </c>
      <c r="C187" s="248">
        <v>2071</v>
      </c>
      <c r="D187" s="248">
        <v>1916</v>
      </c>
      <c r="E187" s="507">
        <v>1124</v>
      </c>
      <c r="F187" s="507">
        <v>1136</v>
      </c>
      <c r="G187" s="248">
        <f t="shared" si="13"/>
        <v>3195</v>
      </c>
      <c r="H187" s="248">
        <f t="shared" si="14"/>
        <v>3052</v>
      </c>
      <c r="I187" s="519"/>
      <c r="J187" s="160"/>
      <c r="K187" s="160"/>
    </row>
    <row r="188" spans="1:11" ht="24">
      <c r="A188" s="21" t="s">
        <v>3967</v>
      </c>
      <c r="B188" s="150" t="s">
        <v>3968</v>
      </c>
      <c r="C188" s="248">
        <v>0</v>
      </c>
      <c r="D188" s="248">
        <v>0</v>
      </c>
      <c r="E188" s="507">
        <v>1</v>
      </c>
      <c r="F188" s="507">
        <v>1</v>
      </c>
      <c r="G188" s="248">
        <f t="shared" si="13"/>
        <v>1</v>
      </c>
      <c r="H188" s="248">
        <f t="shared" si="14"/>
        <v>1</v>
      </c>
      <c r="I188" s="519"/>
      <c r="J188" s="160"/>
      <c r="K188" s="160"/>
    </row>
    <row r="189" spans="1:11" ht="24">
      <c r="A189" s="267" t="s">
        <v>3474</v>
      </c>
      <c r="B189" s="506" t="s">
        <v>3475</v>
      </c>
      <c r="C189" s="248">
        <v>0</v>
      </c>
      <c r="D189" s="248">
        <v>0</v>
      </c>
      <c r="E189" s="507">
        <v>1</v>
      </c>
      <c r="F189" s="507">
        <v>1</v>
      </c>
      <c r="G189" s="248">
        <f t="shared" si="13"/>
        <v>1</v>
      </c>
      <c r="H189" s="248">
        <f t="shared" si="14"/>
        <v>1</v>
      </c>
      <c r="I189" s="519"/>
      <c r="J189" s="160"/>
      <c r="K189" s="160"/>
    </row>
    <row r="190" spans="1:11">
      <c r="A190" s="282" t="s">
        <v>2191</v>
      </c>
      <c r="B190" s="152" t="s">
        <v>2192</v>
      </c>
      <c r="C190" s="248">
        <v>0</v>
      </c>
      <c r="D190" s="248">
        <v>0</v>
      </c>
      <c r="E190" s="507">
        <v>0</v>
      </c>
      <c r="F190" s="507">
        <v>4</v>
      </c>
      <c r="G190" s="248">
        <f t="shared" si="13"/>
        <v>0</v>
      </c>
      <c r="H190" s="248">
        <f t="shared" si="14"/>
        <v>4</v>
      </c>
      <c r="I190" s="519"/>
      <c r="J190" s="160"/>
      <c r="K190" s="160"/>
    </row>
    <row r="191" spans="1:11">
      <c r="A191" s="523" t="s">
        <v>2569</v>
      </c>
      <c r="B191" s="523" t="s">
        <v>2570</v>
      </c>
      <c r="C191" s="248">
        <v>0</v>
      </c>
      <c r="D191" s="248">
        <v>0</v>
      </c>
      <c r="E191" s="507">
        <v>0</v>
      </c>
      <c r="F191" s="507">
        <v>9</v>
      </c>
      <c r="G191" s="248">
        <f t="shared" si="13"/>
        <v>0</v>
      </c>
      <c r="H191" s="248">
        <f t="shared" si="14"/>
        <v>9</v>
      </c>
      <c r="I191" s="519"/>
      <c r="J191" s="160"/>
      <c r="K191" s="160"/>
    </row>
    <row r="192" spans="1:11" ht="24">
      <c r="A192" s="267" t="s">
        <v>2193</v>
      </c>
      <c r="B192" s="506" t="s">
        <v>2194</v>
      </c>
      <c r="C192" s="248">
        <v>14</v>
      </c>
      <c r="D192" s="248">
        <v>9</v>
      </c>
      <c r="E192" s="507">
        <v>534</v>
      </c>
      <c r="F192" s="507">
        <v>739</v>
      </c>
      <c r="G192" s="248">
        <f t="shared" si="13"/>
        <v>548</v>
      </c>
      <c r="H192" s="248">
        <f t="shared" si="14"/>
        <v>748</v>
      </c>
      <c r="I192" s="519"/>
      <c r="J192" s="160"/>
      <c r="K192" s="160"/>
    </row>
    <row r="193" spans="1:11">
      <c r="A193" s="523" t="s">
        <v>3205</v>
      </c>
      <c r="B193" s="523" t="s">
        <v>3206</v>
      </c>
      <c r="C193" s="248">
        <v>0</v>
      </c>
      <c r="D193" s="248">
        <v>0</v>
      </c>
      <c r="E193" s="507">
        <v>1</v>
      </c>
      <c r="F193" s="507">
        <v>1</v>
      </c>
      <c r="G193" s="248">
        <f t="shared" si="13"/>
        <v>1</v>
      </c>
      <c r="H193" s="248">
        <f t="shared" si="14"/>
        <v>1</v>
      </c>
      <c r="I193" s="519"/>
      <c r="J193" s="160"/>
      <c r="K193" s="160"/>
    </row>
    <row r="194" spans="1:11">
      <c r="A194" s="282" t="s">
        <v>2195</v>
      </c>
      <c r="B194" s="152" t="s">
        <v>2196</v>
      </c>
      <c r="C194" s="248">
        <v>0</v>
      </c>
      <c r="D194" s="248">
        <v>0</v>
      </c>
      <c r="E194" s="507">
        <v>2</v>
      </c>
      <c r="F194" s="507">
        <v>7</v>
      </c>
      <c r="G194" s="248">
        <f t="shared" ref="G194:G225" si="15">C194+E194</f>
        <v>2</v>
      </c>
      <c r="H194" s="248">
        <f t="shared" ref="H194:H225" si="16">D194+F194</f>
        <v>7</v>
      </c>
      <c r="I194" s="519"/>
      <c r="J194" s="160"/>
      <c r="K194" s="160"/>
    </row>
    <row r="195" spans="1:11">
      <c r="A195" s="282" t="s">
        <v>2201</v>
      </c>
      <c r="B195" s="152" t="s">
        <v>2202</v>
      </c>
      <c r="C195" s="248">
        <v>0</v>
      </c>
      <c r="D195" s="248">
        <v>0</v>
      </c>
      <c r="E195" s="507">
        <v>0</v>
      </c>
      <c r="F195" s="507">
        <v>5</v>
      </c>
      <c r="G195" s="248">
        <f t="shared" si="15"/>
        <v>0</v>
      </c>
      <c r="H195" s="248">
        <f t="shared" si="16"/>
        <v>5</v>
      </c>
      <c r="I195" s="519"/>
      <c r="J195" s="160"/>
      <c r="K195" s="160"/>
    </row>
    <row r="196" spans="1:11" ht="24">
      <c r="A196" s="267" t="s">
        <v>2203</v>
      </c>
      <c r="B196" s="506" t="s">
        <v>2204</v>
      </c>
      <c r="C196" s="248">
        <v>93</v>
      </c>
      <c r="D196" s="248">
        <v>104</v>
      </c>
      <c r="E196" s="507">
        <v>5680</v>
      </c>
      <c r="F196" s="507">
        <v>4003</v>
      </c>
      <c r="G196" s="248">
        <f t="shared" si="15"/>
        <v>5773</v>
      </c>
      <c r="H196" s="248">
        <f t="shared" si="16"/>
        <v>4107</v>
      </c>
      <c r="I196" s="519"/>
      <c r="J196" s="160"/>
      <c r="K196" s="160"/>
    </row>
    <row r="197" spans="1:11">
      <c r="A197" s="523" t="s">
        <v>3476</v>
      </c>
      <c r="B197" s="523" t="s">
        <v>3477</v>
      </c>
      <c r="C197" s="248">
        <v>0</v>
      </c>
      <c r="D197" s="248">
        <v>0</v>
      </c>
      <c r="E197" s="507">
        <v>0</v>
      </c>
      <c r="F197" s="507">
        <v>1</v>
      </c>
      <c r="G197" s="248">
        <f t="shared" si="15"/>
        <v>0</v>
      </c>
      <c r="H197" s="248">
        <f t="shared" si="16"/>
        <v>1</v>
      </c>
      <c r="I197" s="519"/>
      <c r="J197" s="160"/>
      <c r="K197" s="160"/>
    </row>
    <row r="198" spans="1:11">
      <c r="A198" s="282" t="s">
        <v>2205</v>
      </c>
      <c r="B198" s="152" t="s">
        <v>2206</v>
      </c>
      <c r="C198" s="248">
        <v>0</v>
      </c>
      <c r="D198" s="248">
        <v>0</v>
      </c>
      <c r="E198" s="507">
        <v>0</v>
      </c>
      <c r="F198" s="507">
        <v>4</v>
      </c>
      <c r="G198" s="248">
        <f t="shared" si="15"/>
        <v>0</v>
      </c>
      <c r="H198" s="248">
        <f t="shared" si="16"/>
        <v>4</v>
      </c>
      <c r="I198" s="519"/>
      <c r="J198" s="160"/>
      <c r="K198" s="160"/>
    </row>
    <row r="199" spans="1:11">
      <c r="A199" s="282" t="s">
        <v>2573</v>
      </c>
      <c r="B199" s="152" t="s">
        <v>2574</v>
      </c>
      <c r="C199" s="248">
        <v>0</v>
      </c>
      <c r="D199" s="248">
        <v>0</v>
      </c>
      <c r="E199" s="507">
        <v>0</v>
      </c>
      <c r="F199" s="507">
        <v>1</v>
      </c>
      <c r="G199" s="248">
        <f t="shared" si="15"/>
        <v>0</v>
      </c>
      <c r="H199" s="248">
        <f t="shared" si="16"/>
        <v>1</v>
      </c>
      <c r="I199" s="519"/>
      <c r="J199" s="160"/>
      <c r="K199" s="160"/>
    </row>
    <row r="200" spans="1:11" ht="24">
      <c r="A200" s="282" t="s">
        <v>2209</v>
      </c>
      <c r="B200" s="152" t="s">
        <v>2210</v>
      </c>
      <c r="C200" s="248">
        <v>1</v>
      </c>
      <c r="D200" s="248">
        <v>0</v>
      </c>
      <c r="E200" s="507">
        <v>156</v>
      </c>
      <c r="F200" s="507">
        <v>99</v>
      </c>
      <c r="G200" s="248">
        <f t="shared" si="15"/>
        <v>157</v>
      </c>
      <c r="H200" s="248">
        <f t="shared" si="16"/>
        <v>99</v>
      </c>
      <c r="I200" s="519"/>
      <c r="J200" s="160"/>
      <c r="K200" s="160"/>
    </row>
    <row r="201" spans="1:11" ht="24">
      <c r="A201" s="282" t="s">
        <v>2581</v>
      </c>
      <c r="B201" s="152" t="s">
        <v>2582</v>
      </c>
      <c r="C201" s="248">
        <v>0</v>
      </c>
      <c r="D201" s="248">
        <v>0</v>
      </c>
      <c r="E201" s="507">
        <v>0</v>
      </c>
      <c r="F201" s="507">
        <v>1</v>
      </c>
      <c r="G201" s="248">
        <f t="shared" si="15"/>
        <v>0</v>
      </c>
      <c r="H201" s="248">
        <f t="shared" si="16"/>
        <v>1</v>
      </c>
      <c r="I201" s="519"/>
      <c r="J201" s="160"/>
      <c r="K201" s="160"/>
    </row>
    <row r="202" spans="1:11">
      <c r="A202" s="282" t="s">
        <v>2211</v>
      </c>
      <c r="B202" s="152" t="s">
        <v>2212</v>
      </c>
      <c r="C202" s="248">
        <v>0</v>
      </c>
      <c r="D202" s="248">
        <v>0</v>
      </c>
      <c r="E202" s="507">
        <v>0</v>
      </c>
      <c r="F202" s="507">
        <v>5</v>
      </c>
      <c r="G202" s="248">
        <f t="shared" si="15"/>
        <v>0</v>
      </c>
      <c r="H202" s="248">
        <f t="shared" si="16"/>
        <v>5</v>
      </c>
      <c r="I202" s="519"/>
      <c r="J202" s="160"/>
      <c r="K202" s="160"/>
    </row>
    <row r="203" spans="1:11" ht="24">
      <c r="A203" s="282" t="s">
        <v>2215</v>
      </c>
      <c r="B203" s="152" t="s">
        <v>2216</v>
      </c>
      <c r="C203" s="248">
        <v>19</v>
      </c>
      <c r="D203" s="248">
        <v>25</v>
      </c>
      <c r="E203" s="507">
        <v>2519</v>
      </c>
      <c r="F203" s="507">
        <v>1823</v>
      </c>
      <c r="G203" s="248">
        <f t="shared" si="15"/>
        <v>2538</v>
      </c>
      <c r="H203" s="248">
        <f t="shared" si="16"/>
        <v>1848</v>
      </c>
      <c r="I203" s="519"/>
      <c r="J203" s="160"/>
      <c r="K203" s="160"/>
    </row>
    <row r="204" spans="1:11">
      <c r="A204" s="523" t="s">
        <v>3480</v>
      </c>
      <c r="B204" s="523" t="s">
        <v>3481</v>
      </c>
      <c r="C204" s="248">
        <v>0</v>
      </c>
      <c r="D204" s="248">
        <v>0</v>
      </c>
      <c r="E204" s="507">
        <v>0</v>
      </c>
      <c r="F204" s="507">
        <v>1</v>
      </c>
      <c r="G204" s="248">
        <f t="shared" si="15"/>
        <v>0</v>
      </c>
      <c r="H204" s="248">
        <f t="shared" si="16"/>
        <v>1</v>
      </c>
      <c r="I204" s="519"/>
      <c r="J204" s="160"/>
      <c r="K204" s="160"/>
    </row>
    <row r="205" spans="1:11" ht="24">
      <c r="A205" s="282" t="s">
        <v>2587</v>
      </c>
      <c r="B205" s="152" t="s">
        <v>2588</v>
      </c>
      <c r="C205" s="248">
        <v>26714</v>
      </c>
      <c r="D205" s="248">
        <v>20431</v>
      </c>
      <c r="E205" s="507">
        <v>1548</v>
      </c>
      <c r="F205" s="507">
        <v>776</v>
      </c>
      <c r="G205" s="248">
        <f t="shared" si="15"/>
        <v>28262</v>
      </c>
      <c r="H205" s="248">
        <f t="shared" si="16"/>
        <v>21207</v>
      </c>
      <c r="I205" s="519"/>
      <c r="J205" s="160"/>
      <c r="K205" s="160"/>
    </row>
    <row r="206" spans="1:11" ht="24">
      <c r="A206" s="282" t="s">
        <v>2593</v>
      </c>
      <c r="B206" s="152" t="s">
        <v>2594</v>
      </c>
      <c r="C206" s="248">
        <v>1</v>
      </c>
      <c r="D206" s="248">
        <v>0</v>
      </c>
      <c r="E206" s="507">
        <v>6</v>
      </c>
      <c r="F206" s="507">
        <v>11</v>
      </c>
      <c r="G206" s="248">
        <f t="shared" si="15"/>
        <v>7</v>
      </c>
      <c r="H206" s="248">
        <f t="shared" si="16"/>
        <v>11</v>
      </c>
      <c r="I206" s="519"/>
      <c r="J206" s="160"/>
      <c r="K206" s="160"/>
    </row>
    <row r="207" spans="1:11">
      <c r="A207" s="267" t="s">
        <v>6483</v>
      </c>
      <c r="B207" s="506" t="s">
        <v>6484</v>
      </c>
      <c r="C207" s="248">
        <v>1</v>
      </c>
      <c r="D207" s="248">
        <v>1</v>
      </c>
      <c r="E207" s="507">
        <v>0</v>
      </c>
      <c r="F207" s="507">
        <v>1</v>
      </c>
      <c r="G207" s="248">
        <f t="shared" si="15"/>
        <v>1</v>
      </c>
      <c r="H207" s="248">
        <f t="shared" si="16"/>
        <v>2</v>
      </c>
      <c r="I207" s="519"/>
      <c r="J207" s="160"/>
      <c r="K207" s="160"/>
    </row>
    <row r="208" spans="1:11">
      <c r="A208" s="267" t="s">
        <v>6485</v>
      </c>
      <c r="B208" s="506" t="s">
        <v>6486</v>
      </c>
      <c r="C208" s="248">
        <v>4457</v>
      </c>
      <c r="D208" s="248">
        <v>3453</v>
      </c>
      <c r="E208" s="507">
        <v>339</v>
      </c>
      <c r="F208" s="507">
        <v>213</v>
      </c>
      <c r="G208" s="248">
        <f t="shared" si="15"/>
        <v>4796</v>
      </c>
      <c r="H208" s="248">
        <f t="shared" si="16"/>
        <v>3666</v>
      </c>
      <c r="I208" s="519"/>
      <c r="J208" s="160"/>
      <c r="K208" s="160"/>
    </row>
    <row r="209" spans="1:11">
      <c r="A209" s="267" t="s">
        <v>6487</v>
      </c>
      <c r="B209" s="506" t="s">
        <v>6488</v>
      </c>
      <c r="C209" s="248">
        <v>58</v>
      </c>
      <c r="D209" s="248">
        <v>49</v>
      </c>
      <c r="E209" s="507">
        <v>1</v>
      </c>
      <c r="F209" s="507">
        <v>3</v>
      </c>
      <c r="G209" s="248">
        <f t="shared" si="15"/>
        <v>59</v>
      </c>
      <c r="H209" s="248">
        <f t="shared" si="16"/>
        <v>52</v>
      </c>
      <c r="I209" s="519"/>
      <c r="J209" s="160"/>
      <c r="K209" s="160"/>
    </row>
    <row r="210" spans="1:11" ht="24">
      <c r="A210" s="318" t="s">
        <v>6489</v>
      </c>
      <c r="B210" s="172" t="s">
        <v>6490</v>
      </c>
      <c r="C210" s="248">
        <v>0</v>
      </c>
      <c r="D210" s="248">
        <v>1</v>
      </c>
      <c r="E210" s="507">
        <v>0</v>
      </c>
      <c r="F210" s="507">
        <v>0</v>
      </c>
      <c r="G210" s="248">
        <f t="shared" si="15"/>
        <v>0</v>
      </c>
      <c r="H210" s="248">
        <f t="shared" si="16"/>
        <v>1</v>
      </c>
      <c r="I210" s="519"/>
      <c r="J210" s="160"/>
      <c r="K210" s="160"/>
    </row>
    <row r="211" spans="1:11">
      <c r="A211" s="267" t="s">
        <v>6491</v>
      </c>
      <c r="B211" s="526" t="s">
        <v>6492</v>
      </c>
      <c r="C211" s="248">
        <v>615</v>
      </c>
      <c r="D211" s="248">
        <v>528</v>
      </c>
      <c r="E211" s="507">
        <v>14</v>
      </c>
      <c r="F211" s="507">
        <v>9</v>
      </c>
      <c r="G211" s="248">
        <f t="shared" si="15"/>
        <v>629</v>
      </c>
      <c r="H211" s="248">
        <f t="shared" si="16"/>
        <v>537</v>
      </c>
      <c r="I211" s="519"/>
      <c r="J211" s="160"/>
      <c r="K211" s="160"/>
    </row>
    <row r="212" spans="1:11">
      <c r="A212" s="267" t="s">
        <v>6493</v>
      </c>
      <c r="B212" s="506" t="s">
        <v>6494</v>
      </c>
      <c r="C212" s="248">
        <v>1415</v>
      </c>
      <c r="D212" s="248">
        <v>1131</v>
      </c>
      <c r="E212" s="507">
        <v>19</v>
      </c>
      <c r="F212" s="507">
        <v>3</v>
      </c>
      <c r="G212" s="248">
        <f t="shared" si="15"/>
        <v>1434</v>
      </c>
      <c r="H212" s="248">
        <f t="shared" si="16"/>
        <v>1134</v>
      </c>
      <c r="I212" s="519"/>
      <c r="J212" s="160"/>
      <c r="K212" s="160"/>
    </row>
    <row r="213" spans="1:11" ht="24">
      <c r="A213" s="267" t="s">
        <v>6198</v>
      </c>
      <c r="B213" s="526" t="s">
        <v>6199</v>
      </c>
      <c r="C213" s="248">
        <v>1018</v>
      </c>
      <c r="D213" s="248">
        <v>793</v>
      </c>
      <c r="E213" s="507">
        <v>24</v>
      </c>
      <c r="F213" s="507">
        <v>17</v>
      </c>
      <c r="G213" s="248">
        <f t="shared" si="15"/>
        <v>1042</v>
      </c>
      <c r="H213" s="248">
        <f t="shared" si="16"/>
        <v>810</v>
      </c>
      <c r="I213" s="519"/>
      <c r="J213" s="160"/>
      <c r="K213" s="160"/>
    </row>
    <row r="214" spans="1:11">
      <c r="A214" s="267" t="s">
        <v>6495</v>
      </c>
      <c r="B214" s="506" t="s">
        <v>6496</v>
      </c>
      <c r="C214" s="248">
        <v>13</v>
      </c>
      <c r="D214" s="248">
        <v>17</v>
      </c>
      <c r="E214" s="507">
        <v>2</v>
      </c>
      <c r="F214" s="507">
        <v>4</v>
      </c>
      <c r="G214" s="248">
        <f t="shared" si="15"/>
        <v>15</v>
      </c>
      <c r="H214" s="248">
        <f t="shared" si="16"/>
        <v>21</v>
      </c>
      <c r="I214" s="519"/>
      <c r="J214" s="160"/>
      <c r="K214" s="160"/>
    </row>
    <row r="215" spans="1:11">
      <c r="A215" s="194" t="s">
        <v>6497</v>
      </c>
      <c r="B215" s="152" t="s">
        <v>6498</v>
      </c>
      <c r="C215" s="248">
        <v>28</v>
      </c>
      <c r="D215" s="248">
        <v>32</v>
      </c>
      <c r="E215" s="507">
        <v>1</v>
      </c>
      <c r="F215" s="507">
        <v>1</v>
      </c>
      <c r="G215" s="248">
        <f t="shared" si="15"/>
        <v>29</v>
      </c>
      <c r="H215" s="248">
        <f t="shared" si="16"/>
        <v>33</v>
      </c>
      <c r="I215" s="519"/>
      <c r="J215" s="160"/>
      <c r="K215" s="160"/>
    </row>
    <row r="216" spans="1:11">
      <c r="A216" s="194" t="s">
        <v>6499</v>
      </c>
      <c r="B216" s="152" t="s">
        <v>6500</v>
      </c>
      <c r="C216" s="248">
        <v>28</v>
      </c>
      <c r="D216" s="248">
        <v>33</v>
      </c>
      <c r="E216" s="507">
        <v>1</v>
      </c>
      <c r="F216" s="507">
        <v>1</v>
      </c>
      <c r="G216" s="248">
        <f t="shared" si="15"/>
        <v>29</v>
      </c>
      <c r="H216" s="248">
        <f t="shared" si="16"/>
        <v>34</v>
      </c>
      <c r="I216" s="519"/>
      <c r="J216" s="160"/>
      <c r="K216" s="160"/>
    </row>
    <row r="217" spans="1:11">
      <c r="A217" s="194" t="s">
        <v>6501</v>
      </c>
      <c r="B217" s="152" t="s">
        <v>6502</v>
      </c>
      <c r="C217" s="248">
        <v>1239</v>
      </c>
      <c r="D217" s="248">
        <v>1123</v>
      </c>
      <c r="E217" s="507">
        <v>160</v>
      </c>
      <c r="F217" s="507">
        <v>67</v>
      </c>
      <c r="G217" s="248">
        <f t="shared" si="15"/>
        <v>1399</v>
      </c>
      <c r="H217" s="248">
        <f t="shared" si="16"/>
        <v>1190</v>
      </c>
      <c r="I217" s="519"/>
      <c r="J217" s="160"/>
      <c r="K217" s="160"/>
    </row>
    <row r="218" spans="1:11">
      <c r="A218" s="267" t="s">
        <v>6503</v>
      </c>
      <c r="B218" s="506" t="s">
        <v>6504</v>
      </c>
      <c r="C218" s="248">
        <v>16186</v>
      </c>
      <c r="D218" s="248">
        <v>13225</v>
      </c>
      <c r="E218" s="507">
        <v>600</v>
      </c>
      <c r="F218" s="507">
        <v>337</v>
      </c>
      <c r="G218" s="248">
        <f t="shared" si="15"/>
        <v>16786</v>
      </c>
      <c r="H218" s="248">
        <f t="shared" si="16"/>
        <v>13562</v>
      </c>
      <c r="I218" s="519"/>
      <c r="J218" s="160"/>
      <c r="K218" s="160"/>
    </row>
    <row r="219" spans="1:11" ht="24">
      <c r="A219" s="108" t="s">
        <v>6505</v>
      </c>
      <c r="B219" s="109" t="s">
        <v>6506</v>
      </c>
      <c r="C219" s="248">
        <v>0</v>
      </c>
      <c r="D219" s="248">
        <v>1000</v>
      </c>
      <c r="E219" s="507">
        <v>0</v>
      </c>
      <c r="F219" s="507">
        <v>11</v>
      </c>
      <c r="G219" s="248">
        <f t="shared" si="15"/>
        <v>0</v>
      </c>
      <c r="H219" s="248">
        <f t="shared" si="16"/>
        <v>1011</v>
      </c>
      <c r="I219" s="541"/>
      <c r="J219" s="160"/>
      <c r="K219" s="160"/>
    </row>
    <row r="220" spans="1:11">
      <c r="A220" s="194" t="s">
        <v>6507</v>
      </c>
      <c r="B220" s="152" t="s">
        <v>6508</v>
      </c>
      <c r="C220" s="248">
        <v>14658</v>
      </c>
      <c r="D220" s="248">
        <v>11235</v>
      </c>
      <c r="E220" s="507">
        <v>308</v>
      </c>
      <c r="F220" s="507">
        <v>165</v>
      </c>
      <c r="G220" s="248">
        <f t="shared" si="15"/>
        <v>14966</v>
      </c>
      <c r="H220" s="248">
        <f t="shared" si="16"/>
        <v>11400</v>
      </c>
      <c r="I220" s="519"/>
      <c r="J220" s="160"/>
      <c r="K220" s="160"/>
    </row>
    <row r="221" spans="1:11">
      <c r="A221" s="194" t="s">
        <v>6509</v>
      </c>
      <c r="B221" s="152" t="s">
        <v>6510</v>
      </c>
      <c r="C221" s="248">
        <v>12452</v>
      </c>
      <c r="D221" s="248">
        <v>9155</v>
      </c>
      <c r="E221" s="507">
        <v>304</v>
      </c>
      <c r="F221" s="507">
        <v>160</v>
      </c>
      <c r="G221" s="248">
        <f t="shared" si="15"/>
        <v>12756</v>
      </c>
      <c r="H221" s="248">
        <f t="shared" si="16"/>
        <v>9315</v>
      </c>
      <c r="I221" s="519"/>
      <c r="J221" s="160"/>
      <c r="K221" s="160"/>
    </row>
    <row r="222" spans="1:11">
      <c r="A222" s="194" t="s">
        <v>6511</v>
      </c>
      <c r="B222" s="152" t="s">
        <v>6512</v>
      </c>
      <c r="C222" s="248">
        <v>11388</v>
      </c>
      <c r="D222" s="248">
        <v>8140</v>
      </c>
      <c r="E222" s="507">
        <v>303</v>
      </c>
      <c r="F222" s="507">
        <v>161</v>
      </c>
      <c r="G222" s="248">
        <f t="shared" si="15"/>
        <v>11691</v>
      </c>
      <c r="H222" s="248">
        <f t="shared" si="16"/>
        <v>8301</v>
      </c>
      <c r="I222" s="519"/>
      <c r="J222" s="160"/>
      <c r="K222" s="160"/>
    </row>
    <row r="223" spans="1:11">
      <c r="A223" s="194" t="s">
        <v>6513</v>
      </c>
      <c r="B223" s="511" t="s">
        <v>6514</v>
      </c>
      <c r="C223" s="248">
        <v>11388</v>
      </c>
      <c r="D223" s="248">
        <v>8141</v>
      </c>
      <c r="E223" s="507">
        <v>301</v>
      </c>
      <c r="F223" s="507">
        <v>161</v>
      </c>
      <c r="G223" s="248">
        <f t="shared" si="15"/>
        <v>11689</v>
      </c>
      <c r="H223" s="248">
        <f t="shared" si="16"/>
        <v>8302</v>
      </c>
      <c r="I223" s="519"/>
      <c r="J223" s="160"/>
      <c r="K223" s="160"/>
    </row>
    <row r="224" spans="1:11" ht="24">
      <c r="A224" s="267" t="s">
        <v>6515</v>
      </c>
      <c r="B224" s="506" t="s">
        <v>6516</v>
      </c>
      <c r="C224" s="248">
        <v>221</v>
      </c>
      <c r="D224" s="248">
        <v>181</v>
      </c>
      <c r="E224" s="507">
        <v>0</v>
      </c>
      <c r="F224" s="507">
        <v>0</v>
      </c>
      <c r="G224" s="248">
        <f t="shared" si="15"/>
        <v>221</v>
      </c>
      <c r="H224" s="248">
        <f t="shared" si="16"/>
        <v>181</v>
      </c>
      <c r="I224" s="519"/>
      <c r="J224" s="160"/>
      <c r="K224" s="160"/>
    </row>
    <row r="225" spans="1:11" ht="24">
      <c r="A225" s="267" t="s">
        <v>6517</v>
      </c>
      <c r="B225" s="506" t="s">
        <v>6518</v>
      </c>
      <c r="C225" s="248">
        <v>2150</v>
      </c>
      <c r="D225" s="248">
        <v>1512</v>
      </c>
      <c r="E225" s="507">
        <v>27</v>
      </c>
      <c r="F225" s="507">
        <v>49</v>
      </c>
      <c r="G225" s="248">
        <f t="shared" si="15"/>
        <v>2177</v>
      </c>
      <c r="H225" s="248">
        <f t="shared" si="16"/>
        <v>1561</v>
      </c>
      <c r="I225" s="519"/>
      <c r="J225" s="160"/>
      <c r="K225" s="160"/>
    </row>
    <row r="226" spans="1:11">
      <c r="A226" s="267" t="s">
        <v>6519</v>
      </c>
      <c r="B226" s="506" t="s">
        <v>6520</v>
      </c>
      <c r="C226" s="248">
        <v>2391</v>
      </c>
      <c r="D226" s="248">
        <v>1489</v>
      </c>
      <c r="E226" s="507">
        <v>60</v>
      </c>
      <c r="F226" s="507">
        <v>37</v>
      </c>
      <c r="G226" s="248">
        <f t="shared" ref="G226:G253" si="17">C226+E226</f>
        <v>2451</v>
      </c>
      <c r="H226" s="248">
        <f t="shared" ref="H226:H253" si="18">D226+F226</f>
        <v>1526</v>
      </c>
      <c r="I226" s="519"/>
      <c r="J226" s="160"/>
      <c r="K226" s="160"/>
    </row>
    <row r="227" spans="1:11">
      <c r="A227" s="267" t="s">
        <v>6521</v>
      </c>
      <c r="B227" s="526" t="s">
        <v>6522</v>
      </c>
      <c r="C227" s="248">
        <v>659</v>
      </c>
      <c r="D227" s="248">
        <v>628</v>
      </c>
      <c r="E227" s="507">
        <v>6</v>
      </c>
      <c r="F227" s="507">
        <v>16</v>
      </c>
      <c r="G227" s="248">
        <f t="shared" si="17"/>
        <v>665</v>
      </c>
      <c r="H227" s="248">
        <f t="shared" si="18"/>
        <v>644</v>
      </c>
      <c r="I227" s="519"/>
      <c r="J227" s="160"/>
      <c r="K227" s="160"/>
    </row>
    <row r="228" spans="1:11">
      <c r="A228" s="537" t="s">
        <v>6523</v>
      </c>
      <c r="B228" s="538" t="s">
        <v>6524</v>
      </c>
      <c r="C228" s="248">
        <v>298</v>
      </c>
      <c r="D228" s="248">
        <v>255</v>
      </c>
      <c r="E228" s="507">
        <v>5</v>
      </c>
      <c r="F228" s="507">
        <v>4</v>
      </c>
      <c r="G228" s="248">
        <f t="shared" si="17"/>
        <v>303</v>
      </c>
      <c r="H228" s="248">
        <f t="shared" si="18"/>
        <v>259</v>
      </c>
      <c r="I228" s="519"/>
      <c r="J228" s="160"/>
      <c r="K228" s="160"/>
    </row>
    <row r="229" spans="1:11">
      <c r="A229" s="537" t="s">
        <v>6525</v>
      </c>
      <c r="B229" s="539" t="s">
        <v>6526</v>
      </c>
      <c r="C229" s="248">
        <v>6142</v>
      </c>
      <c r="D229" s="248">
        <v>4424</v>
      </c>
      <c r="E229" s="507">
        <v>69</v>
      </c>
      <c r="F229" s="507">
        <v>40</v>
      </c>
      <c r="G229" s="248">
        <f t="shared" si="17"/>
        <v>6211</v>
      </c>
      <c r="H229" s="248">
        <f t="shared" si="18"/>
        <v>4464</v>
      </c>
      <c r="I229" s="519"/>
      <c r="J229" s="160"/>
      <c r="K229" s="160"/>
    </row>
    <row r="230" spans="1:11">
      <c r="A230" s="346" t="s">
        <v>6527</v>
      </c>
      <c r="B230" s="538" t="s">
        <v>6528</v>
      </c>
      <c r="C230" s="248">
        <v>489</v>
      </c>
      <c r="D230" s="248">
        <v>380</v>
      </c>
      <c r="E230" s="507">
        <v>10</v>
      </c>
      <c r="F230" s="507">
        <v>0</v>
      </c>
      <c r="G230" s="248">
        <f t="shared" si="17"/>
        <v>499</v>
      </c>
      <c r="H230" s="248">
        <f t="shared" si="18"/>
        <v>380</v>
      </c>
      <c r="I230" s="519"/>
      <c r="J230" s="160"/>
      <c r="K230" s="160"/>
    </row>
    <row r="231" spans="1:11">
      <c r="A231" s="537" t="s">
        <v>6529</v>
      </c>
      <c r="B231" s="538" t="s">
        <v>6530</v>
      </c>
      <c r="C231" s="248">
        <v>307</v>
      </c>
      <c r="D231" s="248">
        <v>235</v>
      </c>
      <c r="E231" s="507">
        <v>0</v>
      </c>
      <c r="F231" s="507">
        <v>0</v>
      </c>
      <c r="G231" s="248">
        <f t="shared" si="17"/>
        <v>307</v>
      </c>
      <c r="H231" s="248">
        <f t="shared" si="18"/>
        <v>235</v>
      </c>
      <c r="I231" s="519"/>
      <c r="J231" s="160"/>
      <c r="K231" s="160"/>
    </row>
    <row r="232" spans="1:11">
      <c r="A232" s="537" t="s">
        <v>6531</v>
      </c>
      <c r="B232" s="538" t="s">
        <v>6532</v>
      </c>
      <c r="C232" s="248">
        <v>7590</v>
      </c>
      <c r="D232" s="248">
        <v>5489</v>
      </c>
      <c r="E232" s="507">
        <v>70</v>
      </c>
      <c r="F232" s="507">
        <v>45</v>
      </c>
      <c r="G232" s="248">
        <f t="shared" si="17"/>
        <v>7660</v>
      </c>
      <c r="H232" s="248">
        <f t="shared" si="18"/>
        <v>5534</v>
      </c>
      <c r="I232" s="519"/>
      <c r="J232" s="160"/>
      <c r="K232" s="160"/>
    </row>
    <row r="233" spans="1:11">
      <c r="A233" s="537" t="s">
        <v>6533</v>
      </c>
      <c r="B233" s="538" t="s">
        <v>6534</v>
      </c>
      <c r="C233" s="248">
        <v>1073</v>
      </c>
      <c r="D233" s="248">
        <v>1017</v>
      </c>
      <c r="E233" s="507">
        <v>1</v>
      </c>
      <c r="F233" s="507">
        <v>0</v>
      </c>
      <c r="G233" s="248">
        <f t="shared" si="17"/>
        <v>1074</v>
      </c>
      <c r="H233" s="248">
        <f t="shared" si="18"/>
        <v>1017</v>
      </c>
      <c r="I233" s="519"/>
      <c r="J233" s="160"/>
      <c r="K233" s="160"/>
    </row>
    <row r="234" spans="1:11">
      <c r="A234" s="537" t="s">
        <v>6535</v>
      </c>
      <c r="B234" s="538" t="s">
        <v>6536</v>
      </c>
      <c r="C234" s="248">
        <v>688</v>
      </c>
      <c r="D234" s="248">
        <v>505</v>
      </c>
      <c r="E234" s="507">
        <v>0</v>
      </c>
      <c r="F234" s="507">
        <v>0</v>
      </c>
      <c r="G234" s="248">
        <f t="shared" si="17"/>
        <v>688</v>
      </c>
      <c r="H234" s="248">
        <f t="shared" si="18"/>
        <v>505</v>
      </c>
      <c r="I234" s="519"/>
      <c r="J234" s="160"/>
      <c r="K234" s="160"/>
    </row>
    <row r="235" spans="1:11">
      <c r="A235" s="537" t="s">
        <v>6537</v>
      </c>
      <c r="B235" s="538" t="s">
        <v>6538</v>
      </c>
      <c r="C235" s="248">
        <v>0</v>
      </c>
      <c r="D235" s="248">
        <v>31</v>
      </c>
      <c r="E235" s="507">
        <v>0</v>
      </c>
      <c r="F235" s="507">
        <v>0</v>
      </c>
      <c r="G235" s="248">
        <f t="shared" si="17"/>
        <v>0</v>
      </c>
      <c r="H235" s="248">
        <f t="shared" si="18"/>
        <v>31</v>
      </c>
      <c r="I235" s="519"/>
      <c r="J235" s="160"/>
      <c r="K235" s="160"/>
    </row>
    <row r="236" spans="1:11">
      <c r="A236" s="537" t="s">
        <v>6539</v>
      </c>
      <c r="B236" s="538" t="s">
        <v>6540</v>
      </c>
      <c r="C236" s="248">
        <v>0</v>
      </c>
      <c r="D236" s="248">
        <v>0</v>
      </c>
      <c r="E236" s="507">
        <v>96</v>
      </c>
      <c r="F236" s="507">
        <v>43</v>
      </c>
      <c r="G236" s="248">
        <f t="shared" si="17"/>
        <v>96</v>
      </c>
      <c r="H236" s="248">
        <f t="shared" si="18"/>
        <v>43</v>
      </c>
      <c r="I236" s="519"/>
      <c r="J236" s="160"/>
      <c r="K236" s="160"/>
    </row>
    <row r="237" spans="1:11">
      <c r="A237" s="537" t="s">
        <v>6541</v>
      </c>
      <c r="B237" s="540" t="s">
        <v>6542</v>
      </c>
      <c r="C237" s="248">
        <v>0</v>
      </c>
      <c r="D237" s="248">
        <v>0</v>
      </c>
      <c r="E237" s="507">
        <v>109</v>
      </c>
      <c r="F237" s="507">
        <v>80</v>
      </c>
      <c r="G237" s="248">
        <f t="shared" si="17"/>
        <v>109</v>
      </c>
      <c r="H237" s="248">
        <f t="shared" si="18"/>
        <v>80</v>
      </c>
      <c r="I237" s="519"/>
      <c r="J237" s="160"/>
      <c r="K237" s="160"/>
    </row>
    <row r="238" spans="1:11" ht="24">
      <c r="A238" s="336" t="s">
        <v>2595</v>
      </c>
      <c r="B238" s="434" t="s">
        <v>2596</v>
      </c>
      <c r="C238" s="248">
        <v>0</v>
      </c>
      <c r="D238" s="248">
        <v>0</v>
      </c>
      <c r="E238" s="507">
        <v>68</v>
      </c>
      <c r="F238" s="507">
        <v>176</v>
      </c>
      <c r="G238" s="248">
        <f t="shared" si="17"/>
        <v>68</v>
      </c>
      <c r="H238" s="248">
        <f t="shared" si="18"/>
        <v>176</v>
      </c>
      <c r="I238" s="519"/>
      <c r="J238" s="160"/>
      <c r="K238" s="160"/>
    </row>
    <row r="239" spans="1:11" ht="24">
      <c r="A239" s="108" t="s">
        <v>6063</v>
      </c>
      <c r="B239" s="109" t="s">
        <v>6064</v>
      </c>
      <c r="C239" s="248">
        <v>0</v>
      </c>
      <c r="D239" s="248">
        <v>0</v>
      </c>
      <c r="E239" s="507">
        <v>1</v>
      </c>
      <c r="F239" s="507">
        <v>1</v>
      </c>
      <c r="G239" s="248">
        <f t="shared" si="17"/>
        <v>1</v>
      </c>
      <c r="H239" s="248">
        <f t="shared" si="18"/>
        <v>1</v>
      </c>
      <c r="I239" s="519"/>
      <c r="J239" s="160"/>
      <c r="K239" s="160"/>
    </row>
    <row r="240" spans="1:11">
      <c r="A240" s="108" t="s">
        <v>2131</v>
      </c>
      <c r="B240" s="109" t="s">
        <v>2132</v>
      </c>
      <c r="C240" s="248">
        <v>2</v>
      </c>
      <c r="D240" s="248">
        <v>0</v>
      </c>
      <c r="E240" s="507">
        <v>27</v>
      </c>
      <c r="F240" s="507">
        <v>20</v>
      </c>
      <c r="G240" s="248">
        <f t="shared" si="17"/>
        <v>29</v>
      </c>
      <c r="H240" s="248">
        <f t="shared" si="18"/>
        <v>20</v>
      </c>
      <c r="I240" s="519"/>
      <c r="J240" s="160"/>
      <c r="K240" s="160"/>
    </row>
    <row r="241" spans="1:11">
      <c r="A241" s="108" t="s">
        <v>2321</v>
      </c>
      <c r="B241" s="109" t="s">
        <v>2322</v>
      </c>
      <c r="C241" s="248">
        <v>0</v>
      </c>
      <c r="D241" s="248">
        <v>0</v>
      </c>
      <c r="E241" s="507">
        <v>28</v>
      </c>
      <c r="F241" s="507">
        <v>17</v>
      </c>
      <c r="G241" s="248">
        <f t="shared" si="17"/>
        <v>28</v>
      </c>
      <c r="H241" s="248">
        <f t="shared" si="18"/>
        <v>17</v>
      </c>
      <c r="I241" s="519"/>
      <c r="J241" s="160"/>
      <c r="K241" s="160"/>
    </row>
    <row r="242" spans="1:11">
      <c r="A242" s="108" t="s">
        <v>2817</v>
      </c>
      <c r="B242" s="109" t="s">
        <v>2818</v>
      </c>
      <c r="C242" s="248">
        <v>0</v>
      </c>
      <c r="D242" s="248">
        <v>0</v>
      </c>
      <c r="E242" s="507">
        <v>5</v>
      </c>
      <c r="F242" s="507">
        <v>4</v>
      </c>
      <c r="G242" s="248">
        <f t="shared" si="17"/>
        <v>5</v>
      </c>
      <c r="H242" s="248">
        <f t="shared" si="18"/>
        <v>4</v>
      </c>
      <c r="I242" s="519"/>
      <c r="J242" s="160"/>
      <c r="K242" s="160"/>
    </row>
    <row r="243" spans="1:11">
      <c r="A243" s="108" t="s">
        <v>2401</v>
      </c>
      <c r="B243" s="109" t="s">
        <v>2402</v>
      </c>
      <c r="C243" s="248">
        <v>0</v>
      </c>
      <c r="D243" s="248">
        <v>0</v>
      </c>
      <c r="E243" s="507">
        <v>2</v>
      </c>
      <c r="F243" s="507">
        <v>2</v>
      </c>
      <c r="G243" s="248">
        <f t="shared" si="17"/>
        <v>2</v>
      </c>
      <c r="H243" s="248">
        <f t="shared" si="18"/>
        <v>2</v>
      </c>
      <c r="I243" s="519"/>
      <c r="J243" s="160"/>
      <c r="K243" s="160"/>
    </row>
    <row r="244" spans="1:11">
      <c r="A244" s="108" t="s">
        <v>2467</v>
      </c>
      <c r="B244" s="109" t="s">
        <v>2468</v>
      </c>
      <c r="C244" s="248">
        <v>0</v>
      </c>
      <c r="D244" s="248">
        <v>0</v>
      </c>
      <c r="E244" s="507">
        <v>1</v>
      </c>
      <c r="F244" s="507">
        <v>1</v>
      </c>
      <c r="G244" s="248">
        <f t="shared" si="17"/>
        <v>1</v>
      </c>
      <c r="H244" s="248">
        <f t="shared" si="18"/>
        <v>1</v>
      </c>
      <c r="I244" s="519"/>
      <c r="J244" s="160"/>
      <c r="K244" s="160"/>
    </row>
    <row r="245" spans="1:11">
      <c r="A245" s="108" t="s">
        <v>2481</v>
      </c>
      <c r="B245" s="109" t="s">
        <v>2482</v>
      </c>
      <c r="C245" s="248">
        <v>0</v>
      </c>
      <c r="D245" s="248">
        <v>0</v>
      </c>
      <c r="E245" s="507">
        <v>1</v>
      </c>
      <c r="F245" s="507">
        <v>1</v>
      </c>
      <c r="G245" s="248">
        <f t="shared" si="17"/>
        <v>1</v>
      </c>
      <c r="H245" s="248">
        <f t="shared" si="18"/>
        <v>1</v>
      </c>
      <c r="I245" s="519"/>
      <c r="J245" s="160"/>
      <c r="K245" s="160"/>
    </row>
    <row r="246" spans="1:11">
      <c r="A246" s="108" t="s">
        <v>2483</v>
      </c>
      <c r="B246" s="109" t="s">
        <v>2484</v>
      </c>
      <c r="C246" s="248">
        <v>0</v>
      </c>
      <c r="D246" s="248">
        <v>0</v>
      </c>
      <c r="E246" s="507">
        <v>1</v>
      </c>
      <c r="F246" s="507">
        <v>1</v>
      </c>
      <c r="G246" s="248">
        <f t="shared" si="17"/>
        <v>1</v>
      </c>
      <c r="H246" s="248">
        <f t="shared" si="18"/>
        <v>1</v>
      </c>
      <c r="I246" s="519"/>
      <c r="J246" s="160"/>
      <c r="K246" s="160"/>
    </row>
    <row r="247" spans="1:11">
      <c r="A247" s="108" t="s">
        <v>2487</v>
      </c>
      <c r="B247" s="109" t="s">
        <v>2488</v>
      </c>
      <c r="C247" s="248">
        <v>0</v>
      </c>
      <c r="D247" s="248">
        <v>0</v>
      </c>
      <c r="E247" s="507">
        <v>1</v>
      </c>
      <c r="F247" s="507">
        <v>1</v>
      </c>
      <c r="G247" s="248">
        <f t="shared" si="17"/>
        <v>1</v>
      </c>
      <c r="H247" s="248">
        <f t="shared" si="18"/>
        <v>1</v>
      </c>
      <c r="I247" s="519"/>
      <c r="J247" s="160"/>
      <c r="K247" s="160"/>
    </row>
    <row r="248" spans="1:11">
      <c r="A248" s="108" t="s">
        <v>2492</v>
      </c>
      <c r="B248" s="109" t="s">
        <v>2493</v>
      </c>
      <c r="C248" s="248">
        <v>0</v>
      </c>
      <c r="D248" s="248">
        <v>0</v>
      </c>
      <c r="E248" s="507">
        <v>13</v>
      </c>
      <c r="F248" s="507">
        <v>11</v>
      </c>
      <c r="G248" s="248">
        <f t="shared" si="17"/>
        <v>13</v>
      </c>
      <c r="H248" s="248">
        <f t="shared" si="18"/>
        <v>11</v>
      </c>
      <c r="I248" s="519"/>
      <c r="J248" s="160"/>
      <c r="K248" s="160"/>
    </row>
    <row r="249" spans="1:11">
      <c r="A249" s="108" t="s">
        <v>2567</v>
      </c>
      <c r="B249" s="109" t="s">
        <v>2568</v>
      </c>
      <c r="C249" s="248">
        <v>0</v>
      </c>
      <c r="D249" s="248">
        <v>0</v>
      </c>
      <c r="E249" s="507">
        <v>7</v>
      </c>
      <c r="F249" s="507">
        <v>6</v>
      </c>
      <c r="G249" s="248">
        <f t="shared" si="17"/>
        <v>7</v>
      </c>
      <c r="H249" s="248">
        <f t="shared" si="18"/>
        <v>6</v>
      </c>
      <c r="I249" s="519"/>
      <c r="J249" s="160"/>
      <c r="K249" s="160"/>
    </row>
    <row r="250" spans="1:11">
      <c r="A250" s="108" t="s">
        <v>2237</v>
      </c>
      <c r="B250" s="109" t="s">
        <v>2238</v>
      </c>
      <c r="C250" s="248">
        <v>0</v>
      </c>
      <c r="D250" s="248">
        <v>0</v>
      </c>
      <c r="E250" s="507">
        <v>31</v>
      </c>
      <c r="F250" s="507">
        <v>26</v>
      </c>
      <c r="G250" s="248">
        <f t="shared" si="17"/>
        <v>31</v>
      </c>
      <c r="H250" s="248">
        <f t="shared" si="18"/>
        <v>26</v>
      </c>
      <c r="I250" s="519"/>
      <c r="J250" s="160"/>
      <c r="K250" s="160"/>
    </row>
    <row r="251" spans="1:11">
      <c r="A251" s="108" t="s">
        <v>3207</v>
      </c>
      <c r="B251" s="109" t="s">
        <v>3208</v>
      </c>
      <c r="C251" s="248">
        <v>0</v>
      </c>
      <c r="D251" s="248">
        <v>0</v>
      </c>
      <c r="E251" s="507">
        <v>2</v>
      </c>
      <c r="F251" s="507">
        <v>2</v>
      </c>
      <c r="G251" s="248">
        <f t="shared" si="17"/>
        <v>2</v>
      </c>
      <c r="H251" s="248">
        <f t="shared" si="18"/>
        <v>2</v>
      </c>
      <c r="I251" s="519"/>
      <c r="J251" s="160"/>
      <c r="K251" s="160"/>
    </row>
    <row r="252" spans="1:11">
      <c r="A252" s="108" t="s">
        <v>3478</v>
      </c>
      <c r="B252" s="109" t="s">
        <v>3479</v>
      </c>
      <c r="C252" s="248">
        <v>0</v>
      </c>
      <c r="D252" s="248">
        <v>0</v>
      </c>
      <c r="E252" s="507">
        <v>1</v>
      </c>
      <c r="F252" s="507">
        <v>1</v>
      </c>
      <c r="G252" s="248">
        <f t="shared" si="17"/>
        <v>1</v>
      </c>
      <c r="H252" s="248">
        <f t="shared" si="18"/>
        <v>1</v>
      </c>
      <c r="I252" s="519"/>
      <c r="J252" s="160"/>
      <c r="K252" s="160"/>
    </row>
    <row r="253" spans="1:11">
      <c r="A253" s="108" t="s">
        <v>2585</v>
      </c>
      <c r="B253" s="109" t="s">
        <v>2586</v>
      </c>
      <c r="C253" s="248">
        <v>0</v>
      </c>
      <c r="D253" s="248">
        <v>0</v>
      </c>
      <c r="E253" s="507">
        <v>2</v>
      </c>
      <c r="F253" s="507">
        <v>2</v>
      </c>
      <c r="G253" s="248">
        <f t="shared" si="17"/>
        <v>2</v>
      </c>
      <c r="H253" s="248">
        <f t="shared" si="18"/>
        <v>2</v>
      </c>
      <c r="I253" s="519"/>
      <c r="J253" s="160"/>
      <c r="K253" s="160"/>
    </row>
    <row r="254" spans="1:11">
      <c r="A254" s="224"/>
      <c r="B254" s="224" t="s">
        <v>15</v>
      </c>
      <c r="C254" s="225">
        <f t="shared" ref="C254:H254" si="19">SUM(C98:C253)</f>
        <v>199243</v>
      </c>
      <c r="D254" s="225">
        <f t="shared" si="19"/>
        <v>154282</v>
      </c>
      <c r="E254" s="225">
        <f t="shared" si="19"/>
        <v>30524</v>
      </c>
      <c r="F254" s="225">
        <f t="shared" si="19"/>
        <v>21549</v>
      </c>
      <c r="G254" s="225">
        <f t="shared" si="19"/>
        <v>229767</v>
      </c>
      <c r="H254" s="225">
        <f t="shared" si="19"/>
        <v>175831</v>
      </c>
      <c r="I254" s="542"/>
      <c r="J254" s="515"/>
      <c r="K254" s="515"/>
    </row>
    <row r="255" spans="1:11" customFormat="1">
      <c r="A255" s="3547" t="s">
        <v>2245</v>
      </c>
      <c r="B255" s="3548"/>
      <c r="C255" s="119"/>
      <c r="D255" s="119"/>
      <c r="E255" s="119"/>
      <c r="F255" s="119"/>
      <c r="G255" s="119"/>
      <c r="H255" s="119"/>
    </row>
    <row r="256" spans="1:11" customFormat="1">
      <c r="A256" s="20" t="s">
        <v>2246</v>
      </c>
      <c r="B256" s="1354" t="s">
        <v>2247</v>
      </c>
      <c r="C256" s="119"/>
      <c r="D256" s="119"/>
      <c r="E256" s="119"/>
      <c r="F256" s="119"/>
      <c r="G256" s="119"/>
      <c r="H256" s="119"/>
    </row>
    <row r="257" spans="1:12" customFormat="1">
      <c r="A257" s="20" t="s">
        <v>2248</v>
      </c>
      <c r="B257" s="1354" t="s">
        <v>2249</v>
      </c>
      <c r="C257" s="119"/>
      <c r="D257" s="119"/>
      <c r="E257" s="119"/>
      <c r="F257" s="119"/>
      <c r="G257" s="119"/>
      <c r="H257" s="119"/>
    </row>
    <row r="258" spans="1:12" customFormat="1">
      <c r="A258" s="20" t="s">
        <v>2250</v>
      </c>
      <c r="B258" s="1354" t="s">
        <v>2251</v>
      </c>
      <c r="C258" s="119"/>
      <c r="D258" s="119"/>
      <c r="E258" s="119"/>
      <c r="F258" s="119"/>
      <c r="G258" s="119"/>
      <c r="H258" s="119"/>
    </row>
    <row r="259" spans="1:12" customFormat="1">
      <c r="A259" s="20" t="s">
        <v>2252</v>
      </c>
      <c r="B259" s="1354" t="s">
        <v>2253</v>
      </c>
      <c r="C259" s="119"/>
      <c r="D259" s="119"/>
      <c r="E259" s="119"/>
      <c r="F259" s="119"/>
      <c r="G259" s="119"/>
      <c r="H259" s="119"/>
    </row>
    <row r="260" spans="1:12" customFormat="1">
      <c r="A260" s="20" t="s">
        <v>2254</v>
      </c>
      <c r="B260" s="1354" t="s">
        <v>2255</v>
      </c>
      <c r="C260" s="119"/>
      <c r="D260" s="119"/>
      <c r="E260" s="119"/>
      <c r="F260" s="119"/>
      <c r="G260" s="119"/>
      <c r="H260" s="119"/>
    </row>
    <row r="261" spans="1:12" customFormat="1">
      <c r="A261" s="20" t="s">
        <v>2256</v>
      </c>
      <c r="B261" s="1354" t="s">
        <v>2257</v>
      </c>
      <c r="C261" s="119"/>
      <c r="D261" s="119"/>
      <c r="E261" s="119"/>
      <c r="F261" s="119"/>
      <c r="G261" s="119"/>
      <c r="H261" s="119"/>
    </row>
    <row r="262" spans="1:12" customFormat="1" ht="36">
      <c r="A262" s="20" t="s">
        <v>2258</v>
      </c>
      <c r="B262" s="1354" t="s">
        <v>2259</v>
      </c>
      <c r="C262" s="119"/>
      <c r="D262" s="119"/>
      <c r="E262" s="119"/>
      <c r="F262" s="119"/>
      <c r="G262" s="119"/>
      <c r="H262" s="119"/>
    </row>
    <row r="263" spans="1:12" customFormat="1" ht="48">
      <c r="A263" s="20" t="s">
        <v>2260</v>
      </c>
      <c r="B263" s="1354" t="s">
        <v>2261</v>
      </c>
      <c r="C263" s="119"/>
      <c r="D263" s="119"/>
      <c r="E263" s="119"/>
      <c r="F263" s="119"/>
      <c r="G263" s="119"/>
      <c r="H263" s="119"/>
    </row>
    <row r="264" spans="1:12" customFormat="1">
      <c r="A264" s="3549" t="s">
        <v>2262</v>
      </c>
      <c r="B264" s="3550"/>
      <c r="C264" s="119"/>
      <c r="D264" s="119"/>
      <c r="E264" s="119"/>
      <c r="F264" s="119"/>
      <c r="G264" s="119"/>
      <c r="H264" s="119"/>
    </row>
    <row r="265" spans="1:12">
      <c r="A265" s="3560" t="s">
        <v>2263</v>
      </c>
      <c r="B265" s="3561"/>
      <c r="C265" s="122">
        <f t="shared" ref="C265:D265" si="20">C96+C254</f>
        <v>199243</v>
      </c>
      <c r="D265" s="122">
        <f t="shared" si="20"/>
        <v>154282</v>
      </c>
      <c r="E265" s="122">
        <f t="shared" ref="E265:F265" si="21">E96+E254</f>
        <v>32623</v>
      </c>
      <c r="F265" s="122">
        <f t="shared" si="21"/>
        <v>23266</v>
      </c>
      <c r="G265" s="122">
        <f t="shared" ref="G265:H265" si="22">G96+G254</f>
        <v>231866</v>
      </c>
      <c r="H265" s="122">
        <f t="shared" si="22"/>
        <v>177548</v>
      </c>
      <c r="I265" s="542"/>
      <c r="J265" s="544"/>
      <c r="K265" s="545"/>
      <c r="L265" s="546"/>
    </row>
    <row r="266" spans="1:12">
      <c r="A266" s="401"/>
      <c r="B266" s="401"/>
      <c r="C266" s="543"/>
      <c r="D266" s="543"/>
      <c r="E266" s="543"/>
      <c r="F266" s="543"/>
      <c r="G266" s="543"/>
      <c r="H266" s="543"/>
      <c r="I266" s="542"/>
      <c r="J266" s="515"/>
      <c r="K266" s="515"/>
    </row>
    <row r="267" spans="1:12">
      <c r="A267" s="239"/>
      <c r="B267" s="239"/>
      <c r="C267" s="239"/>
      <c r="D267" s="239"/>
      <c r="E267" s="239"/>
      <c r="F267" s="239"/>
      <c r="G267" s="239"/>
      <c r="H267" s="239"/>
    </row>
    <row r="268" spans="1:12">
      <c r="A268" s="239"/>
      <c r="B268" s="239"/>
      <c r="C268" s="239"/>
      <c r="D268" s="239"/>
      <c r="E268" s="239"/>
      <c r="F268" s="239"/>
      <c r="G268" s="239"/>
      <c r="H268" s="239"/>
    </row>
    <row r="269" spans="1:12">
      <c r="A269" s="239"/>
      <c r="B269" s="239"/>
      <c r="C269" s="239"/>
      <c r="D269" s="239"/>
      <c r="E269" s="239"/>
      <c r="F269" s="239"/>
      <c r="G269" s="239"/>
      <c r="H269" s="239"/>
    </row>
    <row r="270" spans="1:12">
      <c r="A270" s="239"/>
      <c r="B270" s="239"/>
      <c r="C270" s="239"/>
      <c r="D270" s="239"/>
      <c r="E270" s="239"/>
      <c r="F270" s="239"/>
      <c r="G270" s="239"/>
      <c r="H270" s="239"/>
    </row>
    <row r="271" spans="1:12">
      <c r="A271" s="239"/>
      <c r="B271" s="239"/>
      <c r="C271" s="239"/>
      <c r="D271" s="239"/>
      <c r="E271" s="239"/>
      <c r="F271" s="239"/>
      <c r="G271" s="239"/>
      <c r="H271" s="239"/>
    </row>
    <row r="272" spans="1:12">
      <c r="A272" s="239"/>
      <c r="B272" s="239"/>
      <c r="C272" s="239"/>
      <c r="D272" s="239"/>
      <c r="E272" s="239"/>
      <c r="F272" s="239"/>
      <c r="G272" s="239"/>
      <c r="H272" s="239"/>
    </row>
    <row r="273" spans="1:8">
      <c r="A273" s="239"/>
      <c r="B273" s="239"/>
      <c r="C273" s="239"/>
      <c r="D273" s="239"/>
      <c r="E273" s="239"/>
      <c r="F273" s="239"/>
      <c r="G273" s="239"/>
      <c r="H273" s="239"/>
    </row>
    <row r="274" spans="1:8">
      <c r="A274" s="239"/>
      <c r="B274" s="239"/>
      <c r="C274" s="239"/>
      <c r="D274" s="239"/>
      <c r="E274" s="239"/>
      <c r="F274" s="239"/>
      <c r="G274" s="239"/>
      <c r="H274" s="239"/>
    </row>
    <row r="275" spans="1:8">
      <c r="A275" s="239"/>
      <c r="B275" s="239"/>
      <c r="C275" s="239"/>
      <c r="D275" s="239"/>
      <c r="E275" s="239"/>
      <c r="F275" s="239"/>
      <c r="G275" s="239"/>
      <c r="H275" s="239"/>
    </row>
    <row r="276" spans="1:8">
      <c r="A276" s="239"/>
      <c r="B276" s="239"/>
      <c r="C276" s="239"/>
      <c r="D276" s="239"/>
      <c r="E276" s="239"/>
      <c r="F276" s="239"/>
      <c r="G276" s="239"/>
      <c r="H276" s="239"/>
    </row>
    <row r="277" spans="1:8">
      <c r="A277" s="239"/>
      <c r="B277" s="239"/>
      <c r="C277" s="239"/>
      <c r="D277" s="239"/>
      <c r="E277" s="239"/>
      <c r="F277" s="239"/>
      <c r="G277" s="239"/>
      <c r="H277" s="239"/>
    </row>
    <row r="278" spans="1:8">
      <c r="A278" s="239"/>
      <c r="B278" s="239"/>
      <c r="C278" s="239"/>
      <c r="D278" s="239"/>
      <c r="E278" s="239"/>
      <c r="F278" s="239"/>
      <c r="G278" s="239"/>
      <c r="H278" s="239"/>
    </row>
    <row r="279" spans="1:8">
      <c r="A279" s="239"/>
      <c r="B279" s="239"/>
      <c r="C279" s="239"/>
      <c r="D279" s="239"/>
      <c r="E279" s="239"/>
      <c r="F279" s="239"/>
      <c r="G279" s="239"/>
      <c r="H279" s="239"/>
    </row>
    <row r="280" spans="1:8">
      <c r="A280" s="239"/>
      <c r="B280" s="239"/>
      <c r="C280" s="239"/>
      <c r="D280" s="239"/>
      <c r="E280" s="239"/>
      <c r="F280" s="239"/>
      <c r="G280" s="239"/>
      <c r="H280" s="239"/>
    </row>
    <row r="281" spans="1:8">
      <c r="A281" s="239"/>
      <c r="B281" s="239"/>
      <c r="C281" s="239"/>
      <c r="D281" s="239"/>
      <c r="E281" s="239"/>
      <c r="F281" s="239"/>
      <c r="G281" s="239"/>
      <c r="H281" s="239"/>
    </row>
    <row r="282" spans="1:8">
      <c r="A282" s="239"/>
      <c r="B282" s="239"/>
      <c r="C282" s="239"/>
      <c r="D282" s="239"/>
      <c r="E282" s="239"/>
      <c r="F282" s="239"/>
      <c r="G282" s="239"/>
      <c r="H282" s="239"/>
    </row>
    <row r="283" spans="1:8">
      <c r="A283" s="239"/>
      <c r="B283" s="239"/>
      <c r="C283" s="239"/>
      <c r="D283" s="239"/>
      <c r="E283" s="239"/>
      <c r="F283" s="239"/>
      <c r="G283" s="239"/>
      <c r="H283" s="239"/>
    </row>
    <row r="284" spans="1:8">
      <c r="A284" s="239"/>
      <c r="B284" s="239"/>
      <c r="C284" s="239"/>
      <c r="D284" s="239"/>
      <c r="E284" s="239"/>
      <c r="F284" s="239"/>
      <c r="G284" s="239"/>
      <c r="H284" s="239"/>
    </row>
    <row r="285" spans="1:8">
      <c r="A285" s="239"/>
      <c r="B285" s="239"/>
      <c r="C285" s="239"/>
      <c r="D285" s="239"/>
      <c r="E285" s="239"/>
      <c r="F285" s="239"/>
      <c r="G285" s="239"/>
      <c r="H285" s="239"/>
    </row>
    <row r="286" spans="1:8">
      <c r="A286" s="239"/>
      <c r="B286" s="239"/>
      <c r="C286" s="239"/>
      <c r="D286" s="239"/>
      <c r="E286" s="239"/>
      <c r="F286" s="239"/>
      <c r="G286" s="239"/>
      <c r="H286" s="239"/>
    </row>
    <row r="287" spans="1:8">
      <c r="A287" s="239"/>
      <c r="B287" s="239"/>
      <c r="C287" s="239"/>
      <c r="D287" s="239"/>
      <c r="E287" s="239"/>
      <c r="F287" s="239"/>
      <c r="G287" s="239"/>
      <c r="H287" s="239"/>
    </row>
    <row r="288" spans="1:8">
      <c r="A288" s="239"/>
      <c r="B288" s="239"/>
      <c r="C288" s="239"/>
      <c r="D288" s="239"/>
      <c r="E288" s="239"/>
      <c r="F288" s="239"/>
      <c r="G288" s="239"/>
      <c r="H288" s="239"/>
    </row>
    <row r="289" spans="1:8">
      <c r="A289" s="239"/>
      <c r="B289" s="239"/>
      <c r="C289" s="239"/>
      <c r="D289" s="239"/>
      <c r="E289" s="239"/>
      <c r="F289" s="239"/>
      <c r="G289" s="239"/>
      <c r="H289" s="239"/>
    </row>
    <row r="290" spans="1:8">
      <c r="A290" s="239"/>
      <c r="B290" s="239"/>
      <c r="C290" s="239"/>
      <c r="D290" s="239"/>
      <c r="E290" s="239"/>
      <c r="F290" s="239"/>
      <c r="G290" s="239"/>
      <c r="H290" s="239"/>
    </row>
    <row r="291" spans="1:8">
      <c r="A291" s="239"/>
      <c r="B291" s="239"/>
      <c r="C291" s="239"/>
      <c r="D291" s="239"/>
      <c r="E291" s="239"/>
      <c r="F291" s="239"/>
      <c r="G291" s="239"/>
      <c r="H291" s="239"/>
    </row>
    <row r="292" spans="1:8">
      <c r="A292" s="239"/>
      <c r="B292" s="239"/>
      <c r="C292" s="239"/>
      <c r="D292" s="239"/>
      <c r="E292" s="239"/>
      <c r="F292" s="239"/>
      <c r="G292" s="239"/>
      <c r="H292" s="239"/>
    </row>
    <row r="293" spans="1:8">
      <c r="A293" s="239"/>
      <c r="B293" s="239"/>
      <c r="C293" s="239"/>
      <c r="D293" s="239"/>
      <c r="E293" s="239"/>
      <c r="F293" s="239"/>
      <c r="G293" s="239"/>
      <c r="H293" s="239"/>
    </row>
    <row r="294" spans="1:8">
      <c r="A294" s="239"/>
      <c r="B294" s="239"/>
      <c r="C294" s="239"/>
      <c r="D294" s="239"/>
      <c r="E294" s="239"/>
      <c r="F294" s="239"/>
      <c r="G294" s="239"/>
      <c r="H294" s="239"/>
    </row>
    <row r="295" spans="1:8">
      <c r="A295" s="239"/>
      <c r="B295" s="239"/>
      <c r="C295" s="239"/>
      <c r="D295" s="239"/>
      <c r="E295" s="239"/>
      <c r="F295" s="239"/>
      <c r="G295" s="239"/>
      <c r="H295" s="239"/>
    </row>
    <row r="296" spans="1:8">
      <c r="A296" s="239"/>
      <c r="B296" s="239"/>
      <c r="C296" s="239"/>
      <c r="D296" s="239"/>
      <c r="E296" s="239"/>
      <c r="F296" s="239"/>
      <c r="G296" s="239"/>
      <c r="H296" s="239"/>
    </row>
    <row r="297" spans="1:8">
      <c r="A297" s="239"/>
      <c r="B297" s="239"/>
      <c r="C297" s="239"/>
      <c r="D297" s="239"/>
      <c r="E297" s="239"/>
      <c r="F297" s="239"/>
      <c r="G297" s="239"/>
      <c r="H297" s="239"/>
    </row>
    <row r="298" spans="1:8">
      <c r="A298" s="239"/>
      <c r="B298" s="239"/>
      <c r="C298" s="239"/>
      <c r="D298" s="239"/>
      <c r="E298" s="239"/>
      <c r="F298" s="239"/>
      <c r="G298" s="239"/>
      <c r="H298" s="239"/>
    </row>
    <row r="299" spans="1:8">
      <c r="A299" s="239"/>
      <c r="B299" s="239"/>
      <c r="C299" s="239"/>
      <c r="D299" s="239"/>
      <c r="E299" s="239"/>
      <c r="F299" s="239"/>
      <c r="G299" s="239"/>
      <c r="H299" s="239"/>
    </row>
    <row r="300" spans="1:8">
      <c r="A300" s="239"/>
      <c r="B300" s="239"/>
      <c r="C300" s="239"/>
      <c r="D300" s="239"/>
      <c r="E300" s="239"/>
      <c r="F300" s="239"/>
      <c r="G300" s="239"/>
      <c r="H300" s="239"/>
    </row>
    <row r="301" spans="1:8">
      <c r="A301" s="239"/>
      <c r="B301" s="239"/>
      <c r="C301" s="239"/>
      <c r="D301" s="239"/>
      <c r="E301" s="239"/>
      <c r="F301" s="239"/>
      <c r="G301" s="239"/>
      <c r="H301" s="239"/>
    </row>
    <row r="302" spans="1:8">
      <c r="A302" s="239"/>
      <c r="B302" s="239"/>
      <c r="C302" s="239"/>
      <c r="D302" s="239"/>
      <c r="E302" s="239"/>
      <c r="F302" s="239"/>
      <c r="G302" s="239"/>
      <c r="H302" s="239"/>
    </row>
    <row r="303" spans="1:8">
      <c r="A303" s="239"/>
      <c r="B303" s="239"/>
      <c r="C303" s="239"/>
      <c r="D303" s="239"/>
      <c r="E303" s="239"/>
      <c r="F303" s="239"/>
      <c r="G303" s="239"/>
      <c r="H303" s="239"/>
    </row>
    <row r="304" spans="1:8">
      <c r="A304" s="239"/>
      <c r="B304" s="239"/>
      <c r="C304" s="239"/>
      <c r="D304" s="239"/>
      <c r="E304" s="239"/>
      <c r="F304" s="239"/>
      <c r="G304" s="239"/>
      <c r="H304" s="239"/>
    </row>
    <row r="305" spans="1:8">
      <c r="A305" s="239"/>
      <c r="B305" s="239"/>
      <c r="C305" s="239"/>
      <c r="D305" s="239"/>
      <c r="E305" s="239"/>
      <c r="F305" s="239"/>
      <c r="G305" s="239"/>
      <c r="H305" s="239"/>
    </row>
    <row r="306" spans="1:8">
      <c r="A306" s="239"/>
      <c r="B306" s="239"/>
      <c r="C306" s="239"/>
      <c r="D306" s="239"/>
      <c r="E306" s="239"/>
      <c r="F306" s="239"/>
      <c r="G306" s="239"/>
      <c r="H306" s="239"/>
    </row>
    <row r="307" spans="1:8">
      <c r="A307" s="239"/>
      <c r="B307" s="239"/>
      <c r="C307" s="239"/>
      <c r="D307" s="239"/>
      <c r="E307" s="239"/>
      <c r="F307" s="239"/>
      <c r="G307" s="239"/>
      <c r="H307" s="239"/>
    </row>
    <row r="308" spans="1:8">
      <c r="A308" s="239"/>
      <c r="B308" s="239"/>
      <c r="C308" s="239"/>
      <c r="D308" s="239"/>
      <c r="E308" s="239"/>
      <c r="F308" s="239"/>
      <c r="G308" s="239"/>
      <c r="H308" s="239"/>
    </row>
    <row r="309" spans="1:8">
      <c r="A309" s="239"/>
      <c r="B309" s="239"/>
      <c r="C309" s="239"/>
      <c r="D309" s="239"/>
      <c r="E309" s="239"/>
      <c r="F309" s="239"/>
      <c r="G309" s="239"/>
      <c r="H309" s="239"/>
    </row>
    <row r="310" spans="1:8">
      <c r="A310" s="239"/>
      <c r="B310" s="239"/>
      <c r="C310" s="239"/>
      <c r="D310" s="239"/>
      <c r="E310" s="239"/>
      <c r="F310" s="239"/>
      <c r="G310" s="239"/>
      <c r="H310" s="239"/>
    </row>
    <row r="311" spans="1:8">
      <c r="A311" s="239"/>
      <c r="B311" s="239"/>
      <c r="C311" s="239"/>
      <c r="D311" s="239"/>
      <c r="E311" s="239"/>
      <c r="F311" s="239"/>
      <c r="G311" s="239"/>
      <c r="H311" s="239"/>
    </row>
    <row r="312" spans="1:8">
      <c r="A312" s="239"/>
      <c r="B312" s="239"/>
      <c r="C312" s="239"/>
      <c r="D312" s="239"/>
      <c r="E312" s="239"/>
      <c r="F312" s="239"/>
      <c r="G312" s="239"/>
      <c r="H312" s="239"/>
    </row>
    <row r="313" spans="1:8">
      <c r="A313" s="239"/>
      <c r="B313" s="239"/>
      <c r="C313" s="239"/>
      <c r="D313" s="239"/>
      <c r="E313" s="239"/>
      <c r="F313" s="239"/>
      <c r="G313" s="239"/>
      <c r="H313" s="239"/>
    </row>
    <row r="314" spans="1:8">
      <c r="A314" s="239"/>
      <c r="B314" s="239"/>
      <c r="C314" s="239"/>
      <c r="D314" s="239"/>
      <c r="E314" s="239"/>
      <c r="F314" s="239"/>
      <c r="G314" s="239"/>
      <c r="H314" s="239"/>
    </row>
    <row r="315" spans="1:8">
      <c r="A315" s="239"/>
      <c r="B315" s="239"/>
      <c r="C315" s="239"/>
      <c r="D315" s="239"/>
      <c r="E315" s="239"/>
      <c r="F315" s="239"/>
      <c r="G315" s="239"/>
      <c r="H315" s="239"/>
    </row>
    <row r="316" spans="1:8">
      <c r="A316" s="239"/>
      <c r="B316" s="239"/>
      <c r="C316" s="239"/>
      <c r="D316" s="239"/>
      <c r="E316" s="239"/>
      <c r="F316" s="239"/>
      <c r="G316" s="239"/>
      <c r="H316" s="239"/>
    </row>
    <row r="317" spans="1:8">
      <c r="A317" s="239"/>
      <c r="B317" s="239"/>
      <c r="C317" s="239"/>
      <c r="D317" s="239"/>
      <c r="E317" s="239"/>
      <c r="F317" s="239"/>
      <c r="G317" s="239"/>
      <c r="H317" s="239"/>
    </row>
    <row r="318" spans="1:8">
      <c r="A318" s="239"/>
      <c r="B318" s="239"/>
      <c r="C318" s="239"/>
      <c r="D318" s="239"/>
      <c r="E318" s="239"/>
      <c r="F318" s="239"/>
      <c r="G318" s="239"/>
      <c r="H318" s="239"/>
    </row>
    <row r="319" spans="1:8">
      <c r="A319" s="239"/>
      <c r="B319" s="239"/>
      <c r="C319" s="239"/>
      <c r="D319" s="239"/>
      <c r="E319" s="239"/>
      <c r="F319" s="239"/>
      <c r="G319" s="239"/>
      <c r="H319" s="239"/>
    </row>
    <row r="320" spans="1:8">
      <c r="A320" s="239"/>
      <c r="B320" s="239"/>
      <c r="C320" s="239"/>
      <c r="D320" s="239"/>
      <c r="E320" s="239"/>
      <c r="F320" s="239"/>
      <c r="G320" s="239"/>
      <c r="H320" s="239"/>
    </row>
    <row r="321" spans="1:8">
      <c r="A321" s="239"/>
      <c r="B321" s="239"/>
      <c r="C321" s="239"/>
      <c r="D321" s="239"/>
      <c r="E321" s="239"/>
      <c r="F321" s="239"/>
      <c r="G321" s="239"/>
      <c r="H321" s="239"/>
    </row>
    <row r="322" spans="1:8">
      <c r="A322" s="239"/>
      <c r="B322" s="239"/>
      <c r="C322" s="239"/>
      <c r="D322" s="239"/>
      <c r="E322" s="239"/>
      <c r="F322" s="239"/>
      <c r="G322" s="239"/>
      <c r="H322" s="239"/>
    </row>
    <row r="323" spans="1:8">
      <c r="A323" s="239"/>
      <c r="B323" s="239"/>
      <c r="C323" s="239"/>
      <c r="D323" s="239"/>
      <c r="E323" s="239"/>
      <c r="F323" s="239"/>
      <c r="G323" s="239"/>
      <c r="H323" s="239"/>
    </row>
    <row r="324" spans="1:8">
      <c r="A324" s="239"/>
      <c r="B324" s="239"/>
      <c r="C324" s="239"/>
      <c r="D324" s="239"/>
      <c r="E324" s="239"/>
      <c r="F324" s="239"/>
      <c r="G324" s="239"/>
      <c r="H324" s="239"/>
    </row>
    <row r="325" spans="1:8">
      <c r="A325" s="239"/>
      <c r="B325" s="239"/>
      <c r="C325" s="239"/>
      <c r="D325" s="239"/>
      <c r="E325" s="239"/>
      <c r="F325" s="239"/>
      <c r="G325" s="239"/>
      <c r="H325" s="239"/>
    </row>
    <row r="326" spans="1:8">
      <c r="A326" s="239"/>
      <c r="B326" s="239"/>
      <c r="C326" s="239"/>
      <c r="D326" s="239"/>
      <c r="E326" s="239"/>
      <c r="F326" s="239"/>
      <c r="G326" s="239"/>
      <c r="H326" s="239"/>
    </row>
    <row r="327" spans="1:8">
      <c r="A327" s="239"/>
      <c r="B327" s="239"/>
      <c r="C327" s="239"/>
      <c r="D327" s="239"/>
      <c r="E327" s="239"/>
      <c r="F327" s="239"/>
      <c r="G327" s="239"/>
      <c r="H327" s="239"/>
    </row>
    <row r="328" spans="1:8">
      <c r="A328" s="239"/>
      <c r="B328" s="239"/>
      <c r="C328" s="239"/>
      <c r="D328" s="239"/>
      <c r="E328" s="239"/>
      <c r="F328" s="239"/>
      <c r="G328" s="239"/>
      <c r="H328" s="239"/>
    </row>
    <row r="329" spans="1:8">
      <c r="A329" s="239"/>
      <c r="B329" s="239"/>
      <c r="C329" s="239"/>
      <c r="D329" s="239"/>
      <c r="E329" s="239"/>
      <c r="F329" s="239"/>
      <c r="G329" s="239"/>
      <c r="H329" s="239"/>
    </row>
    <row r="330" spans="1:8">
      <c r="A330" s="239"/>
      <c r="B330" s="239"/>
      <c r="C330" s="239"/>
      <c r="D330" s="239"/>
      <c r="E330" s="239"/>
      <c r="F330" s="239"/>
      <c r="G330" s="239"/>
      <c r="H330" s="239"/>
    </row>
    <row r="331" spans="1:8">
      <c r="A331" s="239"/>
      <c r="B331" s="239"/>
      <c r="C331" s="239"/>
      <c r="D331" s="239"/>
      <c r="E331" s="239"/>
      <c r="F331" s="239"/>
      <c r="G331" s="239"/>
      <c r="H331" s="239"/>
    </row>
    <row r="332" spans="1:8">
      <c r="A332" s="239"/>
      <c r="B332" s="239"/>
      <c r="C332" s="239"/>
      <c r="D332" s="239"/>
      <c r="E332" s="239"/>
      <c r="F332" s="239"/>
      <c r="G332" s="239"/>
      <c r="H332" s="239"/>
    </row>
    <row r="333" spans="1:8">
      <c r="A333" s="239"/>
      <c r="B333" s="239"/>
      <c r="C333" s="239"/>
      <c r="D333" s="239"/>
      <c r="E333" s="239"/>
      <c r="F333" s="239"/>
      <c r="G333" s="239"/>
      <c r="H333" s="239"/>
    </row>
    <row r="334" spans="1:8">
      <c r="A334" s="239"/>
      <c r="B334" s="239"/>
      <c r="C334" s="239"/>
      <c r="D334" s="239"/>
      <c r="E334" s="239"/>
      <c r="F334" s="239"/>
      <c r="G334" s="239"/>
      <c r="H334" s="239"/>
    </row>
    <row r="335" spans="1:8">
      <c r="A335" s="239"/>
      <c r="B335" s="239"/>
      <c r="C335" s="239"/>
      <c r="D335" s="239"/>
      <c r="E335" s="239"/>
      <c r="F335" s="239"/>
      <c r="G335" s="239"/>
      <c r="H335" s="239"/>
    </row>
    <row r="336" spans="1:8">
      <c r="A336" s="239"/>
      <c r="B336" s="239"/>
      <c r="C336" s="239"/>
      <c r="D336" s="239"/>
      <c r="E336" s="239"/>
      <c r="F336" s="239"/>
      <c r="G336" s="239"/>
      <c r="H336" s="239"/>
    </row>
    <row r="337" spans="1:8">
      <c r="A337" s="239"/>
      <c r="B337" s="239"/>
      <c r="C337" s="239"/>
      <c r="D337" s="239"/>
      <c r="E337" s="239"/>
      <c r="F337" s="239"/>
      <c r="G337" s="239"/>
      <c r="H337" s="239"/>
    </row>
    <row r="338" spans="1:8">
      <c r="A338" s="239"/>
      <c r="B338" s="239"/>
      <c r="C338" s="239"/>
      <c r="D338" s="239"/>
      <c r="E338" s="239"/>
      <c r="F338" s="239"/>
      <c r="G338" s="239"/>
      <c r="H338" s="239"/>
    </row>
    <row r="339" spans="1:8">
      <c r="A339" s="239"/>
      <c r="B339" s="239"/>
      <c r="C339" s="239"/>
      <c r="D339" s="239"/>
      <c r="E339" s="239"/>
      <c r="F339" s="239"/>
      <c r="G339" s="239"/>
      <c r="H339" s="239"/>
    </row>
    <row r="340" spans="1:8">
      <c r="A340" s="239"/>
      <c r="B340" s="239"/>
      <c r="C340" s="239"/>
      <c r="D340" s="239"/>
      <c r="E340" s="239"/>
      <c r="F340" s="239"/>
      <c r="G340" s="239"/>
      <c r="H340" s="239"/>
    </row>
    <row r="341" spans="1:8">
      <c r="A341" s="239"/>
      <c r="B341" s="239"/>
      <c r="C341" s="239"/>
      <c r="D341" s="239"/>
      <c r="E341" s="239"/>
      <c r="F341" s="239"/>
      <c r="G341" s="239"/>
      <c r="H341" s="239"/>
    </row>
    <row r="342" spans="1:8">
      <c r="A342" s="239"/>
      <c r="B342" s="239"/>
      <c r="C342" s="239"/>
      <c r="D342" s="239"/>
      <c r="E342" s="239"/>
      <c r="F342" s="239"/>
      <c r="G342" s="239"/>
      <c r="H342" s="239"/>
    </row>
    <row r="343" spans="1:8">
      <c r="A343" s="239"/>
      <c r="B343" s="239"/>
      <c r="C343" s="239"/>
      <c r="D343" s="239"/>
      <c r="E343" s="239"/>
      <c r="F343" s="239"/>
      <c r="G343" s="239"/>
      <c r="H343" s="239"/>
    </row>
    <row r="344" spans="1:8">
      <c r="A344" s="239"/>
      <c r="B344" s="239"/>
      <c r="C344" s="239"/>
      <c r="D344" s="239"/>
      <c r="E344" s="239"/>
      <c r="F344" s="239"/>
      <c r="G344" s="239"/>
      <c r="H344" s="239"/>
    </row>
    <row r="345" spans="1:8">
      <c r="A345" s="239"/>
      <c r="B345" s="239"/>
      <c r="C345" s="239"/>
      <c r="D345" s="239"/>
      <c r="E345" s="239"/>
      <c r="F345" s="239"/>
      <c r="G345" s="239"/>
      <c r="H345" s="239"/>
    </row>
    <row r="346" spans="1:8">
      <c r="A346" s="239"/>
      <c r="B346" s="239"/>
      <c r="C346" s="239"/>
      <c r="D346" s="239"/>
      <c r="E346" s="239"/>
      <c r="F346" s="239"/>
      <c r="G346" s="239"/>
      <c r="H346" s="239"/>
    </row>
    <row r="347" spans="1:8">
      <c r="A347" s="239"/>
      <c r="B347" s="239"/>
      <c r="C347" s="239"/>
      <c r="D347" s="239"/>
      <c r="E347" s="239"/>
      <c r="F347" s="239"/>
      <c r="G347" s="239"/>
      <c r="H347" s="239"/>
    </row>
    <row r="348" spans="1:8">
      <c r="A348" s="239"/>
      <c r="B348" s="239"/>
      <c r="C348" s="239"/>
      <c r="D348" s="239"/>
      <c r="E348" s="239"/>
      <c r="F348" s="239"/>
      <c r="G348" s="239"/>
      <c r="H348" s="239"/>
    </row>
    <row r="349" spans="1:8">
      <c r="A349" s="239"/>
      <c r="B349" s="239"/>
      <c r="C349" s="239"/>
      <c r="D349" s="239"/>
      <c r="E349" s="239"/>
      <c r="F349" s="239"/>
      <c r="G349" s="239"/>
      <c r="H349" s="239"/>
    </row>
    <row r="350" spans="1:8">
      <c r="A350" s="239"/>
      <c r="B350" s="239"/>
      <c r="C350" s="239"/>
      <c r="D350" s="239"/>
      <c r="E350" s="239"/>
      <c r="F350" s="239"/>
      <c r="G350" s="239"/>
      <c r="H350" s="239"/>
    </row>
    <row r="351" spans="1:8">
      <c r="A351" s="239"/>
      <c r="B351" s="239"/>
      <c r="C351" s="239"/>
      <c r="D351" s="239"/>
      <c r="E351" s="239"/>
      <c r="F351" s="239"/>
      <c r="G351" s="239"/>
      <c r="H351" s="239"/>
    </row>
    <row r="352" spans="1:8">
      <c r="A352" s="239"/>
      <c r="B352" s="239"/>
      <c r="C352" s="239"/>
      <c r="D352" s="239"/>
      <c r="E352" s="239"/>
      <c r="F352" s="239"/>
      <c r="G352" s="239"/>
      <c r="H352" s="239"/>
    </row>
    <row r="353" spans="1:8">
      <c r="A353" s="239"/>
      <c r="B353" s="239"/>
      <c r="C353" s="239"/>
      <c r="D353" s="239"/>
      <c r="E353" s="239"/>
      <c r="F353" s="239"/>
      <c r="G353" s="239"/>
      <c r="H353" s="239"/>
    </row>
    <row r="354" spans="1:8">
      <c r="A354" s="239"/>
      <c r="B354" s="239"/>
      <c r="C354" s="239"/>
      <c r="D354" s="239"/>
      <c r="E354" s="239"/>
      <c r="F354" s="239"/>
      <c r="G354" s="239"/>
      <c r="H354" s="239"/>
    </row>
    <row r="355" spans="1:8">
      <c r="A355" s="239"/>
      <c r="B355" s="239"/>
      <c r="C355" s="239"/>
      <c r="D355" s="239"/>
      <c r="E355" s="239"/>
      <c r="F355" s="239"/>
      <c r="G355" s="239"/>
      <c r="H355" s="239"/>
    </row>
    <row r="356" spans="1:8">
      <c r="A356" s="239"/>
      <c r="B356" s="239"/>
      <c r="C356" s="239"/>
      <c r="D356" s="239"/>
      <c r="E356" s="239"/>
      <c r="F356" s="239"/>
      <c r="G356" s="239"/>
      <c r="H356" s="239"/>
    </row>
    <row r="357" spans="1:8">
      <c r="A357" s="239"/>
      <c r="B357" s="239"/>
      <c r="C357" s="239"/>
      <c r="D357" s="239"/>
      <c r="E357" s="239"/>
      <c r="F357" s="239"/>
      <c r="G357" s="239"/>
      <c r="H357" s="239"/>
    </row>
    <row r="358" spans="1:8">
      <c r="A358" s="239"/>
      <c r="B358" s="239"/>
      <c r="C358" s="239"/>
      <c r="D358" s="239"/>
      <c r="E358" s="239"/>
      <c r="F358" s="239"/>
      <c r="G358" s="239"/>
      <c r="H358" s="239"/>
    </row>
    <row r="359" spans="1:8">
      <c r="A359" s="239"/>
      <c r="B359" s="239"/>
      <c r="C359" s="239"/>
      <c r="D359" s="239"/>
      <c r="E359" s="239"/>
      <c r="F359" s="239"/>
      <c r="G359" s="239"/>
      <c r="H359" s="239"/>
    </row>
    <row r="360" spans="1:8">
      <c r="A360" s="239"/>
      <c r="B360" s="239"/>
      <c r="C360" s="239"/>
      <c r="D360" s="239"/>
      <c r="E360" s="239"/>
      <c r="F360" s="239"/>
      <c r="G360" s="239"/>
      <c r="H360" s="239"/>
    </row>
    <row r="361" spans="1:8">
      <c r="A361" s="239"/>
      <c r="B361" s="239"/>
      <c r="C361" s="239"/>
      <c r="D361" s="239"/>
      <c r="E361" s="239"/>
      <c r="F361" s="239"/>
      <c r="G361" s="239"/>
      <c r="H361" s="239"/>
    </row>
    <row r="362" spans="1:8">
      <c r="A362" s="239"/>
      <c r="B362" s="239"/>
      <c r="C362" s="239"/>
      <c r="D362" s="239"/>
      <c r="E362" s="239"/>
      <c r="F362" s="239"/>
      <c r="G362" s="239"/>
      <c r="H362" s="239"/>
    </row>
    <row r="363" spans="1:8">
      <c r="A363" s="239"/>
      <c r="B363" s="239"/>
      <c r="C363" s="239"/>
      <c r="D363" s="239"/>
      <c r="E363" s="239"/>
      <c r="F363" s="239"/>
      <c r="G363" s="239"/>
      <c r="H363" s="239"/>
    </row>
    <row r="364" spans="1:8">
      <c r="A364" s="239"/>
      <c r="B364" s="239"/>
      <c r="C364" s="239"/>
      <c r="D364" s="239"/>
      <c r="E364" s="239"/>
      <c r="F364" s="239"/>
      <c r="G364" s="239"/>
      <c r="H364" s="239"/>
    </row>
    <row r="365" spans="1:8">
      <c r="A365" s="239"/>
      <c r="B365" s="239"/>
      <c r="C365" s="239"/>
      <c r="D365" s="239"/>
      <c r="E365" s="239"/>
      <c r="F365" s="239"/>
      <c r="G365" s="239"/>
      <c r="H365" s="239"/>
    </row>
    <row r="366" spans="1:8">
      <c r="A366" s="239"/>
      <c r="B366" s="239"/>
      <c r="C366" s="239"/>
      <c r="D366" s="239"/>
      <c r="E366" s="239"/>
      <c r="F366" s="239"/>
      <c r="G366" s="239"/>
      <c r="H366" s="239"/>
    </row>
    <row r="367" spans="1:8">
      <c r="A367" s="239"/>
      <c r="B367" s="239"/>
      <c r="C367" s="239"/>
      <c r="D367" s="239"/>
      <c r="E367" s="239"/>
      <c r="F367" s="239"/>
      <c r="G367" s="239"/>
      <c r="H367" s="239"/>
    </row>
    <row r="368" spans="1:8">
      <c r="A368" s="239"/>
      <c r="B368" s="239"/>
      <c r="C368" s="239"/>
      <c r="D368" s="239"/>
      <c r="E368" s="239"/>
      <c r="F368" s="239"/>
      <c r="G368" s="239"/>
      <c r="H368" s="239"/>
    </row>
    <row r="369" spans="1:8">
      <c r="A369" s="239"/>
      <c r="B369" s="239"/>
      <c r="C369" s="239"/>
      <c r="D369" s="239"/>
      <c r="E369" s="239"/>
      <c r="F369" s="239"/>
      <c r="G369" s="239"/>
      <c r="H369" s="239"/>
    </row>
    <row r="370" spans="1:8">
      <c r="A370" s="239"/>
      <c r="B370" s="239"/>
      <c r="C370" s="239"/>
      <c r="D370" s="239"/>
      <c r="E370" s="239"/>
      <c r="F370" s="239"/>
      <c r="G370" s="239"/>
      <c r="H370" s="239"/>
    </row>
    <row r="371" spans="1:8">
      <c r="A371" s="239"/>
      <c r="B371" s="239"/>
      <c r="C371" s="239"/>
      <c r="D371" s="239"/>
      <c r="E371" s="239"/>
      <c r="F371" s="239"/>
      <c r="G371" s="239"/>
      <c r="H371" s="239"/>
    </row>
    <row r="372" spans="1:8">
      <c r="A372" s="239"/>
      <c r="B372" s="239"/>
      <c r="C372" s="239"/>
      <c r="D372" s="239"/>
      <c r="E372" s="239"/>
      <c r="F372" s="239"/>
      <c r="G372" s="239"/>
      <c r="H372" s="239"/>
    </row>
    <row r="373" spans="1:8">
      <c r="A373" s="239"/>
      <c r="B373" s="239"/>
      <c r="C373" s="239"/>
      <c r="D373" s="239"/>
      <c r="E373" s="239"/>
      <c r="F373" s="239"/>
      <c r="G373" s="239"/>
      <c r="H373" s="239"/>
    </row>
    <row r="374" spans="1:8">
      <c r="A374" s="239"/>
      <c r="B374" s="239"/>
      <c r="C374" s="239"/>
      <c r="D374" s="239"/>
      <c r="E374" s="239"/>
      <c r="F374" s="239"/>
      <c r="G374" s="239"/>
      <c r="H374" s="239"/>
    </row>
    <row r="375" spans="1:8">
      <c r="A375" s="239"/>
      <c r="B375" s="239"/>
      <c r="C375" s="239"/>
      <c r="D375" s="239"/>
      <c r="E375" s="239"/>
      <c r="F375" s="239"/>
      <c r="G375" s="239"/>
      <c r="H375" s="239"/>
    </row>
    <row r="376" spans="1:8">
      <c r="A376" s="239"/>
      <c r="B376" s="239"/>
      <c r="C376" s="239"/>
      <c r="D376" s="239"/>
      <c r="E376" s="239"/>
      <c r="F376" s="239"/>
      <c r="G376" s="239"/>
      <c r="H376" s="239"/>
    </row>
    <row r="377" spans="1:8">
      <c r="A377" s="239"/>
      <c r="B377" s="239"/>
      <c r="C377" s="239"/>
      <c r="D377" s="239"/>
      <c r="E377" s="239"/>
      <c r="F377" s="239"/>
      <c r="G377" s="239"/>
      <c r="H377" s="239"/>
    </row>
    <row r="378" spans="1:8">
      <c r="A378" s="239"/>
      <c r="B378" s="239"/>
      <c r="C378" s="239"/>
      <c r="D378" s="239"/>
      <c r="E378" s="239"/>
      <c r="F378" s="239"/>
      <c r="G378" s="239"/>
      <c r="H378" s="239"/>
    </row>
    <row r="379" spans="1:8">
      <c r="A379" s="239"/>
      <c r="B379" s="239"/>
      <c r="C379" s="239"/>
      <c r="D379" s="239"/>
      <c r="E379" s="239"/>
      <c r="F379" s="239"/>
      <c r="G379" s="239"/>
      <c r="H379" s="239"/>
    </row>
    <row r="380" spans="1:8">
      <c r="A380" s="239"/>
      <c r="B380" s="239"/>
      <c r="C380" s="239"/>
      <c r="D380" s="239"/>
      <c r="E380" s="239"/>
      <c r="F380" s="239"/>
      <c r="G380" s="239"/>
      <c r="H380" s="239"/>
    </row>
    <row r="381" spans="1:8">
      <c r="A381" s="239"/>
      <c r="B381" s="239"/>
      <c r="C381" s="239"/>
      <c r="D381" s="239"/>
      <c r="E381" s="239"/>
      <c r="F381" s="239"/>
      <c r="G381" s="239"/>
      <c r="H381" s="239"/>
    </row>
    <row r="382" spans="1:8">
      <c r="A382" s="239"/>
      <c r="B382" s="239"/>
      <c r="C382" s="239"/>
      <c r="D382" s="239"/>
      <c r="E382" s="239"/>
      <c r="F382" s="239"/>
      <c r="G382" s="239"/>
      <c r="H382" s="239"/>
    </row>
    <row r="383" spans="1:8">
      <c r="A383" s="239"/>
      <c r="B383" s="239"/>
      <c r="C383" s="239"/>
      <c r="D383" s="239"/>
      <c r="E383" s="239"/>
      <c r="F383" s="239"/>
      <c r="G383" s="239"/>
      <c r="H383" s="239"/>
    </row>
    <row r="384" spans="1:8">
      <c r="A384" s="239"/>
      <c r="B384" s="239"/>
      <c r="C384" s="239"/>
      <c r="D384" s="239"/>
      <c r="E384" s="239"/>
      <c r="F384" s="239"/>
      <c r="G384" s="239"/>
      <c r="H384" s="239"/>
    </row>
    <row r="385" spans="1:8">
      <c r="A385" s="239"/>
      <c r="B385" s="239"/>
      <c r="C385" s="239"/>
      <c r="D385" s="239"/>
      <c r="E385" s="239"/>
      <c r="F385" s="239"/>
      <c r="G385" s="239"/>
      <c r="H385" s="239"/>
    </row>
    <row r="386" spans="1:8">
      <c r="A386" s="239"/>
      <c r="B386" s="239"/>
      <c r="C386" s="239"/>
      <c r="D386" s="239"/>
      <c r="E386" s="239"/>
      <c r="F386" s="239"/>
      <c r="G386" s="239"/>
      <c r="H386" s="239"/>
    </row>
    <row r="387" spans="1:8">
      <c r="A387" s="239"/>
      <c r="B387" s="239"/>
      <c r="C387" s="239"/>
      <c r="D387" s="239"/>
      <c r="E387" s="239"/>
      <c r="F387" s="239"/>
      <c r="G387" s="239"/>
      <c r="H387" s="239"/>
    </row>
    <row r="388" spans="1:8">
      <c r="A388" s="239"/>
      <c r="B388" s="239"/>
      <c r="C388" s="239"/>
      <c r="D388" s="239"/>
      <c r="E388" s="239"/>
      <c r="F388" s="239"/>
      <c r="G388" s="239"/>
      <c r="H388" s="239"/>
    </row>
    <row r="389" spans="1:8">
      <c r="A389" s="239"/>
      <c r="B389" s="239"/>
      <c r="C389" s="239"/>
      <c r="D389" s="239"/>
      <c r="E389" s="239"/>
      <c r="F389" s="239"/>
      <c r="G389" s="239"/>
      <c r="H389" s="239"/>
    </row>
    <row r="390" spans="1:8">
      <c r="A390" s="239"/>
      <c r="B390" s="239"/>
      <c r="C390" s="239"/>
      <c r="D390" s="239"/>
      <c r="E390" s="239"/>
      <c r="F390" s="239"/>
      <c r="G390" s="239"/>
      <c r="H390" s="239"/>
    </row>
    <row r="391" spans="1:8">
      <c r="A391" s="239"/>
      <c r="B391" s="239"/>
      <c r="C391" s="239"/>
      <c r="D391" s="239"/>
      <c r="E391" s="239"/>
      <c r="F391" s="239"/>
      <c r="G391" s="239"/>
      <c r="H391" s="239"/>
    </row>
    <row r="392" spans="1:8">
      <c r="A392" s="239"/>
      <c r="B392" s="239"/>
      <c r="C392" s="239"/>
      <c r="D392" s="239"/>
      <c r="E392" s="239"/>
      <c r="F392" s="239"/>
      <c r="G392" s="239"/>
      <c r="H392" s="239"/>
    </row>
    <row r="393" spans="1:8">
      <c r="A393" s="239"/>
      <c r="B393" s="239"/>
      <c r="C393" s="239"/>
      <c r="D393" s="239"/>
      <c r="E393" s="239"/>
      <c r="F393" s="239"/>
      <c r="G393" s="239"/>
      <c r="H393" s="239"/>
    </row>
    <row r="394" spans="1:8">
      <c r="A394" s="239"/>
      <c r="B394" s="239"/>
      <c r="C394" s="239"/>
      <c r="D394" s="239"/>
      <c r="E394" s="239"/>
      <c r="F394" s="239"/>
      <c r="G394" s="239"/>
      <c r="H394" s="239"/>
    </row>
    <row r="395" spans="1:8">
      <c r="A395" s="239"/>
      <c r="B395" s="239"/>
      <c r="C395" s="239"/>
      <c r="D395" s="239"/>
      <c r="E395" s="239"/>
      <c r="F395" s="239"/>
      <c r="G395" s="239"/>
      <c r="H395" s="239"/>
    </row>
    <row r="396" spans="1:8">
      <c r="A396" s="239"/>
      <c r="B396" s="239"/>
      <c r="C396" s="239"/>
      <c r="D396" s="239"/>
      <c r="E396" s="239"/>
      <c r="F396" s="239"/>
      <c r="G396" s="239"/>
      <c r="H396" s="239"/>
    </row>
    <row r="397" spans="1:8">
      <c r="A397" s="239"/>
      <c r="B397" s="239"/>
      <c r="C397" s="239"/>
      <c r="D397" s="239"/>
      <c r="E397" s="239"/>
      <c r="F397" s="239"/>
      <c r="G397" s="239"/>
      <c r="H397" s="239"/>
    </row>
    <row r="398" spans="1:8">
      <c r="A398" s="239"/>
      <c r="B398" s="239"/>
      <c r="C398" s="239"/>
      <c r="D398" s="239"/>
      <c r="E398" s="239"/>
      <c r="F398" s="239"/>
      <c r="G398" s="239"/>
      <c r="H398" s="239"/>
    </row>
    <row r="399" spans="1:8">
      <c r="A399" s="239"/>
      <c r="B399" s="239"/>
      <c r="C399" s="239"/>
      <c r="D399" s="239"/>
      <c r="E399" s="239"/>
      <c r="F399" s="239"/>
      <c r="G399" s="239"/>
      <c r="H399" s="239"/>
    </row>
    <row r="400" spans="1:8">
      <c r="A400" s="239"/>
      <c r="B400" s="239"/>
      <c r="C400" s="239"/>
      <c r="D400" s="239"/>
      <c r="E400" s="239"/>
      <c r="F400" s="239"/>
      <c r="G400" s="239"/>
      <c r="H400" s="239"/>
    </row>
    <row r="401" spans="1:8">
      <c r="A401" s="239"/>
      <c r="B401" s="239"/>
      <c r="C401" s="239"/>
      <c r="D401" s="239"/>
      <c r="E401" s="239"/>
      <c r="F401" s="239"/>
      <c r="G401" s="239"/>
      <c r="H401" s="239"/>
    </row>
    <row r="402" spans="1:8">
      <c r="A402" s="239"/>
      <c r="B402" s="239"/>
      <c r="C402" s="239"/>
      <c r="D402" s="239"/>
      <c r="E402" s="239"/>
      <c r="F402" s="239"/>
      <c r="G402" s="239"/>
      <c r="H402" s="239"/>
    </row>
    <row r="403" spans="1:8">
      <c r="A403" s="239"/>
      <c r="B403" s="239"/>
      <c r="C403" s="239"/>
      <c r="D403" s="239"/>
      <c r="E403" s="239"/>
      <c r="F403" s="239"/>
      <c r="G403" s="239"/>
      <c r="H403" s="239"/>
    </row>
    <row r="404" spans="1:8">
      <c r="A404" s="239"/>
      <c r="B404" s="239"/>
      <c r="C404" s="239"/>
      <c r="D404" s="239"/>
      <c r="E404" s="239"/>
      <c r="F404" s="239"/>
      <c r="G404" s="239"/>
      <c r="H404" s="239"/>
    </row>
    <row r="405" spans="1:8">
      <c r="A405" s="239"/>
      <c r="B405" s="239"/>
      <c r="C405" s="239"/>
      <c r="D405" s="239"/>
      <c r="E405" s="239"/>
      <c r="F405" s="239"/>
      <c r="G405" s="239"/>
      <c r="H405" s="239"/>
    </row>
    <row r="406" spans="1:8">
      <c r="A406" s="239"/>
      <c r="B406" s="239"/>
      <c r="C406" s="239"/>
      <c r="D406" s="239"/>
      <c r="E406" s="239"/>
      <c r="F406" s="239"/>
      <c r="G406" s="239"/>
      <c r="H406" s="239"/>
    </row>
    <row r="407" spans="1:8">
      <c r="A407" s="239"/>
      <c r="B407" s="239"/>
      <c r="C407" s="239"/>
      <c r="D407" s="239"/>
      <c r="E407" s="239"/>
      <c r="F407" s="239"/>
      <c r="G407" s="239"/>
      <c r="H407" s="239"/>
    </row>
    <row r="408" spans="1:8">
      <c r="A408" s="239"/>
      <c r="B408" s="239"/>
      <c r="C408" s="239"/>
      <c r="D408" s="239"/>
      <c r="E408" s="239"/>
      <c r="F408" s="239"/>
      <c r="G408" s="239"/>
      <c r="H408" s="239"/>
    </row>
    <row r="409" spans="1:8">
      <c r="A409" s="239"/>
      <c r="B409" s="239"/>
      <c r="C409" s="239"/>
      <c r="D409" s="239"/>
      <c r="E409" s="239"/>
      <c r="F409" s="239"/>
      <c r="G409" s="239"/>
      <c r="H409" s="239"/>
    </row>
    <row r="410" spans="1:8">
      <c r="A410" s="239"/>
      <c r="B410" s="239"/>
      <c r="C410" s="239"/>
      <c r="D410" s="239"/>
      <c r="E410" s="239"/>
      <c r="F410" s="239"/>
      <c r="G410" s="239"/>
      <c r="H410" s="239"/>
    </row>
    <row r="411" spans="1:8">
      <c r="A411" s="239"/>
      <c r="B411" s="239"/>
      <c r="C411" s="239"/>
      <c r="D411" s="239"/>
      <c r="E411" s="239"/>
      <c r="F411" s="239"/>
      <c r="G411" s="239"/>
      <c r="H411" s="239"/>
    </row>
    <row r="412" spans="1:8">
      <c r="A412" s="239"/>
      <c r="B412" s="239"/>
      <c r="C412" s="239"/>
      <c r="D412" s="239"/>
      <c r="E412" s="239"/>
      <c r="F412" s="239"/>
      <c r="G412" s="239"/>
      <c r="H412" s="239"/>
    </row>
    <row r="413" spans="1:8">
      <c r="A413" s="239"/>
      <c r="B413" s="239"/>
      <c r="C413" s="239"/>
      <c r="D413" s="239"/>
      <c r="E413" s="239"/>
      <c r="F413" s="239"/>
      <c r="G413" s="239"/>
      <c r="H413" s="239"/>
    </row>
    <row r="414" spans="1:8">
      <c r="A414" s="239"/>
      <c r="B414" s="239"/>
      <c r="C414" s="239"/>
      <c r="D414" s="239"/>
      <c r="E414" s="239"/>
      <c r="F414" s="239"/>
      <c r="G414" s="239"/>
      <c r="H414" s="239"/>
    </row>
    <row r="415" spans="1:8">
      <c r="A415" s="239"/>
      <c r="B415" s="239"/>
      <c r="C415" s="239"/>
      <c r="D415" s="239"/>
      <c r="E415" s="239"/>
      <c r="F415" s="239"/>
      <c r="G415" s="239"/>
      <c r="H415" s="239"/>
    </row>
    <row r="416" spans="1:8">
      <c r="A416" s="239"/>
      <c r="B416" s="239"/>
      <c r="C416" s="239"/>
      <c r="D416" s="239"/>
      <c r="E416" s="239"/>
      <c r="F416" s="239"/>
      <c r="G416" s="239"/>
      <c r="H416" s="239"/>
    </row>
    <row r="417" spans="1:8">
      <c r="A417" s="239"/>
      <c r="B417" s="239"/>
      <c r="C417" s="239"/>
      <c r="D417" s="239"/>
      <c r="E417" s="239"/>
      <c r="F417" s="239"/>
      <c r="G417" s="239"/>
      <c r="H417" s="239"/>
    </row>
    <row r="418" spans="1:8">
      <c r="A418" s="239"/>
      <c r="B418" s="239"/>
      <c r="C418" s="239"/>
      <c r="D418" s="239"/>
      <c r="E418" s="239"/>
      <c r="F418" s="239"/>
      <c r="G418" s="239"/>
      <c r="H418" s="239"/>
    </row>
    <row r="419" spans="1:8">
      <c r="A419" s="239"/>
      <c r="B419" s="239"/>
      <c r="C419" s="239"/>
      <c r="D419" s="239"/>
      <c r="E419" s="239"/>
      <c r="F419" s="239"/>
      <c r="G419" s="239"/>
      <c r="H419" s="239"/>
    </row>
    <row r="420" spans="1:8">
      <c r="A420" s="239"/>
      <c r="B420" s="239"/>
      <c r="C420" s="239"/>
      <c r="D420" s="239"/>
      <c r="E420" s="239"/>
      <c r="F420" s="239"/>
      <c r="G420" s="239"/>
      <c r="H420" s="239"/>
    </row>
    <row r="421" spans="1:8">
      <c r="A421" s="239"/>
      <c r="B421" s="239"/>
      <c r="C421" s="239"/>
      <c r="D421" s="239"/>
      <c r="E421" s="239"/>
      <c r="F421" s="239"/>
      <c r="G421" s="239"/>
      <c r="H421" s="239"/>
    </row>
    <row r="422" spans="1:8">
      <c r="A422" s="239"/>
      <c r="B422" s="239"/>
      <c r="C422" s="239"/>
      <c r="D422" s="239"/>
      <c r="E422" s="239"/>
      <c r="F422" s="239"/>
      <c r="G422" s="239"/>
      <c r="H422" s="239"/>
    </row>
    <row r="423" spans="1:8">
      <c r="A423" s="239"/>
      <c r="B423" s="239"/>
      <c r="C423" s="239"/>
      <c r="D423" s="239"/>
      <c r="E423" s="239"/>
      <c r="F423" s="239"/>
      <c r="G423" s="239"/>
      <c r="H423" s="239"/>
    </row>
    <row r="424" spans="1:8">
      <c r="A424" s="239"/>
      <c r="B424" s="239"/>
      <c r="C424" s="239"/>
      <c r="D424" s="239"/>
      <c r="E424" s="239"/>
      <c r="F424" s="239"/>
      <c r="G424" s="239"/>
      <c r="H424" s="239"/>
    </row>
    <row r="425" spans="1:8">
      <c r="A425" s="239"/>
      <c r="B425" s="239"/>
      <c r="C425" s="239"/>
      <c r="D425" s="239"/>
      <c r="E425" s="239"/>
      <c r="F425" s="239"/>
      <c r="G425" s="239"/>
      <c r="H425" s="239"/>
    </row>
    <row r="426" spans="1:8">
      <c r="A426" s="239"/>
      <c r="B426" s="239"/>
      <c r="C426" s="239"/>
      <c r="D426" s="239"/>
      <c r="E426" s="239"/>
      <c r="F426" s="239"/>
      <c r="G426" s="239"/>
      <c r="H426" s="239"/>
    </row>
    <row r="427" spans="1:8">
      <c r="A427" s="239"/>
      <c r="B427" s="239"/>
      <c r="C427" s="239"/>
      <c r="D427" s="239"/>
      <c r="E427" s="239"/>
      <c r="F427" s="239"/>
      <c r="G427" s="239"/>
      <c r="H427" s="239"/>
    </row>
    <row r="428" spans="1:8">
      <c r="A428" s="239"/>
      <c r="B428" s="239"/>
      <c r="C428" s="239"/>
      <c r="D428" s="239"/>
      <c r="E428" s="239"/>
      <c r="F428" s="239"/>
      <c r="G428" s="239"/>
      <c r="H428" s="239"/>
    </row>
    <row r="429" spans="1:8">
      <c r="A429" s="239"/>
      <c r="B429" s="239"/>
      <c r="C429" s="239"/>
      <c r="D429" s="239"/>
      <c r="E429" s="239"/>
      <c r="F429" s="239"/>
      <c r="G429" s="239"/>
      <c r="H429" s="239"/>
    </row>
    <row r="430" spans="1:8">
      <c r="A430" s="239"/>
      <c r="B430" s="239"/>
      <c r="C430" s="239"/>
      <c r="D430" s="239"/>
      <c r="E430" s="239"/>
      <c r="F430" s="239"/>
      <c r="G430" s="239"/>
      <c r="H430" s="239"/>
    </row>
    <row r="431" spans="1:8">
      <c r="A431" s="239"/>
      <c r="B431" s="239"/>
      <c r="C431" s="239"/>
      <c r="D431" s="239"/>
      <c r="E431" s="239"/>
      <c r="F431" s="239"/>
      <c r="G431" s="239"/>
      <c r="H431" s="239"/>
    </row>
    <row r="432" spans="1:8">
      <c r="A432" s="239"/>
      <c r="B432" s="239"/>
      <c r="C432" s="239"/>
      <c r="D432" s="239"/>
      <c r="E432" s="239"/>
      <c r="F432" s="239"/>
      <c r="G432" s="239"/>
      <c r="H432" s="239"/>
    </row>
    <row r="433" spans="1:8">
      <c r="A433" s="239"/>
      <c r="B433" s="239"/>
      <c r="C433" s="239"/>
      <c r="D433" s="239"/>
      <c r="E433" s="239"/>
      <c r="F433" s="239"/>
      <c r="G433" s="239"/>
      <c r="H433" s="239"/>
    </row>
    <row r="434" spans="1:8">
      <c r="A434" s="239"/>
      <c r="B434" s="239"/>
      <c r="C434" s="239"/>
      <c r="D434" s="239"/>
      <c r="E434" s="239"/>
      <c r="F434" s="239"/>
      <c r="G434" s="239"/>
      <c r="H434" s="239"/>
    </row>
    <row r="435" spans="1:8">
      <c r="A435" s="239"/>
      <c r="B435" s="239"/>
      <c r="C435" s="239"/>
      <c r="D435" s="239"/>
      <c r="E435" s="239"/>
      <c r="F435" s="239"/>
      <c r="G435" s="239"/>
      <c r="H435" s="239"/>
    </row>
    <row r="436" spans="1:8">
      <c r="A436" s="239"/>
      <c r="B436" s="239"/>
      <c r="C436" s="239"/>
      <c r="D436" s="239"/>
      <c r="E436" s="239"/>
      <c r="F436" s="239"/>
      <c r="G436" s="239"/>
      <c r="H436" s="239"/>
    </row>
    <row r="437" spans="1:8">
      <c r="A437" s="239"/>
      <c r="B437" s="239"/>
      <c r="C437" s="239"/>
      <c r="D437" s="239"/>
      <c r="E437" s="239"/>
      <c r="F437" s="239"/>
      <c r="G437" s="239"/>
      <c r="H437" s="239"/>
    </row>
    <row r="438" spans="1:8">
      <c r="A438" s="239"/>
      <c r="B438" s="239"/>
      <c r="C438" s="239"/>
      <c r="D438" s="239"/>
      <c r="E438" s="239"/>
      <c r="F438" s="239"/>
      <c r="G438" s="239"/>
      <c r="H438" s="239"/>
    </row>
    <row r="439" spans="1:8">
      <c r="A439" s="239"/>
      <c r="B439" s="239"/>
      <c r="C439" s="239"/>
      <c r="D439" s="239"/>
      <c r="E439" s="239"/>
      <c r="F439" s="239"/>
      <c r="G439" s="239"/>
      <c r="H439" s="239"/>
    </row>
    <row r="440" spans="1:8">
      <c r="A440" s="239"/>
      <c r="B440" s="239"/>
      <c r="C440" s="239"/>
      <c r="D440" s="239"/>
      <c r="E440" s="239"/>
      <c r="F440" s="239"/>
      <c r="G440" s="239"/>
      <c r="H440" s="239"/>
    </row>
    <row r="441" spans="1:8">
      <c r="A441" s="239"/>
      <c r="B441" s="239"/>
      <c r="C441" s="239"/>
      <c r="D441" s="239"/>
      <c r="E441" s="239"/>
      <c r="F441" s="239"/>
      <c r="G441" s="239"/>
      <c r="H441" s="239"/>
    </row>
    <row r="442" spans="1:8">
      <c r="A442" s="239"/>
      <c r="B442" s="239"/>
      <c r="C442" s="239"/>
      <c r="D442" s="239"/>
      <c r="E442" s="239"/>
      <c r="F442" s="239"/>
      <c r="G442" s="239"/>
      <c r="H442" s="239"/>
    </row>
    <row r="443" spans="1:8">
      <c r="A443" s="239"/>
      <c r="B443" s="239"/>
      <c r="C443" s="239"/>
      <c r="D443" s="239"/>
      <c r="E443" s="239"/>
      <c r="F443" s="239"/>
      <c r="G443" s="239"/>
      <c r="H443" s="239"/>
    </row>
    <row r="444" spans="1:8">
      <c r="A444" s="239"/>
      <c r="B444" s="239"/>
      <c r="C444" s="239"/>
      <c r="D444" s="239"/>
      <c r="E444" s="239"/>
      <c r="F444" s="239"/>
      <c r="G444" s="239"/>
      <c r="H444" s="239"/>
    </row>
    <row r="445" spans="1:8">
      <c r="A445" s="239"/>
      <c r="B445" s="239"/>
      <c r="C445" s="239"/>
      <c r="D445" s="239"/>
      <c r="E445" s="239"/>
      <c r="F445" s="239"/>
      <c r="G445" s="239"/>
      <c r="H445" s="239"/>
    </row>
    <row r="446" spans="1:8">
      <c r="A446" s="239"/>
      <c r="B446" s="239"/>
      <c r="C446" s="239"/>
      <c r="D446" s="239"/>
      <c r="E446" s="239"/>
      <c r="F446" s="239"/>
      <c r="G446" s="239"/>
      <c r="H446" s="239"/>
    </row>
    <row r="447" spans="1:8">
      <c r="A447" s="239"/>
      <c r="B447" s="239"/>
      <c r="C447" s="239"/>
      <c r="D447" s="239"/>
      <c r="E447" s="239"/>
      <c r="F447" s="239"/>
      <c r="G447" s="239"/>
      <c r="H447" s="239"/>
    </row>
    <row r="448" spans="1:8">
      <c r="A448" s="239"/>
      <c r="B448" s="239"/>
      <c r="C448" s="239"/>
      <c r="D448" s="239"/>
      <c r="E448" s="239"/>
      <c r="F448" s="239"/>
      <c r="G448" s="239"/>
      <c r="H448" s="239"/>
    </row>
    <row r="449" spans="1:8">
      <c r="A449" s="239"/>
      <c r="B449" s="239"/>
      <c r="C449" s="239"/>
      <c r="D449" s="239"/>
      <c r="E449" s="239"/>
      <c r="F449" s="239"/>
      <c r="G449" s="239"/>
      <c r="H449" s="239"/>
    </row>
    <row r="450" spans="1:8">
      <c r="A450" s="239"/>
      <c r="B450" s="239"/>
      <c r="C450" s="239"/>
      <c r="D450" s="239"/>
      <c r="E450" s="239"/>
      <c r="F450" s="239"/>
      <c r="G450" s="239"/>
      <c r="H450" s="239"/>
    </row>
    <row r="451" spans="1:8">
      <c r="A451" s="239"/>
      <c r="B451" s="239"/>
      <c r="C451" s="239"/>
      <c r="D451" s="239"/>
      <c r="E451" s="239"/>
      <c r="F451" s="239"/>
      <c r="G451" s="239"/>
      <c r="H451" s="239"/>
    </row>
    <row r="452" spans="1:8">
      <c r="A452" s="239"/>
      <c r="B452" s="239"/>
      <c r="C452" s="239"/>
      <c r="D452" s="239"/>
      <c r="E452" s="239"/>
      <c r="F452" s="239"/>
      <c r="G452" s="239"/>
      <c r="H452" s="239"/>
    </row>
    <row r="453" spans="1:8">
      <c r="A453" s="239"/>
      <c r="B453" s="239"/>
      <c r="C453" s="239"/>
      <c r="D453" s="239"/>
      <c r="E453" s="239"/>
      <c r="F453" s="239"/>
      <c r="G453" s="239"/>
      <c r="H453" s="239"/>
    </row>
    <row r="454" spans="1:8">
      <c r="A454" s="239"/>
      <c r="B454" s="239"/>
      <c r="C454" s="239"/>
      <c r="D454" s="239"/>
      <c r="E454" s="239"/>
      <c r="F454" s="239"/>
      <c r="G454" s="239"/>
      <c r="H454" s="239"/>
    </row>
    <row r="455" spans="1:8">
      <c r="A455" s="239"/>
      <c r="B455" s="239"/>
      <c r="C455" s="239"/>
      <c r="D455" s="239"/>
      <c r="E455" s="239"/>
      <c r="F455" s="239"/>
      <c r="G455" s="239"/>
      <c r="H455" s="239"/>
    </row>
    <row r="456" spans="1:8">
      <c r="A456" s="239"/>
      <c r="B456" s="239"/>
      <c r="C456" s="239"/>
      <c r="D456" s="239"/>
      <c r="E456" s="239"/>
      <c r="F456" s="239"/>
      <c r="G456" s="239"/>
      <c r="H456" s="239"/>
    </row>
    <row r="457" spans="1:8">
      <c r="A457" s="239"/>
      <c r="B457" s="239"/>
      <c r="C457" s="239"/>
      <c r="D457" s="239"/>
      <c r="E457" s="239"/>
      <c r="F457" s="239"/>
      <c r="G457" s="239"/>
      <c r="H457" s="239"/>
    </row>
    <row r="458" spans="1:8">
      <c r="A458" s="239"/>
      <c r="B458" s="239"/>
      <c r="C458" s="239"/>
      <c r="D458" s="239"/>
      <c r="E458" s="239"/>
      <c r="F458" s="239"/>
      <c r="G458" s="239"/>
      <c r="H458" s="239"/>
    </row>
    <row r="459" spans="1:8">
      <c r="A459" s="239"/>
      <c r="B459" s="239"/>
      <c r="C459" s="239"/>
      <c r="D459" s="239"/>
      <c r="E459" s="239"/>
      <c r="F459" s="239"/>
      <c r="G459" s="239"/>
      <c r="H459" s="239"/>
    </row>
    <row r="460" spans="1:8">
      <c r="A460" s="239"/>
      <c r="B460" s="239"/>
      <c r="C460" s="239"/>
      <c r="D460" s="239"/>
      <c r="E460" s="239"/>
      <c r="F460" s="239"/>
      <c r="G460" s="239"/>
      <c r="H460" s="239"/>
    </row>
    <row r="461" spans="1:8">
      <c r="A461" s="239"/>
      <c r="B461" s="239"/>
      <c r="C461" s="239"/>
      <c r="D461" s="239"/>
      <c r="E461" s="239"/>
      <c r="F461" s="239"/>
      <c r="G461" s="239"/>
      <c r="H461" s="239"/>
    </row>
    <row r="462" spans="1:8">
      <c r="A462" s="239"/>
      <c r="B462" s="239"/>
      <c r="C462" s="239"/>
      <c r="D462" s="239"/>
      <c r="E462" s="239"/>
      <c r="F462" s="239"/>
      <c r="G462" s="239"/>
      <c r="H462" s="239"/>
    </row>
    <row r="463" spans="1:8">
      <c r="A463" s="239"/>
      <c r="B463" s="239"/>
      <c r="C463" s="239"/>
      <c r="D463" s="239"/>
      <c r="E463" s="239"/>
      <c r="F463" s="239"/>
      <c r="G463" s="239"/>
      <c r="H463" s="239"/>
    </row>
    <row r="464" spans="1:8">
      <c r="A464" s="239"/>
      <c r="B464" s="239"/>
      <c r="C464" s="239"/>
      <c r="D464" s="239"/>
      <c r="E464" s="239"/>
      <c r="F464" s="239"/>
      <c r="G464" s="239"/>
      <c r="H464" s="239"/>
    </row>
    <row r="465" spans="1:8">
      <c r="A465" s="239"/>
      <c r="B465" s="239"/>
      <c r="C465" s="239"/>
      <c r="D465" s="239"/>
      <c r="E465" s="239"/>
      <c r="F465" s="239"/>
      <c r="G465" s="239"/>
      <c r="H465" s="239"/>
    </row>
    <row r="466" spans="1:8">
      <c r="A466" s="239"/>
      <c r="B466" s="239"/>
      <c r="C466" s="239"/>
      <c r="D466" s="239"/>
      <c r="E466" s="239"/>
      <c r="F466" s="239"/>
      <c r="G466" s="239"/>
      <c r="H466" s="239"/>
    </row>
    <row r="467" spans="1:8">
      <c r="A467" s="239"/>
      <c r="B467" s="239"/>
      <c r="C467" s="239"/>
      <c r="D467" s="239"/>
      <c r="E467" s="239"/>
      <c r="F467" s="239"/>
      <c r="G467" s="239"/>
      <c r="H467" s="239"/>
    </row>
    <row r="468" spans="1:8">
      <c r="A468" s="239"/>
      <c r="B468" s="239"/>
      <c r="C468" s="239"/>
      <c r="D468" s="239"/>
      <c r="E468" s="239"/>
      <c r="F468" s="239"/>
      <c r="G468" s="239"/>
      <c r="H468" s="239"/>
    </row>
    <row r="469" spans="1:8">
      <c r="A469" s="239"/>
      <c r="B469" s="239"/>
      <c r="C469" s="239"/>
      <c r="D469" s="239"/>
      <c r="E469" s="239"/>
      <c r="F469" s="239"/>
      <c r="G469" s="239"/>
      <c r="H469" s="239"/>
    </row>
    <row r="470" spans="1:8">
      <c r="A470" s="239"/>
      <c r="B470" s="239"/>
      <c r="C470" s="239"/>
      <c r="D470" s="239"/>
      <c r="E470" s="239"/>
      <c r="F470" s="239"/>
      <c r="G470" s="239"/>
      <c r="H470" s="239"/>
    </row>
    <row r="471" spans="1:8">
      <c r="A471" s="239"/>
      <c r="B471" s="239"/>
      <c r="C471" s="239"/>
      <c r="D471" s="239"/>
      <c r="E471" s="239"/>
      <c r="F471" s="239"/>
      <c r="G471" s="239"/>
      <c r="H471" s="239"/>
    </row>
    <row r="472" spans="1:8">
      <c r="A472" s="239"/>
      <c r="B472" s="239"/>
      <c r="C472" s="239"/>
      <c r="D472" s="239"/>
      <c r="E472" s="239"/>
      <c r="F472" s="239"/>
      <c r="G472" s="239"/>
      <c r="H472" s="239"/>
    </row>
    <row r="473" spans="1:8">
      <c r="A473" s="239"/>
      <c r="B473" s="239"/>
      <c r="C473" s="239"/>
      <c r="D473" s="239"/>
      <c r="E473" s="239"/>
      <c r="F473" s="239"/>
      <c r="G473" s="239"/>
      <c r="H473" s="239"/>
    </row>
    <row r="474" spans="1:8">
      <c r="A474" s="239"/>
      <c r="B474" s="239"/>
      <c r="C474" s="239"/>
      <c r="D474" s="239"/>
      <c r="E474" s="239"/>
      <c r="F474" s="239"/>
      <c r="G474" s="239"/>
      <c r="H474" s="239"/>
    </row>
    <row r="475" spans="1:8">
      <c r="A475" s="239"/>
      <c r="B475" s="239"/>
      <c r="C475" s="239"/>
      <c r="D475" s="239"/>
      <c r="E475" s="239"/>
      <c r="F475" s="239"/>
      <c r="G475" s="239"/>
      <c r="H475" s="239"/>
    </row>
    <row r="476" spans="1:8">
      <c r="A476" s="239"/>
      <c r="B476" s="239"/>
      <c r="C476" s="239"/>
      <c r="D476" s="239"/>
      <c r="E476" s="239"/>
      <c r="F476" s="239"/>
      <c r="G476" s="239"/>
      <c r="H476" s="239"/>
    </row>
    <row r="477" spans="1:8">
      <c r="A477" s="239"/>
      <c r="B477" s="239"/>
      <c r="C477" s="239"/>
      <c r="D477" s="239"/>
      <c r="E477" s="239"/>
      <c r="F477" s="239"/>
      <c r="G477" s="239"/>
      <c r="H477" s="239"/>
    </row>
    <row r="478" spans="1:8">
      <c r="A478" s="239"/>
      <c r="B478" s="239"/>
      <c r="C478" s="239"/>
      <c r="D478" s="239"/>
      <c r="E478" s="239"/>
      <c r="F478" s="239"/>
      <c r="G478" s="239"/>
      <c r="H478" s="239"/>
    </row>
    <row r="479" spans="1:8">
      <c r="A479" s="239"/>
      <c r="B479" s="239"/>
      <c r="C479" s="239"/>
      <c r="D479" s="239"/>
      <c r="E479" s="239"/>
      <c r="F479" s="239"/>
      <c r="G479" s="239"/>
      <c r="H479" s="239"/>
    </row>
    <row r="480" spans="1:8">
      <c r="A480" s="239"/>
      <c r="B480" s="239"/>
      <c r="C480" s="239"/>
      <c r="D480" s="239"/>
      <c r="E480" s="239"/>
      <c r="F480" s="239"/>
      <c r="G480" s="239"/>
      <c r="H480" s="239"/>
    </row>
    <row r="481" spans="1:8">
      <c r="A481" s="239"/>
      <c r="B481" s="239"/>
      <c r="C481" s="239"/>
      <c r="D481" s="239"/>
      <c r="E481" s="239"/>
      <c r="F481" s="239"/>
      <c r="G481" s="239"/>
      <c r="H481" s="239"/>
    </row>
    <row r="482" spans="1:8">
      <c r="A482" s="239"/>
      <c r="B482" s="239"/>
      <c r="C482" s="239"/>
      <c r="D482" s="239"/>
      <c r="E482" s="239"/>
      <c r="F482" s="239"/>
      <c r="G482" s="239"/>
      <c r="H482" s="239"/>
    </row>
    <row r="483" spans="1:8">
      <c r="A483" s="239"/>
      <c r="B483" s="239"/>
      <c r="C483" s="239"/>
      <c r="D483" s="239"/>
      <c r="E483" s="239"/>
      <c r="F483" s="239"/>
      <c r="G483" s="239"/>
      <c r="H483" s="239"/>
    </row>
    <row r="484" spans="1:8">
      <c r="A484" s="239"/>
      <c r="B484" s="239"/>
      <c r="C484" s="239"/>
      <c r="D484" s="239"/>
      <c r="E484" s="239"/>
      <c r="F484" s="239"/>
      <c r="G484" s="239"/>
      <c r="H484" s="239"/>
    </row>
    <row r="485" spans="1:8">
      <c r="A485" s="239"/>
      <c r="B485" s="239"/>
      <c r="C485" s="239"/>
      <c r="D485" s="239"/>
      <c r="E485" s="239"/>
      <c r="F485" s="239"/>
      <c r="G485" s="239"/>
      <c r="H485" s="239"/>
    </row>
    <row r="486" spans="1:8">
      <c r="A486" s="239"/>
      <c r="B486" s="239"/>
      <c r="C486" s="239"/>
      <c r="D486" s="239"/>
      <c r="E486" s="239"/>
      <c r="F486" s="239"/>
      <c r="G486" s="239"/>
      <c r="H486" s="239"/>
    </row>
    <row r="487" spans="1:8">
      <c r="A487" s="239"/>
      <c r="B487" s="239"/>
      <c r="C487" s="239"/>
      <c r="D487" s="239"/>
      <c r="E487" s="239"/>
      <c r="F487" s="239"/>
      <c r="G487" s="239"/>
      <c r="H487" s="239"/>
    </row>
    <row r="488" spans="1:8">
      <c r="A488" s="239"/>
      <c r="B488" s="239"/>
      <c r="C488" s="239"/>
      <c r="D488" s="239"/>
      <c r="E488" s="239"/>
      <c r="F488" s="239"/>
      <c r="G488" s="239"/>
      <c r="H488" s="239"/>
    </row>
    <row r="489" spans="1:8">
      <c r="A489" s="239"/>
      <c r="B489" s="239"/>
      <c r="C489" s="239"/>
      <c r="D489" s="239"/>
      <c r="E489" s="239"/>
      <c r="F489" s="239"/>
      <c r="G489" s="239"/>
      <c r="H489" s="239"/>
    </row>
    <row r="490" spans="1:8">
      <c r="A490" s="239"/>
      <c r="B490" s="239"/>
      <c r="C490" s="239"/>
      <c r="D490" s="239"/>
      <c r="E490" s="239"/>
      <c r="F490" s="239"/>
      <c r="G490" s="239"/>
      <c r="H490" s="239"/>
    </row>
    <row r="491" spans="1:8">
      <c r="A491" s="239"/>
      <c r="B491" s="239"/>
      <c r="C491" s="239"/>
      <c r="D491" s="239"/>
      <c r="E491" s="239"/>
      <c r="F491" s="239"/>
      <c r="G491" s="239"/>
      <c r="H491" s="239"/>
    </row>
    <row r="492" spans="1:8">
      <c r="A492" s="239"/>
      <c r="B492" s="239"/>
      <c r="C492" s="239"/>
      <c r="D492" s="239"/>
      <c r="E492" s="239"/>
      <c r="F492" s="239"/>
      <c r="G492" s="239"/>
      <c r="H492" s="239"/>
    </row>
    <row r="493" spans="1:8">
      <c r="A493" s="239"/>
      <c r="B493" s="239"/>
      <c r="C493" s="239"/>
      <c r="D493" s="239"/>
      <c r="E493" s="239"/>
      <c r="F493" s="239"/>
      <c r="G493" s="239"/>
      <c r="H493" s="239"/>
    </row>
    <row r="494" spans="1:8">
      <c r="A494" s="239"/>
      <c r="B494" s="239"/>
      <c r="C494" s="239"/>
      <c r="D494" s="239"/>
      <c r="E494" s="239"/>
      <c r="F494" s="239"/>
      <c r="G494" s="239"/>
      <c r="H494" s="239"/>
    </row>
    <row r="495" spans="1:8">
      <c r="A495" s="239"/>
      <c r="B495" s="239"/>
      <c r="C495" s="239"/>
      <c r="D495" s="239"/>
      <c r="E495" s="239"/>
      <c r="F495" s="239"/>
      <c r="G495" s="239"/>
      <c r="H495" s="239"/>
    </row>
    <row r="496" spans="1:8">
      <c r="A496" s="239"/>
      <c r="B496" s="239"/>
      <c r="C496" s="239"/>
      <c r="D496" s="239"/>
      <c r="E496" s="239"/>
      <c r="F496" s="239"/>
      <c r="G496" s="239"/>
      <c r="H496" s="239"/>
    </row>
    <row r="497" spans="1:8">
      <c r="A497" s="239"/>
      <c r="B497" s="239"/>
      <c r="C497" s="239"/>
      <c r="D497" s="239"/>
      <c r="E497" s="239"/>
      <c r="F497" s="239"/>
      <c r="G497" s="239"/>
      <c r="H497" s="239"/>
    </row>
    <row r="498" spans="1:8">
      <c r="A498" s="239"/>
      <c r="B498" s="239"/>
      <c r="C498" s="239"/>
      <c r="D498" s="239"/>
      <c r="E498" s="239"/>
      <c r="F498" s="239"/>
      <c r="G498" s="239"/>
      <c r="H498" s="239"/>
    </row>
    <row r="499" spans="1:8">
      <c r="A499" s="239"/>
      <c r="B499" s="239"/>
      <c r="C499" s="239"/>
      <c r="D499" s="239"/>
      <c r="E499" s="239"/>
      <c r="F499" s="239"/>
      <c r="G499" s="239"/>
      <c r="H499" s="239"/>
    </row>
    <row r="500" spans="1:8">
      <c r="A500" s="239"/>
      <c r="B500" s="239"/>
      <c r="C500" s="239"/>
      <c r="D500" s="239"/>
      <c r="E500" s="239"/>
      <c r="F500" s="239"/>
      <c r="G500" s="239"/>
      <c r="H500" s="239"/>
    </row>
    <row r="501" spans="1:8">
      <c r="A501" s="239"/>
      <c r="B501" s="239"/>
      <c r="C501" s="239"/>
      <c r="D501" s="239"/>
      <c r="E501" s="239"/>
      <c r="F501" s="239"/>
      <c r="G501" s="239"/>
      <c r="H501" s="239"/>
    </row>
    <row r="502" spans="1:8">
      <c r="A502" s="239"/>
      <c r="B502" s="239"/>
      <c r="C502" s="239"/>
      <c r="D502" s="239"/>
      <c r="E502" s="239"/>
      <c r="F502" s="239"/>
      <c r="G502" s="239"/>
      <c r="H502" s="239"/>
    </row>
    <row r="503" spans="1:8">
      <c r="A503" s="239"/>
      <c r="B503" s="239"/>
      <c r="C503" s="239"/>
      <c r="D503" s="239"/>
      <c r="E503" s="239"/>
      <c r="F503" s="239"/>
      <c r="G503" s="239"/>
      <c r="H503" s="239"/>
    </row>
    <row r="504" spans="1:8">
      <c r="A504" s="239"/>
      <c r="B504" s="239"/>
      <c r="C504" s="239"/>
      <c r="D504" s="239"/>
      <c r="E504" s="239"/>
      <c r="F504" s="239"/>
      <c r="G504" s="239"/>
      <c r="H504" s="239"/>
    </row>
    <row r="505" spans="1:8">
      <c r="A505" s="239"/>
      <c r="B505" s="239"/>
      <c r="C505" s="239"/>
      <c r="D505" s="239"/>
      <c r="E505" s="239"/>
      <c r="F505" s="239"/>
      <c r="G505" s="239"/>
      <c r="H505" s="239"/>
    </row>
    <row r="506" spans="1:8">
      <c r="A506" s="239"/>
      <c r="B506" s="239"/>
      <c r="C506" s="239"/>
      <c r="D506" s="239"/>
      <c r="E506" s="239"/>
      <c r="F506" s="239"/>
      <c r="G506" s="239"/>
      <c r="H506" s="239"/>
    </row>
    <row r="507" spans="1:8">
      <c r="A507" s="239"/>
      <c r="B507" s="239"/>
      <c r="C507" s="239"/>
      <c r="D507" s="239"/>
      <c r="E507" s="239"/>
      <c r="F507" s="239"/>
      <c r="G507" s="239"/>
      <c r="H507" s="239"/>
    </row>
    <row r="508" spans="1:8">
      <c r="A508" s="239"/>
      <c r="B508" s="239"/>
      <c r="C508" s="239"/>
      <c r="D508" s="239"/>
      <c r="E508" s="239"/>
      <c r="F508" s="239"/>
      <c r="G508" s="239"/>
      <c r="H508" s="239"/>
    </row>
    <row r="509" spans="1:8">
      <c r="A509" s="239"/>
      <c r="B509" s="239"/>
      <c r="C509" s="239"/>
      <c r="D509" s="239"/>
      <c r="E509" s="239"/>
      <c r="F509" s="239"/>
      <c r="G509" s="239"/>
      <c r="H509" s="239"/>
    </row>
    <row r="510" spans="1:8">
      <c r="A510" s="239"/>
      <c r="B510" s="239"/>
      <c r="C510" s="239"/>
      <c r="D510" s="239"/>
      <c r="E510" s="239"/>
      <c r="F510" s="239"/>
      <c r="G510" s="239"/>
      <c r="H510" s="239"/>
    </row>
    <row r="511" spans="1:8">
      <c r="A511" s="239"/>
      <c r="B511" s="239"/>
      <c r="C511" s="239"/>
      <c r="D511" s="239"/>
      <c r="E511" s="239"/>
      <c r="F511" s="239"/>
      <c r="G511" s="239"/>
      <c r="H511" s="239"/>
    </row>
    <row r="512" spans="1:8">
      <c r="A512" s="239"/>
      <c r="B512" s="239"/>
      <c r="C512" s="239"/>
      <c r="D512" s="239"/>
      <c r="E512" s="239"/>
      <c r="F512" s="239"/>
      <c r="G512" s="239"/>
      <c r="H512" s="239"/>
    </row>
    <row r="513" spans="1:8">
      <c r="A513" s="239"/>
      <c r="B513" s="239"/>
      <c r="C513" s="239"/>
      <c r="D513" s="239"/>
      <c r="E513" s="239"/>
      <c r="F513" s="239"/>
      <c r="G513" s="239"/>
      <c r="H513" s="239"/>
    </row>
    <row r="514" spans="1:8">
      <c r="A514" s="239"/>
      <c r="B514" s="239"/>
      <c r="C514" s="239"/>
      <c r="D514" s="239"/>
      <c r="E514" s="239"/>
      <c r="F514" s="239"/>
      <c r="G514" s="239"/>
      <c r="H514" s="239"/>
    </row>
    <row r="515" spans="1:8">
      <c r="A515" s="239"/>
      <c r="B515" s="239"/>
      <c r="C515" s="239"/>
      <c r="D515" s="239"/>
      <c r="E515" s="239"/>
      <c r="F515" s="239"/>
      <c r="G515" s="239"/>
      <c r="H515" s="239"/>
    </row>
    <row r="516" spans="1:8">
      <c r="A516" s="239"/>
      <c r="B516" s="239"/>
      <c r="C516" s="239"/>
      <c r="D516" s="239"/>
      <c r="E516" s="239"/>
      <c r="F516" s="239"/>
      <c r="G516" s="239"/>
      <c r="H516" s="239"/>
    </row>
    <row r="517" spans="1:8">
      <c r="A517" s="239"/>
      <c r="B517" s="239"/>
      <c r="C517" s="239"/>
      <c r="D517" s="239"/>
      <c r="E517" s="239"/>
      <c r="F517" s="239"/>
      <c r="G517" s="239"/>
      <c r="H517" s="239"/>
    </row>
    <row r="518" spans="1:8">
      <c r="A518" s="239"/>
      <c r="B518" s="239"/>
      <c r="C518" s="239"/>
      <c r="D518" s="239"/>
      <c r="E518" s="239"/>
      <c r="F518" s="239"/>
      <c r="G518" s="239"/>
      <c r="H518" s="239"/>
    </row>
    <row r="519" spans="1:8">
      <c r="A519" s="239"/>
      <c r="B519" s="239"/>
      <c r="C519" s="239"/>
      <c r="D519" s="239"/>
      <c r="E519" s="239"/>
      <c r="F519" s="239"/>
      <c r="G519" s="239"/>
      <c r="H519" s="239"/>
    </row>
    <row r="520" spans="1:8">
      <c r="A520" s="239"/>
      <c r="B520" s="239"/>
      <c r="C520" s="239"/>
      <c r="D520" s="239"/>
      <c r="E520" s="239"/>
      <c r="F520" s="239"/>
      <c r="G520" s="239"/>
      <c r="H520" s="239"/>
    </row>
    <row r="521" spans="1:8">
      <c r="A521" s="239"/>
      <c r="B521" s="239"/>
      <c r="C521" s="239"/>
      <c r="D521" s="239"/>
      <c r="E521" s="239"/>
      <c r="F521" s="239"/>
      <c r="G521" s="239"/>
      <c r="H521" s="239"/>
    </row>
    <row r="522" spans="1:8">
      <c r="A522" s="239"/>
      <c r="B522" s="239"/>
      <c r="C522" s="239"/>
      <c r="D522" s="239"/>
      <c r="E522" s="239"/>
      <c r="F522" s="239"/>
      <c r="G522" s="239"/>
      <c r="H522" s="239"/>
    </row>
    <row r="523" spans="1:8">
      <c r="A523" s="239"/>
      <c r="B523" s="239"/>
      <c r="C523" s="239"/>
      <c r="D523" s="239"/>
      <c r="E523" s="239"/>
      <c r="F523" s="239"/>
      <c r="G523" s="239"/>
      <c r="H523" s="239"/>
    </row>
    <row r="524" spans="1:8">
      <c r="A524" s="239"/>
      <c r="B524" s="239"/>
      <c r="C524" s="239"/>
      <c r="D524" s="239"/>
      <c r="E524" s="239"/>
      <c r="F524" s="239"/>
      <c r="G524" s="239"/>
      <c r="H524" s="239"/>
    </row>
    <row r="525" spans="1:8">
      <c r="A525" s="239"/>
      <c r="B525" s="239"/>
      <c r="C525" s="239"/>
      <c r="D525" s="239"/>
      <c r="E525" s="239"/>
      <c r="F525" s="239"/>
      <c r="G525" s="239"/>
      <c r="H525" s="239"/>
    </row>
    <row r="526" spans="1:8">
      <c r="A526" s="239"/>
      <c r="B526" s="239"/>
      <c r="C526" s="239"/>
      <c r="D526" s="239"/>
      <c r="E526" s="239"/>
      <c r="F526" s="239"/>
      <c r="G526" s="239"/>
      <c r="H526" s="239"/>
    </row>
    <row r="527" spans="1:8">
      <c r="A527" s="239"/>
      <c r="B527" s="239"/>
      <c r="C527" s="239"/>
      <c r="D527" s="239"/>
      <c r="E527" s="239"/>
      <c r="F527" s="239"/>
      <c r="G527" s="239"/>
      <c r="H527" s="239"/>
    </row>
    <row r="528" spans="1:8">
      <c r="A528" s="239"/>
      <c r="B528" s="239"/>
      <c r="C528" s="239"/>
      <c r="D528" s="239"/>
      <c r="E528" s="239"/>
      <c r="F528" s="239"/>
      <c r="G528" s="239"/>
      <c r="H528" s="239"/>
    </row>
    <row r="529" spans="1:8">
      <c r="A529" s="239"/>
      <c r="B529" s="239"/>
      <c r="C529" s="239"/>
      <c r="D529" s="239"/>
      <c r="E529" s="239"/>
      <c r="F529" s="239"/>
      <c r="G529" s="239"/>
      <c r="H529" s="239"/>
    </row>
    <row r="530" spans="1:8">
      <c r="A530" s="239"/>
      <c r="B530" s="239"/>
      <c r="C530" s="239"/>
      <c r="D530" s="239"/>
      <c r="E530" s="239"/>
      <c r="F530" s="239"/>
      <c r="G530" s="239"/>
      <c r="H530" s="239"/>
    </row>
    <row r="531" spans="1:8">
      <c r="A531" s="239"/>
      <c r="B531" s="239"/>
      <c r="C531" s="239"/>
      <c r="D531" s="239"/>
      <c r="E531" s="239"/>
      <c r="F531" s="239"/>
      <c r="G531" s="239"/>
      <c r="H531" s="239"/>
    </row>
    <row r="532" spans="1:8">
      <c r="A532" s="239"/>
      <c r="B532" s="239"/>
      <c r="C532" s="239"/>
      <c r="D532" s="239"/>
      <c r="E532" s="239"/>
      <c r="F532" s="239"/>
      <c r="G532" s="239"/>
      <c r="H532" s="239"/>
    </row>
    <row r="533" spans="1:8">
      <c r="A533" s="239"/>
      <c r="B533" s="239"/>
      <c r="C533" s="239"/>
      <c r="D533" s="239"/>
      <c r="E533" s="239"/>
      <c r="F533" s="239"/>
      <c r="G533" s="239"/>
      <c r="H533" s="239"/>
    </row>
    <row r="534" spans="1:8">
      <c r="A534" s="239"/>
      <c r="B534" s="239"/>
      <c r="C534" s="239"/>
      <c r="D534" s="239"/>
      <c r="E534" s="239"/>
      <c r="F534" s="239"/>
      <c r="G534" s="239"/>
      <c r="H534" s="239"/>
    </row>
    <row r="535" spans="1:8">
      <c r="A535" s="239"/>
      <c r="B535" s="239"/>
      <c r="C535" s="239"/>
      <c r="D535" s="239"/>
      <c r="E535" s="239"/>
      <c r="F535" s="239"/>
      <c r="G535" s="239"/>
      <c r="H535" s="239"/>
    </row>
    <row r="536" spans="1:8">
      <c r="A536" s="239"/>
      <c r="B536" s="239"/>
      <c r="C536" s="239"/>
      <c r="D536" s="239"/>
      <c r="E536" s="239"/>
      <c r="F536" s="239"/>
      <c r="G536" s="239"/>
      <c r="H536" s="239"/>
    </row>
    <row r="537" spans="1:8">
      <c r="A537" s="239"/>
      <c r="B537" s="239"/>
      <c r="C537" s="239"/>
      <c r="D537" s="239"/>
      <c r="E537" s="239"/>
      <c r="F537" s="239"/>
      <c r="G537" s="239"/>
      <c r="H537" s="239"/>
    </row>
    <row r="538" spans="1:8">
      <c r="A538" s="239"/>
      <c r="B538" s="239"/>
      <c r="C538" s="239"/>
      <c r="D538" s="239"/>
      <c r="E538" s="239"/>
      <c r="F538" s="239"/>
      <c r="G538" s="239"/>
      <c r="H538" s="239"/>
    </row>
    <row r="539" spans="1:8">
      <c r="A539" s="239"/>
      <c r="B539" s="239"/>
      <c r="C539" s="239"/>
      <c r="D539" s="239"/>
      <c r="E539" s="239"/>
      <c r="F539" s="239"/>
      <c r="G539" s="239"/>
      <c r="H539" s="239"/>
    </row>
    <row r="540" spans="1:8">
      <c r="A540" s="239"/>
      <c r="B540" s="239"/>
      <c r="C540" s="239"/>
      <c r="D540" s="239"/>
      <c r="E540" s="239"/>
      <c r="F540" s="239"/>
      <c r="G540" s="239"/>
      <c r="H540" s="239"/>
    </row>
    <row r="541" spans="1:8">
      <c r="A541" s="239"/>
      <c r="B541" s="239"/>
      <c r="C541" s="239"/>
      <c r="D541" s="239"/>
      <c r="E541" s="239"/>
      <c r="F541" s="239"/>
      <c r="G541" s="239"/>
      <c r="H541" s="239"/>
    </row>
    <row r="542" spans="1:8">
      <c r="A542" s="239"/>
      <c r="B542" s="239"/>
      <c r="C542" s="239"/>
      <c r="D542" s="239"/>
      <c r="E542" s="239"/>
      <c r="F542" s="239"/>
      <c r="G542" s="239"/>
      <c r="H542" s="239"/>
    </row>
    <row r="543" spans="1:8">
      <c r="A543" s="239"/>
      <c r="B543" s="239"/>
      <c r="C543" s="239"/>
      <c r="D543" s="239"/>
      <c r="E543" s="239"/>
      <c r="F543" s="239"/>
      <c r="G543" s="239"/>
      <c r="H543" s="239"/>
    </row>
    <row r="544" spans="1:8">
      <c r="A544" s="239"/>
      <c r="B544" s="239"/>
      <c r="C544" s="239"/>
      <c r="D544" s="239"/>
      <c r="E544" s="239"/>
      <c r="F544" s="239"/>
      <c r="G544" s="239"/>
      <c r="H544" s="239"/>
    </row>
    <row r="545" spans="1:8">
      <c r="A545" s="239"/>
      <c r="B545" s="239"/>
      <c r="C545" s="239"/>
      <c r="D545" s="239"/>
      <c r="E545" s="239"/>
      <c r="F545" s="239"/>
      <c r="G545" s="239"/>
      <c r="H545" s="239"/>
    </row>
    <row r="546" spans="1:8">
      <c r="A546" s="239"/>
      <c r="B546" s="239"/>
      <c r="C546" s="239"/>
      <c r="D546" s="239"/>
      <c r="E546" s="239"/>
      <c r="F546" s="239"/>
      <c r="G546" s="239"/>
      <c r="H546" s="239"/>
    </row>
    <row r="547" spans="1:8">
      <c r="A547" s="239"/>
      <c r="B547" s="239"/>
      <c r="C547" s="239"/>
      <c r="D547" s="239"/>
      <c r="E547" s="239"/>
      <c r="F547" s="239"/>
      <c r="G547" s="239"/>
      <c r="H547" s="239"/>
    </row>
    <row r="548" spans="1:8">
      <c r="A548" s="239"/>
      <c r="B548" s="239"/>
      <c r="C548" s="239"/>
      <c r="D548" s="239"/>
      <c r="E548" s="239"/>
      <c r="F548" s="239"/>
      <c r="G548" s="239"/>
      <c r="H548" s="239"/>
    </row>
    <row r="549" spans="1:8">
      <c r="A549" s="239"/>
      <c r="B549" s="239"/>
      <c r="C549" s="239"/>
      <c r="D549" s="239"/>
      <c r="E549" s="239"/>
      <c r="F549" s="239"/>
      <c r="G549" s="239"/>
      <c r="H549" s="239"/>
    </row>
    <row r="550" spans="1:8">
      <c r="A550" s="239"/>
      <c r="B550" s="239"/>
      <c r="C550" s="239"/>
      <c r="D550" s="239"/>
      <c r="E550" s="239"/>
      <c r="F550" s="239"/>
      <c r="G550" s="239"/>
      <c r="H550" s="239"/>
    </row>
    <row r="551" spans="1:8">
      <c r="A551" s="239"/>
      <c r="B551" s="239"/>
      <c r="C551" s="239"/>
      <c r="D551" s="239"/>
      <c r="E551" s="239"/>
      <c r="F551" s="239"/>
      <c r="G551" s="239"/>
      <c r="H551" s="239"/>
    </row>
    <row r="552" spans="1:8">
      <c r="A552" s="239"/>
      <c r="B552" s="239"/>
      <c r="C552" s="239"/>
      <c r="D552" s="239"/>
      <c r="E552" s="239"/>
      <c r="F552" s="239"/>
      <c r="G552" s="239"/>
      <c r="H552" s="239"/>
    </row>
    <row r="553" spans="1:8">
      <c r="A553" s="239"/>
      <c r="B553" s="239"/>
      <c r="C553" s="239"/>
      <c r="D553" s="239"/>
      <c r="E553" s="239"/>
      <c r="F553" s="239"/>
      <c r="G553" s="239"/>
      <c r="H553" s="239"/>
    </row>
    <row r="554" spans="1:8">
      <c r="A554" s="239"/>
      <c r="B554" s="239"/>
      <c r="C554" s="239"/>
      <c r="D554" s="239"/>
      <c r="E554" s="239"/>
      <c r="F554" s="239"/>
      <c r="G554" s="239"/>
      <c r="H554" s="239"/>
    </row>
    <row r="555" spans="1:8">
      <c r="A555" s="239"/>
      <c r="B555" s="239"/>
      <c r="C555" s="239"/>
      <c r="D555" s="239"/>
      <c r="E555" s="239"/>
      <c r="F555" s="239"/>
      <c r="G555" s="239"/>
      <c r="H555" s="239"/>
    </row>
    <row r="556" spans="1:8">
      <c r="A556" s="239"/>
      <c r="B556" s="239"/>
      <c r="C556" s="239"/>
      <c r="D556" s="239"/>
      <c r="E556" s="239"/>
      <c r="F556" s="239"/>
      <c r="G556" s="239"/>
      <c r="H556" s="239"/>
    </row>
    <row r="557" spans="1:8">
      <c r="A557" s="239"/>
      <c r="B557" s="239"/>
      <c r="C557" s="239"/>
      <c r="D557" s="239"/>
      <c r="E557" s="239"/>
      <c r="F557" s="239"/>
      <c r="G557" s="239"/>
      <c r="H557" s="239"/>
    </row>
    <row r="558" spans="1:8">
      <c r="A558" s="239"/>
      <c r="B558" s="239"/>
      <c r="C558" s="239"/>
      <c r="D558" s="239"/>
      <c r="E558" s="239"/>
      <c r="F558" s="239"/>
      <c r="G558" s="239"/>
      <c r="H558" s="239"/>
    </row>
    <row r="559" spans="1:8">
      <c r="A559" s="239"/>
      <c r="B559" s="239"/>
      <c r="C559" s="239"/>
      <c r="D559" s="239"/>
      <c r="E559" s="239"/>
      <c r="F559" s="239"/>
      <c r="G559" s="239"/>
      <c r="H559" s="239"/>
    </row>
    <row r="560" spans="1:8">
      <c r="A560" s="239"/>
      <c r="B560" s="239"/>
      <c r="C560" s="239"/>
      <c r="D560" s="239"/>
      <c r="E560" s="239"/>
      <c r="F560" s="239"/>
      <c r="G560" s="239"/>
      <c r="H560" s="239"/>
    </row>
    <row r="561" spans="1:8">
      <c r="A561" s="239"/>
      <c r="B561" s="239"/>
      <c r="C561" s="239"/>
      <c r="D561" s="239"/>
      <c r="E561" s="239"/>
      <c r="F561" s="239"/>
      <c r="G561" s="239"/>
      <c r="H561" s="239"/>
    </row>
    <row r="562" spans="1:8">
      <c r="A562" s="239"/>
      <c r="B562" s="239"/>
      <c r="C562" s="239"/>
      <c r="D562" s="239"/>
      <c r="E562" s="239"/>
      <c r="F562" s="239"/>
      <c r="G562" s="239"/>
      <c r="H562" s="239"/>
    </row>
    <row r="563" spans="1:8">
      <c r="A563" s="239"/>
      <c r="B563" s="239"/>
      <c r="C563" s="239"/>
      <c r="D563" s="239"/>
      <c r="E563" s="239"/>
      <c r="F563" s="239"/>
      <c r="G563" s="239"/>
      <c r="H563" s="239"/>
    </row>
    <row r="564" spans="1:8">
      <c r="A564" s="239"/>
      <c r="B564" s="239"/>
      <c r="C564" s="239"/>
      <c r="D564" s="239"/>
      <c r="E564" s="239"/>
      <c r="F564" s="239"/>
      <c r="G564" s="239"/>
      <c r="H564" s="239"/>
    </row>
    <row r="565" spans="1:8">
      <c r="A565" s="239"/>
      <c r="B565" s="239"/>
      <c r="C565" s="239"/>
      <c r="D565" s="239"/>
      <c r="E565" s="239"/>
      <c r="F565" s="239"/>
      <c r="G565" s="239"/>
      <c r="H565" s="239"/>
    </row>
    <row r="566" spans="1:8">
      <c r="A566" s="239"/>
      <c r="B566" s="239"/>
      <c r="C566" s="239"/>
      <c r="D566" s="239"/>
      <c r="E566" s="239"/>
      <c r="F566" s="239"/>
      <c r="G566" s="239"/>
      <c r="H566" s="239"/>
    </row>
    <row r="567" spans="1:8">
      <c r="A567" s="239"/>
      <c r="B567" s="239"/>
      <c r="C567" s="239"/>
      <c r="D567" s="239"/>
      <c r="E567" s="239"/>
      <c r="F567" s="239"/>
      <c r="G567" s="239"/>
      <c r="H567" s="239"/>
    </row>
    <row r="568" spans="1:8">
      <c r="A568" s="239"/>
      <c r="B568" s="239"/>
      <c r="C568" s="239"/>
      <c r="D568" s="239"/>
      <c r="E568" s="239"/>
      <c r="F568" s="239"/>
      <c r="G568" s="239"/>
      <c r="H568" s="239"/>
    </row>
    <row r="569" spans="1:8">
      <c r="A569" s="239"/>
      <c r="B569" s="239"/>
      <c r="C569" s="239"/>
      <c r="D569" s="239"/>
      <c r="E569" s="239"/>
      <c r="F569" s="239"/>
      <c r="G569" s="239"/>
      <c r="H569" s="239"/>
    </row>
    <row r="570" spans="1:8">
      <c r="A570" s="239"/>
      <c r="B570" s="239"/>
      <c r="C570" s="239"/>
      <c r="D570" s="239"/>
      <c r="E570" s="239"/>
      <c r="F570" s="239"/>
      <c r="G570" s="239"/>
      <c r="H570" s="239"/>
    </row>
    <row r="571" spans="1:8">
      <c r="A571" s="239"/>
      <c r="B571" s="239"/>
      <c r="C571" s="239"/>
      <c r="D571" s="239"/>
      <c r="E571" s="239"/>
      <c r="F571" s="239"/>
      <c r="G571" s="239"/>
      <c r="H571" s="239"/>
    </row>
    <row r="572" spans="1:8">
      <c r="A572" s="239"/>
      <c r="B572" s="239"/>
      <c r="C572" s="239"/>
      <c r="D572" s="239"/>
      <c r="E572" s="239"/>
      <c r="F572" s="239"/>
      <c r="G572" s="239"/>
      <c r="H572" s="239"/>
    </row>
    <row r="573" spans="1:8">
      <c r="A573" s="239"/>
      <c r="B573" s="239"/>
      <c r="C573" s="239"/>
      <c r="D573" s="239"/>
      <c r="E573" s="239"/>
      <c r="F573" s="239"/>
      <c r="G573" s="239"/>
      <c r="H573" s="239"/>
    </row>
    <row r="574" spans="1:8">
      <c r="A574" s="239"/>
      <c r="B574" s="239"/>
      <c r="C574" s="239"/>
      <c r="D574" s="239"/>
      <c r="E574" s="239"/>
      <c r="F574" s="239"/>
      <c r="G574" s="239"/>
      <c r="H574" s="239"/>
    </row>
    <row r="575" spans="1:8">
      <c r="A575" s="239"/>
      <c r="B575" s="239"/>
      <c r="C575" s="239"/>
      <c r="D575" s="239"/>
      <c r="E575" s="239"/>
      <c r="F575" s="239"/>
      <c r="G575" s="239"/>
      <c r="H575" s="239"/>
    </row>
    <row r="576" spans="1:8">
      <c r="A576" s="239"/>
      <c r="B576" s="239"/>
      <c r="C576" s="239"/>
      <c r="D576" s="239"/>
      <c r="E576" s="239"/>
      <c r="F576" s="239"/>
      <c r="G576" s="239"/>
      <c r="H576" s="239"/>
    </row>
    <row r="577" spans="1:8">
      <c r="A577" s="239"/>
      <c r="B577" s="239"/>
      <c r="C577" s="239"/>
      <c r="D577" s="239"/>
      <c r="E577" s="239"/>
      <c r="F577" s="239"/>
      <c r="G577" s="239"/>
      <c r="H577" s="239"/>
    </row>
    <row r="578" spans="1:8">
      <c r="A578" s="239"/>
      <c r="B578" s="239"/>
      <c r="C578" s="239"/>
      <c r="D578" s="239"/>
      <c r="E578" s="239"/>
      <c r="F578" s="239"/>
      <c r="G578" s="239"/>
      <c r="H578" s="239"/>
    </row>
    <row r="579" spans="1:8">
      <c r="A579" s="239"/>
      <c r="B579" s="239"/>
      <c r="C579" s="239"/>
      <c r="D579" s="239"/>
      <c r="E579" s="239"/>
      <c r="F579" s="239"/>
      <c r="G579" s="239"/>
      <c r="H579" s="239"/>
    </row>
    <row r="580" spans="1:8">
      <c r="A580" s="239"/>
      <c r="B580" s="239"/>
      <c r="C580" s="239"/>
      <c r="D580" s="239"/>
      <c r="E580" s="239"/>
      <c r="F580" s="239"/>
      <c r="G580" s="239"/>
      <c r="H580" s="239"/>
    </row>
    <row r="581" spans="1:8">
      <c r="A581" s="239"/>
      <c r="B581" s="239"/>
      <c r="C581" s="239"/>
      <c r="D581" s="239"/>
      <c r="E581" s="239"/>
      <c r="F581" s="239"/>
      <c r="G581" s="239"/>
      <c r="H581" s="239"/>
    </row>
    <row r="582" spans="1:8">
      <c r="A582" s="239"/>
      <c r="B582" s="239"/>
      <c r="C582" s="239"/>
      <c r="D582" s="239"/>
      <c r="E582" s="239"/>
      <c r="F582" s="239"/>
      <c r="G582" s="239"/>
      <c r="H582" s="239"/>
    </row>
    <row r="583" spans="1:8">
      <c r="A583" s="239"/>
      <c r="B583" s="239"/>
      <c r="C583" s="239"/>
      <c r="D583" s="239"/>
      <c r="E583" s="239"/>
      <c r="F583" s="239"/>
      <c r="G583" s="239"/>
      <c r="H583" s="239"/>
    </row>
    <row r="584" spans="1:8">
      <c r="A584" s="239"/>
      <c r="B584" s="239"/>
      <c r="C584" s="239"/>
      <c r="D584" s="239"/>
      <c r="E584" s="239"/>
      <c r="F584" s="239"/>
      <c r="G584" s="239"/>
      <c r="H584" s="239"/>
    </row>
    <row r="585" spans="1:8">
      <c r="A585" s="239"/>
      <c r="B585" s="239"/>
      <c r="C585" s="239"/>
      <c r="D585" s="239"/>
      <c r="E585" s="239"/>
      <c r="F585" s="239"/>
      <c r="G585" s="239"/>
      <c r="H585" s="239"/>
    </row>
    <row r="586" spans="1:8">
      <c r="A586" s="239"/>
      <c r="B586" s="239"/>
      <c r="C586" s="239"/>
      <c r="D586" s="239"/>
      <c r="E586" s="239"/>
      <c r="F586" s="239"/>
      <c r="G586" s="239"/>
      <c r="H586" s="239"/>
    </row>
    <row r="587" spans="1:8">
      <c r="A587" s="239"/>
      <c r="B587" s="239"/>
      <c r="C587" s="239"/>
      <c r="D587" s="239"/>
      <c r="E587" s="239"/>
      <c r="F587" s="239"/>
      <c r="G587" s="239"/>
      <c r="H587" s="239"/>
    </row>
    <row r="588" spans="1:8">
      <c r="A588" s="239"/>
      <c r="B588" s="239"/>
      <c r="C588" s="239"/>
      <c r="D588" s="239"/>
      <c r="E588" s="239"/>
      <c r="F588" s="239"/>
      <c r="G588" s="239"/>
      <c r="H588" s="239"/>
    </row>
    <row r="589" spans="1:8">
      <c r="A589" s="239"/>
      <c r="B589" s="239"/>
      <c r="C589" s="239"/>
      <c r="D589" s="239"/>
      <c r="E589" s="239"/>
      <c r="F589" s="239"/>
      <c r="G589" s="239"/>
      <c r="H589" s="239"/>
    </row>
    <row r="590" spans="1:8">
      <c r="A590" s="239"/>
      <c r="B590" s="239"/>
      <c r="C590" s="239"/>
      <c r="D590" s="239"/>
      <c r="E590" s="239"/>
      <c r="F590" s="239"/>
      <c r="G590" s="239"/>
      <c r="H590" s="239"/>
    </row>
    <row r="591" spans="1:8">
      <c r="A591" s="239"/>
      <c r="B591" s="239"/>
      <c r="C591" s="239"/>
      <c r="D591" s="239"/>
      <c r="E591" s="239"/>
      <c r="F591" s="239"/>
      <c r="G591" s="239"/>
      <c r="H591" s="239"/>
    </row>
    <row r="592" spans="1:8">
      <c r="A592" s="239"/>
      <c r="B592" s="239"/>
      <c r="C592" s="239"/>
      <c r="D592" s="239"/>
      <c r="E592" s="239"/>
      <c r="F592" s="239"/>
      <c r="G592" s="239"/>
      <c r="H592" s="239"/>
    </row>
    <row r="593" spans="1:8">
      <c r="A593" s="239"/>
      <c r="B593" s="239"/>
      <c r="C593" s="239"/>
      <c r="D593" s="239"/>
      <c r="E593" s="239"/>
      <c r="F593" s="239"/>
      <c r="G593" s="239"/>
      <c r="H593" s="239"/>
    </row>
    <row r="594" spans="1:8">
      <c r="A594" s="239"/>
      <c r="B594" s="239"/>
      <c r="C594" s="239"/>
      <c r="D594" s="239"/>
      <c r="E594" s="239"/>
      <c r="F594" s="239"/>
      <c r="G594" s="239"/>
      <c r="H594" s="239"/>
    </row>
    <row r="595" spans="1:8">
      <c r="A595" s="239"/>
      <c r="B595" s="239"/>
      <c r="C595" s="239"/>
      <c r="D595" s="239"/>
      <c r="E595" s="239"/>
      <c r="F595" s="239"/>
      <c r="G595" s="239"/>
      <c r="H595" s="239"/>
    </row>
    <row r="596" spans="1:8">
      <c r="A596" s="239"/>
      <c r="B596" s="239"/>
      <c r="C596" s="239"/>
      <c r="D596" s="239"/>
      <c r="E596" s="239"/>
      <c r="F596" s="239"/>
      <c r="G596" s="239"/>
      <c r="H596" s="239"/>
    </row>
    <row r="597" spans="1:8">
      <c r="A597" s="239"/>
      <c r="B597" s="239"/>
      <c r="C597" s="239"/>
      <c r="D597" s="239"/>
      <c r="E597" s="239"/>
      <c r="F597" s="239"/>
      <c r="G597" s="239"/>
      <c r="H597" s="239"/>
    </row>
    <row r="598" spans="1:8">
      <c r="A598" s="239"/>
      <c r="B598" s="239"/>
      <c r="C598" s="239"/>
      <c r="D598" s="239"/>
      <c r="E598" s="239"/>
      <c r="F598" s="239"/>
      <c r="G598" s="239"/>
      <c r="H598" s="239"/>
    </row>
    <row r="599" spans="1:8">
      <c r="A599" s="239"/>
      <c r="B599" s="239"/>
      <c r="C599" s="239"/>
      <c r="D599" s="239"/>
      <c r="E599" s="239"/>
      <c r="F599" s="239"/>
      <c r="G599" s="239"/>
      <c r="H599" s="239"/>
    </row>
    <row r="600" spans="1:8">
      <c r="A600" s="239"/>
      <c r="B600" s="239"/>
      <c r="C600" s="239"/>
      <c r="D600" s="239"/>
      <c r="E600" s="239"/>
      <c r="F600" s="239"/>
      <c r="G600" s="239"/>
      <c r="H600" s="239"/>
    </row>
    <row r="601" spans="1:8">
      <c r="A601" s="239"/>
      <c r="B601" s="239"/>
      <c r="C601" s="239"/>
      <c r="D601" s="239"/>
      <c r="E601" s="239"/>
      <c r="F601" s="239"/>
      <c r="G601" s="239"/>
      <c r="H601" s="239"/>
    </row>
    <row r="602" spans="1:8">
      <c r="A602" s="239"/>
      <c r="B602" s="239"/>
      <c r="C602" s="239"/>
      <c r="D602" s="239"/>
      <c r="E602" s="239"/>
      <c r="F602" s="239"/>
      <c r="G602" s="239"/>
      <c r="H602" s="239"/>
    </row>
    <row r="603" spans="1:8">
      <c r="A603" s="239"/>
      <c r="B603" s="239"/>
      <c r="C603" s="239"/>
      <c r="D603" s="239"/>
      <c r="E603" s="239"/>
      <c r="F603" s="239"/>
      <c r="G603" s="239"/>
      <c r="H603" s="239"/>
    </row>
    <row r="604" spans="1:8">
      <c r="A604" s="239"/>
      <c r="B604" s="239"/>
      <c r="C604" s="239"/>
      <c r="D604" s="239"/>
      <c r="E604" s="239"/>
      <c r="F604" s="239"/>
      <c r="G604" s="239"/>
      <c r="H604" s="239"/>
    </row>
    <row r="605" spans="1:8">
      <c r="A605" s="239"/>
      <c r="B605" s="239"/>
      <c r="C605" s="239"/>
      <c r="D605" s="239"/>
      <c r="E605" s="239"/>
      <c r="F605" s="239"/>
      <c r="G605" s="239"/>
      <c r="H605" s="239"/>
    </row>
    <row r="606" spans="1:8">
      <c r="A606" s="239"/>
      <c r="B606" s="239"/>
      <c r="C606" s="239"/>
      <c r="D606" s="239"/>
      <c r="E606" s="239"/>
      <c r="F606" s="239"/>
      <c r="G606" s="239"/>
      <c r="H606" s="239"/>
    </row>
    <row r="607" spans="1:8">
      <c r="A607" s="239"/>
      <c r="B607" s="239"/>
      <c r="C607" s="239"/>
      <c r="D607" s="239"/>
      <c r="E607" s="239"/>
      <c r="F607" s="239"/>
      <c r="G607" s="239"/>
      <c r="H607" s="239"/>
    </row>
    <row r="608" spans="1:8">
      <c r="A608" s="239"/>
      <c r="B608" s="239"/>
      <c r="C608" s="239"/>
      <c r="D608" s="239"/>
      <c r="E608" s="239"/>
      <c r="F608" s="239"/>
      <c r="G608" s="239"/>
      <c r="H608" s="239"/>
    </row>
    <row r="609" spans="1:8">
      <c r="A609" s="239"/>
      <c r="B609" s="239"/>
      <c r="C609" s="239"/>
      <c r="D609" s="239"/>
      <c r="E609" s="239"/>
      <c r="F609" s="239"/>
      <c r="G609" s="239"/>
      <c r="H609" s="239"/>
    </row>
    <row r="610" spans="1:8">
      <c r="A610" s="239"/>
      <c r="B610" s="239"/>
      <c r="C610" s="239"/>
      <c r="D610" s="239"/>
      <c r="E610" s="239"/>
      <c r="F610" s="239"/>
      <c r="G610" s="239"/>
      <c r="H610" s="239"/>
    </row>
    <row r="611" spans="1:8">
      <c r="A611" s="239"/>
      <c r="B611" s="239"/>
      <c r="C611" s="239"/>
      <c r="D611" s="239"/>
      <c r="E611" s="239"/>
      <c r="F611" s="239"/>
      <c r="G611" s="239"/>
      <c r="H611" s="239"/>
    </row>
    <row r="612" spans="1:8">
      <c r="A612" s="239"/>
      <c r="B612" s="239"/>
      <c r="C612" s="239"/>
      <c r="D612" s="239"/>
      <c r="E612" s="239"/>
      <c r="F612" s="239"/>
      <c r="G612" s="239"/>
      <c r="H612" s="239"/>
    </row>
    <row r="613" spans="1:8">
      <c r="A613" s="239"/>
      <c r="B613" s="239"/>
      <c r="C613" s="239"/>
      <c r="D613" s="239"/>
      <c r="E613" s="239"/>
      <c r="F613" s="239"/>
      <c r="G613" s="239"/>
      <c r="H613" s="239"/>
    </row>
    <row r="614" spans="1:8">
      <c r="A614" s="239"/>
      <c r="B614" s="239"/>
      <c r="C614" s="239"/>
      <c r="D614" s="239"/>
      <c r="E614" s="239"/>
      <c r="F614" s="239"/>
      <c r="G614" s="239"/>
      <c r="H614" s="239"/>
    </row>
    <row r="615" spans="1:8">
      <c r="A615" s="239"/>
      <c r="B615" s="239"/>
      <c r="C615" s="239"/>
      <c r="D615" s="239"/>
      <c r="E615" s="239"/>
      <c r="F615" s="239"/>
      <c r="G615" s="239"/>
      <c r="H615" s="239"/>
    </row>
    <row r="616" spans="1:8">
      <c r="A616" s="239"/>
      <c r="B616" s="239"/>
      <c r="C616" s="239"/>
      <c r="D616" s="239"/>
      <c r="E616" s="239"/>
      <c r="F616" s="239"/>
      <c r="G616" s="239"/>
      <c r="H616" s="239"/>
    </row>
    <row r="617" spans="1:8">
      <c r="A617" s="239"/>
      <c r="B617" s="239"/>
      <c r="C617" s="239"/>
      <c r="D617" s="239"/>
      <c r="E617" s="239"/>
      <c r="F617" s="239"/>
      <c r="G617" s="239"/>
      <c r="H617" s="239"/>
    </row>
    <row r="618" spans="1:8">
      <c r="A618" s="239"/>
      <c r="B618" s="239"/>
      <c r="C618" s="239"/>
      <c r="D618" s="239"/>
      <c r="E618" s="239"/>
      <c r="F618" s="239"/>
      <c r="G618" s="239"/>
      <c r="H618" s="239"/>
    </row>
    <row r="619" spans="1:8">
      <c r="A619" s="239"/>
      <c r="B619" s="239"/>
      <c r="C619" s="239"/>
      <c r="D619" s="239"/>
      <c r="E619" s="239"/>
      <c r="F619" s="239"/>
      <c r="G619" s="239"/>
      <c r="H619" s="239"/>
    </row>
    <row r="620" spans="1:8">
      <c r="A620" s="239"/>
      <c r="B620" s="239"/>
      <c r="C620" s="239"/>
      <c r="D620" s="239"/>
      <c r="E620" s="239"/>
      <c r="F620" s="239"/>
      <c r="G620" s="239"/>
      <c r="H620" s="239"/>
    </row>
    <row r="621" spans="1:8">
      <c r="A621" s="239"/>
      <c r="B621" s="239"/>
      <c r="C621" s="239"/>
      <c r="D621" s="239"/>
      <c r="E621" s="239"/>
      <c r="F621" s="239"/>
      <c r="G621" s="239"/>
      <c r="H621" s="239"/>
    </row>
    <row r="622" spans="1:8">
      <c r="A622" s="239"/>
      <c r="B622" s="239"/>
      <c r="C622" s="239"/>
      <c r="D622" s="239"/>
      <c r="E622" s="239"/>
      <c r="F622" s="239"/>
      <c r="G622" s="239"/>
      <c r="H622" s="239"/>
    </row>
    <row r="623" spans="1:8">
      <c r="A623" s="239"/>
      <c r="B623" s="239"/>
      <c r="C623" s="239"/>
      <c r="D623" s="239"/>
      <c r="E623" s="239"/>
      <c r="F623" s="239"/>
      <c r="G623" s="239"/>
      <c r="H623" s="239"/>
    </row>
    <row r="624" spans="1:8">
      <c r="A624" s="239"/>
      <c r="B624" s="239"/>
      <c r="C624" s="239"/>
      <c r="D624" s="239"/>
      <c r="E624" s="239"/>
      <c r="F624" s="239"/>
      <c r="G624" s="239"/>
      <c r="H624" s="239"/>
    </row>
    <row r="625" spans="1:8">
      <c r="A625" s="239"/>
      <c r="B625" s="239"/>
      <c r="C625" s="239"/>
      <c r="D625" s="239"/>
      <c r="E625" s="239"/>
      <c r="F625" s="239"/>
      <c r="G625" s="239"/>
      <c r="H625" s="239"/>
    </row>
    <row r="626" spans="1:8">
      <c r="A626" s="239"/>
      <c r="B626" s="239"/>
      <c r="C626" s="239"/>
      <c r="D626" s="239"/>
      <c r="E626" s="239"/>
      <c r="F626" s="239"/>
      <c r="G626" s="239"/>
      <c r="H626" s="239"/>
    </row>
    <row r="627" spans="1:8">
      <c r="A627" s="239"/>
      <c r="B627" s="239"/>
      <c r="C627" s="239"/>
      <c r="D627" s="239"/>
      <c r="E627" s="239"/>
      <c r="F627" s="239"/>
      <c r="G627" s="239"/>
      <c r="H627" s="239"/>
    </row>
    <row r="628" spans="1:8">
      <c r="A628" s="239"/>
      <c r="B628" s="239"/>
      <c r="C628" s="239"/>
      <c r="D628" s="239"/>
      <c r="E628" s="239"/>
      <c r="F628" s="239"/>
      <c r="G628" s="239"/>
      <c r="H628" s="239"/>
    </row>
    <row r="629" spans="1:8">
      <c r="A629" s="239"/>
      <c r="B629" s="239"/>
      <c r="C629" s="239"/>
      <c r="D629" s="239"/>
      <c r="E629" s="239"/>
      <c r="F629" s="239"/>
      <c r="G629" s="239"/>
      <c r="H629" s="239"/>
    </row>
    <row r="630" spans="1:8">
      <c r="A630" s="239"/>
      <c r="B630" s="239"/>
      <c r="C630" s="239"/>
      <c r="D630" s="239"/>
      <c r="E630" s="239"/>
      <c r="F630" s="239"/>
      <c r="G630" s="239"/>
      <c r="H630" s="239"/>
    </row>
    <row r="631" spans="1:8">
      <c r="A631" s="239"/>
      <c r="B631" s="239"/>
      <c r="C631" s="239"/>
      <c r="D631" s="239"/>
      <c r="E631" s="239"/>
      <c r="F631" s="239"/>
      <c r="G631" s="239"/>
      <c r="H631" s="239"/>
    </row>
    <row r="632" spans="1:8">
      <c r="A632" s="239"/>
      <c r="B632" s="239"/>
      <c r="C632" s="239"/>
      <c r="D632" s="239"/>
      <c r="E632" s="239"/>
      <c r="F632" s="239"/>
      <c r="G632" s="239"/>
      <c r="H632" s="239"/>
    </row>
    <row r="633" spans="1:8">
      <c r="A633" s="239"/>
      <c r="B633" s="239"/>
      <c r="C633" s="239"/>
      <c r="D633" s="239"/>
      <c r="E633" s="239"/>
      <c r="F633" s="239"/>
      <c r="G633" s="239"/>
      <c r="H633" s="239"/>
    </row>
    <row r="634" spans="1:8">
      <c r="A634" s="239"/>
      <c r="B634" s="239"/>
      <c r="C634" s="239"/>
      <c r="D634" s="239"/>
      <c r="E634" s="239"/>
      <c r="F634" s="239"/>
      <c r="G634" s="239"/>
      <c r="H634" s="239"/>
    </row>
    <row r="635" spans="1:8">
      <c r="A635" s="239"/>
      <c r="B635" s="239"/>
      <c r="C635" s="239"/>
      <c r="D635" s="239"/>
      <c r="E635" s="239"/>
      <c r="F635" s="239"/>
      <c r="G635" s="239"/>
      <c r="H635" s="239"/>
    </row>
    <row r="636" spans="1:8">
      <c r="A636" s="239"/>
      <c r="B636" s="239"/>
      <c r="C636" s="239"/>
      <c r="D636" s="239"/>
      <c r="E636" s="239"/>
      <c r="F636" s="239"/>
      <c r="G636" s="239"/>
      <c r="H636" s="239"/>
    </row>
    <row r="637" spans="1:8">
      <c r="A637" s="239"/>
      <c r="B637" s="239"/>
      <c r="C637" s="239"/>
      <c r="D637" s="239"/>
      <c r="E637" s="239"/>
      <c r="F637" s="239"/>
      <c r="G637" s="239"/>
      <c r="H637" s="239"/>
    </row>
    <row r="638" spans="1:8">
      <c r="A638" s="239"/>
      <c r="B638" s="239"/>
      <c r="C638" s="239"/>
      <c r="D638" s="239"/>
      <c r="E638" s="239"/>
      <c r="F638" s="239"/>
      <c r="G638" s="239"/>
      <c r="H638" s="239"/>
    </row>
    <row r="639" spans="1:8">
      <c r="A639" s="239"/>
      <c r="B639" s="239"/>
      <c r="C639" s="239"/>
      <c r="D639" s="239"/>
      <c r="E639" s="239"/>
      <c r="F639" s="239"/>
      <c r="G639" s="239"/>
      <c r="H639" s="239"/>
    </row>
    <row r="640" spans="1:8">
      <c r="A640" s="239"/>
      <c r="B640" s="239"/>
      <c r="C640" s="239"/>
      <c r="D640" s="239"/>
      <c r="E640" s="239"/>
      <c r="F640" s="239"/>
      <c r="G640" s="239"/>
      <c r="H640" s="239"/>
    </row>
    <row r="641" spans="1:8">
      <c r="A641" s="239"/>
      <c r="B641" s="239"/>
      <c r="C641" s="239"/>
      <c r="D641" s="239"/>
      <c r="E641" s="239"/>
      <c r="F641" s="239"/>
      <c r="G641" s="239"/>
      <c r="H641" s="239"/>
    </row>
    <row r="642" spans="1:8">
      <c r="A642" s="239"/>
      <c r="B642" s="239"/>
      <c r="C642" s="239"/>
      <c r="D642" s="239"/>
      <c r="E642" s="239"/>
      <c r="F642" s="239"/>
      <c r="G642" s="239"/>
      <c r="H642" s="239"/>
    </row>
    <row r="643" spans="1:8">
      <c r="A643" s="239"/>
      <c r="B643" s="239"/>
      <c r="C643" s="239"/>
      <c r="D643" s="239"/>
      <c r="E643" s="239"/>
      <c r="F643" s="239"/>
      <c r="G643" s="239"/>
      <c r="H643" s="239"/>
    </row>
    <row r="644" spans="1:8">
      <c r="A644" s="239"/>
      <c r="B644" s="239"/>
      <c r="C644" s="239"/>
      <c r="D644" s="239"/>
      <c r="E644" s="239"/>
      <c r="F644" s="239"/>
      <c r="G644" s="239"/>
      <c r="H644" s="239"/>
    </row>
    <row r="645" spans="1:8">
      <c r="A645" s="239"/>
      <c r="B645" s="239"/>
      <c r="C645" s="239"/>
      <c r="D645" s="239"/>
      <c r="E645" s="239"/>
      <c r="F645" s="239"/>
      <c r="G645" s="239"/>
      <c r="H645" s="239"/>
    </row>
    <row r="646" spans="1:8">
      <c r="A646" s="239"/>
      <c r="B646" s="239"/>
      <c r="C646" s="239"/>
      <c r="D646" s="239"/>
      <c r="E646" s="239"/>
      <c r="F646" s="239"/>
      <c r="G646" s="239"/>
      <c r="H646" s="239"/>
    </row>
    <row r="647" spans="1:8">
      <c r="A647" s="239"/>
      <c r="B647" s="239"/>
      <c r="C647" s="239"/>
      <c r="D647" s="239"/>
      <c r="E647" s="239"/>
      <c r="F647" s="239"/>
      <c r="G647" s="239"/>
      <c r="H647" s="239"/>
    </row>
    <row r="648" spans="1:8">
      <c r="A648" s="239"/>
      <c r="B648" s="239"/>
      <c r="C648" s="239"/>
      <c r="D648" s="239"/>
      <c r="E648" s="239"/>
      <c r="F648" s="239"/>
      <c r="G648" s="239"/>
      <c r="H648" s="239"/>
    </row>
    <row r="649" spans="1:8">
      <c r="A649" s="239"/>
      <c r="B649" s="239"/>
      <c r="C649" s="239"/>
      <c r="D649" s="239"/>
      <c r="E649" s="239"/>
      <c r="F649" s="239"/>
      <c r="G649" s="239"/>
      <c r="H649" s="239"/>
    </row>
    <row r="650" spans="1:8">
      <c r="A650" s="239"/>
      <c r="B650" s="239"/>
      <c r="C650" s="239"/>
      <c r="D650" s="239"/>
      <c r="E650" s="239"/>
      <c r="F650" s="239"/>
      <c r="G650" s="239"/>
      <c r="H650" s="239"/>
    </row>
    <row r="651" spans="1:8">
      <c r="A651" s="239"/>
      <c r="B651" s="239"/>
      <c r="C651" s="239"/>
      <c r="D651" s="239"/>
      <c r="E651" s="239"/>
      <c r="F651" s="239"/>
      <c r="G651" s="239"/>
      <c r="H651" s="239"/>
    </row>
    <row r="652" spans="1:8">
      <c r="A652" s="239"/>
      <c r="B652" s="239"/>
      <c r="C652" s="239"/>
      <c r="D652" s="239"/>
      <c r="E652" s="239"/>
      <c r="F652" s="239"/>
      <c r="G652" s="239"/>
      <c r="H652" s="239"/>
    </row>
    <row r="653" spans="1:8">
      <c r="A653" s="239"/>
      <c r="B653" s="239"/>
      <c r="C653" s="239"/>
      <c r="D653" s="239"/>
      <c r="E653" s="239"/>
      <c r="F653" s="239"/>
      <c r="G653" s="239"/>
      <c r="H653" s="239"/>
    </row>
    <row r="654" spans="1:8">
      <c r="A654" s="239"/>
      <c r="B654" s="239"/>
      <c r="C654" s="239"/>
      <c r="D654" s="239"/>
      <c r="E654" s="239"/>
      <c r="F654" s="239"/>
      <c r="G654" s="239"/>
      <c r="H654" s="239"/>
    </row>
    <row r="655" spans="1:8">
      <c r="A655" s="239"/>
      <c r="B655" s="239"/>
      <c r="C655" s="239"/>
      <c r="D655" s="239"/>
      <c r="E655" s="239"/>
      <c r="F655" s="239"/>
      <c r="G655" s="239"/>
      <c r="H655" s="239"/>
    </row>
    <row r="656" spans="1:8">
      <c r="A656" s="239"/>
      <c r="B656" s="239"/>
      <c r="C656" s="239"/>
      <c r="D656" s="239"/>
      <c r="E656" s="239"/>
      <c r="F656" s="239"/>
      <c r="G656" s="239"/>
      <c r="H656" s="239"/>
    </row>
    <row r="657" spans="1:8">
      <c r="A657" s="239"/>
      <c r="B657" s="239"/>
      <c r="C657" s="239"/>
      <c r="D657" s="239"/>
      <c r="E657" s="239"/>
      <c r="F657" s="239"/>
      <c r="G657" s="239"/>
      <c r="H657" s="239"/>
    </row>
    <row r="658" spans="1:8">
      <c r="A658" s="239"/>
      <c r="B658" s="239"/>
      <c r="C658" s="239"/>
      <c r="D658" s="239"/>
      <c r="E658" s="239"/>
      <c r="F658" s="239"/>
      <c r="G658" s="239"/>
      <c r="H658" s="239"/>
    </row>
    <row r="659" spans="1:8">
      <c r="A659" s="239"/>
      <c r="B659" s="239"/>
      <c r="C659" s="239"/>
      <c r="D659" s="239"/>
      <c r="E659" s="239"/>
      <c r="F659" s="239"/>
      <c r="G659" s="239"/>
      <c r="H659" s="239"/>
    </row>
    <row r="660" spans="1:8">
      <c r="A660" s="239"/>
      <c r="B660" s="239"/>
      <c r="C660" s="239"/>
      <c r="D660" s="239"/>
      <c r="E660" s="239"/>
      <c r="F660" s="239"/>
      <c r="G660" s="239"/>
      <c r="H660" s="239"/>
    </row>
    <row r="661" spans="1:8">
      <c r="A661" s="239"/>
      <c r="B661" s="239"/>
      <c r="C661" s="239"/>
      <c r="D661" s="239"/>
      <c r="E661" s="239"/>
      <c r="F661" s="239"/>
      <c r="G661" s="239"/>
      <c r="H661" s="239"/>
    </row>
    <row r="662" spans="1:8">
      <c r="A662" s="239"/>
      <c r="B662" s="239"/>
      <c r="C662" s="239"/>
      <c r="D662" s="239"/>
      <c r="E662" s="239"/>
      <c r="F662" s="239"/>
      <c r="G662" s="239"/>
      <c r="H662" s="239"/>
    </row>
    <row r="663" spans="1:8">
      <c r="A663" s="239"/>
      <c r="B663" s="239"/>
      <c r="C663" s="239"/>
      <c r="D663" s="239"/>
      <c r="E663" s="239"/>
      <c r="F663" s="239"/>
      <c r="G663" s="239"/>
      <c r="H663" s="239"/>
    </row>
    <row r="664" spans="1:8">
      <c r="A664" s="239"/>
      <c r="B664" s="239"/>
      <c r="C664" s="239"/>
      <c r="D664" s="239"/>
      <c r="E664" s="239"/>
      <c r="F664" s="239"/>
      <c r="G664" s="239"/>
      <c r="H664" s="239"/>
    </row>
    <row r="665" spans="1:8">
      <c r="A665" s="239"/>
      <c r="B665" s="239"/>
      <c r="C665" s="239"/>
      <c r="D665" s="239"/>
      <c r="E665" s="239"/>
      <c r="F665" s="239"/>
      <c r="G665" s="239"/>
      <c r="H665" s="239"/>
    </row>
    <row r="666" spans="1:8">
      <c r="A666" s="239"/>
      <c r="B666" s="239"/>
      <c r="C666" s="239"/>
      <c r="D666" s="239"/>
      <c r="E666" s="239"/>
      <c r="F666" s="239"/>
      <c r="G666" s="239"/>
      <c r="H666" s="239"/>
    </row>
    <row r="667" spans="1:8">
      <c r="A667" s="239"/>
      <c r="B667" s="239"/>
      <c r="C667" s="239"/>
      <c r="D667" s="239"/>
      <c r="E667" s="239"/>
      <c r="F667" s="239"/>
      <c r="G667" s="239"/>
      <c r="H667" s="239"/>
    </row>
    <row r="668" spans="1:8">
      <c r="A668" s="239"/>
      <c r="B668" s="239"/>
      <c r="C668" s="239"/>
      <c r="D668" s="239"/>
      <c r="E668" s="239"/>
      <c r="F668" s="239"/>
      <c r="G668" s="239"/>
      <c r="H668" s="239"/>
    </row>
    <row r="669" spans="1:8">
      <c r="A669" s="239"/>
      <c r="B669" s="239"/>
      <c r="C669" s="239"/>
      <c r="D669" s="239"/>
      <c r="E669" s="239"/>
      <c r="F669" s="239"/>
      <c r="G669" s="239"/>
      <c r="H669" s="239"/>
    </row>
    <row r="670" spans="1:8">
      <c r="A670" s="239"/>
      <c r="B670" s="239"/>
      <c r="C670" s="239"/>
      <c r="D670" s="239"/>
      <c r="E670" s="239"/>
      <c r="F670" s="239"/>
      <c r="G670" s="239"/>
      <c r="H670" s="239"/>
    </row>
    <row r="671" spans="1:8">
      <c r="A671" s="239"/>
      <c r="B671" s="239"/>
      <c r="C671" s="239"/>
      <c r="D671" s="239"/>
      <c r="E671" s="239"/>
      <c r="F671" s="239"/>
      <c r="G671" s="239"/>
      <c r="H671" s="239"/>
    </row>
    <row r="672" spans="1:8">
      <c r="A672" s="239"/>
      <c r="B672" s="239"/>
      <c r="C672" s="239"/>
      <c r="D672" s="239"/>
      <c r="E672" s="239"/>
      <c r="F672" s="239"/>
      <c r="G672" s="239"/>
      <c r="H672" s="239"/>
    </row>
    <row r="673" spans="1:8">
      <c r="A673" s="239"/>
      <c r="B673" s="239"/>
      <c r="C673" s="239"/>
      <c r="D673" s="239"/>
      <c r="E673" s="239"/>
      <c r="F673" s="239"/>
      <c r="G673" s="239"/>
      <c r="H673" s="239"/>
    </row>
    <row r="674" spans="1:8">
      <c r="A674" s="239"/>
      <c r="B674" s="239"/>
      <c r="C674" s="239"/>
      <c r="D674" s="239"/>
      <c r="E674" s="239"/>
      <c r="F674" s="239"/>
      <c r="G674" s="239"/>
      <c r="H674" s="239"/>
    </row>
    <row r="675" spans="1:8">
      <c r="A675" s="239"/>
      <c r="B675" s="239"/>
      <c r="C675" s="239"/>
      <c r="D675" s="239"/>
      <c r="E675" s="239"/>
      <c r="F675" s="239"/>
      <c r="G675" s="239"/>
      <c r="H675" s="239"/>
    </row>
    <row r="676" spans="1:8">
      <c r="A676" s="239"/>
      <c r="B676" s="239"/>
      <c r="C676" s="239"/>
      <c r="D676" s="239"/>
      <c r="E676" s="239"/>
      <c r="F676" s="239"/>
      <c r="G676" s="239"/>
      <c r="H676" s="239"/>
    </row>
    <row r="677" spans="1:8">
      <c r="A677" s="239"/>
      <c r="B677" s="239"/>
      <c r="C677" s="239"/>
      <c r="D677" s="239"/>
      <c r="E677" s="239"/>
      <c r="F677" s="239"/>
      <c r="G677" s="239"/>
      <c r="H677" s="239"/>
    </row>
    <row r="678" spans="1:8">
      <c r="A678" s="239"/>
      <c r="B678" s="239"/>
      <c r="C678" s="239"/>
      <c r="D678" s="239"/>
      <c r="E678" s="239"/>
      <c r="F678" s="239"/>
      <c r="G678" s="239"/>
      <c r="H678" s="239"/>
    </row>
    <row r="679" spans="1:8">
      <c r="A679" s="239"/>
      <c r="B679" s="239"/>
      <c r="C679" s="239"/>
      <c r="D679" s="239"/>
      <c r="E679" s="239"/>
      <c r="F679" s="239"/>
      <c r="G679" s="239"/>
      <c r="H679" s="239"/>
    </row>
    <row r="680" spans="1:8">
      <c r="A680" s="239"/>
      <c r="B680" s="239"/>
      <c r="C680" s="239"/>
      <c r="D680" s="239"/>
      <c r="E680" s="239"/>
      <c r="F680" s="239"/>
      <c r="G680" s="239"/>
      <c r="H680" s="239"/>
    </row>
    <row r="681" spans="1:8">
      <c r="A681" s="239"/>
      <c r="B681" s="239"/>
      <c r="C681" s="239"/>
      <c r="D681" s="239"/>
      <c r="E681" s="239"/>
      <c r="F681" s="239"/>
      <c r="G681" s="239"/>
      <c r="H681" s="239"/>
    </row>
    <row r="682" spans="1:8">
      <c r="A682" s="239"/>
      <c r="B682" s="239"/>
      <c r="C682" s="239"/>
      <c r="D682" s="239"/>
      <c r="E682" s="239"/>
      <c r="F682" s="239"/>
      <c r="G682" s="239"/>
      <c r="H682" s="239"/>
    </row>
    <row r="683" spans="1:8">
      <c r="A683" s="239"/>
      <c r="B683" s="239"/>
      <c r="C683" s="239"/>
      <c r="D683" s="239"/>
      <c r="E683" s="239"/>
      <c r="F683" s="239"/>
      <c r="G683" s="239"/>
      <c r="H683" s="239"/>
    </row>
    <row r="684" spans="1:8">
      <c r="A684" s="239"/>
      <c r="B684" s="239"/>
      <c r="C684" s="239"/>
      <c r="D684" s="239"/>
      <c r="E684" s="239"/>
      <c r="F684" s="239"/>
      <c r="G684" s="239"/>
      <c r="H684" s="239"/>
    </row>
    <row r="685" spans="1:8">
      <c r="A685" s="239"/>
      <c r="B685" s="239"/>
      <c r="C685" s="239"/>
      <c r="D685" s="239"/>
      <c r="E685" s="239"/>
      <c r="F685" s="239"/>
      <c r="G685" s="239"/>
      <c r="H685" s="239"/>
    </row>
    <row r="686" spans="1:8">
      <c r="A686" s="239"/>
      <c r="B686" s="239"/>
      <c r="C686" s="239"/>
      <c r="D686" s="239"/>
      <c r="E686" s="239"/>
      <c r="F686" s="239"/>
      <c r="G686" s="239"/>
      <c r="H686" s="239"/>
    </row>
    <row r="687" spans="1:8">
      <c r="A687" s="239"/>
      <c r="B687" s="239"/>
      <c r="C687" s="239"/>
      <c r="D687" s="239"/>
      <c r="E687" s="239"/>
      <c r="F687" s="239"/>
      <c r="G687" s="239"/>
      <c r="H687" s="239"/>
    </row>
    <row r="688" spans="1:8">
      <c r="A688" s="239"/>
      <c r="B688" s="239"/>
      <c r="C688" s="239"/>
      <c r="D688" s="239"/>
      <c r="E688" s="239"/>
      <c r="F688" s="239"/>
      <c r="G688" s="239"/>
      <c r="H688" s="239"/>
    </row>
    <row r="689" spans="1:8">
      <c r="A689" s="239"/>
      <c r="B689" s="239"/>
      <c r="C689" s="239"/>
      <c r="D689" s="239"/>
      <c r="E689" s="239"/>
      <c r="F689" s="239"/>
      <c r="G689" s="239"/>
      <c r="H689" s="239"/>
    </row>
    <row r="690" spans="1:8">
      <c r="A690" s="239"/>
      <c r="B690" s="239"/>
      <c r="C690" s="239"/>
      <c r="D690" s="239"/>
      <c r="E690" s="239"/>
      <c r="F690" s="239"/>
      <c r="G690" s="239"/>
      <c r="H690" s="239"/>
    </row>
    <row r="691" spans="1:8">
      <c r="A691" s="239"/>
      <c r="B691" s="239"/>
      <c r="C691" s="239"/>
      <c r="D691" s="239"/>
      <c r="E691" s="239"/>
      <c r="F691" s="239"/>
      <c r="G691" s="239"/>
      <c r="H691" s="239"/>
    </row>
    <row r="692" spans="1:8">
      <c r="A692" s="239"/>
      <c r="B692" s="239"/>
      <c r="C692" s="239"/>
      <c r="D692" s="239"/>
      <c r="E692" s="239"/>
      <c r="F692" s="239"/>
      <c r="G692" s="239"/>
      <c r="H692" s="239"/>
    </row>
    <row r="693" spans="1:8">
      <c r="A693" s="239"/>
      <c r="B693" s="239"/>
      <c r="C693" s="239"/>
      <c r="D693" s="239"/>
      <c r="E693" s="239"/>
      <c r="F693" s="239"/>
      <c r="G693" s="239"/>
      <c r="H693" s="239"/>
    </row>
    <row r="694" spans="1:8">
      <c r="A694" s="239"/>
      <c r="B694" s="239"/>
      <c r="C694" s="239"/>
      <c r="D694" s="239"/>
      <c r="E694" s="239"/>
      <c r="F694" s="239"/>
      <c r="G694" s="239"/>
      <c r="H694" s="239"/>
    </row>
    <row r="695" spans="1:8">
      <c r="A695" s="239"/>
      <c r="B695" s="239"/>
      <c r="C695" s="239"/>
      <c r="D695" s="239"/>
      <c r="E695" s="239"/>
      <c r="F695" s="239"/>
      <c r="G695" s="239"/>
      <c r="H695" s="239"/>
    </row>
    <row r="696" spans="1:8">
      <c r="A696" s="239"/>
      <c r="B696" s="239"/>
      <c r="C696" s="239"/>
      <c r="D696" s="239"/>
      <c r="E696" s="239"/>
      <c r="F696" s="239"/>
      <c r="G696" s="239"/>
      <c r="H696" s="239"/>
    </row>
    <row r="697" spans="1:8">
      <c r="A697" s="239"/>
      <c r="B697" s="239"/>
      <c r="C697" s="239"/>
      <c r="D697" s="239"/>
      <c r="E697" s="239"/>
      <c r="F697" s="239"/>
      <c r="G697" s="239"/>
      <c r="H697" s="239"/>
    </row>
    <row r="698" spans="1:8">
      <c r="A698" s="239"/>
      <c r="B698" s="239"/>
      <c r="C698" s="239"/>
      <c r="D698" s="239"/>
      <c r="E698" s="239"/>
      <c r="F698" s="239"/>
      <c r="G698" s="239"/>
      <c r="H698" s="239"/>
    </row>
    <row r="699" spans="1:8">
      <c r="A699" s="239"/>
      <c r="B699" s="239"/>
      <c r="C699" s="239"/>
      <c r="D699" s="239"/>
      <c r="E699" s="239"/>
      <c r="F699" s="239"/>
      <c r="G699" s="239"/>
      <c r="H699" s="239"/>
    </row>
    <row r="700" spans="1:8">
      <c r="A700" s="239"/>
      <c r="B700" s="239"/>
      <c r="C700" s="239"/>
      <c r="D700" s="239"/>
      <c r="E700" s="239"/>
      <c r="F700" s="239"/>
      <c r="G700" s="239"/>
      <c r="H700" s="239"/>
    </row>
    <row r="701" spans="1:8">
      <c r="A701" s="239"/>
      <c r="B701" s="239"/>
      <c r="C701" s="239"/>
      <c r="D701" s="239"/>
      <c r="E701" s="239"/>
      <c r="F701" s="239"/>
      <c r="G701" s="239"/>
      <c r="H701" s="239"/>
    </row>
    <row r="702" spans="1:8">
      <c r="A702" s="239"/>
      <c r="B702" s="239"/>
      <c r="C702" s="239"/>
      <c r="D702" s="239"/>
      <c r="E702" s="239"/>
      <c r="F702" s="239"/>
      <c r="G702" s="239"/>
      <c r="H702" s="239"/>
    </row>
    <row r="703" spans="1:8">
      <c r="A703" s="239"/>
      <c r="B703" s="239"/>
      <c r="C703" s="239"/>
      <c r="D703" s="239"/>
      <c r="E703" s="239"/>
      <c r="F703" s="239"/>
      <c r="G703" s="239"/>
      <c r="H703" s="239"/>
    </row>
    <row r="704" spans="1:8">
      <c r="A704" s="239"/>
      <c r="B704" s="239"/>
      <c r="C704" s="239"/>
      <c r="D704" s="239"/>
      <c r="E704" s="239"/>
      <c r="F704" s="239"/>
      <c r="G704" s="239"/>
      <c r="H704" s="239"/>
    </row>
    <row r="705" spans="1:8">
      <c r="A705" s="239"/>
      <c r="B705" s="239"/>
      <c r="C705" s="239"/>
      <c r="D705" s="239"/>
      <c r="E705" s="239"/>
      <c r="F705" s="239"/>
      <c r="G705" s="239"/>
      <c r="H705" s="239"/>
    </row>
    <row r="706" spans="1:8">
      <c r="A706" s="239"/>
      <c r="B706" s="239"/>
      <c r="C706" s="239"/>
      <c r="D706" s="239"/>
      <c r="E706" s="239"/>
      <c r="F706" s="239"/>
      <c r="G706" s="239"/>
      <c r="H706" s="239"/>
    </row>
    <row r="707" spans="1:8">
      <c r="A707" s="239"/>
      <c r="B707" s="239"/>
      <c r="C707" s="239"/>
      <c r="D707" s="239"/>
      <c r="E707" s="239"/>
      <c r="F707" s="239"/>
      <c r="G707" s="239"/>
      <c r="H707" s="239"/>
    </row>
    <row r="708" spans="1:8">
      <c r="A708" s="239"/>
      <c r="B708" s="239"/>
      <c r="C708" s="239"/>
      <c r="D708" s="239"/>
      <c r="E708" s="239"/>
      <c r="F708" s="239"/>
      <c r="G708" s="239"/>
      <c r="H708" s="239"/>
    </row>
    <row r="709" spans="1:8">
      <c r="A709" s="239"/>
      <c r="B709" s="239"/>
      <c r="C709" s="239"/>
      <c r="D709" s="239"/>
      <c r="E709" s="239"/>
      <c r="F709" s="239"/>
      <c r="G709" s="239"/>
      <c r="H709" s="239"/>
    </row>
    <row r="710" spans="1:8">
      <c r="A710" s="239"/>
      <c r="B710" s="239"/>
      <c r="C710" s="239"/>
      <c r="D710" s="239"/>
      <c r="E710" s="239"/>
      <c r="F710" s="239"/>
      <c r="G710" s="239"/>
      <c r="H710" s="239"/>
    </row>
    <row r="711" spans="1:8">
      <c r="A711" s="239"/>
      <c r="B711" s="239"/>
      <c r="C711" s="239"/>
      <c r="D711" s="239"/>
      <c r="E711" s="239"/>
      <c r="F711" s="239"/>
      <c r="G711" s="239"/>
      <c r="H711" s="239"/>
    </row>
    <row r="712" spans="1:8">
      <c r="A712" s="239"/>
      <c r="B712" s="239"/>
      <c r="C712" s="239"/>
      <c r="D712" s="239"/>
      <c r="E712" s="239"/>
      <c r="F712" s="239"/>
      <c r="G712" s="239"/>
      <c r="H712" s="239"/>
    </row>
    <row r="713" spans="1:8">
      <c r="A713" s="239"/>
      <c r="B713" s="239"/>
      <c r="C713" s="239"/>
      <c r="D713" s="239"/>
      <c r="E713" s="239"/>
      <c r="F713" s="239"/>
      <c r="G713" s="239"/>
      <c r="H713" s="239"/>
    </row>
    <row r="714" spans="1:8">
      <c r="A714" s="239"/>
      <c r="B714" s="239"/>
      <c r="C714" s="239"/>
      <c r="D714" s="239"/>
      <c r="E714" s="239"/>
      <c r="F714" s="239"/>
      <c r="G714" s="239"/>
      <c r="H714" s="239"/>
    </row>
    <row r="715" spans="1:8">
      <c r="A715" s="239"/>
      <c r="B715" s="239"/>
      <c r="C715" s="239"/>
      <c r="D715" s="239"/>
      <c r="E715" s="239"/>
      <c r="F715" s="239"/>
      <c r="G715" s="239"/>
      <c r="H715" s="239"/>
    </row>
    <row r="716" spans="1:8">
      <c r="A716" s="239"/>
      <c r="B716" s="239"/>
      <c r="C716" s="239"/>
      <c r="D716" s="239"/>
      <c r="E716" s="239"/>
      <c r="F716" s="239"/>
      <c r="G716" s="239"/>
      <c r="H716" s="239"/>
    </row>
    <row r="717" spans="1:8">
      <c r="A717" s="239"/>
      <c r="B717" s="239"/>
      <c r="C717" s="239"/>
      <c r="D717" s="239"/>
      <c r="E717" s="239"/>
      <c r="F717" s="239"/>
      <c r="G717" s="239"/>
      <c r="H717" s="239"/>
    </row>
    <row r="718" spans="1:8">
      <c r="A718" s="239"/>
      <c r="B718" s="239"/>
      <c r="C718" s="239"/>
      <c r="D718" s="239"/>
      <c r="E718" s="239"/>
      <c r="F718" s="239"/>
      <c r="G718" s="239"/>
      <c r="H718" s="239"/>
    </row>
    <row r="719" spans="1:8">
      <c r="A719" s="239"/>
      <c r="B719" s="239"/>
      <c r="C719" s="239"/>
      <c r="D719" s="239"/>
      <c r="E719" s="239"/>
      <c r="F719" s="239"/>
      <c r="G719" s="239"/>
      <c r="H719" s="239"/>
    </row>
    <row r="720" spans="1:8">
      <c r="A720" s="239"/>
      <c r="B720" s="239"/>
      <c r="C720" s="239"/>
      <c r="D720" s="239"/>
      <c r="E720" s="239"/>
      <c r="F720" s="239"/>
      <c r="G720" s="239"/>
      <c r="H720" s="239"/>
    </row>
    <row r="721" spans="1:8">
      <c r="A721" s="239"/>
      <c r="B721" s="239"/>
      <c r="C721" s="239"/>
      <c r="D721" s="239"/>
      <c r="E721" s="239"/>
      <c r="F721" s="239"/>
      <c r="G721" s="239"/>
      <c r="H721" s="239"/>
    </row>
    <row r="722" spans="1:8">
      <c r="A722" s="239"/>
      <c r="B722" s="239"/>
      <c r="C722" s="239"/>
      <c r="D722" s="239"/>
      <c r="E722" s="239"/>
      <c r="F722" s="239"/>
      <c r="G722" s="239"/>
      <c r="H722" s="239"/>
    </row>
    <row r="723" spans="1:8">
      <c r="A723" s="239"/>
      <c r="B723" s="239"/>
      <c r="C723" s="239"/>
      <c r="D723" s="239"/>
      <c r="E723" s="239"/>
      <c r="F723" s="239"/>
      <c r="G723" s="239"/>
      <c r="H723" s="239"/>
    </row>
    <row r="724" spans="1:8">
      <c r="A724" s="239"/>
      <c r="B724" s="239"/>
      <c r="C724" s="239"/>
      <c r="D724" s="239"/>
      <c r="E724" s="239"/>
      <c r="F724" s="239"/>
      <c r="G724" s="239"/>
      <c r="H724" s="239"/>
    </row>
    <row r="725" spans="1:8">
      <c r="A725" s="239"/>
      <c r="B725" s="239"/>
      <c r="C725" s="239"/>
      <c r="D725" s="239"/>
      <c r="E725" s="239"/>
      <c r="F725" s="239"/>
      <c r="G725" s="239"/>
      <c r="H725" s="239"/>
    </row>
    <row r="726" spans="1:8">
      <c r="A726" s="239"/>
      <c r="B726" s="239"/>
      <c r="C726" s="239"/>
      <c r="D726" s="239"/>
      <c r="E726" s="239"/>
      <c r="F726" s="239"/>
      <c r="G726" s="239"/>
      <c r="H726" s="239"/>
    </row>
    <row r="727" spans="1:8">
      <c r="A727" s="239"/>
      <c r="B727" s="239"/>
      <c r="C727" s="239"/>
      <c r="D727" s="239"/>
      <c r="E727" s="239"/>
      <c r="F727" s="239"/>
      <c r="G727" s="239"/>
      <c r="H727" s="239"/>
    </row>
    <row r="728" spans="1:8">
      <c r="A728" s="239"/>
      <c r="B728" s="239"/>
      <c r="C728" s="239"/>
      <c r="D728" s="239"/>
      <c r="E728" s="239"/>
      <c r="F728" s="239"/>
      <c r="G728" s="239"/>
      <c r="H728" s="239"/>
    </row>
    <row r="729" spans="1:8">
      <c r="A729" s="239"/>
      <c r="B729" s="239"/>
      <c r="C729" s="239"/>
      <c r="D729" s="239"/>
      <c r="E729" s="239"/>
      <c r="F729" s="239"/>
      <c r="G729" s="239"/>
      <c r="H729" s="239"/>
    </row>
    <row r="730" spans="1:8">
      <c r="A730" s="239"/>
      <c r="B730" s="239"/>
      <c r="C730" s="239"/>
      <c r="D730" s="239"/>
      <c r="E730" s="239"/>
      <c r="F730" s="239"/>
      <c r="G730" s="239"/>
      <c r="H730" s="239"/>
    </row>
    <row r="731" spans="1:8">
      <c r="A731" s="239"/>
      <c r="B731" s="239"/>
      <c r="C731" s="239"/>
      <c r="D731" s="239"/>
      <c r="E731" s="239"/>
      <c r="F731" s="239"/>
      <c r="G731" s="239"/>
      <c r="H731" s="239"/>
    </row>
    <row r="732" spans="1:8">
      <c r="A732" s="239"/>
      <c r="B732" s="239"/>
      <c r="C732" s="239"/>
      <c r="D732" s="239"/>
      <c r="E732" s="239"/>
      <c r="F732" s="239"/>
      <c r="G732" s="239"/>
      <c r="H732" s="239"/>
    </row>
    <row r="733" spans="1:8">
      <c r="A733" s="239"/>
      <c r="B733" s="239"/>
      <c r="C733" s="239"/>
      <c r="D733" s="239"/>
      <c r="E733" s="239"/>
      <c r="F733" s="239"/>
      <c r="G733" s="239"/>
      <c r="H733" s="239"/>
    </row>
    <row r="734" spans="1:8">
      <c r="A734" s="239"/>
      <c r="B734" s="239"/>
      <c r="C734" s="239"/>
      <c r="D734" s="239"/>
      <c r="E734" s="239"/>
      <c r="F734" s="239"/>
      <c r="G734" s="239"/>
      <c r="H734" s="239"/>
    </row>
    <row r="735" spans="1:8">
      <c r="A735" s="239"/>
      <c r="B735" s="239"/>
      <c r="C735" s="239"/>
      <c r="D735" s="239"/>
      <c r="E735" s="239"/>
      <c r="F735" s="239"/>
      <c r="G735" s="239"/>
      <c r="H735" s="239"/>
    </row>
    <row r="736" spans="1:8">
      <c r="A736" s="239"/>
      <c r="B736" s="239"/>
      <c r="C736" s="239"/>
      <c r="D736" s="239"/>
      <c r="E736" s="239"/>
      <c r="F736" s="239"/>
      <c r="G736" s="239"/>
      <c r="H736" s="239"/>
    </row>
    <row r="737" spans="1:8">
      <c r="A737" s="239"/>
      <c r="B737" s="239"/>
      <c r="C737" s="239"/>
      <c r="D737" s="239"/>
      <c r="E737" s="239"/>
      <c r="F737" s="239"/>
      <c r="G737" s="239"/>
      <c r="H737" s="239"/>
    </row>
    <row r="738" spans="1:8">
      <c r="A738" s="239"/>
      <c r="B738" s="239"/>
      <c r="C738" s="239"/>
      <c r="D738" s="239"/>
      <c r="E738" s="239"/>
      <c r="F738" s="239"/>
      <c r="G738" s="239"/>
      <c r="H738" s="239"/>
    </row>
    <row r="739" spans="1:8">
      <c r="A739" s="239"/>
      <c r="B739" s="239"/>
      <c r="C739" s="239"/>
      <c r="D739" s="239"/>
      <c r="E739" s="239"/>
      <c r="F739" s="239"/>
      <c r="G739" s="239"/>
      <c r="H739" s="239"/>
    </row>
    <row r="740" spans="1:8">
      <c r="A740" s="239"/>
      <c r="B740" s="239"/>
      <c r="C740" s="239"/>
      <c r="D740" s="239"/>
      <c r="E740" s="239"/>
      <c r="F740" s="239"/>
      <c r="G740" s="239"/>
      <c r="H740" s="239"/>
    </row>
    <row r="741" spans="1:8">
      <c r="A741" s="239"/>
      <c r="B741" s="239"/>
      <c r="C741" s="239"/>
      <c r="D741" s="239"/>
      <c r="E741" s="239"/>
      <c r="F741" s="239"/>
      <c r="G741" s="239"/>
      <c r="H741" s="239"/>
    </row>
    <row r="742" spans="1:8">
      <c r="A742" s="239"/>
      <c r="B742" s="239"/>
      <c r="C742" s="239"/>
      <c r="D742" s="239"/>
      <c r="E742" s="239"/>
      <c r="F742" s="239"/>
      <c r="G742" s="239"/>
      <c r="H742" s="239"/>
    </row>
    <row r="743" spans="1:8">
      <c r="A743" s="239"/>
      <c r="B743" s="239"/>
      <c r="C743" s="239"/>
      <c r="D743" s="239"/>
      <c r="E743" s="239"/>
      <c r="F743" s="239"/>
      <c r="G743" s="239"/>
      <c r="H743" s="239"/>
    </row>
    <row r="744" spans="1:8">
      <c r="A744" s="239"/>
      <c r="B744" s="239"/>
      <c r="C744" s="239"/>
      <c r="D744" s="239"/>
      <c r="E744" s="239"/>
      <c r="F744" s="239"/>
      <c r="G744" s="239"/>
      <c r="H744" s="239"/>
    </row>
    <row r="745" spans="1:8">
      <c r="A745" s="239"/>
      <c r="B745" s="239"/>
      <c r="C745" s="239"/>
      <c r="D745" s="239"/>
      <c r="E745" s="239"/>
      <c r="F745" s="239"/>
      <c r="G745" s="239"/>
      <c r="H745" s="239"/>
    </row>
    <row r="746" spans="1:8">
      <c r="A746" s="239"/>
      <c r="B746" s="239"/>
      <c r="C746" s="239"/>
      <c r="D746" s="239"/>
      <c r="E746" s="239"/>
      <c r="F746" s="239"/>
      <c r="G746" s="239"/>
      <c r="H746" s="239"/>
    </row>
    <row r="747" spans="1:8">
      <c r="A747" s="239"/>
      <c r="B747" s="239"/>
      <c r="C747" s="239"/>
      <c r="D747" s="239"/>
      <c r="E747" s="239"/>
      <c r="F747" s="239"/>
      <c r="G747" s="239"/>
      <c r="H747" s="239"/>
    </row>
    <row r="748" spans="1:8">
      <c r="A748" s="239"/>
      <c r="B748" s="239"/>
      <c r="C748" s="239"/>
      <c r="D748" s="239"/>
      <c r="E748" s="239"/>
      <c r="F748" s="239"/>
      <c r="G748" s="239"/>
      <c r="H748" s="239"/>
    </row>
    <row r="749" spans="1:8">
      <c r="A749" s="239"/>
      <c r="B749" s="239"/>
      <c r="C749" s="239"/>
      <c r="D749" s="239"/>
      <c r="E749" s="239"/>
      <c r="F749" s="239"/>
      <c r="G749" s="239"/>
      <c r="H749" s="239"/>
    </row>
    <row r="750" spans="1:8">
      <c r="A750" s="239"/>
      <c r="B750" s="239"/>
      <c r="C750" s="239"/>
      <c r="D750" s="239"/>
      <c r="E750" s="239"/>
      <c r="F750" s="239"/>
      <c r="G750" s="239"/>
      <c r="H750" s="239"/>
    </row>
    <row r="751" spans="1:8">
      <c r="A751" s="239"/>
      <c r="B751" s="239"/>
      <c r="C751" s="239"/>
      <c r="D751" s="239"/>
      <c r="E751" s="239"/>
      <c r="F751" s="239"/>
      <c r="G751" s="239"/>
      <c r="H751" s="239"/>
    </row>
    <row r="752" spans="1:8">
      <c r="A752" s="239"/>
      <c r="B752" s="239"/>
      <c r="C752" s="239"/>
      <c r="D752" s="239"/>
      <c r="E752" s="239"/>
      <c r="F752" s="239"/>
      <c r="G752" s="239"/>
      <c r="H752" s="239"/>
    </row>
    <row r="753" spans="1:8">
      <c r="A753" s="239"/>
      <c r="B753" s="239"/>
      <c r="C753" s="239"/>
      <c r="D753" s="239"/>
      <c r="E753" s="239"/>
      <c r="F753" s="239"/>
      <c r="G753" s="239"/>
      <c r="H753" s="239"/>
    </row>
    <row r="754" spans="1:8">
      <c r="A754" s="239"/>
      <c r="B754" s="239"/>
      <c r="C754" s="239"/>
      <c r="D754" s="239"/>
      <c r="E754" s="239"/>
      <c r="F754" s="239"/>
      <c r="G754" s="239"/>
      <c r="H754" s="239"/>
    </row>
    <row r="755" spans="1:8">
      <c r="A755" s="239"/>
      <c r="B755" s="239"/>
      <c r="C755" s="239"/>
      <c r="D755" s="239"/>
      <c r="E755" s="239"/>
      <c r="F755" s="239"/>
      <c r="G755" s="239"/>
      <c r="H755" s="239"/>
    </row>
    <row r="756" spans="1:8">
      <c r="A756" s="239"/>
      <c r="B756" s="239"/>
      <c r="C756" s="239"/>
      <c r="D756" s="239"/>
      <c r="E756" s="239"/>
      <c r="F756" s="239"/>
      <c r="G756" s="239"/>
      <c r="H756" s="239"/>
    </row>
    <row r="757" spans="1:8">
      <c r="A757" s="239"/>
      <c r="B757" s="239"/>
      <c r="C757" s="239"/>
      <c r="D757" s="239"/>
      <c r="E757" s="239"/>
      <c r="F757" s="239"/>
      <c r="G757" s="239"/>
      <c r="H757" s="239"/>
    </row>
    <row r="758" spans="1:8">
      <c r="A758" s="239"/>
      <c r="B758" s="239"/>
      <c r="C758" s="239"/>
      <c r="D758" s="239"/>
      <c r="E758" s="239"/>
      <c r="F758" s="239"/>
      <c r="G758" s="239"/>
      <c r="H758" s="239"/>
    </row>
    <row r="759" spans="1:8">
      <c r="A759" s="239"/>
      <c r="B759" s="239"/>
      <c r="C759" s="239"/>
      <c r="D759" s="239"/>
      <c r="E759" s="239"/>
      <c r="F759" s="239"/>
      <c r="G759" s="239"/>
      <c r="H759" s="239"/>
    </row>
    <row r="760" spans="1:8">
      <c r="A760" s="239"/>
      <c r="B760" s="239"/>
      <c r="C760" s="239"/>
      <c r="D760" s="239"/>
      <c r="E760" s="239"/>
      <c r="F760" s="239"/>
      <c r="G760" s="239"/>
      <c r="H760" s="239"/>
    </row>
    <row r="761" spans="1:8">
      <c r="A761" s="239"/>
      <c r="B761" s="239"/>
      <c r="C761" s="239"/>
      <c r="D761" s="239"/>
      <c r="E761" s="239"/>
      <c r="F761" s="239"/>
      <c r="G761" s="239"/>
      <c r="H761" s="239"/>
    </row>
    <row r="762" spans="1:8">
      <c r="A762" s="239"/>
      <c r="B762" s="239"/>
      <c r="C762" s="239"/>
      <c r="D762" s="239"/>
      <c r="E762" s="239"/>
      <c r="F762" s="239"/>
      <c r="G762" s="239"/>
      <c r="H762" s="239"/>
    </row>
    <row r="763" spans="1:8">
      <c r="A763" s="239"/>
      <c r="B763" s="239"/>
      <c r="C763" s="239"/>
      <c r="D763" s="239"/>
      <c r="E763" s="239"/>
      <c r="F763" s="239"/>
      <c r="G763" s="239"/>
      <c r="H763" s="239"/>
    </row>
    <row r="764" spans="1:8">
      <c r="A764" s="239"/>
      <c r="B764" s="239"/>
      <c r="C764" s="239"/>
      <c r="D764" s="239"/>
      <c r="E764" s="239"/>
      <c r="F764" s="239"/>
      <c r="G764" s="239"/>
      <c r="H764" s="239"/>
    </row>
    <row r="765" spans="1:8">
      <c r="A765" s="239"/>
      <c r="B765" s="239"/>
      <c r="C765" s="239"/>
      <c r="D765" s="239"/>
      <c r="E765" s="239"/>
      <c r="F765" s="239"/>
      <c r="G765" s="239"/>
      <c r="H765" s="239"/>
    </row>
    <row r="766" spans="1:8">
      <c r="A766" s="239"/>
      <c r="B766" s="239"/>
      <c r="C766" s="239"/>
      <c r="D766" s="239"/>
      <c r="E766" s="239"/>
      <c r="F766" s="239"/>
      <c r="G766" s="239"/>
      <c r="H766" s="239"/>
    </row>
    <row r="767" spans="1:8">
      <c r="A767" s="239"/>
      <c r="B767" s="239"/>
      <c r="C767" s="239"/>
      <c r="D767" s="239"/>
      <c r="E767" s="239"/>
      <c r="F767" s="239"/>
      <c r="G767" s="239"/>
      <c r="H767" s="239"/>
    </row>
    <row r="768" spans="1:8">
      <c r="A768" s="239"/>
      <c r="B768" s="239"/>
      <c r="C768" s="239"/>
      <c r="D768" s="239"/>
      <c r="E768" s="239"/>
      <c r="F768" s="239"/>
      <c r="G768" s="239"/>
      <c r="H768" s="239"/>
    </row>
    <row r="769" spans="1:8">
      <c r="A769" s="239"/>
      <c r="B769" s="239"/>
      <c r="C769" s="239"/>
      <c r="D769" s="239"/>
      <c r="E769" s="239"/>
      <c r="F769" s="239"/>
      <c r="G769" s="239"/>
      <c r="H769" s="239"/>
    </row>
    <row r="770" spans="1:8">
      <c r="A770" s="239"/>
      <c r="B770" s="239"/>
      <c r="C770" s="239"/>
      <c r="D770" s="239"/>
      <c r="E770" s="239"/>
      <c r="F770" s="239"/>
      <c r="G770" s="239"/>
      <c r="H770" s="239"/>
    </row>
    <row r="771" spans="1:8">
      <c r="A771" s="239"/>
      <c r="B771" s="239"/>
      <c r="C771" s="239"/>
      <c r="D771" s="239"/>
      <c r="E771" s="239"/>
      <c r="F771" s="239"/>
      <c r="G771" s="239"/>
      <c r="H771" s="239"/>
    </row>
    <row r="772" spans="1:8">
      <c r="A772" s="239"/>
      <c r="B772" s="239"/>
      <c r="C772" s="239"/>
      <c r="D772" s="239"/>
      <c r="E772" s="239"/>
      <c r="F772" s="239"/>
      <c r="G772" s="239"/>
      <c r="H772" s="239"/>
    </row>
    <row r="773" spans="1:8">
      <c r="A773" s="239"/>
      <c r="B773" s="239"/>
      <c r="C773" s="239"/>
      <c r="D773" s="239"/>
      <c r="E773" s="239"/>
      <c r="F773" s="239"/>
      <c r="G773" s="239"/>
      <c r="H773" s="239"/>
    </row>
    <row r="774" spans="1:8">
      <c r="A774" s="239"/>
      <c r="B774" s="239"/>
      <c r="C774" s="239"/>
      <c r="D774" s="239"/>
      <c r="E774" s="239"/>
      <c r="F774" s="239"/>
      <c r="G774" s="239"/>
      <c r="H774" s="239"/>
    </row>
    <row r="775" spans="1:8">
      <c r="A775" s="239"/>
      <c r="B775" s="239"/>
      <c r="C775" s="239"/>
      <c r="D775" s="239"/>
      <c r="E775" s="239"/>
      <c r="F775" s="239"/>
      <c r="G775" s="239"/>
      <c r="H775" s="239"/>
    </row>
    <row r="776" spans="1:8">
      <c r="A776" s="239"/>
      <c r="B776" s="239"/>
      <c r="C776" s="239"/>
      <c r="D776" s="239"/>
      <c r="E776" s="239"/>
      <c r="F776" s="239"/>
      <c r="G776" s="239"/>
      <c r="H776" s="239"/>
    </row>
    <row r="777" spans="1:8">
      <c r="A777" s="239"/>
      <c r="B777" s="239"/>
      <c r="C777" s="239"/>
      <c r="D777" s="239"/>
      <c r="E777" s="239"/>
      <c r="F777" s="239"/>
      <c r="G777" s="239"/>
      <c r="H777" s="239"/>
    </row>
    <row r="778" spans="1:8">
      <c r="A778" s="239"/>
      <c r="B778" s="239"/>
      <c r="C778" s="239"/>
      <c r="D778" s="239"/>
      <c r="E778" s="239"/>
      <c r="F778" s="239"/>
      <c r="G778" s="239"/>
      <c r="H778" s="239"/>
    </row>
    <row r="779" spans="1:8">
      <c r="A779" s="239"/>
      <c r="B779" s="239"/>
      <c r="C779" s="239"/>
      <c r="D779" s="239"/>
      <c r="E779" s="239"/>
      <c r="F779" s="239"/>
      <c r="G779" s="239"/>
      <c r="H779" s="239"/>
    </row>
    <row r="780" spans="1:8">
      <c r="A780" s="239"/>
      <c r="B780" s="239"/>
      <c r="C780" s="239"/>
      <c r="D780" s="239"/>
      <c r="E780" s="239"/>
      <c r="F780" s="239"/>
      <c r="G780" s="239"/>
      <c r="H780" s="239"/>
    </row>
    <row r="781" spans="1:8">
      <c r="A781" s="239"/>
      <c r="B781" s="239"/>
      <c r="C781" s="239"/>
      <c r="D781" s="239"/>
      <c r="E781" s="239"/>
      <c r="F781" s="239"/>
      <c r="G781" s="239"/>
      <c r="H781" s="239"/>
    </row>
    <row r="782" spans="1:8">
      <c r="A782" s="239"/>
      <c r="B782" s="239"/>
      <c r="C782" s="239"/>
      <c r="D782" s="239"/>
      <c r="E782" s="239"/>
      <c r="F782" s="239"/>
      <c r="G782" s="239"/>
      <c r="H782" s="239"/>
    </row>
    <row r="783" spans="1:8">
      <c r="A783" s="239"/>
      <c r="B783" s="239"/>
      <c r="C783" s="239"/>
      <c r="D783" s="239"/>
      <c r="E783" s="239"/>
      <c r="F783" s="239"/>
      <c r="G783" s="239"/>
      <c r="H783" s="239"/>
    </row>
    <row r="784" spans="1:8">
      <c r="A784" s="239"/>
      <c r="B784" s="239"/>
      <c r="C784" s="239"/>
      <c r="D784" s="239"/>
      <c r="E784" s="239"/>
      <c r="F784" s="239"/>
      <c r="G784" s="239"/>
      <c r="H784" s="239"/>
    </row>
    <row r="785" spans="1:8">
      <c r="A785" s="239"/>
      <c r="B785" s="239"/>
      <c r="C785" s="239"/>
      <c r="D785" s="239"/>
      <c r="E785" s="239"/>
      <c r="F785" s="239"/>
      <c r="G785" s="239"/>
      <c r="H785" s="239"/>
    </row>
    <row r="786" spans="1:8">
      <c r="A786" s="239"/>
      <c r="B786" s="239"/>
      <c r="C786" s="239"/>
      <c r="D786" s="239"/>
      <c r="E786" s="239"/>
      <c r="F786" s="239"/>
      <c r="G786" s="239"/>
      <c r="H786" s="239"/>
    </row>
    <row r="787" spans="1:8">
      <c r="A787" s="239"/>
      <c r="B787" s="239"/>
      <c r="C787" s="239"/>
      <c r="D787" s="239"/>
      <c r="E787" s="239"/>
      <c r="F787" s="239"/>
      <c r="G787" s="239"/>
      <c r="H787" s="239"/>
    </row>
    <row r="788" spans="1:8">
      <c r="A788" s="239"/>
      <c r="B788" s="239"/>
      <c r="C788" s="239"/>
      <c r="D788" s="239"/>
      <c r="E788" s="239"/>
      <c r="F788" s="239"/>
      <c r="G788" s="239"/>
      <c r="H788" s="239"/>
    </row>
    <row r="789" spans="1:8">
      <c r="A789" s="239"/>
      <c r="B789" s="239"/>
      <c r="C789" s="239"/>
      <c r="D789" s="239"/>
      <c r="E789" s="239"/>
      <c r="F789" s="239"/>
      <c r="G789" s="239"/>
      <c r="H789" s="239"/>
    </row>
    <row r="790" spans="1:8">
      <c r="A790" s="239"/>
      <c r="B790" s="239"/>
      <c r="C790" s="239"/>
      <c r="D790" s="239"/>
      <c r="E790" s="239"/>
      <c r="F790" s="239"/>
      <c r="G790" s="239"/>
      <c r="H790" s="239"/>
    </row>
    <row r="791" spans="1:8">
      <c r="A791" s="239"/>
      <c r="B791" s="239"/>
      <c r="C791" s="239"/>
      <c r="D791" s="239"/>
      <c r="E791" s="239"/>
      <c r="F791" s="239"/>
      <c r="G791" s="239"/>
      <c r="H791" s="239"/>
    </row>
    <row r="792" spans="1:8">
      <c r="A792" s="239"/>
      <c r="B792" s="239"/>
      <c r="C792" s="239"/>
      <c r="D792" s="239"/>
      <c r="E792" s="239"/>
      <c r="F792" s="239"/>
      <c r="G792" s="239"/>
      <c r="H792" s="239"/>
    </row>
    <row r="793" spans="1:8">
      <c r="A793" s="239"/>
      <c r="B793" s="239"/>
      <c r="C793" s="239"/>
      <c r="D793" s="239"/>
      <c r="E793" s="239"/>
      <c r="F793" s="239"/>
      <c r="G793" s="239"/>
      <c r="H793" s="239"/>
    </row>
    <row r="794" spans="1:8">
      <c r="A794" s="239"/>
      <c r="B794" s="239"/>
      <c r="C794" s="239"/>
      <c r="D794" s="239"/>
      <c r="E794" s="239"/>
      <c r="F794" s="239"/>
      <c r="G794" s="239"/>
      <c r="H794" s="239"/>
    </row>
    <row r="795" spans="1:8">
      <c r="A795" s="239"/>
      <c r="B795" s="239"/>
      <c r="C795" s="239"/>
      <c r="D795" s="239"/>
      <c r="E795" s="239"/>
      <c r="F795" s="239"/>
      <c r="G795" s="239"/>
      <c r="H795" s="239"/>
    </row>
    <row r="796" spans="1:8">
      <c r="A796" s="239"/>
      <c r="B796" s="239"/>
      <c r="C796" s="239"/>
      <c r="D796" s="239"/>
      <c r="E796" s="239"/>
      <c r="F796" s="239"/>
      <c r="G796" s="239"/>
      <c r="H796" s="239"/>
    </row>
    <row r="797" spans="1:8">
      <c r="A797" s="239"/>
      <c r="B797" s="239"/>
      <c r="C797" s="239"/>
      <c r="D797" s="239"/>
      <c r="E797" s="239"/>
      <c r="F797" s="239"/>
      <c r="G797" s="239"/>
      <c r="H797" s="239"/>
    </row>
    <row r="798" spans="1:8">
      <c r="A798" s="239"/>
      <c r="B798" s="239"/>
      <c r="C798" s="239"/>
      <c r="D798" s="239"/>
      <c r="E798" s="239"/>
      <c r="F798" s="239"/>
      <c r="G798" s="239"/>
      <c r="H798" s="239"/>
    </row>
    <row r="799" spans="1:8">
      <c r="A799" s="239"/>
      <c r="B799" s="239"/>
      <c r="C799" s="239"/>
      <c r="D799" s="239"/>
      <c r="E799" s="239"/>
      <c r="F799" s="239"/>
      <c r="G799" s="239"/>
      <c r="H799" s="239"/>
    </row>
    <row r="800" spans="1:8">
      <c r="A800" s="239"/>
      <c r="B800" s="239"/>
      <c r="C800" s="239"/>
      <c r="D800" s="239"/>
      <c r="E800" s="239"/>
      <c r="F800" s="239"/>
      <c r="G800" s="239"/>
      <c r="H800" s="239"/>
    </row>
    <row r="801" spans="1:8">
      <c r="A801" s="239"/>
      <c r="B801" s="239"/>
      <c r="C801" s="239"/>
      <c r="D801" s="239"/>
      <c r="E801" s="239"/>
      <c r="F801" s="239"/>
      <c r="G801" s="239"/>
      <c r="H801" s="239"/>
    </row>
    <row r="802" spans="1:8">
      <c r="A802" s="239"/>
      <c r="B802" s="239"/>
      <c r="C802" s="239"/>
      <c r="D802" s="239"/>
      <c r="E802" s="239"/>
      <c r="F802" s="239"/>
      <c r="G802" s="239"/>
      <c r="H802" s="239"/>
    </row>
    <row r="803" spans="1:8">
      <c r="A803" s="239"/>
      <c r="B803" s="239"/>
      <c r="C803" s="239"/>
      <c r="D803" s="239"/>
      <c r="E803" s="239"/>
      <c r="F803" s="239"/>
      <c r="G803" s="239"/>
      <c r="H803" s="239"/>
    </row>
    <row r="804" spans="1:8">
      <c r="A804" s="239"/>
      <c r="B804" s="239"/>
      <c r="C804" s="239"/>
      <c r="D804" s="239"/>
      <c r="E804" s="239"/>
      <c r="F804" s="239"/>
      <c r="G804" s="239"/>
      <c r="H804" s="239"/>
    </row>
    <row r="805" spans="1:8">
      <c r="A805" s="239"/>
      <c r="B805" s="239"/>
      <c r="C805" s="239"/>
      <c r="D805" s="239"/>
      <c r="E805" s="239"/>
      <c r="F805" s="239"/>
      <c r="G805" s="239"/>
      <c r="H805" s="239"/>
    </row>
    <row r="806" spans="1:8">
      <c r="A806" s="239"/>
      <c r="B806" s="239"/>
      <c r="C806" s="239"/>
      <c r="D806" s="239"/>
      <c r="E806" s="239"/>
      <c r="F806" s="239"/>
      <c r="G806" s="239"/>
      <c r="H806" s="239"/>
    </row>
    <row r="807" spans="1:8">
      <c r="A807" s="239"/>
      <c r="B807" s="239"/>
      <c r="C807" s="239"/>
      <c r="D807" s="239"/>
      <c r="E807" s="239"/>
      <c r="F807" s="239"/>
      <c r="G807" s="239"/>
      <c r="H807" s="239"/>
    </row>
    <row r="808" spans="1:8">
      <c r="A808" s="239"/>
      <c r="B808" s="239"/>
      <c r="C808" s="239"/>
      <c r="D808" s="239"/>
      <c r="E808" s="239"/>
      <c r="F808" s="239"/>
      <c r="G808" s="239"/>
      <c r="H808" s="239"/>
    </row>
    <row r="809" spans="1:8">
      <c r="A809" s="239"/>
      <c r="B809" s="239"/>
      <c r="C809" s="239"/>
      <c r="D809" s="239"/>
      <c r="E809" s="239"/>
      <c r="F809" s="239"/>
      <c r="G809" s="239"/>
      <c r="H809" s="239"/>
    </row>
    <row r="810" spans="1:8">
      <c r="A810" s="239"/>
      <c r="B810" s="239"/>
      <c r="C810" s="239"/>
      <c r="D810" s="239"/>
      <c r="E810" s="239"/>
      <c r="F810" s="239"/>
      <c r="G810" s="239"/>
      <c r="H810" s="239"/>
    </row>
    <row r="811" spans="1:8">
      <c r="A811" s="239"/>
      <c r="B811" s="239"/>
      <c r="C811" s="239"/>
      <c r="D811" s="239"/>
      <c r="E811" s="239"/>
      <c r="F811" s="239"/>
      <c r="G811" s="239"/>
      <c r="H811" s="239"/>
    </row>
    <row r="812" spans="1:8">
      <c r="A812" s="239"/>
      <c r="B812" s="239"/>
      <c r="C812" s="239"/>
      <c r="D812" s="239"/>
      <c r="E812" s="239"/>
      <c r="F812" s="239"/>
      <c r="G812" s="239"/>
      <c r="H812" s="239"/>
    </row>
    <row r="813" spans="1:8">
      <c r="A813" s="239"/>
      <c r="B813" s="239"/>
      <c r="C813" s="239"/>
      <c r="D813" s="239"/>
      <c r="E813" s="239"/>
      <c r="F813" s="239"/>
      <c r="G813" s="239"/>
      <c r="H813" s="239"/>
    </row>
    <row r="814" spans="1:8">
      <c r="A814" s="239"/>
      <c r="B814" s="239"/>
      <c r="C814" s="239"/>
      <c r="D814" s="239"/>
      <c r="E814" s="239"/>
      <c r="F814" s="239"/>
      <c r="G814" s="239"/>
      <c r="H814" s="239"/>
    </row>
    <row r="815" spans="1:8">
      <c r="A815" s="239"/>
      <c r="B815" s="239"/>
      <c r="C815" s="239"/>
      <c r="D815" s="239"/>
      <c r="E815" s="239"/>
      <c r="F815" s="239"/>
      <c r="G815" s="239"/>
      <c r="H815" s="239"/>
    </row>
    <row r="816" spans="1:8">
      <c r="A816" s="239"/>
      <c r="B816" s="239"/>
      <c r="C816" s="239"/>
      <c r="D816" s="239"/>
      <c r="E816" s="239"/>
      <c r="F816" s="239"/>
      <c r="G816" s="239"/>
      <c r="H816" s="239"/>
    </row>
    <row r="817" spans="1:8">
      <c r="A817" s="239"/>
      <c r="B817" s="239"/>
      <c r="C817" s="239"/>
      <c r="D817" s="239"/>
      <c r="E817" s="239"/>
      <c r="F817" s="239"/>
      <c r="G817" s="239"/>
      <c r="H817" s="239"/>
    </row>
    <row r="818" spans="1:8">
      <c r="A818" s="239"/>
      <c r="B818" s="239"/>
      <c r="C818" s="239"/>
      <c r="D818" s="239"/>
      <c r="E818" s="239"/>
      <c r="F818" s="239"/>
      <c r="G818" s="239"/>
      <c r="H818" s="239"/>
    </row>
    <row r="819" spans="1:8">
      <c r="A819" s="239"/>
      <c r="B819" s="239"/>
      <c r="C819" s="239"/>
      <c r="D819" s="239"/>
      <c r="E819" s="239"/>
      <c r="F819" s="239"/>
      <c r="G819" s="239"/>
      <c r="H819" s="239"/>
    </row>
    <row r="820" spans="1:8">
      <c r="A820" s="239"/>
      <c r="B820" s="239"/>
      <c r="C820" s="239"/>
      <c r="D820" s="239"/>
      <c r="E820" s="239"/>
      <c r="F820" s="239"/>
      <c r="G820" s="239"/>
      <c r="H820" s="239"/>
    </row>
    <row r="821" spans="1:8">
      <c r="A821" s="239"/>
      <c r="B821" s="239"/>
      <c r="C821" s="239"/>
      <c r="D821" s="239"/>
      <c r="E821" s="239"/>
      <c r="F821" s="239"/>
      <c r="G821" s="239"/>
      <c r="H821" s="239"/>
    </row>
    <row r="822" spans="1:8">
      <c r="A822" s="239"/>
      <c r="B822" s="239"/>
      <c r="C822" s="239"/>
      <c r="D822" s="239"/>
      <c r="E822" s="239"/>
      <c r="F822" s="239"/>
      <c r="G822" s="239"/>
      <c r="H822" s="239"/>
    </row>
    <row r="823" spans="1:8">
      <c r="A823" s="239"/>
      <c r="B823" s="239"/>
      <c r="C823" s="239"/>
      <c r="D823" s="239"/>
      <c r="E823" s="239"/>
      <c r="F823" s="239"/>
      <c r="G823" s="239"/>
      <c r="H823" s="239"/>
    </row>
    <row r="824" spans="1:8">
      <c r="A824" s="239"/>
      <c r="B824" s="239"/>
      <c r="C824" s="239"/>
      <c r="D824" s="239"/>
      <c r="E824" s="239"/>
      <c r="F824" s="239"/>
      <c r="G824" s="239"/>
      <c r="H824" s="239"/>
    </row>
    <row r="825" spans="1:8">
      <c r="A825" s="239"/>
      <c r="B825" s="239"/>
      <c r="C825" s="239"/>
      <c r="D825" s="239"/>
      <c r="E825" s="239"/>
      <c r="F825" s="239"/>
      <c r="G825" s="239"/>
      <c r="H825" s="239"/>
    </row>
    <row r="826" spans="1:8">
      <c r="A826" s="239"/>
      <c r="B826" s="239"/>
      <c r="C826" s="239"/>
      <c r="D826" s="239"/>
      <c r="E826" s="239"/>
      <c r="F826" s="239"/>
      <c r="G826" s="239"/>
      <c r="H826" s="239"/>
    </row>
    <row r="827" spans="1:8">
      <c r="A827" s="239"/>
      <c r="B827" s="239"/>
      <c r="C827" s="239"/>
      <c r="D827" s="239"/>
      <c r="E827" s="239"/>
      <c r="F827" s="239"/>
      <c r="G827" s="239"/>
      <c r="H827" s="239"/>
    </row>
    <row r="828" spans="1:8">
      <c r="A828" s="239"/>
      <c r="B828" s="239"/>
      <c r="C828" s="239"/>
      <c r="D828" s="239"/>
      <c r="E828" s="239"/>
      <c r="F828" s="239"/>
      <c r="G828" s="239"/>
      <c r="H828" s="239"/>
    </row>
    <row r="829" spans="1:8">
      <c r="A829" s="239"/>
      <c r="B829" s="239"/>
      <c r="C829" s="239"/>
      <c r="D829" s="239"/>
      <c r="E829" s="239"/>
      <c r="F829" s="239"/>
      <c r="G829" s="239"/>
      <c r="H829" s="239"/>
    </row>
    <row r="830" spans="1:8">
      <c r="A830" s="239"/>
      <c r="B830" s="239"/>
      <c r="C830" s="239"/>
      <c r="D830" s="239"/>
      <c r="E830" s="239"/>
      <c r="F830" s="239"/>
      <c r="G830" s="239"/>
      <c r="H830" s="239"/>
    </row>
    <row r="831" spans="1:8">
      <c r="A831" s="239"/>
      <c r="B831" s="239"/>
      <c r="C831" s="239"/>
      <c r="D831" s="239"/>
      <c r="E831" s="239"/>
      <c r="F831" s="239"/>
      <c r="G831" s="239"/>
      <c r="H831" s="239"/>
    </row>
    <row r="832" spans="1:8">
      <c r="A832" s="239"/>
      <c r="B832" s="239"/>
      <c r="C832" s="239"/>
      <c r="D832" s="239"/>
      <c r="E832" s="239"/>
      <c r="F832" s="239"/>
      <c r="G832" s="239"/>
      <c r="H832" s="239"/>
    </row>
    <row r="833" spans="1:8">
      <c r="A833" s="239"/>
      <c r="B833" s="239"/>
      <c r="C833" s="239"/>
      <c r="D833" s="239"/>
      <c r="E833" s="239"/>
      <c r="F833" s="239"/>
      <c r="G833" s="239"/>
      <c r="H833" s="239"/>
    </row>
    <row r="834" spans="1:8">
      <c r="A834" s="239"/>
      <c r="B834" s="239"/>
      <c r="C834" s="239"/>
      <c r="D834" s="239"/>
      <c r="E834" s="239"/>
      <c r="F834" s="239"/>
      <c r="G834" s="239"/>
      <c r="H834" s="239"/>
    </row>
    <row r="835" spans="1:8">
      <c r="A835" s="239"/>
      <c r="B835" s="239"/>
      <c r="C835" s="239"/>
      <c r="D835" s="239"/>
      <c r="E835" s="239"/>
      <c r="F835" s="239"/>
      <c r="G835" s="239"/>
      <c r="H835" s="239"/>
    </row>
    <row r="836" spans="1:8">
      <c r="A836" s="239"/>
      <c r="B836" s="239"/>
      <c r="C836" s="239"/>
      <c r="D836" s="239"/>
      <c r="E836" s="239"/>
      <c r="F836" s="239"/>
      <c r="G836" s="239"/>
      <c r="H836" s="239"/>
    </row>
    <row r="837" spans="1:8">
      <c r="A837" s="239"/>
      <c r="B837" s="239"/>
      <c r="C837" s="239"/>
      <c r="D837" s="239"/>
      <c r="E837" s="239"/>
      <c r="F837" s="239"/>
      <c r="G837" s="239"/>
      <c r="H837" s="239"/>
    </row>
    <row r="838" spans="1:8">
      <c r="A838" s="239"/>
      <c r="B838" s="239"/>
      <c r="C838" s="239"/>
      <c r="D838" s="239"/>
      <c r="E838" s="239"/>
      <c r="F838" s="239"/>
      <c r="G838" s="239"/>
      <c r="H838" s="239"/>
    </row>
    <row r="839" spans="1:8">
      <c r="A839" s="239"/>
      <c r="B839" s="239"/>
      <c r="C839" s="239"/>
      <c r="D839" s="239"/>
      <c r="E839" s="239"/>
      <c r="F839" s="239"/>
      <c r="G839" s="239"/>
      <c r="H839" s="239"/>
    </row>
    <row r="840" spans="1:8">
      <c r="A840" s="239"/>
      <c r="B840" s="239"/>
      <c r="C840" s="239"/>
      <c r="D840" s="239"/>
      <c r="E840" s="239"/>
      <c r="F840" s="239"/>
      <c r="G840" s="239"/>
      <c r="H840" s="239"/>
    </row>
    <row r="841" spans="1:8">
      <c r="A841" s="239"/>
      <c r="B841" s="239"/>
      <c r="C841" s="239"/>
      <c r="D841" s="239"/>
      <c r="E841" s="239"/>
      <c r="F841" s="239"/>
      <c r="G841" s="239"/>
      <c r="H841" s="239"/>
    </row>
    <row r="842" spans="1:8">
      <c r="A842" s="239"/>
      <c r="B842" s="239"/>
      <c r="C842" s="239"/>
      <c r="D842" s="239"/>
      <c r="E842" s="239"/>
      <c r="F842" s="239"/>
      <c r="G842" s="239"/>
      <c r="H842" s="239"/>
    </row>
    <row r="843" spans="1:8">
      <c r="A843" s="239"/>
      <c r="B843" s="239"/>
      <c r="C843" s="239"/>
      <c r="D843" s="239"/>
      <c r="E843" s="239"/>
      <c r="F843" s="239"/>
      <c r="G843" s="239"/>
      <c r="H843" s="239"/>
    </row>
    <row r="844" spans="1:8">
      <c r="A844" s="239"/>
      <c r="B844" s="239"/>
      <c r="C844" s="239"/>
      <c r="D844" s="239"/>
      <c r="E844" s="239"/>
      <c r="F844" s="239"/>
      <c r="G844" s="239"/>
      <c r="H844" s="239"/>
    </row>
    <row r="845" spans="1:8">
      <c r="A845" s="239"/>
      <c r="B845" s="239"/>
      <c r="C845" s="239"/>
      <c r="D845" s="239"/>
      <c r="E845" s="239"/>
      <c r="F845" s="239"/>
      <c r="G845" s="239"/>
      <c r="H845" s="239"/>
    </row>
    <row r="846" spans="1:8">
      <c r="A846" s="239"/>
      <c r="B846" s="239"/>
      <c r="C846" s="239"/>
      <c r="D846" s="239"/>
      <c r="E846" s="239"/>
      <c r="F846" s="239"/>
      <c r="G846" s="239"/>
      <c r="H846" s="239"/>
    </row>
    <row r="847" spans="1:8">
      <c r="A847" s="239"/>
      <c r="B847" s="239"/>
      <c r="C847" s="239"/>
      <c r="D847" s="239"/>
      <c r="E847" s="239"/>
      <c r="F847" s="239"/>
      <c r="G847" s="239"/>
      <c r="H847" s="239"/>
    </row>
    <row r="848" spans="1:8">
      <c r="A848" s="239"/>
      <c r="B848" s="239"/>
      <c r="C848" s="239"/>
      <c r="D848" s="239"/>
      <c r="E848" s="239"/>
      <c r="F848" s="239"/>
      <c r="G848" s="239"/>
      <c r="H848" s="239"/>
    </row>
    <row r="849" spans="1:8">
      <c r="A849" s="239"/>
      <c r="B849" s="239"/>
      <c r="C849" s="239"/>
      <c r="D849" s="239"/>
      <c r="E849" s="239"/>
      <c r="F849" s="239"/>
      <c r="G849" s="239"/>
      <c r="H849" s="239"/>
    </row>
    <row r="850" spans="1:8">
      <c r="A850" s="239"/>
      <c r="B850" s="239"/>
      <c r="C850" s="239"/>
      <c r="D850" s="239"/>
      <c r="E850" s="239"/>
      <c r="F850" s="239"/>
      <c r="G850" s="239"/>
      <c r="H850" s="239"/>
    </row>
    <row r="851" spans="1:8">
      <c r="A851" s="239"/>
      <c r="B851" s="239"/>
      <c r="C851" s="239"/>
      <c r="D851" s="239"/>
      <c r="E851" s="239"/>
      <c r="F851" s="239"/>
      <c r="G851" s="239"/>
      <c r="H851" s="239"/>
    </row>
    <row r="852" spans="1:8">
      <c r="A852" s="239"/>
      <c r="B852" s="239"/>
      <c r="C852" s="239"/>
      <c r="D852" s="239"/>
      <c r="E852" s="239"/>
      <c r="F852" s="239"/>
      <c r="G852" s="239"/>
      <c r="H852" s="239"/>
    </row>
    <row r="853" spans="1:8">
      <c r="A853" s="239"/>
      <c r="B853" s="239"/>
      <c r="C853" s="239"/>
      <c r="D853" s="239"/>
      <c r="E853" s="239"/>
      <c r="F853" s="239"/>
      <c r="G853" s="239"/>
      <c r="H853" s="239"/>
    </row>
    <row r="854" spans="1:8">
      <c r="A854" s="239"/>
      <c r="B854" s="239"/>
      <c r="C854" s="239"/>
      <c r="D854" s="239"/>
      <c r="E854" s="239"/>
      <c r="F854" s="239"/>
      <c r="G854" s="239"/>
      <c r="H854" s="239"/>
    </row>
    <row r="855" spans="1:8">
      <c r="A855" s="239"/>
      <c r="B855" s="239"/>
      <c r="C855" s="239"/>
      <c r="D855" s="239"/>
      <c r="E855" s="239"/>
      <c r="F855" s="239"/>
      <c r="G855" s="239"/>
      <c r="H855" s="239"/>
    </row>
    <row r="856" spans="1:8">
      <c r="A856" s="239"/>
      <c r="B856" s="239"/>
      <c r="C856" s="239"/>
      <c r="D856" s="239"/>
      <c r="E856" s="239"/>
      <c r="F856" s="239"/>
      <c r="G856" s="239"/>
      <c r="H856" s="239"/>
    </row>
    <row r="857" spans="1:8">
      <c r="A857" s="239"/>
      <c r="B857" s="239"/>
      <c r="C857" s="239"/>
      <c r="D857" s="239"/>
      <c r="E857" s="239"/>
      <c r="F857" s="239"/>
      <c r="G857" s="239"/>
      <c r="H857" s="239"/>
    </row>
    <row r="858" spans="1:8">
      <c r="A858" s="239"/>
      <c r="B858" s="239"/>
      <c r="C858" s="239"/>
      <c r="D858" s="239"/>
      <c r="E858" s="239"/>
      <c r="F858" s="239"/>
      <c r="G858" s="239"/>
      <c r="H858" s="239"/>
    </row>
    <row r="859" spans="1:8">
      <c r="A859" s="239"/>
      <c r="B859" s="239"/>
      <c r="C859" s="239"/>
      <c r="D859" s="239"/>
      <c r="E859" s="239"/>
      <c r="F859" s="239"/>
      <c r="G859" s="239"/>
      <c r="H859" s="239"/>
    </row>
    <row r="860" spans="1:8">
      <c r="A860" s="239"/>
      <c r="B860" s="239"/>
      <c r="C860" s="239"/>
      <c r="D860" s="239"/>
      <c r="E860" s="239"/>
      <c r="F860" s="239"/>
      <c r="G860" s="239"/>
      <c r="H860" s="239"/>
    </row>
    <row r="861" spans="1:8">
      <c r="A861" s="239"/>
      <c r="B861" s="239"/>
      <c r="C861" s="239"/>
      <c r="D861" s="239"/>
      <c r="E861" s="239"/>
      <c r="F861" s="239"/>
      <c r="G861" s="239"/>
      <c r="H861" s="239"/>
    </row>
    <row r="862" spans="1:8">
      <c r="A862" s="239"/>
      <c r="B862" s="239"/>
      <c r="C862" s="239"/>
      <c r="D862" s="239"/>
      <c r="E862" s="239"/>
      <c r="F862" s="239"/>
      <c r="G862" s="239"/>
      <c r="H862" s="239"/>
    </row>
    <row r="863" spans="1:8">
      <c r="A863" s="239"/>
      <c r="B863" s="239"/>
      <c r="C863" s="239"/>
      <c r="D863" s="239"/>
      <c r="E863" s="239"/>
      <c r="F863" s="239"/>
      <c r="G863" s="239"/>
      <c r="H863" s="239"/>
    </row>
    <row r="864" spans="1:8">
      <c r="A864" s="239"/>
      <c r="B864" s="239"/>
      <c r="C864" s="239"/>
      <c r="D864" s="239"/>
      <c r="E864" s="239"/>
      <c r="F864" s="239"/>
      <c r="G864" s="239"/>
      <c r="H864" s="239"/>
    </row>
    <row r="865" spans="1:8">
      <c r="A865" s="239"/>
      <c r="B865" s="239"/>
      <c r="C865" s="239"/>
      <c r="D865" s="239"/>
      <c r="E865" s="239"/>
      <c r="F865" s="239"/>
      <c r="G865" s="239"/>
      <c r="H865" s="239"/>
    </row>
    <row r="866" spans="1:8">
      <c r="A866" s="239"/>
      <c r="B866" s="239"/>
      <c r="C866" s="239"/>
      <c r="D866" s="239"/>
      <c r="E866" s="239"/>
      <c r="F866" s="239"/>
      <c r="G866" s="239"/>
      <c r="H866" s="239"/>
    </row>
    <row r="867" spans="1:8">
      <c r="A867" s="239"/>
      <c r="B867" s="239"/>
      <c r="C867" s="239"/>
      <c r="D867" s="239"/>
      <c r="E867" s="239"/>
      <c r="F867" s="239"/>
      <c r="G867" s="239"/>
      <c r="H867" s="239"/>
    </row>
    <row r="868" spans="1:8">
      <c r="A868" s="239"/>
      <c r="B868" s="239"/>
      <c r="C868" s="239"/>
      <c r="D868" s="239"/>
      <c r="E868" s="239"/>
      <c r="F868" s="239"/>
      <c r="G868" s="239"/>
      <c r="H868" s="239"/>
    </row>
    <row r="869" spans="1:8">
      <c r="A869" s="239"/>
      <c r="B869" s="239"/>
      <c r="C869" s="239"/>
      <c r="D869" s="239"/>
      <c r="E869" s="239"/>
      <c r="F869" s="239"/>
      <c r="G869" s="239"/>
      <c r="H869" s="239"/>
    </row>
    <row r="870" spans="1:8">
      <c r="A870" s="239"/>
      <c r="B870" s="239"/>
      <c r="C870" s="239"/>
      <c r="D870" s="239"/>
      <c r="E870" s="239"/>
      <c r="F870" s="239"/>
      <c r="G870" s="239"/>
      <c r="H870" s="239"/>
    </row>
    <row r="871" spans="1:8">
      <c r="A871" s="239"/>
      <c r="B871" s="239"/>
      <c r="C871" s="239"/>
      <c r="D871" s="239"/>
      <c r="E871" s="239"/>
      <c r="F871" s="239"/>
      <c r="G871" s="239"/>
      <c r="H871" s="239"/>
    </row>
    <row r="872" spans="1:8">
      <c r="A872" s="239"/>
      <c r="B872" s="239"/>
      <c r="C872" s="239"/>
      <c r="D872" s="239"/>
      <c r="E872" s="239"/>
      <c r="F872" s="239"/>
      <c r="G872" s="239"/>
      <c r="H872" s="239"/>
    </row>
    <row r="873" spans="1:8">
      <c r="A873" s="239"/>
      <c r="B873" s="239"/>
      <c r="C873" s="239"/>
      <c r="D873" s="239"/>
      <c r="E873" s="239"/>
      <c r="F873" s="239"/>
      <c r="G873" s="239"/>
      <c r="H873" s="239"/>
    </row>
    <row r="874" spans="1:8">
      <c r="A874" s="239"/>
      <c r="B874" s="239"/>
      <c r="C874" s="239"/>
      <c r="D874" s="239"/>
      <c r="E874" s="239"/>
      <c r="F874" s="239"/>
      <c r="G874" s="239"/>
      <c r="H874" s="239"/>
    </row>
    <row r="875" spans="1:8">
      <c r="A875" s="239"/>
      <c r="B875" s="239"/>
      <c r="C875" s="239"/>
      <c r="D875" s="239"/>
      <c r="E875" s="239"/>
      <c r="F875" s="239"/>
      <c r="G875" s="239"/>
      <c r="H875" s="239"/>
    </row>
    <row r="876" spans="1:8">
      <c r="A876" s="239"/>
      <c r="B876" s="239"/>
      <c r="C876" s="239"/>
      <c r="D876" s="239"/>
      <c r="E876" s="239"/>
      <c r="F876" s="239"/>
      <c r="G876" s="239"/>
      <c r="H876" s="239"/>
    </row>
    <row r="877" spans="1:8">
      <c r="A877" s="239"/>
      <c r="B877" s="239"/>
      <c r="C877" s="239"/>
      <c r="D877" s="239"/>
      <c r="E877" s="239"/>
      <c r="F877" s="239"/>
      <c r="G877" s="239"/>
      <c r="H877" s="239"/>
    </row>
    <row r="878" spans="1:8">
      <c r="A878" s="239"/>
      <c r="B878" s="239"/>
      <c r="C878" s="239"/>
      <c r="D878" s="239"/>
      <c r="E878" s="239"/>
      <c r="F878" s="239"/>
      <c r="G878" s="239"/>
      <c r="H878" s="239"/>
    </row>
    <row r="879" spans="1:8">
      <c r="A879" s="239"/>
      <c r="B879" s="239"/>
      <c r="C879" s="239"/>
      <c r="D879" s="239"/>
      <c r="E879" s="239"/>
      <c r="F879" s="239"/>
      <c r="G879" s="239"/>
      <c r="H879" s="239"/>
    </row>
    <row r="880" spans="1:8">
      <c r="A880" s="239"/>
      <c r="B880" s="239"/>
      <c r="C880" s="239"/>
      <c r="D880" s="239"/>
      <c r="E880" s="239"/>
      <c r="F880" s="239"/>
      <c r="G880" s="239"/>
      <c r="H880" s="239"/>
    </row>
    <row r="881" spans="1:8">
      <c r="A881" s="239"/>
      <c r="B881" s="239"/>
      <c r="C881" s="239"/>
      <c r="D881" s="239"/>
      <c r="E881" s="239"/>
      <c r="F881" s="239"/>
      <c r="G881" s="239"/>
      <c r="H881" s="239"/>
    </row>
    <row r="882" spans="1:8">
      <c r="A882" s="239"/>
      <c r="B882" s="239"/>
      <c r="C882" s="239"/>
      <c r="D882" s="239"/>
      <c r="E882" s="239"/>
      <c r="F882" s="239"/>
      <c r="G882" s="239"/>
      <c r="H882" s="239"/>
    </row>
    <row r="883" spans="1:8">
      <c r="A883" s="239"/>
      <c r="B883" s="239"/>
      <c r="C883" s="239"/>
      <c r="D883" s="239"/>
      <c r="E883" s="239"/>
      <c r="F883" s="239"/>
      <c r="G883" s="239"/>
      <c r="H883" s="239"/>
    </row>
    <row r="884" spans="1:8">
      <c r="A884" s="239"/>
      <c r="B884" s="239"/>
      <c r="C884" s="239"/>
      <c r="D884" s="239"/>
      <c r="E884" s="239"/>
      <c r="F884" s="239"/>
      <c r="G884" s="239"/>
      <c r="H884" s="239"/>
    </row>
    <row r="885" spans="1:8">
      <c r="A885" s="239"/>
      <c r="B885" s="239"/>
      <c r="C885" s="239"/>
      <c r="D885" s="239"/>
      <c r="E885" s="239"/>
      <c r="F885" s="239"/>
      <c r="G885" s="239"/>
      <c r="H885" s="239"/>
    </row>
    <row r="886" spans="1:8">
      <c r="A886" s="239"/>
      <c r="B886" s="239"/>
      <c r="C886" s="239"/>
      <c r="D886" s="239"/>
      <c r="E886" s="239"/>
      <c r="F886" s="239"/>
      <c r="G886" s="239"/>
      <c r="H886" s="239"/>
    </row>
    <row r="887" spans="1:8">
      <c r="A887" s="239"/>
      <c r="B887" s="239"/>
      <c r="C887" s="239"/>
      <c r="D887" s="239"/>
      <c r="E887" s="239"/>
      <c r="F887" s="239"/>
      <c r="G887" s="239"/>
      <c r="H887" s="239"/>
    </row>
    <row r="888" spans="1:8">
      <c r="A888" s="239"/>
      <c r="B888" s="239"/>
      <c r="C888" s="239"/>
      <c r="D888" s="239"/>
      <c r="E888" s="239"/>
      <c r="F888" s="239"/>
      <c r="G888" s="239"/>
      <c r="H888" s="239"/>
    </row>
    <row r="889" spans="1:8">
      <c r="A889" s="239"/>
      <c r="B889" s="239"/>
      <c r="C889" s="239"/>
      <c r="D889" s="239"/>
      <c r="E889" s="239"/>
      <c r="F889" s="239"/>
      <c r="G889" s="239"/>
      <c r="H889" s="239"/>
    </row>
    <row r="890" spans="1:8">
      <c r="A890" s="239"/>
      <c r="B890" s="239"/>
      <c r="C890" s="239"/>
      <c r="D890" s="239"/>
      <c r="E890" s="239"/>
      <c r="F890" s="239"/>
      <c r="G890" s="239"/>
      <c r="H890" s="239"/>
    </row>
    <row r="891" spans="1:8">
      <c r="A891" s="239"/>
      <c r="B891" s="239"/>
      <c r="C891" s="239"/>
      <c r="D891" s="239"/>
      <c r="E891" s="239"/>
      <c r="F891" s="239"/>
      <c r="G891" s="239"/>
      <c r="H891" s="239"/>
    </row>
    <row r="892" spans="1:8">
      <c r="A892" s="239"/>
      <c r="B892" s="239"/>
      <c r="C892" s="239"/>
      <c r="D892" s="239"/>
      <c r="E892" s="239"/>
      <c r="F892" s="239"/>
      <c r="G892" s="239"/>
      <c r="H892" s="239"/>
    </row>
    <row r="893" spans="1:8">
      <c r="A893" s="239"/>
      <c r="B893" s="239"/>
      <c r="C893" s="239"/>
      <c r="D893" s="239"/>
      <c r="E893" s="239"/>
      <c r="F893" s="239"/>
      <c r="G893" s="239"/>
      <c r="H893" s="239"/>
    </row>
    <row r="894" spans="1:8">
      <c r="A894" s="239"/>
      <c r="B894" s="239"/>
      <c r="C894" s="239"/>
      <c r="D894" s="239"/>
      <c r="E894" s="239"/>
      <c r="F894" s="239"/>
      <c r="G894" s="239"/>
      <c r="H894" s="239"/>
    </row>
    <row r="895" spans="1:8">
      <c r="A895" s="239"/>
      <c r="B895" s="239"/>
      <c r="C895" s="239"/>
      <c r="D895" s="239"/>
      <c r="E895" s="239"/>
      <c r="F895" s="239"/>
      <c r="G895" s="239"/>
      <c r="H895" s="239"/>
    </row>
    <row r="896" spans="1:8">
      <c r="A896" s="239"/>
      <c r="B896" s="239"/>
      <c r="C896" s="239"/>
      <c r="D896" s="239"/>
      <c r="E896" s="239"/>
      <c r="F896" s="239"/>
      <c r="G896" s="239"/>
      <c r="H896" s="239"/>
    </row>
    <row r="897" spans="1:8">
      <c r="A897" s="239"/>
      <c r="B897" s="239"/>
      <c r="C897" s="239"/>
      <c r="D897" s="239"/>
      <c r="E897" s="239"/>
      <c r="F897" s="239"/>
      <c r="G897" s="239"/>
      <c r="H897" s="239"/>
    </row>
    <row r="898" spans="1:8">
      <c r="A898" s="239"/>
      <c r="B898" s="239"/>
      <c r="C898" s="239"/>
      <c r="D898" s="239"/>
      <c r="E898" s="239"/>
      <c r="F898" s="239"/>
      <c r="G898" s="239"/>
      <c r="H898" s="239"/>
    </row>
    <row r="899" spans="1:8">
      <c r="A899" s="239"/>
      <c r="B899" s="239"/>
      <c r="C899" s="239"/>
      <c r="D899" s="239"/>
      <c r="E899" s="239"/>
      <c r="F899" s="239"/>
      <c r="G899" s="239"/>
      <c r="H899" s="239"/>
    </row>
    <row r="900" spans="1:8">
      <c r="A900" s="239"/>
      <c r="B900" s="239"/>
      <c r="C900" s="239"/>
      <c r="D900" s="239"/>
      <c r="E900" s="239"/>
      <c r="F900" s="239"/>
      <c r="G900" s="239"/>
      <c r="H900" s="239"/>
    </row>
    <row r="901" spans="1:8">
      <c r="A901" s="239"/>
      <c r="B901" s="239"/>
      <c r="C901" s="239"/>
      <c r="D901" s="239"/>
      <c r="E901" s="239"/>
      <c r="F901" s="239"/>
      <c r="G901" s="239"/>
      <c r="H901" s="239"/>
    </row>
    <row r="902" spans="1:8">
      <c r="A902" s="239"/>
      <c r="B902" s="239"/>
      <c r="C902" s="239"/>
      <c r="D902" s="239"/>
      <c r="E902" s="239"/>
      <c r="F902" s="239"/>
      <c r="G902" s="239"/>
      <c r="H902" s="239"/>
    </row>
    <row r="903" spans="1:8">
      <c r="A903" s="239"/>
      <c r="B903" s="239"/>
      <c r="C903" s="239"/>
      <c r="D903" s="239"/>
      <c r="E903" s="239"/>
      <c r="F903" s="239"/>
      <c r="G903" s="239"/>
      <c r="H903" s="239"/>
    </row>
    <row r="904" spans="1:8">
      <c r="A904" s="239"/>
      <c r="B904" s="239"/>
      <c r="C904" s="239"/>
      <c r="D904" s="239"/>
      <c r="E904" s="239"/>
      <c r="F904" s="239"/>
      <c r="G904" s="239"/>
      <c r="H904" s="239"/>
    </row>
    <row r="905" spans="1:8">
      <c r="A905" s="239"/>
      <c r="B905" s="239"/>
      <c r="C905" s="239"/>
      <c r="D905" s="239"/>
      <c r="E905" s="239"/>
      <c r="F905" s="239"/>
      <c r="G905" s="239"/>
      <c r="H905" s="239"/>
    </row>
    <row r="906" spans="1:8">
      <c r="A906" s="239"/>
      <c r="B906" s="239"/>
      <c r="C906" s="239"/>
      <c r="D906" s="239"/>
      <c r="E906" s="239"/>
      <c r="F906" s="239"/>
      <c r="G906" s="239"/>
      <c r="H906" s="239"/>
    </row>
    <row r="907" spans="1:8">
      <c r="A907" s="239"/>
      <c r="B907" s="239"/>
      <c r="C907" s="239"/>
      <c r="D907" s="239"/>
      <c r="E907" s="239"/>
      <c r="F907" s="239"/>
      <c r="G907" s="239"/>
      <c r="H907" s="239"/>
    </row>
    <row r="908" spans="1:8">
      <c r="A908" s="239"/>
      <c r="B908" s="239"/>
      <c r="C908" s="239"/>
      <c r="D908" s="239"/>
      <c r="E908" s="239"/>
      <c r="F908" s="239"/>
      <c r="G908" s="239"/>
      <c r="H908" s="239"/>
    </row>
    <row r="909" spans="1:8">
      <c r="A909" s="239"/>
      <c r="B909" s="239"/>
      <c r="C909" s="239"/>
      <c r="D909" s="239"/>
      <c r="E909" s="239"/>
      <c r="F909" s="239"/>
      <c r="G909" s="239"/>
      <c r="H909" s="239"/>
    </row>
    <row r="910" spans="1:8">
      <c r="A910" s="239"/>
      <c r="B910" s="239"/>
      <c r="C910" s="239"/>
      <c r="D910" s="239"/>
      <c r="E910" s="239"/>
      <c r="F910" s="239"/>
      <c r="G910" s="239"/>
      <c r="H910" s="239"/>
    </row>
    <row r="911" spans="1:8">
      <c r="A911" s="239"/>
      <c r="B911" s="239"/>
      <c r="C911" s="239"/>
      <c r="D911" s="239"/>
      <c r="E911" s="239"/>
      <c r="F911" s="239"/>
      <c r="G911" s="239"/>
      <c r="H911" s="239"/>
    </row>
    <row r="912" spans="1:8">
      <c r="A912" s="239"/>
      <c r="B912" s="239"/>
      <c r="C912" s="239"/>
      <c r="D912" s="239"/>
      <c r="E912" s="239"/>
      <c r="F912" s="239"/>
      <c r="G912" s="239"/>
      <c r="H912" s="239"/>
    </row>
    <row r="913" spans="1:8">
      <c r="A913" s="239"/>
      <c r="B913" s="239"/>
      <c r="C913" s="239"/>
      <c r="D913" s="239"/>
      <c r="E913" s="239"/>
      <c r="F913" s="239"/>
      <c r="G913" s="239"/>
      <c r="H913" s="239"/>
    </row>
    <row r="914" spans="1:8">
      <c r="A914" s="239"/>
      <c r="B914" s="239"/>
      <c r="C914" s="239"/>
      <c r="D914" s="239"/>
      <c r="E914" s="239"/>
      <c r="F914" s="239"/>
      <c r="G914" s="239"/>
      <c r="H914" s="239"/>
    </row>
    <row r="915" spans="1:8">
      <c r="A915" s="239"/>
      <c r="B915" s="239"/>
      <c r="C915" s="239"/>
      <c r="D915" s="239"/>
      <c r="E915" s="239"/>
      <c r="F915" s="239"/>
      <c r="G915" s="239"/>
      <c r="H915" s="239"/>
    </row>
    <row r="916" spans="1:8">
      <c r="A916" s="239"/>
      <c r="B916" s="239"/>
      <c r="C916" s="239"/>
      <c r="D916" s="239"/>
      <c r="E916" s="239"/>
      <c r="F916" s="239"/>
      <c r="G916" s="239"/>
      <c r="H916" s="239"/>
    </row>
    <row r="917" spans="1:8">
      <c r="A917" s="239"/>
      <c r="B917" s="239"/>
      <c r="C917" s="239"/>
      <c r="D917" s="239"/>
      <c r="E917" s="239"/>
      <c r="F917" s="239"/>
      <c r="G917" s="239"/>
      <c r="H917" s="239"/>
    </row>
    <row r="918" spans="1:8">
      <c r="A918" s="239"/>
      <c r="B918" s="239"/>
      <c r="C918" s="239"/>
      <c r="D918" s="239"/>
      <c r="E918" s="239"/>
      <c r="F918" s="239"/>
      <c r="G918" s="239"/>
      <c r="H918" s="239"/>
    </row>
    <row r="919" spans="1:8">
      <c r="A919" s="239"/>
      <c r="B919" s="239"/>
      <c r="C919" s="239"/>
      <c r="D919" s="239"/>
      <c r="E919" s="239"/>
      <c r="F919" s="239"/>
      <c r="G919" s="239"/>
      <c r="H919" s="239"/>
    </row>
    <row r="920" spans="1:8">
      <c r="A920" s="239"/>
      <c r="B920" s="239"/>
      <c r="C920" s="239"/>
      <c r="D920" s="239"/>
      <c r="E920" s="239"/>
      <c r="F920" s="239"/>
      <c r="G920" s="239"/>
      <c r="H920" s="239"/>
    </row>
    <row r="921" spans="1:8">
      <c r="A921" s="239"/>
      <c r="B921" s="239"/>
      <c r="C921" s="239"/>
      <c r="D921" s="239"/>
      <c r="E921" s="239"/>
      <c r="F921" s="239"/>
      <c r="G921" s="239"/>
      <c r="H921" s="239"/>
    </row>
    <row r="922" spans="1:8">
      <c r="A922" s="239"/>
      <c r="B922" s="239"/>
      <c r="C922" s="239"/>
      <c r="D922" s="239"/>
      <c r="E922" s="239"/>
      <c r="F922" s="239"/>
      <c r="G922" s="239"/>
      <c r="H922" s="239"/>
    </row>
    <row r="923" spans="1:8">
      <c r="A923" s="239"/>
      <c r="B923" s="239"/>
      <c r="C923" s="239"/>
      <c r="D923" s="239"/>
      <c r="E923" s="239"/>
      <c r="F923" s="239"/>
      <c r="G923" s="239"/>
      <c r="H923" s="239"/>
    </row>
    <row r="924" spans="1:8">
      <c r="A924" s="239"/>
      <c r="B924" s="239"/>
      <c r="C924" s="239"/>
      <c r="D924" s="239"/>
      <c r="E924" s="239"/>
      <c r="F924" s="239"/>
      <c r="G924" s="239"/>
      <c r="H924" s="239"/>
    </row>
    <row r="925" spans="1:8">
      <c r="A925" s="239"/>
      <c r="B925" s="239"/>
      <c r="C925" s="239"/>
      <c r="D925" s="239"/>
      <c r="E925" s="239"/>
      <c r="F925" s="239"/>
      <c r="G925" s="239"/>
      <c r="H925" s="239"/>
    </row>
    <row r="926" spans="1:8">
      <c r="A926" s="239"/>
      <c r="B926" s="239"/>
      <c r="C926" s="239"/>
      <c r="D926" s="239"/>
      <c r="E926" s="239"/>
      <c r="F926" s="239"/>
      <c r="G926" s="239"/>
      <c r="H926" s="239"/>
    </row>
    <row r="927" spans="1:8">
      <c r="A927" s="239"/>
      <c r="B927" s="239"/>
      <c r="C927" s="239"/>
      <c r="D927" s="239"/>
      <c r="E927" s="239"/>
      <c r="F927" s="239"/>
      <c r="G927" s="239"/>
      <c r="H927" s="239"/>
    </row>
    <row r="928" spans="1:8">
      <c r="A928" s="239"/>
      <c r="B928" s="239"/>
      <c r="C928" s="239"/>
      <c r="D928" s="239"/>
      <c r="E928" s="239"/>
      <c r="F928" s="239"/>
      <c r="G928" s="239"/>
      <c r="H928" s="239"/>
    </row>
    <row r="929" spans="1:8">
      <c r="A929" s="239"/>
      <c r="B929" s="239"/>
      <c r="C929" s="239"/>
      <c r="D929" s="239"/>
      <c r="E929" s="239"/>
      <c r="F929" s="239"/>
      <c r="G929" s="239"/>
      <c r="H929" s="239"/>
    </row>
    <row r="930" spans="1:8">
      <c r="A930" s="239"/>
      <c r="B930" s="239"/>
      <c r="C930" s="239"/>
      <c r="D930" s="239"/>
      <c r="E930" s="239"/>
      <c r="F930" s="239"/>
      <c r="G930" s="239"/>
      <c r="H930" s="239"/>
    </row>
    <row r="931" spans="1:8">
      <c r="A931" s="239"/>
      <c r="B931" s="239"/>
      <c r="C931" s="239"/>
      <c r="D931" s="239"/>
      <c r="E931" s="239"/>
      <c r="F931" s="239"/>
      <c r="G931" s="239"/>
      <c r="H931" s="239"/>
    </row>
    <row r="932" spans="1:8">
      <c r="A932" s="239"/>
      <c r="B932" s="239"/>
      <c r="C932" s="239"/>
      <c r="D932" s="239"/>
      <c r="E932" s="239"/>
      <c r="F932" s="239"/>
      <c r="G932" s="239"/>
      <c r="H932" s="239"/>
    </row>
    <row r="933" spans="1:8">
      <c r="A933" s="239"/>
      <c r="B933" s="239"/>
      <c r="C933" s="239"/>
      <c r="D933" s="239"/>
      <c r="E933" s="239"/>
      <c r="F933" s="239"/>
      <c r="G933" s="239"/>
      <c r="H933" s="239"/>
    </row>
    <row r="934" spans="1:8">
      <c r="A934" s="239"/>
      <c r="B934" s="239"/>
      <c r="C934" s="239"/>
      <c r="D934" s="239"/>
      <c r="E934" s="239"/>
      <c r="F934" s="239"/>
      <c r="G934" s="239"/>
      <c r="H934" s="239"/>
    </row>
    <row r="935" spans="1:8">
      <c r="A935" s="239"/>
      <c r="B935" s="239"/>
      <c r="C935" s="239"/>
      <c r="D935" s="239"/>
      <c r="E935" s="239"/>
      <c r="F935" s="239"/>
      <c r="G935" s="239"/>
      <c r="H935" s="239"/>
    </row>
    <row r="936" spans="1:8">
      <c r="A936" s="239"/>
      <c r="B936" s="239"/>
      <c r="C936" s="239"/>
      <c r="D936" s="239"/>
      <c r="E936" s="239"/>
      <c r="F936" s="239"/>
      <c r="G936" s="239"/>
      <c r="H936" s="239"/>
    </row>
    <row r="937" spans="1:8">
      <c r="A937" s="239"/>
      <c r="B937" s="239"/>
      <c r="C937" s="239"/>
      <c r="D937" s="239"/>
      <c r="E937" s="239"/>
      <c r="F937" s="239"/>
      <c r="G937" s="239"/>
      <c r="H937" s="239"/>
    </row>
    <row r="938" spans="1:8">
      <c r="A938" s="239"/>
      <c r="B938" s="239"/>
      <c r="C938" s="239"/>
      <c r="D938" s="239"/>
      <c r="E938" s="239"/>
      <c r="F938" s="239"/>
      <c r="G938" s="239"/>
      <c r="H938" s="239"/>
    </row>
    <row r="939" spans="1:8">
      <c r="A939" s="239"/>
      <c r="B939" s="239"/>
      <c r="C939" s="239"/>
      <c r="D939" s="239"/>
      <c r="E939" s="239"/>
      <c r="F939" s="239"/>
      <c r="G939" s="239"/>
      <c r="H939" s="239"/>
    </row>
    <row r="940" spans="1:8">
      <c r="A940" s="239"/>
      <c r="B940" s="239"/>
      <c r="C940" s="239"/>
      <c r="D940" s="239"/>
      <c r="E940" s="239"/>
      <c r="F940" s="239"/>
      <c r="G940" s="239"/>
      <c r="H940" s="239"/>
    </row>
    <row r="941" spans="1:8">
      <c r="A941" s="239"/>
      <c r="B941" s="239"/>
      <c r="C941" s="239"/>
      <c r="D941" s="239"/>
      <c r="E941" s="239"/>
      <c r="F941" s="239"/>
      <c r="G941" s="239"/>
      <c r="H941" s="239"/>
    </row>
    <row r="942" spans="1:8">
      <c r="A942" s="239"/>
      <c r="B942" s="239"/>
      <c r="C942" s="239"/>
      <c r="D942" s="239"/>
      <c r="E942" s="239"/>
      <c r="F942" s="239"/>
      <c r="G942" s="239"/>
      <c r="H942" s="239"/>
    </row>
    <row r="943" spans="1:8">
      <c r="A943" s="239"/>
      <c r="B943" s="239"/>
      <c r="C943" s="239"/>
      <c r="D943" s="239"/>
      <c r="E943" s="239"/>
      <c r="F943" s="239"/>
      <c r="G943" s="239"/>
      <c r="H943" s="239"/>
    </row>
    <row r="944" spans="1:8">
      <c r="A944" s="239"/>
      <c r="B944" s="239"/>
      <c r="C944" s="239"/>
      <c r="D944" s="239"/>
      <c r="E944" s="239"/>
      <c r="F944" s="239"/>
      <c r="G944" s="239"/>
      <c r="H944" s="239"/>
    </row>
    <row r="945" spans="1:8">
      <c r="A945" s="239"/>
      <c r="B945" s="239"/>
      <c r="C945" s="239"/>
      <c r="D945" s="239"/>
      <c r="E945" s="239"/>
      <c r="F945" s="239"/>
      <c r="G945" s="239"/>
      <c r="H945" s="239"/>
    </row>
    <row r="946" spans="1:8">
      <c r="A946" s="239"/>
      <c r="B946" s="239"/>
      <c r="C946" s="239"/>
      <c r="D946" s="239"/>
      <c r="E946" s="239"/>
      <c r="F946" s="239"/>
      <c r="G946" s="239"/>
      <c r="H946" s="239"/>
    </row>
    <row r="947" spans="1:8">
      <c r="A947" s="239"/>
      <c r="B947" s="239"/>
      <c r="C947" s="239"/>
      <c r="D947" s="239"/>
      <c r="E947" s="239"/>
      <c r="F947" s="239"/>
      <c r="G947" s="239"/>
      <c r="H947" s="239"/>
    </row>
    <row r="948" spans="1:8">
      <c r="A948" s="239"/>
      <c r="B948" s="239"/>
      <c r="C948" s="239"/>
      <c r="D948" s="239"/>
      <c r="E948" s="239"/>
      <c r="F948" s="239"/>
      <c r="G948" s="239"/>
      <c r="H948" s="239"/>
    </row>
    <row r="949" spans="1:8">
      <c r="A949" s="239"/>
      <c r="B949" s="239"/>
      <c r="C949" s="239"/>
      <c r="D949" s="239"/>
      <c r="E949" s="239"/>
      <c r="F949" s="239"/>
      <c r="G949" s="239"/>
      <c r="H949" s="239"/>
    </row>
    <row r="950" spans="1:8">
      <c r="A950" s="239"/>
      <c r="B950" s="239"/>
      <c r="C950" s="239"/>
      <c r="D950" s="239"/>
      <c r="E950" s="239"/>
      <c r="F950" s="239"/>
      <c r="G950" s="239"/>
      <c r="H950" s="239"/>
    </row>
    <row r="951" spans="1:8">
      <c r="A951" s="239"/>
      <c r="B951" s="239"/>
      <c r="C951" s="239"/>
      <c r="D951" s="239"/>
      <c r="E951" s="239"/>
      <c r="F951" s="239"/>
      <c r="G951" s="239"/>
      <c r="H951" s="239"/>
    </row>
    <row r="952" spans="1:8">
      <c r="A952" s="239"/>
      <c r="B952" s="239"/>
      <c r="C952" s="239"/>
      <c r="D952" s="239"/>
      <c r="E952" s="239"/>
      <c r="F952" s="239"/>
      <c r="G952" s="239"/>
      <c r="H952" s="239"/>
    </row>
    <row r="953" spans="1:8">
      <c r="A953" s="239"/>
      <c r="B953" s="239"/>
      <c r="C953" s="239"/>
      <c r="D953" s="239"/>
      <c r="E953" s="239"/>
      <c r="F953" s="239"/>
      <c r="G953" s="239"/>
      <c r="H953" s="239"/>
    </row>
    <row r="954" spans="1:8">
      <c r="A954" s="239"/>
      <c r="B954" s="239"/>
      <c r="C954" s="239"/>
      <c r="D954" s="239"/>
      <c r="E954" s="239"/>
      <c r="F954" s="239"/>
      <c r="G954" s="239"/>
      <c r="H954" s="239"/>
    </row>
    <row r="955" spans="1:8">
      <c r="A955" s="239"/>
      <c r="B955" s="239"/>
      <c r="C955" s="239"/>
      <c r="D955" s="239"/>
      <c r="E955" s="239"/>
      <c r="F955" s="239"/>
      <c r="G955" s="239"/>
      <c r="H955" s="239"/>
    </row>
    <row r="956" spans="1:8">
      <c r="A956" s="239"/>
      <c r="B956" s="239"/>
      <c r="C956" s="239"/>
      <c r="D956" s="239"/>
      <c r="E956" s="239"/>
      <c r="F956" s="239"/>
      <c r="G956" s="239"/>
      <c r="H956" s="239"/>
    </row>
    <row r="957" spans="1:8">
      <c r="A957" s="239"/>
      <c r="B957" s="239"/>
      <c r="C957" s="239"/>
      <c r="D957" s="239"/>
      <c r="E957" s="239"/>
      <c r="F957" s="239"/>
      <c r="G957" s="239"/>
      <c r="H957" s="239"/>
    </row>
    <row r="958" spans="1:8">
      <c r="A958" s="239"/>
      <c r="B958" s="239"/>
      <c r="C958" s="239"/>
      <c r="D958" s="239"/>
      <c r="E958" s="239"/>
      <c r="F958" s="239"/>
      <c r="G958" s="239"/>
      <c r="H958" s="239"/>
    </row>
    <row r="959" spans="1:8">
      <c r="A959" s="239"/>
      <c r="B959" s="239"/>
      <c r="C959" s="239"/>
      <c r="D959" s="239"/>
      <c r="E959" s="239"/>
      <c r="F959" s="239"/>
      <c r="G959" s="239"/>
      <c r="H959" s="239"/>
    </row>
    <row r="960" spans="1:8">
      <c r="A960" s="239"/>
      <c r="B960" s="239"/>
      <c r="C960" s="239"/>
      <c r="D960" s="239"/>
      <c r="E960" s="239"/>
      <c r="F960" s="239"/>
      <c r="G960" s="239"/>
      <c r="H960" s="239"/>
    </row>
    <row r="961" spans="1:8">
      <c r="A961" s="239"/>
      <c r="B961" s="239"/>
      <c r="C961" s="239"/>
      <c r="D961" s="239"/>
      <c r="E961" s="239"/>
      <c r="F961" s="239"/>
      <c r="G961" s="239"/>
      <c r="H961" s="239"/>
    </row>
    <row r="962" spans="1:8">
      <c r="A962" s="239"/>
      <c r="B962" s="239"/>
      <c r="C962" s="239"/>
      <c r="D962" s="239"/>
      <c r="E962" s="239"/>
      <c r="F962" s="239"/>
      <c r="G962" s="239"/>
      <c r="H962" s="239"/>
    </row>
    <row r="963" spans="1:8">
      <c r="A963" s="239"/>
      <c r="B963" s="239"/>
      <c r="C963" s="239"/>
      <c r="D963" s="239"/>
      <c r="E963" s="239"/>
      <c r="F963" s="239"/>
      <c r="G963" s="239"/>
      <c r="H963" s="239"/>
    </row>
    <row r="964" spans="1:8">
      <c r="A964" s="239"/>
      <c r="B964" s="239"/>
      <c r="C964" s="239"/>
      <c r="D964" s="239"/>
      <c r="E964" s="239"/>
      <c r="F964" s="239"/>
      <c r="G964" s="239"/>
      <c r="H964" s="239"/>
    </row>
    <row r="965" spans="1:8">
      <c r="A965" s="239"/>
      <c r="B965" s="239"/>
      <c r="C965" s="239"/>
      <c r="D965" s="239"/>
      <c r="E965" s="239"/>
      <c r="F965" s="239"/>
      <c r="G965" s="239"/>
      <c r="H965" s="239"/>
    </row>
    <row r="966" spans="1:8">
      <c r="A966" s="239"/>
      <c r="B966" s="239"/>
      <c r="C966" s="239"/>
      <c r="D966" s="239"/>
      <c r="E966" s="239"/>
      <c r="F966" s="239"/>
      <c r="G966" s="239"/>
      <c r="H966" s="239"/>
    </row>
    <row r="967" spans="1:8">
      <c r="A967" s="239"/>
      <c r="B967" s="239"/>
      <c r="C967" s="239"/>
      <c r="D967" s="239"/>
      <c r="E967" s="239"/>
      <c r="F967" s="239"/>
      <c r="G967" s="239"/>
      <c r="H967" s="239"/>
    </row>
    <row r="968" spans="1:8">
      <c r="A968" s="239"/>
      <c r="B968" s="239"/>
      <c r="C968" s="239"/>
      <c r="D968" s="239"/>
      <c r="E968" s="239"/>
      <c r="F968" s="239"/>
      <c r="G968" s="239"/>
      <c r="H968" s="239"/>
    </row>
    <row r="969" spans="1:8">
      <c r="A969" s="239"/>
      <c r="B969" s="239"/>
      <c r="C969" s="239"/>
      <c r="D969" s="239"/>
      <c r="E969" s="239"/>
      <c r="F969" s="239"/>
      <c r="G969" s="239"/>
      <c r="H969" s="239"/>
    </row>
    <row r="970" spans="1:8">
      <c r="A970" s="239"/>
      <c r="B970" s="239"/>
      <c r="C970" s="239"/>
      <c r="D970" s="239"/>
      <c r="E970" s="239"/>
      <c r="F970" s="239"/>
      <c r="G970" s="239"/>
      <c r="H970" s="239"/>
    </row>
    <row r="971" spans="1:8">
      <c r="A971" s="239"/>
      <c r="B971" s="239"/>
      <c r="C971" s="239"/>
      <c r="D971" s="239"/>
      <c r="E971" s="239"/>
      <c r="F971" s="239"/>
      <c r="G971" s="239"/>
      <c r="H971" s="239"/>
    </row>
    <row r="972" spans="1:8">
      <c r="A972" s="239"/>
      <c r="B972" s="239"/>
      <c r="C972" s="239"/>
      <c r="D972" s="239"/>
      <c r="E972" s="239"/>
      <c r="F972" s="239"/>
      <c r="G972" s="239"/>
      <c r="H972" s="239"/>
    </row>
    <row r="973" spans="1:8">
      <c r="A973" s="239"/>
      <c r="B973" s="239"/>
      <c r="C973" s="239"/>
      <c r="D973" s="239"/>
      <c r="E973" s="239"/>
      <c r="F973" s="239"/>
      <c r="G973" s="239"/>
      <c r="H973" s="239"/>
    </row>
    <row r="974" spans="1:8">
      <c r="A974" s="239"/>
      <c r="B974" s="239"/>
      <c r="C974" s="239"/>
      <c r="D974" s="239"/>
      <c r="E974" s="239"/>
      <c r="F974" s="239"/>
      <c r="G974" s="239"/>
      <c r="H974" s="239"/>
    </row>
    <row r="975" spans="1:8">
      <c r="A975" s="239"/>
      <c r="B975" s="239"/>
      <c r="C975" s="239"/>
      <c r="D975" s="239"/>
      <c r="E975" s="239"/>
      <c r="F975" s="239"/>
      <c r="G975" s="239"/>
      <c r="H975" s="239"/>
    </row>
    <row r="976" spans="1:8">
      <c r="A976" s="239"/>
      <c r="B976" s="239"/>
      <c r="C976" s="239"/>
      <c r="D976" s="239"/>
      <c r="E976" s="239"/>
      <c r="F976" s="239"/>
      <c r="G976" s="239"/>
      <c r="H976" s="239"/>
    </row>
    <row r="977" spans="1:8">
      <c r="A977" s="239"/>
      <c r="B977" s="239"/>
      <c r="C977" s="239"/>
      <c r="D977" s="239"/>
      <c r="E977" s="239"/>
      <c r="F977" s="239"/>
      <c r="G977" s="239"/>
      <c r="H977" s="239"/>
    </row>
    <row r="978" spans="1:8">
      <c r="A978" s="239"/>
      <c r="B978" s="239"/>
      <c r="C978" s="239"/>
      <c r="D978" s="239"/>
      <c r="E978" s="239"/>
      <c r="F978" s="239"/>
      <c r="G978" s="239"/>
      <c r="H978" s="239"/>
    </row>
    <row r="979" spans="1:8">
      <c r="A979" s="239"/>
      <c r="B979" s="239"/>
      <c r="C979" s="239"/>
      <c r="D979" s="239"/>
      <c r="E979" s="239"/>
      <c r="F979" s="239"/>
      <c r="G979" s="239"/>
      <c r="H979" s="239"/>
    </row>
    <row r="980" spans="1:8">
      <c r="A980" s="239"/>
      <c r="B980" s="239"/>
      <c r="C980" s="239"/>
      <c r="D980" s="239"/>
      <c r="E980" s="239"/>
      <c r="F980" s="239"/>
      <c r="G980" s="239"/>
      <c r="H980" s="239"/>
    </row>
    <row r="981" spans="1:8">
      <c r="A981" s="239"/>
      <c r="B981" s="239"/>
      <c r="C981" s="239"/>
      <c r="D981" s="239"/>
      <c r="E981" s="239"/>
      <c r="F981" s="239"/>
      <c r="G981" s="239"/>
      <c r="H981" s="239"/>
    </row>
    <row r="982" spans="1:8">
      <c r="A982" s="239"/>
      <c r="B982" s="239"/>
      <c r="C982" s="239"/>
      <c r="D982" s="239"/>
      <c r="E982" s="239"/>
      <c r="F982" s="239"/>
      <c r="G982" s="239"/>
      <c r="H982" s="239"/>
    </row>
    <row r="983" spans="1:8">
      <c r="A983" s="239"/>
      <c r="B983" s="239"/>
      <c r="C983" s="239"/>
      <c r="D983" s="239"/>
      <c r="E983" s="239"/>
      <c r="F983" s="239"/>
      <c r="G983" s="239"/>
      <c r="H983" s="239"/>
    </row>
    <row r="984" spans="1:8">
      <c r="A984" s="239"/>
      <c r="B984" s="239"/>
      <c r="C984" s="239"/>
      <c r="D984" s="239"/>
      <c r="E984" s="239"/>
      <c r="F984" s="239"/>
      <c r="G984" s="239"/>
      <c r="H984" s="239"/>
    </row>
    <row r="985" spans="1:8">
      <c r="A985" s="239"/>
      <c r="B985" s="239"/>
      <c r="C985" s="239"/>
      <c r="D985" s="239"/>
      <c r="E985" s="239"/>
      <c r="F985" s="239"/>
      <c r="G985" s="239"/>
      <c r="H985" s="239"/>
    </row>
    <row r="986" spans="1:8">
      <c r="A986" s="239"/>
      <c r="B986" s="239"/>
      <c r="C986" s="239"/>
      <c r="D986" s="239"/>
      <c r="E986" s="239"/>
      <c r="F986" s="239"/>
      <c r="G986" s="239"/>
      <c r="H986" s="239"/>
    </row>
    <row r="987" spans="1:8">
      <c r="A987" s="239"/>
      <c r="B987" s="239"/>
      <c r="C987" s="239"/>
      <c r="D987" s="239"/>
      <c r="E987" s="239"/>
      <c r="F987" s="239"/>
      <c r="G987" s="239"/>
      <c r="H987" s="239"/>
    </row>
    <row r="988" spans="1:8">
      <c r="A988" s="239"/>
      <c r="B988" s="239"/>
      <c r="C988" s="239"/>
      <c r="D988" s="239"/>
      <c r="E988" s="239"/>
      <c r="F988" s="239"/>
      <c r="G988" s="239"/>
      <c r="H988" s="239"/>
    </row>
    <row r="989" spans="1:8">
      <c r="A989" s="239"/>
      <c r="B989" s="239"/>
      <c r="C989" s="239"/>
      <c r="D989" s="239"/>
      <c r="E989" s="239"/>
      <c r="F989" s="239"/>
      <c r="G989" s="239"/>
      <c r="H989" s="239"/>
    </row>
    <row r="990" spans="1:8">
      <c r="A990" s="239"/>
      <c r="B990" s="239"/>
      <c r="C990" s="239"/>
      <c r="D990" s="239"/>
      <c r="E990" s="239"/>
      <c r="F990" s="239"/>
      <c r="G990" s="239"/>
      <c r="H990" s="239"/>
    </row>
    <row r="991" spans="1:8">
      <c r="A991" s="239"/>
      <c r="B991" s="239"/>
      <c r="C991" s="239"/>
      <c r="D991" s="239"/>
      <c r="E991" s="239"/>
      <c r="F991" s="239"/>
      <c r="G991" s="239"/>
      <c r="H991" s="239"/>
    </row>
    <row r="992" spans="1:8">
      <c r="A992" s="239"/>
      <c r="B992" s="239"/>
      <c r="C992" s="239"/>
      <c r="D992" s="239"/>
      <c r="E992" s="239"/>
      <c r="F992" s="239"/>
      <c r="G992" s="239"/>
      <c r="H992" s="239"/>
    </row>
    <row r="993" spans="1:8">
      <c r="A993" s="239"/>
      <c r="B993" s="239"/>
      <c r="C993" s="239"/>
      <c r="D993" s="239"/>
      <c r="E993" s="239"/>
      <c r="F993" s="239"/>
      <c r="G993" s="239"/>
      <c r="H993" s="239"/>
    </row>
    <row r="994" spans="1:8">
      <c r="A994" s="239"/>
      <c r="B994" s="239"/>
      <c r="C994" s="239"/>
      <c r="D994" s="239"/>
      <c r="E994" s="239"/>
      <c r="F994" s="239"/>
      <c r="G994" s="239"/>
      <c r="H994" s="239"/>
    </row>
    <row r="995" spans="1:8">
      <c r="A995" s="239"/>
      <c r="B995" s="239"/>
      <c r="C995" s="239"/>
      <c r="D995" s="239"/>
      <c r="E995" s="239"/>
      <c r="F995" s="239"/>
      <c r="G995" s="239"/>
      <c r="H995" s="239"/>
    </row>
    <row r="996" spans="1:8">
      <c r="A996" s="239"/>
      <c r="B996" s="239"/>
      <c r="C996" s="239"/>
      <c r="D996" s="239"/>
      <c r="E996" s="239"/>
      <c r="F996" s="239"/>
      <c r="G996" s="239"/>
      <c r="H996" s="239"/>
    </row>
    <row r="997" spans="1:8">
      <c r="A997" s="239"/>
      <c r="B997" s="239"/>
      <c r="C997" s="239"/>
      <c r="D997" s="239"/>
      <c r="E997" s="239"/>
      <c r="F997" s="239"/>
      <c r="G997" s="239"/>
      <c r="H997" s="239"/>
    </row>
    <row r="998" spans="1:8">
      <c r="A998" s="239"/>
      <c r="B998" s="239"/>
      <c r="C998" s="239"/>
      <c r="D998" s="239"/>
      <c r="E998" s="239"/>
      <c r="F998" s="239"/>
      <c r="G998" s="239"/>
      <c r="H998" s="239"/>
    </row>
    <row r="999" spans="1:8">
      <c r="A999" s="239"/>
      <c r="B999" s="239"/>
      <c r="C999" s="239"/>
      <c r="D999" s="239"/>
      <c r="E999" s="239"/>
      <c r="F999" s="239"/>
      <c r="G999" s="239"/>
      <c r="H999" s="239"/>
    </row>
    <row r="1000" spans="1:8">
      <c r="A1000" s="239"/>
      <c r="B1000" s="239"/>
      <c r="C1000" s="239"/>
      <c r="D1000" s="239"/>
      <c r="E1000" s="239"/>
      <c r="F1000" s="239"/>
      <c r="G1000" s="239"/>
      <c r="H1000" s="239"/>
    </row>
    <row r="1001" spans="1:8">
      <c r="A1001" s="239"/>
      <c r="B1001" s="239"/>
      <c r="C1001" s="239"/>
      <c r="D1001" s="239"/>
      <c r="E1001" s="239"/>
      <c r="F1001" s="239"/>
      <c r="G1001" s="239"/>
      <c r="H1001" s="239"/>
    </row>
    <row r="1002" spans="1:8">
      <c r="A1002" s="239"/>
      <c r="B1002" s="239"/>
      <c r="C1002" s="239"/>
      <c r="D1002" s="239"/>
      <c r="E1002" s="239"/>
      <c r="F1002" s="239"/>
      <c r="G1002" s="239"/>
      <c r="H1002" s="239"/>
    </row>
    <row r="1003" spans="1:8">
      <c r="A1003" s="239"/>
      <c r="B1003" s="239"/>
      <c r="C1003" s="239"/>
      <c r="D1003" s="239"/>
      <c r="E1003" s="239"/>
      <c r="F1003" s="239"/>
      <c r="G1003" s="239"/>
      <c r="H1003" s="239"/>
    </row>
    <row r="1004" spans="1:8">
      <c r="A1004" s="239"/>
      <c r="B1004" s="239"/>
      <c r="C1004" s="239"/>
      <c r="D1004" s="239"/>
      <c r="E1004" s="239"/>
      <c r="F1004" s="239"/>
      <c r="G1004" s="239"/>
      <c r="H1004" s="239"/>
    </row>
    <row r="1005" spans="1:8">
      <c r="A1005" s="239"/>
      <c r="B1005" s="239"/>
      <c r="C1005" s="239"/>
      <c r="D1005" s="239"/>
      <c r="E1005" s="239"/>
      <c r="F1005" s="239"/>
      <c r="G1005" s="239"/>
      <c r="H1005" s="239"/>
    </row>
    <row r="1006" spans="1:8">
      <c r="A1006" s="239"/>
      <c r="B1006" s="239"/>
      <c r="C1006" s="239"/>
      <c r="D1006" s="239"/>
      <c r="E1006" s="239"/>
      <c r="F1006" s="239"/>
      <c r="G1006" s="239"/>
      <c r="H1006" s="239"/>
    </row>
    <row r="1007" spans="1:8">
      <c r="A1007" s="239"/>
      <c r="B1007" s="239"/>
      <c r="C1007" s="239"/>
      <c r="D1007" s="239"/>
      <c r="E1007" s="239"/>
      <c r="F1007" s="239"/>
      <c r="G1007" s="239"/>
      <c r="H1007" s="239"/>
    </row>
    <row r="1008" spans="1:8">
      <c r="A1008" s="239"/>
      <c r="B1008" s="239"/>
      <c r="C1008" s="239"/>
      <c r="D1008" s="239"/>
      <c r="E1008" s="239"/>
      <c r="F1008" s="239"/>
      <c r="G1008" s="239"/>
      <c r="H1008" s="239"/>
    </row>
    <row r="1009" spans="1:8">
      <c r="A1009" s="239"/>
      <c r="B1009" s="239"/>
      <c r="C1009" s="239"/>
      <c r="D1009" s="239"/>
      <c r="E1009" s="239"/>
      <c r="F1009" s="239"/>
      <c r="G1009" s="239"/>
      <c r="H1009" s="239"/>
    </row>
    <row r="1010" spans="1:8">
      <c r="A1010" s="239"/>
      <c r="B1010" s="239"/>
      <c r="C1010" s="239"/>
      <c r="D1010" s="239"/>
      <c r="E1010" s="239"/>
      <c r="F1010" s="239"/>
      <c r="G1010" s="239"/>
      <c r="H1010" s="239"/>
    </row>
    <row r="1011" spans="1:8">
      <c r="A1011" s="239"/>
      <c r="B1011" s="239"/>
      <c r="C1011" s="239"/>
      <c r="D1011" s="239"/>
      <c r="E1011" s="239"/>
      <c r="F1011" s="239"/>
      <c r="G1011" s="239"/>
      <c r="H1011" s="239"/>
    </row>
    <row r="1012" spans="1:8">
      <c r="A1012" s="239"/>
      <c r="B1012" s="239"/>
      <c r="C1012" s="239"/>
      <c r="D1012" s="239"/>
      <c r="E1012" s="239"/>
      <c r="F1012" s="239"/>
      <c r="G1012" s="239"/>
      <c r="H1012" s="239"/>
    </row>
    <row r="1013" spans="1:8">
      <c r="A1013" s="239"/>
      <c r="B1013" s="239"/>
      <c r="C1013" s="239"/>
      <c r="D1013" s="239"/>
      <c r="E1013" s="239"/>
      <c r="F1013" s="239"/>
      <c r="G1013" s="239"/>
      <c r="H1013" s="239"/>
    </row>
    <row r="1014" spans="1:8">
      <c r="A1014" s="239"/>
      <c r="B1014" s="239"/>
      <c r="C1014" s="239"/>
      <c r="D1014" s="239"/>
      <c r="E1014" s="239"/>
      <c r="F1014" s="239"/>
      <c r="G1014" s="239"/>
      <c r="H1014" s="239"/>
    </row>
    <row r="1015" spans="1:8">
      <c r="A1015" s="239"/>
      <c r="B1015" s="239"/>
      <c r="C1015" s="239"/>
      <c r="D1015" s="239"/>
      <c r="E1015" s="239"/>
      <c r="F1015" s="239"/>
      <c r="G1015" s="239"/>
      <c r="H1015" s="239"/>
    </row>
    <row r="1016" spans="1:8">
      <c r="A1016" s="239"/>
      <c r="B1016" s="239"/>
      <c r="C1016" s="239"/>
      <c r="D1016" s="239"/>
      <c r="E1016" s="239"/>
      <c r="F1016" s="239"/>
      <c r="G1016" s="239"/>
      <c r="H1016" s="239"/>
    </row>
    <row r="1017" spans="1:8">
      <c r="A1017" s="239"/>
      <c r="B1017" s="239"/>
      <c r="C1017" s="239"/>
      <c r="D1017" s="239"/>
      <c r="E1017" s="239"/>
      <c r="F1017" s="239"/>
      <c r="G1017" s="239"/>
      <c r="H1017" s="239"/>
    </row>
    <row r="1018" spans="1:8">
      <c r="A1018" s="239"/>
      <c r="B1018" s="239"/>
      <c r="C1018" s="239"/>
      <c r="D1018" s="239"/>
      <c r="E1018" s="239"/>
      <c r="F1018" s="239"/>
      <c r="G1018" s="239"/>
      <c r="H1018" s="239"/>
    </row>
    <row r="1019" spans="1:8">
      <c r="A1019" s="239"/>
      <c r="B1019" s="239"/>
      <c r="C1019" s="239"/>
      <c r="D1019" s="239"/>
      <c r="E1019" s="239"/>
      <c r="F1019" s="239"/>
      <c r="G1019" s="239"/>
      <c r="H1019" s="239"/>
    </row>
    <row r="1020" spans="1:8">
      <c r="A1020" s="239"/>
      <c r="B1020" s="239"/>
      <c r="C1020" s="239"/>
      <c r="D1020" s="239"/>
      <c r="E1020" s="239"/>
      <c r="F1020" s="239"/>
      <c r="G1020" s="239"/>
      <c r="H1020" s="239"/>
    </row>
    <row r="1021" spans="1:8">
      <c r="A1021" s="239"/>
      <c r="B1021" s="239"/>
      <c r="C1021" s="239"/>
      <c r="D1021" s="239"/>
      <c r="E1021" s="239"/>
      <c r="F1021" s="239"/>
      <c r="G1021" s="239"/>
      <c r="H1021" s="239"/>
    </row>
    <row r="1022" spans="1:8">
      <c r="A1022" s="239"/>
      <c r="B1022" s="239"/>
      <c r="C1022" s="239"/>
      <c r="D1022" s="239"/>
      <c r="E1022" s="239"/>
      <c r="F1022" s="239"/>
      <c r="G1022" s="239"/>
      <c r="H1022" s="239"/>
    </row>
    <row r="1023" spans="1:8">
      <c r="A1023" s="239"/>
      <c r="B1023" s="239"/>
      <c r="C1023" s="239"/>
      <c r="D1023" s="239"/>
      <c r="E1023" s="239"/>
      <c r="F1023" s="239"/>
      <c r="G1023" s="239"/>
      <c r="H1023" s="239"/>
    </row>
    <row r="1024" spans="1:8">
      <c r="A1024" s="239"/>
      <c r="B1024" s="239"/>
      <c r="C1024" s="239"/>
      <c r="D1024" s="239"/>
      <c r="E1024" s="239"/>
      <c r="F1024" s="239"/>
      <c r="G1024" s="239"/>
      <c r="H1024" s="239"/>
    </row>
    <row r="1025" spans="1:8">
      <c r="A1025" s="239"/>
      <c r="B1025" s="239"/>
      <c r="C1025" s="239"/>
      <c r="D1025" s="239"/>
      <c r="E1025" s="239"/>
      <c r="F1025" s="239"/>
      <c r="G1025" s="239"/>
      <c r="H1025" s="239"/>
    </row>
    <row r="1026" spans="1:8">
      <c r="A1026" s="239"/>
      <c r="B1026" s="239"/>
      <c r="C1026" s="239"/>
      <c r="D1026" s="239"/>
      <c r="E1026" s="239"/>
      <c r="F1026" s="239"/>
      <c r="G1026" s="239"/>
      <c r="H1026" s="239"/>
    </row>
    <row r="1027" spans="1:8">
      <c r="A1027" s="239"/>
      <c r="B1027" s="239"/>
      <c r="C1027" s="239"/>
      <c r="D1027" s="239"/>
      <c r="E1027" s="239"/>
      <c r="F1027" s="239"/>
      <c r="G1027" s="239"/>
      <c r="H1027" s="239"/>
    </row>
    <row r="1028" spans="1:8">
      <c r="A1028" s="239"/>
      <c r="B1028" s="239"/>
      <c r="C1028" s="239"/>
      <c r="D1028" s="239"/>
      <c r="E1028" s="239"/>
      <c r="F1028" s="239"/>
      <c r="G1028" s="239"/>
      <c r="H1028" s="239"/>
    </row>
    <row r="1029" spans="1:8">
      <c r="A1029" s="239"/>
      <c r="B1029" s="239"/>
      <c r="C1029" s="239"/>
      <c r="D1029" s="239"/>
      <c r="E1029" s="239"/>
      <c r="F1029" s="239"/>
      <c r="G1029" s="239"/>
      <c r="H1029" s="239"/>
    </row>
    <row r="1030" spans="1:8">
      <c r="A1030" s="239"/>
      <c r="B1030" s="239"/>
      <c r="C1030" s="239"/>
      <c r="D1030" s="239"/>
      <c r="E1030" s="239"/>
      <c r="F1030" s="239"/>
      <c r="G1030" s="239"/>
      <c r="H1030" s="239"/>
    </row>
    <row r="1031" spans="1:8">
      <c r="A1031" s="239"/>
      <c r="B1031" s="239"/>
      <c r="C1031" s="239"/>
      <c r="D1031" s="239"/>
      <c r="E1031" s="239"/>
      <c r="F1031" s="239"/>
      <c r="G1031" s="239"/>
      <c r="H1031" s="239"/>
    </row>
    <row r="1032" spans="1:8">
      <c r="A1032" s="239"/>
      <c r="B1032" s="239"/>
      <c r="C1032" s="239"/>
      <c r="D1032" s="239"/>
      <c r="E1032" s="239"/>
      <c r="F1032" s="239"/>
      <c r="G1032" s="239"/>
      <c r="H1032" s="239"/>
    </row>
    <row r="1033" spans="1:8">
      <c r="A1033" s="239"/>
      <c r="B1033" s="239"/>
      <c r="C1033" s="239"/>
      <c r="D1033" s="239"/>
      <c r="E1033" s="239"/>
      <c r="F1033" s="239"/>
      <c r="G1033" s="239"/>
      <c r="H1033" s="239"/>
    </row>
    <row r="1034" spans="1:8">
      <c r="A1034" s="239"/>
      <c r="B1034" s="239"/>
      <c r="C1034" s="239"/>
      <c r="D1034" s="239"/>
      <c r="E1034" s="239"/>
      <c r="F1034" s="239"/>
      <c r="G1034" s="239"/>
      <c r="H1034" s="239"/>
    </row>
    <row r="1035" spans="1:8">
      <c r="A1035" s="239"/>
      <c r="B1035" s="239"/>
      <c r="C1035" s="239"/>
      <c r="D1035" s="239"/>
      <c r="E1035" s="239"/>
      <c r="F1035" s="239"/>
      <c r="G1035" s="239"/>
      <c r="H1035" s="239"/>
    </row>
    <row r="1036" spans="1:8">
      <c r="A1036" s="239"/>
      <c r="B1036" s="239"/>
      <c r="C1036" s="239"/>
      <c r="D1036" s="239"/>
      <c r="E1036" s="239"/>
      <c r="F1036" s="239"/>
      <c r="G1036" s="239"/>
      <c r="H1036" s="239"/>
    </row>
    <row r="1037" spans="1:8">
      <c r="A1037" s="239"/>
      <c r="B1037" s="239"/>
      <c r="C1037" s="239"/>
      <c r="D1037" s="239"/>
      <c r="E1037" s="239"/>
      <c r="F1037" s="239"/>
      <c r="G1037" s="239"/>
      <c r="H1037" s="239"/>
    </row>
    <row r="1038" spans="1:8">
      <c r="A1038" s="239"/>
      <c r="B1038" s="239"/>
      <c r="C1038" s="239"/>
      <c r="D1038" s="239"/>
      <c r="E1038" s="239"/>
      <c r="F1038" s="239"/>
      <c r="G1038" s="239"/>
      <c r="H1038" s="239"/>
    </row>
    <row r="1039" spans="1:8">
      <c r="A1039" s="239"/>
      <c r="B1039" s="239"/>
      <c r="C1039" s="239"/>
      <c r="D1039" s="239"/>
      <c r="E1039" s="239"/>
      <c r="F1039" s="239"/>
      <c r="G1039" s="239"/>
      <c r="H1039" s="239"/>
    </row>
    <row r="1040" spans="1:8">
      <c r="A1040" s="239"/>
      <c r="B1040" s="239"/>
      <c r="C1040" s="239"/>
      <c r="D1040" s="239"/>
      <c r="E1040" s="239"/>
      <c r="F1040" s="239"/>
      <c r="G1040" s="239"/>
      <c r="H1040" s="239"/>
    </row>
    <row r="1041" spans="1:8">
      <c r="A1041" s="239"/>
      <c r="B1041" s="239"/>
      <c r="C1041" s="239"/>
      <c r="D1041" s="239"/>
      <c r="E1041" s="239"/>
      <c r="F1041" s="239"/>
      <c r="G1041" s="239"/>
      <c r="H1041" s="239"/>
    </row>
    <row r="1042" spans="1:8">
      <c r="A1042" s="239"/>
      <c r="B1042" s="239"/>
      <c r="C1042" s="239"/>
      <c r="D1042" s="239"/>
      <c r="E1042" s="239"/>
      <c r="F1042" s="239"/>
      <c r="G1042" s="239"/>
      <c r="H1042" s="239"/>
    </row>
    <row r="1043" spans="1:8">
      <c r="A1043" s="239"/>
      <c r="B1043" s="239"/>
      <c r="C1043" s="239"/>
      <c r="D1043" s="239"/>
      <c r="E1043" s="239"/>
      <c r="F1043" s="239"/>
      <c r="G1043" s="239"/>
      <c r="H1043" s="239"/>
    </row>
    <row r="1044" spans="1:8">
      <c r="A1044" s="239"/>
      <c r="B1044" s="239"/>
      <c r="C1044" s="239"/>
      <c r="D1044" s="239"/>
      <c r="E1044" s="239"/>
      <c r="F1044" s="239"/>
      <c r="G1044" s="239"/>
      <c r="H1044" s="239"/>
    </row>
    <row r="1045" spans="1:8">
      <c r="A1045" s="239"/>
      <c r="B1045" s="239"/>
      <c r="C1045" s="239"/>
      <c r="D1045" s="239"/>
      <c r="E1045" s="239"/>
      <c r="F1045" s="239"/>
      <c r="G1045" s="239"/>
      <c r="H1045" s="239"/>
    </row>
    <row r="1046" spans="1:8">
      <c r="A1046" s="239"/>
      <c r="B1046" s="239"/>
      <c r="C1046" s="239"/>
      <c r="D1046" s="239"/>
      <c r="E1046" s="239"/>
      <c r="F1046" s="239"/>
      <c r="G1046" s="239"/>
      <c r="H1046" s="239"/>
    </row>
    <row r="1047" spans="1:8">
      <c r="A1047" s="239"/>
      <c r="B1047" s="239"/>
      <c r="C1047" s="239"/>
      <c r="D1047" s="239"/>
      <c r="E1047" s="239"/>
      <c r="F1047" s="239"/>
      <c r="G1047" s="239"/>
      <c r="H1047" s="239"/>
    </row>
    <row r="1048" spans="1:8">
      <c r="A1048" s="239"/>
      <c r="B1048" s="239"/>
      <c r="C1048" s="239"/>
      <c r="D1048" s="239"/>
      <c r="E1048" s="239"/>
      <c r="F1048" s="239"/>
      <c r="G1048" s="239"/>
      <c r="H1048" s="239"/>
    </row>
    <row r="1049" spans="1:8">
      <c r="A1049" s="239"/>
      <c r="B1049" s="239"/>
      <c r="C1049" s="239"/>
      <c r="D1049" s="239"/>
      <c r="E1049" s="239"/>
      <c r="F1049" s="239"/>
      <c r="G1049" s="239"/>
      <c r="H1049" s="239"/>
    </row>
    <row r="1050" spans="1:8">
      <c r="A1050" s="239"/>
      <c r="B1050" s="239"/>
      <c r="C1050" s="239"/>
      <c r="D1050" s="239"/>
      <c r="E1050" s="239"/>
      <c r="F1050" s="239"/>
      <c r="G1050" s="239"/>
      <c r="H1050" s="239"/>
    </row>
    <row r="1051" spans="1:8">
      <c r="A1051" s="239"/>
      <c r="B1051" s="239"/>
      <c r="C1051" s="239"/>
      <c r="D1051" s="239"/>
      <c r="E1051" s="239"/>
      <c r="F1051" s="239"/>
      <c r="G1051" s="239"/>
      <c r="H1051" s="239"/>
    </row>
    <row r="1052" spans="1:8">
      <c r="A1052" s="239"/>
      <c r="B1052" s="239"/>
      <c r="C1052" s="239"/>
      <c r="D1052" s="239"/>
      <c r="E1052" s="239"/>
      <c r="F1052" s="239"/>
      <c r="G1052" s="239"/>
      <c r="H1052" s="239"/>
    </row>
    <row r="1053" spans="1:8">
      <c r="A1053" s="239"/>
      <c r="B1053" s="239"/>
      <c r="C1053" s="239"/>
      <c r="D1053" s="239"/>
      <c r="E1053" s="239"/>
      <c r="F1053" s="239"/>
      <c r="G1053" s="239"/>
      <c r="H1053" s="239"/>
    </row>
    <row r="1054" spans="1:8">
      <c r="A1054" s="239"/>
      <c r="B1054" s="239"/>
      <c r="C1054" s="239"/>
      <c r="D1054" s="239"/>
      <c r="E1054" s="239"/>
      <c r="F1054" s="239"/>
      <c r="G1054" s="239"/>
      <c r="H1054" s="239"/>
    </row>
    <row r="1055" spans="1:8">
      <c r="A1055" s="239"/>
      <c r="B1055" s="239"/>
      <c r="C1055" s="239"/>
      <c r="D1055" s="239"/>
      <c r="E1055" s="239"/>
      <c r="F1055" s="239"/>
      <c r="G1055" s="239"/>
      <c r="H1055" s="239"/>
    </row>
    <row r="1056" spans="1:8">
      <c r="A1056" s="239"/>
      <c r="B1056" s="239"/>
      <c r="C1056" s="239"/>
      <c r="D1056" s="239"/>
      <c r="E1056" s="239"/>
      <c r="F1056" s="239"/>
      <c r="G1056" s="239"/>
      <c r="H1056" s="239"/>
    </row>
    <row r="1057" spans="1:8">
      <c r="A1057" s="239"/>
      <c r="B1057" s="239"/>
      <c r="C1057" s="239"/>
      <c r="D1057" s="239"/>
      <c r="E1057" s="239"/>
      <c r="F1057" s="239"/>
      <c r="G1057" s="239"/>
      <c r="H1057" s="239"/>
    </row>
    <row r="1058" spans="1:8">
      <c r="A1058" s="239"/>
      <c r="B1058" s="239"/>
      <c r="C1058" s="239"/>
      <c r="D1058" s="239"/>
      <c r="E1058" s="239"/>
      <c r="F1058" s="239"/>
      <c r="G1058" s="239"/>
      <c r="H1058" s="239"/>
    </row>
    <row r="1059" spans="1:8">
      <c r="A1059" s="239"/>
      <c r="B1059" s="239"/>
      <c r="C1059" s="239"/>
      <c r="D1059" s="239"/>
      <c r="E1059" s="239"/>
      <c r="F1059" s="239"/>
      <c r="G1059" s="239"/>
      <c r="H1059" s="239"/>
    </row>
    <row r="1060" spans="1:8">
      <c r="A1060" s="239"/>
      <c r="B1060" s="239"/>
      <c r="C1060" s="239"/>
      <c r="D1060" s="239"/>
      <c r="E1060" s="239"/>
      <c r="F1060" s="239"/>
      <c r="G1060" s="239"/>
      <c r="H1060" s="239"/>
    </row>
    <row r="1061" spans="1:8">
      <c r="A1061" s="239"/>
      <c r="B1061" s="239"/>
      <c r="C1061" s="239"/>
      <c r="D1061" s="239"/>
      <c r="E1061" s="239"/>
      <c r="F1061" s="239"/>
      <c r="G1061" s="239"/>
      <c r="H1061" s="239"/>
    </row>
    <row r="1062" spans="1:8">
      <c r="A1062" s="239"/>
      <c r="B1062" s="239"/>
      <c r="C1062" s="239"/>
      <c r="D1062" s="239"/>
      <c r="E1062" s="239"/>
      <c r="F1062" s="239"/>
      <c r="G1062" s="239"/>
      <c r="H1062" s="239"/>
    </row>
    <row r="1063" spans="1:8">
      <c r="A1063" s="239"/>
      <c r="B1063" s="239"/>
      <c r="C1063" s="239"/>
      <c r="D1063" s="239"/>
      <c r="E1063" s="239"/>
      <c r="F1063" s="239"/>
      <c r="G1063" s="239"/>
      <c r="H1063" s="239"/>
    </row>
    <row r="1064" spans="1:8">
      <c r="A1064" s="239"/>
      <c r="B1064" s="239"/>
      <c r="C1064" s="239"/>
      <c r="D1064" s="239"/>
      <c r="E1064" s="239"/>
      <c r="F1064" s="239"/>
      <c r="G1064" s="239"/>
      <c r="H1064" s="239"/>
    </row>
    <row r="1065" spans="1:8">
      <c r="A1065" s="239"/>
      <c r="B1065" s="239"/>
      <c r="C1065" s="239"/>
      <c r="D1065" s="239"/>
      <c r="E1065" s="239"/>
      <c r="F1065" s="239"/>
      <c r="G1065" s="239"/>
      <c r="H1065" s="239"/>
    </row>
    <row r="1066" spans="1:8">
      <c r="A1066" s="239"/>
      <c r="B1066" s="239"/>
      <c r="C1066" s="239"/>
      <c r="D1066" s="239"/>
      <c r="E1066" s="239"/>
      <c r="F1066" s="239"/>
      <c r="G1066" s="239"/>
      <c r="H1066" s="239"/>
    </row>
    <row r="1067" spans="1:8">
      <c r="A1067" s="239"/>
      <c r="B1067" s="239"/>
      <c r="C1067" s="239"/>
      <c r="D1067" s="239"/>
      <c r="E1067" s="239"/>
      <c r="F1067" s="239"/>
      <c r="G1067" s="239"/>
      <c r="H1067" s="239"/>
    </row>
    <row r="1068" spans="1:8">
      <c r="A1068" s="239"/>
      <c r="B1068" s="239"/>
      <c r="C1068" s="239"/>
      <c r="D1068" s="239"/>
      <c r="E1068" s="239"/>
      <c r="F1068" s="239"/>
      <c r="G1068" s="239"/>
      <c r="H1068" s="239"/>
    </row>
    <row r="1069" spans="1:8">
      <c r="A1069" s="239"/>
      <c r="B1069" s="239"/>
      <c r="C1069" s="239"/>
      <c r="D1069" s="239"/>
      <c r="E1069" s="239"/>
      <c r="F1069" s="239"/>
      <c r="G1069" s="239"/>
      <c r="H1069" s="239"/>
    </row>
    <row r="1070" spans="1:8">
      <c r="A1070" s="239"/>
      <c r="B1070" s="239"/>
      <c r="C1070" s="239"/>
      <c r="D1070" s="239"/>
      <c r="E1070" s="239"/>
      <c r="F1070" s="239"/>
      <c r="G1070" s="239"/>
      <c r="H1070" s="239"/>
    </row>
    <row r="1071" spans="1:8">
      <c r="A1071" s="239"/>
      <c r="B1071" s="239"/>
      <c r="C1071" s="239"/>
      <c r="D1071" s="239"/>
      <c r="E1071" s="239"/>
      <c r="F1071" s="239"/>
      <c r="G1071" s="239"/>
      <c r="H1071" s="239"/>
    </row>
    <row r="1072" spans="1:8">
      <c r="A1072" s="239"/>
      <c r="B1072" s="239"/>
      <c r="C1072" s="239"/>
      <c r="D1072" s="239"/>
      <c r="E1072" s="239"/>
      <c r="F1072" s="239"/>
      <c r="G1072" s="239"/>
      <c r="H1072" s="239"/>
    </row>
    <row r="1073" spans="1:8">
      <c r="A1073" s="239"/>
      <c r="B1073" s="239"/>
      <c r="C1073" s="239"/>
      <c r="D1073" s="239"/>
      <c r="E1073" s="239"/>
      <c r="F1073" s="239"/>
      <c r="G1073" s="239"/>
      <c r="H1073" s="239"/>
    </row>
    <row r="1074" spans="1:8">
      <c r="A1074" s="239"/>
      <c r="B1074" s="239"/>
      <c r="C1074" s="239"/>
      <c r="D1074" s="239"/>
      <c r="E1074" s="239"/>
      <c r="F1074" s="239"/>
      <c r="G1074" s="239"/>
      <c r="H1074" s="239"/>
    </row>
    <row r="1075" spans="1:8">
      <c r="A1075" s="239"/>
      <c r="B1075" s="239"/>
      <c r="C1075" s="239"/>
      <c r="D1075" s="239"/>
      <c r="E1075" s="239"/>
      <c r="F1075" s="239"/>
      <c r="G1075" s="239"/>
      <c r="H1075" s="239"/>
    </row>
    <row r="1076" spans="1:8">
      <c r="A1076" s="239"/>
      <c r="B1076" s="239"/>
      <c r="C1076" s="239"/>
      <c r="D1076" s="239"/>
      <c r="E1076" s="239"/>
      <c r="F1076" s="239"/>
      <c r="G1076" s="239"/>
      <c r="H1076" s="239"/>
    </row>
    <row r="1077" spans="1:8">
      <c r="A1077" s="239"/>
      <c r="B1077" s="239"/>
      <c r="C1077" s="239"/>
      <c r="D1077" s="239"/>
      <c r="E1077" s="239"/>
      <c r="F1077" s="239"/>
      <c r="G1077" s="239"/>
      <c r="H1077" s="239"/>
    </row>
    <row r="1078" spans="1:8">
      <c r="A1078" s="239"/>
      <c r="B1078" s="239"/>
      <c r="C1078" s="239"/>
      <c r="D1078" s="239"/>
      <c r="E1078" s="239"/>
      <c r="F1078" s="239"/>
      <c r="G1078" s="239"/>
      <c r="H1078" s="239"/>
    </row>
    <row r="1079" spans="1:8">
      <c r="A1079" s="239"/>
      <c r="B1079" s="239"/>
      <c r="C1079" s="239"/>
      <c r="D1079" s="239"/>
      <c r="E1079" s="239"/>
      <c r="F1079" s="239"/>
      <c r="G1079" s="239"/>
      <c r="H1079" s="239"/>
    </row>
    <row r="1080" spans="1:8">
      <c r="A1080" s="239"/>
      <c r="B1080" s="239"/>
      <c r="C1080" s="239"/>
      <c r="D1080" s="239"/>
      <c r="E1080" s="239"/>
      <c r="F1080" s="239"/>
      <c r="G1080" s="239"/>
      <c r="H1080" s="239"/>
    </row>
    <row r="1081" spans="1:8">
      <c r="A1081" s="239"/>
      <c r="B1081" s="239"/>
      <c r="C1081" s="239"/>
      <c r="D1081" s="239"/>
      <c r="E1081" s="239"/>
      <c r="F1081" s="239"/>
      <c r="G1081" s="239"/>
      <c r="H1081" s="239"/>
    </row>
    <row r="1082" spans="1:8">
      <c r="A1082" s="239"/>
      <c r="B1082" s="239"/>
      <c r="C1082" s="239"/>
      <c r="D1082" s="239"/>
      <c r="E1082" s="239"/>
      <c r="F1082" s="239"/>
      <c r="G1082" s="239"/>
      <c r="H1082" s="239"/>
    </row>
    <row r="1083" spans="1:8">
      <c r="A1083" s="239"/>
      <c r="B1083" s="239"/>
      <c r="C1083" s="239"/>
      <c r="D1083" s="239"/>
      <c r="E1083" s="239"/>
      <c r="F1083" s="239"/>
      <c r="G1083" s="239"/>
      <c r="H1083" s="239"/>
    </row>
    <row r="1084" spans="1:8">
      <c r="A1084" s="239"/>
      <c r="B1084" s="239"/>
      <c r="C1084" s="239"/>
      <c r="D1084" s="239"/>
      <c r="E1084" s="239"/>
      <c r="F1084" s="239"/>
      <c r="G1084" s="239"/>
      <c r="H1084" s="239"/>
    </row>
    <row r="1085" spans="1:8">
      <c r="A1085" s="239"/>
      <c r="B1085" s="239"/>
      <c r="C1085" s="239"/>
      <c r="D1085" s="239"/>
      <c r="E1085" s="239"/>
      <c r="F1085" s="239"/>
      <c r="G1085" s="239"/>
      <c r="H1085" s="239"/>
    </row>
    <row r="1086" spans="1:8">
      <c r="A1086" s="239"/>
      <c r="B1086" s="239"/>
      <c r="C1086" s="239"/>
      <c r="D1086" s="239"/>
      <c r="E1086" s="239"/>
      <c r="F1086" s="239"/>
      <c r="G1086" s="239"/>
      <c r="H1086" s="239"/>
    </row>
    <row r="1087" spans="1:8">
      <c r="A1087" s="239"/>
      <c r="B1087" s="239"/>
      <c r="C1087" s="239"/>
      <c r="D1087" s="239"/>
      <c r="E1087" s="239"/>
      <c r="F1087" s="239"/>
      <c r="G1087" s="239"/>
      <c r="H1087" s="239"/>
    </row>
    <row r="1088" spans="1:8">
      <c r="A1088" s="239"/>
      <c r="B1088" s="239"/>
      <c r="C1088" s="239"/>
      <c r="D1088" s="239"/>
      <c r="E1088" s="239"/>
      <c r="F1088" s="239"/>
      <c r="G1088" s="239"/>
      <c r="H1088" s="239"/>
    </row>
    <row r="1089" spans="1:8">
      <c r="A1089" s="239"/>
      <c r="B1089" s="239"/>
      <c r="C1089" s="239"/>
      <c r="D1089" s="239"/>
      <c r="E1089" s="239"/>
      <c r="F1089" s="239"/>
      <c r="G1089" s="239"/>
      <c r="H1089" s="239"/>
    </row>
    <row r="1090" spans="1:8">
      <c r="A1090" s="239"/>
      <c r="B1090" s="239"/>
      <c r="C1090" s="239"/>
      <c r="D1090" s="239"/>
      <c r="E1090" s="239"/>
      <c r="F1090" s="239"/>
      <c r="G1090" s="239"/>
      <c r="H1090" s="239"/>
    </row>
    <row r="1091" spans="1:8">
      <c r="A1091" s="239"/>
      <c r="B1091" s="239"/>
      <c r="C1091" s="239"/>
      <c r="D1091" s="239"/>
      <c r="E1091" s="239"/>
      <c r="F1091" s="239"/>
      <c r="G1091" s="239"/>
      <c r="H1091" s="239"/>
    </row>
    <row r="1092" spans="1:8">
      <c r="A1092" s="239"/>
      <c r="B1092" s="239"/>
      <c r="C1092" s="239"/>
      <c r="D1092" s="239"/>
      <c r="E1092" s="239"/>
      <c r="F1092" s="239"/>
      <c r="G1092" s="239"/>
      <c r="H1092" s="239"/>
    </row>
    <row r="1093" spans="1:8">
      <c r="A1093" s="239"/>
      <c r="B1093" s="239"/>
      <c r="C1093" s="239"/>
      <c r="D1093" s="239"/>
      <c r="E1093" s="239"/>
      <c r="F1093" s="239"/>
      <c r="G1093" s="239"/>
      <c r="H1093" s="239"/>
    </row>
    <row r="1094" spans="1:8">
      <c r="A1094" s="239"/>
      <c r="B1094" s="239"/>
      <c r="C1094" s="239"/>
      <c r="D1094" s="239"/>
      <c r="E1094" s="239"/>
      <c r="F1094" s="239"/>
      <c r="G1094" s="239"/>
      <c r="H1094" s="239"/>
    </row>
    <row r="1095" spans="1:8">
      <c r="A1095" s="239"/>
      <c r="B1095" s="239"/>
      <c r="C1095" s="239"/>
      <c r="D1095" s="239"/>
      <c r="E1095" s="239"/>
      <c r="F1095" s="239"/>
      <c r="G1095" s="239"/>
      <c r="H1095" s="239"/>
    </row>
    <row r="1096" spans="1:8">
      <c r="A1096" s="239"/>
      <c r="B1096" s="239"/>
      <c r="C1096" s="239"/>
      <c r="D1096" s="239"/>
      <c r="E1096" s="239"/>
      <c r="F1096" s="239"/>
      <c r="G1096" s="239"/>
      <c r="H1096" s="239"/>
    </row>
    <row r="1097" spans="1:8">
      <c r="A1097" s="239"/>
      <c r="B1097" s="239"/>
      <c r="C1097" s="239"/>
      <c r="D1097" s="239"/>
      <c r="E1097" s="239"/>
      <c r="F1097" s="239"/>
      <c r="G1097" s="239"/>
      <c r="H1097" s="239"/>
    </row>
    <row r="1098" spans="1:8">
      <c r="A1098" s="239"/>
      <c r="B1098" s="239"/>
      <c r="C1098" s="239"/>
      <c r="D1098" s="239"/>
      <c r="E1098" s="239"/>
      <c r="F1098" s="239"/>
      <c r="G1098" s="239"/>
      <c r="H1098" s="239"/>
    </row>
    <row r="1099" spans="1:8">
      <c r="A1099" s="239"/>
      <c r="B1099" s="239"/>
      <c r="C1099" s="239"/>
      <c r="D1099" s="239"/>
      <c r="E1099" s="239"/>
      <c r="F1099" s="239"/>
      <c r="G1099" s="239"/>
      <c r="H1099" s="239"/>
    </row>
    <row r="1100" spans="1:8">
      <c r="A1100" s="239"/>
      <c r="B1100" s="239"/>
      <c r="C1100" s="239"/>
      <c r="D1100" s="239"/>
      <c r="E1100" s="239"/>
      <c r="F1100" s="239"/>
      <c r="G1100" s="239"/>
      <c r="H1100" s="239"/>
    </row>
    <row r="1101" spans="1:8">
      <c r="A1101" s="239"/>
      <c r="B1101" s="239"/>
      <c r="C1101" s="239"/>
      <c r="D1101" s="239"/>
      <c r="E1101" s="239"/>
      <c r="F1101" s="239"/>
      <c r="G1101" s="239"/>
      <c r="H1101" s="239"/>
    </row>
    <row r="1102" spans="1:8">
      <c r="A1102" s="239"/>
      <c r="B1102" s="239"/>
      <c r="C1102" s="239"/>
      <c r="D1102" s="239"/>
      <c r="E1102" s="239"/>
      <c r="F1102" s="239"/>
      <c r="G1102" s="239"/>
      <c r="H1102" s="239"/>
    </row>
    <row r="1103" spans="1:8">
      <c r="A1103" s="239"/>
      <c r="B1103" s="239"/>
      <c r="C1103" s="239"/>
      <c r="D1103" s="239"/>
      <c r="E1103" s="239"/>
      <c r="F1103" s="239"/>
      <c r="G1103" s="239"/>
      <c r="H1103" s="239"/>
    </row>
    <row r="1104" spans="1:8">
      <c r="A1104" s="239"/>
      <c r="B1104" s="239"/>
      <c r="C1104" s="239"/>
      <c r="D1104" s="239"/>
      <c r="E1104" s="239"/>
      <c r="F1104" s="239"/>
      <c r="G1104" s="239"/>
      <c r="H1104" s="239"/>
    </row>
    <row r="1105" spans="1:8">
      <c r="A1105" s="239"/>
      <c r="B1105" s="239"/>
      <c r="C1105" s="239"/>
      <c r="D1105" s="239"/>
      <c r="E1105" s="239"/>
      <c r="F1105" s="239"/>
      <c r="G1105" s="239"/>
      <c r="H1105" s="239"/>
    </row>
    <row r="1106" spans="1:8">
      <c r="A1106" s="239"/>
      <c r="B1106" s="239"/>
      <c r="C1106" s="239"/>
      <c r="D1106" s="239"/>
      <c r="E1106" s="239"/>
      <c r="F1106" s="239"/>
      <c r="G1106" s="239"/>
      <c r="H1106" s="239"/>
    </row>
    <row r="1107" spans="1:8">
      <c r="A1107" s="239"/>
      <c r="B1107" s="239"/>
      <c r="C1107" s="239"/>
      <c r="D1107" s="239"/>
      <c r="E1107" s="239"/>
      <c r="F1107" s="239"/>
      <c r="G1107" s="239"/>
      <c r="H1107" s="239"/>
    </row>
    <row r="1108" spans="1:8">
      <c r="A1108" s="239"/>
      <c r="B1108" s="239"/>
      <c r="C1108" s="239"/>
      <c r="D1108" s="239"/>
      <c r="E1108" s="239"/>
      <c r="F1108" s="239"/>
      <c r="G1108" s="239"/>
      <c r="H1108" s="239"/>
    </row>
    <row r="1109" spans="1:8">
      <c r="A1109" s="239"/>
      <c r="B1109" s="239"/>
      <c r="C1109" s="239"/>
      <c r="D1109" s="239"/>
      <c r="E1109" s="239"/>
      <c r="F1109" s="239"/>
      <c r="G1109" s="239"/>
      <c r="H1109" s="239"/>
    </row>
    <row r="1110" spans="1:8">
      <c r="A1110" s="239"/>
      <c r="B1110" s="239"/>
      <c r="C1110" s="239"/>
      <c r="D1110" s="239"/>
      <c r="E1110" s="239"/>
      <c r="F1110" s="239"/>
      <c r="G1110" s="239"/>
      <c r="H1110" s="239"/>
    </row>
    <row r="1111" spans="1:8">
      <c r="A1111" s="239"/>
      <c r="B1111" s="239"/>
      <c r="C1111" s="239"/>
      <c r="D1111" s="239"/>
      <c r="E1111" s="239"/>
      <c r="F1111" s="239"/>
      <c r="G1111" s="239"/>
      <c r="H1111" s="239"/>
    </row>
    <row r="1112" spans="1:8">
      <c r="A1112" s="239"/>
      <c r="B1112" s="239"/>
      <c r="C1112" s="239"/>
      <c r="D1112" s="239"/>
      <c r="E1112" s="239"/>
      <c r="F1112" s="239"/>
      <c r="G1112" s="239"/>
      <c r="H1112" s="239"/>
    </row>
    <row r="1113" spans="1:8">
      <c r="A1113" s="239"/>
      <c r="B1113" s="239"/>
      <c r="C1113" s="239"/>
      <c r="D1113" s="239"/>
      <c r="E1113" s="239"/>
      <c r="F1113" s="239"/>
      <c r="G1113" s="239"/>
      <c r="H1113" s="239"/>
    </row>
    <row r="1114" spans="1:8">
      <c r="A1114" s="239"/>
      <c r="B1114" s="239"/>
      <c r="C1114" s="239"/>
      <c r="D1114" s="239"/>
      <c r="E1114" s="239"/>
      <c r="F1114" s="239"/>
      <c r="G1114" s="239"/>
      <c r="H1114" s="239"/>
    </row>
    <row r="1115" spans="1:8">
      <c r="A1115" s="239"/>
      <c r="B1115" s="239"/>
      <c r="C1115" s="239"/>
      <c r="D1115" s="239"/>
      <c r="E1115" s="239"/>
      <c r="F1115" s="239"/>
      <c r="G1115" s="239"/>
      <c r="H1115" s="239"/>
    </row>
    <row r="1116" spans="1:8">
      <c r="A1116" s="239"/>
      <c r="B1116" s="239"/>
      <c r="C1116" s="239"/>
      <c r="D1116" s="239"/>
      <c r="E1116" s="239"/>
      <c r="F1116" s="239"/>
      <c r="G1116" s="239"/>
      <c r="H1116" s="239"/>
    </row>
    <row r="1117" spans="1:8">
      <c r="A1117" s="239"/>
      <c r="B1117" s="239"/>
      <c r="C1117" s="239"/>
      <c r="D1117" s="239"/>
      <c r="E1117" s="239"/>
      <c r="F1117" s="239"/>
      <c r="G1117" s="239"/>
      <c r="H1117" s="239"/>
    </row>
    <row r="1118" spans="1:8">
      <c r="A1118" s="239"/>
      <c r="B1118" s="239"/>
      <c r="C1118" s="239"/>
      <c r="D1118" s="239"/>
      <c r="E1118" s="239"/>
      <c r="F1118" s="239"/>
      <c r="G1118" s="239"/>
      <c r="H1118" s="239"/>
    </row>
    <row r="1119" spans="1:8">
      <c r="A1119" s="239"/>
      <c r="B1119" s="239"/>
      <c r="C1119" s="239"/>
      <c r="D1119" s="239"/>
      <c r="E1119" s="239"/>
      <c r="F1119" s="239"/>
      <c r="G1119" s="239"/>
      <c r="H1119" s="239"/>
    </row>
    <row r="1120" spans="1:8">
      <c r="A1120" s="239"/>
      <c r="B1120" s="239"/>
      <c r="C1120" s="239"/>
      <c r="D1120" s="239"/>
      <c r="E1120" s="239"/>
      <c r="F1120" s="239"/>
      <c r="G1120" s="239"/>
      <c r="H1120" s="239"/>
    </row>
    <row r="1121" spans="1:8">
      <c r="A1121" s="239"/>
      <c r="B1121" s="239"/>
      <c r="C1121" s="239"/>
      <c r="D1121" s="239"/>
      <c r="E1121" s="239"/>
      <c r="F1121" s="239"/>
      <c r="G1121" s="239"/>
      <c r="H1121" s="239"/>
    </row>
    <row r="1122" spans="1:8">
      <c r="A1122" s="239"/>
      <c r="B1122" s="239"/>
      <c r="C1122" s="239"/>
      <c r="D1122" s="239"/>
      <c r="E1122" s="239"/>
      <c r="F1122" s="239"/>
      <c r="G1122" s="239"/>
      <c r="H1122" s="239"/>
    </row>
    <row r="1123" spans="1:8">
      <c r="A1123" s="239"/>
      <c r="B1123" s="239"/>
      <c r="C1123" s="239"/>
      <c r="D1123" s="239"/>
      <c r="E1123" s="239"/>
      <c r="F1123" s="239"/>
      <c r="G1123" s="239"/>
      <c r="H1123" s="239"/>
    </row>
    <row r="1124" spans="1:8">
      <c r="A1124" s="239"/>
      <c r="B1124" s="239"/>
      <c r="C1124" s="239"/>
      <c r="D1124" s="239"/>
      <c r="E1124" s="239"/>
      <c r="F1124" s="239"/>
      <c r="G1124" s="239"/>
      <c r="H1124" s="239"/>
    </row>
    <row r="1125" spans="1:8">
      <c r="A1125" s="239"/>
      <c r="B1125" s="239"/>
      <c r="C1125" s="239"/>
      <c r="D1125" s="239"/>
      <c r="E1125" s="239"/>
      <c r="F1125" s="239"/>
      <c r="G1125" s="239"/>
      <c r="H1125" s="239"/>
    </row>
    <row r="1126" spans="1:8">
      <c r="A1126" s="239"/>
      <c r="B1126" s="239"/>
      <c r="C1126" s="239"/>
      <c r="D1126" s="239"/>
      <c r="E1126" s="239"/>
      <c r="F1126" s="239"/>
      <c r="G1126" s="239"/>
      <c r="H1126" s="239"/>
    </row>
    <row r="1127" spans="1:8">
      <c r="A1127" s="239"/>
      <c r="B1127" s="239"/>
      <c r="C1127" s="239"/>
      <c r="D1127" s="239"/>
      <c r="E1127" s="239"/>
      <c r="F1127" s="239"/>
      <c r="G1127" s="239"/>
      <c r="H1127" s="239"/>
    </row>
    <row r="1128" spans="1:8">
      <c r="A1128" s="239"/>
      <c r="B1128" s="239"/>
      <c r="C1128" s="239"/>
      <c r="D1128" s="239"/>
      <c r="E1128" s="239"/>
      <c r="F1128" s="239"/>
      <c r="G1128" s="239"/>
      <c r="H1128" s="239"/>
    </row>
    <row r="1129" spans="1:8">
      <c r="A1129" s="239"/>
      <c r="B1129" s="239"/>
      <c r="C1129" s="239"/>
      <c r="D1129" s="239"/>
      <c r="E1129" s="239"/>
      <c r="F1129" s="239"/>
      <c r="G1129" s="239"/>
      <c r="H1129" s="239"/>
    </row>
    <row r="1130" spans="1:8">
      <c r="A1130" s="239"/>
      <c r="B1130" s="239"/>
      <c r="C1130" s="239"/>
      <c r="D1130" s="239"/>
      <c r="E1130" s="239"/>
      <c r="F1130" s="239"/>
      <c r="G1130" s="239"/>
      <c r="H1130" s="239"/>
    </row>
    <row r="1131" spans="1:8">
      <c r="A1131" s="239"/>
      <c r="B1131" s="239"/>
      <c r="C1131" s="239"/>
      <c r="D1131" s="239"/>
      <c r="E1131" s="239"/>
      <c r="F1131" s="239"/>
      <c r="G1131" s="239"/>
      <c r="H1131" s="239"/>
    </row>
    <row r="1132" spans="1:8">
      <c r="A1132" s="239"/>
      <c r="B1132" s="239"/>
      <c r="C1132" s="239"/>
      <c r="D1132" s="239"/>
      <c r="E1132" s="239"/>
      <c r="F1132" s="239"/>
      <c r="G1132" s="239"/>
      <c r="H1132" s="239"/>
    </row>
    <row r="1133" spans="1:8">
      <c r="A1133" s="239"/>
      <c r="B1133" s="239"/>
      <c r="C1133" s="239"/>
      <c r="D1133" s="239"/>
      <c r="E1133" s="239"/>
      <c r="F1133" s="239"/>
      <c r="G1133" s="239"/>
      <c r="H1133" s="239"/>
    </row>
    <row r="1134" spans="1:8">
      <c r="A1134" s="239"/>
      <c r="B1134" s="239"/>
      <c r="C1134" s="239"/>
      <c r="D1134" s="239"/>
      <c r="E1134" s="239"/>
      <c r="F1134" s="239"/>
      <c r="G1134" s="239"/>
      <c r="H1134" s="239"/>
    </row>
    <row r="1135" spans="1:8">
      <c r="A1135" s="239"/>
      <c r="B1135" s="239"/>
      <c r="C1135" s="239"/>
      <c r="D1135" s="239"/>
      <c r="E1135" s="239"/>
      <c r="F1135" s="239"/>
      <c r="G1135" s="239"/>
      <c r="H1135" s="239"/>
    </row>
    <row r="1136" spans="1:8">
      <c r="A1136" s="239"/>
      <c r="B1136" s="239"/>
      <c r="C1136" s="239"/>
      <c r="D1136" s="239"/>
      <c r="E1136" s="239"/>
      <c r="F1136" s="239"/>
      <c r="G1136" s="239"/>
      <c r="H1136" s="239"/>
    </row>
    <row r="1137" spans="1:8">
      <c r="A1137" s="239"/>
      <c r="B1137" s="239"/>
      <c r="C1137" s="239"/>
      <c r="D1137" s="239"/>
      <c r="E1137" s="239"/>
      <c r="F1137" s="239"/>
      <c r="G1137" s="239"/>
      <c r="H1137" s="239"/>
    </row>
    <row r="1138" spans="1:8">
      <c r="A1138" s="239"/>
      <c r="B1138" s="239"/>
      <c r="C1138" s="239"/>
      <c r="D1138" s="239"/>
      <c r="E1138" s="239"/>
      <c r="F1138" s="239"/>
      <c r="G1138" s="239"/>
      <c r="H1138" s="239"/>
    </row>
    <row r="1139" spans="1:8">
      <c r="A1139" s="239"/>
      <c r="B1139" s="239"/>
      <c r="C1139" s="239"/>
      <c r="D1139" s="239"/>
      <c r="E1139" s="239"/>
      <c r="F1139" s="239"/>
      <c r="G1139" s="239"/>
      <c r="H1139" s="239"/>
    </row>
    <row r="1140" spans="1:8">
      <c r="A1140" s="239"/>
      <c r="B1140" s="239"/>
      <c r="C1140" s="239"/>
      <c r="D1140" s="239"/>
      <c r="E1140" s="239"/>
      <c r="F1140" s="239"/>
      <c r="G1140" s="239"/>
      <c r="H1140" s="239"/>
    </row>
    <row r="1141" spans="1:8">
      <c r="A1141" s="239"/>
      <c r="B1141" s="239"/>
      <c r="C1141" s="239"/>
      <c r="D1141" s="239"/>
      <c r="E1141" s="239"/>
      <c r="F1141" s="239"/>
      <c r="G1141" s="239"/>
      <c r="H1141" s="239"/>
    </row>
    <row r="1142" spans="1:8">
      <c r="A1142" s="239"/>
      <c r="B1142" s="239"/>
      <c r="C1142" s="239"/>
      <c r="D1142" s="239"/>
      <c r="E1142" s="239"/>
      <c r="F1142" s="239"/>
      <c r="G1142" s="239"/>
      <c r="H1142" s="239"/>
    </row>
    <row r="1143" spans="1:8">
      <c r="A1143" s="239"/>
      <c r="B1143" s="239"/>
      <c r="C1143" s="239"/>
      <c r="D1143" s="239"/>
      <c r="E1143" s="239"/>
      <c r="F1143" s="239"/>
      <c r="G1143" s="239"/>
      <c r="H1143" s="239"/>
    </row>
    <row r="1144" spans="1:8">
      <c r="A1144" s="239"/>
      <c r="B1144" s="239"/>
      <c r="C1144" s="239"/>
      <c r="D1144" s="239"/>
      <c r="E1144" s="239"/>
      <c r="F1144" s="239"/>
      <c r="G1144" s="239"/>
      <c r="H1144" s="239"/>
    </row>
    <row r="1145" spans="1:8">
      <c r="A1145" s="239"/>
      <c r="B1145" s="239"/>
      <c r="C1145" s="239"/>
      <c r="D1145" s="239"/>
      <c r="E1145" s="239"/>
      <c r="F1145" s="239"/>
      <c r="G1145" s="239"/>
      <c r="H1145" s="239"/>
    </row>
    <row r="1146" spans="1:8">
      <c r="A1146" s="239"/>
      <c r="B1146" s="239"/>
      <c r="C1146" s="239"/>
      <c r="D1146" s="239"/>
      <c r="E1146" s="239"/>
      <c r="F1146" s="239"/>
      <c r="G1146" s="239"/>
      <c r="H1146" s="239"/>
    </row>
    <row r="1147" spans="1:8">
      <c r="A1147" s="239"/>
      <c r="B1147" s="239"/>
      <c r="C1147" s="239"/>
      <c r="D1147" s="239"/>
      <c r="E1147" s="239"/>
      <c r="F1147" s="239"/>
      <c r="G1147" s="239"/>
      <c r="H1147" s="239"/>
    </row>
    <row r="1148" spans="1:8">
      <c r="A1148" s="239"/>
      <c r="B1148" s="239"/>
      <c r="C1148" s="239"/>
      <c r="D1148" s="239"/>
      <c r="E1148" s="239"/>
      <c r="F1148" s="239"/>
      <c r="G1148" s="239"/>
      <c r="H1148" s="239"/>
    </row>
    <row r="1149" spans="1:8">
      <c r="A1149" s="239"/>
      <c r="B1149" s="239"/>
      <c r="C1149" s="239"/>
      <c r="D1149" s="239"/>
      <c r="E1149" s="239"/>
      <c r="F1149" s="239"/>
      <c r="G1149" s="239"/>
      <c r="H1149" s="239"/>
    </row>
    <row r="1150" spans="1:8">
      <c r="A1150" s="239"/>
      <c r="B1150" s="239"/>
      <c r="C1150" s="239"/>
      <c r="D1150" s="239"/>
      <c r="E1150" s="239"/>
      <c r="F1150" s="239"/>
      <c r="G1150" s="239"/>
      <c r="H1150" s="239"/>
    </row>
    <row r="1151" spans="1:8">
      <c r="A1151" s="239"/>
      <c r="B1151" s="239"/>
      <c r="C1151" s="239"/>
      <c r="D1151" s="239"/>
      <c r="E1151" s="239"/>
      <c r="F1151" s="239"/>
      <c r="G1151" s="239"/>
      <c r="H1151" s="239"/>
    </row>
    <row r="1152" spans="1:8">
      <c r="A1152" s="239"/>
      <c r="B1152" s="239"/>
      <c r="C1152" s="239"/>
      <c r="D1152" s="239"/>
      <c r="E1152" s="239"/>
      <c r="F1152" s="239"/>
      <c r="G1152" s="239"/>
      <c r="H1152" s="239"/>
    </row>
    <row r="1153" spans="1:8">
      <c r="A1153" s="239"/>
      <c r="B1153" s="239"/>
      <c r="C1153" s="239"/>
      <c r="D1153" s="239"/>
      <c r="E1153" s="239"/>
      <c r="F1153" s="239"/>
      <c r="G1153" s="239"/>
      <c r="H1153" s="239"/>
    </row>
    <row r="1154" spans="1:8">
      <c r="A1154" s="239"/>
      <c r="B1154" s="239"/>
      <c r="C1154" s="239"/>
      <c r="D1154" s="239"/>
      <c r="E1154" s="239"/>
      <c r="F1154" s="239"/>
      <c r="G1154" s="239"/>
      <c r="H1154" s="239"/>
    </row>
    <row r="1155" spans="1:8">
      <c r="A1155" s="239"/>
      <c r="B1155" s="239"/>
      <c r="C1155" s="239"/>
      <c r="D1155" s="239"/>
      <c r="E1155" s="239"/>
      <c r="F1155" s="239"/>
      <c r="G1155" s="239"/>
      <c r="H1155" s="239"/>
    </row>
    <row r="1156" spans="1:8">
      <c r="A1156" s="239"/>
      <c r="B1156" s="239"/>
      <c r="C1156" s="239"/>
      <c r="D1156" s="239"/>
      <c r="E1156" s="239"/>
      <c r="F1156" s="239"/>
      <c r="G1156" s="239"/>
      <c r="H1156" s="239"/>
    </row>
    <row r="1157" spans="1:8">
      <c r="A1157" s="239"/>
      <c r="B1157" s="239"/>
      <c r="C1157" s="239"/>
      <c r="D1157" s="239"/>
      <c r="E1157" s="239"/>
      <c r="F1157" s="239"/>
      <c r="G1157" s="239"/>
      <c r="H1157" s="239"/>
    </row>
    <row r="1158" spans="1:8">
      <c r="A1158" s="239"/>
      <c r="B1158" s="239"/>
      <c r="C1158" s="239"/>
      <c r="D1158" s="239"/>
      <c r="E1158" s="239"/>
      <c r="F1158" s="239"/>
      <c r="G1158" s="239"/>
      <c r="H1158" s="239"/>
    </row>
    <row r="1159" spans="1:8">
      <c r="A1159" s="239"/>
      <c r="B1159" s="239"/>
      <c r="C1159" s="239"/>
      <c r="D1159" s="239"/>
      <c r="E1159" s="239"/>
      <c r="F1159" s="239"/>
      <c r="G1159" s="239"/>
      <c r="H1159" s="239"/>
    </row>
    <row r="1160" spans="1:8">
      <c r="A1160" s="239"/>
      <c r="B1160" s="239"/>
      <c r="C1160" s="239"/>
      <c r="D1160" s="239"/>
      <c r="E1160" s="239"/>
      <c r="F1160" s="239"/>
      <c r="G1160" s="239"/>
      <c r="H1160" s="239"/>
    </row>
    <row r="1161" spans="1:8">
      <c r="A1161" s="239"/>
      <c r="B1161" s="239"/>
      <c r="C1161" s="239"/>
      <c r="D1161" s="239"/>
      <c r="E1161" s="239"/>
      <c r="F1161" s="239"/>
      <c r="G1161" s="239"/>
      <c r="H1161" s="239"/>
    </row>
    <row r="1162" spans="1:8">
      <c r="A1162" s="239"/>
      <c r="B1162" s="239"/>
      <c r="C1162" s="239"/>
      <c r="D1162" s="239"/>
      <c r="E1162" s="239"/>
      <c r="F1162" s="239"/>
      <c r="G1162" s="239"/>
      <c r="H1162" s="239"/>
    </row>
    <row r="1163" spans="1:8">
      <c r="A1163" s="239"/>
      <c r="B1163" s="239"/>
      <c r="C1163" s="239"/>
      <c r="D1163" s="239"/>
      <c r="E1163" s="239"/>
      <c r="F1163" s="239"/>
      <c r="G1163" s="239"/>
      <c r="H1163" s="239"/>
    </row>
    <row r="1164" spans="1:8">
      <c r="A1164" s="239"/>
      <c r="B1164" s="239"/>
      <c r="C1164" s="239"/>
      <c r="D1164" s="239"/>
      <c r="E1164" s="239"/>
      <c r="F1164" s="239"/>
      <c r="G1164" s="239"/>
      <c r="H1164" s="239"/>
    </row>
    <row r="1165" spans="1:8">
      <c r="A1165" s="239"/>
      <c r="B1165" s="239"/>
      <c r="C1165" s="239"/>
      <c r="D1165" s="239"/>
      <c r="E1165" s="239"/>
      <c r="F1165" s="239"/>
      <c r="G1165" s="239"/>
      <c r="H1165" s="239"/>
    </row>
    <row r="1166" spans="1:8">
      <c r="A1166" s="239"/>
      <c r="B1166" s="239"/>
      <c r="C1166" s="239"/>
      <c r="D1166" s="239"/>
      <c r="E1166" s="239"/>
      <c r="F1166" s="239"/>
      <c r="G1166" s="239"/>
      <c r="H1166" s="239"/>
    </row>
    <row r="1167" spans="1:8">
      <c r="A1167" s="239"/>
      <c r="B1167" s="239"/>
      <c r="C1167" s="239"/>
      <c r="D1167" s="239"/>
      <c r="E1167" s="239"/>
      <c r="F1167" s="239"/>
      <c r="G1167" s="239"/>
      <c r="H1167" s="239"/>
    </row>
    <row r="1168" spans="1:8">
      <c r="A1168" s="239"/>
      <c r="B1168" s="239"/>
      <c r="C1168" s="239"/>
      <c r="D1168" s="239"/>
      <c r="E1168" s="239"/>
      <c r="F1168" s="239"/>
      <c r="G1168" s="239"/>
      <c r="H1168" s="239"/>
    </row>
    <row r="1169" spans="1:8">
      <c r="A1169" s="239"/>
      <c r="B1169" s="239"/>
      <c r="C1169" s="239"/>
      <c r="D1169" s="239"/>
      <c r="E1169" s="239"/>
      <c r="F1169" s="239"/>
      <c r="G1169" s="239"/>
      <c r="H1169" s="239"/>
    </row>
    <row r="1170" spans="1:8">
      <c r="A1170" s="239"/>
      <c r="B1170" s="239"/>
      <c r="C1170" s="239"/>
      <c r="D1170" s="239"/>
      <c r="E1170" s="239"/>
      <c r="F1170" s="239"/>
      <c r="G1170" s="239"/>
      <c r="H1170" s="239"/>
    </row>
    <row r="1171" spans="1:8">
      <c r="A1171" s="239"/>
      <c r="B1171" s="239"/>
      <c r="C1171" s="239"/>
      <c r="D1171" s="239"/>
      <c r="E1171" s="239"/>
      <c r="F1171" s="239"/>
      <c r="G1171" s="239"/>
      <c r="H1171" s="239"/>
    </row>
    <row r="1172" spans="1:8">
      <c r="A1172" s="239"/>
      <c r="B1172" s="239"/>
      <c r="C1172" s="239"/>
      <c r="D1172" s="239"/>
      <c r="E1172" s="239"/>
      <c r="F1172" s="239"/>
      <c r="G1172" s="239"/>
      <c r="H1172" s="239"/>
    </row>
    <row r="1173" spans="1:8">
      <c r="A1173" s="239"/>
      <c r="B1173" s="239"/>
      <c r="C1173" s="239"/>
      <c r="D1173" s="239"/>
      <c r="E1173" s="239"/>
      <c r="F1173" s="239"/>
      <c r="G1173" s="239"/>
      <c r="H1173" s="239"/>
    </row>
    <row r="1174" spans="1:8">
      <c r="A1174" s="239"/>
      <c r="B1174" s="239"/>
      <c r="C1174" s="239"/>
      <c r="D1174" s="239"/>
      <c r="E1174" s="239"/>
      <c r="F1174" s="239"/>
      <c r="G1174" s="239"/>
      <c r="H1174" s="239"/>
    </row>
    <row r="1175" spans="1:8">
      <c r="A1175" s="239"/>
      <c r="B1175" s="239"/>
      <c r="C1175" s="239"/>
      <c r="D1175" s="239"/>
      <c r="E1175" s="239"/>
      <c r="F1175" s="239"/>
      <c r="G1175" s="239"/>
      <c r="H1175" s="239"/>
    </row>
    <row r="1176" spans="1:8">
      <c r="A1176" s="239"/>
      <c r="B1176" s="239"/>
      <c r="C1176" s="239"/>
      <c r="D1176" s="239"/>
      <c r="E1176" s="239"/>
      <c r="F1176" s="239"/>
      <c r="G1176" s="239"/>
      <c r="H1176" s="239"/>
    </row>
    <row r="1177" spans="1:8">
      <c r="A1177" s="239"/>
      <c r="B1177" s="239"/>
      <c r="C1177" s="239"/>
      <c r="D1177" s="239"/>
      <c r="E1177" s="239"/>
      <c r="F1177" s="239"/>
      <c r="G1177" s="239"/>
      <c r="H1177" s="239"/>
    </row>
    <row r="1178" spans="1:8">
      <c r="A1178" s="239"/>
      <c r="B1178" s="239"/>
      <c r="C1178" s="239"/>
      <c r="D1178" s="239"/>
      <c r="E1178" s="239"/>
      <c r="F1178" s="239"/>
      <c r="G1178" s="239"/>
      <c r="H1178" s="239"/>
    </row>
    <row r="1179" spans="1:8">
      <c r="A1179" s="239"/>
      <c r="B1179" s="239"/>
      <c r="C1179" s="239"/>
      <c r="D1179" s="239"/>
      <c r="E1179" s="239"/>
      <c r="F1179" s="239"/>
      <c r="G1179" s="239"/>
      <c r="H1179" s="239"/>
    </row>
    <row r="1180" spans="1:8">
      <c r="A1180" s="239"/>
      <c r="B1180" s="239"/>
      <c r="C1180" s="239"/>
      <c r="D1180" s="239"/>
      <c r="E1180" s="239"/>
      <c r="F1180" s="239"/>
      <c r="G1180" s="239"/>
      <c r="H1180" s="239"/>
    </row>
    <row r="1181" spans="1:8">
      <c r="A1181" s="239"/>
      <c r="B1181" s="239"/>
      <c r="C1181" s="239"/>
      <c r="D1181" s="239"/>
      <c r="E1181" s="239"/>
      <c r="F1181" s="239"/>
      <c r="G1181" s="239"/>
      <c r="H1181" s="239"/>
    </row>
    <row r="1182" spans="1:8">
      <c r="A1182" s="239"/>
      <c r="B1182" s="239"/>
      <c r="C1182" s="239"/>
      <c r="D1182" s="239"/>
      <c r="E1182" s="239"/>
      <c r="F1182" s="239"/>
      <c r="G1182" s="239"/>
      <c r="H1182" s="239"/>
    </row>
    <row r="1183" spans="1:8">
      <c r="A1183" s="239"/>
      <c r="B1183" s="239"/>
      <c r="C1183" s="239"/>
      <c r="D1183" s="239"/>
      <c r="E1183" s="239"/>
      <c r="F1183" s="239"/>
      <c r="G1183" s="239"/>
      <c r="H1183" s="239"/>
    </row>
    <row r="1184" spans="1:8">
      <c r="A1184" s="239"/>
      <c r="B1184" s="239"/>
      <c r="C1184" s="239"/>
      <c r="D1184" s="239"/>
      <c r="E1184" s="239"/>
      <c r="F1184" s="239"/>
      <c r="G1184" s="239"/>
      <c r="H1184" s="239"/>
    </row>
    <row r="1185" spans="1:8">
      <c r="A1185" s="239"/>
      <c r="B1185" s="239"/>
      <c r="C1185" s="239"/>
      <c r="D1185" s="239"/>
      <c r="E1185" s="239"/>
      <c r="F1185" s="239"/>
      <c r="G1185" s="239"/>
      <c r="H1185" s="239"/>
    </row>
    <row r="1186" spans="1:8">
      <c r="A1186" s="239"/>
      <c r="B1186" s="239"/>
      <c r="C1186" s="239"/>
      <c r="D1186" s="239"/>
      <c r="E1186" s="239"/>
      <c r="F1186" s="239"/>
      <c r="G1186" s="239"/>
      <c r="H1186" s="239"/>
    </row>
    <row r="1187" spans="1:8">
      <c r="A1187" s="239"/>
      <c r="B1187" s="239"/>
      <c r="C1187" s="239"/>
      <c r="D1187" s="239"/>
      <c r="E1187" s="239"/>
      <c r="F1187" s="239"/>
      <c r="G1187" s="239"/>
      <c r="H1187" s="239"/>
    </row>
    <row r="1188" spans="1:8">
      <c r="A1188" s="239"/>
      <c r="B1188" s="239"/>
      <c r="C1188" s="239"/>
      <c r="D1188" s="239"/>
      <c r="E1188" s="239"/>
      <c r="F1188" s="239"/>
      <c r="G1188" s="239"/>
      <c r="H1188" s="239"/>
    </row>
    <row r="1189" spans="1:8">
      <c r="A1189" s="239"/>
      <c r="B1189" s="239"/>
      <c r="C1189" s="239"/>
      <c r="D1189" s="239"/>
      <c r="E1189" s="239"/>
      <c r="F1189" s="239"/>
      <c r="G1189" s="239"/>
      <c r="H1189" s="239"/>
    </row>
    <row r="1190" spans="1:8">
      <c r="A1190" s="239"/>
      <c r="B1190" s="239"/>
      <c r="C1190" s="239"/>
      <c r="D1190" s="239"/>
      <c r="E1190" s="239"/>
      <c r="F1190" s="239"/>
      <c r="G1190" s="239"/>
      <c r="H1190" s="239"/>
    </row>
    <row r="1191" spans="1:8">
      <c r="A1191" s="239"/>
      <c r="B1191" s="239"/>
      <c r="C1191" s="239"/>
      <c r="D1191" s="239"/>
      <c r="E1191" s="239"/>
      <c r="F1191" s="239"/>
      <c r="G1191" s="239"/>
      <c r="H1191" s="239"/>
    </row>
    <row r="1192" spans="1:8">
      <c r="A1192" s="239"/>
      <c r="B1192" s="239"/>
      <c r="C1192" s="239"/>
      <c r="D1192" s="239"/>
      <c r="E1192" s="239"/>
      <c r="F1192" s="239"/>
      <c r="G1192" s="239"/>
      <c r="H1192" s="239"/>
    </row>
    <row r="1193" spans="1:8">
      <c r="A1193" s="239"/>
      <c r="B1193" s="239"/>
      <c r="C1193" s="239"/>
      <c r="D1193" s="239"/>
      <c r="E1193" s="239"/>
      <c r="F1193" s="239"/>
      <c r="G1193" s="239"/>
      <c r="H1193" s="239"/>
    </row>
    <row r="1194" spans="1:8">
      <c r="A1194" s="239"/>
      <c r="B1194" s="239"/>
      <c r="C1194" s="239"/>
      <c r="D1194" s="239"/>
      <c r="E1194" s="239"/>
      <c r="F1194" s="239"/>
      <c r="G1194" s="239"/>
      <c r="H1194" s="239"/>
    </row>
    <row r="1195" spans="1:8">
      <c r="A1195" s="239"/>
      <c r="B1195" s="239"/>
      <c r="C1195" s="239"/>
      <c r="D1195" s="239"/>
      <c r="E1195" s="239"/>
      <c r="F1195" s="239"/>
      <c r="G1195" s="239"/>
      <c r="H1195" s="239"/>
    </row>
    <row r="1196" spans="1:8">
      <c r="A1196" s="239"/>
      <c r="B1196" s="239"/>
      <c r="C1196" s="239"/>
      <c r="D1196" s="239"/>
      <c r="E1196" s="239"/>
      <c r="F1196" s="239"/>
      <c r="G1196" s="239"/>
      <c r="H1196" s="239"/>
    </row>
    <row r="1197" spans="1:8">
      <c r="A1197" s="239"/>
      <c r="B1197" s="239"/>
      <c r="C1197" s="239"/>
      <c r="D1197" s="239"/>
      <c r="E1197" s="239"/>
      <c r="F1197" s="239"/>
      <c r="G1197" s="239"/>
      <c r="H1197" s="239"/>
    </row>
    <row r="1198" spans="1:8">
      <c r="A1198" s="239"/>
      <c r="B1198" s="239"/>
      <c r="C1198" s="239"/>
      <c r="D1198" s="239"/>
      <c r="E1198" s="239"/>
      <c r="F1198" s="239"/>
      <c r="G1198" s="239"/>
      <c r="H1198" s="239"/>
    </row>
    <row r="1199" spans="1:8">
      <c r="A1199" s="239"/>
      <c r="B1199" s="239"/>
      <c r="C1199" s="239"/>
      <c r="D1199" s="239"/>
      <c r="E1199" s="239"/>
      <c r="F1199" s="239"/>
      <c r="G1199" s="239"/>
      <c r="H1199" s="239"/>
    </row>
    <row r="1200" spans="1:8">
      <c r="A1200" s="239"/>
      <c r="B1200" s="239"/>
      <c r="C1200" s="239"/>
      <c r="D1200" s="239"/>
      <c r="E1200" s="239"/>
      <c r="F1200" s="239"/>
      <c r="G1200" s="239"/>
      <c r="H1200" s="239"/>
    </row>
    <row r="1201" spans="1:8">
      <c r="A1201" s="239"/>
      <c r="B1201" s="239"/>
      <c r="C1201" s="239"/>
      <c r="D1201" s="239"/>
      <c r="E1201" s="239"/>
      <c r="F1201" s="239"/>
      <c r="G1201" s="239"/>
      <c r="H1201" s="239"/>
    </row>
    <row r="1202" spans="1:8">
      <c r="A1202" s="239"/>
      <c r="B1202" s="239"/>
      <c r="C1202" s="239"/>
      <c r="D1202" s="239"/>
      <c r="E1202" s="239"/>
      <c r="F1202" s="239"/>
      <c r="G1202" s="239"/>
      <c r="H1202" s="239"/>
    </row>
    <row r="1203" spans="1:8">
      <c r="A1203" s="239"/>
      <c r="B1203" s="239"/>
      <c r="C1203" s="239"/>
      <c r="D1203" s="239"/>
      <c r="E1203" s="239"/>
      <c r="F1203" s="239"/>
      <c r="G1203" s="239"/>
      <c r="H1203" s="239"/>
    </row>
    <row r="1204" spans="1:8">
      <c r="A1204" s="239"/>
      <c r="B1204" s="239"/>
      <c r="C1204" s="239"/>
      <c r="D1204" s="239"/>
      <c r="E1204" s="239"/>
      <c r="F1204" s="239"/>
      <c r="G1204" s="239"/>
      <c r="H1204" s="239"/>
    </row>
    <row r="1205" spans="1:8">
      <c r="A1205" s="239"/>
      <c r="B1205" s="239"/>
      <c r="C1205" s="239"/>
      <c r="D1205" s="239"/>
      <c r="E1205" s="239"/>
      <c r="F1205" s="239"/>
      <c r="G1205" s="239"/>
      <c r="H1205" s="239"/>
    </row>
    <row r="1206" spans="1:8">
      <c r="A1206" s="239"/>
      <c r="B1206" s="239"/>
      <c r="C1206" s="239"/>
      <c r="D1206" s="239"/>
      <c r="E1206" s="239"/>
      <c r="F1206" s="239"/>
      <c r="G1206" s="239"/>
      <c r="H1206" s="239"/>
    </row>
    <row r="1207" spans="1:8">
      <c r="A1207" s="239"/>
      <c r="B1207" s="239"/>
      <c r="C1207" s="239"/>
      <c r="D1207" s="239"/>
      <c r="E1207" s="239"/>
      <c r="F1207" s="239"/>
      <c r="G1207" s="239"/>
      <c r="H1207" s="239"/>
    </row>
    <row r="1208" spans="1:8">
      <c r="A1208" s="239"/>
      <c r="B1208" s="239"/>
      <c r="C1208" s="239"/>
      <c r="D1208" s="239"/>
      <c r="E1208" s="239"/>
      <c r="F1208" s="239"/>
      <c r="G1208" s="239"/>
      <c r="H1208" s="239"/>
    </row>
    <row r="1209" spans="1:8">
      <c r="A1209" s="239"/>
      <c r="B1209" s="239"/>
      <c r="C1209" s="239"/>
      <c r="D1209" s="239"/>
      <c r="E1209" s="239"/>
      <c r="F1209" s="239"/>
      <c r="G1209" s="239"/>
      <c r="H1209" s="239"/>
    </row>
    <row r="1210" spans="1:8">
      <c r="A1210" s="239"/>
      <c r="B1210" s="239"/>
      <c r="C1210" s="239"/>
      <c r="D1210" s="239"/>
      <c r="E1210" s="239"/>
      <c r="F1210" s="239"/>
      <c r="G1210" s="239"/>
      <c r="H1210" s="239"/>
    </row>
    <row r="1211" spans="1:8">
      <c r="A1211" s="239"/>
      <c r="B1211" s="239"/>
      <c r="C1211" s="239"/>
      <c r="D1211" s="239"/>
      <c r="E1211" s="239"/>
      <c r="F1211" s="239"/>
      <c r="G1211" s="239"/>
      <c r="H1211" s="239"/>
    </row>
    <row r="1212" spans="1:8">
      <c r="A1212" s="239"/>
      <c r="B1212" s="239"/>
      <c r="C1212" s="239"/>
      <c r="D1212" s="239"/>
      <c r="E1212" s="239"/>
      <c r="F1212" s="239"/>
      <c r="G1212" s="239"/>
      <c r="H1212" s="239"/>
    </row>
    <row r="1213" spans="1:8">
      <c r="A1213" s="239"/>
      <c r="B1213" s="239"/>
      <c r="C1213" s="239"/>
      <c r="D1213" s="239"/>
      <c r="E1213" s="239"/>
      <c r="F1213" s="239"/>
      <c r="G1213" s="239"/>
      <c r="H1213" s="239"/>
    </row>
    <row r="1214" spans="1:8">
      <c r="A1214" s="239"/>
      <c r="B1214" s="239"/>
      <c r="C1214" s="239"/>
      <c r="D1214" s="239"/>
      <c r="E1214" s="239"/>
      <c r="F1214" s="239"/>
      <c r="G1214" s="239"/>
      <c r="H1214" s="239"/>
    </row>
    <row r="1215" spans="1:8">
      <c r="A1215" s="239"/>
      <c r="B1215" s="239"/>
      <c r="C1215" s="239"/>
      <c r="D1215" s="239"/>
      <c r="E1215" s="239"/>
      <c r="F1215" s="239"/>
      <c r="G1215" s="239"/>
      <c r="H1215" s="239"/>
    </row>
    <row r="1216" spans="1:8">
      <c r="A1216" s="239"/>
      <c r="B1216" s="239"/>
      <c r="C1216" s="239"/>
      <c r="D1216" s="239"/>
      <c r="E1216" s="239"/>
      <c r="F1216" s="239"/>
      <c r="G1216" s="239"/>
      <c r="H1216" s="239"/>
    </row>
    <row r="1217" spans="1:8">
      <c r="A1217" s="239"/>
      <c r="B1217" s="239"/>
      <c r="C1217" s="239"/>
      <c r="D1217" s="239"/>
      <c r="E1217" s="239"/>
      <c r="F1217" s="239"/>
      <c r="G1217" s="239"/>
      <c r="H1217" s="239"/>
    </row>
    <row r="1218" spans="1:8">
      <c r="A1218" s="239"/>
      <c r="B1218" s="239"/>
      <c r="C1218" s="239"/>
      <c r="D1218" s="239"/>
      <c r="E1218" s="239"/>
      <c r="F1218" s="239"/>
      <c r="G1218" s="239"/>
      <c r="H1218" s="239"/>
    </row>
    <row r="1219" spans="1:8">
      <c r="A1219" s="239"/>
      <c r="B1219" s="239"/>
      <c r="C1219" s="239"/>
      <c r="D1219" s="239"/>
      <c r="E1219" s="239"/>
      <c r="F1219" s="239"/>
      <c r="G1219" s="239"/>
      <c r="H1219" s="239"/>
    </row>
    <row r="1220" spans="1:8">
      <c r="A1220" s="239"/>
      <c r="B1220" s="239"/>
      <c r="C1220" s="239"/>
      <c r="D1220" s="239"/>
      <c r="E1220" s="239"/>
      <c r="F1220" s="239"/>
      <c r="G1220" s="239"/>
      <c r="H1220" s="239"/>
    </row>
    <row r="1221" spans="1:8">
      <c r="A1221" s="239"/>
      <c r="B1221" s="239"/>
      <c r="C1221" s="239"/>
      <c r="D1221" s="239"/>
      <c r="E1221" s="239"/>
      <c r="F1221" s="239"/>
      <c r="G1221" s="239"/>
      <c r="H1221" s="239"/>
    </row>
    <row r="1222" spans="1:8">
      <c r="A1222" s="239"/>
      <c r="B1222" s="239"/>
      <c r="C1222" s="239"/>
      <c r="D1222" s="239"/>
      <c r="E1222" s="239"/>
      <c r="F1222" s="239"/>
      <c r="G1222" s="239"/>
      <c r="H1222" s="239"/>
    </row>
    <row r="1223" spans="1:8">
      <c r="A1223" s="239"/>
      <c r="B1223" s="239"/>
      <c r="C1223" s="239"/>
      <c r="D1223" s="239"/>
      <c r="E1223" s="239"/>
      <c r="F1223" s="239"/>
      <c r="G1223" s="239"/>
      <c r="H1223" s="239"/>
    </row>
    <row r="1224" spans="1:8">
      <c r="A1224" s="239"/>
      <c r="B1224" s="239"/>
      <c r="C1224" s="239"/>
      <c r="D1224" s="239"/>
      <c r="E1224" s="239"/>
      <c r="F1224" s="239"/>
      <c r="G1224" s="239"/>
      <c r="H1224" s="239"/>
    </row>
    <row r="1225" spans="1:8">
      <c r="A1225" s="239"/>
      <c r="B1225" s="239"/>
      <c r="C1225" s="239"/>
      <c r="D1225" s="239"/>
      <c r="E1225" s="239"/>
      <c r="F1225" s="239"/>
      <c r="G1225" s="239"/>
      <c r="H1225" s="239"/>
    </row>
    <row r="1226" spans="1:8">
      <c r="A1226" s="239"/>
      <c r="B1226" s="239"/>
      <c r="C1226" s="239"/>
      <c r="D1226" s="239"/>
      <c r="E1226" s="239"/>
      <c r="F1226" s="239"/>
      <c r="G1226" s="239"/>
      <c r="H1226" s="239"/>
    </row>
    <row r="1227" spans="1:8">
      <c r="A1227" s="239"/>
      <c r="B1227" s="239"/>
      <c r="C1227" s="239"/>
      <c r="D1227" s="239"/>
      <c r="E1227" s="239"/>
      <c r="F1227" s="239"/>
      <c r="G1227" s="239"/>
      <c r="H1227" s="239"/>
    </row>
    <row r="1228" spans="1:8">
      <c r="A1228" s="239"/>
      <c r="B1228" s="239"/>
      <c r="C1228" s="239"/>
      <c r="D1228" s="239"/>
      <c r="E1228" s="239"/>
      <c r="F1228" s="239"/>
      <c r="G1228" s="239"/>
      <c r="H1228" s="239"/>
    </row>
    <row r="1229" spans="1:8">
      <c r="A1229" s="239"/>
      <c r="B1229" s="239"/>
      <c r="C1229" s="239"/>
      <c r="D1229" s="239"/>
      <c r="E1229" s="239"/>
      <c r="F1229" s="239"/>
      <c r="G1229" s="239"/>
      <c r="H1229" s="239"/>
    </row>
    <row r="1230" spans="1:8">
      <c r="A1230" s="239"/>
      <c r="B1230" s="239"/>
      <c r="C1230" s="239"/>
      <c r="D1230" s="239"/>
      <c r="E1230" s="239"/>
      <c r="F1230" s="239"/>
      <c r="G1230" s="239"/>
      <c r="H1230" s="239"/>
    </row>
    <row r="1231" spans="1:8">
      <c r="A1231" s="239"/>
      <c r="B1231" s="239"/>
      <c r="C1231" s="239"/>
      <c r="D1231" s="239"/>
      <c r="E1231" s="239"/>
      <c r="F1231" s="239"/>
      <c r="G1231" s="239"/>
      <c r="H1231" s="239"/>
    </row>
    <row r="1232" spans="1:8">
      <c r="A1232" s="239"/>
      <c r="B1232" s="239"/>
      <c r="C1232" s="239"/>
      <c r="D1232" s="239"/>
      <c r="E1232" s="239"/>
      <c r="F1232" s="239"/>
      <c r="G1232" s="239"/>
      <c r="H1232" s="239"/>
    </row>
    <row r="1233" spans="1:8">
      <c r="A1233" s="239"/>
      <c r="B1233" s="239"/>
      <c r="C1233" s="239"/>
      <c r="D1233" s="239"/>
      <c r="E1233" s="239"/>
      <c r="F1233" s="239"/>
      <c r="G1233" s="239"/>
      <c r="H1233" s="239"/>
    </row>
    <row r="1234" spans="1:8">
      <c r="A1234" s="239"/>
      <c r="B1234" s="239"/>
      <c r="C1234" s="239"/>
      <c r="D1234" s="239"/>
      <c r="E1234" s="239"/>
      <c r="F1234" s="239"/>
      <c r="G1234" s="239"/>
      <c r="H1234" s="239"/>
    </row>
    <row r="1235" spans="1:8">
      <c r="A1235" s="239"/>
      <c r="B1235" s="239"/>
      <c r="C1235" s="239"/>
      <c r="D1235" s="239"/>
      <c r="E1235" s="239"/>
      <c r="F1235" s="239"/>
      <c r="G1235" s="239"/>
      <c r="H1235" s="239"/>
    </row>
    <row r="1236" spans="1:8">
      <c r="A1236" s="239"/>
      <c r="B1236" s="239"/>
      <c r="C1236" s="239"/>
      <c r="D1236" s="239"/>
      <c r="E1236" s="239"/>
      <c r="F1236" s="239"/>
      <c r="G1236" s="239"/>
      <c r="H1236" s="239"/>
    </row>
    <row r="1237" spans="1:8">
      <c r="A1237" s="239"/>
      <c r="B1237" s="239"/>
      <c r="C1237" s="239"/>
      <c r="D1237" s="239"/>
      <c r="E1237" s="239"/>
      <c r="F1237" s="239"/>
      <c r="G1237" s="239"/>
      <c r="H1237" s="239"/>
    </row>
    <row r="1238" spans="1:8">
      <c r="A1238" s="239"/>
      <c r="B1238" s="239"/>
      <c r="C1238" s="239"/>
      <c r="D1238" s="239"/>
      <c r="E1238" s="239"/>
      <c r="F1238" s="239"/>
      <c r="G1238" s="239"/>
      <c r="H1238" s="239"/>
    </row>
    <row r="1239" spans="1:8">
      <c r="A1239" s="239"/>
      <c r="B1239" s="239"/>
      <c r="C1239" s="239"/>
      <c r="D1239" s="239"/>
      <c r="E1239" s="239"/>
      <c r="F1239" s="239"/>
      <c r="G1239" s="239"/>
      <c r="H1239" s="239"/>
    </row>
    <row r="1240" spans="1:8">
      <c r="A1240" s="239"/>
      <c r="B1240" s="239"/>
      <c r="C1240" s="239"/>
      <c r="D1240" s="239"/>
      <c r="E1240" s="239"/>
      <c r="F1240" s="239"/>
      <c r="G1240" s="239"/>
      <c r="H1240" s="239"/>
    </row>
    <row r="1241" spans="1:8">
      <c r="A1241" s="239"/>
      <c r="B1241" s="239"/>
      <c r="C1241" s="239"/>
      <c r="D1241" s="239"/>
      <c r="E1241" s="239"/>
      <c r="F1241" s="239"/>
      <c r="G1241" s="239"/>
      <c r="H1241" s="239"/>
    </row>
    <row r="1242" spans="1:8">
      <c r="A1242" s="239"/>
      <c r="B1242" s="239"/>
      <c r="C1242" s="239"/>
      <c r="D1242" s="239"/>
      <c r="E1242" s="239"/>
      <c r="F1242" s="239"/>
      <c r="G1242" s="239"/>
      <c r="H1242" s="239"/>
    </row>
    <row r="1243" spans="1:8">
      <c r="A1243" s="239"/>
      <c r="B1243" s="239"/>
      <c r="C1243" s="239"/>
      <c r="D1243" s="239"/>
      <c r="E1243" s="239"/>
      <c r="F1243" s="239"/>
      <c r="G1243" s="239"/>
      <c r="H1243" s="239"/>
    </row>
    <row r="1244" spans="1:8">
      <c r="A1244" s="239"/>
      <c r="B1244" s="239"/>
      <c r="C1244" s="239"/>
      <c r="D1244" s="239"/>
      <c r="E1244" s="239"/>
      <c r="F1244" s="239"/>
      <c r="G1244" s="239"/>
      <c r="H1244" s="239"/>
    </row>
    <row r="1245" spans="1:8">
      <c r="A1245" s="239"/>
      <c r="B1245" s="239"/>
      <c r="C1245" s="239"/>
      <c r="D1245" s="239"/>
      <c r="E1245" s="239"/>
      <c r="F1245" s="239"/>
      <c r="G1245" s="239"/>
      <c r="H1245" s="239"/>
    </row>
    <row r="1246" spans="1:8">
      <c r="A1246" s="239"/>
      <c r="B1246" s="239"/>
      <c r="C1246" s="239"/>
      <c r="D1246" s="239"/>
      <c r="E1246" s="239"/>
      <c r="F1246" s="239"/>
      <c r="G1246" s="239"/>
      <c r="H1246" s="239"/>
    </row>
    <row r="1247" spans="1:8">
      <c r="A1247" s="239"/>
      <c r="B1247" s="239"/>
      <c r="C1247" s="239"/>
      <c r="D1247" s="239"/>
      <c r="E1247" s="239"/>
      <c r="F1247" s="239"/>
      <c r="G1247" s="239"/>
      <c r="H1247" s="239"/>
    </row>
    <row r="1248" spans="1:8">
      <c r="A1248" s="239"/>
      <c r="B1248" s="239"/>
      <c r="C1248" s="239"/>
      <c r="D1248" s="239"/>
      <c r="E1248" s="239"/>
      <c r="F1248" s="239"/>
      <c r="G1248" s="239"/>
      <c r="H1248" s="239"/>
    </row>
    <row r="1249" spans="1:8">
      <c r="A1249" s="239"/>
      <c r="B1249" s="239"/>
      <c r="C1249" s="239"/>
      <c r="D1249" s="239"/>
      <c r="E1249" s="239"/>
      <c r="F1249" s="239"/>
      <c r="G1249" s="239"/>
      <c r="H1249" s="239"/>
    </row>
    <row r="1250" spans="1:8">
      <c r="A1250" s="239"/>
      <c r="B1250" s="239"/>
      <c r="C1250" s="239"/>
      <c r="D1250" s="239"/>
      <c r="E1250" s="239"/>
      <c r="F1250" s="239"/>
      <c r="G1250" s="239"/>
      <c r="H1250" s="239"/>
    </row>
    <row r="1251" spans="1:8">
      <c r="A1251" s="239"/>
      <c r="B1251" s="239"/>
      <c r="C1251" s="239"/>
      <c r="D1251" s="239"/>
      <c r="E1251" s="239"/>
      <c r="F1251" s="239"/>
      <c r="G1251" s="239"/>
      <c r="H1251" s="239"/>
    </row>
    <row r="1252" spans="1:8">
      <c r="A1252" s="239"/>
      <c r="B1252" s="239"/>
      <c r="C1252" s="239"/>
      <c r="D1252" s="239"/>
      <c r="E1252" s="239"/>
      <c r="F1252" s="239"/>
      <c r="G1252" s="239"/>
      <c r="H1252" s="239"/>
    </row>
    <row r="1253" spans="1:8">
      <c r="A1253" s="239"/>
      <c r="B1253" s="239"/>
      <c r="C1253" s="239"/>
      <c r="D1253" s="239"/>
      <c r="E1253" s="239"/>
      <c r="F1253" s="239"/>
      <c r="G1253" s="239"/>
      <c r="H1253" s="239"/>
    </row>
    <row r="1254" spans="1:8">
      <c r="A1254" s="239"/>
      <c r="B1254" s="239"/>
      <c r="C1254" s="239"/>
      <c r="D1254" s="239"/>
      <c r="E1254" s="239"/>
      <c r="F1254" s="239"/>
      <c r="G1254" s="239"/>
      <c r="H1254" s="239"/>
    </row>
    <row r="1255" spans="1:8">
      <c r="A1255" s="239"/>
      <c r="B1255" s="239"/>
      <c r="C1255" s="239"/>
      <c r="D1255" s="239"/>
      <c r="E1255" s="239"/>
      <c r="F1255" s="239"/>
      <c r="G1255" s="239"/>
      <c r="H1255" s="239"/>
    </row>
    <row r="1256" spans="1:8">
      <c r="A1256" s="239"/>
      <c r="B1256" s="239"/>
      <c r="C1256" s="239"/>
      <c r="D1256" s="239"/>
      <c r="E1256" s="239"/>
      <c r="F1256" s="239"/>
      <c r="G1256" s="239"/>
      <c r="H1256" s="239"/>
    </row>
    <row r="1257" spans="1:8">
      <c r="A1257" s="239"/>
      <c r="B1257" s="239"/>
      <c r="C1257" s="239"/>
      <c r="D1257" s="239"/>
      <c r="E1257" s="239"/>
      <c r="F1257" s="239"/>
      <c r="G1257" s="239"/>
      <c r="H1257" s="239"/>
    </row>
    <row r="1258" spans="1:8">
      <c r="A1258" s="239"/>
      <c r="B1258" s="239"/>
      <c r="C1258" s="239"/>
      <c r="D1258" s="239"/>
      <c r="E1258" s="239"/>
      <c r="F1258" s="239"/>
      <c r="G1258" s="239"/>
      <c r="H1258" s="239"/>
    </row>
    <row r="1259" spans="1:8">
      <c r="A1259" s="239"/>
      <c r="B1259" s="239"/>
      <c r="C1259" s="239"/>
      <c r="D1259" s="239"/>
      <c r="E1259" s="239"/>
      <c r="F1259" s="239"/>
      <c r="G1259" s="239"/>
      <c r="H1259" s="239"/>
    </row>
    <row r="1260" spans="1:8">
      <c r="A1260" s="239"/>
      <c r="B1260" s="239"/>
      <c r="C1260" s="239"/>
      <c r="D1260" s="239"/>
      <c r="E1260" s="239"/>
      <c r="F1260" s="239"/>
      <c r="G1260" s="239"/>
      <c r="H1260" s="239"/>
    </row>
    <row r="1261" spans="1:8">
      <c r="A1261" s="239"/>
      <c r="B1261" s="239"/>
      <c r="C1261" s="239"/>
      <c r="D1261" s="239"/>
      <c r="E1261" s="239"/>
      <c r="F1261" s="239"/>
      <c r="G1261" s="239"/>
      <c r="H1261" s="239"/>
    </row>
    <row r="1262" spans="1:8">
      <c r="A1262" s="239"/>
      <c r="B1262" s="239"/>
      <c r="C1262" s="239"/>
      <c r="D1262" s="239"/>
      <c r="E1262" s="239"/>
      <c r="F1262" s="239"/>
      <c r="G1262" s="239"/>
      <c r="H1262" s="239"/>
    </row>
    <row r="1263" spans="1:8">
      <c r="A1263" s="239"/>
      <c r="B1263" s="239"/>
      <c r="C1263" s="239"/>
      <c r="D1263" s="239"/>
      <c r="E1263" s="239"/>
      <c r="F1263" s="239"/>
      <c r="G1263" s="239"/>
      <c r="H1263" s="239"/>
    </row>
    <row r="1264" spans="1:8">
      <c r="A1264" s="239"/>
      <c r="B1264" s="239"/>
      <c r="C1264" s="239"/>
      <c r="D1264" s="239"/>
      <c r="E1264" s="239"/>
      <c r="F1264" s="239"/>
      <c r="G1264" s="239"/>
      <c r="H1264" s="239"/>
    </row>
    <row r="1265" spans="1:8">
      <c r="A1265" s="239"/>
      <c r="B1265" s="239"/>
      <c r="C1265" s="239"/>
      <c r="D1265" s="239"/>
      <c r="E1265" s="239"/>
      <c r="F1265" s="239"/>
      <c r="G1265" s="239"/>
      <c r="H1265" s="239"/>
    </row>
    <row r="1266" spans="1:8">
      <c r="A1266" s="239"/>
      <c r="B1266" s="239"/>
      <c r="C1266" s="239"/>
      <c r="D1266" s="239"/>
      <c r="E1266" s="239"/>
      <c r="F1266" s="239"/>
      <c r="G1266" s="239"/>
      <c r="H1266" s="239"/>
    </row>
    <row r="1267" spans="1:8">
      <c r="A1267" s="239"/>
      <c r="B1267" s="239"/>
      <c r="C1267" s="239"/>
      <c r="D1267" s="239"/>
      <c r="E1267" s="239"/>
      <c r="F1267" s="239"/>
      <c r="G1267" s="239"/>
      <c r="H1267" s="239"/>
    </row>
    <row r="1268" spans="1:8">
      <c r="A1268" s="239"/>
      <c r="B1268" s="239"/>
      <c r="C1268" s="239"/>
      <c r="D1268" s="239"/>
      <c r="E1268" s="239"/>
      <c r="F1268" s="239"/>
      <c r="G1268" s="239"/>
      <c r="H1268" s="239"/>
    </row>
    <row r="1269" spans="1:8">
      <c r="A1269" s="239"/>
      <c r="B1269" s="239"/>
      <c r="C1269" s="239"/>
      <c r="D1269" s="239"/>
      <c r="E1269" s="239"/>
      <c r="F1269" s="239"/>
      <c r="G1269" s="239"/>
      <c r="H1269" s="239"/>
    </row>
    <row r="1270" spans="1:8">
      <c r="A1270" s="239"/>
      <c r="B1270" s="239"/>
      <c r="C1270" s="239"/>
      <c r="D1270" s="239"/>
      <c r="E1270" s="239"/>
      <c r="F1270" s="239"/>
      <c r="G1270" s="239"/>
      <c r="H1270" s="239"/>
    </row>
    <row r="1271" spans="1:8">
      <c r="A1271" s="239"/>
      <c r="B1271" s="239"/>
      <c r="C1271" s="239"/>
      <c r="D1271" s="239"/>
      <c r="E1271" s="239"/>
      <c r="F1271" s="239"/>
      <c r="G1271" s="239"/>
      <c r="H1271" s="239"/>
    </row>
    <row r="1272" spans="1:8">
      <c r="A1272" s="239"/>
      <c r="B1272" s="239"/>
      <c r="C1272" s="239"/>
      <c r="D1272" s="239"/>
      <c r="E1272" s="239"/>
      <c r="F1272" s="239"/>
      <c r="G1272" s="239"/>
      <c r="H1272" s="239"/>
    </row>
    <row r="1273" spans="1:8">
      <c r="A1273" s="239"/>
      <c r="B1273" s="239"/>
      <c r="C1273" s="239"/>
      <c r="D1273" s="239"/>
      <c r="E1273" s="239"/>
      <c r="F1273" s="239"/>
      <c r="G1273" s="239"/>
      <c r="H1273" s="239"/>
    </row>
    <row r="1274" spans="1:8">
      <c r="A1274" s="239"/>
      <c r="B1274" s="239"/>
      <c r="C1274" s="239"/>
      <c r="D1274" s="239"/>
      <c r="E1274" s="239"/>
      <c r="F1274" s="239"/>
      <c r="G1274" s="239"/>
      <c r="H1274" s="239"/>
    </row>
    <row r="1275" spans="1:8">
      <c r="A1275" s="239"/>
      <c r="B1275" s="239"/>
      <c r="C1275" s="239"/>
      <c r="D1275" s="239"/>
      <c r="E1275" s="239"/>
      <c r="F1275" s="239"/>
      <c r="G1275" s="239"/>
      <c r="H1275" s="239"/>
    </row>
    <row r="1276" spans="1:8">
      <c r="A1276" s="239"/>
      <c r="B1276" s="239"/>
      <c r="C1276" s="239"/>
      <c r="D1276" s="239"/>
      <c r="E1276" s="239"/>
      <c r="F1276" s="239"/>
      <c r="G1276" s="239"/>
      <c r="H1276" s="239"/>
    </row>
    <row r="1277" spans="1:8">
      <c r="A1277" s="239"/>
      <c r="B1277" s="239"/>
      <c r="C1277" s="239"/>
      <c r="D1277" s="239"/>
      <c r="E1277" s="239"/>
      <c r="F1277" s="239"/>
      <c r="G1277" s="239"/>
      <c r="H1277" s="239"/>
    </row>
    <row r="1278" spans="1:8">
      <c r="A1278" s="239"/>
      <c r="B1278" s="239"/>
      <c r="C1278" s="239"/>
      <c r="D1278" s="239"/>
      <c r="E1278" s="239"/>
      <c r="F1278" s="239"/>
      <c r="G1278" s="239"/>
      <c r="H1278" s="239"/>
    </row>
    <row r="1279" spans="1:8">
      <c r="A1279" s="239"/>
      <c r="B1279" s="239"/>
      <c r="C1279" s="239"/>
      <c r="D1279" s="239"/>
      <c r="E1279" s="239"/>
      <c r="F1279" s="239"/>
      <c r="G1279" s="239"/>
      <c r="H1279" s="239"/>
    </row>
    <row r="1280" spans="1:8">
      <c r="A1280" s="239"/>
      <c r="B1280" s="239"/>
      <c r="C1280" s="239"/>
      <c r="D1280" s="239"/>
      <c r="E1280" s="239"/>
      <c r="F1280" s="239"/>
      <c r="G1280" s="239"/>
      <c r="H1280" s="239"/>
    </row>
    <row r="1281" spans="1:8">
      <c r="A1281" s="239"/>
      <c r="B1281" s="239"/>
      <c r="C1281" s="239"/>
      <c r="D1281" s="239"/>
      <c r="E1281" s="239"/>
      <c r="F1281" s="239"/>
      <c r="G1281" s="239"/>
      <c r="H1281" s="239"/>
    </row>
    <row r="1282" spans="1:8">
      <c r="A1282" s="239"/>
      <c r="B1282" s="239"/>
      <c r="C1282" s="239"/>
      <c r="D1282" s="239"/>
      <c r="E1282" s="239"/>
      <c r="F1282" s="239"/>
      <c r="G1282" s="239"/>
      <c r="H1282" s="239"/>
    </row>
    <row r="1283" spans="1:8">
      <c r="A1283" s="239"/>
      <c r="B1283" s="239"/>
      <c r="C1283" s="239"/>
      <c r="D1283" s="239"/>
      <c r="E1283" s="239"/>
      <c r="F1283" s="239"/>
      <c r="G1283" s="239"/>
      <c r="H1283" s="239"/>
    </row>
    <row r="1284" spans="1:8">
      <c r="A1284" s="239"/>
      <c r="B1284" s="239"/>
      <c r="C1284" s="239"/>
      <c r="D1284" s="239"/>
      <c r="E1284" s="239"/>
      <c r="F1284" s="239"/>
      <c r="G1284" s="239"/>
      <c r="H1284" s="239"/>
    </row>
    <row r="1285" spans="1:8">
      <c r="A1285" s="239"/>
      <c r="B1285" s="239"/>
      <c r="C1285" s="239"/>
      <c r="D1285" s="239"/>
      <c r="E1285" s="239"/>
      <c r="F1285" s="239"/>
      <c r="G1285" s="239"/>
      <c r="H1285" s="239"/>
    </row>
    <row r="1286" spans="1:8">
      <c r="A1286" s="239"/>
      <c r="B1286" s="239"/>
      <c r="C1286" s="239"/>
      <c r="D1286" s="239"/>
      <c r="E1286" s="239"/>
      <c r="F1286" s="239"/>
      <c r="G1286" s="239"/>
      <c r="H1286" s="239"/>
    </row>
    <row r="1287" spans="1:8">
      <c r="A1287" s="239"/>
      <c r="B1287" s="239"/>
      <c r="C1287" s="239"/>
      <c r="D1287" s="239"/>
      <c r="E1287" s="239"/>
      <c r="F1287" s="239"/>
      <c r="G1287" s="239"/>
      <c r="H1287" s="239"/>
    </row>
    <row r="1288" spans="1:8">
      <c r="A1288" s="239"/>
      <c r="B1288" s="239"/>
      <c r="C1288" s="239"/>
      <c r="D1288" s="239"/>
      <c r="E1288" s="239"/>
      <c r="F1288" s="239"/>
      <c r="G1288" s="239"/>
      <c r="H1288" s="239"/>
    </row>
    <row r="1289" spans="1:8">
      <c r="A1289" s="239"/>
      <c r="B1289" s="239"/>
      <c r="C1289" s="239"/>
      <c r="D1289" s="239"/>
      <c r="E1289" s="239"/>
      <c r="F1289" s="239"/>
      <c r="G1289" s="239"/>
      <c r="H1289" s="239"/>
    </row>
    <row r="1290" spans="1:8">
      <c r="A1290" s="239"/>
      <c r="B1290" s="239"/>
      <c r="C1290" s="239"/>
      <c r="D1290" s="239"/>
      <c r="E1290" s="239"/>
      <c r="F1290" s="239"/>
      <c r="G1290" s="239"/>
      <c r="H1290" s="239"/>
    </row>
    <row r="1291" spans="1:8">
      <c r="A1291" s="239"/>
      <c r="B1291" s="239"/>
      <c r="C1291" s="239"/>
      <c r="D1291" s="239"/>
      <c r="E1291" s="239"/>
      <c r="F1291" s="239"/>
      <c r="G1291" s="239"/>
      <c r="H1291" s="239"/>
    </row>
    <row r="1292" spans="1:8">
      <c r="A1292" s="239"/>
      <c r="B1292" s="239"/>
      <c r="C1292" s="239"/>
      <c r="D1292" s="239"/>
      <c r="E1292" s="239"/>
      <c r="F1292" s="239"/>
      <c r="G1292" s="239"/>
      <c r="H1292" s="239"/>
    </row>
    <row r="1293" spans="1:8">
      <c r="A1293" s="239"/>
      <c r="B1293" s="239"/>
      <c r="C1293" s="239"/>
      <c r="D1293" s="239"/>
      <c r="E1293" s="239"/>
      <c r="F1293" s="239"/>
      <c r="G1293" s="239"/>
      <c r="H1293" s="239"/>
    </row>
    <row r="1294" spans="1:8">
      <c r="A1294" s="239"/>
      <c r="B1294" s="239"/>
      <c r="C1294" s="239"/>
      <c r="D1294" s="239"/>
      <c r="E1294" s="239"/>
      <c r="F1294" s="239"/>
      <c r="G1294" s="239"/>
      <c r="H1294" s="239"/>
    </row>
    <row r="1295" spans="1:8">
      <c r="A1295" s="239"/>
      <c r="B1295" s="239"/>
      <c r="C1295" s="239"/>
      <c r="D1295" s="239"/>
      <c r="E1295" s="239"/>
      <c r="F1295" s="239"/>
      <c r="G1295" s="239"/>
      <c r="H1295" s="239"/>
    </row>
    <row r="1296" spans="1:8">
      <c r="A1296" s="239"/>
      <c r="B1296" s="239"/>
      <c r="C1296" s="239"/>
      <c r="D1296" s="239"/>
      <c r="E1296" s="239"/>
      <c r="F1296" s="239"/>
      <c r="G1296" s="239"/>
      <c r="H1296" s="239"/>
    </row>
    <row r="1297" spans="1:8">
      <c r="A1297" s="239"/>
      <c r="B1297" s="239"/>
      <c r="C1297" s="239"/>
      <c r="D1297" s="239"/>
      <c r="E1297" s="239"/>
      <c r="F1297" s="239"/>
      <c r="G1297" s="239"/>
      <c r="H1297" s="239"/>
    </row>
    <row r="1298" spans="1:8">
      <c r="A1298" s="239"/>
      <c r="B1298" s="239"/>
      <c r="C1298" s="239"/>
      <c r="D1298" s="239"/>
      <c r="E1298" s="239"/>
      <c r="F1298" s="239"/>
      <c r="G1298" s="239"/>
      <c r="H1298" s="239"/>
    </row>
    <row r="1299" spans="1:8">
      <c r="A1299" s="239"/>
      <c r="B1299" s="239"/>
      <c r="C1299" s="239"/>
      <c r="D1299" s="239"/>
      <c r="E1299" s="239"/>
      <c r="F1299" s="239"/>
      <c r="G1299" s="239"/>
      <c r="H1299" s="239"/>
    </row>
    <row r="1300" spans="1:8">
      <c r="A1300" s="239"/>
      <c r="B1300" s="239"/>
      <c r="C1300" s="239"/>
      <c r="D1300" s="239"/>
      <c r="E1300" s="239"/>
      <c r="F1300" s="239"/>
      <c r="G1300" s="239"/>
      <c r="H1300" s="239"/>
    </row>
    <row r="1301" spans="1:8">
      <c r="A1301" s="239"/>
      <c r="B1301" s="239"/>
      <c r="C1301" s="239"/>
      <c r="D1301" s="239"/>
      <c r="E1301" s="239"/>
      <c r="F1301" s="239"/>
      <c r="G1301" s="239"/>
      <c r="H1301" s="239"/>
    </row>
    <row r="1302" spans="1:8">
      <c r="A1302" s="239"/>
      <c r="B1302" s="239"/>
      <c r="C1302" s="239"/>
      <c r="D1302" s="239"/>
      <c r="E1302" s="239"/>
      <c r="F1302" s="239"/>
      <c r="G1302" s="239"/>
      <c r="H1302" s="239"/>
    </row>
    <row r="1303" spans="1:8">
      <c r="A1303" s="239"/>
      <c r="B1303" s="239"/>
      <c r="C1303" s="239"/>
      <c r="D1303" s="239"/>
      <c r="E1303" s="239"/>
      <c r="F1303" s="239"/>
      <c r="G1303" s="239"/>
      <c r="H1303" s="239"/>
    </row>
    <row r="1304" spans="1:8">
      <c r="A1304" s="239"/>
      <c r="B1304" s="239"/>
      <c r="C1304" s="239"/>
      <c r="D1304" s="239"/>
      <c r="E1304" s="239"/>
      <c r="F1304" s="239"/>
      <c r="G1304" s="239"/>
      <c r="H1304" s="239"/>
    </row>
    <row r="1305" spans="1:8">
      <c r="A1305" s="239"/>
      <c r="B1305" s="239"/>
      <c r="C1305" s="239"/>
      <c r="D1305" s="239"/>
      <c r="E1305" s="239"/>
      <c r="F1305" s="239"/>
      <c r="G1305" s="239"/>
      <c r="H1305" s="239"/>
    </row>
    <row r="1306" spans="1:8">
      <c r="A1306" s="239"/>
      <c r="B1306" s="239"/>
      <c r="C1306" s="239"/>
      <c r="D1306" s="239"/>
      <c r="E1306" s="239"/>
      <c r="F1306" s="239"/>
      <c r="G1306" s="239"/>
      <c r="H1306" s="239"/>
    </row>
    <row r="1307" spans="1:8">
      <c r="A1307" s="239"/>
      <c r="B1307" s="239"/>
      <c r="C1307" s="239"/>
      <c r="D1307" s="239"/>
      <c r="E1307" s="239"/>
      <c r="F1307" s="239"/>
      <c r="G1307" s="239"/>
      <c r="H1307" s="239"/>
    </row>
    <row r="1308" spans="1:8">
      <c r="A1308" s="239"/>
      <c r="B1308" s="239"/>
      <c r="C1308" s="239"/>
      <c r="D1308" s="239"/>
      <c r="E1308" s="239"/>
      <c r="F1308" s="239"/>
      <c r="G1308" s="239"/>
      <c r="H1308" s="239"/>
    </row>
    <row r="1309" spans="1:8">
      <c r="A1309" s="239"/>
      <c r="B1309" s="239"/>
      <c r="C1309" s="239"/>
      <c r="D1309" s="239"/>
      <c r="E1309" s="239"/>
      <c r="F1309" s="239"/>
      <c r="G1309" s="239"/>
      <c r="H1309" s="239"/>
    </row>
    <row r="1310" spans="1:8">
      <c r="A1310" s="239"/>
      <c r="B1310" s="239"/>
      <c r="C1310" s="239"/>
      <c r="D1310" s="239"/>
      <c r="E1310" s="239"/>
      <c r="F1310" s="239"/>
      <c r="G1310" s="239"/>
      <c r="H1310" s="239"/>
    </row>
    <row r="1311" spans="1:8">
      <c r="A1311" s="239"/>
      <c r="B1311" s="239"/>
      <c r="C1311" s="239"/>
      <c r="D1311" s="239"/>
      <c r="E1311" s="239"/>
      <c r="F1311" s="239"/>
      <c r="G1311" s="239"/>
      <c r="H1311" s="239"/>
    </row>
    <row r="1312" spans="1:8">
      <c r="A1312" s="239"/>
      <c r="B1312" s="239"/>
      <c r="C1312" s="239"/>
      <c r="D1312" s="239"/>
      <c r="E1312" s="239"/>
      <c r="F1312" s="239"/>
      <c r="G1312" s="239"/>
      <c r="H1312" s="239"/>
    </row>
    <row r="1313" spans="1:8">
      <c r="A1313" s="239"/>
      <c r="B1313" s="239"/>
      <c r="C1313" s="239"/>
      <c r="D1313" s="239"/>
      <c r="E1313" s="239"/>
      <c r="F1313" s="239"/>
      <c r="G1313" s="239"/>
      <c r="H1313" s="239"/>
    </row>
    <row r="1314" spans="1:8">
      <c r="A1314" s="239"/>
      <c r="B1314" s="239"/>
      <c r="C1314" s="239"/>
      <c r="D1314" s="239"/>
      <c r="E1314" s="239"/>
      <c r="F1314" s="239"/>
      <c r="G1314" s="239"/>
      <c r="H1314" s="239"/>
    </row>
    <row r="1315" spans="1:8">
      <c r="A1315" s="239"/>
      <c r="B1315" s="239"/>
      <c r="C1315" s="239"/>
      <c r="D1315" s="239"/>
      <c r="E1315" s="239"/>
      <c r="F1315" s="239"/>
      <c r="G1315" s="239"/>
      <c r="H1315" s="239"/>
    </row>
    <row r="1316" spans="1:8">
      <c r="A1316" s="239"/>
      <c r="B1316" s="239"/>
      <c r="C1316" s="239"/>
      <c r="D1316" s="239"/>
      <c r="E1316" s="239"/>
      <c r="F1316" s="239"/>
      <c r="G1316" s="239"/>
      <c r="H1316" s="239"/>
    </row>
    <row r="1317" spans="1:8">
      <c r="A1317" s="239"/>
      <c r="B1317" s="239"/>
      <c r="C1317" s="239"/>
      <c r="D1317" s="239"/>
      <c r="E1317" s="239"/>
      <c r="F1317" s="239"/>
      <c r="G1317" s="239"/>
      <c r="H1317" s="239"/>
    </row>
    <row r="1318" spans="1:8">
      <c r="A1318" s="239"/>
      <c r="B1318" s="239"/>
      <c r="C1318" s="239"/>
      <c r="D1318" s="239"/>
      <c r="E1318" s="239"/>
      <c r="F1318" s="239"/>
      <c r="G1318" s="239"/>
      <c r="H1318" s="239"/>
    </row>
    <row r="1319" spans="1:8">
      <c r="A1319" s="239"/>
      <c r="B1319" s="239"/>
      <c r="C1319" s="239"/>
      <c r="D1319" s="239"/>
      <c r="E1319" s="239"/>
      <c r="F1319" s="239"/>
      <c r="G1319" s="239"/>
      <c r="H1319" s="239"/>
    </row>
    <row r="1320" spans="1:8">
      <c r="A1320" s="239"/>
      <c r="B1320" s="239"/>
      <c r="C1320" s="239"/>
      <c r="D1320" s="239"/>
      <c r="E1320" s="239"/>
      <c r="F1320" s="239"/>
      <c r="G1320" s="239"/>
      <c r="H1320" s="239"/>
    </row>
    <row r="1321" spans="1:8">
      <c r="A1321" s="239"/>
      <c r="B1321" s="239"/>
      <c r="C1321" s="239"/>
      <c r="D1321" s="239"/>
      <c r="E1321" s="239"/>
      <c r="F1321" s="239"/>
      <c r="G1321" s="239"/>
      <c r="H1321" s="239"/>
    </row>
    <row r="1322" spans="1:8">
      <c r="A1322" s="239"/>
      <c r="B1322" s="239"/>
      <c r="C1322" s="239"/>
      <c r="D1322" s="239"/>
      <c r="E1322" s="239"/>
      <c r="F1322" s="239"/>
      <c r="G1322" s="239"/>
      <c r="H1322" s="239"/>
    </row>
    <row r="1323" spans="1:8">
      <c r="A1323" s="239"/>
      <c r="B1323" s="239"/>
      <c r="C1323" s="239"/>
      <c r="D1323" s="239"/>
      <c r="E1323" s="239"/>
      <c r="F1323" s="239"/>
      <c r="G1323" s="239"/>
      <c r="H1323" s="239"/>
    </row>
    <row r="1324" spans="1:8">
      <c r="A1324" s="239"/>
      <c r="B1324" s="239"/>
      <c r="C1324" s="239"/>
      <c r="D1324" s="239"/>
      <c r="E1324" s="239"/>
      <c r="F1324" s="239"/>
      <c r="G1324" s="239"/>
      <c r="H1324" s="239"/>
    </row>
    <row r="1325" spans="1:8">
      <c r="A1325" s="239"/>
      <c r="B1325" s="239"/>
      <c r="C1325" s="239"/>
      <c r="D1325" s="239"/>
      <c r="E1325" s="239"/>
      <c r="F1325" s="239"/>
      <c r="G1325" s="239"/>
      <c r="H1325" s="239"/>
    </row>
    <row r="1326" spans="1:8">
      <c r="A1326" s="239"/>
      <c r="B1326" s="239"/>
      <c r="C1326" s="239"/>
      <c r="D1326" s="239"/>
      <c r="E1326" s="239"/>
      <c r="F1326" s="239"/>
      <c r="G1326" s="239"/>
      <c r="H1326" s="239"/>
    </row>
    <row r="1327" spans="1:8">
      <c r="A1327" s="239"/>
      <c r="B1327" s="239"/>
      <c r="C1327" s="239"/>
      <c r="D1327" s="239"/>
      <c r="E1327" s="239"/>
      <c r="F1327" s="239"/>
      <c r="G1327" s="239"/>
      <c r="H1327" s="239"/>
    </row>
    <row r="1328" spans="1:8">
      <c r="A1328" s="239"/>
      <c r="B1328" s="239"/>
      <c r="C1328" s="239"/>
      <c r="D1328" s="239"/>
      <c r="E1328" s="239"/>
      <c r="F1328" s="239"/>
      <c r="G1328" s="239"/>
      <c r="H1328" s="239"/>
    </row>
  </sheetData>
  <mergeCells count="10">
    <mergeCell ref="A255:B255"/>
    <mergeCell ref="A264:B264"/>
    <mergeCell ref="A265:B265"/>
    <mergeCell ref="A6:A7"/>
    <mergeCell ref="B6:B7"/>
    <mergeCell ref="C6:D6"/>
    <mergeCell ref="E6:F6"/>
    <mergeCell ref="G6:H6"/>
    <mergeCell ref="A8:B8"/>
    <mergeCell ref="A97:B97"/>
  </mergeCells>
  <conditionalFormatting sqref="A255">
    <cfRule type="duplicateValues" dxfId="198" priority="1"/>
    <cfRule type="duplicateValues" dxfId="197" priority="2"/>
  </conditionalFormatting>
  <conditionalFormatting sqref="A264">
    <cfRule type="duplicateValues" dxfId="196" priority="3"/>
    <cfRule type="duplicateValues" dxfId="195" priority="4"/>
  </conditionalFormatting>
  <conditionalFormatting sqref="A256:A263">
    <cfRule type="duplicateValues" dxfId="194" priority="5"/>
    <cfRule type="duplicateValues" dxfId="193"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1328"/>
  <sheetViews>
    <sheetView workbookViewId="0">
      <pane ySplit="7" topLeftCell="A8" activePane="bottomLeft" state="frozen"/>
      <selection pane="bottomLeft" activeCell="L15" sqref="L15"/>
    </sheetView>
  </sheetViews>
  <sheetFormatPr defaultColWidth="9" defaultRowHeight="15"/>
  <cols>
    <col min="2" max="2" width="60.7109375" customWidth="1"/>
    <col min="3" max="8" width="10.28515625" customWidth="1"/>
  </cols>
  <sheetData>
    <row r="1" spans="1:9">
      <c r="A1" s="80"/>
      <c r="B1" s="86" t="s">
        <v>0</v>
      </c>
      <c r="C1" s="307" t="s">
        <v>251</v>
      </c>
      <c r="D1" s="395"/>
      <c r="E1" s="396"/>
      <c r="F1" s="397"/>
      <c r="G1" s="398"/>
      <c r="H1" s="395"/>
      <c r="I1" s="423"/>
    </row>
    <row r="2" spans="1:9">
      <c r="A2" s="80"/>
      <c r="B2" s="86" t="s">
        <v>2</v>
      </c>
      <c r="C2" s="83" t="s">
        <v>5141</v>
      </c>
      <c r="D2" s="395"/>
      <c r="E2" s="396"/>
      <c r="F2" s="397"/>
      <c r="G2" s="399"/>
      <c r="H2" s="395"/>
      <c r="I2" s="423"/>
    </row>
    <row r="3" spans="1:9">
      <c r="A3" s="80"/>
      <c r="B3" s="86" t="s">
        <v>1787</v>
      </c>
      <c r="C3" s="87" t="s">
        <v>1788</v>
      </c>
      <c r="D3" s="281"/>
      <c r="E3" s="396"/>
      <c r="F3" s="400"/>
      <c r="G3" s="398"/>
      <c r="H3" s="281"/>
      <c r="I3" s="423"/>
    </row>
    <row r="4" spans="1:9">
      <c r="A4" s="80"/>
      <c r="B4" s="86" t="s">
        <v>315</v>
      </c>
      <c r="C4" s="83" t="s">
        <v>60</v>
      </c>
      <c r="D4" s="395"/>
      <c r="E4" s="396"/>
      <c r="F4" s="397"/>
      <c r="G4" s="398"/>
      <c r="H4" s="395"/>
      <c r="I4" s="423"/>
    </row>
    <row r="5" spans="1:9">
      <c r="A5" s="401"/>
      <c r="B5" s="402"/>
      <c r="C5" s="403"/>
      <c r="D5" s="403"/>
      <c r="E5" s="403"/>
      <c r="F5" s="404"/>
      <c r="G5" s="398"/>
      <c r="H5" s="403"/>
      <c r="I5" s="423"/>
    </row>
    <row r="6" spans="1:9">
      <c r="A6" s="3554" t="s">
        <v>276</v>
      </c>
      <c r="B6" s="3554" t="s">
        <v>277</v>
      </c>
      <c r="C6" s="3476" t="s">
        <v>255</v>
      </c>
      <c r="D6" s="3477"/>
      <c r="E6" s="3478" t="s">
        <v>256</v>
      </c>
      <c r="F6" s="3479"/>
      <c r="G6" s="3598" t="s">
        <v>144</v>
      </c>
      <c r="H6" s="3598"/>
      <c r="I6" s="159"/>
    </row>
    <row r="7" spans="1:9" ht="24">
      <c r="A7" s="3555"/>
      <c r="B7" s="3555"/>
      <c r="C7" s="2198" t="s">
        <v>190</v>
      </c>
      <c r="D7" s="2199" t="s">
        <v>257</v>
      </c>
      <c r="E7" s="2198" t="s">
        <v>190</v>
      </c>
      <c r="F7" s="2199" t="s">
        <v>257</v>
      </c>
      <c r="G7" s="2198" t="s">
        <v>190</v>
      </c>
      <c r="H7" s="2199" t="s">
        <v>257</v>
      </c>
      <c r="I7" s="159"/>
    </row>
    <row r="8" spans="1:9">
      <c r="A8" s="3556" t="s">
        <v>1799</v>
      </c>
      <c r="B8" s="3599"/>
      <c r="C8" s="405"/>
      <c r="D8" s="2197"/>
      <c r="E8" s="405"/>
      <c r="F8" s="461"/>
      <c r="G8" s="398"/>
      <c r="H8" s="117"/>
      <c r="I8" s="423"/>
    </row>
    <row r="9" spans="1:9">
      <c r="A9" s="406" t="s">
        <v>6543</v>
      </c>
      <c r="B9" s="407" t="s">
        <v>6544</v>
      </c>
      <c r="C9" s="408"/>
      <c r="D9" s="408"/>
      <c r="E9" s="409">
        <v>0</v>
      </c>
      <c r="F9" s="408">
        <v>2</v>
      </c>
      <c r="G9" s="410">
        <f t="shared" ref="G9:G40" si="0">C9+E9</f>
        <v>0</v>
      </c>
      <c r="H9" s="312">
        <f t="shared" ref="H9:H40" si="1">D9+F9</f>
        <v>2</v>
      </c>
      <c r="I9" s="424"/>
    </row>
    <row r="10" spans="1:9">
      <c r="A10" s="411" t="s">
        <v>6545</v>
      </c>
      <c r="B10" s="412" t="s">
        <v>6546</v>
      </c>
      <c r="C10" s="408"/>
      <c r="D10" s="408"/>
      <c r="E10" s="409">
        <v>0</v>
      </c>
      <c r="F10" s="408">
        <v>10</v>
      </c>
      <c r="G10" s="410">
        <f t="shared" si="0"/>
        <v>0</v>
      </c>
      <c r="H10" s="312">
        <f t="shared" si="1"/>
        <v>10</v>
      </c>
      <c r="I10" s="424"/>
    </row>
    <row r="11" spans="1:9">
      <c r="A11" s="316" t="s">
        <v>6547</v>
      </c>
      <c r="B11" s="391" t="s">
        <v>6548</v>
      </c>
      <c r="C11" s="408"/>
      <c r="D11" s="408"/>
      <c r="E11" s="409">
        <v>0</v>
      </c>
      <c r="F11" s="408">
        <v>2</v>
      </c>
      <c r="G11" s="410">
        <f t="shared" si="0"/>
        <v>0</v>
      </c>
      <c r="H11" s="312">
        <f t="shared" si="1"/>
        <v>2</v>
      </c>
      <c r="I11" s="425"/>
    </row>
    <row r="12" spans="1:9">
      <c r="A12" s="316" t="s">
        <v>6549</v>
      </c>
      <c r="B12" s="391" t="s">
        <v>6550</v>
      </c>
      <c r="C12" s="408"/>
      <c r="D12" s="408"/>
      <c r="E12" s="409">
        <v>1244</v>
      </c>
      <c r="F12" s="408">
        <v>1250</v>
      </c>
      <c r="G12" s="410">
        <f t="shared" si="0"/>
        <v>1244</v>
      </c>
      <c r="H12" s="312">
        <f t="shared" si="1"/>
        <v>1250</v>
      </c>
      <c r="I12" s="425"/>
    </row>
    <row r="13" spans="1:9">
      <c r="A13" s="316" t="s">
        <v>6551</v>
      </c>
      <c r="B13" s="391" t="s">
        <v>6552</v>
      </c>
      <c r="C13" s="408"/>
      <c r="D13" s="408"/>
      <c r="E13" s="409">
        <v>1218</v>
      </c>
      <c r="F13" s="408">
        <v>1250</v>
      </c>
      <c r="G13" s="410">
        <f t="shared" si="0"/>
        <v>1218</v>
      </c>
      <c r="H13" s="312">
        <f t="shared" si="1"/>
        <v>1250</v>
      </c>
      <c r="I13" s="425"/>
    </row>
    <row r="14" spans="1:9" ht="24">
      <c r="A14" s="316" t="s">
        <v>6553</v>
      </c>
      <c r="B14" s="391" t="s">
        <v>6554</v>
      </c>
      <c r="C14" s="408"/>
      <c r="D14" s="408"/>
      <c r="E14" s="409">
        <v>1</v>
      </c>
      <c r="F14" s="408">
        <v>5</v>
      </c>
      <c r="G14" s="410">
        <f t="shared" si="0"/>
        <v>1</v>
      </c>
      <c r="H14" s="312">
        <f t="shared" si="1"/>
        <v>5</v>
      </c>
      <c r="I14" s="425"/>
    </row>
    <row r="15" spans="1:9">
      <c r="A15" s="413" t="s">
        <v>6555</v>
      </c>
      <c r="B15" s="414" t="s">
        <v>6556</v>
      </c>
      <c r="C15" s="408"/>
      <c r="D15" s="408"/>
      <c r="E15" s="409">
        <v>0</v>
      </c>
      <c r="F15" s="408">
        <v>2</v>
      </c>
      <c r="G15" s="410">
        <f t="shared" si="0"/>
        <v>0</v>
      </c>
      <c r="H15" s="312">
        <f t="shared" si="1"/>
        <v>2</v>
      </c>
      <c r="I15" s="425"/>
    </row>
    <row r="16" spans="1:9">
      <c r="A16" s="7" t="s">
        <v>4934</v>
      </c>
      <c r="B16" s="377" t="s">
        <v>4935</v>
      </c>
      <c r="C16" s="415"/>
      <c r="D16" s="415"/>
      <c r="E16" s="409">
        <v>1</v>
      </c>
      <c r="F16" s="415">
        <v>2</v>
      </c>
      <c r="G16" s="410">
        <f t="shared" si="0"/>
        <v>1</v>
      </c>
      <c r="H16" s="312">
        <f t="shared" si="1"/>
        <v>2</v>
      </c>
      <c r="I16" s="426"/>
    </row>
    <row r="17" spans="1:9" ht="24">
      <c r="A17" s="316" t="s">
        <v>3489</v>
      </c>
      <c r="B17" s="391" t="s">
        <v>3490</v>
      </c>
      <c r="C17" s="408"/>
      <c r="D17" s="408"/>
      <c r="E17" s="409">
        <v>1</v>
      </c>
      <c r="F17" s="408">
        <v>2</v>
      </c>
      <c r="G17" s="410">
        <f t="shared" si="0"/>
        <v>1</v>
      </c>
      <c r="H17" s="312">
        <f t="shared" si="1"/>
        <v>2</v>
      </c>
      <c r="I17" s="425"/>
    </row>
    <row r="18" spans="1:9">
      <c r="A18" s="7" t="s">
        <v>2141</v>
      </c>
      <c r="B18" s="377" t="s">
        <v>2142</v>
      </c>
      <c r="C18" s="415"/>
      <c r="D18" s="415"/>
      <c r="E18" s="409">
        <v>0</v>
      </c>
      <c r="F18" s="415">
        <v>2</v>
      </c>
      <c r="G18" s="410">
        <f t="shared" si="0"/>
        <v>0</v>
      </c>
      <c r="H18" s="312">
        <f t="shared" si="1"/>
        <v>2</v>
      </c>
      <c r="I18" s="426"/>
    </row>
    <row r="19" spans="1:9">
      <c r="A19" s="316" t="s">
        <v>1806</v>
      </c>
      <c r="B19" s="391" t="s">
        <v>1807</v>
      </c>
      <c r="C19" s="408"/>
      <c r="D19" s="408"/>
      <c r="E19" s="409">
        <v>5</v>
      </c>
      <c r="F19" s="408">
        <v>5</v>
      </c>
      <c r="G19" s="410">
        <f t="shared" si="0"/>
        <v>5</v>
      </c>
      <c r="H19" s="312">
        <f t="shared" si="1"/>
        <v>5</v>
      </c>
      <c r="I19" s="159"/>
    </row>
    <row r="20" spans="1:9">
      <c r="A20" s="316" t="s">
        <v>1812</v>
      </c>
      <c r="B20" s="391" t="s">
        <v>1813</v>
      </c>
      <c r="C20" s="408"/>
      <c r="D20" s="408"/>
      <c r="E20" s="409">
        <v>2</v>
      </c>
      <c r="F20" s="408">
        <v>5</v>
      </c>
      <c r="G20" s="410">
        <f t="shared" si="0"/>
        <v>2</v>
      </c>
      <c r="H20" s="312">
        <f t="shared" si="1"/>
        <v>5</v>
      </c>
      <c r="I20" s="159"/>
    </row>
    <row r="21" spans="1:9">
      <c r="A21" s="194" t="s">
        <v>3041</v>
      </c>
      <c r="B21" s="334" t="s">
        <v>3042</v>
      </c>
      <c r="C21" s="408"/>
      <c r="D21" s="408"/>
      <c r="E21" s="409">
        <v>0</v>
      </c>
      <c r="F21" s="408">
        <v>1</v>
      </c>
      <c r="G21" s="410">
        <f t="shared" si="0"/>
        <v>0</v>
      </c>
      <c r="H21" s="312">
        <f t="shared" si="1"/>
        <v>1</v>
      </c>
      <c r="I21" s="159"/>
    </row>
    <row r="22" spans="1:9">
      <c r="A22" s="316" t="s">
        <v>1828</v>
      </c>
      <c r="B22" s="391" t="s">
        <v>1829</v>
      </c>
      <c r="C22" s="408"/>
      <c r="D22" s="408"/>
      <c r="E22" s="409">
        <v>8</v>
      </c>
      <c r="F22" s="408">
        <v>8</v>
      </c>
      <c r="G22" s="410">
        <f t="shared" si="0"/>
        <v>8</v>
      </c>
      <c r="H22" s="312">
        <f t="shared" si="1"/>
        <v>8</v>
      </c>
      <c r="I22" s="159"/>
    </row>
    <row r="23" spans="1:9">
      <c r="A23" s="194" t="s">
        <v>1840</v>
      </c>
      <c r="B23" s="334" t="s">
        <v>1841</v>
      </c>
      <c r="C23" s="408"/>
      <c r="D23" s="408"/>
      <c r="E23" s="409">
        <v>0</v>
      </c>
      <c r="F23" s="408">
        <v>3</v>
      </c>
      <c r="G23" s="410">
        <f t="shared" si="0"/>
        <v>0</v>
      </c>
      <c r="H23" s="312">
        <f t="shared" si="1"/>
        <v>3</v>
      </c>
      <c r="I23" s="159"/>
    </row>
    <row r="24" spans="1:9">
      <c r="A24" s="250" t="s">
        <v>6557</v>
      </c>
      <c r="B24" s="416" t="s">
        <v>6558</v>
      </c>
      <c r="C24" s="408"/>
      <c r="D24" s="408"/>
      <c r="E24" s="409">
        <v>0</v>
      </c>
      <c r="F24" s="408">
        <v>2</v>
      </c>
      <c r="G24" s="410">
        <f t="shared" si="0"/>
        <v>0</v>
      </c>
      <c r="H24" s="312">
        <f t="shared" si="1"/>
        <v>2</v>
      </c>
      <c r="I24" s="159"/>
    </row>
    <row r="25" spans="1:9">
      <c r="A25" s="316" t="s">
        <v>1846</v>
      </c>
      <c r="B25" s="391" t="s">
        <v>1847</v>
      </c>
      <c r="C25" s="408"/>
      <c r="D25" s="408"/>
      <c r="E25" s="409">
        <v>425</v>
      </c>
      <c r="F25" s="408">
        <v>500</v>
      </c>
      <c r="G25" s="410">
        <f t="shared" si="0"/>
        <v>425</v>
      </c>
      <c r="H25" s="312">
        <f t="shared" si="1"/>
        <v>500</v>
      </c>
      <c r="I25" s="159"/>
    </row>
    <row r="26" spans="1:9">
      <c r="A26" s="316" t="s">
        <v>1848</v>
      </c>
      <c r="B26" s="417" t="s">
        <v>1849</v>
      </c>
      <c r="C26" s="408"/>
      <c r="D26" s="408"/>
      <c r="E26" s="409">
        <v>10</v>
      </c>
      <c r="F26" s="408">
        <v>10</v>
      </c>
      <c r="G26" s="410">
        <f t="shared" si="0"/>
        <v>10</v>
      </c>
      <c r="H26" s="312">
        <f t="shared" si="1"/>
        <v>10</v>
      </c>
      <c r="I26" s="159"/>
    </row>
    <row r="27" spans="1:9">
      <c r="A27" s="316" t="s">
        <v>1850</v>
      </c>
      <c r="B27" s="391" t="s">
        <v>1851</v>
      </c>
      <c r="C27" s="408"/>
      <c r="D27" s="408"/>
      <c r="E27" s="409">
        <v>18</v>
      </c>
      <c r="F27" s="408">
        <v>20</v>
      </c>
      <c r="G27" s="410">
        <f t="shared" si="0"/>
        <v>18</v>
      </c>
      <c r="H27" s="312">
        <f t="shared" si="1"/>
        <v>20</v>
      </c>
      <c r="I27" s="159"/>
    </row>
    <row r="28" spans="1:9">
      <c r="A28" s="316" t="s">
        <v>1852</v>
      </c>
      <c r="B28" s="391" t="s">
        <v>1853</v>
      </c>
      <c r="C28" s="408"/>
      <c r="D28" s="408"/>
      <c r="E28" s="409">
        <v>41</v>
      </c>
      <c r="F28" s="408">
        <v>50</v>
      </c>
      <c r="G28" s="410">
        <f t="shared" si="0"/>
        <v>41</v>
      </c>
      <c r="H28" s="312">
        <f t="shared" si="1"/>
        <v>50</v>
      </c>
      <c r="I28" s="159"/>
    </row>
    <row r="29" spans="1:9">
      <c r="A29" s="316" t="s">
        <v>1854</v>
      </c>
      <c r="B29" s="391" t="s">
        <v>1855</v>
      </c>
      <c r="C29" s="408"/>
      <c r="D29" s="408"/>
      <c r="E29" s="409">
        <v>69</v>
      </c>
      <c r="F29" s="408">
        <v>70</v>
      </c>
      <c r="G29" s="410">
        <f t="shared" si="0"/>
        <v>69</v>
      </c>
      <c r="H29" s="312">
        <f t="shared" si="1"/>
        <v>70</v>
      </c>
      <c r="I29" s="159"/>
    </row>
    <row r="30" spans="1:9">
      <c r="A30" s="194" t="s">
        <v>2068</v>
      </c>
      <c r="B30" s="334" t="s">
        <v>2069</v>
      </c>
      <c r="C30" s="408"/>
      <c r="D30" s="408"/>
      <c r="E30" s="409">
        <v>1</v>
      </c>
      <c r="F30" s="408">
        <v>2</v>
      </c>
      <c r="G30" s="410">
        <f t="shared" si="0"/>
        <v>1</v>
      </c>
      <c r="H30" s="312">
        <f t="shared" si="1"/>
        <v>2</v>
      </c>
      <c r="I30" s="159"/>
    </row>
    <row r="31" spans="1:9">
      <c r="A31" s="194" t="s">
        <v>1858</v>
      </c>
      <c r="B31" s="334" t="s">
        <v>1859</v>
      </c>
      <c r="C31" s="408"/>
      <c r="D31" s="408"/>
      <c r="E31" s="409">
        <v>1</v>
      </c>
      <c r="F31" s="408">
        <v>1</v>
      </c>
      <c r="G31" s="410">
        <f t="shared" si="0"/>
        <v>1</v>
      </c>
      <c r="H31" s="312">
        <f t="shared" si="1"/>
        <v>1</v>
      </c>
      <c r="I31" s="159"/>
    </row>
    <row r="32" spans="1:9">
      <c r="A32" s="316" t="s">
        <v>1860</v>
      </c>
      <c r="B32" s="391" t="s">
        <v>1861</v>
      </c>
      <c r="C32" s="408"/>
      <c r="D32" s="408"/>
      <c r="E32" s="409">
        <v>8</v>
      </c>
      <c r="F32" s="408">
        <v>5</v>
      </c>
      <c r="G32" s="410">
        <f t="shared" si="0"/>
        <v>8</v>
      </c>
      <c r="H32" s="312">
        <f t="shared" si="1"/>
        <v>5</v>
      </c>
      <c r="I32" s="159"/>
    </row>
    <row r="33" spans="1:9">
      <c r="A33" s="194" t="s">
        <v>1862</v>
      </c>
      <c r="B33" s="334" t="s">
        <v>1863</v>
      </c>
      <c r="C33" s="408"/>
      <c r="D33" s="408"/>
      <c r="E33" s="409">
        <v>0</v>
      </c>
      <c r="F33" s="408">
        <v>2</v>
      </c>
      <c r="G33" s="410">
        <f t="shared" si="0"/>
        <v>0</v>
      </c>
      <c r="H33" s="312">
        <f t="shared" si="1"/>
        <v>2</v>
      </c>
      <c r="I33" s="159"/>
    </row>
    <row r="34" spans="1:9">
      <c r="A34" s="7" t="s">
        <v>1886</v>
      </c>
      <c r="B34" s="377" t="s">
        <v>1887</v>
      </c>
      <c r="C34" s="415"/>
      <c r="D34" s="415"/>
      <c r="E34" s="409">
        <v>0</v>
      </c>
      <c r="F34" s="415">
        <v>2</v>
      </c>
      <c r="G34" s="410">
        <f t="shared" si="0"/>
        <v>0</v>
      </c>
      <c r="H34" s="312">
        <f t="shared" si="1"/>
        <v>2</v>
      </c>
      <c r="I34" s="426"/>
    </row>
    <row r="35" spans="1:9">
      <c r="A35" s="194" t="s">
        <v>1942</v>
      </c>
      <c r="B35" s="334" t="s">
        <v>1943</v>
      </c>
      <c r="C35" s="408"/>
      <c r="D35" s="408"/>
      <c r="E35" s="409">
        <v>1</v>
      </c>
      <c r="F35" s="408">
        <v>2</v>
      </c>
      <c r="G35" s="410">
        <f t="shared" si="0"/>
        <v>1</v>
      </c>
      <c r="H35" s="312">
        <f t="shared" si="1"/>
        <v>2</v>
      </c>
      <c r="I35" s="159"/>
    </row>
    <row r="36" spans="1:9">
      <c r="A36" s="316" t="s">
        <v>1944</v>
      </c>
      <c r="B36" s="391" t="s">
        <v>1945</v>
      </c>
      <c r="C36" s="408"/>
      <c r="D36" s="408"/>
      <c r="E36" s="409">
        <v>7</v>
      </c>
      <c r="F36" s="408">
        <v>6</v>
      </c>
      <c r="G36" s="410">
        <f t="shared" si="0"/>
        <v>7</v>
      </c>
      <c r="H36" s="312">
        <f t="shared" si="1"/>
        <v>6</v>
      </c>
      <c r="I36" s="159"/>
    </row>
    <row r="37" spans="1:9">
      <c r="A37" s="7" t="s">
        <v>1946</v>
      </c>
      <c r="B37" s="377" t="s">
        <v>1947</v>
      </c>
      <c r="C37" s="415"/>
      <c r="D37" s="415"/>
      <c r="E37" s="409">
        <v>0</v>
      </c>
      <c r="F37" s="415">
        <v>2</v>
      </c>
      <c r="G37" s="410">
        <f t="shared" si="0"/>
        <v>0</v>
      </c>
      <c r="H37" s="312">
        <f t="shared" si="1"/>
        <v>2</v>
      </c>
      <c r="I37" s="426"/>
    </row>
    <row r="38" spans="1:9">
      <c r="A38" s="194" t="s">
        <v>1974</v>
      </c>
      <c r="B38" s="334" t="s">
        <v>1975</v>
      </c>
      <c r="C38" s="408"/>
      <c r="D38" s="408"/>
      <c r="E38" s="409">
        <v>1</v>
      </c>
      <c r="F38" s="408">
        <v>4</v>
      </c>
      <c r="G38" s="410">
        <f t="shared" si="0"/>
        <v>1</v>
      </c>
      <c r="H38" s="312">
        <f t="shared" si="1"/>
        <v>4</v>
      </c>
      <c r="I38" s="159"/>
    </row>
    <row r="39" spans="1:9">
      <c r="A39" s="218" t="s">
        <v>1978</v>
      </c>
      <c r="B39" s="323" t="s">
        <v>1979</v>
      </c>
      <c r="C39" s="408"/>
      <c r="D39" s="408"/>
      <c r="E39" s="409">
        <v>0</v>
      </c>
      <c r="F39" s="408">
        <v>1</v>
      </c>
      <c r="G39" s="410">
        <f t="shared" si="0"/>
        <v>0</v>
      </c>
      <c r="H39" s="312">
        <f t="shared" si="1"/>
        <v>1</v>
      </c>
      <c r="I39" s="159"/>
    </row>
    <row r="40" spans="1:9">
      <c r="A40" s="418" t="s">
        <v>1984</v>
      </c>
      <c r="B40" s="120" t="s">
        <v>1985</v>
      </c>
      <c r="C40" s="415"/>
      <c r="D40" s="415"/>
      <c r="E40" s="409">
        <v>12</v>
      </c>
      <c r="F40" s="415">
        <v>8</v>
      </c>
      <c r="G40" s="410">
        <f t="shared" si="0"/>
        <v>12</v>
      </c>
      <c r="H40" s="312">
        <f t="shared" si="1"/>
        <v>8</v>
      </c>
      <c r="I40" s="426"/>
    </row>
    <row r="41" spans="1:9">
      <c r="A41" s="418" t="s">
        <v>1986</v>
      </c>
      <c r="B41" s="120" t="s">
        <v>1987</v>
      </c>
      <c r="C41" s="415"/>
      <c r="D41" s="415"/>
      <c r="E41" s="409">
        <v>6</v>
      </c>
      <c r="F41" s="415">
        <v>6</v>
      </c>
      <c r="G41" s="410">
        <f t="shared" ref="G41:G72" si="2">C41+E41</f>
        <v>6</v>
      </c>
      <c r="H41" s="312">
        <f t="shared" ref="H41:H72" si="3">D41+F41</f>
        <v>6</v>
      </c>
      <c r="I41" s="426"/>
    </row>
    <row r="42" spans="1:9">
      <c r="A42" s="324" t="s">
        <v>4293</v>
      </c>
      <c r="B42" s="419" t="s">
        <v>4294</v>
      </c>
      <c r="C42" s="408"/>
      <c r="D42" s="408"/>
      <c r="E42" s="409">
        <v>5</v>
      </c>
      <c r="F42" s="408">
        <v>5</v>
      </c>
      <c r="G42" s="410">
        <f t="shared" si="2"/>
        <v>5</v>
      </c>
      <c r="H42" s="312">
        <f t="shared" si="3"/>
        <v>5</v>
      </c>
      <c r="I42" s="159"/>
    </row>
    <row r="43" spans="1:9">
      <c r="A43" s="7" t="s">
        <v>1990</v>
      </c>
      <c r="B43" s="377" t="s">
        <v>1991</v>
      </c>
      <c r="C43" s="415"/>
      <c r="D43" s="415"/>
      <c r="E43" s="409">
        <v>0</v>
      </c>
      <c r="F43" s="415">
        <v>1</v>
      </c>
      <c r="G43" s="410">
        <f t="shared" si="2"/>
        <v>0</v>
      </c>
      <c r="H43" s="312">
        <f t="shared" si="3"/>
        <v>1</v>
      </c>
      <c r="I43" s="426"/>
    </row>
    <row r="44" spans="1:9">
      <c r="A44" s="7" t="s">
        <v>1992</v>
      </c>
      <c r="B44" s="377" t="s">
        <v>1993</v>
      </c>
      <c r="C44" s="415"/>
      <c r="D44" s="415"/>
      <c r="E44" s="409">
        <v>1</v>
      </c>
      <c r="F44" s="415">
        <v>2</v>
      </c>
      <c r="G44" s="410">
        <f t="shared" si="2"/>
        <v>1</v>
      </c>
      <c r="H44" s="312">
        <f t="shared" si="3"/>
        <v>2</v>
      </c>
      <c r="I44" s="426"/>
    </row>
    <row r="45" spans="1:9">
      <c r="A45" s="194" t="s">
        <v>1994</v>
      </c>
      <c r="B45" s="334" t="s">
        <v>1995</v>
      </c>
      <c r="C45" s="408"/>
      <c r="D45" s="408"/>
      <c r="E45" s="409">
        <v>0</v>
      </c>
      <c r="F45" s="408">
        <v>1</v>
      </c>
      <c r="G45" s="410">
        <f t="shared" si="2"/>
        <v>0</v>
      </c>
      <c r="H45" s="312">
        <f t="shared" si="3"/>
        <v>1</v>
      </c>
      <c r="I45" s="159"/>
    </row>
    <row r="46" spans="1:9">
      <c r="A46" s="194" t="s">
        <v>2014</v>
      </c>
      <c r="B46" s="334" t="s">
        <v>2015</v>
      </c>
      <c r="C46" s="408"/>
      <c r="D46" s="408"/>
      <c r="E46" s="409">
        <v>2</v>
      </c>
      <c r="F46" s="408">
        <v>5</v>
      </c>
      <c r="G46" s="410">
        <f t="shared" si="2"/>
        <v>2</v>
      </c>
      <c r="H46" s="312">
        <f t="shared" si="3"/>
        <v>5</v>
      </c>
      <c r="I46" s="159"/>
    </row>
    <row r="47" spans="1:9">
      <c r="A47" s="7" t="s">
        <v>2256</v>
      </c>
      <c r="B47" s="377" t="s">
        <v>5566</v>
      </c>
      <c r="C47" s="415"/>
      <c r="D47" s="415"/>
      <c r="E47" s="409">
        <v>0</v>
      </c>
      <c r="F47" s="415">
        <v>2</v>
      </c>
      <c r="G47" s="410">
        <f t="shared" si="2"/>
        <v>0</v>
      </c>
      <c r="H47" s="312">
        <f t="shared" si="3"/>
        <v>2</v>
      </c>
      <c r="I47" s="426"/>
    </row>
    <row r="48" spans="1:9">
      <c r="A48" s="7" t="s">
        <v>2034</v>
      </c>
      <c r="B48" s="377" t="s">
        <v>2035</v>
      </c>
      <c r="C48" s="415"/>
      <c r="D48" s="415"/>
      <c r="E48" s="409">
        <v>1</v>
      </c>
      <c r="F48" s="415">
        <v>2</v>
      </c>
      <c r="G48" s="410">
        <f t="shared" si="2"/>
        <v>1</v>
      </c>
      <c r="H48" s="312">
        <f t="shared" si="3"/>
        <v>2</v>
      </c>
      <c r="I48" s="426"/>
    </row>
    <row r="49" spans="1:9">
      <c r="A49" s="194" t="s">
        <v>2327</v>
      </c>
      <c r="B49" s="152" t="s">
        <v>2328</v>
      </c>
      <c r="C49" s="408"/>
      <c r="D49" s="408"/>
      <c r="E49" s="409">
        <v>28</v>
      </c>
      <c r="F49" s="408">
        <v>30</v>
      </c>
      <c r="G49" s="410">
        <f t="shared" si="2"/>
        <v>28</v>
      </c>
      <c r="H49" s="312">
        <f t="shared" si="3"/>
        <v>30</v>
      </c>
      <c r="I49" s="159"/>
    </row>
    <row r="50" spans="1:9">
      <c r="A50" s="7" t="s">
        <v>2605</v>
      </c>
      <c r="B50" s="120" t="s">
        <v>2606</v>
      </c>
      <c r="C50" s="415"/>
      <c r="D50" s="415"/>
      <c r="E50" s="409">
        <v>0</v>
      </c>
      <c r="F50" s="415">
        <v>2</v>
      </c>
      <c r="G50" s="410">
        <f t="shared" si="2"/>
        <v>0</v>
      </c>
      <c r="H50" s="312">
        <f t="shared" si="3"/>
        <v>2</v>
      </c>
      <c r="I50" s="426"/>
    </row>
    <row r="51" spans="1:9">
      <c r="A51" s="316" t="s">
        <v>6559</v>
      </c>
      <c r="B51" s="417" t="s">
        <v>6560</v>
      </c>
      <c r="C51" s="408"/>
      <c r="D51" s="408"/>
      <c r="E51" s="409">
        <v>1</v>
      </c>
      <c r="F51" s="408">
        <v>2</v>
      </c>
      <c r="G51" s="410">
        <f t="shared" si="2"/>
        <v>1</v>
      </c>
      <c r="H51" s="312">
        <f t="shared" si="3"/>
        <v>2</v>
      </c>
      <c r="I51" s="159"/>
    </row>
    <row r="52" spans="1:9">
      <c r="A52" s="316" t="s">
        <v>6561</v>
      </c>
      <c r="B52" s="391" t="s">
        <v>6562</v>
      </c>
      <c r="C52" s="408"/>
      <c r="D52" s="408"/>
      <c r="E52" s="409">
        <v>0</v>
      </c>
      <c r="F52" s="408">
        <v>1</v>
      </c>
      <c r="G52" s="410">
        <f t="shared" si="2"/>
        <v>0</v>
      </c>
      <c r="H52" s="312">
        <f t="shared" si="3"/>
        <v>1</v>
      </c>
      <c r="I52" s="159"/>
    </row>
    <row r="53" spans="1:9">
      <c r="A53" s="316" t="s">
        <v>6563</v>
      </c>
      <c r="B53" s="420" t="s">
        <v>6564</v>
      </c>
      <c r="C53" s="408"/>
      <c r="D53" s="408"/>
      <c r="E53" s="409">
        <v>7</v>
      </c>
      <c r="F53" s="408">
        <v>8</v>
      </c>
      <c r="G53" s="410">
        <f t="shared" si="2"/>
        <v>7</v>
      </c>
      <c r="H53" s="312">
        <f t="shared" si="3"/>
        <v>8</v>
      </c>
      <c r="I53" s="159"/>
    </row>
    <row r="54" spans="1:9">
      <c r="A54" s="318" t="s">
        <v>6565</v>
      </c>
      <c r="B54" s="420" t="s">
        <v>6566</v>
      </c>
      <c r="C54" s="408"/>
      <c r="D54" s="408"/>
      <c r="E54" s="409">
        <v>0</v>
      </c>
      <c r="F54" s="408">
        <v>2</v>
      </c>
      <c r="G54" s="410">
        <f t="shared" si="2"/>
        <v>0</v>
      </c>
      <c r="H54" s="312">
        <f t="shared" si="3"/>
        <v>2</v>
      </c>
      <c r="I54" s="159"/>
    </row>
    <row r="55" spans="1:9">
      <c r="A55" s="316" t="s">
        <v>6567</v>
      </c>
      <c r="B55" s="391" t="s">
        <v>6568</v>
      </c>
      <c r="C55" s="408"/>
      <c r="D55" s="408"/>
      <c r="E55" s="409">
        <v>6</v>
      </c>
      <c r="F55" s="408">
        <v>10</v>
      </c>
      <c r="G55" s="410">
        <f t="shared" si="2"/>
        <v>6</v>
      </c>
      <c r="H55" s="312">
        <f t="shared" si="3"/>
        <v>10</v>
      </c>
      <c r="I55" s="425"/>
    </row>
    <row r="56" spans="1:9">
      <c r="A56" s="318" t="s">
        <v>6569</v>
      </c>
      <c r="B56" s="391" t="s">
        <v>6570</v>
      </c>
      <c r="C56" s="408"/>
      <c r="D56" s="408"/>
      <c r="E56" s="409">
        <v>0</v>
      </c>
      <c r="F56" s="408">
        <v>3</v>
      </c>
      <c r="G56" s="410">
        <f t="shared" si="2"/>
        <v>0</v>
      </c>
      <c r="H56" s="312">
        <f t="shared" si="3"/>
        <v>3</v>
      </c>
      <c r="I56" s="425"/>
    </row>
    <row r="57" spans="1:9">
      <c r="A57" s="316" t="s">
        <v>6571</v>
      </c>
      <c r="B57" s="421" t="s">
        <v>6572</v>
      </c>
      <c r="C57" s="408"/>
      <c r="D57" s="408"/>
      <c r="E57" s="409">
        <v>6</v>
      </c>
      <c r="F57" s="408">
        <v>4</v>
      </c>
      <c r="G57" s="410">
        <f t="shared" si="2"/>
        <v>6</v>
      </c>
      <c r="H57" s="312">
        <f t="shared" si="3"/>
        <v>4</v>
      </c>
      <c r="I57" s="425"/>
    </row>
    <row r="58" spans="1:9">
      <c r="A58" s="411" t="s">
        <v>6573</v>
      </c>
      <c r="B58" s="412" t="s">
        <v>6574</v>
      </c>
      <c r="C58" s="408"/>
      <c r="D58" s="408"/>
      <c r="E58" s="409">
        <v>1</v>
      </c>
      <c r="F58" s="408">
        <v>2</v>
      </c>
      <c r="G58" s="410">
        <f t="shared" si="2"/>
        <v>1</v>
      </c>
      <c r="H58" s="312">
        <f t="shared" si="3"/>
        <v>2</v>
      </c>
      <c r="I58" s="424"/>
    </row>
    <row r="59" spans="1:9">
      <c r="A59" s="411" t="s">
        <v>4940</v>
      </c>
      <c r="B59" s="412" t="s">
        <v>4941</v>
      </c>
      <c r="C59" s="408"/>
      <c r="D59" s="408"/>
      <c r="E59" s="409">
        <v>2</v>
      </c>
      <c r="F59" s="408">
        <v>2</v>
      </c>
      <c r="G59" s="410">
        <f t="shared" si="2"/>
        <v>2</v>
      </c>
      <c r="H59" s="312">
        <f t="shared" si="3"/>
        <v>2</v>
      </c>
      <c r="I59" s="424"/>
    </row>
    <row r="60" spans="1:9">
      <c r="A60" s="316" t="s">
        <v>6575</v>
      </c>
      <c r="B60" s="422" t="s">
        <v>6576</v>
      </c>
      <c r="C60" s="408"/>
      <c r="D60" s="408"/>
      <c r="E60" s="409">
        <v>22</v>
      </c>
      <c r="F60" s="408">
        <v>20</v>
      </c>
      <c r="G60" s="410">
        <f t="shared" si="2"/>
        <v>22</v>
      </c>
      <c r="H60" s="312">
        <f t="shared" si="3"/>
        <v>20</v>
      </c>
      <c r="I60" s="425"/>
    </row>
    <row r="61" spans="1:9">
      <c r="A61" s="316" t="s">
        <v>6577</v>
      </c>
      <c r="B61" s="422" t="s">
        <v>6578</v>
      </c>
      <c r="C61" s="408"/>
      <c r="D61" s="408"/>
      <c r="E61" s="409">
        <v>7</v>
      </c>
      <c r="F61" s="408">
        <v>10</v>
      </c>
      <c r="G61" s="410">
        <f t="shared" si="2"/>
        <v>7</v>
      </c>
      <c r="H61" s="312">
        <f t="shared" si="3"/>
        <v>10</v>
      </c>
      <c r="I61" s="425"/>
    </row>
    <row r="62" spans="1:9">
      <c r="A62" s="316" t="s">
        <v>6579</v>
      </c>
      <c r="B62" s="391" t="s">
        <v>6580</v>
      </c>
      <c r="C62" s="408"/>
      <c r="D62" s="408"/>
      <c r="E62" s="409">
        <v>1</v>
      </c>
      <c r="F62" s="408">
        <v>1</v>
      </c>
      <c r="G62" s="410">
        <f t="shared" si="2"/>
        <v>1</v>
      </c>
      <c r="H62" s="312">
        <f t="shared" si="3"/>
        <v>1</v>
      </c>
      <c r="I62" s="425"/>
    </row>
    <row r="63" spans="1:9">
      <c r="A63" s="194" t="s">
        <v>6581</v>
      </c>
      <c r="B63" s="334" t="s">
        <v>6582</v>
      </c>
      <c r="C63" s="408"/>
      <c r="D63" s="408"/>
      <c r="E63" s="409">
        <v>0</v>
      </c>
      <c r="F63" s="408">
        <v>1</v>
      </c>
      <c r="G63" s="410">
        <f t="shared" si="2"/>
        <v>0</v>
      </c>
      <c r="H63" s="312">
        <f t="shared" si="3"/>
        <v>1</v>
      </c>
      <c r="I63" s="159"/>
    </row>
    <row r="64" spans="1:9">
      <c r="A64" s="316" t="s">
        <v>6583</v>
      </c>
      <c r="B64" s="422" t="s">
        <v>6584</v>
      </c>
      <c r="C64" s="408"/>
      <c r="D64" s="408"/>
      <c r="E64" s="409">
        <v>86</v>
      </c>
      <c r="F64" s="408">
        <v>70</v>
      </c>
      <c r="G64" s="410">
        <f t="shared" si="2"/>
        <v>86</v>
      </c>
      <c r="H64" s="312">
        <f t="shared" si="3"/>
        <v>70</v>
      </c>
      <c r="I64" s="425"/>
    </row>
    <row r="65" spans="1:9">
      <c r="A65" s="316" t="s">
        <v>4440</v>
      </c>
      <c r="B65" s="422" t="s">
        <v>4441</v>
      </c>
      <c r="C65" s="408"/>
      <c r="D65" s="408"/>
      <c r="E65" s="409">
        <v>0</v>
      </c>
      <c r="F65" s="408">
        <v>5</v>
      </c>
      <c r="G65" s="410">
        <f t="shared" si="2"/>
        <v>0</v>
      </c>
      <c r="H65" s="312">
        <f t="shared" si="3"/>
        <v>5</v>
      </c>
      <c r="I65" s="425"/>
    </row>
    <row r="66" spans="1:9">
      <c r="A66" s="316" t="s">
        <v>6585</v>
      </c>
      <c r="B66" s="391" t="s">
        <v>6586</v>
      </c>
      <c r="C66" s="408"/>
      <c r="D66" s="408"/>
      <c r="E66" s="409">
        <v>2</v>
      </c>
      <c r="F66" s="408">
        <v>2</v>
      </c>
      <c r="G66" s="410">
        <f t="shared" si="2"/>
        <v>2</v>
      </c>
      <c r="H66" s="312">
        <f t="shared" si="3"/>
        <v>2</v>
      </c>
      <c r="I66" s="425"/>
    </row>
    <row r="67" spans="1:9">
      <c r="A67" s="316" t="s">
        <v>6587</v>
      </c>
      <c r="B67" s="391" t="s">
        <v>6588</v>
      </c>
      <c r="C67" s="408"/>
      <c r="D67" s="408"/>
      <c r="E67" s="409">
        <v>44</v>
      </c>
      <c r="F67" s="408">
        <v>50</v>
      </c>
      <c r="G67" s="410">
        <f t="shared" si="2"/>
        <v>44</v>
      </c>
      <c r="H67" s="312">
        <f t="shared" si="3"/>
        <v>50</v>
      </c>
      <c r="I67" s="425"/>
    </row>
    <row r="68" spans="1:9">
      <c r="A68" s="7" t="s">
        <v>2254</v>
      </c>
      <c r="B68" s="377" t="s">
        <v>6589</v>
      </c>
      <c r="C68" s="415"/>
      <c r="D68" s="415"/>
      <c r="E68" s="409">
        <v>0</v>
      </c>
      <c r="F68" s="415">
        <v>3</v>
      </c>
      <c r="G68" s="410">
        <f t="shared" si="2"/>
        <v>0</v>
      </c>
      <c r="H68" s="312">
        <f t="shared" si="3"/>
        <v>3</v>
      </c>
      <c r="I68" s="426"/>
    </row>
    <row r="69" spans="1:9">
      <c r="A69" s="316" t="s">
        <v>6590</v>
      </c>
      <c r="B69" s="417" t="s">
        <v>6591</v>
      </c>
      <c r="C69" s="408"/>
      <c r="D69" s="408"/>
      <c r="E69" s="409">
        <v>12</v>
      </c>
      <c r="F69" s="408">
        <v>15</v>
      </c>
      <c r="G69" s="410">
        <f t="shared" si="2"/>
        <v>12</v>
      </c>
      <c r="H69" s="312">
        <f t="shared" si="3"/>
        <v>15</v>
      </c>
      <c r="I69" s="425"/>
    </row>
    <row r="70" spans="1:9">
      <c r="A70" s="316" t="s">
        <v>6592</v>
      </c>
      <c r="B70" s="391" t="s">
        <v>6593</v>
      </c>
      <c r="C70" s="408"/>
      <c r="D70" s="408"/>
      <c r="E70" s="409">
        <v>84</v>
      </c>
      <c r="F70" s="408">
        <v>70</v>
      </c>
      <c r="G70" s="410">
        <f t="shared" si="2"/>
        <v>84</v>
      </c>
      <c r="H70" s="312">
        <f t="shared" si="3"/>
        <v>70</v>
      </c>
      <c r="I70" s="425"/>
    </row>
    <row r="71" spans="1:9">
      <c r="A71" s="316" t="s">
        <v>6594</v>
      </c>
      <c r="B71" s="391" t="s">
        <v>6595</v>
      </c>
      <c r="C71" s="408"/>
      <c r="D71" s="408"/>
      <c r="E71" s="409">
        <v>1</v>
      </c>
      <c r="F71" s="408">
        <v>5</v>
      </c>
      <c r="G71" s="410">
        <f t="shared" si="2"/>
        <v>1</v>
      </c>
      <c r="H71" s="312">
        <f t="shared" si="3"/>
        <v>5</v>
      </c>
      <c r="I71" s="425"/>
    </row>
    <row r="72" spans="1:9">
      <c r="A72" s="316" t="s">
        <v>6596</v>
      </c>
      <c r="B72" s="391" t="s">
        <v>6597</v>
      </c>
      <c r="C72" s="408"/>
      <c r="D72" s="408"/>
      <c r="E72" s="409">
        <v>173</v>
      </c>
      <c r="F72" s="408">
        <v>150</v>
      </c>
      <c r="G72" s="410">
        <f t="shared" si="2"/>
        <v>173</v>
      </c>
      <c r="H72" s="312">
        <f t="shared" si="3"/>
        <v>150</v>
      </c>
      <c r="I72" s="425"/>
    </row>
    <row r="73" spans="1:9">
      <c r="A73" s="316" t="s">
        <v>6598</v>
      </c>
      <c r="B73" s="391" t="s">
        <v>6599</v>
      </c>
      <c r="C73" s="408"/>
      <c r="D73" s="408"/>
      <c r="E73" s="409">
        <v>17</v>
      </c>
      <c r="F73" s="408">
        <v>15</v>
      </c>
      <c r="G73" s="410">
        <f t="shared" ref="G73:G104" si="4">C73+E73</f>
        <v>17</v>
      </c>
      <c r="H73" s="312">
        <f t="shared" ref="H73:H104" si="5">D73+F73</f>
        <v>15</v>
      </c>
      <c r="I73" s="425"/>
    </row>
    <row r="74" spans="1:9">
      <c r="A74" s="316" t="s">
        <v>6600</v>
      </c>
      <c r="B74" s="391" t="s">
        <v>6601</v>
      </c>
      <c r="C74" s="408"/>
      <c r="D74" s="408"/>
      <c r="E74" s="409">
        <v>2</v>
      </c>
      <c r="F74" s="408">
        <v>4</v>
      </c>
      <c r="G74" s="410">
        <f t="shared" si="4"/>
        <v>2</v>
      </c>
      <c r="H74" s="312">
        <f t="shared" si="5"/>
        <v>4</v>
      </c>
      <c r="I74" s="425"/>
    </row>
    <row r="75" spans="1:9">
      <c r="A75" s="413" t="s">
        <v>6602</v>
      </c>
      <c r="B75" s="172" t="s">
        <v>6603</v>
      </c>
      <c r="C75" s="408"/>
      <c r="D75" s="408"/>
      <c r="E75" s="409">
        <v>0</v>
      </c>
      <c r="F75" s="408">
        <v>1</v>
      </c>
      <c r="G75" s="410">
        <f t="shared" si="4"/>
        <v>0</v>
      </c>
      <c r="H75" s="312">
        <f t="shared" si="5"/>
        <v>1</v>
      </c>
      <c r="I75" s="425"/>
    </row>
    <row r="76" spans="1:9">
      <c r="A76" s="316" t="s">
        <v>4442</v>
      </c>
      <c r="B76" s="420" t="s">
        <v>4443</v>
      </c>
      <c r="C76" s="408"/>
      <c r="D76" s="408"/>
      <c r="E76" s="409">
        <v>0</v>
      </c>
      <c r="F76" s="408">
        <v>2</v>
      </c>
      <c r="G76" s="410">
        <f t="shared" si="4"/>
        <v>0</v>
      </c>
      <c r="H76" s="312">
        <f t="shared" si="5"/>
        <v>2</v>
      </c>
      <c r="I76" s="425"/>
    </row>
    <row r="77" spans="1:9">
      <c r="A77" s="316" t="s">
        <v>6604</v>
      </c>
      <c r="B77" s="391" t="s">
        <v>6605</v>
      </c>
      <c r="C77" s="408"/>
      <c r="D77" s="408"/>
      <c r="E77" s="409">
        <v>0</v>
      </c>
      <c r="F77" s="408">
        <v>2</v>
      </c>
      <c r="G77" s="410">
        <f t="shared" si="4"/>
        <v>0</v>
      </c>
      <c r="H77" s="312">
        <f t="shared" si="5"/>
        <v>2</v>
      </c>
      <c r="I77" s="425"/>
    </row>
    <row r="78" spans="1:9">
      <c r="A78" s="316" t="s">
        <v>6606</v>
      </c>
      <c r="B78" s="421" t="s">
        <v>6607</v>
      </c>
      <c r="C78" s="408"/>
      <c r="D78" s="408"/>
      <c r="E78" s="409">
        <v>4</v>
      </c>
      <c r="F78" s="408">
        <v>5</v>
      </c>
      <c r="G78" s="410">
        <f t="shared" si="4"/>
        <v>4</v>
      </c>
      <c r="H78" s="312">
        <f t="shared" si="5"/>
        <v>5</v>
      </c>
      <c r="I78" s="425"/>
    </row>
    <row r="79" spans="1:9">
      <c r="A79" s="316" t="s">
        <v>4981</v>
      </c>
      <c r="B79" s="391" t="s">
        <v>4982</v>
      </c>
      <c r="C79" s="408"/>
      <c r="D79" s="408"/>
      <c r="E79" s="409">
        <v>76</v>
      </c>
      <c r="F79" s="408">
        <v>80</v>
      </c>
      <c r="G79" s="410">
        <f t="shared" si="4"/>
        <v>76</v>
      </c>
      <c r="H79" s="312">
        <f t="shared" si="5"/>
        <v>80</v>
      </c>
      <c r="I79" s="425"/>
    </row>
    <row r="80" spans="1:9">
      <c r="A80" s="316" t="s">
        <v>6608</v>
      </c>
      <c r="B80" s="391" t="s">
        <v>6609</v>
      </c>
      <c r="C80" s="408"/>
      <c r="D80" s="408"/>
      <c r="E80" s="409">
        <v>18</v>
      </c>
      <c r="F80" s="408">
        <v>25</v>
      </c>
      <c r="G80" s="410">
        <f t="shared" si="4"/>
        <v>18</v>
      </c>
      <c r="H80" s="312">
        <f t="shared" si="5"/>
        <v>25</v>
      </c>
      <c r="I80" s="425"/>
    </row>
    <row r="81" spans="1:9">
      <c r="A81" s="316" t="s">
        <v>6610</v>
      </c>
      <c r="B81" s="421" t="s">
        <v>6611</v>
      </c>
      <c r="C81" s="408"/>
      <c r="D81" s="408"/>
      <c r="E81" s="409">
        <v>1</v>
      </c>
      <c r="F81" s="408">
        <v>2</v>
      </c>
      <c r="G81" s="410">
        <f t="shared" si="4"/>
        <v>1</v>
      </c>
      <c r="H81" s="312">
        <f t="shared" si="5"/>
        <v>2</v>
      </c>
      <c r="I81" s="425"/>
    </row>
    <row r="82" spans="1:9">
      <c r="A82" s="316" t="s">
        <v>6612</v>
      </c>
      <c r="B82" s="391" t="s">
        <v>6613</v>
      </c>
      <c r="C82" s="408"/>
      <c r="D82" s="408"/>
      <c r="E82" s="409">
        <v>27</v>
      </c>
      <c r="F82" s="408">
        <v>25</v>
      </c>
      <c r="G82" s="410">
        <f t="shared" si="4"/>
        <v>27</v>
      </c>
      <c r="H82" s="312">
        <f t="shared" si="5"/>
        <v>25</v>
      </c>
      <c r="I82" s="425"/>
    </row>
    <row r="83" spans="1:9">
      <c r="A83" s="316" t="s">
        <v>6614</v>
      </c>
      <c r="B83" s="391" t="s">
        <v>6615</v>
      </c>
      <c r="C83" s="408"/>
      <c r="D83" s="408"/>
      <c r="E83" s="409">
        <v>9</v>
      </c>
      <c r="F83" s="408">
        <v>10</v>
      </c>
      <c r="G83" s="410">
        <f t="shared" si="4"/>
        <v>9</v>
      </c>
      <c r="H83" s="312">
        <f t="shared" si="5"/>
        <v>10</v>
      </c>
      <c r="I83" s="425"/>
    </row>
    <row r="84" spans="1:9">
      <c r="A84" s="316" t="s">
        <v>6616</v>
      </c>
      <c r="B84" s="391" t="s">
        <v>6617</v>
      </c>
      <c r="C84" s="408"/>
      <c r="D84" s="408"/>
      <c r="E84" s="409">
        <v>33</v>
      </c>
      <c r="F84" s="408">
        <v>50</v>
      </c>
      <c r="G84" s="410">
        <f t="shared" si="4"/>
        <v>33</v>
      </c>
      <c r="H84" s="312">
        <f t="shared" si="5"/>
        <v>50</v>
      </c>
      <c r="I84" s="425"/>
    </row>
    <row r="85" spans="1:9">
      <c r="A85" s="318" t="s">
        <v>6618</v>
      </c>
      <c r="B85" s="391" t="s">
        <v>6619</v>
      </c>
      <c r="C85" s="408"/>
      <c r="D85" s="408"/>
      <c r="E85" s="409">
        <v>4</v>
      </c>
      <c r="F85" s="408">
        <v>5</v>
      </c>
      <c r="G85" s="410">
        <f t="shared" si="4"/>
        <v>4</v>
      </c>
      <c r="H85" s="312">
        <f t="shared" si="5"/>
        <v>5</v>
      </c>
      <c r="I85" s="425"/>
    </row>
    <row r="86" spans="1:9">
      <c r="A86" s="316" t="s">
        <v>6620</v>
      </c>
      <c r="B86" s="391" t="s">
        <v>6621</v>
      </c>
      <c r="C86" s="408"/>
      <c r="D86" s="408"/>
      <c r="E86" s="409">
        <v>624</v>
      </c>
      <c r="F86" s="408">
        <v>470</v>
      </c>
      <c r="G86" s="410">
        <f t="shared" si="4"/>
        <v>624</v>
      </c>
      <c r="H86" s="312">
        <f t="shared" si="5"/>
        <v>470</v>
      </c>
      <c r="I86" s="425"/>
    </row>
    <row r="87" spans="1:9">
      <c r="A87" s="316" t="s">
        <v>6622</v>
      </c>
      <c r="B87" s="417" t="s">
        <v>6623</v>
      </c>
      <c r="C87" s="408"/>
      <c r="D87" s="408"/>
      <c r="E87" s="409">
        <v>46</v>
      </c>
      <c r="F87" s="408">
        <v>70</v>
      </c>
      <c r="G87" s="410">
        <f t="shared" si="4"/>
        <v>46</v>
      </c>
      <c r="H87" s="312">
        <f t="shared" si="5"/>
        <v>70</v>
      </c>
      <c r="I87" s="425"/>
    </row>
    <row r="88" spans="1:9">
      <c r="A88" s="316" t="s">
        <v>6624</v>
      </c>
      <c r="B88" s="417" t="s">
        <v>6625</v>
      </c>
      <c r="C88" s="408"/>
      <c r="D88" s="408"/>
      <c r="E88" s="409">
        <v>108</v>
      </c>
      <c r="F88" s="408">
        <v>90</v>
      </c>
      <c r="G88" s="410">
        <f t="shared" si="4"/>
        <v>108</v>
      </c>
      <c r="H88" s="312">
        <f t="shared" si="5"/>
        <v>90</v>
      </c>
      <c r="I88" s="425"/>
    </row>
    <row r="89" spans="1:9">
      <c r="A89" s="316" t="s">
        <v>6626</v>
      </c>
      <c r="B89" s="391" t="s">
        <v>6627</v>
      </c>
      <c r="C89" s="408"/>
      <c r="D89" s="408"/>
      <c r="E89" s="409">
        <v>4</v>
      </c>
      <c r="F89" s="408">
        <v>2</v>
      </c>
      <c r="G89" s="410">
        <f t="shared" si="4"/>
        <v>4</v>
      </c>
      <c r="H89" s="312">
        <f t="shared" si="5"/>
        <v>2</v>
      </c>
      <c r="I89" s="425"/>
    </row>
    <row r="90" spans="1:9">
      <c r="A90" s="316" t="s">
        <v>4358</v>
      </c>
      <c r="B90" s="417" t="s">
        <v>4359</v>
      </c>
      <c r="C90" s="408"/>
      <c r="D90" s="408"/>
      <c r="E90" s="409">
        <v>194</v>
      </c>
      <c r="F90" s="408">
        <v>150</v>
      </c>
      <c r="G90" s="410">
        <f t="shared" si="4"/>
        <v>194</v>
      </c>
      <c r="H90" s="312">
        <f t="shared" si="5"/>
        <v>150</v>
      </c>
      <c r="I90" s="425"/>
    </row>
    <row r="91" spans="1:9">
      <c r="A91" s="316" t="s">
        <v>2036</v>
      </c>
      <c r="B91" s="391" t="s">
        <v>2037</v>
      </c>
      <c r="C91" s="408"/>
      <c r="D91" s="408"/>
      <c r="E91" s="409">
        <v>106</v>
      </c>
      <c r="F91" s="408">
        <v>120</v>
      </c>
      <c r="G91" s="410">
        <f t="shared" si="4"/>
        <v>106</v>
      </c>
      <c r="H91" s="312">
        <f t="shared" si="5"/>
        <v>120</v>
      </c>
      <c r="I91" s="425"/>
    </row>
    <row r="92" spans="1:9">
      <c r="A92" s="316" t="s">
        <v>6628</v>
      </c>
      <c r="B92" s="391" t="s">
        <v>6629</v>
      </c>
      <c r="C92" s="408"/>
      <c r="D92" s="408"/>
      <c r="E92" s="409">
        <v>94</v>
      </c>
      <c r="F92" s="408">
        <v>70</v>
      </c>
      <c r="G92" s="410">
        <f t="shared" si="4"/>
        <v>94</v>
      </c>
      <c r="H92" s="312">
        <f t="shared" si="5"/>
        <v>70</v>
      </c>
      <c r="I92" s="425"/>
    </row>
    <row r="93" spans="1:9">
      <c r="A93" s="318" t="s">
        <v>6630</v>
      </c>
      <c r="B93" s="422" t="s">
        <v>6631</v>
      </c>
      <c r="C93" s="408"/>
      <c r="D93" s="408"/>
      <c r="E93" s="409">
        <v>1</v>
      </c>
      <c r="F93" s="408">
        <v>3</v>
      </c>
      <c r="G93" s="410">
        <f t="shared" si="4"/>
        <v>1</v>
      </c>
      <c r="H93" s="312">
        <f t="shared" si="5"/>
        <v>3</v>
      </c>
      <c r="I93" s="425"/>
    </row>
    <row r="94" spans="1:9">
      <c r="A94" s="316" t="s">
        <v>6632</v>
      </c>
      <c r="B94" s="391" t="s">
        <v>6633</v>
      </c>
      <c r="C94" s="408"/>
      <c r="D94" s="408"/>
      <c r="E94" s="409">
        <v>6</v>
      </c>
      <c r="F94" s="408">
        <v>7</v>
      </c>
      <c r="G94" s="410">
        <f t="shared" si="4"/>
        <v>6</v>
      </c>
      <c r="H94" s="312">
        <f t="shared" si="5"/>
        <v>7</v>
      </c>
      <c r="I94" s="425"/>
    </row>
    <row r="95" spans="1:9">
      <c r="A95" s="316" t="s">
        <v>6634</v>
      </c>
      <c r="B95" s="421" t="s">
        <v>6635</v>
      </c>
      <c r="C95" s="408"/>
      <c r="D95" s="408"/>
      <c r="E95" s="409">
        <v>1</v>
      </c>
      <c r="F95" s="408">
        <v>2</v>
      </c>
      <c r="G95" s="410">
        <f t="shared" si="4"/>
        <v>1</v>
      </c>
      <c r="H95" s="312">
        <f t="shared" si="5"/>
        <v>2</v>
      </c>
      <c r="I95" s="425"/>
    </row>
    <row r="96" spans="1:9">
      <c r="A96" s="316" t="s">
        <v>6636</v>
      </c>
      <c r="B96" s="391" t="s">
        <v>6637</v>
      </c>
      <c r="C96" s="408"/>
      <c r="D96" s="408"/>
      <c r="E96" s="409">
        <v>2</v>
      </c>
      <c r="F96" s="408">
        <v>3</v>
      </c>
      <c r="G96" s="410">
        <f t="shared" si="4"/>
        <v>2</v>
      </c>
      <c r="H96" s="312">
        <f t="shared" si="5"/>
        <v>3</v>
      </c>
      <c r="I96" s="425"/>
    </row>
    <row r="97" spans="1:9">
      <c r="A97" s="316" t="s">
        <v>6638</v>
      </c>
      <c r="B97" s="420" t="s">
        <v>6639</v>
      </c>
      <c r="C97" s="408"/>
      <c r="D97" s="408"/>
      <c r="E97" s="409">
        <v>13</v>
      </c>
      <c r="F97" s="408">
        <v>10</v>
      </c>
      <c r="G97" s="410">
        <f t="shared" si="4"/>
        <v>13</v>
      </c>
      <c r="H97" s="312">
        <f t="shared" si="5"/>
        <v>10</v>
      </c>
      <c r="I97" s="425"/>
    </row>
    <row r="98" spans="1:9">
      <c r="A98" s="359" t="s">
        <v>6640</v>
      </c>
      <c r="B98" s="427" t="s">
        <v>6641</v>
      </c>
      <c r="C98" s="408"/>
      <c r="D98" s="146"/>
      <c r="E98" s="409">
        <v>1</v>
      </c>
      <c r="F98" s="146">
        <v>5</v>
      </c>
      <c r="G98" s="410">
        <f t="shared" si="4"/>
        <v>1</v>
      </c>
      <c r="H98" s="312">
        <f t="shared" si="5"/>
        <v>5</v>
      </c>
      <c r="I98" s="435"/>
    </row>
    <row r="99" spans="1:9">
      <c r="A99" s="327" t="s">
        <v>6642</v>
      </c>
      <c r="B99" s="428" t="s">
        <v>6643</v>
      </c>
      <c r="C99" s="408"/>
      <c r="D99" s="146"/>
      <c r="E99" s="409">
        <v>21</v>
      </c>
      <c r="F99" s="146">
        <v>30</v>
      </c>
      <c r="G99" s="410">
        <f t="shared" si="4"/>
        <v>21</v>
      </c>
      <c r="H99" s="312">
        <f t="shared" si="5"/>
        <v>30</v>
      </c>
      <c r="I99" s="425"/>
    </row>
    <row r="100" spans="1:9">
      <c r="A100" s="318" t="s">
        <v>6644</v>
      </c>
      <c r="B100" s="335" t="s">
        <v>6645</v>
      </c>
      <c r="C100" s="408"/>
      <c r="D100" s="146"/>
      <c r="E100" s="409">
        <v>0</v>
      </c>
      <c r="F100" s="146">
        <v>2</v>
      </c>
      <c r="G100" s="410">
        <f t="shared" si="4"/>
        <v>0</v>
      </c>
      <c r="H100" s="312">
        <f t="shared" si="5"/>
        <v>2</v>
      </c>
      <c r="I100" s="435"/>
    </row>
    <row r="101" spans="1:9">
      <c r="A101" s="316" t="s">
        <v>6646</v>
      </c>
      <c r="B101" s="391" t="s">
        <v>6647</v>
      </c>
      <c r="C101" s="408"/>
      <c r="D101" s="146"/>
      <c r="E101" s="409">
        <v>87</v>
      </c>
      <c r="F101" s="146">
        <v>90</v>
      </c>
      <c r="G101" s="410">
        <f t="shared" si="4"/>
        <v>87</v>
      </c>
      <c r="H101" s="312">
        <f t="shared" si="5"/>
        <v>90</v>
      </c>
      <c r="I101" s="425"/>
    </row>
    <row r="102" spans="1:9">
      <c r="A102" s="194" t="s">
        <v>6648</v>
      </c>
      <c r="B102" s="334" t="s">
        <v>6649</v>
      </c>
      <c r="C102" s="408"/>
      <c r="D102" s="146"/>
      <c r="E102" s="409">
        <v>1</v>
      </c>
      <c r="F102" s="146">
        <v>2</v>
      </c>
      <c r="G102" s="410">
        <f t="shared" si="4"/>
        <v>1</v>
      </c>
      <c r="H102" s="312">
        <f t="shared" si="5"/>
        <v>2</v>
      </c>
      <c r="I102" s="159"/>
    </row>
    <row r="103" spans="1:9">
      <c r="A103" s="429" t="s">
        <v>6650</v>
      </c>
      <c r="B103" s="430" t="s">
        <v>6651</v>
      </c>
      <c r="C103" s="408"/>
      <c r="D103" s="146"/>
      <c r="E103" s="409">
        <v>3</v>
      </c>
      <c r="F103" s="146">
        <v>10</v>
      </c>
      <c r="G103" s="410">
        <f t="shared" si="4"/>
        <v>3</v>
      </c>
      <c r="H103" s="312">
        <f t="shared" si="5"/>
        <v>10</v>
      </c>
      <c r="I103" s="425"/>
    </row>
    <row r="104" spans="1:9">
      <c r="A104" s="318" t="s">
        <v>6652</v>
      </c>
      <c r="B104" s="335" t="s">
        <v>6653</v>
      </c>
      <c r="C104" s="408"/>
      <c r="D104" s="146"/>
      <c r="E104" s="409">
        <v>0</v>
      </c>
      <c r="F104" s="146">
        <v>3</v>
      </c>
      <c r="G104" s="410">
        <f t="shared" si="4"/>
        <v>0</v>
      </c>
      <c r="H104" s="312">
        <f t="shared" si="5"/>
        <v>3</v>
      </c>
      <c r="I104" s="435"/>
    </row>
    <row r="105" spans="1:9">
      <c r="A105" s="194" t="s">
        <v>6654</v>
      </c>
      <c r="B105" s="334" t="s">
        <v>6655</v>
      </c>
      <c r="C105" s="408"/>
      <c r="D105" s="146"/>
      <c r="E105" s="409">
        <v>2</v>
      </c>
      <c r="F105" s="146">
        <v>5</v>
      </c>
      <c r="G105" s="410">
        <f t="shared" ref="G105:G136" si="6">C105+E105</f>
        <v>2</v>
      </c>
      <c r="H105" s="312">
        <f t="shared" ref="H105:H136" si="7">D105+F105</f>
        <v>5</v>
      </c>
      <c r="I105" s="159"/>
    </row>
    <row r="106" spans="1:9">
      <c r="A106" s="359" t="s">
        <v>6656</v>
      </c>
      <c r="B106" s="391" t="s">
        <v>6657</v>
      </c>
      <c r="C106" s="408"/>
      <c r="D106" s="146"/>
      <c r="E106" s="409">
        <v>0</v>
      </c>
      <c r="F106" s="146">
        <v>7</v>
      </c>
      <c r="G106" s="410">
        <f t="shared" si="6"/>
        <v>0</v>
      </c>
      <c r="H106" s="312">
        <f t="shared" si="7"/>
        <v>7</v>
      </c>
      <c r="I106" s="435"/>
    </row>
    <row r="107" spans="1:9">
      <c r="A107" s="316" t="s">
        <v>6658</v>
      </c>
      <c r="B107" s="417" t="s">
        <v>6659</v>
      </c>
      <c r="C107" s="408"/>
      <c r="D107" s="146"/>
      <c r="E107" s="409">
        <v>1</v>
      </c>
      <c r="F107" s="146">
        <v>5</v>
      </c>
      <c r="G107" s="410">
        <f t="shared" si="6"/>
        <v>1</v>
      </c>
      <c r="H107" s="312">
        <f t="shared" si="7"/>
        <v>5</v>
      </c>
      <c r="I107" s="425"/>
    </row>
    <row r="108" spans="1:9">
      <c r="A108" s="316" t="s">
        <v>6660</v>
      </c>
      <c r="B108" s="391" t="s">
        <v>6661</v>
      </c>
      <c r="C108" s="408"/>
      <c r="D108" s="146"/>
      <c r="E108" s="409">
        <v>52</v>
      </c>
      <c r="F108" s="146">
        <v>45</v>
      </c>
      <c r="G108" s="410">
        <f t="shared" si="6"/>
        <v>52</v>
      </c>
      <c r="H108" s="312">
        <f t="shared" si="7"/>
        <v>45</v>
      </c>
      <c r="I108" s="425"/>
    </row>
    <row r="109" spans="1:9">
      <c r="A109" s="359" t="s">
        <v>6662</v>
      </c>
      <c r="B109" s="417" t="s">
        <v>6663</v>
      </c>
      <c r="C109" s="408"/>
      <c r="D109" s="146"/>
      <c r="E109" s="409">
        <v>1</v>
      </c>
      <c r="F109" s="146">
        <v>2</v>
      </c>
      <c r="G109" s="410">
        <f t="shared" si="6"/>
        <v>1</v>
      </c>
      <c r="H109" s="312">
        <f t="shared" si="7"/>
        <v>2</v>
      </c>
      <c r="I109" s="435"/>
    </row>
    <row r="110" spans="1:9">
      <c r="A110" s="316" t="s">
        <v>6664</v>
      </c>
      <c r="B110" s="417" t="s">
        <v>6665</v>
      </c>
      <c r="C110" s="408"/>
      <c r="D110" s="146"/>
      <c r="E110" s="409">
        <v>1</v>
      </c>
      <c r="F110" s="146">
        <v>2</v>
      </c>
      <c r="G110" s="410">
        <f t="shared" si="6"/>
        <v>1</v>
      </c>
      <c r="H110" s="312">
        <f t="shared" si="7"/>
        <v>2</v>
      </c>
      <c r="I110" s="425"/>
    </row>
    <row r="111" spans="1:9">
      <c r="A111" s="316" t="s">
        <v>2038</v>
      </c>
      <c r="B111" s="391" t="s">
        <v>2039</v>
      </c>
      <c r="C111" s="408"/>
      <c r="D111" s="146"/>
      <c r="E111" s="409">
        <v>6</v>
      </c>
      <c r="F111" s="146">
        <v>10</v>
      </c>
      <c r="G111" s="410">
        <f t="shared" si="6"/>
        <v>6</v>
      </c>
      <c r="H111" s="312">
        <f t="shared" si="7"/>
        <v>10</v>
      </c>
      <c r="I111" s="425"/>
    </row>
    <row r="112" spans="1:9">
      <c r="A112" s="316" t="s">
        <v>6666</v>
      </c>
      <c r="B112" s="391" t="s">
        <v>6667</v>
      </c>
      <c r="C112" s="408"/>
      <c r="D112" s="146"/>
      <c r="E112" s="409">
        <v>33</v>
      </c>
      <c r="F112" s="146">
        <v>25</v>
      </c>
      <c r="G112" s="410">
        <f t="shared" si="6"/>
        <v>33</v>
      </c>
      <c r="H112" s="312">
        <f t="shared" si="7"/>
        <v>25</v>
      </c>
      <c r="I112" s="425"/>
    </row>
    <row r="113" spans="1:9">
      <c r="A113" s="316" t="s">
        <v>6668</v>
      </c>
      <c r="B113" s="420" t="s">
        <v>6669</v>
      </c>
      <c r="C113" s="408"/>
      <c r="D113" s="146"/>
      <c r="E113" s="409">
        <v>77</v>
      </c>
      <c r="F113" s="146">
        <v>60</v>
      </c>
      <c r="G113" s="410">
        <f t="shared" si="6"/>
        <v>77</v>
      </c>
      <c r="H113" s="312">
        <f t="shared" si="7"/>
        <v>60</v>
      </c>
      <c r="I113" s="425"/>
    </row>
    <row r="114" spans="1:9">
      <c r="A114" s="318" t="s">
        <v>6670</v>
      </c>
      <c r="B114" s="420" t="s">
        <v>6671</v>
      </c>
      <c r="C114" s="408"/>
      <c r="D114" s="146"/>
      <c r="E114" s="409">
        <v>0</v>
      </c>
      <c r="F114" s="146">
        <v>2</v>
      </c>
      <c r="G114" s="410">
        <f t="shared" si="6"/>
        <v>0</v>
      </c>
      <c r="H114" s="312">
        <f t="shared" si="7"/>
        <v>2</v>
      </c>
      <c r="I114" s="425"/>
    </row>
    <row r="115" spans="1:9">
      <c r="A115" s="78" t="s">
        <v>6672</v>
      </c>
      <c r="B115" s="12" t="s">
        <v>6673</v>
      </c>
      <c r="C115" s="408"/>
      <c r="D115" s="146"/>
      <c r="E115" s="409">
        <v>1</v>
      </c>
      <c r="F115" s="146">
        <v>1</v>
      </c>
      <c r="G115" s="410">
        <f t="shared" si="6"/>
        <v>1</v>
      </c>
      <c r="H115" s="312">
        <f t="shared" si="7"/>
        <v>1</v>
      </c>
      <c r="I115" s="425"/>
    </row>
    <row r="116" spans="1:9">
      <c r="A116" s="316" t="s">
        <v>6674</v>
      </c>
      <c r="B116" s="391" t="s">
        <v>6675</v>
      </c>
      <c r="C116" s="408"/>
      <c r="D116" s="146"/>
      <c r="E116" s="409">
        <v>3</v>
      </c>
      <c r="F116" s="146">
        <v>5</v>
      </c>
      <c r="G116" s="410">
        <f t="shared" si="6"/>
        <v>3</v>
      </c>
      <c r="H116" s="312">
        <f t="shared" si="7"/>
        <v>5</v>
      </c>
      <c r="I116" s="425"/>
    </row>
    <row r="117" spans="1:9">
      <c r="A117" s="194" t="s">
        <v>6676</v>
      </c>
      <c r="B117" s="334" t="s">
        <v>6677</v>
      </c>
      <c r="C117" s="408"/>
      <c r="D117" s="146"/>
      <c r="E117" s="409">
        <v>1</v>
      </c>
      <c r="F117" s="146">
        <v>2</v>
      </c>
      <c r="G117" s="410">
        <f t="shared" si="6"/>
        <v>1</v>
      </c>
      <c r="H117" s="312">
        <f t="shared" si="7"/>
        <v>2</v>
      </c>
      <c r="I117" s="159"/>
    </row>
    <row r="118" spans="1:9">
      <c r="A118" s="411" t="s">
        <v>6678</v>
      </c>
      <c r="B118" s="412" t="s">
        <v>6679</v>
      </c>
      <c r="C118" s="408"/>
      <c r="D118" s="146"/>
      <c r="E118" s="409">
        <v>0</v>
      </c>
      <c r="F118" s="146">
        <v>2</v>
      </c>
      <c r="G118" s="410">
        <f t="shared" si="6"/>
        <v>0</v>
      </c>
      <c r="H118" s="312">
        <f t="shared" si="7"/>
        <v>2</v>
      </c>
      <c r="I118" s="424"/>
    </row>
    <row r="119" spans="1:9">
      <c r="A119" s="324" t="s">
        <v>6680</v>
      </c>
      <c r="B119" s="419" t="s">
        <v>6681</v>
      </c>
      <c r="C119" s="408"/>
      <c r="D119" s="146"/>
      <c r="E119" s="409">
        <v>96</v>
      </c>
      <c r="F119" s="146">
        <v>75</v>
      </c>
      <c r="G119" s="410">
        <f t="shared" si="6"/>
        <v>96</v>
      </c>
      <c r="H119" s="312">
        <f t="shared" si="7"/>
        <v>75</v>
      </c>
      <c r="I119" s="425"/>
    </row>
    <row r="120" spans="1:9">
      <c r="A120" s="324" t="s">
        <v>6682</v>
      </c>
      <c r="B120" s="421" t="s">
        <v>6683</v>
      </c>
      <c r="C120" s="408"/>
      <c r="D120" s="146"/>
      <c r="E120" s="409">
        <v>107</v>
      </c>
      <c r="F120" s="146">
        <v>80</v>
      </c>
      <c r="G120" s="410">
        <f t="shared" si="6"/>
        <v>107</v>
      </c>
      <c r="H120" s="312">
        <f t="shared" si="7"/>
        <v>80</v>
      </c>
      <c r="I120" s="425"/>
    </row>
    <row r="121" spans="1:9">
      <c r="A121" s="359" t="s">
        <v>6684</v>
      </c>
      <c r="B121" s="391" t="s">
        <v>6685</v>
      </c>
      <c r="C121" s="408"/>
      <c r="D121" s="146"/>
      <c r="E121" s="409">
        <v>1</v>
      </c>
      <c r="F121" s="146">
        <v>10</v>
      </c>
      <c r="G121" s="410">
        <f t="shared" si="6"/>
        <v>1</v>
      </c>
      <c r="H121" s="312">
        <f t="shared" si="7"/>
        <v>10</v>
      </c>
      <c r="I121" s="435"/>
    </row>
    <row r="122" spans="1:9" ht="24">
      <c r="A122" s="316" t="s">
        <v>6686</v>
      </c>
      <c r="B122" s="391" t="s">
        <v>6687</v>
      </c>
      <c r="C122" s="408"/>
      <c r="D122" s="146"/>
      <c r="E122" s="409">
        <v>2</v>
      </c>
      <c r="F122" s="146">
        <v>5</v>
      </c>
      <c r="G122" s="410">
        <f t="shared" si="6"/>
        <v>2</v>
      </c>
      <c r="H122" s="312">
        <f t="shared" si="7"/>
        <v>5</v>
      </c>
      <c r="I122" s="425"/>
    </row>
    <row r="123" spans="1:9">
      <c r="A123" s="359" t="s">
        <v>6688</v>
      </c>
      <c r="B123" s="391" t="s">
        <v>6689</v>
      </c>
      <c r="C123" s="408"/>
      <c r="D123" s="146"/>
      <c r="E123" s="409">
        <v>1</v>
      </c>
      <c r="F123" s="146">
        <v>5</v>
      </c>
      <c r="G123" s="410">
        <f t="shared" si="6"/>
        <v>1</v>
      </c>
      <c r="H123" s="312">
        <f t="shared" si="7"/>
        <v>5</v>
      </c>
      <c r="I123" s="435"/>
    </row>
    <row r="124" spans="1:9">
      <c r="A124" s="429" t="s">
        <v>6690</v>
      </c>
      <c r="B124" s="430" t="s">
        <v>6691</v>
      </c>
      <c r="C124" s="408"/>
      <c r="D124" s="146"/>
      <c r="E124" s="409">
        <v>0</v>
      </c>
      <c r="F124" s="146">
        <v>5</v>
      </c>
      <c r="G124" s="410">
        <f t="shared" si="6"/>
        <v>0</v>
      </c>
      <c r="H124" s="312">
        <f t="shared" si="7"/>
        <v>5</v>
      </c>
      <c r="I124" s="425"/>
    </row>
    <row r="125" spans="1:9">
      <c r="A125" s="431" t="s">
        <v>4582</v>
      </c>
      <c r="B125" s="432" t="s">
        <v>4583</v>
      </c>
      <c r="C125" s="408"/>
      <c r="D125" s="146"/>
      <c r="E125" s="409">
        <v>0</v>
      </c>
      <c r="F125" s="146">
        <v>5</v>
      </c>
      <c r="G125" s="410">
        <f t="shared" si="6"/>
        <v>0</v>
      </c>
      <c r="H125" s="312">
        <f t="shared" si="7"/>
        <v>5</v>
      </c>
      <c r="I125" s="425"/>
    </row>
    <row r="126" spans="1:9">
      <c r="A126" s="431" t="s">
        <v>3815</v>
      </c>
      <c r="B126" s="432" t="s">
        <v>3816</v>
      </c>
      <c r="C126" s="408"/>
      <c r="D126" s="146"/>
      <c r="E126" s="409">
        <v>0</v>
      </c>
      <c r="F126" s="146">
        <v>2</v>
      </c>
      <c r="G126" s="410">
        <f t="shared" si="6"/>
        <v>0</v>
      </c>
      <c r="H126" s="312">
        <f t="shared" si="7"/>
        <v>2</v>
      </c>
      <c r="I126" s="425"/>
    </row>
    <row r="127" spans="1:9">
      <c r="A127" s="384" t="s">
        <v>4672</v>
      </c>
      <c r="B127" s="432" t="s">
        <v>4673</v>
      </c>
      <c r="C127" s="408"/>
      <c r="D127" s="146"/>
      <c r="E127" s="409">
        <v>1</v>
      </c>
      <c r="F127" s="146">
        <v>5</v>
      </c>
      <c r="G127" s="410">
        <f t="shared" si="6"/>
        <v>1</v>
      </c>
      <c r="H127" s="312">
        <f t="shared" si="7"/>
        <v>5</v>
      </c>
      <c r="I127" s="435"/>
    </row>
    <row r="128" spans="1:9">
      <c r="A128" s="433" t="s">
        <v>4674</v>
      </c>
      <c r="B128" s="434" t="s">
        <v>4675</v>
      </c>
      <c r="C128" s="408"/>
      <c r="D128" s="146"/>
      <c r="E128" s="409">
        <v>1</v>
      </c>
      <c r="F128" s="146">
        <v>5</v>
      </c>
      <c r="G128" s="410">
        <f t="shared" si="6"/>
        <v>1</v>
      </c>
      <c r="H128" s="312">
        <f t="shared" si="7"/>
        <v>5</v>
      </c>
      <c r="I128" s="159"/>
    </row>
    <row r="129" spans="1:9">
      <c r="A129" s="390" t="s">
        <v>4782</v>
      </c>
      <c r="B129" s="342" t="s">
        <v>4783</v>
      </c>
      <c r="C129" s="415"/>
      <c r="D129" s="436"/>
      <c r="E129" s="409">
        <v>0</v>
      </c>
      <c r="F129" s="436">
        <v>3</v>
      </c>
      <c r="G129" s="410">
        <f t="shared" si="6"/>
        <v>0</v>
      </c>
      <c r="H129" s="312">
        <f t="shared" si="7"/>
        <v>3</v>
      </c>
      <c r="I129" s="426"/>
    </row>
    <row r="130" spans="1:9">
      <c r="A130" s="390" t="s">
        <v>4862</v>
      </c>
      <c r="B130" s="342" t="s">
        <v>4863</v>
      </c>
      <c r="C130" s="415"/>
      <c r="D130" s="436"/>
      <c r="E130" s="409">
        <v>5</v>
      </c>
      <c r="F130" s="436">
        <v>5</v>
      </c>
      <c r="G130" s="410">
        <f t="shared" si="6"/>
        <v>5</v>
      </c>
      <c r="H130" s="312">
        <f t="shared" si="7"/>
        <v>5</v>
      </c>
      <c r="I130" s="426"/>
    </row>
    <row r="131" spans="1:9">
      <c r="A131" s="390" t="s">
        <v>4864</v>
      </c>
      <c r="B131" s="342" t="s">
        <v>6692</v>
      </c>
      <c r="C131" s="415"/>
      <c r="D131" s="436"/>
      <c r="E131" s="409">
        <v>0</v>
      </c>
      <c r="F131" s="436">
        <v>5</v>
      </c>
      <c r="G131" s="410">
        <f t="shared" si="6"/>
        <v>0</v>
      </c>
      <c r="H131" s="312">
        <f t="shared" si="7"/>
        <v>5</v>
      </c>
      <c r="I131" s="426"/>
    </row>
    <row r="132" spans="1:9">
      <c r="A132" s="390" t="s">
        <v>5078</v>
      </c>
      <c r="B132" s="342" t="s">
        <v>5079</v>
      </c>
      <c r="C132" s="415"/>
      <c r="D132" s="436"/>
      <c r="E132" s="409">
        <v>0</v>
      </c>
      <c r="F132" s="436">
        <v>5</v>
      </c>
      <c r="G132" s="410">
        <f t="shared" si="6"/>
        <v>0</v>
      </c>
      <c r="H132" s="312">
        <f t="shared" si="7"/>
        <v>5</v>
      </c>
      <c r="I132" s="426"/>
    </row>
    <row r="133" spans="1:9">
      <c r="A133" s="437" t="s">
        <v>6693</v>
      </c>
      <c r="B133" s="438" t="s">
        <v>6694</v>
      </c>
      <c r="C133" s="408"/>
      <c r="D133" s="146"/>
      <c r="E133" s="409">
        <v>0</v>
      </c>
      <c r="F133" s="146">
        <v>5</v>
      </c>
      <c r="G133" s="410">
        <f t="shared" si="6"/>
        <v>0</v>
      </c>
      <c r="H133" s="312">
        <f t="shared" si="7"/>
        <v>5</v>
      </c>
      <c r="I133" s="424"/>
    </row>
    <row r="134" spans="1:9">
      <c r="A134" s="390" t="s">
        <v>6695</v>
      </c>
      <c r="B134" s="342" t="s">
        <v>6696</v>
      </c>
      <c r="C134" s="415"/>
      <c r="D134" s="436"/>
      <c r="E134" s="409">
        <v>0</v>
      </c>
      <c r="F134" s="436">
        <v>2</v>
      </c>
      <c r="G134" s="410">
        <f t="shared" si="6"/>
        <v>0</v>
      </c>
      <c r="H134" s="312">
        <f t="shared" si="7"/>
        <v>2</v>
      </c>
      <c r="I134" s="426"/>
    </row>
    <row r="135" spans="1:9">
      <c r="A135" s="390" t="s">
        <v>2054</v>
      </c>
      <c r="B135" s="342" t="s">
        <v>6697</v>
      </c>
      <c r="C135" s="415"/>
      <c r="D135" s="436"/>
      <c r="E135" s="409">
        <v>0</v>
      </c>
      <c r="F135" s="436">
        <v>3</v>
      </c>
      <c r="G135" s="410">
        <f t="shared" si="6"/>
        <v>0</v>
      </c>
      <c r="H135" s="312">
        <f t="shared" si="7"/>
        <v>3</v>
      </c>
      <c r="I135" s="426"/>
    </row>
    <row r="136" spans="1:9">
      <c r="A136" s="439" t="s">
        <v>6698</v>
      </c>
      <c r="B136" s="430" t="s">
        <v>6699</v>
      </c>
      <c r="C136" s="408"/>
      <c r="D136" s="146"/>
      <c r="E136" s="409">
        <v>0</v>
      </c>
      <c r="F136" s="146">
        <v>5</v>
      </c>
      <c r="G136" s="410">
        <f t="shared" si="6"/>
        <v>0</v>
      </c>
      <c r="H136" s="312">
        <f t="shared" si="7"/>
        <v>5</v>
      </c>
      <c r="I136" s="435"/>
    </row>
    <row r="137" spans="1:9">
      <c r="A137" s="429" t="s">
        <v>6700</v>
      </c>
      <c r="B137" s="430" t="s">
        <v>6701</v>
      </c>
      <c r="C137" s="408"/>
      <c r="D137" s="146"/>
      <c r="E137" s="409">
        <v>0</v>
      </c>
      <c r="F137" s="146">
        <v>5</v>
      </c>
      <c r="G137" s="410">
        <f t="shared" ref="G137:G150" si="8">C137+E137</f>
        <v>0</v>
      </c>
      <c r="H137" s="312">
        <f t="shared" ref="H137:H150" si="9">D137+F137</f>
        <v>5</v>
      </c>
      <c r="I137" s="425"/>
    </row>
    <row r="138" spans="1:9">
      <c r="A138" s="429" t="s">
        <v>6702</v>
      </c>
      <c r="B138" s="432" t="s">
        <v>6703</v>
      </c>
      <c r="C138" s="408"/>
      <c r="D138" s="146"/>
      <c r="E138" s="409">
        <v>15</v>
      </c>
      <c r="F138" s="146">
        <v>20</v>
      </c>
      <c r="G138" s="410">
        <f t="shared" si="8"/>
        <v>15</v>
      </c>
      <c r="H138" s="312">
        <f t="shared" si="9"/>
        <v>20</v>
      </c>
      <c r="I138" s="425"/>
    </row>
    <row r="139" spans="1:9">
      <c r="A139" s="429" t="s">
        <v>6704</v>
      </c>
      <c r="B139" s="430" t="s">
        <v>6705</v>
      </c>
      <c r="C139" s="408"/>
      <c r="D139" s="146"/>
      <c r="E139" s="409">
        <v>0</v>
      </c>
      <c r="F139" s="146">
        <v>3</v>
      </c>
      <c r="G139" s="410">
        <f t="shared" si="8"/>
        <v>0</v>
      </c>
      <c r="H139" s="312">
        <f t="shared" si="9"/>
        <v>3</v>
      </c>
      <c r="I139" s="425"/>
    </row>
    <row r="140" spans="1:9">
      <c r="A140" s="429" t="s">
        <v>6706</v>
      </c>
      <c r="B140" s="440" t="s">
        <v>6707</v>
      </c>
      <c r="C140" s="408"/>
      <c r="D140" s="146"/>
      <c r="E140" s="409">
        <v>2</v>
      </c>
      <c r="F140" s="146">
        <v>10</v>
      </c>
      <c r="G140" s="410">
        <f t="shared" si="8"/>
        <v>2</v>
      </c>
      <c r="H140" s="312">
        <f t="shared" si="9"/>
        <v>10</v>
      </c>
      <c r="I140" s="425"/>
    </row>
    <row r="141" spans="1:9">
      <c r="A141" s="390" t="s">
        <v>2058</v>
      </c>
      <c r="B141" s="342" t="s">
        <v>2059</v>
      </c>
      <c r="C141" s="415"/>
      <c r="D141" s="436"/>
      <c r="E141" s="409">
        <v>4</v>
      </c>
      <c r="F141" s="436">
        <v>4</v>
      </c>
      <c r="G141" s="410">
        <f t="shared" si="8"/>
        <v>4</v>
      </c>
      <c r="H141" s="312">
        <f t="shared" si="9"/>
        <v>4</v>
      </c>
      <c r="I141" s="426"/>
    </row>
    <row r="142" spans="1:9">
      <c r="A142" s="429" t="s">
        <v>2062</v>
      </c>
      <c r="B142" s="440" t="s">
        <v>2063</v>
      </c>
      <c r="C142" s="408"/>
      <c r="D142" s="146"/>
      <c r="E142" s="409">
        <v>75</v>
      </c>
      <c r="F142" s="146">
        <v>60</v>
      </c>
      <c r="G142" s="410">
        <f t="shared" si="8"/>
        <v>75</v>
      </c>
      <c r="H142" s="312">
        <f t="shared" si="9"/>
        <v>60</v>
      </c>
      <c r="I142" s="425"/>
    </row>
    <row r="143" spans="1:9" ht="24">
      <c r="A143" s="108" t="s">
        <v>2977</v>
      </c>
      <c r="B143" s="109" t="s">
        <v>2978</v>
      </c>
      <c r="C143" s="441"/>
      <c r="D143" s="441"/>
      <c r="E143" s="409">
        <v>1</v>
      </c>
      <c r="F143" s="441">
        <v>1</v>
      </c>
      <c r="G143" s="410">
        <f t="shared" si="8"/>
        <v>1</v>
      </c>
      <c r="H143" s="312">
        <f t="shared" si="9"/>
        <v>1</v>
      </c>
      <c r="I143" s="425"/>
    </row>
    <row r="144" spans="1:9">
      <c r="A144" s="108" t="s">
        <v>3043</v>
      </c>
      <c r="B144" s="109" t="s">
        <v>3044</v>
      </c>
      <c r="C144" s="441"/>
      <c r="D144" s="441"/>
      <c r="E144" s="409">
        <v>1</v>
      </c>
      <c r="F144" s="441">
        <v>1</v>
      </c>
      <c r="G144" s="410">
        <f t="shared" si="8"/>
        <v>1</v>
      </c>
      <c r="H144" s="312">
        <f t="shared" si="9"/>
        <v>1</v>
      </c>
      <c r="I144" s="425"/>
    </row>
    <row r="145" spans="1:9">
      <c r="A145" s="108" t="s">
        <v>3198</v>
      </c>
      <c r="B145" s="109" t="s">
        <v>3199</v>
      </c>
      <c r="C145" s="441"/>
      <c r="D145" s="441"/>
      <c r="E145" s="409">
        <v>1</v>
      </c>
      <c r="F145" s="441">
        <v>1</v>
      </c>
      <c r="G145" s="410">
        <f t="shared" si="8"/>
        <v>1</v>
      </c>
      <c r="H145" s="312">
        <f t="shared" si="9"/>
        <v>1</v>
      </c>
      <c r="I145" s="425"/>
    </row>
    <row r="146" spans="1:9">
      <c r="A146" s="108" t="s">
        <v>2004</v>
      </c>
      <c r="B146" s="109" t="s">
        <v>2005</v>
      </c>
      <c r="C146" s="441"/>
      <c r="D146" s="441"/>
      <c r="E146" s="409">
        <v>1</v>
      </c>
      <c r="F146" s="441">
        <v>1</v>
      </c>
      <c r="G146" s="410">
        <f t="shared" si="8"/>
        <v>1</v>
      </c>
      <c r="H146" s="312">
        <f t="shared" si="9"/>
        <v>1</v>
      </c>
      <c r="I146" s="425"/>
    </row>
    <row r="147" spans="1:9">
      <c r="A147" s="108" t="s">
        <v>4562</v>
      </c>
      <c r="B147" s="109" t="s">
        <v>4563</v>
      </c>
      <c r="C147" s="441"/>
      <c r="D147" s="441"/>
      <c r="E147" s="409">
        <v>1</v>
      </c>
      <c r="F147" s="441">
        <v>1</v>
      </c>
      <c r="G147" s="410">
        <f t="shared" si="8"/>
        <v>1</v>
      </c>
      <c r="H147" s="312">
        <f t="shared" si="9"/>
        <v>1</v>
      </c>
      <c r="I147" s="425"/>
    </row>
    <row r="148" spans="1:9">
      <c r="A148" s="108" t="s">
        <v>2044</v>
      </c>
      <c r="B148" s="109" t="s">
        <v>2045</v>
      </c>
      <c r="C148" s="441"/>
      <c r="D148" s="441"/>
      <c r="E148" s="409">
        <v>1</v>
      </c>
      <c r="F148" s="441">
        <v>1</v>
      </c>
      <c r="G148" s="410">
        <f t="shared" si="8"/>
        <v>1</v>
      </c>
      <c r="H148" s="312">
        <f t="shared" si="9"/>
        <v>1</v>
      </c>
      <c r="I148" s="425"/>
    </row>
    <row r="149" spans="1:9">
      <c r="A149" s="108" t="s">
        <v>3218</v>
      </c>
      <c r="B149" s="109" t="s">
        <v>3219</v>
      </c>
      <c r="C149" s="441"/>
      <c r="D149" s="441"/>
      <c r="E149" s="409">
        <v>2</v>
      </c>
      <c r="F149" s="441">
        <v>1</v>
      </c>
      <c r="G149" s="410">
        <f t="shared" si="8"/>
        <v>2</v>
      </c>
      <c r="H149" s="312">
        <f t="shared" si="9"/>
        <v>1</v>
      </c>
      <c r="I149" s="425"/>
    </row>
    <row r="150" spans="1:9">
      <c r="A150" s="108" t="s">
        <v>2082</v>
      </c>
      <c r="B150" s="109" t="s">
        <v>2083</v>
      </c>
      <c r="C150" s="441"/>
      <c r="D150" s="441"/>
      <c r="E150" s="409">
        <v>2</v>
      </c>
      <c r="F150" s="441">
        <v>1</v>
      </c>
      <c r="G150" s="410">
        <f t="shared" si="8"/>
        <v>2</v>
      </c>
      <c r="H150" s="312">
        <f t="shared" si="9"/>
        <v>1</v>
      </c>
      <c r="I150" s="425"/>
    </row>
    <row r="151" spans="1:9">
      <c r="A151" s="442"/>
      <c r="B151" s="443" t="s">
        <v>1790</v>
      </c>
      <c r="C151" s="444"/>
      <c r="D151" s="444"/>
      <c r="E151" s="444">
        <f t="shared" ref="E151:F151" si="10">SUM(E9:E150)</f>
        <v>5573</v>
      </c>
      <c r="F151" s="445">
        <f t="shared" si="10"/>
        <v>5606</v>
      </c>
      <c r="G151" s="444">
        <f t="shared" ref="G151:H151" si="11">SUM(G9:G150)</f>
        <v>5573</v>
      </c>
      <c r="H151" s="101">
        <f t="shared" si="11"/>
        <v>5606</v>
      </c>
      <c r="I151" s="425"/>
    </row>
    <row r="152" spans="1:9">
      <c r="A152" s="442"/>
      <c r="B152" s="90" t="s">
        <v>2086</v>
      </c>
      <c r="C152" s="106"/>
      <c r="D152" s="446"/>
      <c r="E152" s="106"/>
      <c r="F152" s="446"/>
      <c r="G152" s="447"/>
      <c r="H152" s="101"/>
      <c r="I152" s="471"/>
    </row>
    <row r="153" spans="1:9">
      <c r="A153" s="442" t="s">
        <v>6708</v>
      </c>
      <c r="B153" s="420" t="s">
        <v>6709</v>
      </c>
      <c r="C153" s="408"/>
      <c r="D153" s="448"/>
      <c r="E153" s="409">
        <v>0</v>
      </c>
      <c r="F153" s="408">
        <v>20</v>
      </c>
      <c r="G153" s="410">
        <f t="shared" ref="G153:G169" si="12">C153+E153</f>
        <v>0</v>
      </c>
      <c r="H153" s="312">
        <f t="shared" ref="H153:H168" si="13">D153+F153</f>
        <v>20</v>
      </c>
      <c r="I153" s="471"/>
    </row>
    <row r="154" spans="1:9" ht="24">
      <c r="A154" s="316" t="s">
        <v>6553</v>
      </c>
      <c r="B154" s="449" t="s">
        <v>6554</v>
      </c>
      <c r="C154" s="408"/>
      <c r="D154" s="448"/>
      <c r="E154" s="409">
        <v>0</v>
      </c>
      <c r="F154" s="408">
        <v>10</v>
      </c>
      <c r="G154" s="410">
        <f t="shared" si="12"/>
        <v>0</v>
      </c>
      <c r="H154" s="312">
        <f t="shared" si="13"/>
        <v>10</v>
      </c>
      <c r="I154" s="472"/>
    </row>
    <row r="155" spans="1:9">
      <c r="A155" s="7" t="s">
        <v>4372</v>
      </c>
      <c r="B155" s="120" t="s">
        <v>4373</v>
      </c>
      <c r="C155" s="415"/>
      <c r="D155" s="450"/>
      <c r="E155" s="409">
        <v>0</v>
      </c>
      <c r="F155" s="415">
        <v>2</v>
      </c>
      <c r="G155" s="410">
        <f t="shared" si="12"/>
        <v>0</v>
      </c>
      <c r="H155" s="312">
        <f t="shared" si="13"/>
        <v>2</v>
      </c>
      <c r="I155" s="473"/>
    </row>
    <row r="156" spans="1:9">
      <c r="A156" s="7" t="s">
        <v>1986</v>
      </c>
      <c r="B156" s="451" t="s">
        <v>1987</v>
      </c>
      <c r="C156" s="415"/>
      <c r="D156" s="450"/>
      <c r="E156" s="409">
        <v>4</v>
      </c>
      <c r="F156" s="415">
        <v>4</v>
      </c>
      <c r="G156" s="410">
        <f t="shared" si="12"/>
        <v>4</v>
      </c>
      <c r="H156" s="312">
        <f t="shared" si="13"/>
        <v>4</v>
      </c>
      <c r="I156" s="473"/>
    </row>
    <row r="157" spans="1:9">
      <c r="A157" s="316" t="s">
        <v>4293</v>
      </c>
      <c r="B157" s="420" t="s">
        <v>4294</v>
      </c>
      <c r="C157" s="408"/>
      <c r="D157" s="448"/>
      <c r="E157" s="409">
        <v>0</v>
      </c>
      <c r="F157" s="408">
        <v>5</v>
      </c>
      <c r="G157" s="410">
        <f t="shared" si="12"/>
        <v>0</v>
      </c>
      <c r="H157" s="312">
        <f t="shared" si="13"/>
        <v>5</v>
      </c>
      <c r="I157" s="472"/>
    </row>
    <row r="158" spans="1:9">
      <c r="A158" s="321" t="s">
        <v>5734</v>
      </c>
      <c r="B158" s="452" t="s">
        <v>5735</v>
      </c>
      <c r="C158" s="408"/>
      <c r="D158" s="448"/>
      <c r="E158" s="409">
        <v>0</v>
      </c>
      <c r="F158" s="408">
        <v>2</v>
      </c>
      <c r="G158" s="410">
        <f t="shared" si="12"/>
        <v>0</v>
      </c>
      <c r="H158" s="312">
        <f t="shared" si="13"/>
        <v>2</v>
      </c>
      <c r="I158" s="159"/>
    </row>
    <row r="159" spans="1:9">
      <c r="A159" s="316" t="s">
        <v>6561</v>
      </c>
      <c r="B159" s="391" t="s">
        <v>6562</v>
      </c>
      <c r="C159" s="408"/>
      <c r="D159" s="448"/>
      <c r="E159" s="409">
        <v>25</v>
      </c>
      <c r="F159" s="408">
        <v>30</v>
      </c>
      <c r="G159" s="410">
        <f t="shared" si="12"/>
        <v>25</v>
      </c>
      <c r="H159" s="312">
        <f t="shared" si="13"/>
        <v>30</v>
      </c>
      <c r="I159" s="472"/>
    </row>
    <row r="160" spans="1:9">
      <c r="A160" s="316" t="s">
        <v>6563</v>
      </c>
      <c r="B160" s="391" t="s">
        <v>6564</v>
      </c>
      <c r="C160" s="408"/>
      <c r="D160" s="448"/>
      <c r="E160" s="409">
        <v>12</v>
      </c>
      <c r="F160" s="408">
        <v>10</v>
      </c>
      <c r="G160" s="410">
        <f t="shared" si="12"/>
        <v>12</v>
      </c>
      <c r="H160" s="312">
        <f t="shared" si="13"/>
        <v>10</v>
      </c>
      <c r="I160" s="472"/>
    </row>
    <row r="161" spans="1:9">
      <c r="A161" s="316" t="s">
        <v>6567</v>
      </c>
      <c r="B161" s="421" t="s">
        <v>6568</v>
      </c>
      <c r="C161" s="408"/>
      <c r="D161" s="448"/>
      <c r="E161" s="409">
        <v>2</v>
      </c>
      <c r="F161" s="408">
        <v>5</v>
      </c>
      <c r="G161" s="410">
        <f t="shared" si="12"/>
        <v>2</v>
      </c>
      <c r="H161" s="312">
        <f t="shared" si="13"/>
        <v>5</v>
      </c>
      <c r="I161" s="472"/>
    </row>
    <row r="162" spans="1:9">
      <c r="A162" s="316" t="s">
        <v>6571</v>
      </c>
      <c r="B162" s="391" t="s">
        <v>6572</v>
      </c>
      <c r="C162" s="408"/>
      <c r="D162" s="448"/>
      <c r="E162" s="409">
        <v>5</v>
      </c>
      <c r="F162" s="408">
        <v>5</v>
      </c>
      <c r="G162" s="410">
        <f t="shared" si="12"/>
        <v>5</v>
      </c>
      <c r="H162" s="312">
        <f t="shared" si="13"/>
        <v>5</v>
      </c>
      <c r="I162" s="472"/>
    </row>
    <row r="163" spans="1:9">
      <c r="A163" s="11" t="s">
        <v>6590</v>
      </c>
      <c r="B163" s="453" t="s">
        <v>6591</v>
      </c>
      <c r="C163" s="408"/>
      <c r="D163" s="454"/>
      <c r="E163" s="409">
        <v>27</v>
      </c>
      <c r="F163" s="408">
        <v>20</v>
      </c>
      <c r="G163" s="410">
        <f t="shared" si="12"/>
        <v>27</v>
      </c>
      <c r="H163" s="312">
        <f t="shared" si="13"/>
        <v>20</v>
      </c>
      <c r="I163" s="471"/>
    </row>
    <row r="164" spans="1:9">
      <c r="A164" s="11" t="s">
        <v>6592</v>
      </c>
      <c r="B164" s="455" t="s">
        <v>6593</v>
      </c>
      <c r="C164" s="408"/>
      <c r="D164" s="454"/>
      <c r="E164" s="409">
        <v>114</v>
      </c>
      <c r="F164" s="146">
        <v>100</v>
      </c>
      <c r="G164" s="410">
        <f t="shared" si="12"/>
        <v>114</v>
      </c>
      <c r="H164" s="312">
        <f t="shared" si="13"/>
        <v>100</v>
      </c>
      <c r="I164" s="471"/>
    </row>
    <row r="165" spans="1:9">
      <c r="A165" s="11" t="s">
        <v>6594</v>
      </c>
      <c r="B165" s="417" t="s">
        <v>6595</v>
      </c>
      <c r="C165" s="408"/>
      <c r="D165" s="454"/>
      <c r="E165" s="409">
        <v>18</v>
      </c>
      <c r="F165" s="146">
        <v>20</v>
      </c>
      <c r="G165" s="410">
        <f t="shared" si="12"/>
        <v>18</v>
      </c>
      <c r="H165" s="312">
        <f t="shared" si="13"/>
        <v>20</v>
      </c>
      <c r="I165" s="471"/>
    </row>
    <row r="166" spans="1:9">
      <c r="A166" s="387" t="s">
        <v>6596</v>
      </c>
      <c r="B166" s="389" t="s">
        <v>6597</v>
      </c>
      <c r="C166" s="408"/>
      <c r="D166" s="454"/>
      <c r="E166" s="409">
        <v>158</v>
      </c>
      <c r="F166" s="146">
        <v>130</v>
      </c>
      <c r="G166" s="410">
        <f t="shared" si="12"/>
        <v>158</v>
      </c>
      <c r="H166" s="312">
        <f t="shared" si="13"/>
        <v>130</v>
      </c>
      <c r="I166" s="471"/>
    </row>
    <row r="167" spans="1:9">
      <c r="A167" s="429" t="s">
        <v>6620</v>
      </c>
      <c r="B167" s="430" t="s">
        <v>6621</v>
      </c>
      <c r="C167" s="408"/>
      <c r="D167" s="454"/>
      <c r="E167" s="409">
        <v>48</v>
      </c>
      <c r="F167" s="146">
        <v>20</v>
      </c>
      <c r="G167" s="410">
        <f t="shared" si="12"/>
        <v>48</v>
      </c>
      <c r="H167" s="312">
        <f t="shared" si="13"/>
        <v>20</v>
      </c>
      <c r="I167" s="472"/>
    </row>
    <row r="168" spans="1:9">
      <c r="A168" s="433" t="s">
        <v>6710</v>
      </c>
      <c r="B168" s="434" t="s">
        <v>6711</v>
      </c>
      <c r="C168" s="408"/>
      <c r="D168" s="454"/>
      <c r="E168" s="409">
        <v>4</v>
      </c>
      <c r="F168" s="146">
        <v>2</v>
      </c>
      <c r="G168" s="410">
        <f t="shared" si="12"/>
        <v>4</v>
      </c>
      <c r="H168" s="312">
        <f t="shared" si="13"/>
        <v>2</v>
      </c>
      <c r="I168" s="159"/>
    </row>
    <row r="169" spans="1:9">
      <c r="A169" s="194" t="s">
        <v>2941</v>
      </c>
      <c r="B169" s="199" t="s">
        <v>6712</v>
      </c>
      <c r="C169" s="147"/>
      <c r="D169" s="456"/>
      <c r="E169" s="409">
        <v>0</v>
      </c>
      <c r="F169" s="248">
        <v>20</v>
      </c>
      <c r="G169" s="244">
        <f t="shared" si="12"/>
        <v>0</v>
      </c>
      <c r="H169" s="147">
        <v>20</v>
      </c>
      <c r="I169" s="159"/>
    </row>
    <row r="170" spans="1:9">
      <c r="A170" s="442"/>
      <c r="B170" s="443" t="s">
        <v>1792</v>
      </c>
      <c r="C170" s="101"/>
      <c r="D170" s="101"/>
      <c r="E170" s="101">
        <f t="shared" ref="E170:H170" si="14">SUM(E153:E169)</f>
        <v>417</v>
      </c>
      <c r="F170" s="444">
        <f t="shared" si="14"/>
        <v>405</v>
      </c>
      <c r="G170" s="444">
        <f t="shared" si="14"/>
        <v>417</v>
      </c>
      <c r="H170" s="444">
        <f t="shared" si="14"/>
        <v>405</v>
      </c>
      <c r="I170" s="471"/>
    </row>
    <row r="171" spans="1:9">
      <c r="A171" s="11"/>
      <c r="B171" s="202" t="s">
        <v>2105</v>
      </c>
      <c r="C171" s="101"/>
      <c r="D171" s="101"/>
      <c r="E171" s="457">
        <f t="shared" ref="E171:H171" si="15">E151+E170</f>
        <v>5990</v>
      </c>
      <c r="F171" s="446">
        <f t="shared" si="15"/>
        <v>6011</v>
      </c>
      <c r="G171" s="457">
        <f t="shared" si="15"/>
        <v>5990</v>
      </c>
      <c r="H171" s="101">
        <f t="shared" si="15"/>
        <v>6011</v>
      </c>
      <c r="I171" s="471"/>
    </row>
    <row r="172" spans="1:9">
      <c r="A172" s="458"/>
      <c r="B172" s="459" t="s">
        <v>2106</v>
      </c>
      <c r="C172" s="460"/>
      <c r="D172" s="461"/>
      <c r="E172" s="462"/>
      <c r="F172" s="461"/>
      <c r="G172" s="410"/>
      <c r="H172" s="463"/>
      <c r="I172" s="423"/>
    </row>
    <row r="173" spans="1:9" ht="24">
      <c r="A173" s="194" t="s">
        <v>5419</v>
      </c>
      <c r="B173" s="152" t="s">
        <v>5420</v>
      </c>
      <c r="C173" s="464">
        <v>0</v>
      </c>
      <c r="D173" s="464">
        <v>0</v>
      </c>
      <c r="E173" s="464">
        <v>0</v>
      </c>
      <c r="F173" s="464">
        <v>25</v>
      </c>
      <c r="G173" s="410">
        <f t="shared" ref="G173:G236" si="16">C173+E173</f>
        <v>0</v>
      </c>
      <c r="H173" s="312">
        <f t="shared" ref="H173:H236" si="17">D173+F173</f>
        <v>25</v>
      </c>
      <c r="I173" s="159"/>
    </row>
    <row r="174" spans="1:9">
      <c r="A174" s="194" t="s">
        <v>6713</v>
      </c>
      <c r="B174" s="334" t="s">
        <v>6714</v>
      </c>
      <c r="C174" s="464">
        <v>0</v>
      </c>
      <c r="D174" s="464">
        <v>0</v>
      </c>
      <c r="E174" s="464">
        <v>1</v>
      </c>
      <c r="F174" s="464">
        <v>1</v>
      </c>
      <c r="G174" s="410">
        <f t="shared" si="16"/>
        <v>1</v>
      </c>
      <c r="H174" s="312">
        <f t="shared" si="17"/>
        <v>1</v>
      </c>
      <c r="I174" s="159"/>
    </row>
    <row r="175" spans="1:9">
      <c r="A175" s="465" t="s">
        <v>2217</v>
      </c>
      <c r="B175" s="466" t="s">
        <v>2218</v>
      </c>
      <c r="C175" s="464">
        <v>0</v>
      </c>
      <c r="D175" s="464">
        <v>0</v>
      </c>
      <c r="E175" s="464">
        <v>0</v>
      </c>
      <c r="F175" s="464">
        <v>2</v>
      </c>
      <c r="G175" s="410">
        <f t="shared" si="16"/>
        <v>0</v>
      </c>
      <c r="H175" s="312">
        <f t="shared" si="17"/>
        <v>2</v>
      </c>
      <c r="I175" s="159"/>
    </row>
    <row r="176" spans="1:9">
      <c r="A176" s="465" t="s">
        <v>5425</v>
      </c>
      <c r="B176" s="467" t="s">
        <v>5426</v>
      </c>
      <c r="C176" s="464">
        <v>0</v>
      </c>
      <c r="D176" s="464">
        <v>0</v>
      </c>
      <c r="E176" s="464">
        <v>0</v>
      </c>
      <c r="F176" s="464">
        <v>1</v>
      </c>
      <c r="G176" s="410">
        <f t="shared" si="16"/>
        <v>0</v>
      </c>
      <c r="H176" s="312">
        <f t="shared" si="17"/>
        <v>1</v>
      </c>
      <c r="I176" s="159"/>
    </row>
    <row r="177" spans="1:9" ht="24">
      <c r="A177" s="465" t="s">
        <v>5429</v>
      </c>
      <c r="B177" s="466" t="s">
        <v>5430</v>
      </c>
      <c r="C177" s="464">
        <v>0</v>
      </c>
      <c r="D177" s="464">
        <v>0</v>
      </c>
      <c r="E177" s="464">
        <v>0</v>
      </c>
      <c r="F177" s="464">
        <v>2</v>
      </c>
      <c r="G177" s="410">
        <f t="shared" si="16"/>
        <v>0</v>
      </c>
      <c r="H177" s="312">
        <f t="shared" si="17"/>
        <v>2</v>
      </c>
      <c r="I177" s="159"/>
    </row>
    <row r="178" spans="1:9" ht="24">
      <c r="A178" s="465" t="s">
        <v>5431</v>
      </c>
      <c r="B178" s="468" t="s">
        <v>5432</v>
      </c>
      <c r="C178" s="464">
        <v>0</v>
      </c>
      <c r="D178" s="464">
        <v>0</v>
      </c>
      <c r="E178" s="464">
        <v>0</v>
      </c>
      <c r="F178" s="464">
        <v>2</v>
      </c>
      <c r="G178" s="410">
        <f t="shared" si="16"/>
        <v>0</v>
      </c>
      <c r="H178" s="312">
        <f t="shared" si="17"/>
        <v>2</v>
      </c>
      <c r="I178" s="159"/>
    </row>
    <row r="179" spans="1:9" ht="24">
      <c r="A179" s="465" t="s">
        <v>5433</v>
      </c>
      <c r="B179" s="466" t="s">
        <v>5434</v>
      </c>
      <c r="C179" s="464">
        <v>0</v>
      </c>
      <c r="D179" s="464">
        <v>0</v>
      </c>
      <c r="E179" s="464">
        <v>0</v>
      </c>
      <c r="F179" s="464">
        <v>2</v>
      </c>
      <c r="G179" s="410">
        <f t="shared" si="16"/>
        <v>0</v>
      </c>
      <c r="H179" s="312">
        <f t="shared" si="17"/>
        <v>2</v>
      </c>
      <c r="I179" s="159"/>
    </row>
    <row r="180" spans="1:9" ht="24">
      <c r="A180" s="465" t="s">
        <v>5435</v>
      </c>
      <c r="B180" s="466" t="s">
        <v>5436</v>
      </c>
      <c r="C180" s="464">
        <v>0</v>
      </c>
      <c r="D180" s="464">
        <v>0</v>
      </c>
      <c r="E180" s="464">
        <v>0</v>
      </c>
      <c r="F180" s="464">
        <v>2</v>
      </c>
      <c r="G180" s="410">
        <f t="shared" si="16"/>
        <v>0</v>
      </c>
      <c r="H180" s="312">
        <f t="shared" si="17"/>
        <v>2</v>
      </c>
      <c r="I180" s="159"/>
    </row>
    <row r="181" spans="1:9" ht="24">
      <c r="A181" s="316" t="s">
        <v>2267</v>
      </c>
      <c r="B181" s="469" t="s">
        <v>2268</v>
      </c>
      <c r="C181" s="464">
        <v>228</v>
      </c>
      <c r="D181" s="464">
        <v>300</v>
      </c>
      <c r="E181" s="464">
        <v>1356</v>
      </c>
      <c r="F181" s="464">
        <v>1500</v>
      </c>
      <c r="G181" s="410">
        <f t="shared" si="16"/>
        <v>1584</v>
      </c>
      <c r="H181" s="312">
        <f t="shared" si="17"/>
        <v>1800</v>
      </c>
      <c r="I181" s="425"/>
    </row>
    <row r="182" spans="1:9" ht="24">
      <c r="A182" s="250" t="s">
        <v>6715</v>
      </c>
      <c r="B182" s="469" t="s">
        <v>6716</v>
      </c>
      <c r="C182" s="464">
        <v>0</v>
      </c>
      <c r="D182" s="464">
        <v>0</v>
      </c>
      <c r="E182" s="464">
        <v>0</v>
      </c>
      <c r="F182" s="464">
        <v>5</v>
      </c>
      <c r="G182" s="410">
        <f t="shared" si="16"/>
        <v>0</v>
      </c>
      <c r="H182" s="312">
        <f t="shared" si="17"/>
        <v>5</v>
      </c>
      <c r="I182" s="425"/>
    </row>
    <row r="183" spans="1:9">
      <c r="A183" s="250" t="s">
        <v>6717</v>
      </c>
      <c r="B183" s="246" t="s">
        <v>6042</v>
      </c>
      <c r="C183" s="464">
        <v>0</v>
      </c>
      <c r="D183" s="464">
        <v>0</v>
      </c>
      <c r="E183" s="464">
        <v>6281</v>
      </c>
      <c r="F183" s="464">
        <v>6281</v>
      </c>
      <c r="G183" s="410">
        <f t="shared" si="16"/>
        <v>6281</v>
      </c>
      <c r="H183" s="312">
        <f t="shared" si="17"/>
        <v>6281</v>
      </c>
      <c r="I183" s="425"/>
    </row>
    <row r="184" spans="1:9">
      <c r="A184" s="316" t="s">
        <v>2273</v>
      </c>
      <c r="B184" s="420" t="s">
        <v>2274</v>
      </c>
      <c r="C184" s="464">
        <v>181</v>
      </c>
      <c r="D184" s="464">
        <v>160</v>
      </c>
      <c r="E184" s="464">
        <v>6298</v>
      </c>
      <c r="F184" s="464">
        <v>6298</v>
      </c>
      <c r="G184" s="410">
        <f t="shared" si="16"/>
        <v>6479</v>
      </c>
      <c r="H184" s="312">
        <f t="shared" si="17"/>
        <v>6458</v>
      </c>
      <c r="I184" s="425"/>
    </row>
    <row r="185" spans="1:9">
      <c r="A185" s="470" t="s">
        <v>6057</v>
      </c>
      <c r="B185" s="453" t="s">
        <v>6058</v>
      </c>
      <c r="C185" s="464">
        <v>0</v>
      </c>
      <c r="D185" s="464"/>
      <c r="E185" s="464">
        <v>6272</v>
      </c>
      <c r="F185" s="464">
        <v>6272</v>
      </c>
      <c r="G185" s="410">
        <f t="shared" si="16"/>
        <v>6272</v>
      </c>
      <c r="H185" s="312">
        <f t="shared" si="17"/>
        <v>6272</v>
      </c>
      <c r="I185" s="425"/>
    </row>
    <row r="186" spans="1:9">
      <c r="A186" s="194" t="s">
        <v>2111</v>
      </c>
      <c r="B186" s="152" t="s">
        <v>2112</v>
      </c>
      <c r="C186" s="464">
        <v>0</v>
      </c>
      <c r="D186" s="464"/>
      <c r="E186" s="464">
        <v>8</v>
      </c>
      <c r="F186" s="464">
        <v>20</v>
      </c>
      <c r="G186" s="410">
        <f t="shared" si="16"/>
        <v>8</v>
      </c>
      <c r="H186" s="312">
        <f t="shared" si="17"/>
        <v>20</v>
      </c>
      <c r="I186" s="159"/>
    </row>
    <row r="187" spans="1:9">
      <c r="A187" s="194" t="s">
        <v>2287</v>
      </c>
      <c r="B187" s="152" t="s">
        <v>2288</v>
      </c>
      <c r="C187" s="464">
        <v>2</v>
      </c>
      <c r="D187" s="464">
        <v>3</v>
      </c>
      <c r="E187" s="464">
        <v>24</v>
      </c>
      <c r="F187" s="464">
        <v>25</v>
      </c>
      <c r="G187" s="410">
        <f t="shared" si="16"/>
        <v>26</v>
      </c>
      <c r="H187" s="312">
        <f t="shared" si="17"/>
        <v>28</v>
      </c>
      <c r="I187" s="159"/>
    </row>
    <row r="188" spans="1:9">
      <c r="A188" s="313" t="s">
        <v>2113</v>
      </c>
      <c r="B188" s="200" t="s">
        <v>2114</v>
      </c>
      <c r="C188" s="464">
        <v>1</v>
      </c>
      <c r="D188" s="464">
        <v>2</v>
      </c>
      <c r="E188" s="464">
        <v>28</v>
      </c>
      <c r="F188" s="464">
        <v>25</v>
      </c>
      <c r="G188" s="410">
        <f t="shared" si="16"/>
        <v>29</v>
      </c>
      <c r="H188" s="312">
        <f t="shared" si="17"/>
        <v>27</v>
      </c>
      <c r="I188" s="159"/>
    </row>
    <row r="189" spans="1:9">
      <c r="A189" s="316" t="s">
        <v>2115</v>
      </c>
      <c r="B189" s="420" t="s">
        <v>2116</v>
      </c>
      <c r="C189" s="464">
        <v>9890</v>
      </c>
      <c r="D189" s="464">
        <v>9890</v>
      </c>
      <c r="E189" s="464">
        <v>65169</v>
      </c>
      <c r="F189" s="464">
        <v>65000</v>
      </c>
      <c r="G189" s="410">
        <f t="shared" si="16"/>
        <v>75059</v>
      </c>
      <c r="H189" s="312">
        <f t="shared" si="17"/>
        <v>74890</v>
      </c>
      <c r="I189" s="425"/>
    </row>
    <row r="190" spans="1:9">
      <c r="A190" s="313" t="s">
        <v>2291</v>
      </c>
      <c r="B190" s="152" t="s">
        <v>2292</v>
      </c>
      <c r="C190" s="464">
        <v>280</v>
      </c>
      <c r="D190" s="464">
        <v>250</v>
      </c>
      <c r="E190" s="464">
        <v>31949</v>
      </c>
      <c r="F190" s="464">
        <v>31949</v>
      </c>
      <c r="G190" s="410">
        <f t="shared" si="16"/>
        <v>32229</v>
      </c>
      <c r="H190" s="312">
        <f t="shared" si="17"/>
        <v>32199</v>
      </c>
      <c r="I190" s="159"/>
    </row>
    <row r="191" spans="1:9">
      <c r="A191" s="316" t="s">
        <v>2117</v>
      </c>
      <c r="B191" s="420" t="s">
        <v>2118</v>
      </c>
      <c r="C191" s="464">
        <v>69</v>
      </c>
      <c r="D191" s="464">
        <v>100</v>
      </c>
      <c r="E191" s="464">
        <v>1882</v>
      </c>
      <c r="F191" s="464">
        <v>1882</v>
      </c>
      <c r="G191" s="410">
        <f t="shared" si="16"/>
        <v>1951</v>
      </c>
      <c r="H191" s="312">
        <f t="shared" si="17"/>
        <v>1982</v>
      </c>
      <c r="I191" s="425"/>
    </row>
    <row r="192" spans="1:9">
      <c r="A192" s="313" t="s">
        <v>3082</v>
      </c>
      <c r="B192" s="152" t="s">
        <v>3083</v>
      </c>
      <c r="C192" s="464">
        <v>0</v>
      </c>
      <c r="D192" s="464">
        <v>0</v>
      </c>
      <c r="E192" s="464">
        <v>1</v>
      </c>
      <c r="F192" s="464">
        <v>10</v>
      </c>
      <c r="G192" s="410">
        <f t="shared" si="16"/>
        <v>1</v>
      </c>
      <c r="H192" s="312">
        <f t="shared" si="17"/>
        <v>10</v>
      </c>
      <c r="I192" s="159"/>
    </row>
    <row r="193" spans="1:9">
      <c r="A193" s="194" t="s">
        <v>2119</v>
      </c>
      <c r="B193" s="152" t="s">
        <v>2120</v>
      </c>
      <c r="C193" s="464">
        <v>2</v>
      </c>
      <c r="D193" s="464">
        <v>2</v>
      </c>
      <c r="E193" s="464">
        <v>88</v>
      </c>
      <c r="F193" s="464">
        <v>80</v>
      </c>
      <c r="G193" s="410">
        <f t="shared" si="16"/>
        <v>90</v>
      </c>
      <c r="H193" s="312">
        <f t="shared" si="17"/>
        <v>82</v>
      </c>
      <c r="I193" s="159"/>
    </row>
    <row r="194" spans="1:9" ht="24">
      <c r="A194" s="316" t="s">
        <v>6718</v>
      </c>
      <c r="B194" s="420" t="s">
        <v>6719</v>
      </c>
      <c r="C194" s="464">
        <v>0</v>
      </c>
      <c r="D194" s="464">
        <v>0</v>
      </c>
      <c r="E194" s="464">
        <v>99</v>
      </c>
      <c r="F194" s="464">
        <v>100</v>
      </c>
      <c r="G194" s="410">
        <f t="shared" si="16"/>
        <v>99</v>
      </c>
      <c r="H194" s="312">
        <f t="shared" si="17"/>
        <v>100</v>
      </c>
      <c r="I194" s="425"/>
    </row>
    <row r="195" spans="1:9" ht="24">
      <c r="A195" s="316" t="s">
        <v>6720</v>
      </c>
      <c r="B195" s="469" t="s">
        <v>6721</v>
      </c>
      <c r="C195" s="464">
        <v>60</v>
      </c>
      <c r="D195" s="464">
        <v>150</v>
      </c>
      <c r="E195" s="464">
        <v>133</v>
      </c>
      <c r="F195" s="464">
        <v>200</v>
      </c>
      <c r="G195" s="410">
        <f t="shared" si="16"/>
        <v>193</v>
      </c>
      <c r="H195" s="312">
        <f t="shared" si="17"/>
        <v>350</v>
      </c>
      <c r="I195" s="425"/>
    </row>
    <row r="196" spans="1:9" ht="24">
      <c r="A196" s="316" t="s">
        <v>6722</v>
      </c>
      <c r="B196" s="469" t="s">
        <v>6723</v>
      </c>
      <c r="C196" s="464">
        <v>2</v>
      </c>
      <c r="D196" s="464">
        <v>2</v>
      </c>
      <c r="E196" s="464">
        <v>60</v>
      </c>
      <c r="F196" s="464">
        <v>70</v>
      </c>
      <c r="G196" s="410">
        <f t="shared" si="16"/>
        <v>62</v>
      </c>
      <c r="H196" s="312">
        <f t="shared" si="17"/>
        <v>72</v>
      </c>
      <c r="I196" s="425"/>
    </row>
    <row r="197" spans="1:9" ht="24">
      <c r="A197" s="316" t="s">
        <v>6724</v>
      </c>
      <c r="B197" s="420" t="s">
        <v>6725</v>
      </c>
      <c r="C197" s="464">
        <v>0</v>
      </c>
      <c r="D197" s="464">
        <v>0</v>
      </c>
      <c r="E197" s="464">
        <v>24</v>
      </c>
      <c r="F197" s="464">
        <v>30</v>
      </c>
      <c r="G197" s="410">
        <f t="shared" si="16"/>
        <v>24</v>
      </c>
      <c r="H197" s="312">
        <f t="shared" si="17"/>
        <v>30</v>
      </c>
      <c r="I197" s="425"/>
    </row>
    <row r="198" spans="1:9">
      <c r="A198" s="316" t="s">
        <v>6726</v>
      </c>
      <c r="B198" s="420" t="s">
        <v>6727</v>
      </c>
      <c r="C198" s="464">
        <v>0</v>
      </c>
      <c r="D198" s="464">
        <v>0</v>
      </c>
      <c r="E198" s="464">
        <v>84</v>
      </c>
      <c r="F198" s="464">
        <v>70</v>
      </c>
      <c r="G198" s="410">
        <f t="shared" si="16"/>
        <v>84</v>
      </c>
      <c r="H198" s="312">
        <f t="shared" si="17"/>
        <v>70</v>
      </c>
      <c r="I198" s="425"/>
    </row>
    <row r="199" spans="1:9">
      <c r="A199" s="316" t="s">
        <v>6728</v>
      </c>
      <c r="B199" s="469" t="s">
        <v>6729</v>
      </c>
      <c r="C199" s="464">
        <v>0</v>
      </c>
      <c r="D199" s="464">
        <v>2</v>
      </c>
      <c r="E199" s="464">
        <v>25</v>
      </c>
      <c r="F199" s="464">
        <v>30</v>
      </c>
      <c r="G199" s="410">
        <f t="shared" si="16"/>
        <v>25</v>
      </c>
      <c r="H199" s="312">
        <f t="shared" si="17"/>
        <v>32</v>
      </c>
      <c r="I199" s="425"/>
    </row>
    <row r="200" spans="1:9">
      <c r="A200" s="316" t="s">
        <v>6730</v>
      </c>
      <c r="B200" s="469" t="s">
        <v>6731</v>
      </c>
      <c r="C200" s="464">
        <v>399</v>
      </c>
      <c r="D200" s="464">
        <v>320</v>
      </c>
      <c r="E200" s="464">
        <v>264</v>
      </c>
      <c r="F200" s="464">
        <v>250</v>
      </c>
      <c r="G200" s="410">
        <f t="shared" si="16"/>
        <v>663</v>
      </c>
      <c r="H200" s="312">
        <f t="shared" si="17"/>
        <v>570</v>
      </c>
      <c r="I200" s="425"/>
    </row>
    <row r="201" spans="1:9">
      <c r="A201" s="316" t="s">
        <v>6732</v>
      </c>
      <c r="B201" s="420" t="s">
        <v>6733</v>
      </c>
      <c r="C201" s="464">
        <v>0</v>
      </c>
      <c r="D201" s="464">
        <v>0</v>
      </c>
      <c r="E201" s="464">
        <v>48</v>
      </c>
      <c r="F201" s="464">
        <v>40</v>
      </c>
      <c r="G201" s="410">
        <f t="shared" si="16"/>
        <v>48</v>
      </c>
      <c r="H201" s="312">
        <f t="shared" si="17"/>
        <v>40</v>
      </c>
      <c r="I201" s="425"/>
    </row>
    <row r="202" spans="1:9">
      <c r="A202" s="413" t="s">
        <v>6734</v>
      </c>
      <c r="B202" s="172" t="s">
        <v>6735</v>
      </c>
      <c r="C202" s="464">
        <v>1</v>
      </c>
      <c r="D202" s="464">
        <v>1</v>
      </c>
      <c r="E202" s="464">
        <v>1</v>
      </c>
      <c r="F202" s="464">
        <v>2</v>
      </c>
      <c r="G202" s="410">
        <f t="shared" si="16"/>
        <v>2</v>
      </c>
      <c r="H202" s="312">
        <f t="shared" si="17"/>
        <v>3</v>
      </c>
      <c r="I202" s="425"/>
    </row>
    <row r="203" spans="1:9">
      <c r="A203" s="318" t="s">
        <v>6736</v>
      </c>
      <c r="B203" s="172" t="s">
        <v>6737</v>
      </c>
      <c r="C203" s="464">
        <v>0</v>
      </c>
      <c r="D203" s="464">
        <v>0</v>
      </c>
      <c r="E203" s="464">
        <v>1</v>
      </c>
      <c r="F203" s="464">
        <v>3</v>
      </c>
      <c r="G203" s="410">
        <f t="shared" si="16"/>
        <v>1</v>
      </c>
      <c r="H203" s="312">
        <f t="shared" si="17"/>
        <v>3</v>
      </c>
      <c r="I203" s="425"/>
    </row>
    <row r="204" spans="1:9">
      <c r="A204" s="316" t="s">
        <v>6738</v>
      </c>
      <c r="B204" s="420" t="s">
        <v>6739</v>
      </c>
      <c r="C204" s="464">
        <v>2</v>
      </c>
      <c r="D204" s="464">
        <v>2</v>
      </c>
      <c r="E204" s="464">
        <v>14796</v>
      </c>
      <c r="F204" s="464">
        <v>14796</v>
      </c>
      <c r="G204" s="410">
        <f t="shared" si="16"/>
        <v>14798</v>
      </c>
      <c r="H204" s="312">
        <f t="shared" si="17"/>
        <v>14798</v>
      </c>
      <c r="I204" s="159"/>
    </row>
    <row r="205" spans="1:9">
      <c r="A205" s="194" t="s">
        <v>2295</v>
      </c>
      <c r="B205" s="152" t="s">
        <v>2296</v>
      </c>
      <c r="C205" s="464">
        <v>0</v>
      </c>
      <c r="D205" s="464">
        <v>0</v>
      </c>
      <c r="E205" s="464">
        <v>2</v>
      </c>
      <c r="F205" s="464">
        <v>2</v>
      </c>
      <c r="G205" s="410">
        <f t="shared" si="16"/>
        <v>2</v>
      </c>
      <c r="H205" s="312">
        <f t="shared" si="17"/>
        <v>2</v>
      </c>
      <c r="I205" s="159"/>
    </row>
    <row r="206" spans="1:9">
      <c r="A206" s="316" t="s">
        <v>2127</v>
      </c>
      <c r="B206" s="420" t="s">
        <v>2128</v>
      </c>
      <c r="C206" s="464">
        <v>0</v>
      </c>
      <c r="D206" s="464">
        <v>0</v>
      </c>
      <c r="E206" s="464">
        <v>472</v>
      </c>
      <c r="F206" s="464">
        <v>370</v>
      </c>
      <c r="G206" s="410">
        <f t="shared" si="16"/>
        <v>472</v>
      </c>
      <c r="H206" s="312">
        <f t="shared" si="17"/>
        <v>370</v>
      </c>
      <c r="I206" s="159"/>
    </row>
    <row r="207" spans="1:9">
      <c r="A207" s="316" t="s">
        <v>2129</v>
      </c>
      <c r="B207" s="420" t="s">
        <v>2130</v>
      </c>
      <c r="C207" s="464">
        <v>0</v>
      </c>
      <c r="D207" s="464">
        <v>0</v>
      </c>
      <c r="E207" s="464">
        <v>8</v>
      </c>
      <c r="F207" s="464">
        <v>10</v>
      </c>
      <c r="G207" s="410">
        <f t="shared" si="16"/>
        <v>8</v>
      </c>
      <c r="H207" s="312">
        <f t="shared" si="17"/>
        <v>10</v>
      </c>
      <c r="I207" s="159"/>
    </row>
    <row r="208" spans="1:9">
      <c r="A208" s="194" t="s">
        <v>2299</v>
      </c>
      <c r="B208" s="152" t="s">
        <v>2300</v>
      </c>
      <c r="C208" s="464">
        <v>0</v>
      </c>
      <c r="D208" s="464">
        <v>0</v>
      </c>
      <c r="E208" s="464">
        <v>11</v>
      </c>
      <c r="F208" s="464">
        <v>20</v>
      </c>
      <c r="G208" s="410">
        <f t="shared" si="16"/>
        <v>11</v>
      </c>
      <c r="H208" s="312">
        <f t="shared" si="17"/>
        <v>20</v>
      </c>
      <c r="I208" s="159"/>
    </row>
    <row r="209" spans="1:10">
      <c r="A209" s="194" t="s">
        <v>2301</v>
      </c>
      <c r="B209" s="152" t="s">
        <v>2302</v>
      </c>
      <c r="C209" s="464">
        <v>0</v>
      </c>
      <c r="D209" s="464">
        <v>0</v>
      </c>
      <c r="E209" s="464">
        <v>1</v>
      </c>
      <c r="F209" s="464">
        <v>2</v>
      </c>
      <c r="G209" s="410">
        <f t="shared" si="16"/>
        <v>1</v>
      </c>
      <c r="H209" s="312">
        <f t="shared" si="17"/>
        <v>2</v>
      </c>
      <c r="I209" s="159"/>
    </row>
    <row r="210" spans="1:10">
      <c r="A210" s="316" t="s">
        <v>2131</v>
      </c>
      <c r="B210" s="420" t="s">
        <v>2132</v>
      </c>
      <c r="C210" s="464">
        <v>593</v>
      </c>
      <c r="D210" s="464">
        <v>500</v>
      </c>
      <c r="E210" s="464">
        <v>22214</v>
      </c>
      <c r="F210" s="464">
        <v>22214</v>
      </c>
      <c r="G210" s="410">
        <f t="shared" si="16"/>
        <v>22807</v>
      </c>
      <c r="H210" s="312">
        <f t="shared" si="17"/>
        <v>22714</v>
      </c>
      <c r="I210" s="159"/>
    </row>
    <row r="211" spans="1:10">
      <c r="A211" s="313" t="s">
        <v>5384</v>
      </c>
      <c r="B211" s="152" t="s">
        <v>5385</v>
      </c>
      <c r="C211" s="464">
        <v>0</v>
      </c>
      <c r="D211" s="464">
        <v>0</v>
      </c>
      <c r="E211" s="464">
        <v>0</v>
      </c>
      <c r="F211" s="464">
        <v>2</v>
      </c>
      <c r="G211" s="410">
        <f t="shared" si="16"/>
        <v>0</v>
      </c>
      <c r="H211" s="312">
        <f t="shared" si="17"/>
        <v>2</v>
      </c>
      <c r="I211" s="159"/>
    </row>
    <row r="212" spans="1:10">
      <c r="A212" s="194" t="s">
        <v>2133</v>
      </c>
      <c r="B212" s="152" t="s">
        <v>2134</v>
      </c>
      <c r="C212" s="464">
        <v>0</v>
      </c>
      <c r="D212" s="464">
        <v>0</v>
      </c>
      <c r="E212" s="464">
        <v>7</v>
      </c>
      <c r="F212" s="464">
        <v>10</v>
      </c>
      <c r="G212" s="410">
        <f t="shared" si="16"/>
        <v>7</v>
      </c>
      <c r="H212" s="312">
        <f t="shared" si="17"/>
        <v>10</v>
      </c>
      <c r="I212" s="159"/>
    </row>
    <row r="213" spans="1:10">
      <c r="A213" s="316" t="s">
        <v>2303</v>
      </c>
      <c r="B213" s="420" t="s">
        <v>2304</v>
      </c>
      <c r="C213" s="464">
        <v>0</v>
      </c>
      <c r="D213" s="464">
        <v>0</v>
      </c>
      <c r="E213" s="464">
        <v>105</v>
      </c>
      <c r="F213" s="464">
        <v>100</v>
      </c>
      <c r="G213" s="410">
        <f t="shared" si="16"/>
        <v>105</v>
      </c>
      <c r="H213" s="312">
        <f t="shared" si="17"/>
        <v>100</v>
      </c>
      <c r="I213" s="159"/>
    </row>
    <row r="214" spans="1:10" ht="24">
      <c r="A214" s="316" t="s">
        <v>2305</v>
      </c>
      <c r="B214" s="420" t="s">
        <v>2306</v>
      </c>
      <c r="C214" s="464">
        <v>0</v>
      </c>
      <c r="D214" s="464">
        <v>0</v>
      </c>
      <c r="E214" s="464">
        <v>7</v>
      </c>
      <c r="F214" s="464">
        <v>10</v>
      </c>
      <c r="G214" s="410">
        <f t="shared" si="16"/>
        <v>7</v>
      </c>
      <c r="H214" s="312">
        <f t="shared" si="17"/>
        <v>10</v>
      </c>
      <c r="I214" s="159"/>
    </row>
    <row r="215" spans="1:10">
      <c r="A215" s="25" t="s">
        <v>2307</v>
      </c>
      <c r="B215" s="22" t="s">
        <v>2308</v>
      </c>
      <c r="C215" s="464">
        <v>0</v>
      </c>
      <c r="D215" s="464">
        <v>0</v>
      </c>
      <c r="E215" s="464">
        <v>1</v>
      </c>
      <c r="F215" s="464">
        <v>2</v>
      </c>
      <c r="G215" s="410">
        <f t="shared" si="16"/>
        <v>1</v>
      </c>
      <c r="H215" s="312">
        <f t="shared" si="17"/>
        <v>2</v>
      </c>
      <c r="I215" s="159"/>
    </row>
    <row r="216" spans="1:10">
      <c r="A216" s="18" t="s">
        <v>2311</v>
      </c>
      <c r="B216" s="19" t="s">
        <v>2312</v>
      </c>
      <c r="C216" s="464">
        <v>0</v>
      </c>
      <c r="D216" s="464">
        <v>0</v>
      </c>
      <c r="E216" s="464">
        <v>0</v>
      </c>
      <c r="F216" s="464">
        <v>5</v>
      </c>
      <c r="G216" s="410">
        <f t="shared" si="16"/>
        <v>0</v>
      </c>
      <c r="H216" s="312">
        <f t="shared" si="17"/>
        <v>5</v>
      </c>
      <c r="I216" s="159"/>
    </row>
    <row r="217" spans="1:10">
      <c r="A217" s="316" t="s">
        <v>6708</v>
      </c>
      <c r="B217" s="420" t="s">
        <v>6709</v>
      </c>
      <c r="C217" s="464">
        <v>0</v>
      </c>
      <c r="D217" s="464">
        <v>0</v>
      </c>
      <c r="E217" s="464">
        <v>25</v>
      </c>
      <c r="F217" s="464">
        <v>25</v>
      </c>
      <c r="G217" s="410">
        <f t="shared" si="16"/>
        <v>25</v>
      </c>
      <c r="H217" s="312">
        <f t="shared" si="17"/>
        <v>25</v>
      </c>
      <c r="I217" s="159"/>
    </row>
    <row r="218" spans="1:10">
      <c r="A218" s="316" t="s">
        <v>4950</v>
      </c>
      <c r="B218" s="420" t="s">
        <v>4951</v>
      </c>
      <c r="C218" s="464">
        <v>0</v>
      </c>
      <c r="D218" s="464">
        <v>3</v>
      </c>
      <c r="E218" s="464">
        <v>9</v>
      </c>
      <c r="F218" s="464">
        <v>15</v>
      </c>
      <c r="G218" s="410">
        <f t="shared" si="16"/>
        <v>9</v>
      </c>
      <c r="H218" s="312">
        <f t="shared" si="17"/>
        <v>18</v>
      </c>
      <c r="I218" s="159"/>
    </row>
    <row r="219" spans="1:10">
      <c r="A219" s="316" t="s">
        <v>6740</v>
      </c>
      <c r="B219" s="420" t="s">
        <v>6741</v>
      </c>
      <c r="C219" s="464">
        <v>1</v>
      </c>
      <c r="D219" s="464">
        <v>2</v>
      </c>
      <c r="E219" s="464">
        <v>3</v>
      </c>
      <c r="F219" s="464">
        <v>10</v>
      </c>
      <c r="G219" s="410">
        <f t="shared" si="16"/>
        <v>4</v>
      </c>
      <c r="H219" s="312">
        <f t="shared" si="17"/>
        <v>12</v>
      </c>
      <c r="I219" s="159"/>
    </row>
    <row r="220" spans="1:10">
      <c r="A220" s="316" t="s">
        <v>6742</v>
      </c>
      <c r="B220" s="420" t="s">
        <v>6743</v>
      </c>
      <c r="C220" s="464">
        <v>8720</v>
      </c>
      <c r="D220" s="464">
        <v>8720</v>
      </c>
      <c r="E220" s="464">
        <v>16819</v>
      </c>
      <c r="F220" s="464">
        <v>16819</v>
      </c>
      <c r="G220" s="410">
        <f t="shared" si="16"/>
        <v>25539</v>
      </c>
      <c r="H220" s="312">
        <f t="shared" si="17"/>
        <v>25539</v>
      </c>
      <c r="I220" s="159"/>
    </row>
    <row r="221" spans="1:10">
      <c r="A221" s="316" t="s">
        <v>6744</v>
      </c>
      <c r="B221" s="474" t="s">
        <v>6745</v>
      </c>
      <c r="C221" s="464">
        <v>0</v>
      </c>
      <c r="D221" s="464">
        <v>0</v>
      </c>
      <c r="E221" s="464">
        <v>1</v>
      </c>
      <c r="F221" s="464">
        <v>2</v>
      </c>
      <c r="G221" s="410">
        <f t="shared" si="16"/>
        <v>1</v>
      </c>
      <c r="H221" s="312">
        <f t="shared" si="17"/>
        <v>2</v>
      </c>
      <c r="I221" s="159"/>
    </row>
    <row r="222" spans="1:10">
      <c r="A222" s="316" t="s">
        <v>6746</v>
      </c>
      <c r="B222" s="474" t="s">
        <v>6747</v>
      </c>
      <c r="C222" s="464">
        <v>0</v>
      </c>
      <c r="D222" s="464">
        <v>0</v>
      </c>
      <c r="E222" s="464">
        <v>804</v>
      </c>
      <c r="F222" s="464">
        <v>804</v>
      </c>
      <c r="G222" s="410">
        <f t="shared" si="16"/>
        <v>804</v>
      </c>
      <c r="H222" s="312">
        <f t="shared" si="17"/>
        <v>804</v>
      </c>
      <c r="I222" s="159"/>
    </row>
    <row r="223" spans="1:10">
      <c r="A223" s="316" t="s">
        <v>6748</v>
      </c>
      <c r="B223" s="420" t="s">
        <v>6749</v>
      </c>
      <c r="C223" s="464">
        <v>0</v>
      </c>
      <c r="D223" s="464">
        <v>0</v>
      </c>
      <c r="E223" s="464">
        <v>12</v>
      </c>
      <c r="F223" s="464">
        <v>10</v>
      </c>
      <c r="G223" s="410">
        <f t="shared" si="16"/>
        <v>12</v>
      </c>
      <c r="H223" s="312">
        <f t="shared" si="17"/>
        <v>10</v>
      </c>
      <c r="I223" s="355"/>
      <c r="J223" s="68"/>
    </row>
    <row r="224" spans="1:10">
      <c r="A224" s="316" t="s">
        <v>6750</v>
      </c>
      <c r="B224" s="420" t="s">
        <v>6751</v>
      </c>
      <c r="C224" s="464">
        <v>280</v>
      </c>
      <c r="D224" s="464">
        <v>280</v>
      </c>
      <c r="E224" s="464">
        <v>58</v>
      </c>
      <c r="F224" s="464">
        <v>50</v>
      </c>
      <c r="G224" s="410">
        <f t="shared" si="16"/>
        <v>338</v>
      </c>
      <c r="H224" s="312">
        <f t="shared" si="17"/>
        <v>330</v>
      </c>
      <c r="I224" s="355"/>
      <c r="J224" s="68"/>
    </row>
    <row r="225" spans="1:10">
      <c r="A225" s="316" t="s">
        <v>6752</v>
      </c>
      <c r="B225" s="420" t="s">
        <v>6753</v>
      </c>
      <c r="C225" s="464">
        <v>94</v>
      </c>
      <c r="D225" s="464">
        <v>80</v>
      </c>
      <c r="E225" s="464">
        <v>18</v>
      </c>
      <c r="F225" s="464">
        <v>20</v>
      </c>
      <c r="G225" s="410">
        <f t="shared" si="16"/>
        <v>112</v>
      </c>
      <c r="H225" s="312">
        <f t="shared" si="17"/>
        <v>100</v>
      </c>
      <c r="I225" s="355"/>
      <c r="J225" s="68"/>
    </row>
    <row r="226" spans="1:10">
      <c r="A226" s="313" t="s">
        <v>2317</v>
      </c>
      <c r="B226" s="152" t="s">
        <v>2318</v>
      </c>
      <c r="C226" s="464">
        <v>0</v>
      </c>
      <c r="D226" s="464">
        <v>0</v>
      </c>
      <c r="E226" s="464">
        <v>0</v>
      </c>
      <c r="F226" s="464">
        <v>1</v>
      </c>
      <c r="G226" s="410">
        <f t="shared" si="16"/>
        <v>0</v>
      </c>
      <c r="H226" s="312">
        <f t="shared" si="17"/>
        <v>1</v>
      </c>
      <c r="I226" s="355"/>
      <c r="J226" s="68"/>
    </row>
    <row r="227" spans="1:10">
      <c r="A227" s="316" t="s">
        <v>2321</v>
      </c>
      <c r="B227" s="420" t="s">
        <v>2322</v>
      </c>
      <c r="C227" s="464">
        <v>0</v>
      </c>
      <c r="D227" s="464">
        <v>0</v>
      </c>
      <c r="E227" s="464">
        <v>215</v>
      </c>
      <c r="F227" s="464">
        <v>200</v>
      </c>
      <c r="G227" s="410">
        <f t="shared" si="16"/>
        <v>215</v>
      </c>
      <c r="H227" s="312">
        <f t="shared" si="17"/>
        <v>200</v>
      </c>
      <c r="I227" s="477"/>
      <c r="J227" s="68"/>
    </row>
    <row r="228" spans="1:10">
      <c r="A228" s="194" t="s">
        <v>2323</v>
      </c>
      <c r="B228" s="152" t="s">
        <v>2324</v>
      </c>
      <c r="C228" s="464">
        <v>0</v>
      </c>
      <c r="D228" s="464">
        <v>0</v>
      </c>
      <c r="E228" s="464">
        <v>214</v>
      </c>
      <c r="F228" s="464">
        <v>200</v>
      </c>
      <c r="G228" s="410">
        <f t="shared" si="16"/>
        <v>214</v>
      </c>
      <c r="H228" s="312">
        <f t="shared" si="17"/>
        <v>200</v>
      </c>
      <c r="I228" s="355"/>
      <c r="J228" s="68"/>
    </row>
    <row r="229" spans="1:10">
      <c r="A229" s="192" t="s">
        <v>2097</v>
      </c>
      <c r="B229" s="154" t="s">
        <v>2098</v>
      </c>
      <c r="C229" s="464">
        <v>2</v>
      </c>
      <c r="D229" s="464">
        <v>2</v>
      </c>
      <c r="E229" s="464">
        <v>1</v>
      </c>
      <c r="F229" s="464">
        <v>5</v>
      </c>
      <c r="G229" s="410">
        <f t="shared" si="16"/>
        <v>3</v>
      </c>
      <c r="H229" s="312">
        <f t="shared" si="17"/>
        <v>7</v>
      </c>
      <c r="I229" s="355"/>
      <c r="J229" s="68"/>
    </row>
    <row r="230" spans="1:10">
      <c r="A230" s="316" t="s">
        <v>2135</v>
      </c>
      <c r="B230" s="420" t="s">
        <v>2136</v>
      </c>
      <c r="C230" s="464">
        <v>396</v>
      </c>
      <c r="D230" s="464">
        <v>400</v>
      </c>
      <c r="E230" s="464">
        <v>9370</v>
      </c>
      <c r="F230" s="464">
        <v>9370</v>
      </c>
      <c r="G230" s="410">
        <f t="shared" si="16"/>
        <v>9766</v>
      </c>
      <c r="H230" s="312">
        <f t="shared" si="17"/>
        <v>9770</v>
      </c>
      <c r="I230" s="425"/>
    </row>
    <row r="231" spans="1:10">
      <c r="A231" s="313" t="s">
        <v>3084</v>
      </c>
      <c r="B231" s="200" t="s">
        <v>3085</v>
      </c>
      <c r="C231" s="464">
        <v>0</v>
      </c>
      <c r="D231" s="464">
        <v>0</v>
      </c>
      <c r="E231" s="464">
        <v>1569</v>
      </c>
      <c r="F231" s="464">
        <v>1500</v>
      </c>
      <c r="G231" s="410">
        <f t="shared" si="16"/>
        <v>1569</v>
      </c>
      <c r="H231" s="312">
        <f t="shared" si="17"/>
        <v>1500</v>
      </c>
      <c r="I231" s="159"/>
    </row>
    <row r="232" spans="1:10">
      <c r="A232" s="313" t="s">
        <v>6067</v>
      </c>
      <c r="B232" s="152" t="s">
        <v>6068</v>
      </c>
      <c r="C232" s="464">
        <v>0</v>
      </c>
      <c r="D232" s="464">
        <v>0</v>
      </c>
      <c r="E232" s="464">
        <v>0</v>
      </c>
      <c r="F232" s="464">
        <v>1</v>
      </c>
      <c r="G232" s="410">
        <f t="shared" si="16"/>
        <v>0</v>
      </c>
      <c r="H232" s="312">
        <f t="shared" si="17"/>
        <v>1</v>
      </c>
      <c r="I232" s="159"/>
    </row>
    <row r="233" spans="1:10">
      <c r="A233" s="316" t="s">
        <v>1800</v>
      </c>
      <c r="B233" s="420" t="s">
        <v>1801</v>
      </c>
      <c r="C233" s="464">
        <v>0</v>
      </c>
      <c r="D233" s="464">
        <v>0</v>
      </c>
      <c r="E233" s="464">
        <v>5</v>
      </c>
      <c r="F233" s="464">
        <v>5</v>
      </c>
      <c r="G233" s="410">
        <f t="shared" si="16"/>
        <v>5</v>
      </c>
      <c r="H233" s="312">
        <f t="shared" si="17"/>
        <v>5</v>
      </c>
      <c r="I233" s="425"/>
    </row>
    <row r="234" spans="1:10">
      <c r="A234" s="18" t="s">
        <v>2137</v>
      </c>
      <c r="B234" s="19" t="s">
        <v>2138</v>
      </c>
      <c r="C234" s="464">
        <v>1</v>
      </c>
      <c r="D234" s="464">
        <v>2</v>
      </c>
      <c r="E234" s="464">
        <v>11</v>
      </c>
      <c r="F234" s="464">
        <v>10</v>
      </c>
      <c r="G234" s="410">
        <f t="shared" si="16"/>
        <v>12</v>
      </c>
      <c r="H234" s="312">
        <f t="shared" si="17"/>
        <v>12</v>
      </c>
      <c r="I234" s="159"/>
    </row>
    <row r="235" spans="1:10">
      <c r="A235" s="316" t="s">
        <v>2066</v>
      </c>
      <c r="B235" s="420" t="s">
        <v>2067</v>
      </c>
      <c r="C235" s="464">
        <v>0</v>
      </c>
      <c r="D235" s="464">
        <v>0</v>
      </c>
      <c r="E235" s="464">
        <v>0</v>
      </c>
      <c r="F235" s="464">
        <v>2</v>
      </c>
      <c r="G235" s="410">
        <f t="shared" si="16"/>
        <v>0</v>
      </c>
      <c r="H235" s="312">
        <f t="shared" si="17"/>
        <v>2</v>
      </c>
      <c r="I235" s="425"/>
    </row>
    <row r="236" spans="1:10">
      <c r="A236" s="192" t="s">
        <v>2221</v>
      </c>
      <c r="B236" s="154" t="s">
        <v>2222</v>
      </c>
      <c r="C236" s="464">
        <v>4</v>
      </c>
      <c r="D236" s="464">
        <v>5</v>
      </c>
      <c r="E236" s="464">
        <v>7</v>
      </c>
      <c r="F236" s="464">
        <v>5</v>
      </c>
      <c r="G236" s="410">
        <f t="shared" si="16"/>
        <v>11</v>
      </c>
      <c r="H236" s="312">
        <f t="shared" si="17"/>
        <v>10</v>
      </c>
      <c r="I236" s="159"/>
    </row>
    <row r="237" spans="1:10">
      <c r="A237" s="313" t="s">
        <v>2631</v>
      </c>
      <c r="B237" s="152" t="s">
        <v>2632</v>
      </c>
      <c r="C237" s="464">
        <v>1</v>
      </c>
      <c r="D237" s="464">
        <v>2</v>
      </c>
      <c r="E237" s="464">
        <v>0</v>
      </c>
      <c r="F237" s="464">
        <v>1</v>
      </c>
      <c r="G237" s="410">
        <f t="shared" ref="G237:G300" si="18">C237+E237</f>
        <v>1</v>
      </c>
      <c r="H237" s="312">
        <f t="shared" ref="H237:H300" si="19">D237+F237</f>
        <v>3</v>
      </c>
      <c r="I237" s="159"/>
    </row>
    <row r="238" spans="1:10">
      <c r="A238" s="313" t="s">
        <v>2223</v>
      </c>
      <c r="B238" s="152" t="s">
        <v>2224</v>
      </c>
      <c r="C238" s="464">
        <v>0</v>
      </c>
      <c r="D238" s="464">
        <v>1</v>
      </c>
      <c r="E238" s="464">
        <v>1</v>
      </c>
      <c r="F238" s="464">
        <v>1</v>
      </c>
      <c r="G238" s="410">
        <f t="shared" si="18"/>
        <v>1</v>
      </c>
      <c r="H238" s="312">
        <f t="shared" si="19"/>
        <v>2</v>
      </c>
      <c r="I238" s="159"/>
    </row>
    <row r="239" spans="1:10">
      <c r="A239" s="194" t="s">
        <v>3450</v>
      </c>
      <c r="B239" s="152" t="s">
        <v>3451</v>
      </c>
      <c r="C239" s="464">
        <v>0</v>
      </c>
      <c r="D239" s="464">
        <v>0</v>
      </c>
      <c r="E239" s="464">
        <v>0</v>
      </c>
      <c r="F239" s="464">
        <v>3</v>
      </c>
      <c r="G239" s="410">
        <f t="shared" si="18"/>
        <v>0</v>
      </c>
      <c r="H239" s="312">
        <f t="shared" si="19"/>
        <v>3</v>
      </c>
      <c r="I239" s="159"/>
    </row>
    <row r="240" spans="1:10">
      <c r="A240" s="313" t="s">
        <v>1856</v>
      </c>
      <c r="B240" s="152" t="s">
        <v>1857</v>
      </c>
      <c r="C240" s="464">
        <v>0</v>
      </c>
      <c r="D240" s="464">
        <v>0</v>
      </c>
      <c r="E240" s="464">
        <v>9</v>
      </c>
      <c r="F240" s="464">
        <v>10</v>
      </c>
      <c r="G240" s="410">
        <f t="shared" si="18"/>
        <v>9</v>
      </c>
      <c r="H240" s="312">
        <f t="shared" si="19"/>
        <v>10</v>
      </c>
      <c r="I240" s="159"/>
    </row>
    <row r="241" spans="1:9">
      <c r="A241" s="316" t="s">
        <v>2155</v>
      </c>
      <c r="B241" s="420" t="s">
        <v>2156</v>
      </c>
      <c r="C241" s="464">
        <v>6</v>
      </c>
      <c r="D241" s="464">
        <v>5</v>
      </c>
      <c r="E241" s="464">
        <v>0</v>
      </c>
      <c r="F241" s="464">
        <v>2</v>
      </c>
      <c r="G241" s="410">
        <f t="shared" si="18"/>
        <v>6</v>
      </c>
      <c r="H241" s="312">
        <f t="shared" si="19"/>
        <v>7</v>
      </c>
      <c r="I241" s="425"/>
    </row>
    <row r="242" spans="1:9">
      <c r="A242" s="194" t="s">
        <v>2329</v>
      </c>
      <c r="B242" s="152" t="s">
        <v>2330</v>
      </c>
      <c r="C242" s="464">
        <v>0</v>
      </c>
      <c r="D242" s="464">
        <v>0</v>
      </c>
      <c r="E242" s="464">
        <v>3</v>
      </c>
      <c r="F242" s="464">
        <v>2</v>
      </c>
      <c r="G242" s="410">
        <f t="shared" si="18"/>
        <v>3</v>
      </c>
      <c r="H242" s="312">
        <f t="shared" si="19"/>
        <v>2</v>
      </c>
      <c r="I242" s="159"/>
    </row>
    <row r="243" spans="1:9">
      <c r="A243" s="359" t="s">
        <v>4973</v>
      </c>
      <c r="B243" s="317" t="s">
        <v>4974</v>
      </c>
      <c r="C243" s="464">
        <v>18600</v>
      </c>
      <c r="D243" s="464">
        <v>18600</v>
      </c>
      <c r="E243" s="464">
        <v>15435</v>
      </c>
      <c r="F243" s="464">
        <v>18000</v>
      </c>
      <c r="G243" s="410">
        <f t="shared" si="18"/>
        <v>34035</v>
      </c>
      <c r="H243" s="312">
        <f t="shared" si="19"/>
        <v>36600</v>
      </c>
      <c r="I243" s="478"/>
    </row>
    <row r="244" spans="1:9">
      <c r="A244" s="475" t="s">
        <v>6754</v>
      </c>
      <c r="B244" s="476" t="s">
        <v>6755</v>
      </c>
      <c r="C244" s="464">
        <v>18</v>
      </c>
      <c r="D244" s="464">
        <v>22</v>
      </c>
      <c r="E244" s="464">
        <v>1</v>
      </c>
      <c r="F244" s="464">
        <v>2</v>
      </c>
      <c r="G244" s="410">
        <f t="shared" si="18"/>
        <v>19</v>
      </c>
      <c r="H244" s="312">
        <f t="shared" si="19"/>
        <v>24</v>
      </c>
      <c r="I244" s="425"/>
    </row>
    <row r="245" spans="1:9">
      <c r="A245" s="475" t="s">
        <v>6756</v>
      </c>
      <c r="B245" s="476" t="s">
        <v>6757</v>
      </c>
      <c r="C245" s="464">
        <v>15</v>
      </c>
      <c r="D245" s="464">
        <v>20</v>
      </c>
      <c r="E245" s="464">
        <v>10</v>
      </c>
      <c r="F245" s="464">
        <v>10</v>
      </c>
      <c r="G245" s="410">
        <f t="shared" si="18"/>
        <v>25</v>
      </c>
      <c r="H245" s="312">
        <f t="shared" si="19"/>
        <v>30</v>
      </c>
      <c r="I245" s="425"/>
    </row>
    <row r="246" spans="1:9">
      <c r="A246" s="316" t="s">
        <v>6758</v>
      </c>
      <c r="B246" s="10" t="s">
        <v>6759</v>
      </c>
      <c r="C246" s="464">
        <v>2</v>
      </c>
      <c r="D246" s="464">
        <v>2</v>
      </c>
      <c r="E246" s="464">
        <v>2</v>
      </c>
      <c r="F246" s="464">
        <v>2</v>
      </c>
      <c r="G246" s="410">
        <f t="shared" si="18"/>
        <v>4</v>
      </c>
      <c r="H246" s="312">
        <f t="shared" si="19"/>
        <v>4</v>
      </c>
      <c r="I246" s="471"/>
    </row>
    <row r="247" spans="1:9">
      <c r="A247" s="475" t="s">
        <v>6760</v>
      </c>
      <c r="B247" s="476" t="s">
        <v>6761</v>
      </c>
      <c r="C247" s="464">
        <v>27</v>
      </c>
      <c r="D247" s="464">
        <v>50</v>
      </c>
      <c r="E247" s="464">
        <v>9</v>
      </c>
      <c r="F247" s="464">
        <v>7</v>
      </c>
      <c r="G247" s="410">
        <f t="shared" si="18"/>
        <v>36</v>
      </c>
      <c r="H247" s="312">
        <f t="shared" si="19"/>
        <v>57</v>
      </c>
      <c r="I247" s="425"/>
    </row>
    <row r="248" spans="1:9">
      <c r="A248" s="316" t="s">
        <v>6762</v>
      </c>
      <c r="B248" s="420" t="s">
        <v>6763</v>
      </c>
      <c r="C248" s="464">
        <v>0</v>
      </c>
      <c r="D248" s="464">
        <v>0</v>
      </c>
      <c r="E248" s="464">
        <v>0</v>
      </c>
      <c r="F248" s="464">
        <v>2</v>
      </c>
      <c r="G248" s="410">
        <f t="shared" si="18"/>
        <v>0</v>
      </c>
      <c r="H248" s="312">
        <f t="shared" si="19"/>
        <v>2</v>
      </c>
      <c r="I248" s="425"/>
    </row>
    <row r="249" spans="1:9">
      <c r="A249" s="316" t="s">
        <v>6764</v>
      </c>
      <c r="B249" s="420" t="s">
        <v>6765</v>
      </c>
      <c r="C249" s="464">
        <v>0</v>
      </c>
      <c r="D249" s="464">
        <v>0</v>
      </c>
      <c r="E249" s="464">
        <v>1</v>
      </c>
      <c r="F249" s="464">
        <v>2</v>
      </c>
      <c r="G249" s="410">
        <f t="shared" si="18"/>
        <v>1</v>
      </c>
      <c r="H249" s="312">
        <f t="shared" si="19"/>
        <v>2</v>
      </c>
      <c r="I249" s="425"/>
    </row>
    <row r="250" spans="1:9">
      <c r="A250" s="313" t="s">
        <v>4432</v>
      </c>
      <c r="B250" s="152" t="s">
        <v>4433</v>
      </c>
      <c r="C250" s="464">
        <v>0</v>
      </c>
      <c r="D250" s="464">
        <v>0</v>
      </c>
      <c r="E250" s="464">
        <v>3</v>
      </c>
      <c r="F250" s="464">
        <v>4</v>
      </c>
      <c r="G250" s="410">
        <f t="shared" si="18"/>
        <v>3</v>
      </c>
      <c r="H250" s="312">
        <f t="shared" si="19"/>
        <v>4</v>
      </c>
      <c r="I250" s="159"/>
    </row>
    <row r="251" spans="1:9">
      <c r="A251" s="316" t="s">
        <v>6766</v>
      </c>
      <c r="B251" s="420" t="s">
        <v>6767</v>
      </c>
      <c r="C251" s="464">
        <v>0</v>
      </c>
      <c r="D251" s="464">
        <v>0</v>
      </c>
      <c r="E251" s="464">
        <v>1</v>
      </c>
      <c r="F251" s="464">
        <v>2</v>
      </c>
      <c r="G251" s="410">
        <f t="shared" si="18"/>
        <v>1</v>
      </c>
      <c r="H251" s="312">
        <f t="shared" si="19"/>
        <v>2</v>
      </c>
      <c r="I251" s="425"/>
    </row>
    <row r="252" spans="1:9">
      <c r="A252" s="313" t="s">
        <v>4438</v>
      </c>
      <c r="B252" s="152" t="s">
        <v>4439</v>
      </c>
      <c r="C252" s="464">
        <v>0</v>
      </c>
      <c r="D252" s="464">
        <v>0</v>
      </c>
      <c r="E252" s="464">
        <v>11</v>
      </c>
      <c r="F252" s="464">
        <v>8</v>
      </c>
      <c r="G252" s="410">
        <f t="shared" si="18"/>
        <v>11</v>
      </c>
      <c r="H252" s="312">
        <f t="shared" si="19"/>
        <v>8</v>
      </c>
      <c r="I252" s="159"/>
    </row>
    <row r="253" spans="1:9">
      <c r="A253" s="316" t="s">
        <v>6768</v>
      </c>
      <c r="B253" s="420" t="s">
        <v>6769</v>
      </c>
      <c r="C253" s="464">
        <v>29</v>
      </c>
      <c r="D253" s="464">
        <v>50</v>
      </c>
      <c r="E253" s="464">
        <v>3</v>
      </c>
      <c r="F253" s="464">
        <v>2</v>
      </c>
      <c r="G253" s="410">
        <f t="shared" si="18"/>
        <v>32</v>
      </c>
      <c r="H253" s="312">
        <f t="shared" si="19"/>
        <v>52</v>
      </c>
      <c r="I253" s="425"/>
    </row>
    <row r="254" spans="1:9">
      <c r="A254" s="316" t="s">
        <v>2252</v>
      </c>
      <c r="B254" s="420" t="s">
        <v>6770</v>
      </c>
      <c r="C254" s="464">
        <v>219</v>
      </c>
      <c r="D254" s="464">
        <v>250</v>
      </c>
      <c r="E254" s="464">
        <v>42</v>
      </c>
      <c r="F254" s="464">
        <v>35</v>
      </c>
      <c r="G254" s="410">
        <f t="shared" si="18"/>
        <v>261</v>
      </c>
      <c r="H254" s="312">
        <f t="shared" si="19"/>
        <v>285</v>
      </c>
      <c r="I254" s="425"/>
    </row>
    <row r="255" spans="1:9">
      <c r="A255" s="316" t="s">
        <v>6771</v>
      </c>
      <c r="B255" s="420" t="s">
        <v>6772</v>
      </c>
      <c r="C255" s="464">
        <v>126</v>
      </c>
      <c r="D255" s="464">
        <v>120</v>
      </c>
      <c r="E255" s="464">
        <v>74</v>
      </c>
      <c r="F255" s="464">
        <v>60</v>
      </c>
      <c r="G255" s="410">
        <f t="shared" si="18"/>
        <v>200</v>
      </c>
      <c r="H255" s="312">
        <f t="shared" si="19"/>
        <v>180</v>
      </c>
      <c r="I255" s="425"/>
    </row>
    <row r="256" spans="1:9">
      <c r="A256" s="316" t="s">
        <v>6773</v>
      </c>
      <c r="B256" s="420" t="s">
        <v>6774</v>
      </c>
      <c r="C256" s="464">
        <v>409</v>
      </c>
      <c r="D256" s="464">
        <v>409</v>
      </c>
      <c r="E256" s="464">
        <v>14</v>
      </c>
      <c r="F256" s="464">
        <v>30</v>
      </c>
      <c r="G256" s="410">
        <f t="shared" si="18"/>
        <v>423</v>
      </c>
      <c r="H256" s="312">
        <f t="shared" si="19"/>
        <v>439</v>
      </c>
      <c r="I256" s="425"/>
    </row>
    <row r="257" spans="1:9">
      <c r="A257" s="316" t="s">
        <v>6775</v>
      </c>
      <c r="B257" s="420" t="s">
        <v>6776</v>
      </c>
      <c r="C257" s="464">
        <v>1</v>
      </c>
      <c r="D257" s="464">
        <v>1</v>
      </c>
      <c r="E257" s="464">
        <v>2</v>
      </c>
      <c r="F257" s="464">
        <v>2</v>
      </c>
      <c r="G257" s="410">
        <f t="shared" si="18"/>
        <v>3</v>
      </c>
      <c r="H257" s="312">
        <f t="shared" si="19"/>
        <v>3</v>
      </c>
      <c r="I257" s="425"/>
    </row>
    <row r="258" spans="1:9">
      <c r="A258" s="316" t="s">
        <v>6777</v>
      </c>
      <c r="B258" s="420" t="s">
        <v>6778</v>
      </c>
      <c r="C258" s="464">
        <v>0</v>
      </c>
      <c r="D258" s="464">
        <v>0</v>
      </c>
      <c r="E258" s="464">
        <v>0</v>
      </c>
      <c r="F258" s="464">
        <v>2</v>
      </c>
      <c r="G258" s="410">
        <f t="shared" si="18"/>
        <v>0</v>
      </c>
      <c r="H258" s="312">
        <f t="shared" si="19"/>
        <v>2</v>
      </c>
      <c r="I258" s="425"/>
    </row>
    <row r="259" spans="1:9">
      <c r="A259" s="316" t="s">
        <v>4979</v>
      </c>
      <c r="B259" s="420" t="s">
        <v>4980</v>
      </c>
      <c r="C259" s="464">
        <v>0</v>
      </c>
      <c r="D259" s="464">
        <v>0</v>
      </c>
      <c r="E259" s="464">
        <v>39</v>
      </c>
      <c r="F259" s="464">
        <v>35</v>
      </c>
      <c r="G259" s="410">
        <f t="shared" si="18"/>
        <v>39</v>
      </c>
      <c r="H259" s="312">
        <f t="shared" si="19"/>
        <v>35</v>
      </c>
      <c r="I259" s="425"/>
    </row>
    <row r="260" spans="1:9">
      <c r="A260" s="194" t="s">
        <v>6779</v>
      </c>
      <c r="B260" s="152" t="s">
        <v>6780</v>
      </c>
      <c r="C260" s="464">
        <v>0</v>
      </c>
      <c r="D260" s="464">
        <v>0</v>
      </c>
      <c r="E260" s="464">
        <v>0</v>
      </c>
      <c r="F260" s="464">
        <v>1</v>
      </c>
      <c r="G260" s="410">
        <f t="shared" si="18"/>
        <v>0</v>
      </c>
      <c r="H260" s="312">
        <f t="shared" si="19"/>
        <v>1</v>
      </c>
      <c r="I260" s="159"/>
    </row>
    <row r="261" spans="1:9">
      <c r="A261" s="316" t="s">
        <v>6781</v>
      </c>
      <c r="B261" s="420" t="s">
        <v>6782</v>
      </c>
      <c r="C261" s="464">
        <v>359</v>
      </c>
      <c r="D261" s="464">
        <v>359</v>
      </c>
      <c r="E261" s="464">
        <v>977</v>
      </c>
      <c r="F261" s="464">
        <v>977</v>
      </c>
      <c r="G261" s="410">
        <f t="shared" si="18"/>
        <v>1336</v>
      </c>
      <c r="H261" s="312">
        <f t="shared" si="19"/>
        <v>1336</v>
      </c>
      <c r="I261" s="425"/>
    </row>
    <row r="262" spans="1:9">
      <c r="A262" s="316" t="s">
        <v>6783</v>
      </c>
      <c r="B262" s="420" t="s">
        <v>6784</v>
      </c>
      <c r="C262" s="464">
        <v>3</v>
      </c>
      <c r="D262" s="464">
        <v>5</v>
      </c>
      <c r="E262" s="464">
        <v>12</v>
      </c>
      <c r="F262" s="464">
        <v>12</v>
      </c>
      <c r="G262" s="410">
        <f t="shared" si="18"/>
        <v>15</v>
      </c>
      <c r="H262" s="312">
        <f t="shared" si="19"/>
        <v>17</v>
      </c>
      <c r="I262" s="159"/>
    </row>
    <row r="263" spans="1:9">
      <c r="A263" s="316" t="s">
        <v>6785</v>
      </c>
      <c r="B263" s="420" t="s">
        <v>6786</v>
      </c>
      <c r="C263" s="464">
        <v>34</v>
      </c>
      <c r="D263" s="464">
        <v>30</v>
      </c>
      <c r="E263" s="464">
        <v>204</v>
      </c>
      <c r="F263" s="464">
        <v>170</v>
      </c>
      <c r="G263" s="410">
        <f t="shared" si="18"/>
        <v>238</v>
      </c>
      <c r="H263" s="312">
        <f t="shared" si="19"/>
        <v>200</v>
      </c>
      <c r="I263" s="159"/>
    </row>
    <row r="264" spans="1:9">
      <c r="A264" s="316" t="s">
        <v>6787</v>
      </c>
      <c r="B264" s="10" t="s">
        <v>6788</v>
      </c>
      <c r="C264" s="464">
        <v>8</v>
      </c>
      <c r="D264" s="464">
        <v>7</v>
      </c>
      <c r="E264" s="464">
        <v>14</v>
      </c>
      <c r="F264" s="464">
        <v>10</v>
      </c>
      <c r="G264" s="410">
        <f t="shared" si="18"/>
        <v>22</v>
      </c>
      <c r="H264" s="312">
        <f t="shared" si="19"/>
        <v>17</v>
      </c>
      <c r="I264" s="471"/>
    </row>
    <row r="265" spans="1:9">
      <c r="A265" s="316" t="s">
        <v>6789</v>
      </c>
      <c r="B265" s="469" t="s">
        <v>6790</v>
      </c>
      <c r="C265" s="464">
        <v>7</v>
      </c>
      <c r="D265" s="464">
        <v>6</v>
      </c>
      <c r="E265" s="464">
        <v>86</v>
      </c>
      <c r="F265" s="464">
        <v>100</v>
      </c>
      <c r="G265" s="410">
        <f t="shared" si="18"/>
        <v>93</v>
      </c>
      <c r="H265" s="312">
        <f t="shared" si="19"/>
        <v>106</v>
      </c>
      <c r="I265" s="159"/>
    </row>
    <row r="266" spans="1:9">
      <c r="A266" s="25" t="s">
        <v>6791</v>
      </c>
      <c r="B266" s="469" t="s">
        <v>6792</v>
      </c>
      <c r="C266" s="464">
        <v>0</v>
      </c>
      <c r="D266" s="464">
        <v>0</v>
      </c>
      <c r="E266" s="464">
        <v>23</v>
      </c>
      <c r="F266" s="464">
        <v>18</v>
      </c>
      <c r="G266" s="410">
        <f t="shared" si="18"/>
        <v>23</v>
      </c>
      <c r="H266" s="312">
        <f t="shared" si="19"/>
        <v>18</v>
      </c>
      <c r="I266" s="159"/>
    </row>
    <row r="267" spans="1:9">
      <c r="A267" s="194" t="s">
        <v>6793</v>
      </c>
      <c r="B267" s="152" t="s">
        <v>6794</v>
      </c>
      <c r="C267" s="464">
        <v>0</v>
      </c>
      <c r="D267" s="464">
        <v>0</v>
      </c>
      <c r="E267" s="464">
        <v>50</v>
      </c>
      <c r="F267" s="464">
        <v>50</v>
      </c>
      <c r="G267" s="410">
        <f t="shared" si="18"/>
        <v>50</v>
      </c>
      <c r="H267" s="312">
        <f t="shared" si="19"/>
        <v>50</v>
      </c>
      <c r="I267" s="159"/>
    </row>
    <row r="268" spans="1:9">
      <c r="A268" s="413" t="s">
        <v>6795</v>
      </c>
      <c r="B268" s="453" t="s">
        <v>6796</v>
      </c>
      <c r="C268" s="464">
        <v>0</v>
      </c>
      <c r="D268" s="464">
        <v>0</v>
      </c>
      <c r="E268" s="464">
        <v>0</v>
      </c>
      <c r="F268" s="464">
        <v>2</v>
      </c>
      <c r="G268" s="410">
        <f t="shared" si="18"/>
        <v>0</v>
      </c>
      <c r="H268" s="312">
        <f t="shared" si="19"/>
        <v>2</v>
      </c>
      <c r="I268" s="159"/>
    </row>
    <row r="269" spans="1:9">
      <c r="A269" s="250" t="s">
        <v>6797</v>
      </c>
      <c r="B269" s="246" t="s">
        <v>6798</v>
      </c>
      <c r="C269" s="464">
        <v>0</v>
      </c>
      <c r="D269" s="464">
        <v>0</v>
      </c>
      <c r="E269" s="464">
        <v>27</v>
      </c>
      <c r="F269" s="464">
        <v>25</v>
      </c>
      <c r="G269" s="410">
        <f t="shared" si="18"/>
        <v>27</v>
      </c>
      <c r="H269" s="312">
        <f t="shared" si="19"/>
        <v>25</v>
      </c>
      <c r="I269" s="159"/>
    </row>
    <row r="270" spans="1:9">
      <c r="A270" s="479" t="s">
        <v>2157</v>
      </c>
      <c r="B270" s="453" t="s">
        <v>2158</v>
      </c>
      <c r="C270" s="464">
        <v>7</v>
      </c>
      <c r="D270" s="441">
        <v>5</v>
      </c>
      <c r="E270" s="464">
        <v>2018</v>
      </c>
      <c r="F270" s="441">
        <v>2018</v>
      </c>
      <c r="G270" s="410">
        <f t="shared" si="18"/>
        <v>2025</v>
      </c>
      <c r="H270" s="312">
        <f t="shared" si="19"/>
        <v>2023</v>
      </c>
      <c r="I270" s="159"/>
    </row>
    <row r="271" spans="1:9">
      <c r="A271" s="316" t="s">
        <v>6799</v>
      </c>
      <c r="B271" s="420" t="s">
        <v>6800</v>
      </c>
      <c r="C271" s="464">
        <v>0</v>
      </c>
      <c r="D271" s="464">
        <v>0</v>
      </c>
      <c r="E271" s="464">
        <v>12</v>
      </c>
      <c r="F271" s="464">
        <v>25</v>
      </c>
      <c r="G271" s="410">
        <f t="shared" si="18"/>
        <v>12</v>
      </c>
      <c r="H271" s="312">
        <f t="shared" si="19"/>
        <v>25</v>
      </c>
      <c r="I271" s="159"/>
    </row>
    <row r="272" spans="1:9">
      <c r="A272" s="194" t="s">
        <v>6103</v>
      </c>
      <c r="B272" s="152" t="s">
        <v>6104</v>
      </c>
      <c r="C272" s="464">
        <v>0</v>
      </c>
      <c r="D272" s="464">
        <v>0</v>
      </c>
      <c r="E272" s="464">
        <v>0</v>
      </c>
      <c r="F272" s="464">
        <v>2</v>
      </c>
      <c r="G272" s="410">
        <f t="shared" si="18"/>
        <v>0</v>
      </c>
      <c r="H272" s="312">
        <f t="shared" si="19"/>
        <v>2</v>
      </c>
      <c r="I272" s="159"/>
    </row>
    <row r="273" spans="1:9">
      <c r="A273" s="18" t="s">
        <v>2161</v>
      </c>
      <c r="B273" s="19" t="s">
        <v>2162</v>
      </c>
      <c r="C273" s="464">
        <v>220</v>
      </c>
      <c r="D273" s="464">
        <v>180</v>
      </c>
      <c r="E273" s="464">
        <v>9031</v>
      </c>
      <c r="F273" s="464">
        <v>9031</v>
      </c>
      <c r="G273" s="410">
        <f t="shared" si="18"/>
        <v>9251</v>
      </c>
      <c r="H273" s="312">
        <f t="shared" si="19"/>
        <v>9211</v>
      </c>
      <c r="I273" s="159"/>
    </row>
    <row r="274" spans="1:9">
      <c r="A274" s="316" t="s">
        <v>3929</v>
      </c>
      <c r="B274" s="420" t="s">
        <v>3930</v>
      </c>
      <c r="C274" s="464">
        <v>0</v>
      </c>
      <c r="D274" s="464">
        <v>0</v>
      </c>
      <c r="E274" s="464">
        <v>0</v>
      </c>
      <c r="F274" s="464">
        <v>1</v>
      </c>
      <c r="G274" s="410">
        <f t="shared" si="18"/>
        <v>0</v>
      </c>
      <c r="H274" s="312">
        <f t="shared" si="19"/>
        <v>1</v>
      </c>
      <c r="I274" s="159"/>
    </row>
    <row r="275" spans="1:9">
      <c r="A275" s="194" t="s">
        <v>5098</v>
      </c>
      <c r="B275" s="152" t="s">
        <v>5099</v>
      </c>
      <c r="C275" s="464">
        <v>0</v>
      </c>
      <c r="D275" s="464">
        <v>0</v>
      </c>
      <c r="E275" s="464">
        <v>0</v>
      </c>
      <c r="F275" s="464">
        <v>1</v>
      </c>
      <c r="G275" s="410">
        <f t="shared" si="18"/>
        <v>0</v>
      </c>
      <c r="H275" s="312">
        <f t="shared" si="19"/>
        <v>1</v>
      </c>
      <c r="I275" s="159"/>
    </row>
    <row r="276" spans="1:9">
      <c r="A276" s="316" t="s">
        <v>6801</v>
      </c>
      <c r="B276" s="420" t="s">
        <v>6802</v>
      </c>
      <c r="C276" s="464">
        <v>2</v>
      </c>
      <c r="D276" s="464">
        <v>2</v>
      </c>
      <c r="E276" s="464">
        <v>4</v>
      </c>
      <c r="F276" s="464">
        <v>1</v>
      </c>
      <c r="G276" s="410">
        <f t="shared" si="18"/>
        <v>6</v>
      </c>
      <c r="H276" s="312">
        <f t="shared" si="19"/>
        <v>3</v>
      </c>
      <c r="I276" s="159"/>
    </row>
    <row r="277" spans="1:9">
      <c r="A277" s="316" t="s">
        <v>6803</v>
      </c>
      <c r="B277" s="420" t="s">
        <v>6804</v>
      </c>
      <c r="C277" s="464">
        <v>1</v>
      </c>
      <c r="D277" s="464">
        <v>2</v>
      </c>
      <c r="E277" s="464">
        <v>6</v>
      </c>
      <c r="F277" s="464">
        <v>10</v>
      </c>
      <c r="G277" s="410">
        <f t="shared" si="18"/>
        <v>7</v>
      </c>
      <c r="H277" s="312">
        <f t="shared" si="19"/>
        <v>12</v>
      </c>
      <c r="I277" s="159"/>
    </row>
    <row r="278" spans="1:9">
      <c r="A278" s="316" t="s">
        <v>6805</v>
      </c>
      <c r="B278" s="420" t="s">
        <v>6806</v>
      </c>
      <c r="C278" s="464">
        <v>1</v>
      </c>
      <c r="D278" s="464">
        <v>3</v>
      </c>
      <c r="E278" s="464">
        <v>0</v>
      </c>
      <c r="F278" s="464">
        <v>2</v>
      </c>
      <c r="G278" s="410">
        <f t="shared" si="18"/>
        <v>1</v>
      </c>
      <c r="H278" s="312">
        <f t="shared" si="19"/>
        <v>5</v>
      </c>
      <c r="I278" s="159"/>
    </row>
    <row r="279" spans="1:9">
      <c r="A279" s="316" t="s">
        <v>6807</v>
      </c>
      <c r="B279" s="420" t="s">
        <v>6808</v>
      </c>
      <c r="C279" s="464">
        <v>0</v>
      </c>
      <c r="D279" s="464">
        <v>0</v>
      </c>
      <c r="E279" s="464">
        <v>1</v>
      </c>
      <c r="F279" s="464">
        <v>2</v>
      </c>
      <c r="G279" s="410">
        <f t="shared" si="18"/>
        <v>1</v>
      </c>
      <c r="H279" s="312">
        <f t="shared" si="19"/>
        <v>2</v>
      </c>
      <c r="I279" s="159"/>
    </row>
    <row r="280" spans="1:9">
      <c r="A280" s="316" t="s">
        <v>6809</v>
      </c>
      <c r="B280" s="420" t="s">
        <v>6810</v>
      </c>
      <c r="C280" s="464">
        <v>0</v>
      </c>
      <c r="D280" s="464">
        <v>0</v>
      </c>
      <c r="E280" s="464">
        <v>26</v>
      </c>
      <c r="F280" s="464">
        <v>25</v>
      </c>
      <c r="G280" s="410">
        <f t="shared" si="18"/>
        <v>26</v>
      </c>
      <c r="H280" s="312">
        <f t="shared" si="19"/>
        <v>25</v>
      </c>
      <c r="I280" s="159"/>
    </row>
    <row r="281" spans="1:9">
      <c r="A281" s="316" t="s">
        <v>6811</v>
      </c>
      <c r="B281" s="420" t="s">
        <v>6812</v>
      </c>
      <c r="C281" s="464">
        <v>0</v>
      </c>
      <c r="D281" s="464">
        <v>1</v>
      </c>
      <c r="E281" s="464">
        <v>394</v>
      </c>
      <c r="F281" s="464">
        <v>350</v>
      </c>
      <c r="G281" s="410">
        <f t="shared" si="18"/>
        <v>394</v>
      </c>
      <c r="H281" s="312">
        <f t="shared" si="19"/>
        <v>351</v>
      </c>
      <c r="I281" s="159"/>
    </row>
    <row r="282" spans="1:9">
      <c r="A282" s="316" t="s">
        <v>6813</v>
      </c>
      <c r="B282" s="420" t="s">
        <v>6814</v>
      </c>
      <c r="C282" s="464">
        <v>0</v>
      </c>
      <c r="D282" s="464">
        <v>0</v>
      </c>
      <c r="E282" s="464">
        <v>264</v>
      </c>
      <c r="F282" s="464">
        <v>300</v>
      </c>
      <c r="G282" s="410">
        <f t="shared" si="18"/>
        <v>264</v>
      </c>
      <c r="H282" s="312">
        <f t="shared" si="19"/>
        <v>300</v>
      </c>
      <c r="I282" s="159"/>
    </row>
    <row r="283" spans="1:9">
      <c r="A283" s="316" t="s">
        <v>6815</v>
      </c>
      <c r="B283" s="469" t="s">
        <v>6816</v>
      </c>
      <c r="C283" s="464">
        <v>0</v>
      </c>
      <c r="D283" s="464">
        <v>0</v>
      </c>
      <c r="E283" s="464">
        <v>2</v>
      </c>
      <c r="F283" s="464">
        <v>5</v>
      </c>
      <c r="G283" s="410">
        <f t="shared" si="18"/>
        <v>2</v>
      </c>
      <c r="H283" s="312">
        <f t="shared" si="19"/>
        <v>5</v>
      </c>
      <c r="I283" s="159"/>
    </row>
    <row r="284" spans="1:9">
      <c r="A284" s="316" t="s">
        <v>6817</v>
      </c>
      <c r="B284" s="469" t="s">
        <v>6818</v>
      </c>
      <c r="C284" s="464">
        <v>0</v>
      </c>
      <c r="D284" s="464">
        <v>0</v>
      </c>
      <c r="E284" s="464">
        <v>0</v>
      </c>
      <c r="F284" s="464">
        <v>2</v>
      </c>
      <c r="G284" s="410">
        <f t="shared" si="18"/>
        <v>0</v>
      </c>
      <c r="H284" s="312">
        <f t="shared" si="19"/>
        <v>2</v>
      </c>
      <c r="I284" s="159"/>
    </row>
    <row r="285" spans="1:9">
      <c r="A285" s="316" t="s">
        <v>6819</v>
      </c>
      <c r="B285" s="420" t="s">
        <v>6820</v>
      </c>
      <c r="C285" s="464">
        <v>0</v>
      </c>
      <c r="D285" s="464">
        <v>0</v>
      </c>
      <c r="E285" s="464">
        <v>1797</v>
      </c>
      <c r="F285" s="464">
        <v>1800</v>
      </c>
      <c r="G285" s="410">
        <f t="shared" si="18"/>
        <v>1797</v>
      </c>
      <c r="H285" s="312">
        <f t="shared" si="19"/>
        <v>1800</v>
      </c>
      <c r="I285" s="159"/>
    </row>
    <row r="286" spans="1:9">
      <c r="A286" s="316" t="s">
        <v>6821</v>
      </c>
      <c r="B286" s="420" t="s">
        <v>6822</v>
      </c>
      <c r="C286" s="464">
        <v>0</v>
      </c>
      <c r="D286" s="464">
        <v>0</v>
      </c>
      <c r="E286" s="464">
        <v>56</v>
      </c>
      <c r="F286" s="464">
        <v>60</v>
      </c>
      <c r="G286" s="410">
        <f t="shared" si="18"/>
        <v>56</v>
      </c>
      <c r="H286" s="312">
        <f t="shared" si="19"/>
        <v>60</v>
      </c>
      <c r="I286" s="159"/>
    </row>
    <row r="287" spans="1:9">
      <c r="A287" s="316" t="s">
        <v>6823</v>
      </c>
      <c r="B287" s="420" t="s">
        <v>6824</v>
      </c>
      <c r="C287" s="464">
        <v>0</v>
      </c>
      <c r="D287" s="464">
        <v>0</v>
      </c>
      <c r="E287" s="464">
        <v>2602</v>
      </c>
      <c r="F287" s="464">
        <v>2602</v>
      </c>
      <c r="G287" s="410">
        <f t="shared" si="18"/>
        <v>2602</v>
      </c>
      <c r="H287" s="312">
        <f t="shared" si="19"/>
        <v>2602</v>
      </c>
      <c r="I287" s="159"/>
    </row>
    <row r="288" spans="1:9">
      <c r="A288" s="316" t="s">
        <v>6825</v>
      </c>
      <c r="B288" s="420" t="s">
        <v>6826</v>
      </c>
      <c r="C288" s="464">
        <v>0</v>
      </c>
      <c r="D288" s="464">
        <v>0</v>
      </c>
      <c r="E288" s="464">
        <v>4179</v>
      </c>
      <c r="F288" s="464">
        <v>4179</v>
      </c>
      <c r="G288" s="410">
        <f t="shared" si="18"/>
        <v>4179</v>
      </c>
      <c r="H288" s="312">
        <f t="shared" si="19"/>
        <v>4179</v>
      </c>
      <c r="I288" s="159"/>
    </row>
    <row r="289" spans="1:9">
      <c r="A289" s="316" t="s">
        <v>6827</v>
      </c>
      <c r="B289" s="420" t="s">
        <v>6828</v>
      </c>
      <c r="C289" s="464">
        <v>0</v>
      </c>
      <c r="D289" s="464">
        <v>0</v>
      </c>
      <c r="E289" s="464">
        <v>12</v>
      </c>
      <c r="F289" s="464">
        <v>20</v>
      </c>
      <c r="G289" s="410">
        <f t="shared" si="18"/>
        <v>12</v>
      </c>
      <c r="H289" s="312">
        <f t="shared" si="19"/>
        <v>20</v>
      </c>
      <c r="I289" s="159"/>
    </row>
    <row r="290" spans="1:9">
      <c r="A290" s="316" t="s">
        <v>6829</v>
      </c>
      <c r="B290" s="420" t="s">
        <v>6830</v>
      </c>
      <c r="C290" s="464">
        <v>0</v>
      </c>
      <c r="D290" s="464">
        <v>0</v>
      </c>
      <c r="E290" s="464">
        <v>0</v>
      </c>
      <c r="F290" s="464">
        <v>2</v>
      </c>
      <c r="G290" s="410">
        <f t="shared" si="18"/>
        <v>0</v>
      </c>
      <c r="H290" s="312">
        <f t="shared" si="19"/>
        <v>2</v>
      </c>
      <c r="I290" s="159"/>
    </row>
    <row r="291" spans="1:9">
      <c r="A291" s="316" t="s">
        <v>6831</v>
      </c>
      <c r="B291" s="420" t="s">
        <v>6832</v>
      </c>
      <c r="C291" s="464">
        <v>0</v>
      </c>
      <c r="D291" s="464">
        <v>0</v>
      </c>
      <c r="E291" s="464">
        <v>16</v>
      </c>
      <c r="F291" s="464">
        <v>15</v>
      </c>
      <c r="G291" s="410">
        <f t="shared" si="18"/>
        <v>16</v>
      </c>
      <c r="H291" s="312">
        <f t="shared" si="19"/>
        <v>15</v>
      </c>
      <c r="I291" s="159"/>
    </row>
    <row r="292" spans="1:9">
      <c r="A292" s="413" t="s">
        <v>6833</v>
      </c>
      <c r="B292" s="172" t="s">
        <v>6834</v>
      </c>
      <c r="C292" s="464">
        <v>0</v>
      </c>
      <c r="D292" s="464">
        <v>0</v>
      </c>
      <c r="E292" s="464">
        <v>5</v>
      </c>
      <c r="F292" s="464">
        <v>5</v>
      </c>
      <c r="G292" s="410">
        <f t="shared" si="18"/>
        <v>5</v>
      </c>
      <c r="H292" s="312">
        <f t="shared" si="19"/>
        <v>5</v>
      </c>
      <c r="I292" s="159"/>
    </row>
    <row r="293" spans="1:9">
      <c r="A293" s="250" t="s">
        <v>6835</v>
      </c>
      <c r="B293" s="246" t="s">
        <v>6836</v>
      </c>
      <c r="C293" s="464">
        <v>0</v>
      </c>
      <c r="D293" s="464">
        <v>0</v>
      </c>
      <c r="E293" s="464">
        <v>3</v>
      </c>
      <c r="F293" s="464">
        <v>5</v>
      </c>
      <c r="G293" s="410">
        <f t="shared" si="18"/>
        <v>3</v>
      </c>
      <c r="H293" s="312">
        <f t="shared" si="19"/>
        <v>5</v>
      </c>
      <c r="I293" s="159"/>
    </row>
    <row r="294" spans="1:9">
      <c r="A294" s="316" t="s">
        <v>6837</v>
      </c>
      <c r="B294" s="420" t="s">
        <v>6838</v>
      </c>
      <c r="C294" s="464">
        <v>0</v>
      </c>
      <c r="D294" s="464">
        <v>0</v>
      </c>
      <c r="E294" s="464">
        <v>1794</v>
      </c>
      <c r="F294" s="464">
        <v>1794</v>
      </c>
      <c r="G294" s="410">
        <f t="shared" si="18"/>
        <v>1794</v>
      </c>
      <c r="H294" s="312">
        <f t="shared" si="19"/>
        <v>1794</v>
      </c>
      <c r="I294" s="159"/>
    </row>
    <row r="295" spans="1:9">
      <c r="A295" s="316" t="s">
        <v>6839</v>
      </c>
      <c r="B295" s="420" t="s">
        <v>6840</v>
      </c>
      <c r="C295" s="464">
        <v>0</v>
      </c>
      <c r="D295" s="464">
        <v>0</v>
      </c>
      <c r="E295" s="464">
        <v>677</v>
      </c>
      <c r="F295" s="464">
        <v>677</v>
      </c>
      <c r="G295" s="410">
        <f t="shared" si="18"/>
        <v>677</v>
      </c>
      <c r="H295" s="312">
        <f t="shared" si="19"/>
        <v>677</v>
      </c>
      <c r="I295" s="159"/>
    </row>
    <row r="296" spans="1:9" ht="24">
      <c r="A296" s="250" t="s">
        <v>6841</v>
      </c>
      <c r="B296" s="246" t="s">
        <v>6842</v>
      </c>
      <c r="C296" s="464">
        <v>0</v>
      </c>
      <c r="D296" s="464">
        <v>0</v>
      </c>
      <c r="E296" s="464">
        <v>0</v>
      </c>
      <c r="F296" s="464">
        <v>2</v>
      </c>
      <c r="G296" s="410">
        <f t="shared" si="18"/>
        <v>0</v>
      </c>
      <c r="H296" s="312">
        <f t="shared" si="19"/>
        <v>2</v>
      </c>
      <c r="I296" s="159"/>
    </row>
    <row r="297" spans="1:9">
      <c r="A297" s="316" t="s">
        <v>6843</v>
      </c>
      <c r="B297" s="420" t="s">
        <v>6844</v>
      </c>
      <c r="C297" s="464">
        <v>3</v>
      </c>
      <c r="D297" s="464">
        <v>5</v>
      </c>
      <c r="E297" s="464">
        <v>987</v>
      </c>
      <c r="F297" s="464">
        <v>900</v>
      </c>
      <c r="G297" s="410">
        <f t="shared" si="18"/>
        <v>990</v>
      </c>
      <c r="H297" s="312">
        <f t="shared" si="19"/>
        <v>905</v>
      </c>
      <c r="I297" s="425"/>
    </row>
    <row r="298" spans="1:9">
      <c r="A298" s="316" t="s">
        <v>6845</v>
      </c>
      <c r="B298" s="420" t="s">
        <v>6846</v>
      </c>
      <c r="C298" s="464">
        <v>0</v>
      </c>
      <c r="D298" s="464">
        <v>0</v>
      </c>
      <c r="E298" s="464">
        <v>157</v>
      </c>
      <c r="F298" s="464">
        <v>120</v>
      </c>
      <c r="G298" s="410">
        <f t="shared" si="18"/>
        <v>157</v>
      </c>
      <c r="H298" s="312">
        <f t="shared" si="19"/>
        <v>120</v>
      </c>
      <c r="I298" s="425"/>
    </row>
    <row r="299" spans="1:9">
      <c r="A299" s="316" t="s">
        <v>6847</v>
      </c>
      <c r="B299" s="420" t="s">
        <v>6848</v>
      </c>
      <c r="C299" s="464">
        <v>0</v>
      </c>
      <c r="D299" s="464">
        <v>0</v>
      </c>
      <c r="E299" s="464">
        <v>143</v>
      </c>
      <c r="F299" s="464">
        <v>120</v>
      </c>
      <c r="G299" s="410">
        <f t="shared" si="18"/>
        <v>143</v>
      </c>
      <c r="H299" s="312">
        <f t="shared" si="19"/>
        <v>120</v>
      </c>
      <c r="I299" s="425"/>
    </row>
    <row r="300" spans="1:9">
      <c r="A300" s="316" t="s">
        <v>6849</v>
      </c>
      <c r="B300" s="453" t="s">
        <v>6850</v>
      </c>
      <c r="C300" s="464">
        <v>0</v>
      </c>
      <c r="D300" s="464">
        <v>0</v>
      </c>
      <c r="E300" s="464">
        <v>1</v>
      </c>
      <c r="F300" s="464">
        <v>3</v>
      </c>
      <c r="G300" s="410">
        <f t="shared" si="18"/>
        <v>1</v>
      </c>
      <c r="H300" s="312">
        <f t="shared" si="19"/>
        <v>3</v>
      </c>
      <c r="I300" s="425"/>
    </row>
    <row r="301" spans="1:9">
      <c r="A301" s="313" t="s">
        <v>4279</v>
      </c>
      <c r="B301" s="152" t="s">
        <v>4280</v>
      </c>
      <c r="C301" s="464">
        <v>0</v>
      </c>
      <c r="D301" s="464">
        <v>0</v>
      </c>
      <c r="E301" s="464">
        <v>0</v>
      </c>
      <c r="F301" s="464">
        <v>2</v>
      </c>
      <c r="G301" s="410">
        <f t="shared" ref="G301:G364" si="20">C301+E301</f>
        <v>0</v>
      </c>
      <c r="H301" s="312">
        <f t="shared" ref="H301:H364" si="21">D301+F301</f>
        <v>2</v>
      </c>
      <c r="I301" s="159"/>
    </row>
    <row r="302" spans="1:9">
      <c r="A302" s="316" t="s">
        <v>6851</v>
      </c>
      <c r="B302" s="420" t="s">
        <v>6852</v>
      </c>
      <c r="C302" s="464">
        <v>0</v>
      </c>
      <c r="D302" s="464">
        <v>0</v>
      </c>
      <c r="E302" s="464">
        <v>3038</v>
      </c>
      <c r="F302" s="464">
        <v>3000</v>
      </c>
      <c r="G302" s="410">
        <f t="shared" si="20"/>
        <v>3038</v>
      </c>
      <c r="H302" s="312">
        <f t="shared" si="21"/>
        <v>3000</v>
      </c>
      <c r="I302" s="425"/>
    </row>
    <row r="303" spans="1:9">
      <c r="A303" s="316" t="s">
        <v>6853</v>
      </c>
      <c r="B303" s="420" t="s">
        <v>6854</v>
      </c>
      <c r="C303" s="464">
        <v>148</v>
      </c>
      <c r="D303" s="464">
        <v>120</v>
      </c>
      <c r="E303" s="464">
        <v>19</v>
      </c>
      <c r="F303" s="464">
        <v>17</v>
      </c>
      <c r="G303" s="410">
        <f t="shared" si="20"/>
        <v>167</v>
      </c>
      <c r="H303" s="312">
        <f t="shared" si="21"/>
        <v>137</v>
      </c>
      <c r="I303" s="425"/>
    </row>
    <row r="304" spans="1:9">
      <c r="A304" s="18" t="s">
        <v>2609</v>
      </c>
      <c r="B304" s="19" t="s">
        <v>2610</v>
      </c>
      <c r="C304" s="464">
        <v>0</v>
      </c>
      <c r="D304" s="464">
        <v>0</v>
      </c>
      <c r="E304" s="464">
        <v>0</v>
      </c>
      <c r="F304" s="464">
        <v>2</v>
      </c>
      <c r="G304" s="410">
        <f t="shared" si="20"/>
        <v>0</v>
      </c>
      <c r="H304" s="312">
        <f t="shared" si="21"/>
        <v>2</v>
      </c>
      <c r="I304" s="159"/>
    </row>
    <row r="305" spans="1:9">
      <c r="A305" s="316" t="s">
        <v>2163</v>
      </c>
      <c r="B305" s="420" t="s">
        <v>2164</v>
      </c>
      <c r="C305" s="464">
        <v>0</v>
      </c>
      <c r="D305" s="464">
        <v>0</v>
      </c>
      <c r="E305" s="464">
        <v>629</v>
      </c>
      <c r="F305" s="464">
        <v>500</v>
      </c>
      <c r="G305" s="410">
        <f t="shared" si="20"/>
        <v>629</v>
      </c>
      <c r="H305" s="312">
        <f t="shared" si="21"/>
        <v>500</v>
      </c>
      <c r="I305" s="425"/>
    </row>
    <row r="306" spans="1:9">
      <c r="A306" s="316" t="s">
        <v>2359</v>
      </c>
      <c r="B306" s="420" t="s">
        <v>2360</v>
      </c>
      <c r="C306" s="464">
        <v>0</v>
      </c>
      <c r="D306" s="464">
        <v>0</v>
      </c>
      <c r="E306" s="464">
        <v>0</v>
      </c>
      <c r="F306" s="464">
        <v>20</v>
      </c>
      <c r="G306" s="410">
        <f t="shared" si="20"/>
        <v>0</v>
      </c>
      <c r="H306" s="312">
        <f t="shared" si="21"/>
        <v>20</v>
      </c>
      <c r="I306" s="425"/>
    </row>
    <row r="307" spans="1:9">
      <c r="A307" s="18" t="s">
        <v>2165</v>
      </c>
      <c r="B307" s="19" t="s">
        <v>2166</v>
      </c>
      <c r="C307" s="464">
        <v>0</v>
      </c>
      <c r="D307" s="464">
        <v>0</v>
      </c>
      <c r="E307" s="464">
        <v>0</v>
      </c>
      <c r="F307" s="464">
        <v>2</v>
      </c>
      <c r="G307" s="410">
        <f t="shared" si="20"/>
        <v>0</v>
      </c>
      <c r="H307" s="312">
        <f t="shared" si="21"/>
        <v>2</v>
      </c>
      <c r="I307" s="159"/>
    </row>
    <row r="308" spans="1:9">
      <c r="A308" s="316" t="s">
        <v>2167</v>
      </c>
      <c r="B308" s="420" t="s">
        <v>2168</v>
      </c>
      <c r="C308" s="464">
        <v>0</v>
      </c>
      <c r="D308" s="464">
        <v>0</v>
      </c>
      <c r="E308" s="464">
        <v>1441</v>
      </c>
      <c r="F308" s="464">
        <v>1800</v>
      </c>
      <c r="G308" s="410">
        <f t="shared" si="20"/>
        <v>1441</v>
      </c>
      <c r="H308" s="312">
        <f t="shared" si="21"/>
        <v>1800</v>
      </c>
      <c r="I308" s="425"/>
    </row>
    <row r="309" spans="1:9">
      <c r="A309" s="316" t="s">
        <v>2367</v>
      </c>
      <c r="B309" s="420" t="s">
        <v>2368</v>
      </c>
      <c r="C309" s="464">
        <v>0</v>
      </c>
      <c r="D309" s="464">
        <v>0</v>
      </c>
      <c r="E309" s="464">
        <v>58</v>
      </c>
      <c r="F309" s="464">
        <v>50</v>
      </c>
      <c r="G309" s="410">
        <f t="shared" si="20"/>
        <v>58</v>
      </c>
      <c r="H309" s="312">
        <f t="shared" si="21"/>
        <v>50</v>
      </c>
      <c r="I309" s="425"/>
    </row>
    <row r="310" spans="1:9">
      <c r="A310" s="480" t="s">
        <v>2373</v>
      </c>
      <c r="B310" s="19" t="s">
        <v>2374</v>
      </c>
      <c r="C310" s="464">
        <v>0</v>
      </c>
      <c r="D310" s="464">
        <v>0</v>
      </c>
      <c r="E310" s="464">
        <v>19</v>
      </c>
      <c r="F310" s="464">
        <v>20</v>
      </c>
      <c r="G310" s="410">
        <f t="shared" si="20"/>
        <v>19</v>
      </c>
      <c r="H310" s="312">
        <f t="shared" si="21"/>
        <v>20</v>
      </c>
      <c r="I310" s="159"/>
    </row>
    <row r="311" spans="1:9">
      <c r="A311" s="316" t="s">
        <v>2171</v>
      </c>
      <c r="B311" s="391" t="s">
        <v>2172</v>
      </c>
      <c r="C311" s="464">
        <v>0</v>
      </c>
      <c r="D311" s="464">
        <v>0</v>
      </c>
      <c r="E311" s="464">
        <v>28</v>
      </c>
      <c r="F311" s="464">
        <v>25</v>
      </c>
      <c r="G311" s="410">
        <f t="shared" si="20"/>
        <v>28</v>
      </c>
      <c r="H311" s="312">
        <f t="shared" si="21"/>
        <v>25</v>
      </c>
      <c r="I311" s="425"/>
    </row>
    <row r="312" spans="1:9">
      <c r="A312" s="316" t="s">
        <v>2173</v>
      </c>
      <c r="B312" s="391" t="s">
        <v>2174</v>
      </c>
      <c r="C312" s="464">
        <v>1</v>
      </c>
      <c r="D312" s="464">
        <v>0</v>
      </c>
      <c r="E312" s="464">
        <v>300</v>
      </c>
      <c r="F312" s="464">
        <v>300</v>
      </c>
      <c r="G312" s="410">
        <f t="shared" si="20"/>
        <v>301</v>
      </c>
      <c r="H312" s="312">
        <f t="shared" si="21"/>
        <v>300</v>
      </c>
      <c r="I312" s="425"/>
    </row>
    <row r="313" spans="1:9">
      <c r="A313" s="316" t="s">
        <v>2375</v>
      </c>
      <c r="B313" s="391" t="s">
        <v>2376</v>
      </c>
      <c r="C313" s="464">
        <v>0</v>
      </c>
      <c r="D313" s="464">
        <v>0</v>
      </c>
      <c r="E313" s="464">
        <v>202</v>
      </c>
      <c r="F313" s="464">
        <v>200</v>
      </c>
      <c r="G313" s="410">
        <f t="shared" si="20"/>
        <v>202</v>
      </c>
      <c r="H313" s="312">
        <f t="shared" si="21"/>
        <v>200</v>
      </c>
      <c r="I313" s="425"/>
    </row>
    <row r="314" spans="1:9">
      <c r="A314" s="313" t="s">
        <v>2175</v>
      </c>
      <c r="B314" s="481" t="s">
        <v>2176</v>
      </c>
      <c r="C314" s="464">
        <v>0</v>
      </c>
      <c r="D314" s="464">
        <v>0</v>
      </c>
      <c r="E314" s="464">
        <v>0</v>
      </c>
      <c r="F314" s="464">
        <v>2</v>
      </c>
      <c r="G314" s="410">
        <f t="shared" si="20"/>
        <v>0</v>
      </c>
      <c r="H314" s="312">
        <f t="shared" si="21"/>
        <v>2</v>
      </c>
      <c r="I314" s="159"/>
    </row>
    <row r="315" spans="1:9">
      <c r="A315" s="313" t="s">
        <v>2377</v>
      </c>
      <c r="B315" s="481" t="s">
        <v>2378</v>
      </c>
      <c r="C315" s="464">
        <v>0</v>
      </c>
      <c r="D315" s="464">
        <v>0</v>
      </c>
      <c r="E315" s="464">
        <v>1771</v>
      </c>
      <c r="F315" s="464">
        <v>1800</v>
      </c>
      <c r="G315" s="410">
        <f t="shared" si="20"/>
        <v>1771</v>
      </c>
      <c r="H315" s="312">
        <f t="shared" si="21"/>
        <v>1800</v>
      </c>
      <c r="I315" s="159"/>
    </row>
    <row r="316" spans="1:9">
      <c r="A316" s="313" t="s">
        <v>2177</v>
      </c>
      <c r="B316" s="334" t="s">
        <v>2178</v>
      </c>
      <c r="C316" s="464">
        <v>1</v>
      </c>
      <c r="D316" s="464">
        <v>1</v>
      </c>
      <c r="E316" s="464">
        <v>4348</v>
      </c>
      <c r="F316" s="464">
        <v>4348</v>
      </c>
      <c r="G316" s="410">
        <f t="shared" si="20"/>
        <v>4349</v>
      </c>
      <c r="H316" s="312">
        <f t="shared" si="21"/>
        <v>4349</v>
      </c>
      <c r="I316" s="159"/>
    </row>
    <row r="317" spans="1:9">
      <c r="A317" s="316" t="s">
        <v>6855</v>
      </c>
      <c r="B317" s="391" t="s">
        <v>6856</v>
      </c>
      <c r="C317" s="464">
        <v>0</v>
      </c>
      <c r="D317" s="464">
        <v>0</v>
      </c>
      <c r="E317" s="464">
        <v>0</v>
      </c>
      <c r="F317" s="464">
        <v>2</v>
      </c>
      <c r="G317" s="410">
        <f t="shared" si="20"/>
        <v>0</v>
      </c>
      <c r="H317" s="312">
        <f t="shared" si="21"/>
        <v>2</v>
      </c>
      <c r="I317" s="159"/>
    </row>
    <row r="318" spans="1:9">
      <c r="A318" s="316" t="s">
        <v>6857</v>
      </c>
      <c r="B318" s="391" t="s">
        <v>6858</v>
      </c>
      <c r="C318" s="464">
        <v>317</v>
      </c>
      <c r="D318" s="464">
        <v>317</v>
      </c>
      <c r="E318" s="464">
        <v>3880</v>
      </c>
      <c r="F318" s="464">
        <v>3880</v>
      </c>
      <c r="G318" s="410">
        <f t="shared" si="20"/>
        <v>4197</v>
      </c>
      <c r="H318" s="312">
        <f t="shared" si="21"/>
        <v>4197</v>
      </c>
      <c r="I318" s="159"/>
    </row>
    <row r="319" spans="1:9">
      <c r="A319" s="316" t="s">
        <v>6859</v>
      </c>
      <c r="B319" s="391" t="s">
        <v>6860</v>
      </c>
      <c r="C319" s="464">
        <v>184</v>
      </c>
      <c r="D319" s="464">
        <v>220</v>
      </c>
      <c r="E319" s="464">
        <v>0</v>
      </c>
      <c r="F319" s="464">
        <v>2</v>
      </c>
      <c r="G319" s="410">
        <f t="shared" si="20"/>
        <v>184</v>
      </c>
      <c r="H319" s="312">
        <f t="shared" si="21"/>
        <v>222</v>
      </c>
      <c r="I319" s="159"/>
    </row>
    <row r="320" spans="1:9">
      <c r="A320" s="316" t="s">
        <v>6861</v>
      </c>
      <c r="B320" s="391" t="s">
        <v>6862</v>
      </c>
      <c r="C320" s="464">
        <v>18</v>
      </c>
      <c r="D320" s="464">
        <v>50</v>
      </c>
      <c r="E320" s="464">
        <v>0</v>
      </c>
      <c r="F320" s="464">
        <v>2</v>
      </c>
      <c r="G320" s="410">
        <f t="shared" si="20"/>
        <v>18</v>
      </c>
      <c r="H320" s="312">
        <f t="shared" si="21"/>
        <v>52</v>
      </c>
      <c r="I320" s="159"/>
    </row>
    <row r="321" spans="1:10">
      <c r="A321" s="194" t="s">
        <v>6863</v>
      </c>
      <c r="B321" s="334" t="s">
        <v>6864</v>
      </c>
      <c r="C321" s="464">
        <v>0</v>
      </c>
      <c r="D321" s="464">
        <v>0</v>
      </c>
      <c r="E321" s="464">
        <v>0</v>
      </c>
      <c r="F321" s="464">
        <v>2</v>
      </c>
      <c r="G321" s="410">
        <f t="shared" si="20"/>
        <v>0</v>
      </c>
      <c r="H321" s="312">
        <f t="shared" si="21"/>
        <v>2</v>
      </c>
      <c r="I321" s="159"/>
    </row>
    <row r="322" spans="1:10">
      <c r="A322" s="194" t="s">
        <v>6865</v>
      </c>
      <c r="B322" s="334" t="s">
        <v>6866</v>
      </c>
      <c r="C322" s="464">
        <v>17</v>
      </c>
      <c r="D322" s="464">
        <v>25</v>
      </c>
      <c r="E322" s="464">
        <v>18</v>
      </c>
      <c r="F322" s="464">
        <v>20</v>
      </c>
      <c r="G322" s="410">
        <f t="shared" si="20"/>
        <v>35</v>
      </c>
      <c r="H322" s="312">
        <f t="shared" si="21"/>
        <v>45</v>
      </c>
      <c r="I322" s="159"/>
    </row>
    <row r="323" spans="1:10">
      <c r="A323" s="316" t="s">
        <v>6867</v>
      </c>
      <c r="B323" s="391" t="s">
        <v>6868</v>
      </c>
      <c r="C323" s="464">
        <v>5</v>
      </c>
      <c r="D323" s="464">
        <v>10</v>
      </c>
      <c r="E323" s="464">
        <v>43</v>
      </c>
      <c r="F323" s="464">
        <v>50</v>
      </c>
      <c r="G323" s="410">
        <f t="shared" si="20"/>
        <v>48</v>
      </c>
      <c r="H323" s="312">
        <f t="shared" si="21"/>
        <v>60</v>
      </c>
      <c r="I323" s="159"/>
    </row>
    <row r="324" spans="1:10">
      <c r="A324" s="313" t="s">
        <v>3466</v>
      </c>
      <c r="B324" s="334" t="s">
        <v>3467</v>
      </c>
      <c r="C324" s="464">
        <v>4</v>
      </c>
      <c r="D324" s="464">
        <v>2</v>
      </c>
      <c r="E324" s="464">
        <v>671</v>
      </c>
      <c r="F324" s="464">
        <v>520</v>
      </c>
      <c r="G324" s="410">
        <f t="shared" si="20"/>
        <v>675</v>
      </c>
      <c r="H324" s="312">
        <f t="shared" si="21"/>
        <v>522</v>
      </c>
      <c r="I324" s="159"/>
    </row>
    <row r="325" spans="1:10">
      <c r="A325" s="479" t="s">
        <v>6869</v>
      </c>
      <c r="B325" s="391" t="s">
        <v>6870</v>
      </c>
      <c r="C325" s="464">
        <v>7</v>
      </c>
      <c r="D325" s="464">
        <v>30</v>
      </c>
      <c r="E325" s="464">
        <v>0</v>
      </c>
      <c r="F325" s="464">
        <v>2</v>
      </c>
      <c r="G325" s="410">
        <f t="shared" si="20"/>
        <v>7</v>
      </c>
      <c r="H325" s="312">
        <f t="shared" si="21"/>
        <v>32</v>
      </c>
      <c r="I325" s="159"/>
    </row>
    <row r="326" spans="1:10">
      <c r="A326" s="313" t="s">
        <v>2385</v>
      </c>
      <c r="B326" s="334" t="s">
        <v>2386</v>
      </c>
      <c r="C326" s="464">
        <v>2</v>
      </c>
      <c r="D326" s="464">
        <v>2</v>
      </c>
      <c r="E326" s="464">
        <v>498</v>
      </c>
      <c r="F326" s="464">
        <v>400</v>
      </c>
      <c r="G326" s="410">
        <f t="shared" si="20"/>
        <v>500</v>
      </c>
      <c r="H326" s="312">
        <f t="shared" si="21"/>
        <v>402</v>
      </c>
      <c r="I326" s="159"/>
    </row>
    <row r="327" spans="1:10">
      <c r="A327" s="316" t="s">
        <v>6871</v>
      </c>
      <c r="B327" s="391" t="s">
        <v>6872</v>
      </c>
      <c r="C327" s="464">
        <v>0</v>
      </c>
      <c r="D327" s="464">
        <v>0</v>
      </c>
      <c r="E327" s="464">
        <v>6275</v>
      </c>
      <c r="F327" s="464">
        <v>6275</v>
      </c>
      <c r="G327" s="410">
        <f t="shared" si="20"/>
        <v>6275</v>
      </c>
      <c r="H327" s="312">
        <f t="shared" si="21"/>
        <v>6275</v>
      </c>
      <c r="I327" s="159"/>
    </row>
    <row r="328" spans="1:10">
      <c r="A328" s="316" t="s">
        <v>6873</v>
      </c>
      <c r="B328" s="391" t="s">
        <v>6874</v>
      </c>
      <c r="C328" s="464">
        <v>1</v>
      </c>
      <c r="D328" s="464">
        <v>0</v>
      </c>
      <c r="E328" s="464">
        <v>715</v>
      </c>
      <c r="F328" s="464">
        <v>715</v>
      </c>
      <c r="G328" s="410">
        <f t="shared" si="20"/>
        <v>716</v>
      </c>
      <c r="H328" s="312">
        <f t="shared" si="21"/>
        <v>715</v>
      </c>
      <c r="I328" s="159"/>
    </row>
    <row r="329" spans="1:10">
      <c r="A329" s="25" t="s">
        <v>2179</v>
      </c>
      <c r="B329" s="482" t="s">
        <v>2180</v>
      </c>
      <c r="C329" s="464">
        <v>1083</v>
      </c>
      <c r="D329" s="464">
        <v>900</v>
      </c>
      <c r="E329" s="464">
        <v>63</v>
      </c>
      <c r="F329" s="464">
        <v>50</v>
      </c>
      <c r="G329" s="410">
        <f t="shared" si="20"/>
        <v>1146</v>
      </c>
      <c r="H329" s="312">
        <f t="shared" si="21"/>
        <v>950</v>
      </c>
      <c r="I329" s="159"/>
    </row>
    <row r="330" spans="1:10">
      <c r="A330" s="316" t="s">
        <v>6875</v>
      </c>
      <c r="B330" s="391" t="s">
        <v>6876</v>
      </c>
      <c r="C330" s="464">
        <v>30</v>
      </c>
      <c r="D330" s="464">
        <v>25</v>
      </c>
      <c r="E330" s="464">
        <v>14</v>
      </c>
      <c r="F330" s="464">
        <v>10</v>
      </c>
      <c r="G330" s="410">
        <f t="shared" si="20"/>
        <v>44</v>
      </c>
      <c r="H330" s="312">
        <f t="shared" si="21"/>
        <v>35</v>
      </c>
      <c r="I330" s="159"/>
    </row>
    <row r="331" spans="1:10" ht="24">
      <c r="A331" s="316" t="s">
        <v>5631</v>
      </c>
      <c r="B331" s="483" t="s">
        <v>5632</v>
      </c>
      <c r="C331" s="464">
        <v>1</v>
      </c>
      <c r="D331" s="464">
        <v>10</v>
      </c>
      <c r="E331" s="464">
        <v>542</v>
      </c>
      <c r="F331" s="464">
        <v>500</v>
      </c>
      <c r="G331" s="410">
        <f t="shared" si="20"/>
        <v>543</v>
      </c>
      <c r="H331" s="312">
        <f t="shared" si="21"/>
        <v>510</v>
      </c>
      <c r="I331" s="355"/>
      <c r="J331" s="68"/>
    </row>
    <row r="332" spans="1:10">
      <c r="A332" s="18" t="s">
        <v>2393</v>
      </c>
      <c r="B332" s="466" t="s">
        <v>3204</v>
      </c>
      <c r="C332" s="464">
        <v>0</v>
      </c>
      <c r="D332" s="464">
        <v>0</v>
      </c>
      <c r="E332" s="464">
        <v>242</v>
      </c>
      <c r="F332" s="464">
        <v>200</v>
      </c>
      <c r="G332" s="410">
        <f t="shared" si="20"/>
        <v>242</v>
      </c>
      <c r="H332" s="312">
        <f t="shared" si="21"/>
        <v>200</v>
      </c>
      <c r="I332" s="355"/>
      <c r="J332" s="68"/>
    </row>
    <row r="333" spans="1:10">
      <c r="A333" s="18" t="s">
        <v>2395</v>
      </c>
      <c r="B333" s="466" t="s">
        <v>2396</v>
      </c>
      <c r="C333" s="464">
        <v>0</v>
      </c>
      <c r="D333" s="464">
        <v>0</v>
      </c>
      <c r="E333" s="464">
        <v>210</v>
      </c>
      <c r="F333" s="464">
        <v>200</v>
      </c>
      <c r="G333" s="410">
        <f t="shared" si="20"/>
        <v>210</v>
      </c>
      <c r="H333" s="312">
        <f t="shared" si="21"/>
        <v>200</v>
      </c>
      <c r="I333" s="355"/>
      <c r="J333" s="68"/>
    </row>
    <row r="334" spans="1:10">
      <c r="A334" s="18" t="s">
        <v>2397</v>
      </c>
      <c r="B334" s="466" t="s">
        <v>5124</v>
      </c>
      <c r="C334" s="464">
        <v>0</v>
      </c>
      <c r="D334" s="464">
        <v>0</v>
      </c>
      <c r="E334" s="464">
        <v>6</v>
      </c>
      <c r="F334" s="464">
        <v>10</v>
      </c>
      <c r="G334" s="410">
        <f t="shared" si="20"/>
        <v>6</v>
      </c>
      <c r="H334" s="312">
        <f t="shared" si="21"/>
        <v>10</v>
      </c>
      <c r="I334" s="355"/>
      <c r="J334" s="68"/>
    </row>
    <row r="335" spans="1:10">
      <c r="A335" s="316" t="s">
        <v>2399</v>
      </c>
      <c r="B335" s="391" t="s">
        <v>2400</v>
      </c>
      <c r="C335" s="464">
        <v>50</v>
      </c>
      <c r="D335" s="464">
        <v>2500</v>
      </c>
      <c r="E335" s="464">
        <v>3879</v>
      </c>
      <c r="F335" s="464">
        <v>2500</v>
      </c>
      <c r="G335" s="410">
        <f t="shared" si="20"/>
        <v>3929</v>
      </c>
      <c r="H335" s="312">
        <f t="shared" si="21"/>
        <v>5000</v>
      </c>
      <c r="I335" s="355"/>
      <c r="J335" s="68"/>
    </row>
    <row r="336" spans="1:10">
      <c r="A336" s="316" t="s">
        <v>2401</v>
      </c>
      <c r="B336" s="391" t="s">
        <v>2402</v>
      </c>
      <c r="C336" s="464">
        <v>0</v>
      </c>
      <c r="D336" s="464">
        <v>0</v>
      </c>
      <c r="E336" s="464">
        <v>1</v>
      </c>
      <c r="F336" s="464">
        <v>2</v>
      </c>
      <c r="G336" s="410">
        <f t="shared" si="20"/>
        <v>1</v>
      </c>
      <c r="H336" s="312">
        <f t="shared" si="21"/>
        <v>2</v>
      </c>
      <c r="I336" s="355"/>
      <c r="J336" s="68"/>
    </row>
    <row r="337" spans="1:10">
      <c r="A337" s="316" t="s">
        <v>2403</v>
      </c>
      <c r="B337" s="391" t="s">
        <v>2404</v>
      </c>
      <c r="C337" s="464">
        <v>102</v>
      </c>
      <c r="D337" s="464">
        <v>150</v>
      </c>
      <c r="E337" s="464">
        <v>3246</v>
      </c>
      <c r="F337" s="464">
        <v>3246</v>
      </c>
      <c r="G337" s="410">
        <f t="shared" si="20"/>
        <v>3348</v>
      </c>
      <c r="H337" s="312">
        <f t="shared" si="21"/>
        <v>3396</v>
      </c>
      <c r="I337" s="355"/>
      <c r="J337" s="68"/>
    </row>
    <row r="338" spans="1:10">
      <c r="A338" s="316" t="s">
        <v>6877</v>
      </c>
      <c r="B338" s="391" t="s">
        <v>6878</v>
      </c>
      <c r="C338" s="464">
        <v>0</v>
      </c>
      <c r="D338" s="464">
        <v>0</v>
      </c>
      <c r="E338" s="464">
        <v>0</v>
      </c>
      <c r="F338" s="464">
        <v>2</v>
      </c>
      <c r="G338" s="410">
        <f t="shared" si="20"/>
        <v>0</v>
      </c>
      <c r="H338" s="312">
        <f t="shared" si="21"/>
        <v>2</v>
      </c>
      <c r="I338" s="355"/>
      <c r="J338" s="68"/>
    </row>
    <row r="339" spans="1:10">
      <c r="A339" s="25" t="s">
        <v>2405</v>
      </c>
      <c r="B339" s="391" t="s">
        <v>2406</v>
      </c>
      <c r="C339" s="464">
        <v>0</v>
      </c>
      <c r="D339" s="464">
        <v>0</v>
      </c>
      <c r="E339" s="464">
        <v>17</v>
      </c>
      <c r="F339" s="464">
        <v>50</v>
      </c>
      <c r="G339" s="410">
        <f t="shared" si="20"/>
        <v>17</v>
      </c>
      <c r="H339" s="312">
        <f t="shared" si="21"/>
        <v>50</v>
      </c>
      <c r="I339" s="355"/>
      <c r="J339" s="68"/>
    </row>
    <row r="340" spans="1:10">
      <c r="A340" s="316" t="s">
        <v>2407</v>
      </c>
      <c r="B340" s="391" t="s">
        <v>2408</v>
      </c>
      <c r="C340" s="464">
        <v>0</v>
      </c>
      <c r="D340" s="464">
        <v>0</v>
      </c>
      <c r="E340" s="464">
        <v>2</v>
      </c>
      <c r="F340" s="464">
        <v>5</v>
      </c>
      <c r="G340" s="410">
        <f t="shared" si="20"/>
        <v>2</v>
      </c>
      <c r="H340" s="312">
        <f t="shared" si="21"/>
        <v>5</v>
      </c>
      <c r="I340" s="355"/>
      <c r="J340" s="68"/>
    </row>
    <row r="341" spans="1:10">
      <c r="A341" s="25" t="s">
        <v>6879</v>
      </c>
      <c r="B341" s="484" t="s">
        <v>6880</v>
      </c>
      <c r="C341" s="464">
        <v>0</v>
      </c>
      <c r="D341" s="464">
        <v>0</v>
      </c>
      <c r="E341" s="464">
        <v>4</v>
      </c>
      <c r="F341" s="464">
        <v>5</v>
      </c>
      <c r="G341" s="410">
        <f t="shared" si="20"/>
        <v>4</v>
      </c>
      <c r="H341" s="312">
        <f t="shared" si="21"/>
        <v>5</v>
      </c>
      <c r="I341" s="355"/>
      <c r="J341" s="68"/>
    </row>
    <row r="342" spans="1:10">
      <c r="A342" s="25" t="s">
        <v>2409</v>
      </c>
      <c r="B342" s="335" t="s">
        <v>2410</v>
      </c>
      <c r="C342" s="464">
        <v>0</v>
      </c>
      <c r="D342" s="464">
        <v>0</v>
      </c>
      <c r="E342" s="464">
        <v>5</v>
      </c>
      <c r="F342" s="464">
        <v>5</v>
      </c>
      <c r="G342" s="410">
        <f t="shared" si="20"/>
        <v>5</v>
      </c>
      <c r="H342" s="312">
        <f t="shared" si="21"/>
        <v>5</v>
      </c>
      <c r="I342" s="355"/>
      <c r="J342" s="68"/>
    </row>
    <row r="343" spans="1:10">
      <c r="A343" s="316" t="s">
        <v>2411</v>
      </c>
      <c r="B343" s="391" t="s">
        <v>2412</v>
      </c>
      <c r="C343" s="464">
        <v>0</v>
      </c>
      <c r="D343" s="464">
        <v>0</v>
      </c>
      <c r="E343" s="464">
        <v>4</v>
      </c>
      <c r="F343" s="464">
        <v>5</v>
      </c>
      <c r="G343" s="410">
        <f t="shared" si="20"/>
        <v>4</v>
      </c>
      <c r="H343" s="312">
        <f t="shared" si="21"/>
        <v>5</v>
      </c>
      <c r="I343" s="355"/>
      <c r="J343" s="68"/>
    </row>
    <row r="344" spans="1:10">
      <c r="A344" s="25" t="s">
        <v>2413</v>
      </c>
      <c r="B344" s="391" t="s">
        <v>2414</v>
      </c>
      <c r="C344" s="464">
        <v>0</v>
      </c>
      <c r="D344" s="464">
        <v>0</v>
      </c>
      <c r="E344" s="464">
        <v>0</v>
      </c>
      <c r="F344" s="464">
        <v>3</v>
      </c>
      <c r="G344" s="410">
        <f t="shared" si="20"/>
        <v>0</v>
      </c>
      <c r="H344" s="312">
        <f t="shared" si="21"/>
        <v>3</v>
      </c>
      <c r="I344" s="355"/>
      <c r="J344" s="68"/>
    </row>
    <row r="345" spans="1:10">
      <c r="A345" s="25" t="s">
        <v>2415</v>
      </c>
      <c r="B345" s="391" t="s">
        <v>2416</v>
      </c>
      <c r="C345" s="464">
        <v>0</v>
      </c>
      <c r="D345" s="464">
        <v>0</v>
      </c>
      <c r="E345" s="464">
        <v>1</v>
      </c>
      <c r="F345" s="464">
        <v>2</v>
      </c>
      <c r="G345" s="410">
        <f t="shared" si="20"/>
        <v>1</v>
      </c>
      <c r="H345" s="312">
        <f t="shared" si="21"/>
        <v>2</v>
      </c>
      <c r="I345" s="355"/>
      <c r="J345" s="68"/>
    </row>
    <row r="346" spans="1:10">
      <c r="A346" s="316" t="s">
        <v>2417</v>
      </c>
      <c r="B346" s="391" t="s">
        <v>2418</v>
      </c>
      <c r="C346" s="464">
        <v>0</v>
      </c>
      <c r="D346" s="464">
        <v>0</v>
      </c>
      <c r="E346" s="464">
        <v>2</v>
      </c>
      <c r="F346" s="464">
        <v>5</v>
      </c>
      <c r="G346" s="410">
        <f t="shared" si="20"/>
        <v>2</v>
      </c>
      <c r="H346" s="312">
        <f t="shared" si="21"/>
        <v>5</v>
      </c>
      <c r="I346" s="355"/>
      <c r="J346" s="68"/>
    </row>
    <row r="347" spans="1:10">
      <c r="A347" s="316" t="s">
        <v>2419</v>
      </c>
      <c r="B347" s="391" t="s">
        <v>2420</v>
      </c>
      <c r="C347" s="464">
        <v>0</v>
      </c>
      <c r="D347" s="464">
        <v>0</v>
      </c>
      <c r="E347" s="464">
        <v>1</v>
      </c>
      <c r="F347" s="464">
        <v>5</v>
      </c>
      <c r="G347" s="410">
        <f t="shared" si="20"/>
        <v>1</v>
      </c>
      <c r="H347" s="312">
        <f t="shared" si="21"/>
        <v>5</v>
      </c>
      <c r="I347" s="355"/>
      <c r="J347" s="68"/>
    </row>
    <row r="348" spans="1:10">
      <c r="A348" s="316" t="s">
        <v>2421</v>
      </c>
      <c r="B348" s="391" t="s">
        <v>2422</v>
      </c>
      <c r="C348" s="464">
        <v>0</v>
      </c>
      <c r="D348" s="464">
        <v>0</v>
      </c>
      <c r="E348" s="464">
        <v>670</v>
      </c>
      <c r="F348" s="464">
        <v>700</v>
      </c>
      <c r="G348" s="410">
        <f t="shared" si="20"/>
        <v>670</v>
      </c>
      <c r="H348" s="312">
        <f t="shared" si="21"/>
        <v>700</v>
      </c>
      <c r="I348" s="355"/>
      <c r="J348" s="68"/>
    </row>
    <row r="349" spans="1:10">
      <c r="A349" s="316" t="s">
        <v>2423</v>
      </c>
      <c r="B349" s="391" t="s">
        <v>2424</v>
      </c>
      <c r="C349" s="464">
        <v>0</v>
      </c>
      <c r="D349" s="464">
        <v>0</v>
      </c>
      <c r="E349" s="464">
        <v>868</v>
      </c>
      <c r="F349" s="464">
        <v>850</v>
      </c>
      <c r="G349" s="410">
        <f t="shared" si="20"/>
        <v>868</v>
      </c>
      <c r="H349" s="312">
        <f t="shared" si="21"/>
        <v>850</v>
      </c>
      <c r="I349" s="355"/>
      <c r="J349" s="68"/>
    </row>
    <row r="350" spans="1:10">
      <c r="A350" s="316" t="s">
        <v>2425</v>
      </c>
      <c r="B350" s="391" t="s">
        <v>2426</v>
      </c>
      <c r="C350" s="464">
        <v>0</v>
      </c>
      <c r="D350" s="464">
        <v>0</v>
      </c>
      <c r="E350" s="464">
        <v>103</v>
      </c>
      <c r="F350" s="464">
        <v>150</v>
      </c>
      <c r="G350" s="410">
        <f t="shared" si="20"/>
        <v>103</v>
      </c>
      <c r="H350" s="312">
        <f t="shared" si="21"/>
        <v>150</v>
      </c>
      <c r="I350" s="355"/>
      <c r="J350" s="68"/>
    </row>
    <row r="351" spans="1:10">
      <c r="A351" s="316" t="s">
        <v>2427</v>
      </c>
      <c r="B351" s="391" t="s">
        <v>2428</v>
      </c>
      <c r="C351" s="464">
        <v>0</v>
      </c>
      <c r="D351" s="464">
        <v>0</v>
      </c>
      <c r="E351" s="464">
        <v>123</v>
      </c>
      <c r="F351" s="464">
        <v>150</v>
      </c>
      <c r="G351" s="410">
        <f t="shared" si="20"/>
        <v>123</v>
      </c>
      <c r="H351" s="312">
        <f t="shared" si="21"/>
        <v>150</v>
      </c>
      <c r="I351" s="355"/>
      <c r="J351" s="68"/>
    </row>
    <row r="352" spans="1:10">
      <c r="A352" s="194" t="s">
        <v>2445</v>
      </c>
      <c r="B352" s="334" t="s">
        <v>2446</v>
      </c>
      <c r="C352" s="464">
        <v>0</v>
      </c>
      <c r="D352" s="464">
        <v>0</v>
      </c>
      <c r="E352" s="464">
        <v>124</v>
      </c>
      <c r="F352" s="464">
        <v>200</v>
      </c>
      <c r="G352" s="410">
        <f t="shared" si="20"/>
        <v>124</v>
      </c>
      <c r="H352" s="312">
        <f t="shared" si="21"/>
        <v>200</v>
      </c>
      <c r="I352" s="355"/>
      <c r="J352" s="68"/>
    </row>
    <row r="353" spans="1:10">
      <c r="A353" s="194" t="s">
        <v>2449</v>
      </c>
      <c r="B353" s="334" t="s">
        <v>2450</v>
      </c>
      <c r="C353" s="464">
        <v>0</v>
      </c>
      <c r="D353" s="464">
        <v>0</v>
      </c>
      <c r="E353" s="464">
        <v>28</v>
      </c>
      <c r="F353" s="464">
        <v>30</v>
      </c>
      <c r="G353" s="410">
        <f t="shared" si="20"/>
        <v>28</v>
      </c>
      <c r="H353" s="312">
        <f t="shared" si="21"/>
        <v>30</v>
      </c>
      <c r="I353" s="355"/>
      <c r="J353" s="68"/>
    </row>
    <row r="354" spans="1:10">
      <c r="A354" s="316" t="s">
        <v>2489</v>
      </c>
      <c r="B354" s="391" t="s">
        <v>2490</v>
      </c>
      <c r="C354" s="464">
        <v>0</v>
      </c>
      <c r="D354" s="464">
        <v>10</v>
      </c>
      <c r="E354" s="464">
        <v>2494</v>
      </c>
      <c r="F354" s="464">
        <v>2496</v>
      </c>
      <c r="G354" s="410">
        <f t="shared" si="20"/>
        <v>2494</v>
      </c>
      <c r="H354" s="312">
        <f t="shared" si="21"/>
        <v>2506</v>
      </c>
      <c r="I354" s="355"/>
      <c r="J354" s="68"/>
    </row>
    <row r="355" spans="1:10">
      <c r="A355" s="316" t="s">
        <v>2503</v>
      </c>
      <c r="B355" s="391" t="s">
        <v>2504</v>
      </c>
      <c r="C355" s="464">
        <v>0</v>
      </c>
      <c r="D355" s="464">
        <v>0</v>
      </c>
      <c r="E355" s="464">
        <v>7</v>
      </c>
      <c r="F355" s="464">
        <v>20</v>
      </c>
      <c r="G355" s="410">
        <f t="shared" si="20"/>
        <v>7</v>
      </c>
      <c r="H355" s="312">
        <f t="shared" si="21"/>
        <v>20</v>
      </c>
      <c r="I355" s="355"/>
      <c r="J355" s="68"/>
    </row>
    <row r="356" spans="1:10">
      <c r="A356" s="316" t="s">
        <v>2505</v>
      </c>
      <c r="B356" s="391" t="s">
        <v>2506</v>
      </c>
      <c r="C356" s="464">
        <v>0</v>
      </c>
      <c r="D356" s="464">
        <v>0</v>
      </c>
      <c r="E356" s="464">
        <v>37</v>
      </c>
      <c r="F356" s="464">
        <v>50</v>
      </c>
      <c r="G356" s="410">
        <f t="shared" si="20"/>
        <v>37</v>
      </c>
      <c r="H356" s="312">
        <f t="shared" si="21"/>
        <v>50</v>
      </c>
      <c r="I356" s="355"/>
      <c r="J356" s="68"/>
    </row>
    <row r="357" spans="1:10">
      <c r="A357" s="316" t="s">
        <v>2507</v>
      </c>
      <c r="B357" s="391" t="s">
        <v>2508</v>
      </c>
      <c r="C357" s="464">
        <v>78</v>
      </c>
      <c r="D357" s="464">
        <v>100</v>
      </c>
      <c r="E357" s="464">
        <v>1153</v>
      </c>
      <c r="F357" s="464">
        <v>1500</v>
      </c>
      <c r="G357" s="410">
        <f t="shared" si="20"/>
        <v>1231</v>
      </c>
      <c r="H357" s="312">
        <f t="shared" si="21"/>
        <v>1600</v>
      </c>
      <c r="I357" s="355"/>
      <c r="J357" s="68"/>
    </row>
    <row r="358" spans="1:10">
      <c r="A358" s="316" t="s">
        <v>2509</v>
      </c>
      <c r="B358" s="391" t="s">
        <v>2510</v>
      </c>
      <c r="C358" s="464">
        <v>24</v>
      </c>
      <c r="D358" s="464">
        <v>25</v>
      </c>
      <c r="E358" s="464">
        <v>2150</v>
      </c>
      <c r="F358" s="464">
        <v>3000</v>
      </c>
      <c r="G358" s="410">
        <f t="shared" si="20"/>
        <v>2174</v>
      </c>
      <c r="H358" s="312">
        <f t="shared" si="21"/>
        <v>3025</v>
      </c>
      <c r="I358" s="477"/>
      <c r="J358" s="68"/>
    </row>
    <row r="359" spans="1:10">
      <c r="A359" s="316" t="s">
        <v>2511</v>
      </c>
      <c r="B359" s="391" t="s">
        <v>2512</v>
      </c>
      <c r="C359" s="464">
        <v>10</v>
      </c>
      <c r="D359" s="464">
        <v>15</v>
      </c>
      <c r="E359" s="464">
        <v>236</v>
      </c>
      <c r="F359" s="464">
        <v>250</v>
      </c>
      <c r="G359" s="410">
        <f t="shared" si="20"/>
        <v>246</v>
      </c>
      <c r="H359" s="312">
        <f t="shared" si="21"/>
        <v>265</v>
      </c>
      <c r="I359" s="477"/>
      <c r="J359" s="68"/>
    </row>
    <row r="360" spans="1:10">
      <c r="A360" s="316" t="s">
        <v>2513</v>
      </c>
      <c r="B360" s="391" t="s">
        <v>2514</v>
      </c>
      <c r="C360" s="464">
        <v>7</v>
      </c>
      <c r="D360" s="464">
        <v>10</v>
      </c>
      <c r="E360" s="464">
        <v>648</v>
      </c>
      <c r="F360" s="464">
        <v>600</v>
      </c>
      <c r="G360" s="410">
        <f t="shared" si="20"/>
        <v>655</v>
      </c>
      <c r="H360" s="312">
        <f t="shared" si="21"/>
        <v>610</v>
      </c>
      <c r="I360" s="477"/>
      <c r="J360" s="68"/>
    </row>
    <row r="361" spans="1:10">
      <c r="A361" s="316" t="s">
        <v>2515</v>
      </c>
      <c r="B361" s="391" t="s">
        <v>2516</v>
      </c>
      <c r="C361" s="464">
        <v>0</v>
      </c>
      <c r="D361" s="464">
        <v>2</v>
      </c>
      <c r="E361" s="464">
        <v>29</v>
      </c>
      <c r="F361" s="464">
        <v>30</v>
      </c>
      <c r="G361" s="410">
        <f t="shared" si="20"/>
        <v>29</v>
      </c>
      <c r="H361" s="312">
        <f t="shared" si="21"/>
        <v>32</v>
      </c>
      <c r="I361" s="477"/>
      <c r="J361" s="68"/>
    </row>
    <row r="362" spans="1:10">
      <c r="A362" s="316" t="s">
        <v>2517</v>
      </c>
      <c r="B362" s="391" t="s">
        <v>2518</v>
      </c>
      <c r="C362" s="464">
        <v>0</v>
      </c>
      <c r="D362" s="464">
        <v>0</v>
      </c>
      <c r="E362" s="464">
        <v>60</v>
      </c>
      <c r="F362" s="464">
        <v>50</v>
      </c>
      <c r="G362" s="410">
        <f t="shared" si="20"/>
        <v>60</v>
      </c>
      <c r="H362" s="312">
        <f t="shared" si="21"/>
        <v>50</v>
      </c>
      <c r="I362" s="477"/>
      <c r="J362" s="68"/>
    </row>
    <row r="363" spans="1:10">
      <c r="A363" s="316" t="s">
        <v>2523</v>
      </c>
      <c r="B363" s="391" t="s">
        <v>2524</v>
      </c>
      <c r="C363" s="464">
        <v>0</v>
      </c>
      <c r="D363" s="464">
        <v>2</v>
      </c>
      <c r="E363" s="464">
        <v>11</v>
      </c>
      <c r="F363" s="464">
        <v>20</v>
      </c>
      <c r="G363" s="410">
        <f t="shared" si="20"/>
        <v>11</v>
      </c>
      <c r="H363" s="312">
        <f t="shared" si="21"/>
        <v>22</v>
      </c>
      <c r="I363" s="477"/>
      <c r="J363" s="68"/>
    </row>
    <row r="364" spans="1:10">
      <c r="A364" s="316" t="s">
        <v>2525</v>
      </c>
      <c r="B364" s="391" t="s">
        <v>2526</v>
      </c>
      <c r="C364" s="464">
        <v>0</v>
      </c>
      <c r="D364" s="464">
        <v>0</v>
      </c>
      <c r="E364" s="464">
        <v>4</v>
      </c>
      <c r="F364" s="464">
        <v>10</v>
      </c>
      <c r="G364" s="410">
        <f t="shared" si="20"/>
        <v>4</v>
      </c>
      <c r="H364" s="312">
        <f t="shared" si="21"/>
        <v>10</v>
      </c>
      <c r="I364" s="477"/>
      <c r="J364" s="68"/>
    </row>
    <row r="365" spans="1:10">
      <c r="A365" s="316" t="s">
        <v>2527</v>
      </c>
      <c r="B365" s="391" t="s">
        <v>2528</v>
      </c>
      <c r="C365" s="464">
        <v>12</v>
      </c>
      <c r="D365" s="464">
        <v>15</v>
      </c>
      <c r="E365" s="464">
        <v>1698</v>
      </c>
      <c r="F365" s="464">
        <v>1800</v>
      </c>
      <c r="G365" s="410">
        <f t="shared" ref="G365:G428" si="22">C365+E365</f>
        <v>1710</v>
      </c>
      <c r="H365" s="312">
        <f t="shared" ref="H365:H428" si="23">D365+F365</f>
        <v>1815</v>
      </c>
      <c r="I365" s="477"/>
      <c r="J365" s="68"/>
    </row>
    <row r="366" spans="1:10">
      <c r="A366" s="316" t="s">
        <v>2529</v>
      </c>
      <c r="B366" s="391" t="s">
        <v>2530</v>
      </c>
      <c r="C366" s="464">
        <v>0</v>
      </c>
      <c r="D366" s="464">
        <v>5</v>
      </c>
      <c r="E366" s="464">
        <v>150</v>
      </c>
      <c r="F366" s="464">
        <v>150</v>
      </c>
      <c r="G366" s="410">
        <f t="shared" si="22"/>
        <v>150</v>
      </c>
      <c r="H366" s="312">
        <f t="shared" si="23"/>
        <v>155</v>
      </c>
      <c r="I366" s="477"/>
      <c r="J366" s="68"/>
    </row>
    <row r="367" spans="1:10">
      <c r="A367" s="316" t="s">
        <v>2531</v>
      </c>
      <c r="B367" s="391" t="s">
        <v>2532</v>
      </c>
      <c r="C367" s="464">
        <v>1</v>
      </c>
      <c r="D367" s="464">
        <v>2</v>
      </c>
      <c r="E367" s="464">
        <v>36</v>
      </c>
      <c r="F367" s="464">
        <v>50</v>
      </c>
      <c r="G367" s="410">
        <f t="shared" si="22"/>
        <v>37</v>
      </c>
      <c r="H367" s="312">
        <f t="shared" si="23"/>
        <v>52</v>
      </c>
      <c r="I367" s="477"/>
      <c r="J367" s="68"/>
    </row>
    <row r="368" spans="1:10">
      <c r="A368" s="316" t="s">
        <v>2533</v>
      </c>
      <c r="B368" s="391" t="s">
        <v>2534</v>
      </c>
      <c r="C368" s="464">
        <v>0</v>
      </c>
      <c r="D368" s="464">
        <v>0</v>
      </c>
      <c r="E368" s="464">
        <v>6</v>
      </c>
      <c r="F368" s="464">
        <v>10</v>
      </c>
      <c r="G368" s="410">
        <f t="shared" si="22"/>
        <v>6</v>
      </c>
      <c r="H368" s="312">
        <f t="shared" si="23"/>
        <v>10</v>
      </c>
      <c r="I368" s="477"/>
      <c r="J368" s="68"/>
    </row>
    <row r="369" spans="1:10">
      <c r="A369" s="25" t="s">
        <v>2537</v>
      </c>
      <c r="B369" s="485" t="s">
        <v>2538</v>
      </c>
      <c r="C369" s="464">
        <v>0</v>
      </c>
      <c r="D369" s="464">
        <v>0</v>
      </c>
      <c r="E369" s="464">
        <v>0</v>
      </c>
      <c r="F369" s="464">
        <v>5</v>
      </c>
      <c r="G369" s="410">
        <f t="shared" si="22"/>
        <v>0</v>
      </c>
      <c r="H369" s="312">
        <f t="shared" si="23"/>
        <v>5</v>
      </c>
      <c r="I369" s="477"/>
      <c r="J369" s="68"/>
    </row>
    <row r="370" spans="1:10" ht="24">
      <c r="A370" s="316" t="s">
        <v>2539</v>
      </c>
      <c r="B370" s="391" t="s">
        <v>2540</v>
      </c>
      <c r="C370" s="464">
        <v>0</v>
      </c>
      <c r="D370" s="464">
        <v>0</v>
      </c>
      <c r="E370" s="464">
        <v>12</v>
      </c>
      <c r="F370" s="464">
        <v>5</v>
      </c>
      <c r="G370" s="410">
        <f t="shared" si="22"/>
        <v>12</v>
      </c>
      <c r="H370" s="312">
        <f t="shared" si="23"/>
        <v>5</v>
      </c>
      <c r="I370" s="477"/>
      <c r="J370" s="68"/>
    </row>
    <row r="371" spans="1:10">
      <c r="A371" s="316" t="s">
        <v>2541</v>
      </c>
      <c r="B371" s="391" t="s">
        <v>2542</v>
      </c>
      <c r="C371" s="464">
        <v>4</v>
      </c>
      <c r="D371" s="464">
        <v>5</v>
      </c>
      <c r="E371" s="464">
        <v>2741</v>
      </c>
      <c r="F371" s="464">
        <v>3500</v>
      </c>
      <c r="G371" s="410">
        <f t="shared" si="22"/>
        <v>2745</v>
      </c>
      <c r="H371" s="312">
        <f t="shared" si="23"/>
        <v>3505</v>
      </c>
      <c r="I371" s="477"/>
      <c r="J371" s="68"/>
    </row>
    <row r="372" spans="1:10">
      <c r="A372" s="18" t="s">
        <v>6113</v>
      </c>
      <c r="B372" s="466" t="s">
        <v>6114</v>
      </c>
      <c r="C372" s="464">
        <v>15</v>
      </c>
      <c r="D372" s="464">
        <v>15</v>
      </c>
      <c r="E372" s="464">
        <v>119</v>
      </c>
      <c r="F372" s="464">
        <v>100</v>
      </c>
      <c r="G372" s="410">
        <f t="shared" si="22"/>
        <v>134</v>
      </c>
      <c r="H372" s="312">
        <f t="shared" si="23"/>
        <v>115</v>
      </c>
      <c r="I372" s="355"/>
      <c r="J372" s="68"/>
    </row>
    <row r="373" spans="1:10">
      <c r="A373" s="194" t="s">
        <v>6133</v>
      </c>
      <c r="B373" s="334" t="s">
        <v>6134</v>
      </c>
      <c r="C373" s="464">
        <v>6</v>
      </c>
      <c r="D373" s="464">
        <v>8</v>
      </c>
      <c r="E373" s="464">
        <v>43</v>
      </c>
      <c r="F373" s="464">
        <v>40</v>
      </c>
      <c r="G373" s="410">
        <f t="shared" si="22"/>
        <v>49</v>
      </c>
      <c r="H373" s="312">
        <f t="shared" si="23"/>
        <v>48</v>
      </c>
      <c r="I373" s="355"/>
      <c r="J373" s="68"/>
    </row>
    <row r="374" spans="1:10">
      <c r="A374" s="313" t="s">
        <v>2181</v>
      </c>
      <c r="B374" s="334" t="s">
        <v>2182</v>
      </c>
      <c r="C374" s="464">
        <v>51</v>
      </c>
      <c r="D374" s="464">
        <v>50</v>
      </c>
      <c r="E374" s="464">
        <v>28</v>
      </c>
      <c r="F374" s="464">
        <v>30</v>
      </c>
      <c r="G374" s="410">
        <f t="shared" si="22"/>
        <v>79</v>
      </c>
      <c r="H374" s="312">
        <f t="shared" si="23"/>
        <v>80</v>
      </c>
      <c r="I374" s="355"/>
      <c r="J374" s="68"/>
    </row>
    <row r="375" spans="1:10">
      <c r="A375" s="313" t="s">
        <v>2183</v>
      </c>
      <c r="B375" s="334" t="s">
        <v>2184</v>
      </c>
      <c r="C375" s="464">
        <v>82</v>
      </c>
      <c r="D375" s="464">
        <v>100</v>
      </c>
      <c r="E375" s="464">
        <v>264</v>
      </c>
      <c r="F375" s="464">
        <v>200</v>
      </c>
      <c r="G375" s="410">
        <f t="shared" si="22"/>
        <v>346</v>
      </c>
      <c r="H375" s="312">
        <f t="shared" si="23"/>
        <v>300</v>
      </c>
      <c r="I375" s="355"/>
      <c r="J375" s="68"/>
    </row>
    <row r="376" spans="1:10">
      <c r="A376" s="313" t="s">
        <v>3166</v>
      </c>
      <c r="B376" s="334" t="s">
        <v>3167</v>
      </c>
      <c r="C376" s="464">
        <v>10972</v>
      </c>
      <c r="D376" s="464">
        <v>10000</v>
      </c>
      <c r="E376" s="464">
        <v>767</v>
      </c>
      <c r="F376" s="464">
        <v>700</v>
      </c>
      <c r="G376" s="410">
        <f t="shared" si="22"/>
        <v>11739</v>
      </c>
      <c r="H376" s="312">
        <f t="shared" si="23"/>
        <v>10700</v>
      </c>
      <c r="I376" s="355"/>
      <c r="J376" s="68"/>
    </row>
    <row r="377" spans="1:10">
      <c r="A377" s="18" t="s">
        <v>5374</v>
      </c>
      <c r="B377" s="466" t="s">
        <v>5375</v>
      </c>
      <c r="C377" s="464">
        <v>0</v>
      </c>
      <c r="D377" s="464">
        <v>2</v>
      </c>
      <c r="E377" s="464">
        <v>2</v>
      </c>
      <c r="F377" s="464">
        <v>2</v>
      </c>
      <c r="G377" s="410">
        <f t="shared" si="22"/>
        <v>2</v>
      </c>
      <c r="H377" s="312">
        <f t="shared" si="23"/>
        <v>4</v>
      </c>
      <c r="I377" s="355"/>
      <c r="J377" s="68"/>
    </row>
    <row r="378" spans="1:10" ht="24">
      <c r="A378" s="18" t="s">
        <v>6159</v>
      </c>
      <c r="B378" s="466" t="s">
        <v>6160</v>
      </c>
      <c r="C378" s="464">
        <v>2</v>
      </c>
      <c r="D378" s="464">
        <v>280</v>
      </c>
      <c r="E378" s="464">
        <v>0</v>
      </c>
      <c r="F378" s="464">
        <v>0</v>
      </c>
      <c r="G378" s="410">
        <f t="shared" si="22"/>
        <v>2</v>
      </c>
      <c r="H378" s="312">
        <f t="shared" si="23"/>
        <v>280</v>
      </c>
      <c r="I378" s="355"/>
      <c r="J378" s="68"/>
    </row>
    <row r="379" spans="1:10">
      <c r="A379" s="192" t="s">
        <v>6881</v>
      </c>
      <c r="B379" s="486" t="s">
        <v>6882</v>
      </c>
      <c r="C379" s="464">
        <v>0</v>
      </c>
      <c r="D379" s="464">
        <v>2</v>
      </c>
      <c r="E379" s="464">
        <v>0</v>
      </c>
      <c r="F379" s="464">
        <v>0</v>
      </c>
      <c r="G379" s="410">
        <f t="shared" si="22"/>
        <v>0</v>
      </c>
      <c r="H379" s="312">
        <f t="shared" si="23"/>
        <v>2</v>
      </c>
      <c r="I379" s="355"/>
      <c r="J379" s="68"/>
    </row>
    <row r="380" spans="1:10">
      <c r="A380" s="18" t="s">
        <v>6883</v>
      </c>
      <c r="B380" s="466" t="s">
        <v>6884</v>
      </c>
      <c r="C380" s="464">
        <v>0</v>
      </c>
      <c r="D380" s="464">
        <v>0</v>
      </c>
      <c r="E380" s="464">
        <v>0</v>
      </c>
      <c r="F380" s="464">
        <v>1</v>
      </c>
      <c r="G380" s="410">
        <f t="shared" si="22"/>
        <v>0</v>
      </c>
      <c r="H380" s="312">
        <f t="shared" si="23"/>
        <v>1</v>
      </c>
      <c r="I380" s="355"/>
      <c r="J380" s="68"/>
    </row>
    <row r="381" spans="1:10">
      <c r="A381" s="194" t="s">
        <v>6163</v>
      </c>
      <c r="B381" s="334" t="s">
        <v>6164</v>
      </c>
      <c r="C381" s="464">
        <v>2</v>
      </c>
      <c r="D381" s="464">
        <v>0</v>
      </c>
      <c r="E381" s="464">
        <v>3</v>
      </c>
      <c r="F381" s="464">
        <v>5</v>
      </c>
      <c r="G381" s="410">
        <f t="shared" si="22"/>
        <v>5</v>
      </c>
      <c r="H381" s="312">
        <f t="shared" si="23"/>
        <v>5</v>
      </c>
      <c r="I381" s="355"/>
      <c r="J381" s="68"/>
    </row>
    <row r="382" spans="1:10">
      <c r="A382" s="194" t="s">
        <v>2561</v>
      </c>
      <c r="B382" s="334" t="s">
        <v>2562</v>
      </c>
      <c r="C382" s="464">
        <v>0</v>
      </c>
      <c r="D382" s="464">
        <v>0</v>
      </c>
      <c r="E382" s="464">
        <v>1</v>
      </c>
      <c r="F382" s="464">
        <v>2</v>
      </c>
      <c r="G382" s="410">
        <f t="shared" si="22"/>
        <v>1</v>
      </c>
      <c r="H382" s="312">
        <f t="shared" si="23"/>
        <v>2</v>
      </c>
      <c r="I382" s="355"/>
      <c r="J382" s="68"/>
    </row>
    <row r="383" spans="1:10">
      <c r="A383" s="433" t="s">
        <v>2565</v>
      </c>
      <c r="B383" s="337" t="s">
        <v>2566</v>
      </c>
      <c r="C383" s="464">
        <v>0</v>
      </c>
      <c r="D383" s="464">
        <v>0</v>
      </c>
      <c r="E383" s="464">
        <v>28</v>
      </c>
      <c r="F383" s="464">
        <v>25</v>
      </c>
      <c r="G383" s="410">
        <f t="shared" si="22"/>
        <v>28</v>
      </c>
      <c r="H383" s="312">
        <f t="shared" si="23"/>
        <v>25</v>
      </c>
      <c r="I383" s="355"/>
      <c r="J383" s="68"/>
    </row>
    <row r="384" spans="1:10">
      <c r="A384" s="487" t="s">
        <v>6182</v>
      </c>
      <c r="B384" s="488" t="s">
        <v>6183</v>
      </c>
      <c r="C384" s="464">
        <v>0</v>
      </c>
      <c r="D384" s="464">
        <v>0</v>
      </c>
      <c r="E384" s="464">
        <v>3</v>
      </c>
      <c r="F384" s="464">
        <v>3</v>
      </c>
      <c r="G384" s="410">
        <f t="shared" si="22"/>
        <v>3</v>
      </c>
      <c r="H384" s="312">
        <f t="shared" si="23"/>
        <v>3</v>
      </c>
      <c r="I384" s="355"/>
      <c r="J384" s="68"/>
    </row>
    <row r="385" spans="1:10" ht="24">
      <c r="A385" s="429" t="s">
        <v>3474</v>
      </c>
      <c r="B385" s="489" t="s">
        <v>3475</v>
      </c>
      <c r="C385" s="464">
        <v>1</v>
      </c>
      <c r="D385" s="464">
        <v>3</v>
      </c>
      <c r="E385" s="464">
        <v>1</v>
      </c>
      <c r="F385" s="464">
        <v>2</v>
      </c>
      <c r="G385" s="410">
        <f t="shared" si="22"/>
        <v>2</v>
      </c>
      <c r="H385" s="312">
        <f t="shared" si="23"/>
        <v>5</v>
      </c>
      <c r="I385" s="477"/>
      <c r="J385" s="68"/>
    </row>
    <row r="386" spans="1:10">
      <c r="A386" s="429" t="s">
        <v>2233</v>
      </c>
      <c r="B386" s="489" t="s">
        <v>2234</v>
      </c>
      <c r="C386" s="464">
        <v>1</v>
      </c>
      <c r="D386" s="464">
        <v>1</v>
      </c>
      <c r="E386" s="464">
        <v>0</v>
      </c>
      <c r="F386" s="464">
        <v>0</v>
      </c>
      <c r="G386" s="410">
        <f t="shared" si="22"/>
        <v>1</v>
      </c>
      <c r="H386" s="312">
        <f t="shared" si="23"/>
        <v>1</v>
      </c>
      <c r="I386" s="477"/>
      <c r="J386" s="68"/>
    </row>
    <row r="387" spans="1:10">
      <c r="A387" s="429" t="s">
        <v>2191</v>
      </c>
      <c r="B387" s="489" t="s">
        <v>2192</v>
      </c>
      <c r="C387" s="464">
        <v>15</v>
      </c>
      <c r="D387" s="464">
        <v>20</v>
      </c>
      <c r="E387" s="464">
        <v>49</v>
      </c>
      <c r="F387" s="464">
        <v>50</v>
      </c>
      <c r="G387" s="410">
        <f t="shared" si="22"/>
        <v>64</v>
      </c>
      <c r="H387" s="312">
        <f t="shared" si="23"/>
        <v>70</v>
      </c>
      <c r="I387" s="477"/>
      <c r="J387" s="68"/>
    </row>
    <row r="388" spans="1:10">
      <c r="A388" s="429" t="s">
        <v>5400</v>
      </c>
      <c r="B388" s="489" t="s">
        <v>5401</v>
      </c>
      <c r="C388" s="464">
        <v>15</v>
      </c>
      <c r="D388" s="464">
        <v>10</v>
      </c>
      <c r="E388" s="464">
        <v>722</v>
      </c>
      <c r="F388" s="464">
        <v>800</v>
      </c>
      <c r="G388" s="410">
        <f t="shared" si="22"/>
        <v>737</v>
      </c>
      <c r="H388" s="312">
        <f t="shared" si="23"/>
        <v>810</v>
      </c>
      <c r="I388" s="477"/>
      <c r="J388" s="68"/>
    </row>
    <row r="389" spans="1:10">
      <c r="A389" s="487" t="s">
        <v>4356</v>
      </c>
      <c r="B389" s="488" t="s">
        <v>4357</v>
      </c>
      <c r="C389" s="464">
        <v>1</v>
      </c>
      <c r="D389" s="464">
        <v>1</v>
      </c>
      <c r="E389" s="464">
        <v>4</v>
      </c>
      <c r="F389" s="464">
        <v>5</v>
      </c>
      <c r="G389" s="410">
        <f t="shared" si="22"/>
        <v>5</v>
      </c>
      <c r="H389" s="312">
        <f t="shared" si="23"/>
        <v>6</v>
      </c>
      <c r="I389" s="355"/>
      <c r="J389" s="68"/>
    </row>
    <row r="390" spans="1:10">
      <c r="A390" s="487" t="s">
        <v>2569</v>
      </c>
      <c r="B390" s="488" t="s">
        <v>2570</v>
      </c>
      <c r="C390" s="464">
        <v>0</v>
      </c>
      <c r="D390" s="464">
        <v>0</v>
      </c>
      <c r="E390" s="464">
        <v>2</v>
      </c>
      <c r="F390" s="464">
        <v>8</v>
      </c>
      <c r="G390" s="410">
        <f t="shared" si="22"/>
        <v>2</v>
      </c>
      <c r="H390" s="312">
        <f t="shared" si="23"/>
        <v>8</v>
      </c>
      <c r="I390" s="355"/>
      <c r="J390" s="68"/>
    </row>
    <row r="391" spans="1:10" ht="24">
      <c r="A391" s="429" t="s">
        <v>2193</v>
      </c>
      <c r="B391" s="489" t="s">
        <v>2194</v>
      </c>
      <c r="C391" s="464">
        <v>222</v>
      </c>
      <c r="D391" s="464">
        <v>200</v>
      </c>
      <c r="E391" s="464">
        <v>17377</v>
      </c>
      <c r="F391" s="464">
        <v>17377</v>
      </c>
      <c r="G391" s="410">
        <f t="shared" si="22"/>
        <v>17599</v>
      </c>
      <c r="H391" s="312">
        <f t="shared" si="23"/>
        <v>17577</v>
      </c>
      <c r="I391" s="477"/>
      <c r="J391" s="68"/>
    </row>
    <row r="392" spans="1:10">
      <c r="A392" s="429" t="s">
        <v>3205</v>
      </c>
      <c r="B392" s="489" t="s">
        <v>3206</v>
      </c>
      <c r="C392" s="464">
        <v>0</v>
      </c>
      <c r="D392" s="464">
        <v>0</v>
      </c>
      <c r="E392" s="464">
        <v>5</v>
      </c>
      <c r="F392" s="464">
        <v>10</v>
      </c>
      <c r="G392" s="410">
        <f t="shared" si="22"/>
        <v>5</v>
      </c>
      <c r="H392" s="312">
        <f t="shared" si="23"/>
        <v>10</v>
      </c>
      <c r="I392" s="477"/>
      <c r="J392" s="68"/>
    </row>
    <row r="393" spans="1:10">
      <c r="A393" s="433" t="s">
        <v>2235</v>
      </c>
      <c r="B393" s="337" t="s">
        <v>2236</v>
      </c>
      <c r="C393" s="464">
        <v>0</v>
      </c>
      <c r="D393" s="464">
        <v>0</v>
      </c>
      <c r="E393" s="464">
        <v>41</v>
      </c>
      <c r="F393" s="464">
        <v>50</v>
      </c>
      <c r="G393" s="410">
        <f t="shared" si="22"/>
        <v>41</v>
      </c>
      <c r="H393" s="312">
        <f t="shared" si="23"/>
        <v>50</v>
      </c>
      <c r="I393" s="355"/>
      <c r="J393" s="68"/>
    </row>
    <row r="394" spans="1:10">
      <c r="A394" s="429" t="s">
        <v>2195</v>
      </c>
      <c r="B394" s="489" t="s">
        <v>2196</v>
      </c>
      <c r="C394" s="464">
        <v>157</v>
      </c>
      <c r="D394" s="464">
        <v>130</v>
      </c>
      <c r="E394" s="464">
        <v>21249</v>
      </c>
      <c r="F394" s="464">
        <v>21249</v>
      </c>
      <c r="G394" s="410">
        <f t="shared" si="22"/>
        <v>21406</v>
      </c>
      <c r="H394" s="312">
        <f t="shared" si="23"/>
        <v>21379</v>
      </c>
      <c r="I394" s="477"/>
      <c r="J394" s="68"/>
    </row>
    <row r="395" spans="1:10">
      <c r="A395" s="433" t="s">
        <v>2197</v>
      </c>
      <c r="B395" s="337" t="s">
        <v>2198</v>
      </c>
      <c r="C395" s="464">
        <v>0</v>
      </c>
      <c r="D395" s="464">
        <v>0</v>
      </c>
      <c r="E395" s="464">
        <v>29</v>
      </c>
      <c r="F395" s="464">
        <v>220</v>
      </c>
      <c r="G395" s="410">
        <f t="shared" si="22"/>
        <v>29</v>
      </c>
      <c r="H395" s="312">
        <f t="shared" si="23"/>
        <v>220</v>
      </c>
      <c r="I395" s="355"/>
      <c r="J395" s="68"/>
    </row>
    <row r="396" spans="1:10">
      <c r="A396" s="487" t="s">
        <v>2237</v>
      </c>
      <c r="B396" s="488" t="s">
        <v>2238</v>
      </c>
      <c r="C396" s="464">
        <v>0</v>
      </c>
      <c r="D396" s="464">
        <v>0</v>
      </c>
      <c r="E396" s="464">
        <v>1</v>
      </c>
      <c r="F396" s="464">
        <v>2</v>
      </c>
      <c r="G396" s="410">
        <f t="shared" si="22"/>
        <v>1</v>
      </c>
      <c r="H396" s="312">
        <f t="shared" si="23"/>
        <v>2</v>
      </c>
      <c r="I396" s="159"/>
    </row>
    <row r="397" spans="1:10">
      <c r="A397" s="433" t="s">
        <v>2571</v>
      </c>
      <c r="B397" s="337" t="s">
        <v>2572</v>
      </c>
      <c r="C397" s="464">
        <v>0</v>
      </c>
      <c r="D397" s="464">
        <v>0</v>
      </c>
      <c r="E397" s="464">
        <v>6</v>
      </c>
      <c r="F397" s="464">
        <v>5</v>
      </c>
      <c r="G397" s="410">
        <f t="shared" si="22"/>
        <v>6</v>
      </c>
      <c r="H397" s="312">
        <f t="shared" si="23"/>
        <v>5</v>
      </c>
      <c r="I397" s="159"/>
    </row>
    <row r="398" spans="1:10">
      <c r="A398" s="429" t="s">
        <v>2199</v>
      </c>
      <c r="B398" s="489" t="s">
        <v>2200</v>
      </c>
      <c r="C398" s="464">
        <v>0</v>
      </c>
      <c r="D398" s="464">
        <v>0</v>
      </c>
      <c r="E398" s="464">
        <v>2273</v>
      </c>
      <c r="F398" s="464">
        <v>2273</v>
      </c>
      <c r="G398" s="410">
        <f t="shared" si="22"/>
        <v>2273</v>
      </c>
      <c r="H398" s="312">
        <f t="shared" si="23"/>
        <v>2273</v>
      </c>
      <c r="I398" s="425"/>
    </row>
    <row r="399" spans="1:10">
      <c r="A399" s="429" t="s">
        <v>2201</v>
      </c>
      <c r="B399" s="489" t="s">
        <v>2202</v>
      </c>
      <c r="C399" s="464">
        <v>4</v>
      </c>
      <c r="D399" s="464">
        <v>8</v>
      </c>
      <c r="E399" s="464">
        <v>2331</v>
      </c>
      <c r="F399" s="464">
        <v>2331</v>
      </c>
      <c r="G399" s="410">
        <f t="shared" si="22"/>
        <v>2335</v>
      </c>
      <c r="H399" s="312">
        <f t="shared" si="23"/>
        <v>2339</v>
      </c>
      <c r="I399" s="425"/>
    </row>
    <row r="400" spans="1:10" ht="24">
      <c r="A400" s="429" t="s">
        <v>2203</v>
      </c>
      <c r="B400" s="489" t="s">
        <v>2204</v>
      </c>
      <c r="C400" s="464">
        <v>470</v>
      </c>
      <c r="D400" s="464">
        <v>400</v>
      </c>
      <c r="E400" s="464">
        <v>54630</v>
      </c>
      <c r="F400" s="464">
        <v>54360</v>
      </c>
      <c r="G400" s="410">
        <f t="shared" si="22"/>
        <v>55100</v>
      </c>
      <c r="H400" s="312">
        <f t="shared" si="23"/>
        <v>54760</v>
      </c>
      <c r="I400" s="425"/>
    </row>
    <row r="401" spans="1:9">
      <c r="A401" s="433" t="s">
        <v>3476</v>
      </c>
      <c r="B401" s="337" t="s">
        <v>3477</v>
      </c>
      <c r="C401" s="464">
        <v>0</v>
      </c>
      <c r="D401" s="464">
        <v>0</v>
      </c>
      <c r="E401" s="464">
        <v>108</v>
      </c>
      <c r="F401" s="464">
        <v>100</v>
      </c>
      <c r="G401" s="410">
        <f t="shared" si="22"/>
        <v>108</v>
      </c>
      <c r="H401" s="312">
        <f t="shared" si="23"/>
        <v>100</v>
      </c>
      <c r="I401" s="159"/>
    </row>
    <row r="402" spans="1:9">
      <c r="A402" s="433" t="s">
        <v>2205</v>
      </c>
      <c r="B402" s="337" t="s">
        <v>2206</v>
      </c>
      <c r="C402" s="464">
        <v>2</v>
      </c>
      <c r="D402" s="464">
        <v>2</v>
      </c>
      <c r="E402" s="464">
        <v>834</v>
      </c>
      <c r="F402" s="464">
        <v>700</v>
      </c>
      <c r="G402" s="410">
        <f t="shared" si="22"/>
        <v>836</v>
      </c>
      <c r="H402" s="312">
        <f t="shared" si="23"/>
        <v>702</v>
      </c>
      <c r="I402" s="159"/>
    </row>
    <row r="403" spans="1:9">
      <c r="A403" s="487" t="s">
        <v>2207</v>
      </c>
      <c r="B403" s="488" t="s">
        <v>2208</v>
      </c>
      <c r="C403" s="464">
        <v>0</v>
      </c>
      <c r="D403" s="464">
        <v>0</v>
      </c>
      <c r="E403" s="464">
        <v>21</v>
      </c>
      <c r="F403" s="464">
        <v>30</v>
      </c>
      <c r="G403" s="410">
        <f t="shared" si="22"/>
        <v>21</v>
      </c>
      <c r="H403" s="312">
        <f t="shared" si="23"/>
        <v>30</v>
      </c>
      <c r="I403" s="159"/>
    </row>
    <row r="404" spans="1:9">
      <c r="A404" s="487" t="s">
        <v>2573</v>
      </c>
      <c r="B404" s="488" t="s">
        <v>2574</v>
      </c>
      <c r="C404" s="464">
        <v>0</v>
      </c>
      <c r="D404" s="464">
        <v>0</v>
      </c>
      <c r="E404" s="464">
        <v>11</v>
      </c>
      <c r="F404" s="464">
        <v>25</v>
      </c>
      <c r="G404" s="410">
        <f t="shared" si="22"/>
        <v>11</v>
      </c>
      <c r="H404" s="312">
        <f t="shared" si="23"/>
        <v>25</v>
      </c>
      <c r="I404" s="159"/>
    </row>
    <row r="405" spans="1:9">
      <c r="A405" s="487" t="s">
        <v>3969</v>
      </c>
      <c r="B405" s="488" t="s">
        <v>3970</v>
      </c>
      <c r="C405" s="464">
        <v>0</v>
      </c>
      <c r="D405" s="464">
        <v>0</v>
      </c>
      <c r="E405" s="464">
        <v>0</v>
      </c>
      <c r="F405" s="464">
        <v>1</v>
      </c>
      <c r="G405" s="410">
        <f t="shared" si="22"/>
        <v>0</v>
      </c>
      <c r="H405" s="312">
        <f t="shared" si="23"/>
        <v>1</v>
      </c>
      <c r="I405" s="159"/>
    </row>
    <row r="406" spans="1:9" ht="24">
      <c r="A406" s="487" t="s">
        <v>2209</v>
      </c>
      <c r="B406" s="488" t="s">
        <v>2210</v>
      </c>
      <c r="C406" s="464">
        <v>32</v>
      </c>
      <c r="D406" s="464">
        <v>30</v>
      </c>
      <c r="E406" s="464">
        <v>21822</v>
      </c>
      <c r="F406" s="464">
        <v>21822</v>
      </c>
      <c r="G406" s="410">
        <f t="shared" si="22"/>
        <v>21854</v>
      </c>
      <c r="H406" s="312">
        <f t="shared" si="23"/>
        <v>21852</v>
      </c>
      <c r="I406" s="159"/>
    </row>
    <row r="407" spans="1:9">
      <c r="A407" s="429" t="s">
        <v>2611</v>
      </c>
      <c r="B407" s="489" t="s">
        <v>2612</v>
      </c>
      <c r="C407" s="464">
        <v>0</v>
      </c>
      <c r="D407" s="464">
        <v>0</v>
      </c>
      <c r="E407" s="464">
        <v>0</v>
      </c>
      <c r="F407" s="464">
        <v>2</v>
      </c>
      <c r="G407" s="410">
        <f t="shared" si="22"/>
        <v>0</v>
      </c>
      <c r="H407" s="312">
        <f t="shared" si="23"/>
        <v>2</v>
      </c>
      <c r="I407" s="425"/>
    </row>
    <row r="408" spans="1:9">
      <c r="A408" s="433" t="s">
        <v>2575</v>
      </c>
      <c r="B408" s="337" t="s">
        <v>2576</v>
      </c>
      <c r="C408" s="464">
        <v>0</v>
      </c>
      <c r="D408" s="464">
        <v>0</v>
      </c>
      <c r="E408" s="464">
        <v>0</v>
      </c>
      <c r="F408" s="464">
        <v>2</v>
      </c>
      <c r="G408" s="410">
        <f t="shared" si="22"/>
        <v>0</v>
      </c>
      <c r="H408" s="312">
        <f t="shared" si="23"/>
        <v>2</v>
      </c>
      <c r="I408" s="159"/>
    </row>
    <row r="409" spans="1:9">
      <c r="A409" s="429" t="s">
        <v>2577</v>
      </c>
      <c r="B409" s="489" t="s">
        <v>2578</v>
      </c>
      <c r="C409" s="464">
        <v>0</v>
      </c>
      <c r="D409" s="464">
        <v>0</v>
      </c>
      <c r="E409" s="464">
        <v>0</v>
      </c>
      <c r="F409" s="464">
        <v>2</v>
      </c>
      <c r="G409" s="410">
        <f t="shared" si="22"/>
        <v>0</v>
      </c>
      <c r="H409" s="312">
        <f t="shared" si="23"/>
        <v>2</v>
      </c>
      <c r="I409" s="425"/>
    </row>
    <row r="410" spans="1:9">
      <c r="A410" s="487" t="s">
        <v>2579</v>
      </c>
      <c r="B410" s="488" t="s">
        <v>2580</v>
      </c>
      <c r="C410" s="464">
        <v>0</v>
      </c>
      <c r="D410" s="464">
        <v>0</v>
      </c>
      <c r="E410" s="464">
        <v>0</v>
      </c>
      <c r="F410" s="464">
        <v>3</v>
      </c>
      <c r="G410" s="410">
        <f t="shared" si="22"/>
        <v>0</v>
      </c>
      <c r="H410" s="312">
        <f t="shared" si="23"/>
        <v>3</v>
      </c>
      <c r="I410" s="159"/>
    </row>
    <row r="411" spans="1:9" ht="24">
      <c r="A411" s="487" t="s">
        <v>2581</v>
      </c>
      <c r="B411" s="488" t="s">
        <v>2582</v>
      </c>
      <c r="C411" s="464">
        <v>0</v>
      </c>
      <c r="D411" s="464">
        <v>0</v>
      </c>
      <c r="E411" s="464">
        <v>15</v>
      </c>
      <c r="F411" s="464">
        <v>10</v>
      </c>
      <c r="G411" s="410">
        <f t="shared" si="22"/>
        <v>15</v>
      </c>
      <c r="H411" s="312">
        <f t="shared" si="23"/>
        <v>10</v>
      </c>
      <c r="I411" s="159"/>
    </row>
    <row r="412" spans="1:9">
      <c r="A412" s="487" t="s">
        <v>3207</v>
      </c>
      <c r="B412" s="488" t="s">
        <v>3208</v>
      </c>
      <c r="C412" s="464">
        <v>0</v>
      </c>
      <c r="D412" s="464">
        <v>0</v>
      </c>
      <c r="E412" s="464">
        <v>28</v>
      </c>
      <c r="F412" s="464">
        <v>25</v>
      </c>
      <c r="G412" s="410">
        <f t="shared" si="22"/>
        <v>28</v>
      </c>
      <c r="H412" s="312">
        <f t="shared" si="23"/>
        <v>25</v>
      </c>
      <c r="I412" s="159"/>
    </row>
    <row r="413" spans="1:9">
      <c r="A413" s="433" t="s">
        <v>2211</v>
      </c>
      <c r="B413" s="337" t="s">
        <v>2212</v>
      </c>
      <c r="C413" s="464">
        <v>5</v>
      </c>
      <c r="D413" s="464">
        <v>5</v>
      </c>
      <c r="E413" s="464">
        <v>2132</v>
      </c>
      <c r="F413" s="464">
        <v>1600</v>
      </c>
      <c r="G413" s="410">
        <f t="shared" si="22"/>
        <v>2137</v>
      </c>
      <c r="H413" s="312">
        <f t="shared" si="23"/>
        <v>1605</v>
      </c>
      <c r="I413" s="159"/>
    </row>
    <row r="414" spans="1:9">
      <c r="A414" s="487" t="s">
        <v>2213</v>
      </c>
      <c r="B414" s="488" t="s">
        <v>2214</v>
      </c>
      <c r="C414" s="464">
        <v>0</v>
      </c>
      <c r="D414" s="464">
        <v>0</v>
      </c>
      <c r="E414" s="464">
        <v>4</v>
      </c>
      <c r="F414" s="464">
        <v>2</v>
      </c>
      <c r="G414" s="410">
        <f t="shared" si="22"/>
        <v>4</v>
      </c>
      <c r="H414" s="312">
        <f t="shared" si="23"/>
        <v>2</v>
      </c>
      <c r="I414" s="159"/>
    </row>
    <row r="415" spans="1:9">
      <c r="A415" s="487" t="s">
        <v>3478</v>
      </c>
      <c r="B415" s="488" t="s">
        <v>3479</v>
      </c>
      <c r="C415" s="464">
        <v>0</v>
      </c>
      <c r="D415" s="464">
        <v>0</v>
      </c>
      <c r="E415" s="464">
        <v>8</v>
      </c>
      <c r="F415" s="464">
        <v>10</v>
      </c>
      <c r="G415" s="410">
        <f t="shared" si="22"/>
        <v>8</v>
      </c>
      <c r="H415" s="312">
        <f t="shared" si="23"/>
        <v>10</v>
      </c>
      <c r="I415" s="159"/>
    </row>
    <row r="416" spans="1:9" ht="24">
      <c r="A416" s="487" t="s">
        <v>2215</v>
      </c>
      <c r="B416" s="488" t="s">
        <v>2216</v>
      </c>
      <c r="C416" s="464">
        <v>15</v>
      </c>
      <c r="D416" s="464">
        <v>70</v>
      </c>
      <c r="E416" s="464">
        <v>16156</v>
      </c>
      <c r="F416" s="464">
        <v>16156</v>
      </c>
      <c r="G416" s="410">
        <f t="shared" si="22"/>
        <v>16171</v>
      </c>
      <c r="H416" s="312">
        <f t="shared" si="23"/>
        <v>16226</v>
      </c>
      <c r="I416" s="159"/>
    </row>
    <row r="417" spans="1:9">
      <c r="A417" s="487" t="s">
        <v>3480</v>
      </c>
      <c r="B417" s="488" t="s">
        <v>3481</v>
      </c>
      <c r="C417" s="464">
        <v>0</v>
      </c>
      <c r="D417" s="464">
        <v>2</v>
      </c>
      <c r="E417" s="464">
        <v>1</v>
      </c>
      <c r="F417" s="464">
        <v>10</v>
      </c>
      <c r="G417" s="410">
        <f t="shared" si="22"/>
        <v>1</v>
      </c>
      <c r="H417" s="312">
        <f t="shared" si="23"/>
        <v>12</v>
      </c>
      <c r="I417" s="159"/>
    </row>
    <row r="418" spans="1:9" ht="24">
      <c r="A418" s="433" t="s">
        <v>2587</v>
      </c>
      <c r="B418" s="337" t="s">
        <v>2588</v>
      </c>
      <c r="C418" s="464">
        <v>2</v>
      </c>
      <c r="D418" s="464">
        <v>2</v>
      </c>
      <c r="E418" s="464">
        <v>3896</v>
      </c>
      <c r="F418" s="464">
        <v>3896</v>
      </c>
      <c r="G418" s="410">
        <f t="shared" si="22"/>
        <v>3898</v>
      </c>
      <c r="H418" s="312">
        <f t="shared" si="23"/>
        <v>3898</v>
      </c>
      <c r="I418" s="159"/>
    </row>
    <row r="419" spans="1:9" ht="24">
      <c r="A419" s="487" t="s">
        <v>6885</v>
      </c>
      <c r="B419" s="488" t="s">
        <v>6886</v>
      </c>
      <c r="C419" s="464">
        <v>0</v>
      </c>
      <c r="D419" s="464">
        <v>0</v>
      </c>
      <c r="E419" s="464">
        <v>6</v>
      </c>
      <c r="F419" s="464">
        <v>10</v>
      </c>
      <c r="G419" s="410">
        <f t="shared" si="22"/>
        <v>6</v>
      </c>
      <c r="H419" s="312">
        <f t="shared" si="23"/>
        <v>10</v>
      </c>
      <c r="I419" s="159"/>
    </row>
    <row r="420" spans="1:9" ht="24">
      <c r="A420" s="487" t="s">
        <v>6244</v>
      </c>
      <c r="B420" s="488" t="s">
        <v>6245</v>
      </c>
      <c r="C420" s="464">
        <v>0</v>
      </c>
      <c r="D420" s="464">
        <v>0</v>
      </c>
      <c r="E420" s="464">
        <v>0</v>
      </c>
      <c r="F420" s="464">
        <v>2</v>
      </c>
      <c r="G420" s="410">
        <f t="shared" si="22"/>
        <v>0</v>
      </c>
      <c r="H420" s="312">
        <f t="shared" si="23"/>
        <v>2</v>
      </c>
      <c r="I420" s="159"/>
    </row>
    <row r="421" spans="1:9" ht="24">
      <c r="A421" s="487" t="s">
        <v>2595</v>
      </c>
      <c r="B421" s="488" t="s">
        <v>2596</v>
      </c>
      <c r="C421" s="464">
        <v>16</v>
      </c>
      <c r="D421" s="464">
        <v>20</v>
      </c>
      <c r="E421" s="464">
        <v>11913</v>
      </c>
      <c r="F421" s="464">
        <v>11913</v>
      </c>
      <c r="G421" s="410">
        <f t="shared" si="22"/>
        <v>11929</v>
      </c>
      <c r="H421" s="312">
        <f t="shared" si="23"/>
        <v>11933</v>
      </c>
      <c r="I421" s="159"/>
    </row>
    <row r="422" spans="1:9">
      <c r="A422" s="387" t="s">
        <v>5483</v>
      </c>
      <c r="B422" s="389" t="s">
        <v>5484</v>
      </c>
      <c r="C422" s="464">
        <v>0</v>
      </c>
      <c r="D422" s="464">
        <v>0</v>
      </c>
      <c r="E422" s="464">
        <v>4</v>
      </c>
      <c r="F422" s="464">
        <v>2</v>
      </c>
      <c r="G422" s="410">
        <f t="shared" si="22"/>
        <v>4</v>
      </c>
      <c r="H422" s="312">
        <f t="shared" si="23"/>
        <v>2</v>
      </c>
      <c r="I422" s="494"/>
    </row>
    <row r="423" spans="1:9">
      <c r="A423" s="490" t="s">
        <v>6887</v>
      </c>
      <c r="B423" s="489" t="s">
        <v>6888</v>
      </c>
      <c r="C423" s="464">
        <v>0</v>
      </c>
      <c r="D423" s="464">
        <v>0</v>
      </c>
      <c r="E423" s="464">
        <v>29443</v>
      </c>
      <c r="F423" s="464">
        <v>29443</v>
      </c>
      <c r="G423" s="410">
        <f t="shared" si="22"/>
        <v>29443</v>
      </c>
      <c r="H423" s="312">
        <f t="shared" si="23"/>
        <v>29443</v>
      </c>
      <c r="I423" s="495"/>
    </row>
    <row r="424" spans="1:9" ht="24">
      <c r="A424" s="491" t="s">
        <v>5773</v>
      </c>
      <c r="B424" s="492" t="s">
        <v>6889</v>
      </c>
      <c r="C424" s="464">
        <v>0</v>
      </c>
      <c r="D424" s="441">
        <v>0</v>
      </c>
      <c r="E424" s="464">
        <v>5</v>
      </c>
      <c r="F424" s="441">
        <v>5</v>
      </c>
      <c r="G424" s="493">
        <f t="shared" si="22"/>
        <v>5</v>
      </c>
      <c r="H424" s="312">
        <f t="shared" si="23"/>
        <v>5</v>
      </c>
      <c r="I424" s="355"/>
    </row>
    <row r="425" spans="1:9">
      <c r="A425" s="18">
        <v>600011</v>
      </c>
      <c r="B425" s="19" t="s">
        <v>6890</v>
      </c>
      <c r="C425" s="464">
        <v>84</v>
      </c>
      <c r="D425" s="441">
        <v>70</v>
      </c>
      <c r="E425" s="464">
        <v>59</v>
      </c>
      <c r="F425" s="441">
        <v>50</v>
      </c>
      <c r="G425" s="493">
        <f t="shared" si="22"/>
        <v>143</v>
      </c>
      <c r="H425" s="312">
        <f t="shared" si="23"/>
        <v>120</v>
      </c>
      <c r="I425" s="355"/>
    </row>
    <row r="426" spans="1:9">
      <c r="A426" s="194">
        <v>600103</v>
      </c>
      <c r="B426" s="199" t="s">
        <v>2276</v>
      </c>
      <c r="C426" s="464">
        <v>50</v>
      </c>
      <c r="D426" s="441">
        <v>50</v>
      </c>
      <c r="E426" s="464">
        <v>6674</v>
      </c>
      <c r="F426" s="441">
        <v>8000</v>
      </c>
      <c r="G426" s="493">
        <f t="shared" si="22"/>
        <v>6724</v>
      </c>
      <c r="H426" s="312">
        <f t="shared" si="23"/>
        <v>8050</v>
      </c>
      <c r="I426" s="355"/>
    </row>
    <row r="427" spans="1:9">
      <c r="A427" s="108">
        <v>600349</v>
      </c>
      <c r="B427" s="109" t="s">
        <v>2282</v>
      </c>
      <c r="C427" s="464">
        <v>0</v>
      </c>
      <c r="D427" s="441">
        <v>0</v>
      </c>
      <c r="E427" s="464">
        <v>8</v>
      </c>
      <c r="F427" s="441">
        <v>10</v>
      </c>
      <c r="G427" s="493">
        <f t="shared" si="22"/>
        <v>8</v>
      </c>
      <c r="H427" s="312">
        <f t="shared" si="23"/>
        <v>10</v>
      </c>
      <c r="I427" s="355"/>
    </row>
    <row r="428" spans="1:9" ht="24">
      <c r="A428" s="108" t="s">
        <v>5682</v>
      </c>
      <c r="B428" s="109" t="s">
        <v>6891</v>
      </c>
      <c r="C428" s="464">
        <v>0</v>
      </c>
      <c r="D428" s="441">
        <v>0</v>
      </c>
      <c r="E428" s="464">
        <v>1</v>
      </c>
      <c r="F428" s="441">
        <v>2</v>
      </c>
      <c r="G428" s="493">
        <f t="shared" si="22"/>
        <v>1</v>
      </c>
      <c r="H428" s="312">
        <f t="shared" si="23"/>
        <v>2</v>
      </c>
      <c r="I428" s="355"/>
    </row>
    <row r="429" spans="1:9">
      <c r="A429" s="108" t="s">
        <v>2121</v>
      </c>
      <c r="B429" s="109" t="s">
        <v>2122</v>
      </c>
      <c r="C429" s="464">
        <v>0</v>
      </c>
      <c r="D429" s="441">
        <v>0</v>
      </c>
      <c r="E429" s="464">
        <v>3286</v>
      </c>
      <c r="F429" s="441">
        <v>3286</v>
      </c>
      <c r="G429" s="493">
        <f t="shared" ref="G429:G454" si="24">C429+E429</f>
        <v>3286</v>
      </c>
      <c r="H429" s="312">
        <f t="shared" ref="H429:H454" si="25">D429+F429</f>
        <v>3286</v>
      </c>
      <c r="I429" s="355"/>
    </row>
    <row r="430" spans="1:9">
      <c r="A430" s="108" t="s">
        <v>2309</v>
      </c>
      <c r="B430" s="109" t="s">
        <v>2310</v>
      </c>
      <c r="C430" s="464">
        <v>0</v>
      </c>
      <c r="D430" s="441">
        <v>0</v>
      </c>
      <c r="E430" s="464">
        <v>25</v>
      </c>
      <c r="F430" s="441">
        <v>20</v>
      </c>
      <c r="G430" s="493">
        <f t="shared" si="24"/>
        <v>25</v>
      </c>
      <c r="H430" s="312">
        <f t="shared" si="25"/>
        <v>20</v>
      </c>
      <c r="I430" s="355"/>
    </row>
    <row r="431" spans="1:9">
      <c r="A431" s="108" t="s">
        <v>5694</v>
      </c>
      <c r="B431" s="109" t="s">
        <v>5695</v>
      </c>
      <c r="C431" s="464">
        <v>2</v>
      </c>
      <c r="D431" s="441">
        <v>5</v>
      </c>
      <c r="E431" s="464">
        <v>2</v>
      </c>
      <c r="F431" s="441">
        <v>0</v>
      </c>
      <c r="G431" s="493">
        <f t="shared" si="24"/>
        <v>4</v>
      </c>
      <c r="H431" s="312">
        <f t="shared" si="25"/>
        <v>5</v>
      </c>
      <c r="I431" s="355"/>
    </row>
    <row r="432" spans="1:9">
      <c r="A432" s="108" t="s">
        <v>2313</v>
      </c>
      <c r="B432" s="109" t="s">
        <v>2314</v>
      </c>
      <c r="C432" s="464">
        <v>0</v>
      </c>
      <c r="D432" s="441">
        <v>0</v>
      </c>
      <c r="E432" s="464">
        <v>6</v>
      </c>
      <c r="F432" s="441">
        <v>5</v>
      </c>
      <c r="G432" s="493">
        <f t="shared" si="24"/>
        <v>6</v>
      </c>
      <c r="H432" s="312">
        <f t="shared" si="25"/>
        <v>5</v>
      </c>
      <c r="I432" s="355"/>
    </row>
    <row r="433" spans="1:9">
      <c r="A433" s="108" t="s">
        <v>3811</v>
      </c>
      <c r="B433" s="109" t="s">
        <v>3812</v>
      </c>
      <c r="C433" s="464">
        <v>0</v>
      </c>
      <c r="D433" s="441">
        <v>0</v>
      </c>
      <c r="E433" s="464">
        <v>2</v>
      </c>
      <c r="F433" s="441">
        <v>1</v>
      </c>
      <c r="G433" s="493">
        <f t="shared" si="24"/>
        <v>2</v>
      </c>
      <c r="H433" s="312">
        <f t="shared" si="25"/>
        <v>1</v>
      </c>
      <c r="I433" s="355"/>
    </row>
    <row r="434" spans="1:9">
      <c r="A434" s="108" t="s">
        <v>2159</v>
      </c>
      <c r="B434" s="109" t="s">
        <v>2160</v>
      </c>
      <c r="C434" s="464">
        <v>0</v>
      </c>
      <c r="D434" s="441">
        <v>0</v>
      </c>
      <c r="E434" s="464">
        <v>1</v>
      </c>
      <c r="F434" s="441">
        <v>1</v>
      </c>
      <c r="G434" s="493">
        <f t="shared" si="24"/>
        <v>1</v>
      </c>
      <c r="H434" s="312">
        <f t="shared" si="25"/>
        <v>1</v>
      </c>
      <c r="I434" s="355"/>
    </row>
    <row r="435" spans="1:9">
      <c r="A435" s="108" t="s">
        <v>2363</v>
      </c>
      <c r="B435" s="109" t="s">
        <v>2364</v>
      </c>
      <c r="C435" s="464">
        <v>0</v>
      </c>
      <c r="D435" s="441">
        <v>0</v>
      </c>
      <c r="E435" s="464">
        <v>7</v>
      </c>
      <c r="F435" s="441">
        <v>5</v>
      </c>
      <c r="G435" s="493">
        <f t="shared" si="24"/>
        <v>7</v>
      </c>
      <c r="H435" s="312">
        <f t="shared" si="25"/>
        <v>5</v>
      </c>
      <c r="I435" s="355"/>
    </row>
    <row r="436" spans="1:9">
      <c r="A436" s="108" t="s">
        <v>2429</v>
      </c>
      <c r="B436" s="109" t="s">
        <v>2430</v>
      </c>
      <c r="C436" s="464">
        <v>0</v>
      </c>
      <c r="D436" s="441">
        <v>0</v>
      </c>
      <c r="E436" s="464">
        <v>1</v>
      </c>
      <c r="F436" s="441">
        <v>5</v>
      </c>
      <c r="G436" s="493">
        <f t="shared" si="24"/>
        <v>1</v>
      </c>
      <c r="H436" s="312">
        <f t="shared" si="25"/>
        <v>5</v>
      </c>
      <c r="I436" s="355"/>
    </row>
    <row r="437" spans="1:9">
      <c r="A437" s="108" t="s">
        <v>2447</v>
      </c>
      <c r="B437" s="109" t="s">
        <v>2448</v>
      </c>
      <c r="C437" s="464">
        <v>0</v>
      </c>
      <c r="D437" s="441">
        <v>0</v>
      </c>
      <c r="E437" s="464">
        <v>305</v>
      </c>
      <c r="F437" s="441">
        <v>500</v>
      </c>
      <c r="G437" s="493">
        <f t="shared" si="24"/>
        <v>305</v>
      </c>
      <c r="H437" s="312">
        <f t="shared" si="25"/>
        <v>500</v>
      </c>
      <c r="I437" s="355"/>
    </row>
    <row r="438" spans="1:9">
      <c r="A438" s="108" t="s">
        <v>2451</v>
      </c>
      <c r="B438" s="109" t="s">
        <v>2452</v>
      </c>
      <c r="C438" s="464">
        <v>0</v>
      </c>
      <c r="D438" s="441">
        <v>0</v>
      </c>
      <c r="E438" s="464">
        <v>56</v>
      </c>
      <c r="F438" s="441">
        <v>50</v>
      </c>
      <c r="G438" s="493">
        <f t="shared" si="24"/>
        <v>56</v>
      </c>
      <c r="H438" s="312">
        <f t="shared" si="25"/>
        <v>50</v>
      </c>
      <c r="I438" s="355"/>
    </row>
    <row r="439" spans="1:9">
      <c r="A439" s="108" t="s">
        <v>2453</v>
      </c>
      <c r="B439" s="109" t="s">
        <v>2454</v>
      </c>
      <c r="C439" s="464">
        <v>0</v>
      </c>
      <c r="D439" s="441">
        <v>0</v>
      </c>
      <c r="E439" s="464">
        <v>6</v>
      </c>
      <c r="F439" s="441">
        <v>10</v>
      </c>
      <c r="G439" s="493">
        <f t="shared" si="24"/>
        <v>6</v>
      </c>
      <c r="H439" s="312">
        <f t="shared" si="25"/>
        <v>10</v>
      </c>
      <c r="I439" s="355"/>
    </row>
    <row r="440" spans="1:9">
      <c r="A440" s="108" t="s">
        <v>2492</v>
      </c>
      <c r="B440" s="109" t="s">
        <v>2493</v>
      </c>
      <c r="C440" s="464">
        <v>0</v>
      </c>
      <c r="D440" s="441">
        <v>0</v>
      </c>
      <c r="E440" s="464">
        <v>2</v>
      </c>
      <c r="F440" s="441">
        <v>3</v>
      </c>
      <c r="G440" s="493">
        <f t="shared" si="24"/>
        <v>2</v>
      </c>
      <c r="H440" s="312">
        <f t="shared" si="25"/>
        <v>3</v>
      </c>
      <c r="I440" s="355"/>
    </row>
    <row r="441" spans="1:9">
      <c r="A441" s="108" t="s">
        <v>2535</v>
      </c>
      <c r="B441" s="109" t="s">
        <v>2536</v>
      </c>
      <c r="C441" s="464">
        <v>0</v>
      </c>
      <c r="D441" s="441">
        <v>0</v>
      </c>
      <c r="E441" s="464">
        <v>1</v>
      </c>
      <c r="F441" s="441">
        <v>5</v>
      </c>
      <c r="G441" s="493">
        <f t="shared" si="24"/>
        <v>1</v>
      </c>
      <c r="H441" s="312">
        <f t="shared" si="25"/>
        <v>5</v>
      </c>
      <c r="I441" s="355"/>
    </row>
    <row r="442" spans="1:9">
      <c r="A442" s="108" t="s">
        <v>6131</v>
      </c>
      <c r="B442" s="109" t="s">
        <v>6132</v>
      </c>
      <c r="C442" s="464">
        <v>27</v>
      </c>
      <c r="D442" s="441">
        <v>21</v>
      </c>
      <c r="E442" s="464">
        <v>307</v>
      </c>
      <c r="F442" s="441">
        <v>250</v>
      </c>
      <c r="G442" s="493">
        <f t="shared" si="24"/>
        <v>334</v>
      </c>
      <c r="H442" s="312">
        <f t="shared" si="25"/>
        <v>271</v>
      </c>
      <c r="I442" s="355"/>
    </row>
    <row r="443" spans="1:9">
      <c r="A443" s="108" t="s">
        <v>2231</v>
      </c>
      <c r="B443" s="109" t="s">
        <v>2232</v>
      </c>
      <c r="C443" s="464">
        <v>2</v>
      </c>
      <c r="D443" s="441">
        <v>2</v>
      </c>
      <c r="E443" s="464">
        <v>114</v>
      </c>
      <c r="F443" s="441">
        <v>70</v>
      </c>
      <c r="G443" s="493">
        <f t="shared" si="24"/>
        <v>116</v>
      </c>
      <c r="H443" s="312">
        <f t="shared" si="25"/>
        <v>72</v>
      </c>
      <c r="I443" s="355"/>
    </row>
    <row r="444" spans="1:9">
      <c r="A444" s="108" t="s">
        <v>6481</v>
      </c>
      <c r="B444" s="109" t="s">
        <v>6482</v>
      </c>
      <c r="C444" s="464">
        <v>0</v>
      </c>
      <c r="D444" s="441">
        <v>0</v>
      </c>
      <c r="E444" s="464">
        <v>2</v>
      </c>
      <c r="F444" s="441">
        <v>2</v>
      </c>
      <c r="G444" s="493">
        <f t="shared" si="24"/>
        <v>2</v>
      </c>
      <c r="H444" s="312">
        <f t="shared" si="25"/>
        <v>2</v>
      </c>
      <c r="I444" s="355"/>
    </row>
    <row r="445" spans="1:9">
      <c r="A445" s="108" t="s">
        <v>2189</v>
      </c>
      <c r="B445" s="109" t="s">
        <v>2190</v>
      </c>
      <c r="C445" s="464">
        <v>0</v>
      </c>
      <c r="D445" s="441">
        <v>0</v>
      </c>
      <c r="E445" s="464">
        <v>1</v>
      </c>
      <c r="F445" s="441">
        <v>1</v>
      </c>
      <c r="G445" s="493">
        <f t="shared" si="24"/>
        <v>1</v>
      </c>
      <c r="H445" s="312">
        <f t="shared" si="25"/>
        <v>1</v>
      </c>
      <c r="I445" s="355"/>
    </row>
    <row r="446" spans="1:9" ht="24">
      <c r="A446" s="108" t="s">
        <v>3967</v>
      </c>
      <c r="B446" s="109" t="s">
        <v>3968</v>
      </c>
      <c r="C446" s="464">
        <v>0</v>
      </c>
      <c r="D446" s="441">
        <v>0</v>
      </c>
      <c r="E446" s="464">
        <v>6</v>
      </c>
      <c r="F446" s="441">
        <v>2</v>
      </c>
      <c r="G446" s="493">
        <f t="shared" si="24"/>
        <v>6</v>
      </c>
      <c r="H446" s="312">
        <f t="shared" si="25"/>
        <v>2</v>
      </c>
      <c r="I446" s="355"/>
    </row>
    <row r="447" spans="1:9">
      <c r="A447" s="108" t="s">
        <v>5131</v>
      </c>
      <c r="B447" s="109" t="s">
        <v>5132</v>
      </c>
      <c r="C447" s="464">
        <v>0</v>
      </c>
      <c r="D447" s="441">
        <v>0</v>
      </c>
      <c r="E447" s="464">
        <v>1</v>
      </c>
      <c r="F447" s="441">
        <v>1</v>
      </c>
      <c r="G447" s="493">
        <f t="shared" si="24"/>
        <v>1</v>
      </c>
      <c r="H447" s="312">
        <f t="shared" si="25"/>
        <v>1</v>
      </c>
      <c r="I447" s="355"/>
    </row>
    <row r="448" spans="1:9">
      <c r="A448" s="108" t="s">
        <v>2239</v>
      </c>
      <c r="B448" s="109" t="s">
        <v>2240</v>
      </c>
      <c r="C448" s="464">
        <v>0</v>
      </c>
      <c r="D448" s="441">
        <v>0</v>
      </c>
      <c r="E448" s="464">
        <v>4</v>
      </c>
      <c r="F448" s="441">
        <v>3</v>
      </c>
      <c r="G448" s="493">
        <f t="shared" si="24"/>
        <v>4</v>
      </c>
      <c r="H448" s="312">
        <f t="shared" si="25"/>
        <v>3</v>
      </c>
      <c r="I448" s="355"/>
    </row>
    <row r="449" spans="1:9">
      <c r="A449" s="108" t="s">
        <v>5376</v>
      </c>
      <c r="B449" s="109" t="s">
        <v>5377</v>
      </c>
      <c r="C449" s="464">
        <v>0</v>
      </c>
      <c r="D449" s="441">
        <v>0</v>
      </c>
      <c r="E449" s="464">
        <v>1</v>
      </c>
      <c r="F449" s="441">
        <v>1</v>
      </c>
      <c r="G449" s="493">
        <f t="shared" si="24"/>
        <v>1</v>
      </c>
      <c r="H449" s="312">
        <f t="shared" si="25"/>
        <v>1</v>
      </c>
      <c r="I449" s="355"/>
    </row>
    <row r="450" spans="1:9">
      <c r="A450" s="108" t="s">
        <v>2241</v>
      </c>
      <c r="B450" s="109" t="s">
        <v>2242</v>
      </c>
      <c r="C450" s="464">
        <v>0</v>
      </c>
      <c r="D450" s="441">
        <v>0</v>
      </c>
      <c r="E450" s="464">
        <v>1</v>
      </c>
      <c r="F450" s="441">
        <v>1</v>
      </c>
      <c r="G450" s="493">
        <f t="shared" si="24"/>
        <v>1</v>
      </c>
      <c r="H450" s="312">
        <f t="shared" si="25"/>
        <v>1</v>
      </c>
      <c r="I450" s="355"/>
    </row>
    <row r="451" spans="1:9">
      <c r="A451" s="108" t="s">
        <v>2583</v>
      </c>
      <c r="B451" s="109" t="s">
        <v>2584</v>
      </c>
      <c r="C451" s="464">
        <v>0</v>
      </c>
      <c r="D451" s="441">
        <v>0</v>
      </c>
      <c r="E451" s="464">
        <v>17</v>
      </c>
      <c r="F451" s="441">
        <v>15</v>
      </c>
      <c r="G451" s="493">
        <f t="shared" si="24"/>
        <v>17</v>
      </c>
      <c r="H451" s="312">
        <f t="shared" si="25"/>
        <v>15</v>
      </c>
      <c r="I451" s="355"/>
    </row>
    <row r="452" spans="1:9">
      <c r="A452" s="108" t="s">
        <v>2585</v>
      </c>
      <c r="B452" s="109" t="s">
        <v>2586</v>
      </c>
      <c r="C452" s="464">
        <v>0</v>
      </c>
      <c r="D452" s="441">
        <v>0</v>
      </c>
      <c r="E452" s="464">
        <v>18</v>
      </c>
      <c r="F452" s="441">
        <v>12</v>
      </c>
      <c r="G452" s="493">
        <f t="shared" si="24"/>
        <v>18</v>
      </c>
      <c r="H452" s="312">
        <f t="shared" si="25"/>
        <v>12</v>
      </c>
      <c r="I452" s="355"/>
    </row>
    <row r="453" spans="1:9">
      <c r="A453" s="108" t="s">
        <v>2591</v>
      </c>
      <c r="B453" s="109" t="s">
        <v>2592</v>
      </c>
      <c r="C453" s="464">
        <v>0</v>
      </c>
      <c r="D453" s="441">
        <v>0</v>
      </c>
      <c r="E453" s="464">
        <v>1</v>
      </c>
      <c r="F453" s="441">
        <v>1</v>
      </c>
      <c r="G453" s="493">
        <f t="shared" si="24"/>
        <v>1</v>
      </c>
      <c r="H453" s="312">
        <f t="shared" si="25"/>
        <v>1</v>
      </c>
      <c r="I453" s="355"/>
    </row>
    <row r="454" spans="1:9" ht="24">
      <c r="A454" s="2188" t="s">
        <v>2593</v>
      </c>
      <c r="B454" s="2189" t="s">
        <v>2594</v>
      </c>
      <c r="C454" s="464">
        <v>0</v>
      </c>
      <c r="D454" s="441">
        <v>0</v>
      </c>
      <c r="E454" s="464">
        <v>29</v>
      </c>
      <c r="F454" s="441">
        <v>30</v>
      </c>
      <c r="G454" s="493">
        <f t="shared" si="24"/>
        <v>29</v>
      </c>
      <c r="H454" s="312">
        <f t="shared" si="25"/>
        <v>30</v>
      </c>
      <c r="I454" s="355"/>
    </row>
    <row r="455" spans="1:9">
      <c r="A455" s="1366">
        <v>130310</v>
      </c>
      <c r="B455" s="2190" t="s">
        <v>6892</v>
      </c>
      <c r="C455" s="464">
        <v>0</v>
      </c>
      <c r="D455" s="147">
        <v>0</v>
      </c>
      <c r="E455" s="464">
        <v>0</v>
      </c>
      <c r="F455" s="497">
        <v>18</v>
      </c>
      <c r="G455" s="244">
        <f t="shared" ref="G455:G468" si="26">C455+E455</f>
        <v>0</v>
      </c>
      <c r="H455" s="497">
        <v>18</v>
      </c>
      <c r="I455" s="355"/>
    </row>
    <row r="456" spans="1:9">
      <c r="A456" s="1366">
        <v>130311</v>
      </c>
      <c r="B456" s="2190" t="s">
        <v>6893</v>
      </c>
      <c r="C456" s="464">
        <v>0</v>
      </c>
      <c r="D456" s="147">
        <v>0</v>
      </c>
      <c r="E456" s="464">
        <v>0</v>
      </c>
      <c r="F456" s="497">
        <v>20</v>
      </c>
      <c r="G456" s="244">
        <f t="shared" si="26"/>
        <v>0</v>
      </c>
      <c r="H456" s="497">
        <v>20</v>
      </c>
      <c r="I456" s="355"/>
    </row>
    <row r="457" spans="1:9">
      <c r="A457" s="1366">
        <v>130312</v>
      </c>
      <c r="B457" s="2190" t="s">
        <v>6894</v>
      </c>
      <c r="C457" s="464">
        <v>0</v>
      </c>
      <c r="D457" s="147">
        <v>0</v>
      </c>
      <c r="E457" s="464">
        <v>0</v>
      </c>
      <c r="F457" s="497">
        <v>20</v>
      </c>
      <c r="G457" s="244">
        <f t="shared" si="26"/>
        <v>0</v>
      </c>
      <c r="H457" s="497">
        <v>20</v>
      </c>
      <c r="I457" s="355"/>
    </row>
    <row r="458" spans="1:9">
      <c r="A458" s="1366">
        <v>130313</v>
      </c>
      <c r="B458" s="2190" t="s">
        <v>6895</v>
      </c>
      <c r="C458" s="464">
        <v>0</v>
      </c>
      <c r="D458" s="147">
        <v>0</v>
      </c>
      <c r="E458" s="464">
        <v>0</v>
      </c>
      <c r="F458" s="497">
        <v>20</v>
      </c>
      <c r="G458" s="244">
        <f t="shared" si="26"/>
        <v>0</v>
      </c>
      <c r="H458" s="497">
        <v>20</v>
      </c>
      <c r="I458" s="355"/>
    </row>
    <row r="459" spans="1:9" ht="24">
      <c r="A459" s="1366">
        <v>130314</v>
      </c>
      <c r="B459" s="2190" t="s">
        <v>6896</v>
      </c>
      <c r="C459" s="464">
        <v>0</v>
      </c>
      <c r="D459" s="147">
        <v>0</v>
      </c>
      <c r="E459" s="464">
        <v>0</v>
      </c>
      <c r="F459" s="497">
        <v>30</v>
      </c>
      <c r="G459" s="244">
        <f t="shared" si="26"/>
        <v>0</v>
      </c>
      <c r="H459" s="497">
        <v>30</v>
      </c>
      <c r="I459" s="355"/>
    </row>
    <row r="460" spans="1:9" ht="24">
      <c r="A460" s="1366">
        <v>130315</v>
      </c>
      <c r="B460" s="2190" t="s">
        <v>6897</v>
      </c>
      <c r="C460" s="464">
        <v>0</v>
      </c>
      <c r="D460" s="147">
        <v>0</v>
      </c>
      <c r="E460" s="464">
        <v>0</v>
      </c>
      <c r="F460" s="497">
        <v>120</v>
      </c>
      <c r="G460" s="244">
        <f t="shared" si="26"/>
        <v>0</v>
      </c>
      <c r="H460" s="497">
        <v>120</v>
      </c>
      <c r="I460" s="355"/>
    </row>
    <row r="461" spans="1:9">
      <c r="A461" s="1366">
        <v>130316</v>
      </c>
      <c r="B461" s="2190" t="s">
        <v>6898</v>
      </c>
      <c r="C461" s="464">
        <v>0</v>
      </c>
      <c r="D461" s="147">
        <v>0</v>
      </c>
      <c r="E461" s="464">
        <v>0</v>
      </c>
      <c r="F461" s="497">
        <v>50</v>
      </c>
      <c r="G461" s="244">
        <f t="shared" si="26"/>
        <v>0</v>
      </c>
      <c r="H461" s="497">
        <v>50</v>
      </c>
      <c r="I461" s="355"/>
    </row>
    <row r="462" spans="1:9" ht="24">
      <c r="A462" s="1366">
        <v>130317</v>
      </c>
      <c r="B462" s="2190" t="s">
        <v>6899</v>
      </c>
      <c r="C462" s="464">
        <v>0</v>
      </c>
      <c r="D462" s="147">
        <v>0</v>
      </c>
      <c r="E462" s="464">
        <v>0</v>
      </c>
      <c r="F462" s="497">
        <v>200</v>
      </c>
      <c r="G462" s="244">
        <f t="shared" si="26"/>
        <v>0</v>
      </c>
      <c r="H462" s="497">
        <v>200</v>
      </c>
      <c r="I462" s="355"/>
    </row>
    <row r="463" spans="1:9">
      <c r="A463" s="1366">
        <v>130318</v>
      </c>
      <c r="B463" s="2190" t="s">
        <v>6900</v>
      </c>
      <c r="C463" s="464">
        <v>0</v>
      </c>
      <c r="D463" s="147">
        <v>0</v>
      </c>
      <c r="E463" s="464">
        <v>0</v>
      </c>
      <c r="F463" s="497">
        <v>180</v>
      </c>
      <c r="G463" s="244">
        <f t="shared" si="26"/>
        <v>0</v>
      </c>
      <c r="H463" s="497">
        <v>180</v>
      </c>
      <c r="I463" s="355"/>
    </row>
    <row r="464" spans="1:9">
      <c r="A464" s="1366">
        <v>130319</v>
      </c>
      <c r="B464" s="2190" t="s">
        <v>6901</v>
      </c>
      <c r="C464" s="464">
        <v>0</v>
      </c>
      <c r="D464" s="147">
        <v>0</v>
      </c>
      <c r="E464" s="464">
        <v>0</v>
      </c>
      <c r="F464" s="497">
        <v>40</v>
      </c>
      <c r="G464" s="244">
        <f t="shared" si="26"/>
        <v>0</v>
      </c>
      <c r="H464" s="497">
        <v>40</v>
      </c>
      <c r="I464" s="355"/>
    </row>
    <row r="465" spans="1:9">
      <c r="A465" s="1366">
        <v>130302</v>
      </c>
      <c r="B465" s="2190" t="s">
        <v>6902</v>
      </c>
      <c r="C465" s="464">
        <v>0</v>
      </c>
      <c r="D465" s="147">
        <v>0</v>
      </c>
      <c r="E465" s="464">
        <v>96</v>
      </c>
      <c r="F465" s="497">
        <v>180</v>
      </c>
      <c r="G465" s="244">
        <f t="shared" si="26"/>
        <v>96</v>
      </c>
      <c r="H465" s="497">
        <v>180</v>
      </c>
      <c r="I465" s="355"/>
    </row>
    <row r="466" spans="1:9">
      <c r="A466" s="1366">
        <v>130301</v>
      </c>
      <c r="B466" s="2190" t="s">
        <v>6903</v>
      </c>
      <c r="C466" s="464">
        <v>0</v>
      </c>
      <c r="D466" s="147">
        <v>0</v>
      </c>
      <c r="E466" s="464">
        <v>29</v>
      </c>
      <c r="F466" s="497">
        <v>40</v>
      </c>
      <c r="G466" s="244">
        <f t="shared" si="26"/>
        <v>29</v>
      </c>
      <c r="H466" s="497">
        <v>40</v>
      </c>
      <c r="I466" s="159"/>
    </row>
    <row r="467" spans="1:9">
      <c r="A467" s="1366">
        <v>130300</v>
      </c>
      <c r="B467" s="2190" t="s">
        <v>6904</v>
      </c>
      <c r="C467" s="464">
        <v>0</v>
      </c>
      <c r="D467" s="147">
        <v>0</v>
      </c>
      <c r="E467" s="464">
        <v>27</v>
      </c>
      <c r="F467" s="497">
        <v>50</v>
      </c>
      <c r="G467" s="244">
        <f t="shared" si="26"/>
        <v>27</v>
      </c>
      <c r="H467" s="497">
        <v>50</v>
      </c>
      <c r="I467" s="159"/>
    </row>
    <row r="468" spans="1:9">
      <c r="A468" s="1366" t="s">
        <v>6905</v>
      </c>
      <c r="B468" s="2190" t="s">
        <v>6906</v>
      </c>
      <c r="C468" s="464">
        <v>0</v>
      </c>
      <c r="D468" s="147">
        <v>0</v>
      </c>
      <c r="E468" s="464">
        <v>110</v>
      </c>
      <c r="F468" s="497">
        <v>160</v>
      </c>
      <c r="G468" s="244">
        <f t="shared" si="26"/>
        <v>110</v>
      </c>
      <c r="H468" s="497">
        <v>160</v>
      </c>
      <c r="I468" s="159"/>
    </row>
    <row r="469" spans="1:9">
      <c r="A469" s="3575" t="s">
        <v>15</v>
      </c>
      <c r="B469" s="3576"/>
      <c r="C469" s="498">
        <f t="shared" ref="C469:H469" si="27">SUM(C173:C468)</f>
        <v>55666</v>
      </c>
      <c r="D469" s="498">
        <f t="shared" si="27"/>
        <v>57377</v>
      </c>
      <c r="E469" s="498">
        <f t="shared" si="27"/>
        <v>471272</v>
      </c>
      <c r="F469" s="498">
        <f t="shared" si="27"/>
        <v>475924</v>
      </c>
      <c r="G469" s="498">
        <f t="shared" si="27"/>
        <v>526938</v>
      </c>
      <c r="H469" s="498">
        <f t="shared" si="27"/>
        <v>533301</v>
      </c>
      <c r="I469" s="159"/>
    </row>
    <row r="470" spans="1:9">
      <c r="A470" s="3547" t="s">
        <v>2245</v>
      </c>
      <c r="B470" s="3548"/>
      <c r="C470" s="119"/>
      <c r="D470" s="119"/>
      <c r="E470" s="119"/>
      <c r="F470" s="119"/>
      <c r="G470" s="119"/>
      <c r="H470" s="119"/>
    </row>
    <row r="471" spans="1:9">
      <c r="A471" s="20" t="s">
        <v>2246</v>
      </c>
      <c r="B471" s="1354" t="s">
        <v>2247</v>
      </c>
      <c r="C471" s="119"/>
      <c r="D471" s="119"/>
      <c r="E471" s="119"/>
      <c r="F471" s="119"/>
      <c r="G471" s="119"/>
      <c r="H471" s="119"/>
    </row>
    <row r="472" spans="1:9">
      <c r="A472" s="20" t="s">
        <v>2248</v>
      </c>
      <c r="B472" s="1354" t="s">
        <v>2249</v>
      </c>
      <c r="C472" s="119"/>
      <c r="D472" s="119"/>
      <c r="E472" s="119"/>
      <c r="F472" s="119"/>
      <c r="G472" s="119"/>
      <c r="H472" s="119"/>
    </row>
    <row r="473" spans="1:9">
      <c r="A473" s="20" t="s">
        <v>2250</v>
      </c>
      <c r="B473" s="1354" t="s">
        <v>2251</v>
      </c>
      <c r="C473" s="119"/>
      <c r="D473" s="119"/>
      <c r="E473" s="119"/>
      <c r="F473" s="119"/>
      <c r="G473" s="119"/>
      <c r="H473" s="119"/>
    </row>
    <row r="474" spans="1:9">
      <c r="A474" s="20" t="s">
        <v>2252</v>
      </c>
      <c r="B474" s="1354" t="s">
        <v>2253</v>
      </c>
      <c r="C474" s="119"/>
      <c r="D474" s="119"/>
      <c r="E474" s="119"/>
      <c r="F474" s="119"/>
      <c r="G474" s="119"/>
      <c r="H474" s="119"/>
    </row>
    <row r="475" spans="1:9">
      <c r="A475" s="20" t="s">
        <v>2254</v>
      </c>
      <c r="B475" s="1354" t="s">
        <v>2255</v>
      </c>
      <c r="C475" s="119"/>
      <c r="D475" s="119"/>
      <c r="E475" s="119"/>
      <c r="F475" s="119"/>
      <c r="G475" s="119"/>
      <c r="H475" s="119"/>
    </row>
    <row r="476" spans="1:9">
      <c r="A476" s="20" t="s">
        <v>2256</v>
      </c>
      <c r="B476" s="1354" t="s">
        <v>2257</v>
      </c>
      <c r="C476" s="119"/>
      <c r="D476" s="119"/>
      <c r="E476" s="119"/>
      <c r="F476" s="119"/>
      <c r="G476" s="119"/>
      <c r="H476" s="119"/>
    </row>
    <row r="477" spans="1:9" ht="36">
      <c r="A477" s="20" t="s">
        <v>2258</v>
      </c>
      <c r="B477" s="1354" t="s">
        <v>2259</v>
      </c>
      <c r="C477" s="119"/>
      <c r="D477" s="119"/>
      <c r="E477" s="119"/>
      <c r="F477" s="119"/>
      <c r="G477" s="119"/>
      <c r="H477" s="119"/>
    </row>
    <row r="478" spans="1:9" ht="48">
      <c r="A478" s="20" t="s">
        <v>2260</v>
      </c>
      <c r="B478" s="1354" t="s">
        <v>2261</v>
      </c>
      <c r="C478" s="119"/>
      <c r="D478" s="119"/>
      <c r="E478" s="119"/>
      <c r="F478" s="119"/>
      <c r="G478" s="119"/>
      <c r="H478" s="119"/>
    </row>
    <row r="479" spans="1:9">
      <c r="A479" s="3549" t="s">
        <v>2262</v>
      </c>
      <c r="B479" s="3550"/>
      <c r="C479" s="119"/>
      <c r="D479" s="119"/>
      <c r="E479" s="119"/>
      <c r="F479" s="119"/>
      <c r="G479" s="119"/>
      <c r="H479" s="119"/>
    </row>
    <row r="480" spans="1:9">
      <c r="A480" s="3563" t="s">
        <v>2263</v>
      </c>
      <c r="B480" s="3564"/>
      <c r="C480" s="122">
        <f t="shared" ref="C480:H480" si="28">C171+C469</f>
        <v>55666</v>
      </c>
      <c r="D480" s="122">
        <f t="shared" si="28"/>
        <v>57377</v>
      </c>
      <c r="E480" s="122">
        <f t="shared" si="28"/>
        <v>477262</v>
      </c>
      <c r="F480" s="122">
        <f t="shared" si="28"/>
        <v>481935</v>
      </c>
      <c r="G480" s="122">
        <f t="shared" si="28"/>
        <v>532928</v>
      </c>
      <c r="H480" s="122">
        <f t="shared" si="28"/>
        <v>539312</v>
      </c>
      <c r="I480" s="264"/>
    </row>
    <row r="481" spans="1:9">
      <c r="A481" s="220"/>
      <c r="B481" s="277"/>
      <c r="C481" s="243"/>
      <c r="D481" s="499"/>
      <c r="E481" s="243"/>
      <c r="F481" s="500"/>
      <c r="G481" s="239"/>
      <c r="H481" s="499"/>
      <c r="I481" s="159"/>
    </row>
    <row r="482" spans="1:9">
      <c r="A482" s="127"/>
      <c r="B482" s="127"/>
      <c r="C482" s="127"/>
      <c r="D482" s="127"/>
      <c r="E482" s="127"/>
      <c r="F482" s="127"/>
      <c r="G482" s="127"/>
      <c r="H482" s="127"/>
    </row>
    <row r="483" spans="1:9">
      <c r="A483" s="127"/>
      <c r="B483" s="127"/>
      <c r="C483" s="127"/>
      <c r="D483" s="127"/>
      <c r="E483" s="127"/>
      <c r="F483" s="127"/>
      <c r="G483" s="127"/>
      <c r="H483" s="127"/>
    </row>
    <row r="484" spans="1:9">
      <c r="A484" s="127"/>
      <c r="B484" s="127"/>
      <c r="C484" s="127"/>
      <c r="D484" s="127"/>
      <c r="E484" s="127"/>
      <c r="F484" s="127"/>
      <c r="G484" s="127"/>
      <c r="H484" s="127"/>
    </row>
    <row r="485" spans="1:9">
      <c r="A485" s="127"/>
      <c r="B485" s="127"/>
      <c r="C485" s="127"/>
      <c r="D485" s="127"/>
      <c r="E485" s="127"/>
      <c r="F485" s="127"/>
      <c r="G485" s="127"/>
      <c r="H485" s="127"/>
    </row>
    <row r="486" spans="1:9">
      <c r="A486" s="127"/>
      <c r="B486" s="127"/>
      <c r="C486" s="127"/>
      <c r="D486" s="127"/>
      <c r="E486" s="127"/>
      <c r="F486" s="127"/>
      <c r="G486" s="127"/>
      <c r="H486" s="127"/>
    </row>
    <row r="487" spans="1:9">
      <c r="A487" s="127"/>
      <c r="B487" s="127"/>
      <c r="C487" s="127"/>
      <c r="D487" s="127"/>
      <c r="E487" s="127"/>
      <c r="F487" s="127"/>
      <c r="G487" s="127"/>
      <c r="H487" s="127"/>
    </row>
    <row r="488" spans="1:9">
      <c r="A488" s="127"/>
      <c r="B488" s="127"/>
      <c r="C488" s="127"/>
      <c r="D488" s="127"/>
      <c r="E488" s="127"/>
      <c r="F488" s="127"/>
      <c r="G488" s="127"/>
      <c r="H488" s="127"/>
    </row>
    <row r="489" spans="1:9">
      <c r="A489" s="127"/>
      <c r="B489" s="127"/>
      <c r="C489" s="127"/>
      <c r="D489" s="127"/>
      <c r="E489" s="127"/>
      <c r="F489" s="127"/>
      <c r="G489" s="127"/>
      <c r="H489" s="127"/>
    </row>
    <row r="490" spans="1:9">
      <c r="A490" s="127"/>
      <c r="B490" s="127"/>
      <c r="C490" s="127"/>
      <c r="D490" s="127"/>
      <c r="E490" s="127"/>
      <c r="F490" s="127"/>
      <c r="G490" s="127"/>
      <c r="H490" s="127"/>
    </row>
    <row r="491" spans="1:9">
      <c r="A491" s="127"/>
      <c r="B491" s="127"/>
      <c r="C491" s="127"/>
      <c r="D491" s="127"/>
      <c r="E491" s="127"/>
      <c r="F491" s="127"/>
      <c r="G491" s="127"/>
      <c r="H491" s="127"/>
    </row>
    <row r="492" spans="1:9">
      <c r="A492" s="127"/>
      <c r="B492" s="127"/>
      <c r="C492" s="127"/>
      <c r="D492" s="127"/>
      <c r="E492" s="127"/>
      <c r="F492" s="127"/>
      <c r="G492" s="127"/>
      <c r="H492" s="127"/>
    </row>
    <row r="493" spans="1:9">
      <c r="A493" s="127"/>
      <c r="B493" s="127"/>
      <c r="C493" s="127"/>
      <c r="D493" s="127"/>
      <c r="E493" s="127"/>
      <c r="F493" s="127"/>
      <c r="G493" s="127"/>
      <c r="H493" s="127"/>
    </row>
    <row r="494" spans="1:9">
      <c r="A494" s="127"/>
      <c r="B494" s="127"/>
      <c r="C494" s="127"/>
      <c r="D494" s="127"/>
      <c r="E494" s="127"/>
      <c r="F494" s="127"/>
      <c r="G494" s="127"/>
      <c r="H494" s="127"/>
    </row>
    <row r="495" spans="1:9">
      <c r="A495" s="127"/>
      <c r="B495" s="127"/>
      <c r="C495" s="127"/>
      <c r="D495" s="127"/>
      <c r="E495" s="127"/>
      <c r="F495" s="127"/>
      <c r="G495" s="127"/>
      <c r="H495" s="127"/>
    </row>
    <row r="496" spans="1:9">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0">
    <mergeCell ref="A470:B470"/>
    <mergeCell ref="A479:B479"/>
    <mergeCell ref="A480:B480"/>
    <mergeCell ref="A6:A7"/>
    <mergeCell ref="B6:B7"/>
    <mergeCell ref="C6:D6"/>
    <mergeCell ref="E6:F6"/>
    <mergeCell ref="G6:H6"/>
    <mergeCell ref="A8:B8"/>
    <mergeCell ref="A469:B469"/>
  </mergeCells>
  <conditionalFormatting sqref="A470">
    <cfRule type="duplicateValues" dxfId="192" priority="1"/>
    <cfRule type="duplicateValues" dxfId="191" priority="2"/>
  </conditionalFormatting>
  <conditionalFormatting sqref="A479">
    <cfRule type="duplicateValues" dxfId="190" priority="3"/>
    <cfRule type="duplicateValues" dxfId="189" priority="4"/>
  </conditionalFormatting>
  <conditionalFormatting sqref="A471:A478">
    <cfRule type="duplicateValues" dxfId="188" priority="5"/>
    <cfRule type="duplicateValues" dxfId="187"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327"/>
  <sheetViews>
    <sheetView zoomScaleNormal="100" workbookViewId="0">
      <pane ySplit="7" topLeftCell="A8" activePane="bottomLeft" state="frozen"/>
      <selection pane="bottomLeft" activeCell="O16" sqref="O16"/>
    </sheetView>
  </sheetViews>
  <sheetFormatPr defaultColWidth="9" defaultRowHeight="15"/>
  <cols>
    <col min="2" max="2" width="60.7109375" customWidth="1"/>
    <col min="3" max="3" width="9.28515625" customWidth="1"/>
    <col min="4" max="4" width="8.28515625" style="79" customWidth="1"/>
    <col min="5" max="5" width="8.7109375" style="79" customWidth="1"/>
    <col min="6" max="6" width="10.28515625" customWidth="1"/>
    <col min="7" max="7" width="9.140625" customWidth="1"/>
    <col min="8" max="8" width="9.140625" style="79" customWidth="1"/>
  </cols>
  <sheetData>
    <row r="1" spans="1:8">
      <c r="A1" s="80"/>
      <c r="B1" s="86" t="s">
        <v>0</v>
      </c>
      <c r="C1" s="311" t="s">
        <v>1</v>
      </c>
      <c r="D1" s="243"/>
      <c r="E1" s="83"/>
      <c r="F1" s="83"/>
      <c r="G1" s="277"/>
      <c r="H1" s="243"/>
    </row>
    <row r="2" spans="1:8">
      <c r="A2" s="80"/>
      <c r="B2" s="86" t="s">
        <v>2</v>
      </c>
      <c r="C2" s="368" t="s">
        <v>295</v>
      </c>
      <c r="D2" s="243"/>
      <c r="E2" s="83"/>
      <c r="F2" s="83"/>
      <c r="G2" s="277"/>
      <c r="H2" s="243"/>
    </row>
    <row r="3" spans="1:8">
      <c r="A3" s="80"/>
      <c r="B3" s="86" t="s">
        <v>1787</v>
      </c>
      <c r="C3" s="87" t="s">
        <v>1788</v>
      </c>
      <c r="D3" s="83"/>
      <c r="E3" s="83"/>
      <c r="F3" s="83"/>
      <c r="G3" s="277"/>
      <c r="H3" s="243"/>
    </row>
    <row r="4" spans="1:8">
      <c r="A4" s="80"/>
      <c r="B4" s="86" t="s">
        <v>77</v>
      </c>
      <c r="C4" s="87" t="s">
        <v>267</v>
      </c>
      <c r="D4" s="243"/>
      <c r="E4" s="83"/>
      <c r="F4" s="83"/>
      <c r="G4" s="277"/>
      <c r="H4" s="243"/>
    </row>
    <row r="5" spans="1:8">
      <c r="A5" s="369"/>
      <c r="B5" s="311"/>
      <c r="C5" s="307"/>
      <c r="D5" s="307"/>
      <c r="E5" s="307"/>
      <c r="F5" s="307"/>
      <c r="G5" s="277"/>
      <c r="H5" s="243"/>
    </row>
    <row r="6" spans="1:8">
      <c r="A6" s="3581" t="s">
        <v>276</v>
      </c>
      <c r="B6" s="3581" t="s">
        <v>1798</v>
      </c>
      <c r="C6" s="3476" t="s">
        <v>255</v>
      </c>
      <c r="D6" s="3477"/>
      <c r="E6" s="3478" t="s">
        <v>256</v>
      </c>
      <c r="F6" s="3479"/>
      <c r="G6" s="3598" t="s">
        <v>144</v>
      </c>
      <c r="H6" s="3598"/>
    </row>
    <row r="7" spans="1:8" ht="24">
      <c r="A7" s="3582"/>
      <c r="B7" s="3582"/>
      <c r="C7" s="89" t="s">
        <v>190</v>
      </c>
      <c r="D7" s="7" t="s">
        <v>257</v>
      </c>
      <c r="E7" s="89" t="s">
        <v>190</v>
      </c>
      <c r="F7" s="7" t="s">
        <v>257</v>
      </c>
      <c r="G7" s="89" t="s">
        <v>190</v>
      </c>
      <c r="H7" s="7" t="s">
        <v>257</v>
      </c>
    </row>
    <row r="8" spans="1:8">
      <c r="A8" s="3583" t="s">
        <v>2106</v>
      </c>
      <c r="B8" s="3584"/>
      <c r="C8" s="353"/>
      <c r="D8" s="353"/>
      <c r="E8" s="370"/>
      <c r="F8" s="370"/>
      <c r="G8" s="199"/>
      <c r="H8" s="147"/>
    </row>
    <row r="9" spans="1:8">
      <c r="A9" s="371" t="s">
        <v>6907</v>
      </c>
      <c r="B9" s="174" t="s">
        <v>6908</v>
      </c>
      <c r="C9" s="248">
        <v>0</v>
      </c>
      <c r="D9" s="248">
        <v>0</v>
      </c>
      <c r="E9" s="372">
        <v>41</v>
      </c>
      <c r="F9" s="372">
        <v>40</v>
      </c>
      <c r="G9" s="312">
        <f t="shared" ref="G9:G40" si="0">C9+E9</f>
        <v>41</v>
      </c>
      <c r="H9" s="312">
        <f t="shared" ref="H9:H40" si="1">D9+F9</f>
        <v>40</v>
      </c>
    </row>
    <row r="10" spans="1:8">
      <c r="A10" s="373" t="s">
        <v>6909</v>
      </c>
      <c r="B10" s="374" t="s">
        <v>6910</v>
      </c>
      <c r="C10" s="248">
        <v>0</v>
      </c>
      <c r="D10" s="248">
        <v>0</v>
      </c>
      <c r="E10" s="372">
        <v>0</v>
      </c>
      <c r="F10" s="372">
        <v>1</v>
      </c>
      <c r="G10" s="312">
        <f t="shared" si="0"/>
        <v>0</v>
      </c>
      <c r="H10" s="312">
        <f t="shared" si="1"/>
        <v>1</v>
      </c>
    </row>
    <row r="11" spans="1:8">
      <c r="A11" s="1196">
        <v>310049</v>
      </c>
      <c r="B11" s="2064" t="s">
        <v>6911</v>
      </c>
      <c r="C11" s="248">
        <v>3514</v>
      </c>
      <c r="D11" s="248">
        <v>3400</v>
      </c>
      <c r="E11" s="372">
        <v>1091</v>
      </c>
      <c r="F11" s="372">
        <v>1041</v>
      </c>
      <c r="G11" s="312">
        <f t="shared" si="0"/>
        <v>4605</v>
      </c>
      <c r="H11" s="312">
        <f t="shared" si="1"/>
        <v>4441</v>
      </c>
    </row>
    <row r="12" spans="1:8">
      <c r="A12" s="1196">
        <v>310050</v>
      </c>
      <c r="B12" s="2064" t="s">
        <v>6912</v>
      </c>
      <c r="C12" s="248">
        <v>3796</v>
      </c>
      <c r="D12" s="248">
        <v>3676</v>
      </c>
      <c r="E12" s="372">
        <v>1101</v>
      </c>
      <c r="F12" s="372">
        <v>1051</v>
      </c>
      <c r="G12" s="312">
        <f t="shared" si="0"/>
        <v>4897</v>
      </c>
      <c r="H12" s="312">
        <f t="shared" si="1"/>
        <v>4727</v>
      </c>
    </row>
    <row r="13" spans="1:8">
      <c r="A13" s="2065">
        <v>600011</v>
      </c>
      <c r="B13" s="2066" t="s">
        <v>6913</v>
      </c>
      <c r="C13" s="248">
        <v>4308</v>
      </c>
      <c r="D13" s="248">
        <v>4308</v>
      </c>
      <c r="E13" s="372">
        <v>1322</v>
      </c>
      <c r="F13" s="372">
        <v>1221</v>
      </c>
      <c r="G13" s="312">
        <f t="shared" si="0"/>
        <v>5630</v>
      </c>
      <c r="H13" s="312">
        <f t="shared" si="1"/>
        <v>5529</v>
      </c>
    </row>
    <row r="14" spans="1:8">
      <c r="A14" s="2065">
        <v>600012</v>
      </c>
      <c r="B14" s="2066" t="s">
        <v>3784</v>
      </c>
      <c r="C14" s="248">
        <v>12763</v>
      </c>
      <c r="D14" s="248">
        <v>12763</v>
      </c>
      <c r="E14" s="372">
        <v>3572</v>
      </c>
      <c r="F14" s="372">
        <v>3453</v>
      </c>
      <c r="G14" s="312">
        <f t="shared" si="0"/>
        <v>16335</v>
      </c>
      <c r="H14" s="312">
        <f t="shared" si="1"/>
        <v>16216</v>
      </c>
    </row>
    <row r="15" spans="1:8">
      <c r="A15" s="1196">
        <v>600015</v>
      </c>
      <c r="B15" s="2064" t="s">
        <v>6914</v>
      </c>
      <c r="C15" s="248">
        <v>3674</v>
      </c>
      <c r="D15" s="248">
        <v>3449</v>
      </c>
      <c r="E15" s="372">
        <v>1003</v>
      </c>
      <c r="F15" s="372">
        <v>900</v>
      </c>
      <c r="G15" s="312">
        <f t="shared" si="0"/>
        <v>4677</v>
      </c>
      <c r="H15" s="312">
        <f t="shared" si="1"/>
        <v>4349</v>
      </c>
    </row>
    <row r="16" spans="1:8">
      <c r="A16" s="2065">
        <v>600016</v>
      </c>
      <c r="B16" s="2066" t="s">
        <v>3786</v>
      </c>
      <c r="C16" s="248">
        <v>4610</v>
      </c>
      <c r="D16" s="248">
        <v>4409</v>
      </c>
      <c r="E16" s="372">
        <v>778</v>
      </c>
      <c r="F16" s="372">
        <v>724</v>
      </c>
      <c r="G16" s="312">
        <f t="shared" si="0"/>
        <v>5388</v>
      </c>
      <c r="H16" s="312">
        <f t="shared" si="1"/>
        <v>5133</v>
      </c>
    </row>
    <row r="17" spans="1:8">
      <c r="A17" s="1196">
        <v>600017</v>
      </c>
      <c r="B17" s="2064" t="s">
        <v>6915</v>
      </c>
      <c r="C17" s="248">
        <v>80</v>
      </c>
      <c r="D17" s="248">
        <v>36</v>
      </c>
      <c r="E17" s="372">
        <v>40</v>
      </c>
      <c r="F17" s="372">
        <v>45</v>
      </c>
      <c r="G17" s="312">
        <f t="shared" si="0"/>
        <v>120</v>
      </c>
      <c r="H17" s="312">
        <f t="shared" si="1"/>
        <v>81</v>
      </c>
    </row>
    <row r="18" spans="1:8">
      <c r="A18" s="2065">
        <v>600018</v>
      </c>
      <c r="B18" s="2066" t="s">
        <v>6916</v>
      </c>
      <c r="C18" s="248">
        <v>750</v>
      </c>
      <c r="D18" s="248">
        <v>780</v>
      </c>
      <c r="E18" s="372">
        <v>76</v>
      </c>
      <c r="F18" s="372">
        <v>84</v>
      </c>
      <c r="G18" s="312">
        <f t="shared" si="0"/>
        <v>826</v>
      </c>
      <c r="H18" s="312">
        <f t="shared" si="1"/>
        <v>864</v>
      </c>
    </row>
    <row r="19" spans="1:8">
      <c r="A19" s="1196">
        <v>600021</v>
      </c>
      <c r="B19" s="2064" t="s">
        <v>3787</v>
      </c>
      <c r="C19" s="248">
        <v>600</v>
      </c>
      <c r="D19" s="248">
        <v>620</v>
      </c>
      <c r="E19" s="372">
        <v>40</v>
      </c>
      <c r="F19" s="372">
        <v>45</v>
      </c>
      <c r="G19" s="312">
        <f t="shared" si="0"/>
        <v>640</v>
      </c>
      <c r="H19" s="312">
        <f t="shared" si="1"/>
        <v>665</v>
      </c>
    </row>
    <row r="20" spans="1:8">
      <c r="A20" s="2065">
        <v>600022</v>
      </c>
      <c r="B20" s="2066" t="s">
        <v>3789</v>
      </c>
      <c r="C20" s="248">
        <v>5558</v>
      </c>
      <c r="D20" s="248">
        <v>5558</v>
      </c>
      <c r="E20" s="372">
        <v>1170</v>
      </c>
      <c r="F20" s="372">
        <v>1124</v>
      </c>
      <c r="G20" s="312">
        <f t="shared" si="0"/>
        <v>6728</v>
      </c>
      <c r="H20" s="312">
        <f t="shared" si="1"/>
        <v>6682</v>
      </c>
    </row>
    <row r="21" spans="1:8">
      <c r="A21" s="1196">
        <v>600023</v>
      </c>
      <c r="B21" s="2064" t="s">
        <v>3791</v>
      </c>
      <c r="C21" s="248">
        <v>22416</v>
      </c>
      <c r="D21" s="248">
        <v>22416</v>
      </c>
      <c r="E21" s="372">
        <v>7046</v>
      </c>
      <c r="F21" s="372">
        <v>6871</v>
      </c>
      <c r="G21" s="312">
        <f t="shared" si="0"/>
        <v>29462</v>
      </c>
      <c r="H21" s="312">
        <f t="shared" si="1"/>
        <v>29287</v>
      </c>
    </row>
    <row r="22" spans="1:8">
      <c r="A22" s="1196">
        <v>600024</v>
      </c>
      <c r="B22" s="2064" t="s">
        <v>6917</v>
      </c>
      <c r="C22" s="248">
        <v>24</v>
      </c>
      <c r="D22" s="248">
        <v>1</v>
      </c>
      <c r="E22" s="372">
        <v>0</v>
      </c>
      <c r="F22" s="372">
        <v>1</v>
      </c>
      <c r="G22" s="312">
        <f t="shared" si="0"/>
        <v>24</v>
      </c>
      <c r="H22" s="312">
        <f t="shared" si="1"/>
        <v>2</v>
      </c>
    </row>
    <row r="23" spans="1:8">
      <c r="A23" s="2065">
        <v>600051</v>
      </c>
      <c r="B23" s="2066" t="s">
        <v>6918</v>
      </c>
      <c r="C23" s="248">
        <v>12859</v>
      </c>
      <c r="D23" s="248">
        <v>12859</v>
      </c>
      <c r="E23" s="372">
        <v>1549</v>
      </c>
      <c r="F23" s="372">
        <v>1389</v>
      </c>
      <c r="G23" s="312">
        <f t="shared" si="0"/>
        <v>14408</v>
      </c>
      <c r="H23" s="312">
        <f t="shared" si="1"/>
        <v>14248</v>
      </c>
    </row>
    <row r="24" spans="1:8">
      <c r="A24" s="1196">
        <v>600071</v>
      </c>
      <c r="B24" s="2064" t="s">
        <v>6919</v>
      </c>
      <c r="C24" s="248">
        <v>2824</v>
      </c>
      <c r="D24" s="248">
        <v>2824</v>
      </c>
      <c r="E24" s="372">
        <v>448</v>
      </c>
      <c r="F24" s="372">
        <v>469</v>
      </c>
      <c r="G24" s="312">
        <f t="shared" si="0"/>
        <v>3272</v>
      </c>
      <c r="H24" s="312">
        <f t="shared" si="1"/>
        <v>3293</v>
      </c>
    </row>
    <row r="25" spans="1:8">
      <c r="A25" s="2065">
        <v>600101</v>
      </c>
      <c r="B25" s="2066" t="s">
        <v>6920</v>
      </c>
      <c r="C25" s="248">
        <v>1343</v>
      </c>
      <c r="D25" s="248">
        <v>1291</v>
      </c>
      <c r="E25" s="372">
        <v>103</v>
      </c>
      <c r="F25" s="372">
        <v>112</v>
      </c>
      <c r="G25" s="312">
        <f t="shared" si="0"/>
        <v>1446</v>
      </c>
      <c r="H25" s="312">
        <f t="shared" si="1"/>
        <v>1403</v>
      </c>
    </row>
    <row r="26" spans="1:8">
      <c r="A26" s="1196">
        <v>600103</v>
      </c>
      <c r="B26" s="2064" t="s">
        <v>2276</v>
      </c>
      <c r="C26" s="248">
        <v>6556</v>
      </c>
      <c r="D26" s="248">
        <v>6556</v>
      </c>
      <c r="E26" s="372">
        <v>56057</v>
      </c>
      <c r="F26" s="372">
        <v>56057</v>
      </c>
      <c r="G26" s="312">
        <f t="shared" si="0"/>
        <v>62613</v>
      </c>
      <c r="H26" s="312">
        <f t="shared" si="1"/>
        <v>62613</v>
      </c>
    </row>
    <row r="27" spans="1:8">
      <c r="A27" s="2065">
        <v>600111</v>
      </c>
      <c r="B27" s="2066" t="s">
        <v>3793</v>
      </c>
      <c r="C27" s="248">
        <v>14</v>
      </c>
      <c r="D27" s="248">
        <v>15</v>
      </c>
      <c r="E27" s="372">
        <v>13476</v>
      </c>
      <c r="F27" s="372">
        <v>13476</v>
      </c>
      <c r="G27" s="312">
        <f t="shared" si="0"/>
        <v>13490</v>
      </c>
      <c r="H27" s="312">
        <f t="shared" si="1"/>
        <v>13491</v>
      </c>
    </row>
    <row r="28" spans="1:8">
      <c r="A28" s="1196">
        <v>600112</v>
      </c>
      <c r="B28" s="2064" t="s">
        <v>2278</v>
      </c>
      <c r="C28" s="248">
        <v>42384</v>
      </c>
      <c r="D28" s="248">
        <v>42384</v>
      </c>
      <c r="E28" s="372">
        <v>34730</v>
      </c>
      <c r="F28" s="372">
        <v>34730</v>
      </c>
      <c r="G28" s="312">
        <f t="shared" si="0"/>
        <v>77114</v>
      </c>
      <c r="H28" s="312">
        <f t="shared" si="1"/>
        <v>77114</v>
      </c>
    </row>
    <row r="29" spans="1:8">
      <c r="A29" s="1196">
        <v>600114</v>
      </c>
      <c r="B29" s="2064" t="s">
        <v>6044</v>
      </c>
      <c r="C29" s="248">
        <v>32909</v>
      </c>
      <c r="D29" s="248">
        <v>32909</v>
      </c>
      <c r="E29" s="372">
        <v>26087</v>
      </c>
      <c r="F29" s="372">
        <v>26087</v>
      </c>
      <c r="G29" s="312">
        <f t="shared" si="0"/>
        <v>58996</v>
      </c>
      <c r="H29" s="312">
        <f t="shared" si="1"/>
        <v>58996</v>
      </c>
    </row>
    <row r="30" spans="1:8">
      <c r="A30" s="2065">
        <v>600115</v>
      </c>
      <c r="B30" s="2066" t="s">
        <v>6921</v>
      </c>
      <c r="C30" s="248">
        <v>18966</v>
      </c>
      <c r="D30" s="248">
        <v>18966</v>
      </c>
      <c r="E30" s="372">
        <v>14505</v>
      </c>
      <c r="F30" s="372">
        <v>14187</v>
      </c>
      <c r="G30" s="312">
        <f t="shared" si="0"/>
        <v>33471</v>
      </c>
      <c r="H30" s="312">
        <f t="shared" si="1"/>
        <v>33153</v>
      </c>
    </row>
    <row r="31" spans="1:8">
      <c r="A31" s="1196">
        <v>600116</v>
      </c>
      <c r="B31" s="2064" t="s">
        <v>6922</v>
      </c>
      <c r="C31" s="248">
        <v>0</v>
      </c>
      <c r="D31" s="248">
        <v>10</v>
      </c>
      <c r="E31" s="372">
        <v>2</v>
      </c>
      <c r="F31" s="372">
        <v>20</v>
      </c>
      <c r="G31" s="312">
        <f t="shared" si="0"/>
        <v>2</v>
      </c>
      <c r="H31" s="312">
        <f t="shared" si="1"/>
        <v>30</v>
      </c>
    </row>
    <row r="32" spans="1:8">
      <c r="A32" s="1196">
        <v>600117</v>
      </c>
      <c r="B32" s="2064" t="s">
        <v>6923</v>
      </c>
      <c r="C32" s="248">
        <v>0</v>
      </c>
      <c r="D32" s="248">
        <v>0</v>
      </c>
      <c r="E32" s="372">
        <v>2</v>
      </c>
      <c r="F32" s="372">
        <v>3</v>
      </c>
      <c r="G32" s="312">
        <f t="shared" si="0"/>
        <v>2</v>
      </c>
      <c r="H32" s="312">
        <f t="shared" si="1"/>
        <v>3</v>
      </c>
    </row>
    <row r="33" spans="1:8">
      <c r="A33" s="1196">
        <v>600120</v>
      </c>
      <c r="B33" s="2064" t="s">
        <v>2280</v>
      </c>
      <c r="C33" s="248">
        <v>42084</v>
      </c>
      <c r="D33" s="248">
        <v>42084</v>
      </c>
      <c r="E33" s="372">
        <v>36531</v>
      </c>
      <c r="F33" s="372">
        <v>36531</v>
      </c>
      <c r="G33" s="312">
        <f t="shared" si="0"/>
        <v>78615</v>
      </c>
      <c r="H33" s="312">
        <f t="shared" si="1"/>
        <v>78615</v>
      </c>
    </row>
    <row r="34" spans="1:8">
      <c r="A34" s="1196">
        <v>600122</v>
      </c>
      <c r="B34" s="2064" t="s">
        <v>3797</v>
      </c>
      <c r="C34" s="248">
        <v>23227</v>
      </c>
      <c r="D34" s="248">
        <v>22569</v>
      </c>
      <c r="E34" s="372">
        <v>23007</v>
      </c>
      <c r="F34" s="372">
        <v>22197</v>
      </c>
      <c r="G34" s="312">
        <f t="shared" si="0"/>
        <v>46234</v>
      </c>
      <c r="H34" s="312">
        <f t="shared" si="1"/>
        <v>44766</v>
      </c>
    </row>
    <row r="35" spans="1:8">
      <c r="A35" s="2065">
        <v>600124</v>
      </c>
      <c r="B35" s="2066" t="s">
        <v>3799</v>
      </c>
      <c r="C35" s="248">
        <v>33907</v>
      </c>
      <c r="D35" s="248">
        <v>33907</v>
      </c>
      <c r="E35" s="372">
        <v>20516</v>
      </c>
      <c r="F35" s="372">
        <v>20516</v>
      </c>
      <c r="G35" s="312">
        <f t="shared" si="0"/>
        <v>54423</v>
      </c>
      <c r="H35" s="312">
        <f t="shared" si="1"/>
        <v>54423</v>
      </c>
    </row>
    <row r="36" spans="1:8">
      <c r="A36" s="1196">
        <v>600169</v>
      </c>
      <c r="B36" s="2064" t="s">
        <v>6924</v>
      </c>
      <c r="C36" s="248">
        <v>54</v>
      </c>
      <c r="D36" s="248">
        <v>60</v>
      </c>
      <c r="E36" s="372">
        <v>9454</v>
      </c>
      <c r="F36" s="372">
        <v>9454</v>
      </c>
      <c r="G36" s="312">
        <f t="shared" si="0"/>
        <v>9508</v>
      </c>
      <c r="H36" s="312">
        <f t="shared" si="1"/>
        <v>9514</v>
      </c>
    </row>
    <row r="37" spans="1:8">
      <c r="A37" s="2065">
        <v>600170</v>
      </c>
      <c r="B37" s="2066" t="s">
        <v>6925</v>
      </c>
      <c r="C37" s="248">
        <v>0</v>
      </c>
      <c r="D37" s="248">
        <v>0</v>
      </c>
      <c r="E37" s="372">
        <v>1</v>
      </c>
      <c r="F37" s="372">
        <v>1</v>
      </c>
      <c r="G37" s="312">
        <f t="shared" si="0"/>
        <v>1</v>
      </c>
      <c r="H37" s="312">
        <f t="shared" si="1"/>
        <v>1</v>
      </c>
    </row>
    <row r="38" spans="1:8">
      <c r="A38" s="1196">
        <v>600173</v>
      </c>
      <c r="B38" s="2064" t="s">
        <v>3801</v>
      </c>
      <c r="C38" s="248">
        <v>34</v>
      </c>
      <c r="D38" s="248">
        <v>35</v>
      </c>
      <c r="E38" s="372">
        <v>4849</v>
      </c>
      <c r="F38" s="372">
        <v>4555</v>
      </c>
      <c r="G38" s="312">
        <f t="shared" si="0"/>
        <v>4883</v>
      </c>
      <c r="H38" s="312">
        <f t="shared" si="1"/>
        <v>4590</v>
      </c>
    </row>
    <row r="39" spans="1:8">
      <c r="A39" s="2065">
        <v>600307</v>
      </c>
      <c r="B39" s="2066" t="s">
        <v>5379</v>
      </c>
      <c r="C39" s="248">
        <v>42548</v>
      </c>
      <c r="D39" s="248">
        <v>42548</v>
      </c>
      <c r="E39" s="372">
        <v>46545</v>
      </c>
      <c r="F39" s="372">
        <v>46545</v>
      </c>
      <c r="G39" s="312">
        <f t="shared" si="0"/>
        <v>89093</v>
      </c>
      <c r="H39" s="312">
        <f t="shared" si="1"/>
        <v>89093</v>
      </c>
    </row>
    <row r="40" spans="1:8">
      <c r="A40" s="1196">
        <v>600312</v>
      </c>
      <c r="B40" s="2064" t="s">
        <v>3803</v>
      </c>
      <c r="C40" s="248">
        <v>12473</v>
      </c>
      <c r="D40" s="248">
        <v>12135</v>
      </c>
      <c r="E40" s="372">
        <v>39324</v>
      </c>
      <c r="F40" s="372">
        <v>39324</v>
      </c>
      <c r="G40" s="312">
        <f t="shared" si="0"/>
        <v>51797</v>
      </c>
      <c r="H40" s="312">
        <f t="shared" si="1"/>
        <v>51459</v>
      </c>
    </row>
    <row r="41" spans="1:8">
      <c r="A41" s="1196">
        <v>600313</v>
      </c>
      <c r="B41" s="2064" t="s">
        <v>3441</v>
      </c>
      <c r="C41" s="248">
        <v>12066</v>
      </c>
      <c r="D41" s="248">
        <v>11712</v>
      </c>
      <c r="E41" s="372">
        <v>19261</v>
      </c>
      <c r="F41" s="372">
        <v>19261</v>
      </c>
      <c r="G41" s="312">
        <f t="shared" ref="G41:G72" si="2">C41+E41</f>
        <v>31327</v>
      </c>
      <c r="H41" s="312">
        <f t="shared" ref="H41:H72" si="3">D41+F41</f>
        <v>30973</v>
      </c>
    </row>
    <row r="42" spans="1:8">
      <c r="A42" s="1196">
        <v>600330</v>
      </c>
      <c r="B42" s="2064" t="s">
        <v>6926</v>
      </c>
      <c r="C42" s="248">
        <v>0</v>
      </c>
      <c r="D42" s="248">
        <v>1</v>
      </c>
      <c r="E42" s="372">
        <v>0</v>
      </c>
      <c r="F42" s="372">
        <v>1</v>
      </c>
      <c r="G42" s="312">
        <f t="shared" si="2"/>
        <v>0</v>
      </c>
      <c r="H42" s="312">
        <f t="shared" si="3"/>
        <v>2</v>
      </c>
    </row>
    <row r="43" spans="1:8">
      <c r="A43" s="2065">
        <v>600331</v>
      </c>
      <c r="B43" s="2066" t="s">
        <v>3806</v>
      </c>
      <c r="C43" s="248">
        <v>15503</v>
      </c>
      <c r="D43" s="248">
        <v>15169</v>
      </c>
      <c r="E43" s="372">
        <v>7353</v>
      </c>
      <c r="F43" s="372">
        <v>7529</v>
      </c>
      <c r="G43" s="312">
        <f t="shared" si="2"/>
        <v>22856</v>
      </c>
      <c r="H43" s="312">
        <f t="shared" si="3"/>
        <v>22698</v>
      </c>
    </row>
    <row r="44" spans="1:8">
      <c r="A44" s="1333">
        <v>600333</v>
      </c>
      <c r="B44" s="2067" t="s">
        <v>6927</v>
      </c>
      <c r="C44" s="248">
        <v>0</v>
      </c>
      <c r="D44" s="248">
        <v>0</v>
      </c>
      <c r="E44" s="372">
        <v>0</v>
      </c>
      <c r="F44" s="372">
        <v>1</v>
      </c>
      <c r="G44" s="312">
        <f t="shared" si="2"/>
        <v>0</v>
      </c>
      <c r="H44" s="312">
        <f t="shared" si="3"/>
        <v>1</v>
      </c>
    </row>
    <row r="45" spans="1:8">
      <c r="A45" s="1333">
        <v>600334</v>
      </c>
      <c r="B45" s="2067" t="s">
        <v>6928</v>
      </c>
      <c r="C45" s="248">
        <v>0</v>
      </c>
      <c r="D45" s="248">
        <v>0</v>
      </c>
      <c r="E45" s="372">
        <v>0</v>
      </c>
      <c r="F45" s="372">
        <v>1</v>
      </c>
      <c r="G45" s="312">
        <f t="shared" si="2"/>
        <v>0</v>
      </c>
      <c r="H45" s="312">
        <f t="shared" si="3"/>
        <v>1</v>
      </c>
    </row>
    <row r="46" spans="1:8">
      <c r="A46" s="1196">
        <v>600336</v>
      </c>
      <c r="B46" s="2064" t="s">
        <v>6929</v>
      </c>
      <c r="C46" s="248">
        <v>91</v>
      </c>
      <c r="D46" s="248">
        <v>89</v>
      </c>
      <c r="E46" s="372">
        <v>1540</v>
      </c>
      <c r="F46" s="372">
        <v>1543</v>
      </c>
      <c r="G46" s="312">
        <f t="shared" si="2"/>
        <v>1631</v>
      </c>
      <c r="H46" s="312">
        <f t="shared" si="3"/>
        <v>1632</v>
      </c>
    </row>
    <row r="47" spans="1:8">
      <c r="A47" s="1196">
        <v>600337</v>
      </c>
      <c r="B47" s="2064" t="s">
        <v>6930</v>
      </c>
      <c r="C47" s="248">
        <v>10</v>
      </c>
      <c r="D47" s="248">
        <v>11</v>
      </c>
      <c r="E47" s="372">
        <v>2551</v>
      </c>
      <c r="F47" s="372">
        <v>2395</v>
      </c>
      <c r="G47" s="312">
        <f t="shared" si="2"/>
        <v>2561</v>
      </c>
      <c r="H47" s="312">
        <f t="shared" si="3"/>
        <v>2406</v>
      </c>
    </row>
    <row r="48" spans="1:8">
      <c r="A48" s="1196">
        <v>600348</v>
      </c>
      <c r="B48" s="2064" t="s">
        <v>5681</v>
      </c>
      <c r="C48" s="248">
        <v>1432</v>
      </c>
      <c r="D48" s="248">
        <v>1373</v>
      </c>
      <c r="E48" s="372">
        <v>229</v>
      </c>
      <c r="F48" s="372">
        <v>241</v>
      </c>
      <c r="G48" s="312">
        <f t="shared" si="2"/>
        <v>1661</v>
      </c>
      <c r="H48" s="312">
        <f t="shared" si="3"/>
        <v>1614</v>
      </c>
    </row>
    <row r="49" spans="1:8">
      <c r="A49" s="1196">
        <v>600349</v>
      </c>
      <c r="B49" s="2064" t="s">
        <v>2282</v>
      </c>
      <c r="C49" s="248">
        <v>0</v>
      </c>
      <c r="D49" s="248">
        <v>0</v>
      </c>
      <c r="E49" s="372">
        <v>7181</v>
      </c>
      <c r="F49" s="372">
        <v>7095</v>
      </c>
      <c r="G49" s="312">
        <f t="shared" si="2"/>
        <v>7181</v>
      </c>
      <c r="H49" s="312">
        <f t="shared" si="3"/>
        <v>7095</v>
      </c>
    </row>
    <row r="50" spans="1:8">
      <c r="A50" s="1196">
        <v>600803</v>
      </c>
      <c r="B50" s="2064" t="s">
        <v>3808</v>
      </c>
      <c r="C50" s="248">
        <v>23</v>
      </c>
      <c r="D50" s="248">
        <v>20</v>
      </c>
      <c r="E50" s="372">
        <v>1759</v>
      </c>
      <c r="F50" s="372">
        <v>1748</v>
      </c>
      <c r="G50" s="312">
        <f t="shared" si="2"/>
        <v>1782</v>
      </c>
      <c r="H50" s="312">
        <f t="shared" si="3"/>
        <v>1768</v>
      </c>
    </row>
    <row r="51" spans="1:8">
      <c r="A51" s="2068" t="s">
        <v>6931</v>
      </c>
      <c r="B51" s="2069" t="s">
        <v>6932</v>
      </c>
      <c r="C51" s="248">
        <v>0</v>
      </c>
      <c r="D51" s="248">
        <v>1</v>
      </c>
      <c r="E51" s="372">
        <v>90</v>
      </c>
      <c r="F51" s="372">
        <v>1</v>
      </c>
      <c r="G51" s="312">
        <f t="shared" si="2"/>
        <v>90</v>
      </c>
      <c r="H51" s="312">
        <f t="shared" si="3"/>
        <v>2</v>
      </c>
    </row>
    <row r="52" spans="1:8">
      <c r="A52" s="2068" t="s">
        <v>6933</v>
      </c>
      <c r="B52" s="2069" t="s">
        <v>6934</v>
      </c>
      <c r="C52" s="248">
        <v>0</v>
      </c>
      <c r="D52" s="248">
        <v>1</v>
      </c>
      <c r="E52" s="372">
        <v>5</v>
      </c>
      <c r="F52" s="372">
        <v>1</v>
      </c>
      <c r="G52" s="312">
        <f t="shared" si="2"/>
        <v>5</v>
      </c>
      <c r="H52" s="312">
        <f t="shared" si="3"/>
        <v>2</v>
      </c>
    </row>
    <row r="53" spans="1:8">
      <c r="A53" s="2070" t="s">
        <v>6935</v>
      </c>
      <c r="B53" s="2071" t="s">
        <v>6934</v>
      </c>
      <c r="C53" s="248">
        <v>0</v>
      </c>
      <c r="D53" s="248">
        <v>1</v>
      </c>
      <c r="E53" s="372">
        <v>5</v>
      </c>
      <c r="F53" s="372">
        <v>1</v>
      </c>
      <c r="G53" s="312">
        <f t="shared" si="2"/>
        <v>5</v>
      </c>
      <c r="H53" s="312">
        <f t="shared" si="3"/>
        <v>2</v>
      </c>
    </row>
    <row r="54" spans="1:8">
      <c r="A54" s="2068" t="s">
        <v>6936</v>
      </c>
      <c r="B54" s="2069" t="s">
        <v>6937</v>
      </c>
      <c r="C54" s="248">
        <v>0</v>
      </c>
      <c r="D54" s="248">
        <v>1</v>
      </c>
      <c r="E54" s="372">
        <v>69</v>
      </c>
      <c r="F54" s="372">
        <v>1</v>
      </c>
      <c r="G54" s="312">
        <f t="shared" si="2"/>
        <v>69</v>
      </c>
      <c r="H54" s="312">
        <f t="shared" si="3"/>
        <v>2</v>
      </c>
    </row>
    <row r="55" spans="1:8">
      <c r="A55" s="1196" t="s">
        <v>6938</v>
      </c>
      <c r="B55" s="2064" t="s">
        <v>6937</v>
      </c>
      <c r="C55" s="248">
        <v>0</v>
      </c>
      <c r="D55" s="248">
        <v>1</v>
      </c>
      <c r="E55" s="372">
        <v>11</v>
      </c>
      <c r="F55" s="372">
        <v>1</v>
      </c>
      <c r="G55" s="312">
        <f t="shared" si="2"/>
        <v>11</v>
      </c>
      <c r="H55" s="312">
        <f t="shared" si="3"/>
        <v>2</v>
      </c>
    </row>
    <row r="56" spans="1:8">
      <c r="A56" s="2065" t="s">
        <v>2115</v>
      </c>
      <c r="B56" s="2066" t="s">
        <v>2116</v>
      </c>
      <c r="C56" s="248">
        <v>2</v>
      </c>
      <c r="D56" s="248">
        <v>1</v>
      </c>
      <c r="E56" s="372">
        <v>1265</v>
      </c>
      <c r="F56" s="372">
        <v>1128</v>
      </c>
      <c r="G56" s="312">
        <f t="shared" si="2"/>
        <v>1267</v>
      </c>
      <c r="H56" s="312">
        <f t="shared" si="3"/>
        <v>1129</v>
      </c>
    </row>
    <row r="57" spans="1:8">
      <c r="A57" s="1196" t="s">
        <v>2117</v>
      </c>
      <c r="B57" s="2064" t="s">
        <v>2118</v>
      </c>
      <c r="C57" s="248">
        <v>2</v>
      </c>
      <c r="D57" s="248">
        <v>1</v>
      </c>
      <c r="E57" s="372">
        <v>1233</v>
      </c>
      <c r="F57" s="372">
        <v>1180</v>
      </c>
      <c r="G57" s="312">
        <f t="shared" si="2"/>
        <v>1235</v>
      </c>
      <c r="H57" s="312">
        <f t="shared" si="3"/>
        <v>1181</v>
      </c>
    </row>
    <row r="58" spans="1:8">
      <c r="A58" s="1007" t="s">
        <v>2127</v>
      </c>
      <c r="B58" s="2072" t="s">
        <v>2128</v>
      </c>
      <c r="C58" s="248">
        <v>0</v>
      </c>
      <c r="D58" s="248">
        <v>0</v>
      </c>
      <c r="E58" s="372">
        <v>4</v>
      </c>
      <c r="F58" s="372">
        <v>4</v>
      </c>
      <c r="G58" s="312">
        <f t="shared" si="2"/>
        <v>4</v>
      </c>
      <c r="H58" s="312">
        <f t="shared" si="3"/>
        <v>4</v>
      </c>
    </row>
    <row r="59" spans="1:8">
      <c r="A59" s="1007" t="s">
        <v>2129</v>
      </c>
      <c r="B59" s="2072" t="s">
        <v>2130</v>
      </c>
      <c r="C59" s="248">
        <v>0</v>
      </c>
      <c r="D59" s="248">
        <v>0</v>
      </c>
      <c r="E59" s="372">
        <v>0</v>
      </c>
      <c r="F59" s="372">
        <v>1</v>
      </c>
      <c r="G59" s="312">
        <f t="shared" si="2"/>
        <v>0</v>
      </c>
      <c r="H59" s="312">
        <f t="shared" si="3"/>
        <v>1</v>
      </c>
    </row>
    <row r="60" spans="1:8">
      <c r="A60" s="1196" t="s">
        <v>2131</v>
      </c>
      <c r="B60" s="2064" t="s">
        <v>2132</v>
      </c>
      <c r="C60" s="248">
        <v>2</v>
      </c>
      <c r="D60" s="248">
        <v>0</v>
      </c>
      <c r="E60" s="372">
        <v>992</v>
      </c>
      <c r="F60" s="372">
        <v>1000</v>
      </c>
      <c r="G60" s="312">
        <f t="shared" si="2"/>
        <v>994</v>
      </c>
      <c r="H60" s="312">
        <f t="shared" si="3"/>
        <v>1000</v>
      </c>
    </row>
    <row r="61" spans="1:8">
      <c r="A61" s="1007" t="s">
        <v>2133</v>
      </c>
      <c r="B61" s="2073" t="s">
        <v>2134</v>
      </c>
      <c r="C61" s="248">
        <v>0</v>
      </c>
      <c r="D61" s="248">
        <v>0</v>
      </c>
      <c r="E61" s="372">
        <v>0</v>
      </c>
      <c r="F61" s="372">
        <v>1</v>
      </c>
      <c r="G61" s="312">
        <f t="shared" si="2"/>
        <v>0</v>
      </c>
      <c r="H61" s="312">
        <f t="shared" si="3"/>
        <v>1</v>
      </c>
    </row>
    <row r="62" spans="1:8">
      <c r="A62" s="1196" t="s">
        <v>2603</v>
      </c>
      <c r="B62" s="2074" t="s">
        <v>2604</v>
      </c>
      <c r="C62" s="248">
        <v>1008</v>
      </c>
      <c r="D62" s="248">
        <v>907</v>
      </c>
      <c r="E62" s="372">
        <v>394</v>
      </c>
      <c r="F62" s="372">
        <v>320</v>
      </c>
      <c r="G62" s="312">
        <f t="shared" si="2"/>
        <v>1402</v>
      </c>
      <c r="H62" s="312">
        <f t="shared" si="3"/>
        <v>1227</v>
      </c>
    </row>
    <row r="63" spans="1:8">
      <c r="A63" s="2065" t="s">
        <v>2135</v>
      </c>
      <c r="B63" s="2075" t="s">
        <v>2136</v>
      </c>
      <c r="C63" s="248">
        <v>1</v>
      </c>
      <c r="D63" s="248">
        <v>0</v>
      </c>
      <c r="E63" s="372">
        <v>563</v>
      </c>
      <c r="F63" s="372">
        <v>500</v>
      </c>
      <c r="G63" s="312">
        <f t="shared" si="2"/>
        <v>564</v>
      </c>
      <c r="H63" s="312">
        <f t="shared" si="3"/>
        <v>500</v>
      </c>
    </row>
    <row r="64" spans="1:8">
      <c r="A64" s="1007" t="s">
        <v>2157</v>
      </c>
      <c r="B64" s="2073" t="s">
        <v>2158</v>
      </c>
      <c r="C64" s="248">
        <v>0</v>
      </c>
      <c r="D64" s="248">
        <v>0</v>
      </c>
      <c r="E64" s="372">
        <v>6</v>
      </c>
      <c r="F64" s="372">
        <v>10</v>
      </c>
      <c r="G64" s="312">
        <f t="shared" si="2"/>
        <v>6</v>
      </c>
      <c r="H64" s="312">
        <f t="shared" si="3"/>
        <v>10</v>
      </c>
    </row>
    <row r="65" spans="1:8" ht="24">
      <c r="A65" s="1196" t="s">
        <v>3925</v>
      </c>
      <c r="B65" s="2075" t="s">
        <v>3926</v>
      </c>
      <c r="C65" s="248">
        <v>66</v>
      </c>
      <c r="D65" s="248">
        <v>68</v>
      </c>
      <c r="E65" s="372">
        <v>28</v>
      </c>
      <c r="F65" s="372">
        <v>31</v>
      </c>
      <c r="G65" s="312">
        <f t="shared" si="2"/>
        <v>94</v>
      </c>
      <c r="H65" s="312">
        <f t="shared" si="3"/>
        <v>99</v>
      </c>
    </row>
    <row r="66" spans="1:8">
      <c r="A66" s="7" t="s">
        <v>2167</v>
      </c>
      <c r="B66" s="377" t="s">
        <v>2168</v>
      </c>
      <c r="C66" s="248">
        <v>0</v>
      </c>
      <c r="D66" s="248">
        <v>0</v>
      </c>
      <c r="E66" s="372">
        <v>0</v>
      </c>
      <c r="F66" s="372">
        <v>10</v>
      </c>
      <c r="G66" s="312">
        <f t="shared" si="2"/>
        <v>0</v>
      </c>
      <c r="H66" s="312">
        <f t="shared" si="3"/>
        <v>10</v>
      </c>
    </row>
    <row r="67" spans="1:8">
      <c r="A67" s="194" t="s">
        <v>2173</v>
      </c>
      <c r="B67" s="334" t="s">
        <v>2174</v>
      </c>
      <c r="C67" s="248">
        <v>0</v>
      </c>
      <c r="D67" s="248">
        <v>0</v>
      </c>
      <c r="E67" s="372">
        <v>0</v>
      </c>
      <c r="F67" s="372">
        <v>1</v>
      </c>
      <c r="G67" s="312">
        <f t="shared" si="2"/>
        <v>0</v>
      </c>
      <c r="H67" s="312">
        <f t="shared" si="3"/>
        <v>1</v>
      </c>
    </row>
    <row r="68" spans="1:8">
      <c r="A68" s="7" t="s">
        <v>2175</v>
      </c>
      <c r="B68" s="377" t="s">
        <v>2176</v>
      </c>
      <c r="C68" s="248">
        <v>0</v>
      </c>
      <c r="D68" s="248">
        <v>0</v>
      </c>
      <c r="E68" s="372">
        <v>0</v>
      </c>
      <c r="F68" s="372">
        <v>1</v>
      </c>
      <c r="G68" s="312">
        <f t="shared" si="2"/>
        <v>0</v>
      </c>
      <c r="H68" s="312">
        <f t="shared" si="3"/>
        <v>1</v>
      </c>
    </row>
    <row r="69" spans="1:8">
      <c r="A69" s="375" t="s">
        <v>2961</v>
      </c>
      <c r="B69" s="378" t="s">
        <v>2962</v>
      </c>
      <c r="C69" s="248">
        <v>33007</v>
      </c>
      <c r="D69" s="248">
        <v>32229</v>
      </c>
      <c r="E69" s="372">
        <v>46602</v>
      </c>
      <c r="F69" s="372">
        <v>46602</v>
      </c>
      <c r="G69" s="312">
        <f t="shared" si="2"/>
        <v>79609</v>
      </c>
      <c r="H69" s="312">
        <f t="shared" si="3"/>
        <v>78831</v>
      </c>
    </row>
    <row r="70" spans="1:8">
      <c r="A70" s="359" t="s">
        <v>6939</v>
      </c>
      <c r="B70" s="378" t="s">
        <v>6940</v>
      </c>
      <c r="C70" s="248">
        <v>3</v>
      </c>
      <c r="D70" s="248">
        <v>4</v>
      </c>
      <c r="E70" s="372">
        <v>531</v>
      </c>
      <c r="F70" s="372">
        <v>491</v>
      </c>
      <c r="G70" s="312">
        <f t="shared" si="2"/>
        <v>534</v>
      </c>
      <c r="H70" s="312">
        <f t="shared" si="3"/>
        <v>495</v>
      </c>
    </row>
    <row r="71" spans="1:8">
      <c r="A71" s="359" t="s">
        <v>3470</v>
      </c>
      <c r="B71" s="378" t="s">
        <v>3471</v>
      </c>
      <c r="C71" s="248">
        <v>3067</v>
      </c>
      <c r="D71" s="248">
        <v>2968</v>
      </c>
      <c r="E71" s="372">
        <v>3407</v>
      </c>
      <c r="F71" s="372">
        <v>3272</v>
      </c>
      <c r="G71" s="312">
        <f t="shared" si="2"/>
        <v>6474</v>
      </c>
      <c r="H71" s="312">
        <f t="shared" si="3"/>
        <v>6240</v>
      </c>
    </row>
    <row r="72" spans="1:8">
      <c r="A72" s="359" t="s">
        <v>6941</v>
      </c>
      <c r="B72" s="378" t="s">
        <v>6942</v>
      </c>
      <c r="C72" s="248">
        <v>1</v>
      </c>
      <c r="D72" s="248">
        <v>1</v>
      </c>
      <c r="E72" s="372">
        <v>150</v>
      </c>
      <c r="F72" s="372">
        <v>139</v>
      </c>
      <c r="G72" s="312">
        <f t="shared" si="2"/>
        <v>151</v>
      </c>
      <c r="H72" s="312">
        <f t="shared" si="3"/>
        <v>140</v>
      </c>
    </row>
    <row r="73" spans="1:8">
      <c r="A73" s="375" t="s">
        <v>6113</v>
      </c>
      <c r="B73" s="379" t="s">
        <v>6943</v>
      </c>
      <c r="C73" s="248">
        <v>26</v>
      </c>
      <c r="D73" s="248">
        <v>24</v>
      </c>
      <c r="E73" s="372">
        <v>309</v>
      </c>
      <c r="F73" s="372">
        <v>279</v>
      </c>
      <c r="G73" s="312">
        <f t="shared" ref="G73:G104" si="4">C73+E73</f>
        <v>335</v>
      </c>
      <c r="H73" s="312">
        <f t="shared" ref="H73:H104" si="5">D73+F73</f>
        <v>303</v>
      </c>
    </row>
    <row r="74" spans="1:8">
      <c r="A74" s="194" t="s">
        <v>6944</v>
      </c>
      <c r="B74" s="334" t="s">
        <v>6945</v>
      </c>
      <c r="C74" s="248">
        <v>26</v>
      </c>
      <c r="D74" s="248">
        <v>24</v>
      </c>
      <c r="E74" s="372">
        <v>312</v>
      </c>
      <c r="F74" s="372">
        <v>281</v>
      </c>
      <c r="G74" s="312">
        <f t="shared" si="4"/>
        <v>338</v>
      </c>
      <c r="H74" s="312">
        <f t="shared" si="5"/>
        <v>305</v>
      </c>
    </row>
    <row r="75" spans="1:8">
      <c r="A75" s="329" t="s">
        <v>6117</v>
      </c>
      <c r="B75" s="380" t="s">
        <v>6118</v>
      </c>
      <c r="C75" s="248">
        <v>5</v>
      </c>
      <c r="D75" s="248">
        <v>5</v>
      </c>
      <c r="E75" s="372">
        <v>10</v>
      </c>
      <c r="F75" s="372">
        <v>11</v>
      </c>
      <c r="G75" s="312">
        <f t="shared" si="4"/>
        <v>15</v>
      </c>
      <c r="H75" s="312">
        <f t="shared" si="5"/>
        <v>16</v>
      </c>
    </row>
    <row r="76" spans="1:8">
      <c r="A76" s="359" t="s">
        <v>6119</v>
      </c>
      <c r="B76" s="378" t="s">
        <v>6120</v>
      </c>
      <c r="C76" s="248">
        <v>2</v>
      </c>
      <c r="D76" s="248">
        <v>3</v>
      </c>
      <c r="E76" s="372">
        <v>4</v>
      </c>
      <c r="F76" s="372">
        <v>4</v>
      </c>
      <c r="G76" s="312">
        <f t="shared" si="4"/>
        <v>6</v>
      </c>
      <c r="H76" s="312">
        <f t="shared" si="5"/>
        <v>7</v>
      </c>
    </row>
    <row r="77" spans="1:8">
      <c r="A77" s="359" t="s">
        <v>6121</v>
      </c>
      <c r="B77" s="378" t="s">
        <v>6122</v>
      </c>
      <c r="C77" s="248">
        <v>16</v>
      </c>
      <c r="D77" s="248">
        <v>13</v>
      </c>
      <c r="E77" s="372">
        <v>105</v>
      </c>
      <c r="F77" s="372">
        <v>97</v>
      </c>
      <c r="G77" s="312">
        <f t="shared" si="4"/>
        <v>121</v>
      </c>
      <c r="H77" s="312">
        <f t="shared" si="5"/>
        <v>110</v>
      </c>
    </row>
    <row r="78" spans="1:8">
      <c r="A78" s="359" t="s">
        <v>6125</v>
      </c>
      <c r="B78" s="378" t="s">
        <v>6126</v>
      </c>
      <c r="C78" s="248">
        <v>32</v>
      </c>
      <c r="D78" s="248">
        <v>31</v>
      </c>
      <c r="E78" s="372">
        <v>144</v>
      </c>
      <c r="F78" s="372">
        <v>140</v>
      </c>
      <c r="G78" s="312">
        <f t="shared" si="4"/>
        <v>176</v>
      </c>
      <c r="H78" s="312">
        <f t="shared" si="5"/>
        <v>171</v>
      </c>
    </row>
    <row r="79" spans="1:8">
      <c r="A79" s="194" t="s">
        <v>6946</v>
      </c>
      <c r="B79" s="334" t="s">
        <v>6947</v>
      </c>
      <c r="C79" s="248">
        <v>0</v>
      </c>
      <c r="D79" s="248">
        <v>0</v>
      </c>
      <c r="E79" s="372">
        <v>0</v>
      </c>
      <c r="F79" s="372">
        <v>1</v>
      </c>
      <c r="G79" s="312">
        <f t="shared" si="4"/>
        <v>0</v>
      </c>
      <c r="H79" s="312">
        <f t="shared" si="5"/>
        <v>1</v>
      </c>
    </row>
    <row r="80" spans="1:8">
      <c r="A80" s="329" t="s">
        <v>2557</v>
      </c>
      <c r="B80" s="380" t="s">
        <v>2558</v>
      </c>
      <c r="C80" s="248">
        <v>0</v>
      </c>
      <c r="D80" s="248">
        <v>0</v>
      </c>
      <c r="E80" s="372">
        <v>0</v>
      </c>
      <c r="F80" s="372">
        <v>1</v>
      </c>
      <c r="G80" s="312">
        <f t="shared" si="4"/>
        <v>0</v>
      </c>
      <c r="H80" s="312">
        <f t="shared" si="5"/>
        <v>1</v>
      </c>
    </row>
    <row r="81" spans="1:8">
      <c r="A81" s="375" t="s">
        <v>6131</v>
      </c>
      <c r="B81" s="379" t="s">
        <v>6132</v>
      </c>
      <c r="C81" s="248">
        <v>26</v>
      </c>
      <c r="D81" s="248">
        <v>24</v>
      </c>
      <c r="E81" s="372">
        <v>301</v>
      </c>
      <c r="F81" s="372">
        <v>271</v>
      </c>
      <c r="G81" s="312">
        <f t="shared" si="4"/>
        <v>327</v>
      </c>
      <c r="H81" s="312">
        <f t="shared" si="5"/>
        <v>295</v>
      </c>
    </row>
    <row r="82" spans="1:8">
      <c r="A82" s="329" t="s">
        <v>2181</v>
      </c>
      <c r="B82" s="380" t="s">
        <v>2182</v>
      </c>
      <c r="C82" s="248">
        <v>0</v>
      </c>
      <c r="D82" s="248">
        <v>0</v>
      </c>
      <c r="E82" s="372">
        <v>0</v>
      </c>
      <c r="F82" s="372">
        <v>1</v>
      </c>
      <c r="G82" s="312">
        <f t="shared" si="4"/>
        <v>0</v>
      </c>
      <c r="H82" s="312">
        <f t="shared" si="5"/>
        <v>1</v>
      </c>
    </row>
    <row r="83" spans="1:8">
      <c r="A83" s="329" t="s">
        <v>6153</v>
      </c>
      <c r="B83" s="380" t="s">
        <v>6154</v>
      </c>
      <c r="C83" s="248">
        <v>222</v>
      </c>
      <c r="D83" s="248">
        <v>232</v>
      </c>
      <c r="E83" s="372">
        <v>293</v>
      </c>
      <c r="F83" s="372">
        <v>267</v>
      </c>
      <c r="G83" s="312">
        <f t="shared" si="4"/>
        <v>515</v>
      </c>
      <c r="H83" s="312">
        <f t="shared" si="5"/>
        <v>499</v>
      </c>
    </row>
    <row r="84" spans="1:8">
      <c r="A84" s="194" t="s">
        <v>6155</v>
      </c>
      <c r="B84" s="334" t="s">
        <v>6156</v>
      </c>
      <c r="C84" s="248">
        <v>0</v>
      </c>
      <c r="D84" s="248">
        <v>0</v>
      </c>
      <c r="E84" s="372">
        <v>36</v>
      </c>
      <c r="F84" s="372">
        <v>31</v>
      </c>
      <c r="G84" s="312">
        <f t="shared" si="4"/>
        <v>36</v>
      </c>
      <c r="H84" s="312">
        <f t="shared" si="5"/>
        <v>31</v>
      </c>
    </row>
    <row r="85" spans="1:8">
      <c r="A85" s="375" t="s">
        <v>2183</v>
      </c>
      <c r="B85" s="379" t="s">
        <v>2184</v>
      </c>
      <c r="C85" s="248">
        <v>26</v>
      </c>
      <c r="D85" s="248">
        <v>24</v>
      </c>
      <c r="E85" s="372">
        <v>312</v>
      </c>
      <c r="F85" s="372">
        <v>281</v>
      </c>
      <c r="G85" s="312">
        <f t="shared" si="4"/>
        <v>338</v>
      </c>
      <c r="H85" s="312">
        <f t="shared" si="5"/>
        <v>305</v>
      </c>
    </row>
    <row r="86" spans="1:8">
      <c r="A86" s="329" t="s">
        <v>3166</v>
      </c>
      <c r="B86" s="380" t="s">
        <v>3167</v>
      </c>
      <c r="C86" s="248">
        <v>0</v>
      </c>
      <c r="D86" s="248">
        <v>0</v>
      </c>
      <c r="E86" s="372">
        <v>0</v>
      </c>
      <c r="F86" s="372">
        <v>1</v>
      </c>
      <c r="G86" s="312">
        <f t="shared" si="4"/>
        <v>0</v>
      </c>
      <c r="H86" s="312">
        <f t="shared" si="5"/>
        <v>1</v>
      </c>
    </row>
    <row r="87" spans="1:8">
      <c r="A87" s="329" t="s">
        <v>2185</v>
      </c>
      <c r="B87" s="380" t="s">
        <v>2186</v>
      </c>
      <c r="C87" s="248">
        <v>0</v>
      </c>
      <c r="D87" s="248">
        <v>0</v>
      </c>
      <c r="E87" s="372">
        <v>2</v>
      </c>
      <c r="F87" s="372">
        <v>3</v>
      </c>
      <c r="G87" s="312">
        <f t="shared" si="4"/>
        <v>2</v>
      </c>
      <c r="H87" s="312">
        <f t="shared" si="5"/>
        <v>3</v>
      </c>
    </row>
    <row r="88" spans="1:8">
      <c r="A88" s="329" t="s">
        <v>2187</v>
      </c>
      <c r="B88" s="380" t="s">
        <v>2188</v>
      </c>
      <c r="C88" s="248">
        <v>0</v>
      </c>
      <c r="D88" s="248">
        <v>0</v>
      </c>
      <c r="E88" s="372">
        <v>4</v>
      </c>
      <c r="F88" s="372">
        <v>4</v>
      </c>
      <c r="G88" s="312">
        <f t="shared" si="4"/>
        <v>4</v>
      </c>
      <c r="H88" s="312">
        <f t="shared" si="5"/>
        <v>4</v>
      </c>
    </row>
    <row r="89" spans="1:8" ht="24">
      <c r="A89" s="375" t="s">
        <v>6948</v>
      </c>
      <c r="B89" s="381" t="s">
        <v>6949</v>
      </c>
      <c r="C89" s="248">
        <v>0</v>
      </c>
      <c r="D89" s="248">
        <v>0</v>
      </c>
      <c r="E89" s="372">
        <v>216</v>
      </c>
      <c r="F89" s="372">
        <v>221</v>
      </c>
      <c r="G89" s="312">
        <f t="shared" si="4"/>
        <v>216</v>
      </c>
      <c r="H89" s="312">
        <f t="shared" si="5"/>
        <v>221</v>
      </c>
    </row>
    <row r="90" spans="1:8">
      <c r="A90" s="375" t="s">
        <v>6950</v>
      </c>
      <c r="B90" s="378" t="s">
        <v>6951</v>
      </c>
      <c r="C90" s="248">
        <v>286</v>
      </c>
      <c r="D90" s="248">
        <v>284</v>
      </c>
      <c r="E90" s="372">
        <v>1274</v>
      </c>
      <c r="F90" s="372">
        <v>1203</v>
      </c>
      <c r="G90" s="312">
        <f t="shared" si="4"/>
        <v>1560</v>
      </c>
      <c r="H90" s="312">
        <f t="shared" si="5"/>
        <v>1487</v>
      </c>
    </row>
    <row r="91" spans="1:8">
      <c r="A91" s="359" t="s">
        <v>6952</v>
      </c>
      <c r="B91" s="378" t="s">
        <v>6953</v>
      </c>
      <c r="C91" s="248">
        <v>282</v>
      </c>
      <c r="D91" s="248">
        <v>280</v>
      </c>
      <c r="E91" s="372">
        <v>77</v>
      </c>
      <c r="F91" s="372">
        <v>72</v>
      </c>
      <c r="G91" s="312">
        <f t="shared" si="4"/>
        <v>359</v>
      </c>
      <c r="H91" s="312">
        <f t="shared" si="5"/>
        <v>352</v>
      </c>
    </row>
    <row r="92" spans="1:8">
      <c r="A92" s="359" t="s">
        <v>6954</v>
      </c>
      <c r="B92" s="378" t="s">
        <v>6955</v>
      </c>
      <c r="C92" s="248">
        <v>282</v>
      </c>
      <c r="D92" s="248">
        <v>280</v>
      </c>
      <c r="E92" s="372">
        <v>40</v>
      </c>
      <c r="F92" s="372">
        <v>45</v>
      </c>
      <c r="G92" s="312">
        <f t="shared" si="4"/>
        <v>322</v>
      </c>
      <c r="H92" s="312">
        <f t="shared" si="5"/>
        <v>325</v>
      </c>
    </row>
    <row r="93" spans="1:8">
      <c r="A93" s="359" t="s">
        <v>6956</v>
      </c>
      <c r="B93" s="378" t="s">
        <v>6957</v>
      </c>
      <c r="C93" s="248">
        <v>14265</v>
      </c>
      <c r="D93" s="248">
        <v>14265</v>
      </c>
      <c r="E93" s="372">
        <v>16027</v>
      </c>
      <c r="F93" s="372">
        <v>16027</v>
      </c>
      <c r="G93" s="312">
        <f t="shared" si="4"/>
        <v>30292</v>
      </c>
      <c r="H93" s="312">
        <f t="shared" si="5"/>
        <v>30292</v>
      </c>
    </row>
    <row r="94" spans="1:8">
      <c r="A94" s="375" t="s">
        <v>5390</v>
      </c>
      <c r="B94" s="378" t="s">
        <v>5391</v>
      </c>
      <c r="C94" s="248">
        <v>13567</v>
      </c>
      <c r="D94" s="248">
        <v>13567</v>
      </c>
      <c r="E94" s="372">
        <v>24508</v>
      </c>
      <c r="F94" s="372">
        <v>24508</v>
      </c>
      <c r="G94" s="312">
        <f t="shared" si="4"/>
        <v>38075</v>
      </c>
      <c r="H94" s="312">
        <f t="shared" si="5"/>
        <v>38075</v>
      </c>
    </row>
    <row r="95" spans="1:8">
      <c r="A95" s="359" t="s">
        <v>3949</v>
      </c>
      <c r="B95" s="378" t="s">
        <v>3950</v>
      </c>
      <c r="C95" s="248">
        <v>18965</v>
      </c>
      <c r="D95" s="248">
        <v>18965</v>
      </c>
      <c r="E95" s="372">
        <v>16132</v>
      </c>
      <c r="F95" s="372">
        <v>16132</v>
      </c>
      <c r="G95" s="312">
        <f t="shared" si="4"/>
        <v>35097</v>
      </c>
      <c r="H95" s="312">
        <f t="shared" si="5"/>
        <v>35097</v>
      </c>
    </row>
    <row r="96" spans="1:8">
      <c r="A96" s="375" t="s">
        <v>3951</v>
      </c>
      <c r="B96" s="378" t="s">
        <v>3952</v>
      </c>
      <c r="C96" s="248">
        <v>17875</v>
      </c>
      <c r="D96" s="248">
        <v>17211</v>
      </c>
      <c r="E96" s="372">
        <v>40235</v>
      </c>
      <c r="F96" s="372">
        <v>40235</v>
      </c>
      <c r="G96" s="312">
        <f t="shared" si="4"/>
        <v>58110</v>
      </c>
      <c r="H96" s="312">
        <f t="shared" si="5"/>
        <v>57446</v>
      </c>
    </row>
    <row r="97" spans="1:8">
      <c r="A97" s="359" t="s">
        <v>6958</v>
      </c>
      <c r="B97" s="378" t="s">
        <v>6959</v>
      </c>
      <c r="C97" s="248">
        <v>3476</v>
      </c>
      <c r="D97" s="248">
        <v>3440</v>
      </c>
      <c r="E97" s="372">
        <v>5152</v>
      </c>
      <c r="F97" s="372">
        <v>4881</v>
      </c>
      <c r="G97" s="312">
        <f t="shared" si="4"/>
        <v>8628</v>
      </c>
      <c r="H97" s="312">
        <f t="shared" si="5"/>
        <v>8321</v>
      </c>
    </row>
    <row r="98" spans="1:8">
      <c r="A98" s="359" t="s">
        <v>6960</v>
      </c>
      <c r="B98" s="378" t="s">
        <v>6961</v>
      </c>
      <c r="C98" s="248">
        <v>8312</v>
      </c>
      <c r="D98" s="248">
        <v>8004</v>
      </c>
      <c r="E98" s="372">
        <v>10045</v>
      </c>
      <c r="F98" s="372">
        <v>10045</v>
      </c>
      <c r="G98" s="312">
        <f t="shared" si="4"/>
        <v>18357</v>
      </c>
      <c r="H98" s="312">
        <f t="shared" si="5"/>
        <v>18049</v>
      </c>
    </row>
    <row r="99" spans="1:8">
      <c r="A99" s="359" t="s">
        <v>3953</v>
      </c>
      <c r="B99" s="378" t="s">
        <v>3954</v>
      </c>
      <c r="C99" s="248">
        <v>20062</v>
      </c>
      <c r="D99" s="248">
        <v>19385</v>
      </c>
      <c r="E99" s="372">
        <v>27501</v>
      </c>
      <c r="F99" s="372">
        <v>27501</v>
      </c>
      <c r="G99" s="312">
        <f t="shared" si="4"/>
        <v>47563</v>
      </c>
      <c r="H99" s="312">
        <f t="shared" si="5"/>
        <v>46886</v>
      </c>
    </row>
    <row r="100" spans="1:8">
      <c r="A100" s="359" t="s">
        <v>3955</v>
      </c>
      <c r="B100" s="378" t="s">
        <v>6962</v>
      </c>
      <c r="C100" s="248">
        <v>7501</v>
      </c>
      <c r="D100" s="248">
        <v>7284</v>
      </c>
      <c r="E100" s="372">
        <v>27121</v>
      </c>
      <c r="F100" s="372">
        <v>27121</v>
      </c>
      <c r="G100" s="312">
        <f t="shared" si="4"/>
        <v>34622</v>
      </c>
      <c r="H100" s="312">
        <f t="shared" si="5"/>
        <v>34405</v>
      </c>
    </row>
    <row r="101" spans="1:8">
      <c r="A101" s="375" t="s">
        <v>3957</v>
      </c>
      <c r="B101" s="378" t="s">
        <v>3958</v>
      </c>
      <c r="C101" s="248">
        <v>25489</v>
      </c>
      <c r="D101" s="248">
        <v>24712</v>
      </c>
      <c r="E101" s="372">
        <v>50738</v>
      </c>
      <c r="F101" s="372">
        <v>50738</v>
      </c>
      <c r="G101" s="312">
        <f t="shared" si="4"/>
        <v>76227</v>
      </c>
      <c r="H101" s="312">
        <f t="shared" si="5"/>
        <v>75450</v>
      </c>
    </row>
    <row r="102" spans="1:8">
      <c r="A102" s="359" t="s">
        <v>3959</v>
      </c>
      <c r="B102" s="378" t="s">
        <v>6963</v>
      </c>
      <c r="C102" s="248">
        <v>10358</v>
      </c>
      <c r="D102" s="248">
        <v>10087</v>
      </c>
      <c r="E102" s="372">
        <v>29239</v>
      </c>
      <c r="F102" s="372">
        <v>29239</v>
      </c>
      <c r="G102" s="312">
        <f t="shared" si="4"/>
        <v>39597</v>
      </c>
      <c r="H102" s="312">
        <f t="shared" si="5"/>
        <v>39326</v>
      </c>
    </row>
    <row r="103" spans="1:8">
      <c r="A103" s="359" t="s">
        <v>3961</v>
      </c>
      <c r="B103" s="378" t="s">
        <v>3962</v>
      </c>
      <c r="C103" s="248">
        <v>21695</v>
      </c>
      <c r="D103" s="248">
        <v>20987</v>
      </c>
      <c r="E103" s="372">
        <v>27820</v>
      </c>
      <c r="F103" s="372">
        <v>27820</v>
      </c>
      <c r="G103" s="312">
        <f t="shared" si="4"/>
        <v>49515</v>
      </c>
      <c r="H103" s="312">
        <f t="shared" si="5"/>
        <v>48807</v>
      </c>
    </row>
    <row r="104" spans="1:8">
      <c r="A104" s="382" t="s">
        <v>5392</v>
      </c>
      <c r="B104" s="383" t="s">
        <v>5393</v>
      </c>
      <c r="C104" s="248">
        <v>23591</v>
      </c>
      <c r="D104" s="248">
        <v>23591</v>
      </c>
      <c r="E104" s="372">
        <v>46600</v>
      </c>
      <c r="F104" s="372">
        <v>46600</v>
      </c>
      <c r="G104" s="312">
        <f t="shared" si="4"/>
        <v>70191</v>
      </c>
      <c r="H104" s="312">
        <f t="shared" si="5"/>
        <v>70191</v>
      </c>
    </row>
    <row r="105" spans="1:8" ht="24">
      <c r="A105" s="375" t="s">
        <v>3963</v>
      </c>
      <c r="B105" s="378" t="s">
        <v>6964</v>
      </c>
      <c r="C105" s="248">
        <v>168</v>
      </c>
      <c r="D105" s="248">
        <v>169</v>
      </c>
      <c r="E105" s="372">
        <v>31246</v>
      </c>
      <c r="F105" s="372">
        <v>31246</v>
      </c>
      <c r="G105" s="312">
        <f t="shared" ref="G105:G136" si="6">C105+E105</f>
        <v>31414</v>
      </c>
      <c r="H105" s="312">
        <f t="shared" ref="H105:H136" si="7">D105+F105</f>
        <v>31415</v>
      </c>
    </row>
    <row r="106" spans="1:8">
      <c r="A106" s="384" t="s">
        <v>6965</v>
      </c>
      <c r="B106" s="383" t="s">
        <v>6966</v>
      </c>
      <c r="C106" s="248">
        <v>161</v>
      </c>
      <c r="D106" s="248">
        <v>161</v>
      </c>
      <c r="E106" s="372">
        <v>12882</v>
      </c>
      <c r="F106" s="372">
        <v>12882</v>
      </c>
      <c r="G106" s="312">
        <f t="shared" si="6"/>
        <v>13043</v>
      </c>
      <c r="H106" s="312">
        <f t="shared" si="7"/>
        <v>13043</v>
      </c>
    </row>
    <row r="107" spans="1:8">
      <c r="A107" s="385" t="s">
        <v>6165</v>
      </c>
      <c r="B107" s="386" t="s">
        <v>6166</v>
      </c>
      <c r="C107" s="248">
        <v>0</v>
      </c>
      <c r="D107" s="248">
        <v>0</v>
      </c>
      <c r="E107" s="372">
        <v>6</v>
      </c>
      <c r="F107" s="372">
        <v>7</v>
      </c>
      <c r="G107" s="312">
        <f t="shared" si="6"/>
        <v>6</v>
      </c>
      <c r="H107" s="312">
        <f t="shared" si="7"/>
        <v>7</v>
      </c>
    </row>
    <row r="108" spans="1:8">
      <c r="A108" s="384" t="s">
        <v>6167</v>
      </c>
      <c r="B108" s="383" t="s">
        <v>6967</v>
      </c>
      <c r="C108" s="248">
        <v>1</v>
      </c>
      <c r="D108" s="248">
        <v>1</v>
      </c>
      <c r="E108" s="372">
        <v>0</v>
      </c>
      <c r="F108" s="372">
        <v>0</v>
      </c>
      <c r="G108" s="312">
        <f t="shared" si="6"/>
        <v>1</v>
      </c>
      <c r="H108" s="312">
        <f t="shared" si="7"/>
        <v>1</v>
      </c>
    </row>
    <row r="109" spans="1:8">
      <c r="A109" s="384" t="s">
        <v>6169</v>
      </c>
      <c r="B109" s="383" t="s">
        <v>6968</v>
      </c>
      <c r="C109" s="248">
        <v>119</v>
      </c>
      <c r="D109" s="248">
        <v>117</v>
      </c>
      <c r="E109" s="372">
        <v>160</v>
      </c>
      <c r="F109" s="372">
        <v>159</v>
      </c>
      <c r="G109" s="312">
        <f t="shared" si="6"/>
        <v>279</v>
      </c>
      <c r="H109" s="312">
        <f t="shared" si="7"/>
        <v>276</v>
      </c>
    </row>
    <row r="110" spans="1:8">
      <c r="A110" s="384" t="s">
        <v>6171</v>
      </c>
      <c r="B110" s="383" t="s">
        <v>6172</v>
      </c>
      <c r="C110" s="248">
        <v>65</v>
      </c>
      <c r="D110" s="248">
        <v>69</v>
      </c>
      <c r="E110" s="372">
        <v>112</v>
      </c>
      <c r="F110" s="372">
        <v>103</v>
      </c>
      <c r="G110" s="312">
        <f t="shared" si="6"/>
        <v>177</v>
      </c>
      <c r="H110" s="312">
        <f t="shared" si="7"/>
        <v>172</v>
      </c>
    </row>
    <row r="111" spans="1:8">
      <c r="A111" s="384" t="s">
        <v>6173</v>
      </c>
      <c r="B111" s="383" t="s">
        <v>6969</v>
      </c>
      <c r="C111" s="248">
        <v>247</v>
      </c>
      <c r="D111" s="248">
        <v>255</v>
      </c>
      <c r="E111" s="372">
        <v>176</v>
      </c>
      <c r="F111" s="372">
        <v>169</v>
      </c>
      <c r="G111" s="312">
        <f t="shared" si="6"/>
        <v>423</v>
      </c>
      <c r="H111" s="312">
        <f t="shared" si="7"/>
        <v>424</v>
      </c>
    </row>
    <row r="112" spans="1:8">
      <c r="A112" s="382" t="s">
        <v>3965</v>
      </c>
      <c r="B112" s="383" t="s">
        <v>6970</v>
      </c>
      <c r="C112" s="248">
        <v>124</v>
      </c>
      <c r="D112" s="248">
        <v>124</v>
      </c>
      <c r="E112" s="372">
        <v>21992</v>
      </c>
      <c r="F112" s="372">
        <v>21416</v>
      </c>
      <c r="G112" s="312">
        <f t="shared" si="6"/>
        <v>22116</v>
      </c>
      <c r="H112" s="312">
        <f t="shared" si="7"/>
        <v>21540</v>
      </c>
    </row>
    <row r="113" spans="1:8">
      <c r="A113" s="382" t="s">
        <v>6971</v>
      </c>
      <c r="B113" s="383" t="s">
        <v>6972</v>
      </c>
      <c r="C113" s="248">
        <v>18</v>
      </c>
      <c r="D113" s="248">
        <v>1</v>
      </c>
      <c r="E113" s="372">
        <v>0</v>
      </c>
      <c r="F113" s="372">
        <v>0</v>
      </c>
      <c r="G113" s="312">
        <f t="shared" si="6"/>
        <v>18</v>
      </c>
      <c r="H113" s="312">
        <f t="shared" si="7"/>
        <v>1</v>
      </c>
    </row>
    <row r="114" spans="1:8">
      <c r="A114" s="387" t="s">
        <v>6973</v>
      </c>
      <c r="B114" s="388" t="s">
        <v>6974</v>
      </c>
      <c r="C114" s="248">
        <v>68</v>
      </c>
      <c r="D114" s="248">
        <v>75</v>
      </c>
      <c r="E114" s="372">
        <v>16353</v>
      </c>
      <c r="F114" s="372">
        <v>16353</v>
      </c>
      <c r="G114" s="312">
        <f t="shared" si="6"/>
        <v>16421</v>
      </c>
      <c r="H114" s="312">
        <f t="shared" si="7"/>
        <v>16428</v>
      </c>
    </row>
    <row r="115" spans="1:8">
      <c r="A115" s="387" t="s">
        <v>6975</v>
      </c>
      <c r="B115" s="388" t="s">
        <v>6976</v>
      </c>
      <c r="C115" s="248">
        <v>12</v>
      </c>
      <c r="D115" s="248">
        <v>10</v>
      </c>
      <c r="E115" s="372">
        <v>165</v>
      </c>
      <c r="F115" s="372">
        <v>100</v>
      </c>
      <c r="G115" s="312">
        <f t="shared" si="6"/>
        <v>177</v>
      </c>
      <c r="H115" s="312">
        <f t="shared" si="7"/>
        <v>110</v>
      </c>
    </row>
    <row r="116" spans="1:8">
      <c r="A116" s="384" t="s">
        <v>6977</v>
      </c>
      <c r="B116" s="383" t="s">
        <v>6978</v>
      </c>
      <c r="C116" s="248">
        <v>8111</v>
      </c>
      <c r="D116" s="248">
        <v>8012</v>
      </c>
      <c r="E116" s="372">
        <v>1698</v>
      </c>
      <c r="F116" s="372">
        <v>1768</v>
      </c>
      <c r="G116" s="312">
        <f t="shared" si="6"/>
        <v>9809</v>
      </c>
      <c r="H116" s="312">
        <f t="shared" si="7"/>
        <v>9780</v>
      </c>
    </row>
    <row r="117" spans="1:8">
      <c r="A117" s="382" t="s">
        <v>5396</v>
      </c>
      <c r="B117" s="383" t="s">
        <v>5397</v>
      </c>
      <c r="C117" s="248">
        <v>13523</v>
      </c>
      <c r="D117" s="248">
        <v>13523</v>
      </c>
      <c r="E117" s="372">
        <v>34648</v>
      </c>
      <c r="F117" s="372">
        <v>34648</v>
      </c>
      <c r="G117" s="312">
        <f t="shared" si="6"/>
        <v>48171</v>
      </c>
      <c r="H117" s="312">
        <f t="shared" si="7"/>
        <v>48171</v>
      </c>
    </row>
    <row r="118" spans="1:8">
      <c r="A118" s="387" t="s">
        <v>6979</v>
      </c>
      <c r="B118" s="389" t="s">
        <v>6980</v>
      </c>
      <c r="C118" s="248">
        <v>0</v>
      </c>
      <c r="D118" s="248">
        <v>0</v>
      </c>
      <c r="E118" s="372">
        <v>0</v>
      </c>
      <c r="F118" s="372">
        <v>1</v>
      </c>
      <c r="G118" s="312">
        <f t="shared" si="6"/>
        <v>0</v>
      </c>
      <c r="H118" s="312">
        <f t="shared" si="7"/>
        <v>1</v>
      </c>
    </row>
    <row r="119" spans="1:8">
      <c r="A119" s="382" t="s">
        <v>2563</v>
      </c>
      <c r="B119" s="341" t="s">
        <v>6981</v>
      </c>
      <c r="C119" s="248">
        <v>7107</v>
      </c>
      <c r="D119" s="248">
        <v>6861</v>
      </c>
      <c r="E119" s="372">
        <v>2877</v>
      </c>
      <c r="F119" s="372">
        <v>2776</v>
      </c>
      <c r="G119" s="312">
        <f t="shared" si="6"/>
        <v>9984</v>
      </c>
      <c r="H119" s="312">
        <f t="shared" si="7"/>
        <v>9637</v>
      </c>
    </row>
    <row r="120" spans="1:8">
      <c r="A120" s="384" t="s">
        <v>6982</v>
      </c>
      <c r="B120" s="383" t="s">
        <v>6983</v>
      </c>
      <c r="C120" s="248">
        <v>132</v>
      </c>
      <c r="D120" s="248">
        <v>147</v>
      </c>
      <c r="E120" s="372">
        <v>10</v>
      </c>
      <c r="F120" s="372">
        <v>11</v>
      </c>
      <c r="G120" s="312">
        <f t="shared" si="6"/>
        <v>142</v>
      </c>
      <c r="H120" s="312">
        <f t="shared" si="7"/>
        <v>158</v>
      </c>
    </row>
    <row r="121" spans="1:8">
      <c r="A121" s="384" t="s">
        <v>6984</v>
      </c>
      <c r="B121" s="383" t="s">
        <v>6985</v>
      </c>
      <c r="C121" s="248">
        <v>60</v>
      </c>
      <c r="D121" s="248">
        <v>40</v>
      </c>
      <c r="E121" s="372">
        <v>23</v>
      </c>
      <c r="F121" s="372">
        <v>25</v>
      </c>
      <c r="G121" s="312">
        <f t="shared" si="6"/>
        <v>83</v>
      </c>
      <c r="H121" s="312">
        <f t="shared" si="7"/>
        <v>65</v>
      </c>
    </row>
    <row r="122" spans="1:8">
      <c r="A122" s="387" t="s">
        <v>5657</v>
      </c>
      <c r="B122" s="388" t="s">
        <v>5658</v>
      </c>
      <c r="C122" s="248">
        <v>56</v>
      </c>
      <c r="D122" s="248">
        <v>60</v>
      </c>
      <c r="E122" s="372">
        <v>5030</v>
      </c>
      <c r="F122" s="372">
        <v>4809</v>
      </c>
      <c r="G122" s="312">
        <f t="shared" si="6"/>
        <v>5086</v>
      </c>
      <c r="H122" s="312">
        <f t="shared" si="7"/>
        <v>4869</v>
      </c>
    </row>
    <row r="123" spans="1:8">
      <c r="A123" s="387" t="s">
        <v>6986</v>
      </c>
      <c r="B123" s="388" t="s">
        <v>6987</v>
      </c>
      <c r="C123" s="248">
        <v>95</v>
      </c>
      <c r="D123" s="248">
        <v>95</v>
      </c>
      <c r="E123" s="372">
        <v>9095</v>
      </c>
      <c r="F123" s="372">
        <v>8489</v>
      </c>
      <c r="G123" s="312">
        <f t="shared" si="6"/>
        <v>9190</v>
      </c>
      <c r="H123" s="312">
        <f t="shared" si="7"/>
        <v>8584</v>
      </c>
    </row>
    <row r="124" spans="1:8">
      <c r="A124" s="387" t="s">
        <v>5398</v>
      </c>
      <c r="B124" s="388" t="s">
        <v>6988</v>
      </c>
      <c r="C124" s="248">
        <v>724</v>
      </c>
      <c r="D124" s="248">
        <v>675</v>
      </c>
      <c r="E124" s="372">
        <v>20213</v>
      </c>
      <c r="F124" s="372">
        <v>20213</v>
      </c>
      <c r="G124" s="312">
        <f t="shared" si="6"/>
        <v>20937</v>
      </c>
      <c r="H124" s="312">
        <f t="shared" si="7"/>
        <v>20888</v>
      </c>
    </row>
    <row r="125" spans="1:8">
      <c r="A125" s="387" t="s">
        <v>6989</v>
      </c>
      <c r="B125" s="388" t="s">
        <v>6990</v>
      </c>
      <c r="C125" s="248">
        <v>127</v>
      </c>
      <c r="D125" s="248">
        <v>131</v>
      </c>
      <c r="E125" s="372">
        <v>7693</v>
      </c>
      <c r="F125" s="372">
        <v>7268</v>
      </c>
      <c r="G125" s="312">
        <f t="shared" si="6"/>
        <v>7820</v>
      </c>
      <c r="H125" s="312">
        <f t="shared" si="7"/>
        <v>7399</v>
      </c>
    </row>
    <row r="126" spans="1:8">
      <c r="A126" s="254" t="s">
        <v>6991</v>
      </c>
      <c r="B126" s="388" t="s">
        <v>6992</v>
      </c>
      <c r="C126" s="248">
        <v>0</v>
      </c>
      <c r="D126" s="248">
        <v>0</v>
      </c>
      <c r="E126" s="372">
        <v>0</v>
      </c>
      <c r="F126" s="372">
        <v>1</v>
      </c>
      <c r="G126" s="312">
        <f t="shared" si="6"/>
        <v>0</v>
      </c>
      <c r="H126" s="312">
        <f t="shared" si="7"/>
        <v>1</v>
      </c>
    </row>
    <row r="127" spans="1:8">
      <c r="A127" s="382" t="s">
        <v>6176</v>
      </c>
      <c r="B127" s="341" t="s">
        <v>6177</v>
      </c>
      <c r="C127" s="248">
        <v>26</v>
      </c>
      <c r="D127" s="248">
        <v>24</v>
      </c>
      <c r="E127" s="372">
        <v>301</v>
      </c>
      <c r="F127" s="372">
        <v>271</v>
      </c>
      <c r="G127" s="312">
        <f t="shared" si="6"/>
        <v>327</v>
      </c>
      <c r="H127" s="312">
        <f t="shared" si="7"/>
        <v>295</v>
      </c>
    </row>
    <row r="128" spans="1:8">
      <c r="A128" s="385" t="s">
        <v>6178</v>
      </c>
      <c r="B128" s="386" t="s">
        <v>6179</v>
      </c>
      <c r="C128" s="248">
        <v>0</v>
      </c>
      <c r="D128" s="248">
        <v>0</v>
      </c>
      <c r="E128" s="372">
        <v>2</v>
      </c>
      <c r="F128" s="372">
        <v>3</v>
      </c>
      <c r="G128" s="312">
        <f t="shared" si="6"/>
        <v>2</v>
      </c>
      <c r="H128" s="312">
        <f t="shared" si="7"/>
        <v>3</v>
      </c>
    </row>
    <row r="129" spans="1:8">
      <c r="A129" s="382" t="s">
        <v>6182</v>
      </c>
      <c r="B129" s="341" t="s">
        <v>6183</v>
      </c>
      <c r="C129" s="248">
        <v>26</v>
      </c>
      <c r="D129" s="248">
        <v>24</v>
      </c>
      <c r="E129" s="372">
        <v>312</v>
      </c>
      <c r="F129" s="372">
        <v>281</v>
      </c>
      <c r="G129" s="312">
        <f t="shared" si="6"/>
        <v>338</v>
      </c>
      <c r="H129" s="312">
        <f t="shared" si="7"/>
        <v>305</v>
      </c>
    </row>
    <row r="130" spans="1:8" ht="24">
      <c r="A130" s="390" t="s">
        <v>2193</v>
      </c>
      <c r="B130" s="343" t="s">
        <v>2194</v>
      </c>
      <c r="C130" s="248">
        <v>64</v>
      </c>
      <c r="D130" s="248">
        <v>61</v>
      </c>
      <c r="E130" s="372">
        <v>143</v>
      </c>
      <c r="F130" s="372">
        <v>136</v>
      </c>
      <c r="G130" s="312">
        <f t="shared" si="6"/>
        <v>207</v>
      </c>
      <c r="H130" s="312">
        <f t="shared" si="7"/>
        <v>197</v>
      </c>
    </row>
    <row r="131" spans="1:8">
      <c r="A131" s="7" t="s">
        <v>2195</v>
      </c>
      <c r="B131" s="120" t="s">
        <v>2196</v>
      </c>
      <c r="C131" s="248">
        <v>0</v>
      </c>
      <c r="D131" s="248">
        <v>0</v>
      </c>
      <c r="E131" s="372">
        <v>68</v>
      </c>
      <c r="F131" s="372">
        <v>44</v>
      </c>
      <c r="G131" s="312">
        <f t="shared" si="6"/>
        <v>68</v>
      </c>
      <c r="H131" s="312">
        <f t="shared" si="7"/>
        <v>44</v>
      </c>
    </row>
    <row r="132" spans="1:8">
      <c r="A132" s="7" t="s">
        <v>2199</v>
      </c>
      <c r="B132" s="120" t="s">
        <v>2200</v>
      </c>
      <c r="C132" s="248">
        <v>0</v>
      </c>
      <c r="D132" s="248">
        <v>0</v>
      </c>
      <c r="E132" s="372">
        <v>0</v>
      </c>
      <c r="F132" s="372">
        <v>1</v>
      </c>
      <c r="G132" s="312">
        <f t="shared" si="6"/>
        <v>0</v>
      </c>
      <c r="H132" s="312">
        <f t="shared" si="7"/>
        <v>1</v>
      </c>
    </row>
    <row r="133" spans="1:8">
      <c r="A133" s="7" t="s">
        <v>2201</v>
      </c>
      <c r="B133" s="377" t="s">
        <v>2202</v>
      </c>
      <c r="C133" s="248">
        <v>0</v>
      </c>
      <c r="D133" s="248">
        <v>0</v>
      </c>
      <c r="E133" s="372">
        <v>4</v>
      </c>
      <c r="F133" s="372">
        <v>5</v>
      </c>
      <c r="G133" s="312">
        <f t="shared" si="6"/>
        <v>4</v>
      </c>
      <c r="H133" s="312">
        <f t="shared" si="7"/>
        <v>5</v>
      </c>
    </row>
    <row r="134" spans="1:8" ht="24">
      <c r="A134" s="375" t="s">
        <v>2203</v>
      </c>
      <c r="B134" s="391" t="s">
        <v>2204</v>
      </c>
      <c r="C134" s="248">
        <v>0</v>
      </c>
      <c r="D134" s="248">
        <v>0</v>
      </c>
      <c r="E134" s="372">
        <v>1077</v>
      </c>
      <c r="F134" s="372">
        <v>900</v>
      </c>
      <c r="G134" s="312">
        <f t="shared" si="6"/>
        <v>1077</v>
      </c>
      <c r="H134" s="312">
        <f t="shared" si="7"/>
        <v>900</v>
      </c>
    </row>
    <row r="135" spans="1:8">
      <c r="A135" s="318" t="s">
        <v>2205</v>
      </c>
      <c r="B135" s="392" t="s">
        <v>2206</v>
      </c>
      <c r="C135" s="248">
        <v>0</v>
      </c>
      <c r="D135" s="248">
        <v>0</v>
      </c>
      <c r="E135" s="372">
        <v>1431</v>
      </c>
      <c r="F135" s="372">
        <v>1396</v>
      </c>
      <c r="G135" s="312">
        <f t="shared" si="6"/>
        <v>1431</v>
      </c>
      <c r="H135" s="312">
        <f t="shared" si="7"/>
        <v>1396</v>
      </c>
    </row>
    <row r="136" spans="1:8">
      <c r="A136" s="318" t="s">
        <v>2573</v>
      </c>
      <c r="B136" s="392" t="s">
        <v>2574</v>
      </c>
      <c r="C136" s="248">
        <v>0</v>
      </c>
      <c r="D136" s="248">
        <v>0</v>
      </c>
      <c r="E136" s="372">
        <v>370</v>
      </c>
      <c r="F136" s="372">
        <v>297</v>
      </c>
      <c r="G136" s="312">
        <f t="shared" si="6"/>
        <v>370</v>
      </c>
      <c r="H136" s="312">
        <f t="shared" si="7"/>
        <v>297</v>
      </c>
    </row>
    <row r="137" spans="1:8" ht="24">
      <c r="A137" s="7" t="s">
        <v>2209</v>
      </c>
      <c r="B137" s="377" t="s">
        <v>2210</v>
      </c>
      <c r="C137" s="248">
        <v>0</v>
      </c>
      <c r="D137" s="248">
        <v>0</v>
      </c>
      <c r="E137" s="372">
        <v>921</v>
      </c>
      <c r="F137" s="372">
        <v>759</v>
      </c>
      <c r="G137" s="312">
        <f t="shared" ref="G137:G170" si="8">C137+E137</f>
        <v>921</v>
      </c>
      <c r="H137" s="312">
        <f t="shared" ref="H137:H170" si="9">D137+F137</f>
        <v>759</v>
      </c>
    </row>
    <row r="138" spans="1:8" ht="24">
      <c r="A138" s="7" t="s">
        <v>2215</v>
      </c>
      <c r="B138" s="377" t="s">
        <v>2216</v>
      </c>
      <c r="C138" s="248">
        <v>0</v>
      </c>
      <c r="D138" s="248">
        <v>0</v>
      </c>
      <c r="E138" s="372">
        <v>11399</v>
      </c>
      <c r="F138" s="372">
        <v>10761</v>
      </c>
      <c r="G138" s="312">
        <f t="shared" si="8"/>
        <v>11399</v>
      </c>
      <c r="H138" s="312">
        <f t="shared" si="9"/>
        <v>10761</v>
      </c>
    </row>
    <row r="139" spans="1:8">
      <c r="A139" s="194" t="s">
        <v>6246</v>
      </c>
      <c r="B139" s="334" t="s">
        <v>6247</v>
      </c>
      <c r="C139" s="248">
        <v>0</v>
      </c>
      <c r="D139" s="248">
        <v>0</v>
      </c>
      <c r="E139" s="372">
        <v>0</v>
      </c>
      <c r="F139" s="372">
        <v>1</v>
      </c>
      <c r="G139" s="312">
        <f t="shared" si="8"/>
        <v>0</v>
      </c>
      <c r="H139" s="312">
        <f t="shared" si="9"/>
        <v>1</v>
      </c>
    </row>
    <row r="140" spans="1:8">
      <c r="A140" s="194" t="s">
        <v>6260</v>
      </c>
      <c r="B140" s="334" t="s">
        <v>6261</v>
      </c>
      <c r="C140" s="248">
        <v>76</v>
      </c>
      <c r="D140" s="248">
        <v>84</v>
      </c>
      <c r="E140" s="372">
        <v>202</v>
      </c>
      <c r="F140" s="372">
        <v>216</v>
      </c>
      <c r="G140" s="312">
        <f t="shared" si="8"/>
        <v>278</v>
      </c>
      <c r="H140" s="312">
        <f t="shared" si="9"/>
        <v>300</v>
      </c>
    </row>
    <row r="141" spans="1:8">
      <c r="A141" s="194" t="s">
        <v>6264</v>
      </c>
      <c r="B141" s="334" t="s">
        <v>6265</v>
      </c>
      <c r="C141" s="248">
        <v>0</v>
      </c>
      <c r="D141" s="248">
        <v>0</v>
      </c>
      <c r="E141" s="372">
        <v>1</v>
      </c>
      <c r="F141" s="372">
        <v>1</v>
      </c>
      <c r="G141" s="312">
        <f t="shared" si="8"/>
        <v>1</v>
      </c>
      <c r="H141" s="312">
        <f t="shared" si="9"/>
        <v>1</v>
      </c>
    </row>
    <row r="142" spans="1:8">
      <c r="A142" s="194" t="s">
        <v>6290</v>
      </c>
      <c r="B142" s="334" t="s">
        <v>6291</v>
      </c>
      <c r="C142" s="248">
        <v>33</v>
      </c>
      <c r="D142" s="248">
        <v>32</v>
      </c>
      <c r="E142" s="372">
        <v>151</v>
      </c>
      <c r="F142" s="372">
        <v>145</v>
      </c>
      <c r="G142" s="312">
        <f t="shared" si="8"/>
        <v>184</v>
      </c>
      <c r="H142" s="312">
        <f t="shared" si="9"/>
        <v>177</v>
      </c>
    </row>
    <row r="143" spans="1:8">
      <c r="A143" s="194" t="s">
        <v>6292</v>
      </c>
      <c r="B143" s="334" t="s">
        <v>6293</v>
      </c>
      <c r="C143" s="248">
        <v>55</v>
      </c>
      <c r="D143" s="248">
        <v>40</v>
      </c>
      <c r="E143" s="372">
        <v>42</v>
      </c>
      <c r="F143" s="372">
        <v>35</v>
      </c>
      <c r="G143" s="312">
        <f t="shared" si="8"/>
        <v>97</v>
      </c>
      <c r="H143" s="312">
        <f t="shared" si="9"/>
        <v>75</v>
      </c>
    </row>
    <row r="144" spans="1:8">
      <c r="A144" s="348" t="s">
        <v>2113</v>
      </c>
      <c r="B144" s="348" t="s">
        <v>2114</v>
      </c>
      <c r="C144" s="248">
        <v>0</v>
      </c>
      <c r="D144" s="248">
        <v>0</v>
      </c>
      <c r="E144" s="372">
        <v>61</v>
      </c>
      <c r="F144" s="372">
        <v>1</v>
      </c>
      <c r="G144" s="312">
        <f t="shared" si="8"/>
        <v>61</v>
      </c>
      <c r="H144" s="312">
        <f t="shared" si="9"/>
        <v>1</v>
      </c>
    </row>
    <row r="145" spans="1:8">
      <c r="A145" s="348" t="s">
        <v>2119</v>
      </c>
      <c r="B145" s="348" t="s">
        <v>2120</v>
      </c>
      <c r="C145" s="248">
        <v>0</v>
      </c>
      <c r="D145" s="248">
        <v>0</v>
      </c>
      <c r="E145" s="372">
        <v>4</v>
      </c>
      <c r="F145" s="372">
        <v>1</v>
      </c>
      <c r="G145" s="312">
        <f t="shared" si="8"/>
        <v>4</v>
      </c>
      <c r="H145" s="312">
        <f t="shared" si="9"/>
        <v>1</v>
      </c>
    </row>
    <row r="146" spans="1:8">
      <c r="A146" s="348" t="s">
        <v>2093</v>
      </c>
      <c r="B146" s="348" t="s">
        <v>2094</v>
      </c>
      <c r="C146" s="248">
        <v>0</v>
      </c>
      <c r="D146" s="248">
        <v>0</v>
      </c>
      <c r="E146" s="372">
        <v>2</v>
      </c>
      <c r="F146" s="372">
        <v>1</v>
      </c>
      <c r="G146" s="312">
        <f t="shared" si="8"/>
        <v>2</v>
      </c>
      <c r="H146" s="312">
        <f t="shared" si="9"/>
        <v>1</v>
      </c>
    </row>
    <row r="147" spans="1:8">
      <c r="A147" s="348" t="s">
        <v>3486</v>
      </c>
      <c r="B147" s="348" t="s">
        <v>3487</v>
      </c>
      <c r="C147" s="248">
        <v>0</v>
      </c>
      <c r="D147" s="248">
        <v>0</v>
      </c>
      <c r="E147" s="372">
        <v>1</v>
      </c>
      <c r="F147" s="372">
        <v>1</v>
      </c>
      <c r="G147" s="312">
        <f t="shared" si="8"/>
        <v>1</v>
      </c>
      <c r="H147" s="312">
        <f t="shared" si="9"/>
        <v>1</v>
      </c>
    </row>
    <row r="148" spans="1:8">
      <c r="A148" s="348" t="s">
        <v>2391</v>
      </c>
      <c r="B148" s="348" t="s">
        <v>2392</v>
      </c>
      <c r="C148" s="248">
        <v>0</v>
      </c>
      <c r="D148" s="248">
        <v>0</v>
      </c>
      <c r="E148" s="372">
        <v>1</v>
      </c>
      <c r="F148" s="372">
        <v>1</v>
      </c>
      <c r="G148" s="312">
        <f t="shared" si="8"/>
        <v>1</v>
      </c>
      <c r="H148" s="312">
        <f t="shared" si="9"/>
        <v>1</v>
      </c>
    </row>
    <row r="149" spans="1:8">
      <c r="A149" s="348" t="s">
        <v>6993</v>
      </c>
      <c r="B149" s="348" t="s">
        <v>6994</v>
      </c>
      <c r="C149" s="248">
        <v>1</v>
      </c>
      <c r="D149" s="248">
        <v>1</v>
      </c>
      <c r="E149" s="372">
        <v>0</v>
      </c>
      <c r="F149" s="372">
        <v>0</v>
      </c>
      <c r="G149" s="312">
        <f t="shared" si="8"/>
        <v>1</v>
      </c>
      <c r="H149" s="312">
        <f t="shared" si="9"/>
        <v>1</v>
      </c>
    </row>
    <row r="150" spans="1:8">
      <c r="A150" s="348" t="s">
        <v>6995</v>
      </c>
      <c r="B150" s="348" t="s">
        <v>6996</v>
      </c>
      <c r="C150" s="248">
        <v>114</v>
      </c>
      <c r="D150" s="248">
        <v>113</v>
      </c>
      <c r="E150" s="372">
        <v>14</v>
      </c>
      <c r="F150" s="372">
        <v>16</v>
      </c>
      <c r="G150" s="312">
        <f t="shared" si="8"/>
        <v>128</v>
      </c>
      <c r="H150" s="312">
        <f t="shared" si="9"/>
        <v>129</v>
      </c>
    </row>
    <row r="151" spans="1:8">
      <c r="A151" s="348" t="s">
        <v>2561</v>
      </c>
      <c r="B151" s="348" t="s">
        <v>2562</v>
      </c>
      <c r="C151" s="248">
        <v>6167</v>
      </c>
      <c r="D151" s="248">
        <v>6167</v>
      </c>
      <c r="E151" s="372">
        <v>14308</v>
      </c>
      <c r="F151" s="372">
        <v>14308</v>
      </c>
      <c r="G151" s="312">
        <f t="shared" si="8"/>
        <v>20475</v>
      </c>
      <c r="H151" s="312">
        <f t="shared" si="9"/>
        <v>20475</v>
      </c>
    </row>
    <row r="152" spans="1:8">
      <c r="A152" s="348" t="s">
        <v>5394</v>
      </c>
      <c r="B152" s="348" t="s">
        <v>5395</v>
      </c>
      <c r="C152" s="248">
        <v>481</v>
      </c>
      <c r="D152" s="248">
        <v>481</v>
      </c>
      <c r="E152" s="372">
        <v>26203</v>
      </c>
      <c r="F152" s="372">
        <v>26203</v>
      </c>
      <c r="G152" s="312">
        <f t="shared" si="8"/>
        <v>26684</v>
      </c>
      <c r="H152" s="312">
        <f t="shared" si="9"/>
        <v>26684</v>
      </c>
    </row>
    <row r="153" spans="1:8" ht="24">
      <c r="A153" s="348" t="s">
        <v>6174</v>
      </c>
      <c r="B153" s="348" t="s">
        <v>6175</v>
      </c>
      <c r="C153" s="248">
        <v>0</v>
      </c>
      <c r="D153" s="248">
        <v>0</v>
      </c>
      <c r="E153" s="372">
        <v>6</v>
      </c>
      <c r="F153" s="372">
        <v>1</v>
      </c>
      <c r="G153" s="312">
        <f t="shared" si="8"/>
        <v>6</v>
      </c>
      <c r="H153" s="312">
        <f t="shared" si="9"/>
        <v>1</v>
      </c>
    </row>
    <row r="154" spans="1:8">
      <c r="A154" s="348" t="s">
        <v>5414</v>
      </c>
      <c r="B154" s="348" t="s">
        <v>5415</v>
      </c>
      <c r="C154" s="248">
        <v>0</v>
      </c>
      <c r="D154" s="248">
        <v>0</v>
      </c>
      <c r="E154" s="372">
        <v>4</v>
      </c>
      <c r="F154" s="372">
        <v>1</v>
      </c>
      <c r="G154" s="312">
        <f t="shared" si="8"/>
        <v>4</v>
      </c>
      <c r="H154" s="312">
        <f t="shared" si="9"/>
        <v>1</v>
      </c>
    </row>
    <row r="155" spans="1:8">
      <c r="A155" s="348" t="s">
        <v>6997</v>
      </c>
      <c r="B155" s="348" t="s">
        <v>6998</v>
      </c>
      <c r="C155" s="248">
        <v>1814</v>
      </c>
      <c r="D155" s="248">
        <v>1783</v>
      </c>
      <c r="E155" s="372">
        <v>28166</v>
      </c>
      <c r="F155" s="372">
        <v>27156</v>
      </c>
      <c r="G155" s="312">
        <f t="shared" si="8"/>
        <v>29980</v>
      </c>
      <c r="H155" s="312">
        <f t="shared" si="9"/>
        <v>28939</v>
      </c>
    </row>
    <row r="156" spans="1:8">
      <c r="A156" s="348" t="s">
        <v>6999</v>
      </c>
      <c r="B156" s="348" t="s">
        <v>7000</v>
      </c>
      <c r="C156" s="248">
        <v>54</v>
      </c>
      <c r="D156" s="248">
        <v>60</v>
      </c>
      <c r="E156" s="372">
        <v>9543</v>
      </c>
      <c r="F156" s="372">
        <v>9080</v>
      </c>
      <c r="G156" s="312">
        <f t="shared" si="8"/>
        <v>9597</v>
      </c>
      <c r="H156" s="312">
        <f t="shared" si="9"/>
        <v>9140</v>
      </c>
    </row>
    <row r="157" spans="1:8">
      <c r="A157" s="348" t="s">
        <v>2189</v>
      </c>
      <c r="B157" s="348" t="s">
        <v>2190</v>
      </c>
      <c r="C157" s="248">
        <v>0</v>
      </c>
      <c r="D157" s="248">
        <v>0</v>
      </c>
      <c r="E157" s="372">
        <v>3</v>
      </c>
      <c r="F157" s="372">
        <v>4</v>
      </c>
      <c r="G157" s="312">
        <f t="shared" si="8"/>
        <v>3</v>
      </c>
      <c r="H157" s="312">
        <f t="shared" si="9"/>
        <v>4</v>
      </c>
    </row>
    <row r="158" spans="1:8">
      <c r="A158" s="348" t="s">
        <v>2191</v>
      </c>
      <c r="B158" s="348" t="s">
        <v>2192</v>
      </c>
      <c r="C158" s="248">
        <v>4</v>
      </c>
      <c r="D158" s="248">
        <v>0</v>
      </c>
      <c r="E158" s="372">
        <v>17</v>
      </c>
      <c r="F158" s="372">
        <v>16</v>
      </c>
      <c r="G158" s="312">
        <f t="shared" si="8"/>
        <v>21</v>
      </c>
      <c r="H158" s="312">
        <f t="shared" si="9"/>
        <v>16</v>
      </c>
    </row>
    <row r="159" spans="1:8">
      <c r="A159" s="348" t="s">
        <v>3205</v>
      </c>
      <c r="B159" s="348" t="s">
        <v>3206</v>
      </c>
      <c r="C159" s="248">
        <v>0</v>
      </c>
      <c r="D159" s="248">
        <v>0</v>
      </c>
      <c r="E159" s="372">
        <v>2</v>
      </c>
      <c r="F159" s="372">
        <v>3</v>
      </c>
      <c r="G159" s="312">
        <f t="shared" si="8"/>
        <v>2</v>
      </c>
      <c r="H159" s="312">
        <f t="shared" si="9"/>
        <v>3</v>
      </c>
    </row>
    <row r="160" spans="1:8">
      <c r="A160" s="348" t="s">
        <v>2239</v>
      </c>
      <c r="B160" s="348" t="s">
        <v>2240</v>
      </c>
      <c r="C160" s="248">
        <v>0</v>
      </c>
      <c r="D160" s="248">
        <v>0</v>
      </c>
      <c r="E160" s="372">
        <v>2</v>
      </c>
      <c r="F160" s="372">
        <v>3</v>
      </c>
      <c r="G160" s="312">
        <f t="shared" si="8"/>
        <v>2</v>
      </c>
      <c r="H160" s="312">
        <f t="shared" si="9"/>
        <v>3</v>
      </c>
    </row>
    <row r="161" spans="1:8" ht="24">
      <c r="A161" s="348" t="s">
        <v>2581</v>
      </c>
      <c r="B161" s="348" t="s">
        <v>2582</v>
      </c>
      <c r="C161" s="248">
        <v>0</v>
      </c>
      <c r="D161" s="248">
        <v>0</v>
      </c>
      <c r="E161" s="372">
        <v>66</v>
      </c>
      <c r="F161" s="372">
        <v>73</v>
      </c>
      <c r="G161" s="312">
        <f t="shared" si="8"/>
        <v>66</v>
      </c>
      <c r="H161" s="312">
        <f t="shared" si="9"/>
        <v>73</v>
      </c>
    </row>
    <row r="162" spans="1:8">
      <c r="A162" s="348" t="s">
        <v>3207</v>
      </c>
      <c r="B162" s="348" t="s">
        <v>3208</v>
      </c>
      <c r="C162" s="248">
        <v>0</v>
      </c>
      <c r="D162" s="248">
        <v>0</v>
      </c>
      <c r="E162" s="372">
        <v>16</v>
      </c>
      <c r="F162" s="372">
        <v>11</v>
      </c>
      <c r="G162" s="312">
        <f t="shared" si="8"/>
        <v>16</v>
      </c>
      <c r="H162" s="312">
        <f t="shared" si="9"/>
        <v>11</v>
      </c>
    </row>
    <row r="163" spans="1:8">
      <c r="A163" s="348" t="s">
        <v>2241</v>
      </c>
      <c r="B163" s="348" t="s">
        <v>2242</v>
      </c>
      <c r="C163" s="248">
        <v>0</v>
      </c>
      <c r="D163" s="248">
        <v>0</v>
      </c>
      <c r="E163" s="372">
        <v>8</v>
      </c>
      <c r="F163" s="372">
        <v>9</v>
      </c>
      <c r="G163" s="312">
        <f t="shared" si="8"/>
        <v>8</v>
      </c>
      <c r="H163" s="312">
        <f t="shared" si="9"/>
        <v>9</v>
      </c>
    </row>
    <row r="164" spans="1:8">
      <c r="A164" s="348" t="s">
        <v>2211</v>
      </c>
      <c r="B164" s="348" t="s">
        <v>2212</v>
      </c>
      <c r="C164" s="248">
        <v>0</v>
      </c>
      <c r="D164" s="248">
        <v>0</v>
      </c>
      <c r="E164" s="372">
        <v>104</v>
      </c>
      <c r="F164" s="372">
        <v>113</v>
      </c>
      <c r="G164" s="312">
        <f t="shared" si="8"/>
        <v>104</v>
      </c>
      <c r="H164" s="312">
        <f t="shared" si="9"/>
        <v>113</v>
      </c>
    </row>
    <row r="165" spans="1:8">
      <c r="A165" s="348" t="s">
        <v>3971</v>
      </c>
      <c r="B165" s="348" t="s">
        <v>3972</v>
      </c>
      <c r="C165" s="248">
        <v>0</v>
      </c>
      <c r="D165" s="248">
        <v>0</v>
      </c>
      <c r="E165" s="372">
        <v>2</v>
      </c>
      <c r="F165" s="372">
        <v>3</v>
      </c>
      <c r="G165" s="312">
        <f t="shared" si="8"/>
        <v>2</v>
      </c>
      <c r="H165" s="312">
        <f t="shared" si="9"/>
        <v>3</v>
      </c>
    </row>
    <row r="166" spans="1:8">
      <c r="A166" s="348" t="s">
        <v>2213</v>
      </c>
      <c r="B166" s="348" t="s">
        <v>2214</v>
      </c>
      <c r="C166" s="248">
        <v>0</v>
      </c>
      <c r="D166" s="248">
        <v>0</v>
      </c>
      <c r="E166" s="372">
        <v>3</v>
      </c>
      <c r="F166" s="372">
        <v>4</v>
      </c>
      <c r="G166" s="312">
        <f t="shared" si="8"/>
        <v>3</v>
      </c>
      <c r="H166" s="312">
        <f t="shared" si="9"/>
        <v>4</v>
      </c>
    </row>
    <row r="167" spans="1:8">
      <c r="A167" s="348" t="s">
        <v>3478</v>
      </c>
      <c r="B167" s="348" t="s">
        <v>3479</v>
      </c>
      <c r="C167" s="248">
        <v>0</v>
      </c>
      <c r="D167" s="248">
        <v>0</v>
      </c>
      <c r="E167" s="372">
        <v>90</v>
      </c>
      <c r="F167" s="372">
        <v>79</v>
      </c>
      <c r="G167" s="312">
        <f t="shared" si="8"/>
        <v>90</v>
      </c>
      <c r="H167" s="312">
        <f t="shared" si="9"/>
        <v>79</v>
      </c>
    </row>
    <row r="168" spans="1:8" ht="24">
      <c r="A168" s="348" t="s">
        <v>6258</v>
      </c>
      <c r="B168" s="348" t="s">
        <v>6259</v>
      </c>
      <c r="C168" s="248">
        <v>18</v>
      </c>
      <c r="D168" s="248">
        <v>20</v>
      </c>
      <c r="E168" s="372">
        <v>138</v>
      </c>
      <c r="F168" s="372">
        <v>116</v>
      </c>
      <c r="G168" s="312">
        <f t="shared" si="8"/>
        <v>156</v>
      </c>
      <c r="H168" s="312">
        <f t="shared" si="9"/>
        <v>136</v>
      </c>
    </row>
    <row r="169" spans="1:8" ht="24">
      <c r="A169" s="348" t="s">
        <v>6262</v>
      </c>
      <c r="B169" s="348" t="s">
        <v>6263</v>
      </c>
      <c r="C169" s="248">
        <v>29</v>
      </c>
      <c r="D169" s="248">
        <v>29</v>
      </c>
      <c r="E169" s="372">
        <v>134</v>
      </c>
      <c r="F169" s="372">
        <v>104</v>
      </c>
      <c r="G169" s="312">
        <f t="shared" si="8"/>
        <v>163</v>
      </c>
      <c r="H169" s="312">
        <f t="shared" si="9"/>
        <v>133</v>
      </c>
    </row>
    <row r="170" spans="1:8" ht="24">
      <c r="A170" s="393" t="s">
        <v>3923</v>
      </c>
      <c r="B170" s="386" t="s">
        <v>7001</v>
      </c>
      <c r="C170" s="248">
        <v>2</v>
      </c>
      <c r="D170" s="248">
        <v>0</v>
      </c>
      <c r="E170" s="372">
        <v>0</v>
      </c>
      <c r="F170" s="372">
        <v>5</v>
      </c>
      <c r="G170" s="312">
        <f t="shared" si="8"/>
        <v>2</v>
      </c>
      <c r="H170" s="312">
        <f t="shared" si="9"/>
        <v>5</v>
      </c>
    </row>
    <row r="171" spans="1:8">
      <c r="A171" s="394"/>
      <c r="B171" s="1356" t="s">
        <v>15</v>
      </c>
      <c r="C171" s="297">
        <f t="shared" ref="C171:H171" si="10">SUM(C9:C170)</f>
        <v>626828</v>
      </c>
      <c r="D171" s="297">
        <f t="shared" si="10"/>
        <v>619294</v>
      </c>
      <c r="E171" s="297">
        <f t="shared" si="10"/>
        <v>1023953</v>
      </c>
      <c r="F171" s="297">
        <f t="shared" si="10"/>
        <v>1015835</v>
      </c>
      <c r="G171" s="297">
        <f t="shared" si="10"/>
        <v>1650781</v>
      </c>
      <c r="H171" s="297">
        <f t="shared" si="10"/>
        <v>1635129</v>
      </c>
    </row>
    <row r="172" spans="1:8">
      <c r="A172" s="3547" t="s">
        <v>2245</v>
      </c>
      <c r="B172" s="3548"/>
      <c r="C172" s="119"/>
      <c r="D172" s="119"/>
      <c r="E172" s="119"/>
      <c r="F172" s="119"/>
      <c r="G172" s="119"/>
      <c r="H172" s="119"/>
    </row>
    <row r="173" spans="1:8">
      <c r="A173" s="20" t="s">
        <v>2246</v>
      </c>
      <c r="B173" s="1354" t="s">
        <v>2247</v>
      </c>
      <c r="C173" s="119"/>
      <c r="D173" s="119"/>
      <c r="E173" s="119"/>
      <c r="F173" s="119"/>
      <c r="G173" s="119"/>
      <c r="H173" s="119"/>
    </row>
    <row r="174" spans="1:8">
      <c r="A174" s="20" t="s">
        <v>2248</v>
      </c>
      <c r="B174" s="1354" t="s">
        <v>2249</v>
      </c>
      <c r="C174" s="119"/>
      <c r="D174" s="119"/>
      <c r="E174" s="119"/>
      <c r="F174" s="119"/>
      <c r="G174" s="119"/>
      <c r="H174" s="119"/>
    </row>
    <row r="175" spans="1:8">
      <c r="A175" s="20" t="s">
        <v>2250</v>
      </c>
      <c r="B175" s="1354" t="s">
        <v>2251</v>
      </c>
      <c r="C175" s="119"/>
      <c r="D175" s="119"/>
      <c r="E175" s="119"/>
      <c r="F175" s="119"/>
      <c r="G175" s="119"/>
      <c r="H175" s="119"/>
    </row>
    <row r="176" spans="1:8">
      <c r="A176" s="20" t="s">
        <v>2252</v>
      </c>
      <c r="B176" s="1354" t="s">
        <v>2253</v>
      </c>
      <c r="C176" s="119"/>
      <c r="D176" s="119"/>
      <c r="E176" s="119"/>
      <c r="F176" s="119"/>
      <c r="G176" s="119"/>
      <c r="H176" s="119"/>
    </row>
    <row r="177" spans="1:9">
      <c r="A177" s="20" t="s">
        <v>2254</v>
      </c>
      <c r="B177" s="1354" t="s">
        <v>2255</v>
      </c>
      <c r="C177" s="119"/>
      <c r="D177" s="119"/>
      <c r="E177" s="119"/>
      <c r="F177" s="119"/>
      <c r="G177" s="119"/>
      <c r="H177" s="119"/>
    </row>
    <row r="178" spans="1:9">
      <c r="A178" s="20" t="s">
        <v>2256</v>
      </c>
      <c r="B178" s="1354" t="s">
        <v>2257</v>
      </c>
      <c r="C178" s="119"/>
      <c r="D178" s="119"/>
      <c r="E178" s="119"/>
      <c r="F178" s="119"/>
      <c r="G178" s="119"/>
      <c r="H178" s="119"/>
    </row>
    <row r="179" spans="1:9" ht="36">
      <c r="A179" s="20" t="s">
        <v>2258</v>
      </c>
      <c r="B179" s="1354" t="s">
        <v>2259</v>
      </c>
      <c r="C179" s="119"/>
      <c r="D179" s="119"/>
      <c r="E179" s="119"/>
      <c r="F179" s="119"/>
      <c r="G179" s="119"/>
      <c r="H179" s="119"/>
    </row>
    <row r="180" spans="1:9" ht="48">
      <c r="A180" s="20" t="s">
        <v>2260</v>
      </c>
      <c r="B180" s="1354" t="s">
        <v>2261</v>
      </c>
      <c r="C180" s="119"/>
      <c r="D180" s="119"/>
      <c r="E180" s="119"/>
      <c r="F180" s="119"/>
      <c r="G180" s="119"/>
      <c r="H180" s="119"/>
    </row>
    <row r="181" spans="1:9">
      <c r="A181" s="3549" t="s">
        <v>2262</v>
      </c>
      <c r="B181" s="3550"/>
      <c r="C181" s="119"/>
      <c r="D181" s="119"/>
      <c r="E181" s="119"/>
      <c r="F181" s="119"/>
      <c r="G181" s="119"/>
      <c r="H181" s="119"/>
    </row>
    <row r="182" spans="1:9">
      <c r="A182" s="3563" t="s">
        <v>2263</v>
      </c>
      <c r="B182" s="3564"/>
      <c r="C182" s="122">
        <f>C171</f>
        <v>626828</v>
      </c>
      <c r="D182" s="122">
        <f t="shared" ref="D182:H182" si="11">D171</f>
        <v>619294</v>
      </c>
      <c r="E182" s="122">
        <f t="shared" si="11"/>
        <v>1023953</v>
      </c>
      <c r="F182" s="122">
        <f t="shared" si="11"/>
        <v>1015835</v>
      </c>
      <c r="G182" s="122">
        <f t="shared" si="11"/>
        <v>1650781</v>
      </c>
      <c r="H182" s="122">
        <f t="shared" si="11"/>
        <v>1635129</v>
      </c>
      <c r="I182" s="264"/>
    </row>
    <row r="183" spans="1:9">
      <c r="A183" s="127"/>
      <c r="B183" s="127"/>
      <c r="C183" s="127"/>
      <c r="D183" s="298"/>
      <c r="E183" s="298"/>
      <c r="F183" s="127"/>
      <c r="G183" s="127"/>
      <c r="H183" s="298"/>
    </row>
    <row r="184" spans="1:9">
      <c r="A184" s="127"/>
      <c r="B184" s="127"/>
      <c r="C184" s="127"/>
      <c r="D184" s="298"/>
      <c r="E184" s="298"/>
      <c r="F184" s="127"/>
      <c r="G184" s="127"/>
      <c r="H184" s="298"/>
    </row>
    <row r="185" spans="1:9">
      <c r="A185" s="127"/>
      <c r="B185" s="127"/>
      <c r="C185" s="127"/>
      <c r="D185" s="298"/>
      <c r="E185" s="298"/>
      <c r="F185" s="127"/>
      <c r="G185" s="127"/>
      <c r="H185" s="298"/>
    </row>
    <row r="186" spans="1:9">
      <c r="A186" s="127"/>
      <c r="B186" s="127"/>
      <c r="C186" s="127"/>
      <c r="D186" s="298"/>
      <c r="E186" s="298"/>
      <c r="F186" s="127"/>
      <c r="G186" s="127"/>
      <c r="H186" s="298"/>
    </row>
    <row r="187" spans="1:9">
      <c r="A187" s="127"/>
      <c r="B187" s="127"/>
      <c r="C187" s="127"/>
      <c r="D187" s="298"/>
      <c r="E187" s="298"/>
      <c r="F187" s="127"/>
      <c r="G187" s="127"/>
      <c r="H187" s="298"/>
    </row>
    <row r="188" spans="1:9">
      <c r="A188" s="127"/>
      <c r="B188" s="127"/>
      <c r="C188" s="127"/>
      <c r="D188" s="298"/>
      <c r="E188" s="298"/>
      <c r="F188" s="127"/>
      <c r="G188" s="127"/>
      <c r="H188" s="298"/>
    </row>
    <row r="189" spans="1:9">
      <c r="A189" s="127"/>
      <c r="B189" s="127"/>
      <c r="C189" s="127"/>
      <c r="D189" s="298"/>
      <c r="E189" s="298"/>
      <c r="F189" s="127"/>
      <c r="G189" s="127"/>
      <c r="H189" s="298"/>
    </row>
    <row r="190" spans="1:9">
      <c r="A190" s="127"/>
      <c r="B190" s="127"/>
      <c r="C190" s="127"/>
      <c r="D190" s="298"/>
      <c r="E190" s="298"/>
      <c r="F190" s="127"/>
      <c r="G190" s="127"/>
      <c r="H190" s="298"/>
    </row>
    <row r="191" spans="1:9">
      <c r="A191" s="127"/>
      <c r="B191" s="127"/>
      <c r="C191" s="127"/>
      <c r="D191" s="298"/>
      <c r="E191" s="298"/>
      <c r="F191" s="127"/>
      <c r="G191" s="127"/>
      <c r="H191" s="298"/>
    </row>
    <row r="192" spans="1:9">
      <c r="A192" s="127"/>
      <c r="B192" s="127"/>
      <c r="C192" s="127"/>
      <c r="D192" s="298"/>
      <c r="E192" s="298"/>
      <c r="F192" s="127"/>
      <c r="G192" s="127"/>
      <c r="H192" s="298"/>
    </row>
    <row r="193" spans="1:8">
      <c r="A193" s="127"/>
      <c r="B193" s="127"/>
      <c r="C193" s="127"/>
      <c r="D193" s="298"/>
      <c r="E193" s="298"/>
      <c r="F193" s="127"/>
      <c r="G193" s="127"/>
      <c r="H193" s="298"/>
    </row>
    <row r="194" spans="1:8">
      <c r="A194" s="127"/>
      <c r="B194" s="127"/>
      <c r="C194" s="127"/>
      <c r="D194" s="298"/>
      <c r="E194" s="298"/>
      <c r="F194" s="127"/>
      <c r="G194" s="127"/>
      <c r="H194" s="298"/>
    </row>
    <row r="195" spans="1:8">
      <c r="A195" s="127"/>
      <c r="B195" s="127"/>
      <c r="C195" s="127"/>
      <c r="D195" s="298"/>
      <c r="E195" s="298"/>
      <c r="F195" s="127"/>
      <c r="G195" s="127"/>
      <c r="H195" s="298"/>
    </row>
    <row r="196" spans="1:8">
      <c r="A196" s="127"/>
      <c r="B196" s="127"/>
      <c r="C196" s="127"/>
      <c r="D196" s="298"/>
      <c r="E196" s="298"/>
      <c r="F196" s="127"/>
      <c r="G196" s="127"/>
      <c r="H196" s="298"/>
    </row>
    <row r="197" spans="1:8">
      <c r="A197" s="127"/>
      <c r="B197" s="127"/>
      <c r="C197" s="127"/>
      <c r="D197" s="298"/>
      <c r="E197" s="298"/>
      <c r="F197" s="127"/>
      <c r="G197" s="127"/>
      <c r="H197" s="298"/>
    </row>
    <row r="198" spans="1:8">
      <c r="A198" s="127"/>
      <c r="B198" s="127"/>
      <c r="C198" s="127"/>
      <c r="D198" s="298"/>
      <c r="E198" s="298"/>
      <c r="F198" s="127"/>
      <c r="G198" s="127"/>
      <c r="H198" s="298"/>
    </row>
    <row r="199" spans="1:8">
      <c r="A199" s="127"/>
      <c r="B199" s="127"/>
      <c r="C199" s="127"/>
      <c r="D199" s="298"/>
      <c r="E199" s="298"/>
      <c r="F199" s="127"/>
      <c r="G199" s="127"/>
      <c r="H199" s="298"/>
    </row>
    <row r="200" spans="1:8">
      <c r="A200" s="127"/>
      <c r="B200" s="127"/>
      <c r="C200" s="127"/>
      <c r="D200" s="298"/>
      <c r="E200" s="298"/>
      <c r="F200" s="127"/>
      <c r="G200" s="127"/>
      <c r="H200" s="298"/>
    </row>
    <row r="201" spans="1:8">
      <c r="A201" s="127"/>
      <c r="B201" s="127"/>
      <c r="C201" s="127"/>
      <c r="D201" s="298"/>
      <c r="E201" s="298"/>
      <c r="F201" s="127"/>
      <c r="G201" s="127"/>
      <c r="H201" s="298"/>
    </row>
    <row r="202" spans="1:8">
      <c r="A202" s="127"/>
      <c r="B202" s="127"/>
      <c r="C202" s="127"/>
      <c r="D202" s="298"/>
      <c r="E202" s="298"/>
      <c r="F202" s="127"/>
      <c r="G202" s="127"/>
      <c r="H202" s="298"/>
    </row>
    <row r="203" spans="1:8">
      <c r="A203" s="127"/>
      <c r="B203" s="127"/>
      <c r="C203" s="127"/>
      <c r="D203" s="298"/>
      <c r="E203" s="298"/>
      <c r="F203" s="127"/>
      <c r="G203" s="127"/>
      <c r="H203" s="298"/>
    </row>
    <row r="204" spans="1:8">
      <c r="A204" s="127"/>
      <c r="B204" s="127"/>
      <c r="C204" s="127"/>
      <c r="D204" s="298"/>
      <c r="E204" s="298"/>
      <c r="F204" s="127"/>
      <c r="G204" s="127"/>
      <c r="H204" s="298"/>
    </row>
    <row r="205" spans="1:8">
      <c r="A205" s="127"/>
      <c r="B205" s="127"/>
      <c r="C205" s="127"/>
      <c r="D205" s="298"/>
      <c r="E205" s="298"/>
      <c r="F205" s="127"/>
      <c r="G205" s="127"/>
      <c r="H205" s="298"/>
    </row>
    <row r="206" spans="1:8">
      <c r="A206" s="127"/>
      <c r="B206" s="127"/>
      <c r="C206" s="127"/>
      <c r="D206" s="298"/>
      <c r="E206" s="298"/>
      <c r="F206" s="127"/>
      <c r="G206" s="127"/>
      <c r="H206" s="298"/>
    </row>
    <row r="207" spans="1:8">
      <c r="A207" s="127"/>
      <c r="B207" s="127"/>
      <c r="C207" s="127"/>
      <c r="D207" s="298"/>
      <c r="E207" s="298"/>
      <c r="F207" s="127"/>
      <c r="G207" s="127"/>
      <c r="H207" s="298"/>
    </row>
    <row r="208" spans="1:8">
      <c r="A208" s="127"/>
      <c r="B208" s="127"/>
      <c r="C208" s="127"/>
      <c r="D208" s="298"/>
      <c r="E208" s="298"/>
      <c r="F208" s="127"/>
      <c r="G208" s="127"/>
      <c r="H208" s="298"/>
    </row>
    <row r="209" spans="1:8">
      <c r="A209" s="127"/>
      <c r="B209" s="127"/>
      <c r="C209" s="127"/>
      <c r="D209" s="298"/>
      <c r="E209" s="298"/>
      <c r="F209" s="127"/>
      <c r="G209" s="127"/>
      <c r="H209" s="298"/>
    </row>
    <row r="210" spans="1:8">
      <c r="A210" s="127"/>
      <c r="B210" s="127"/>
      <c r="C210" s="127"/>
      <c r="D210" s="298"/>
      <c r="E210" s="298"/>
      <c r="F210" s="127"/>
      <c r="G210" s="127"/>
      <c r="H210" s="298"/>
    </row>
    <row r="211" spans="1:8">
      <c r="A211" s="127"/>
      <c r="B211" s="127"/>
      <c r="C211" s="127"/>
      <c r="D211" s="298"/>
      <c r="E211" s="298"/>
      <c r="F211" s="127"/>
      <c r="G211" s="127"/>
      <c r="H211" s="298"/>
    </row>
    <row r="212" spans="1:8">
      <c r="A212" s="127"/>
      <c r="B212" s="127"/>
      <c r="C212" s="127"/>
      <c r="D212" s="298"/>
      <c r="E212" s="298"/>
      <c r="F212" s="127"/>
      <c r="G212" s="127"/>
      <c r="H212" s="298"/>
    </row>
    <row r="213" spans="1:8">
      <c r="A213" s="127"/>
      <c r="B213" s="127"/>
      <c r="C213" s="127"/>
      <c r="D213" s="298"/>
      <c r="E213" s="298"/>
      <c r="F213" s="127"/>
      <c r="G213" s="127"/>
      <c r="H213" s="298"/>
    </row>
    <row r="214" spans="1:8">
      <c r="A214" s="127"/>
      <c r="B214" s="127"/>
      <c r="C214" s="127"/>
      <c r="D214" s="298"/>
      <c r="E214" s="298"/>
      <c r="F214" s="127"/>
      <c r="G214" s="127"/>
      <c r="H214" s="298"/>
    </row>
    <row r="215" spans="1:8">
      <c r="A215" s="127"/>
      <c r="B215" s="127"/>
      <c r="C215" s="127"/>
      <c r="D215" s="298"/>
      <c r="E215" s="298"/>
      <c r="F215" s="127"/>
      <c r="G215" s="127"/>
      <c r="H215" s="298"/>
    </row>
    <row r="216" spans="1:8">
      <c r="A216" s="127"/>
      <c r="B216" s="127"/>
      <c r="C216" s="127"/>
      <c r="D216" s="298"/>
      <c r="E216" s="298"/>
      <c r="F216" s="127"/>
      <c r="G216" s="127"/>
      <c r="H216" s="298"/>
    </row>
    <row r="217" spans="1:8">
      <c r="A217" s="127"/>
      <c r="B217" s="127"/>
      <c r="C217" s="127"/>
      <c r="D217" s="298"/>
      <c r="E217" s="298"/>
      <c r="F217" s="127"/>
      <c r="G217" s="127"/>
      <c r="H217" s="298"/>
    </row>
    <row r="218" spans="1:8">
      <c r="A218" s="127"/>
      <c r="B218" s="127"/>
      <c r="C218" s="127"/>
      <c r="D218" s="298"/>
      <c r="E218" s="298"/>
      <c r="F218" s="127"/>
      <c r="G218" s="127"/>
      <c r="H218" s="298"/>
    </row>
    <row r="219" spans="1:8">
      <c r="A219" s="127"/>
      <c r="B219" s="127"/>
      <c r="C219" s="127"/>
      <c r="D219" s="298"/>
      <c r="E219" s="298"/>
      <c r="F219" s="127"/>
      <c r="G219" s="127"/>
      <c r="H219" s="298"/>
    </row>
    <row r="220" spans="1:8">
      <c r="A220" s="127"/>
      <c r="B220" s="127"/>
      <c r="C220" s="127"/>
      <c r="D220" s="298"/>
      <c r="E220" s="298"/>
      <c r="F220" s="127"/>
      <c r="G220" s="127"/>
      <c r="H220" s="298"/>
    </row>
    <row r="221" spans="1:8">
      <c r="A221" s="127"/>
      <c r="B221" s="127"/>
      <c r="C221" s="127"/>
      <c r="D221" s="298"/>
      <c r="E221" s="298"/>
      <c r="F221" s="127"/>
      <c r="G221" s="127"/>
      <c r="H221" s="298"/>
    </row>
    <row r="222" spans="1:8">
      <c r="A222" s="127"/>
      <c r="B222" s="127"/>
      <c r="C222" s="127"/>
      <c r="D222" s="298"/>
      <c r="E222" s="298"/>
      <c r="F222" s="127"/>
      <c r="G222" s="127"/>
      <c r="H222" s="298"/>
    </row>
    <row r="223" spans="1:8">
      <c r="A223" s="127"/>
      <c r="B223" s="127"/>
      <c r="C223" s="127"/>
      <c r="D223" s="298"/>
      <c r="E223" s="298"/>
      <c r="F223" s="127"/>
      <c r="G223" s="127"/>
      <c r="H223" s="298"/>
    </row>
    <row r="224" spans="1:8">
      <c r="A224" s="127"/>
      <c r="B224" s="127"/>
      <c r="C224" s="127"/>
      <c r="D224" s="298"/>
      <c r="E224" s="298"/>
      <c r="F224" s="127"/>
      <c r="G224" s="127"/>
      <c r="H224" s="298"/>
    </row>
    <row r="225" spans="1:8">
      <c r="A225" s="127"/>
      <c r="B225" s="127"/>
      <c r="C225" s="127"/>
      <c r="D225" s="298"/>
      <c r="E225" s="298"/>
      <c r="F225" s="127"/>
      <c r="G225" s="127"/>
      <c r="H225" s="298"/>
    </row>
    <row r="226" spans="1:8">
      <c r="A226" s="127"/>
      <c r="B226" s="127"/>
      <c r="C226" s="127"/>
      <c r="D226" s="298"/>
      <c r="E226" s="298"/>
      <c r="F226" s="127"/>
      <c r="G226" s="127"/>
      <c r="H226" s="298"/>
    </row>
    <row r="227" spans="1:8">
      <c r="A227" s="127"/>
      <c r="B227" s="127"/>
      <c r="C227" s="127"/>
      <c r="D227" s="298"/>
      <c r="E227" s="298"/>
      <c r="F227" s="127"/>
      <c r="G227" s="127"/>
      <c r="H227" s="298"/>
    </row>
    <row r="228" spans="1:8">
      <c r="A228" s="127"/>
      <c r="B228" s="127"/>
      <c r="C228" s="127"/>
      <c r="D228" s="298"/>
      <c r="E228" s="298"/>
      <c r="F228" s="127"/>
      <c r="G228" s="127"/>
      <c r="H228" s="298"/>
    </row>
    <row r="229" spans="1:8">
      <c r="A229" s="127"/>
      <c r="B229" s="127"/>
      <c r="C229" s="127"/>
      <c r="D229" s="298"/>
      <c r="E229" s="298"/>
      <c r="F229" s="127"/>
      <c r="G229" s="127"/>
      <c r="H229" s="298"/>
    </row>
    <row r="230" spans="1:8">
      <c r="A230" s="127"/>
      <c r="B230" s="127"/>
      <c r="C230" s="127"/>
      <c r="D230" s="298"/>
      <c r="E230" s="298"/>
      <c r="F230" s="127"/>
      <c r="G230" s="127"/>
      <c r="H230" s="298"/>
    </row>
    <row r="231" spans="1:8">
      <c r="A231" s="127"/>
      <c r="B231" s="127"/>
      <c r="C231" s="127"/>
      <c r="D231" s="298"/>
      <c r="E231" s="298"/>
      <c r="F231" s="127"/>
      <c r="G231" s="127"/>
      <c r="H231" s="298"/>
    </row>
    <row r="232" spans="1:8">
      <c r="A232" s="127"/>
      <c r="B232" s="127"/>
      <c r="C232" s="127"/>
      <c r="D232" s="298"/>
      <c r="E232" s="298"/>
      <c r="F232" s="127"/>
      <c r="G232" s="127"/>
      <c r="H232" s="298"/>
    </row>
    <row r="233" spans="1:8">
      <c r="A233" s="127"/>
      <c r="B233" s="127"/>
      <c r="C233" s="127"/>
      <c r="D233" s="298"/>
      <c r="E233" s="298"/>
      <c r="F233" s="127"/>
      <c r="G233" s="127"/>
      <c r="H233" s="298"/>
    </row>
    <row r="234" spans="1:8">
      <c r="A234" s="127"/>
      <c r="B234" s="127"/>
      <c r="C234" s="127"/>
      <c r="D234" s="298"/>
      <c r="E234" s="298"/>
      <c r="F234" s="127"/>
      <c r="G234" s="127"/>
      <c r="H234" s="298"/>
    </row>
    <row r="235" spans="1:8">
      <c r="A235" s="127"/>
      <c r="B235" s="127"/>
      <c r="C235" s="127"/>
      <c r="D235" s="298"/>
      <c r="E235" s="298"/>
      <c r="F235" s="127"/>
      <c r="G235" s="127"/>
      <c r="H235" s="298"/>
    </row>
    <row r="236" spans="1:8">
      <c r="A236" s="127"/>
      <c r="B236" s="127"/>
      <c r="C236" s="127"/>
      <c r="D236" s="298"/>
      <c r="E236" s="298"/>
      <c r="F236" s="127"/>
      <c r="G236" s="127"/>
      <c r="H236" s="298"/>
    </row>
    <row r="237" spans="1:8">
      <c r="A237" s="127"/>
      <c r="B237" s="127"/>
      <c r="C237" s="127"/>
      <c r="D237" s="298"/>
      <c r="E237" s="298"/>
      <c r="F237" s="127"/>
      <c r="G237" s="127"/>
      <c r="H237" s="298"/>
    </row>
    <row r="238" spans="1:8">
      <c r="A238" s="127"/>
      <c r="B238" s="127"/>
      <c r="C238" s="127"/>
      <c r="D238" s="298"/>
      <c r="E238" s="298"/>
      <c r="F238" s="127"/>
      <c r="G238" s="127"/>
      <c r="H238" s="298"/>
    </row>
    <row r="239" spans="1:8">
      <c r="A239" s="127"/>
      <c r="B239" s="127"/>
      <c r="C239" s="127"/>
      <c r="D239" s="298"/>
      <c r="E239" s="298"/>
      <c r="F239" s="127"/>
      <c r="G239" s="127"/>
      <c r="H239" s="298"/>
    </row>
    <row r="240" spans="1:8">
      <c r="A240" s="127"/>
      <c r="B240" s="127"/>
      <c r="C240" s="127"/>
      <c r="D240" s="298"/>
      <c r="E240" s="298"/>
      <c r="F240" s="127"/>
      <c r="G240" s="127"/>
      <c r="H240" s="298"/>
    </row>
    <row r="241" spans="1:8">
      <c r="A241" s="127"/>
      <c r="B241" s="127"/>
      <c r="C241" s="127"/>
      <c r="D241" s="298"/>
      <c r="E241" s="298"/>
      <c r="F241" s="127"/>
      <c r="G241" s="127"/>
      <c r="H241" s="298"/>
    </row>
    <row r="242" spans="1:8">
      <c r="A242" s="127"/>
      <c r="B242" s="127"/>
      <c r="C242" s="127"/>
      <c r="D242" s="298"/>
      <c r="E242" s="298"/>
      <c r="F242" s="127"/>
      <c r="G242" s="127"/>
      <c r="H242" s="298"/>
    </row>
    <row r="243" spans="1:8">
      <c r="A243" s="127"/>
      <c r="B243" s="127"/>
      <c r="C243" s="127"/>
      <c r="D243" s="298"/>
      <c r="E243" s="298"/>
      <c r="F243" s="127"/>
      <c r="G243" s="127"/>
      <c r="H243" s="298"/>
    </row>
    <row r="244" spans="1:8">
      <c r="A244" s="127"/>
      <c r="B244" s="127"/>
      <c r="C244" s="127"/>
      <c r="D244" s="298"/>
      <c r="E244" s="298"/>
      <c r="F244" s="127"/>
      <c r="G244" s="127"/>
      <c r="H244" s="298"/>
    </row>
    <row r="245" spans="1:8">
      <c r="A245" s="127"/>
      <c r="B245" s="127"/>
      <c r="C245" s="127"/>
      <c r="D245" s="298"/>
      <c r="E245" s="298"/>
      <c r="F245" s="127"/>
      <c r="G245" s="127"/>
      <c r="H245" s="298"/>
    </row>
    <row r="246" spans="1:8">
      <c r="A246" s="127"/>
      <c r="B246" s="127"/>
      <c r="C246" s="127"/>
      <c r="D246" s="298"/>
      <c r="E246" s="298"/>
      <c r="F246" s="127"/>
      <c r="G246" s="127"/>
      <c r="H246" s="298"/>
    </row>
    <row r="247" spans="1:8">
      <c r="A247" s="127"/>
      <c r="B247" s="127"/>
      <c r="C247" s="127"/>
      <c r="D247" s="298"/>
      <c r="E247" s="298"/>
      <c r="F247" s="127"/>
      <c r="G247" s="127"/>
      <c r="H247" s="298"/>
    </row>
    <row r="248" spans="1:8">
      <c r="A248" s="127"/>
      <c r="B248" s="127"/>
      <c r="C248" s="127"/>
      <c r="D248" s="298"/>
      <c r="E248" s="298"/>
      <c r="F248" s="127"/>
      <c r="G248" s="127"/>
      <c r="H248" s="298"/>
    </row>
    <row r="249" spans="1:8">
      <c r="A249" s="127"/>
      <c r="B249" s="127"/>
      <c r="C249" s="127"/>
      <c r="D249" s="298"/>
      <c r="E249" s="298"/>
      <c r="F249" s="127"/>
      <c r="G249" s="127"/>
      <c r="H249" s="298"/>
    </row>
    <row r="250" spans="1:8">
      <c r="A250" s="127"/>
      <c r="B250" s="127"/>
      <c r="C250" s="127"/>
      <c r="D250" s="298"/>
      <c r="E250" s="298"/>
      <c r="F250" s="127"/>
      <c r="G250" s="127"/>
      <c r="H250" s="298"/>
    </row>
    <row r="251" spans="1:8">
      <c r="A251" s="127"/>
      <c r="B251" s="127"/>
      <c r="C251" s="127"/>
      <c r="D251" s="298"/>
      <c r="E251" s="298"/>
      <c r="F251" s="127"/>
      <c r="G251" s="127"/>
      <c r="H251" s="298"/>
    </row>
    <row r="252" spans="1:8">
      <c r="A252" s="127"/>
      <c r="B252" s="127"/>
      <c r="C252" s="127"/>
      <c r="D252" s="298"/>
      <c r="E252" s="298"/>
      <c r="F252" s="127"/>
      <c r="G252" s="127"/>
      <c r="H252" s="298"/>
    </row>
    <row r="253" spans="1:8">
      <c r="A253" s="127"/>
      <c r="B253" s="127"/>
      <c r="C253" s="127"/>
      <c r="D253" s="298"/>
      <c r="E253" s="298"/>
      <c r="F253" s="127"/>
      <c r="G253" s="127"/>
      <c r="H253" s="298"/>
    </row>
    <row r="254" spans="1:8">
      <c r="A254" s="127"/>
      <c r="B254" s="127"/>
      <c r="C254" s="127"/>
      <c r="D254" s="298"/>
      <c r="E254" s="298"/>
      <c r="F254" s="127"/>
      <c r="G254" s="127"/>
      <c r="H254" s="298"/>
    </row>
    <row r="255" spans="1:8">
      <c r="A255" s="127"/>
      <c r="B255" s="127"/>
      <c r="C255" s="127"/>
      <c r="D255" s="298"/>
      <c r="E255" s="298"/>
      <c r="F255" s="127"/>
      <c r="G255" s="127"/>
      <c r="H255" s="298"/>
    </row>
    <row r="256" spans="1:8">
      <c r="A256" s="127"/>
      <c r="B256" s="127"/>
      <c r="C256" s="127"/>
      <c r="D256" s="298"/>
      <c r="E256" s="298"/>
      <c r="F256" s="127"/>
      <c r="G256" s="127"/>
      <c r="H256" s="298"/>
    </row>
    <row r="257" spans="1:8">
      <c r="A257" s="127"/>
      <c r="B257" s="127"/>
      <c r="C257" s="127"/>
      <c r="D257" s="298"/>
      <c r="E257" s="298"/>
      <c r="F257" s="127"/>
      <c r="G257" s="127"/>
      <c r="H257" s="298"/>
    </row>
    <row r="258" spans="1:8">
      <c r="A258" s="127"/>
      <c r="B258" s="127"/>
      <c r="C258" s="127"/>
      <c r="D258" s="298"/>
      <c r="E258" s="298"/>
      <c r="F258" s="127"/>
      <c r="G258" s="127"/>
      <c r="H258" s="298"/>
    </row>
    <row r="259" spans="1:8">
      <c r="A259" s="127"/>
      <c r="B259" s="127"/>
      <c r="C259" s="127"/>
      <c r="D259" s="298"/>
      <c r="E259" s="298"/>
      <c r="F259" s="127"/>
      <c r="G259" s="127"/>
      <c r="H259" s="298"/>
    </row>
    <row r="260" spans="1:8">
      <c r="A260" s="127"/>
      <c r="B260" s="127"/>
      <c r="C260" s="127"/>
      <c r="D260" s="298"/>
      <c r="E260" s="298"/>
      <c r="F260" s="127"/>
      <c r="G260" s="127"/>
      <c r="H260" s="298"/>
    </row>
    <row r="261" spans="1:8">
      <c r="A261" s="127"/>
      <c r="B261" s="127"/>
      <c r="C261" s="127"/>
      <c r="D261" s="298"/>
      <c r="E261" s="298"/>
      <c r="F261" s="127"/>
      <c r="G261" s="127"/>
      <c r="H261" s="298"/>
    </row>
    <row r="262" spans="1:8">
      <c r="A262" s="127"/>
      <c r="B262" s="127"/>
      <c r="C262" s="127"/>
      <c r="D262" s="298"/>
      <c r="E262" s="298"/>
      <c r="F262" s="127"/>
      <c r="G262" s="127"/>
      <c r="H262" s="298"/>
    </row>
    <row r="263" spans="1:8">
      <c r="A263" s="127"/>
      <c r="B263" s="127"/>
      <c r="C263" s="127"/>
      <c r="D263" s="298"/>
      <c r="E263" s="298"/>
      <c r="F263" s="127"/>
      <c r="G263" s="127"/>
      <c r="H263" s="298"/>
    </row>
    <row r="264" spans="1:8">
      <c r="A264" s="127"/>
      <c r="B264" s="127"/>
      <c r="C264" s="127"/>
      <c r="D264" s="298"/>
      <c r="E264" s="298"/>
      <c r="F264" s="127"/>
      <c r="G264" s="127"/>
      <c r="H264" s="298"/>
    </row>
    <row r="265" spans="1:8">
      <c r="A265" s="127"/>
      <c r="B265" s="127"/>
      <c r="C265" s="127"/>
      <c r="D265" s="298"/>
      <c r="E265" s="298"/>
      <c r="F265" s="127"/>
      <c r="G265" s="127"/>
      <c r="H265" s="298"/>
    </row>
    <row r="266" spans="1:8">
      <c r="A266" s="127"/>
      <c r="B266" s="127"/>
      <c r="C266" s="127"/>
      <c r="D266" s="298"/>
      <c r="E266" s="298"/>
      <c r="F266" s="127"/>
      <c r="G266" s="127"/>
      <c r="H266" s="298"/>
    </row>
    <row r="267" spans="1:8">
      <c r="A267" s="127"/>
      <c r="B267" s="127"/>
      <c r="C267" s="127"/>
      <c r="D267" s="298"/>
      <c r="E267" s="298"/>
      <c r="F267" s="127"/>
      <c r="G267" s="127"/>
      <c r="H267" s="298"/>
    </row>
    <row r="268" spans="1:8">
      <c r="A268" s="127"/>
      <c r="B268" s="127"/>
      <c r="C268" s="127"/>
      <c r="D268" s="298"/>
      <c r="E268" s="298"/>
      <c r="F268" s="127"/>
      <c r="G268" s="127"/>
      <c r="H268" s="298"/>
    </row>
    <row r="269" spans="1:8">
      <c r="A269" s="127"/>
      <c r="B269" s="127"/>
      <c r="C269" s="127"/>
      <c r="D269" s="298"/>
      <c r="E269" s="298"/>
      <c r="F269" s="127"/>
      <c r="G269" s="127"/>
      <c r="H269" s="298"/>
    </row>
    <row r="270" spans="1:8">
      <c r="A270" s="127"/>
      <c r="B270" s="127"/>
      <c r="C270" s="127"/>
      <c r="D270" s="298"/>
      <c r="E270" s="298"/>
      <c r="F270" s="127"/>
      <c r="G270" s="127"/>
      <c r="H270" s="298"/>
    </row>
    <row r="271" spans="1:8">
      <c r="A271" s="127"/>
      <c r="B271" s="127"/>
      <c r="C271" s="127"/>
      <c r="D271" s="298"/>
      <c r="E271" s="298"/>
      <c r="F271" s="127"/>
      <c r="G271" s="127"/>
      <c r="H271" s="298"/>
    </row>
    <row r="272" spans="1:8">
      <c r="A272" s="127"/>
      <c r="B272" s="127"/>
      <c r="C272" s="127"/>
      <c r="D272" s="298"/>
      <c r="E272" s="298"/>
      <c r="F272" s="127"/>
      <c r="G272" s="127"/>
      <c r="H272" s="298"/>
    </row>
    <row r="273" spans="1:8">
      <c r="A273" s="127"/>
      <c r="B273" s="127"/>
      <c r="C273" s="127"/>
      <c r="D273" s="298"/>
      <c r="E273" s="298"/>
      <c r="F273" s="127"/>
      <c r="G273" s="127"/>
      <c r="H273" s="298"/>
    </row>
    <row r="274" spans="1:8">
      <c r="A274" s="127"/>
      <c r="B274" s="127"/>
      <c r="C274" s="127"/>
      <c r="D274" s="298"/>
      <c r="E274" s="298"/>
      <c r="F274" s="127"/>
      <c r="G274" s="127"/>
      <c r="H274" s="298"/>
    </row>
    <row r="275" spans="1:8">
      <c r="A275" s="127"/>
      <c r="B275" s="127"/>
      <c r="C275" s="127"/>
      <c r="D275" s="298"/>
      <c r="E275" s="298"/>
      <c r="F275" s="127"/>
      <c r="G275" s="127"/>
      <c r="H275" s="298"/>
    </row>
    <row r="276" spans="1:8">
      <c r="A276" s="127"/>
      <c r="B276" s="127"/>
      <c r="C276" s="127"/>
      <c r="D276" s="298"/>
      <c r="E276" s="298"/>
      <c r="F276" s="127"/>
      <c r="G276" s="127"/>
      <c r="H276" s="298"/>
    </row>
    <row r="277" spans="1:8">
      <c r="A277" s="127"/>
      <c r="B277" s="127"/>
      <c r="C277" s="127"/>
      <c r="D277" s="298"/>
      <c r="E277" s="298"/>
      <c r="F277" s="127"/>
      <c r="G277" s="127"/>
      <c r="H277" s="298"/>
    </row>
    <row r="278" spans="1:8">
      <c r="A278" s="127"/>
      <c r="B278" s="127"/>
      <c r="C278" s="127"/>
      <c r="D278" s="298"/>
      <c r="E278" s="298"/>
      <c r="F278" s="127"/>
      <c r="G278" s="127"/>
      <c r="H278" s="298"/>
    </row>
    <row r="279" spans="1:8">
      <c r="A279" s="127"/>
      <c r="B279" s="127"/>
      <c r="C279" s="127"/>
      <c r="D279" s="298"/>
      <c r="E279" s="298"/>
      <c r="F279" s="127"/>
      <c r="G279" s="127"/>
      <c r="H279" s="298"/>
    </row>
    <row r="280" spans="1:8">
      <c r="A280" s="127"/>
      <c r="B280" s="127"/>
      <c r="C280" s="127"/>
      <c r="D280" s="298"/>
      <c r="E280" s="298"/>
      <c r="F280" s="127"/>
      <c r="G280" s="127"/>
      <c r="H280" s="298"/>
    </row>
    <row r="281" spans="1:8">
      <c r="A281" s="127"/>
      <c r="B281" s="127"/>
      <c r="C281" s="127"/>
      <c r="D281" s="298"/>
      <c r="E281" s="298"/>
      <c r="F281" s="127"/>
      <c r="G281" s="127"/>
      <c r="H281" s="298"/>
    </row>
    <row r="282" spans="1:8">
      <c r="A282" s="127"/>
      <c r="B282" s="127"/>
      <c r="C282" s="127"/>
      <c r="D282" s="298"/>
      <c r="E282" s="298"/>
      <c r="F282" s="127"/>
      <c r="G282" s="127"/>
      <c r="H282" s="298"/>
    </row>
    <row r="283" spans="1:8">
      <c r="A283" s="127"/>
      <c r="B283" s="127"/>
      <c r="C283" s="127"/>
      <c r="D283" s="298"/>
      <c r="E283" s="298"/>
      <c r="F283" s="127"/>
      <c r="G283" s="127"/>
      <c r="H283" s="298"/>
    </row>
    <row r="284" spans="1:8">
      <c r="A284" s="127"/>
      <c r="B284" s="127"/>
      <c r="C284" s="127"/>
      <c r="D284" s="298"/>
      <c r="E284" s="298"/>
      <c r="F284" s="127"/>
      <c r="G284" s="127"/>
      <c r="H284" s="298"/>
    </row>
    <row r="285" spans="1:8">
      <c r="A285" s="127"/>
      <c r="B285" s="127"/>
      <c r="C285" s="127"/>
      <c r="D285" s="298"/>
      <c r="E285" s="298"/>
      <c r="F285" s="127"/>
      <c r="G285" s="127"/>
      <c r="H285" s="298"/>
    </row>
    <row r="286" spans="1:8">
      <c r="A286" s="127"/>
      <c r="B286" s="127"/>
      <c r="C286" s="127"/>
      <c r="D286" s="298"/>
      <c r="E286" s="298"/>
      <c r="F286" s="127"/>
      <c r="G286" s="127"/>
      <c r="H286" s="298"/>
    </row>
    <row r="287" spans="1:8">
      <c r="A287" s="127"/>
      <c r="B287" s="127"/>
      <c r="C287" s="127"/>
      <c r="D287" s="298"/>
      <c r="E287" s="298"/>
      <c r="F287" s="127"/>
      <c r="G287" s="127"/>
      <c r="H287" s="298"/>
    </row>
    <row r="288" spans="1:8">
      <c r="A288" s="127"/>
      <c r="B288" s="127"/>
      <c r="C288" s="127"/>
      <c r="D288" s="298"/>
      <c r="E288" s="298"/>
      <c r="F288" s="127"/>
      <c r="G288" s="127"/>
      <c r="H288" s="298"/>
    </row>
    <row r="289" spans="1:8">
      <c r="A289" s="127"/>
      <c r="B289" s="127"/>
      <c r="C289" s="127"/>
      <c r="D289" s="298"/>
      <c r="E289" s="298"/>
      <c r="F289" s="127"/>
      <c r="G289" s="127"/>
      <c r="H289" s="298"/>
    </row>
    <row r="290" spans="1:8">
      <c r="A290" s="127"/>
      <c r="B290" s="127"/>
      <c r="C290" s="127"/>
      <c r="D290" s="298"/>
      <c r="E290" s="298"/>
      <c r="F290" s="127"/>
      <c r="G290" s="127"/>
      <c r="H290" s="298"/>
    </row>
    <row r="291" spans="1:8">
      <c r="A291" s="127"/>
      <c r="B291" s="127"/>
      <c r="C291" s="127"/>
      <c r="D291" s="298"/>
      <c r="E291" s="298"/>
      <c r="F291" s="127"/>
      <c r="G291" s="127"/>
      <c r="H291" s="298"/>
    </row>
    <row r="292" spans="1:8">
      <c r="A292" s="127"/>
      <c r="B292" s="127"/>
      <c r="C292" s="127"/>
      <c r="D292" s="298"/>
      <c r="E292" s="298"/>
      <c r="F292" s="127"/>
      <c r="G292" s="127"/>
      <c r="H292" s="298"/>
    </row>
    <row r="293" spans="1:8">
      <c r="A293" s="127"/>
      <c r="B293" s="127"/>
      <c r="C293" s="127"/>
      <c r="D293" s="298"/>
      <c r="E293" s="298"/>
      <c r="F293" s="127"/>
      <c r="G293" s="127"/>
      <c r="H293" s="298"/>
    </row>
    <row r="294" spans="1:8">
      <c r="A294" s="127"/>
      <c r="B294" s="127"/>
      <c r="C294" s="127"/>
      <c r="D294" s="298"/>
      <c r="E294" s="298"/>
      <c r="F294" s="127"/>
      <c r="G294" s="127"/>
      <c r="H294" s="298"/>
    </row>
    <row r="295" spans="1:8">
      <c r="A295" s="127"/>
      <c r="B295" s="127"/>
      <c r="C295" s="127"/>
      <c r="D295" s="298"/>
      <c r="E295" s="298"/>
      <c r="F295" s="127"/>
      <c r="G295" s="127"/>
      <c r="H295" s="298"/>
    </row>
    <row r="296" spans="1:8">
      <c r="A296" s="127"/>
      <c r="B296" s="127"/>
      <c r="C296" s="127"/>
      <c r="D296" s="298"/>
      <c r="E296" s="298"/>
      <c r="F296" s="127"/>
      <c r="G296" s="127"/>
      <c r="H296" s="298"/>
    </row>
    <row r="297" spans="1:8">
      <c r="A297" s="127"/>
      <c r="B297" s="127"/>
      <c r="C297" s="127"/>
      <c r="D297" s="298"/>
      <c r="E297" s="298"/>
      <c r="F297" s="127"/>
      <c r="G297" s="127"/>
      <c r="H297" s="298"/>
    </row>
    <row r="298" spans="1:8">
      <c r="A298" s="127"/>
      <c r="B298" s="127"/>
      <c r="C298" s="127"/>
      <c r="D298" s="298"/>
      <c r="E298" s="298"/>
      <c r="F298" s="127"/>
      <c r="G298" s="127"/>
      <c r="H298" s="298"/>
    </row>
    <row r="299" spans="1:8">
      <c r="A299" s="127"/>
      <c r="B299" s="127"/>
      <c r="C299" s="127"/>
      <c r="D299" s="298"/>
      <c r="E299" s="298"/>
      <c r="F299" s="127"/>
      <c r="G299" s="127"/>
      <c r="H299" s="298"/>
    </row>
    <row r="300" spans="1:8">
      <c r="A300" s="127"/>
      <c r="B300" s="127"/>
      <c r="C300" s="127"/>
      <c r="D300" s="298"/>
      <c r="E300" s="298"/>
      <c r="F300" s="127"/>
      <c r="G300" s="127"/>
      <c r="H300" s="298"/>
    </row>
    <row r="301" spans="1:8">
      <c r="A301" s="127"/>
      <c r="B301" s="127"/>
      <c r="C301" s="127"/>
      <c r="D301" s="298"/>
      <c r="E301" s="298"/>
      <c r="F301" s="127"/>
      <c r="G301" s="127"/>
      <c r="H301" s="298"/>
    </row>
    <row r="302" spans="1:8">
      <c r="A302" s="127"/>
      <c r="B302" s="127"/>
      <c r="C302" s="127"/>
      <c r="D302" s="298"/>
      <c r="E302" s="298"/>
      <c r="F302" s="127"/>
      <c r="G302" s="127"/>
      <c r="H302" s="298"/>
    </row>
    <row r="303" spans="1:8">
      <c r="A303" s="127"/>
      <c r="B303" s="127"/>
      <c r="C303" s="127"/>
      <c r="D303" s="298"/>
      <c r="E303" s="298"/>
      <c r="F303" s="127"/>
      <c r="G303" s="127"/>
      <c r="H303" s="298"/>
    </row>
    <row r="304" spans="1:8">
      <c r="A304" s="127"/>
      <c r="B304" s="127"/>
      <c r="C304" s="127"/>
      <c r="D304" s="298"/>
      <c r="E304" s="298"/>
      <c r="F304" s="127"/>
      <c r="G304" s="127"/>
      <c r="H304" s="298"/>
    </row>
    <row r="305" spans="1:8">
      <c r="A305" s="127"/>
      <c r="B305" s="127"/>
      <c r="C305" s="127"/>
      <c r="D305" s="298"/>
      <c r="E305" s="298"/>
      <c r="F305" s="127"/>
      <c r="G305" s="127"/>
      <c r="H305" s="298"/>
    </row>
    <row r="306" spans="1:8">
      <c r="A306" s="127"/>
      <c r="B306" s="127"/>
      <c r="C306" s="127"/>
      <c r="D306" s="298"/>
      <c r="E306" s="298"/>
      <c r="F306" s="127"/>
      <c r="G306" s="127"/>
      <c r="H306" s="298"/>
    </row>
    <row r="307" spans="1:8">
      <c r="A307" s="127"/>
      <c r="B307" s="127"/>
      <c r="C307" s="127"/>
      <c r="D307" s="298"/>
      <c r="E307" s="298"/>
      <c r="F307" s="127"/>
      <c r="G307" s="127"/>
      <c r="H307" s="298"/>
    </row>
    <row r="308" spans="1:8">
      <c r="A308" s="127"/>
      <c r="B308" s="127"/>
      <c r="C308" s="127"/>
      <c r="D308" s="298"/>
      <c r="E308" s="298"/>
      <c r="F308" s="127"/>
      <c r="G308" s="127"/>
      <c r="H308" s="298"/>
    </row>
    <row r="309" spans="1:8">
      <c r="A309" s="127"/>
      <c r="B309" s="127"/>
      <c r="C309" s="127"/>
      <c r="D309" s="298"/>
      <c r="E309" s="298"/>
      <c r="F309" s="127"/>
      <c r="G309" s="127"/>
      <c r="H309" s="298"/>
    </row>
    <row r="310" spans="1:8">
      <c r="A310" s="127"/>
      <c r="B310" s="127"/>
      <c r="C310" s="127"/>
      <c r="D310" s="298"/>
      <c r="E310" s="298"/>
      <c r="F310" s="127"/>
      <c r="G310" s="127"/>
      <c r="H310" s="298"/>
    </row>
    <row r="311" spans="1:8">
      <c r="A311" s="127"/>
      <c r="B311" s="127"/>
      <c r="C311" s="127"/>
      <c r="D311" s="298"/>
      <c r="E311" s="298"/>
      <c r="F311" s="127"/>
      <c r="G311" s="127"/>
      <c r="H311" s="298"/>
    </row>
    <row r="312" spans="1:8">
      <c r="A312" s="127"/>
      <c r="B312" s="127"/>
      <c r="C312" s="127"/>
      <c r="D312" s="298"/>
      <c r="E312" s="298"/>
      <c r="F312" s="127"/>
      <c r="G312" s="127"/>
      <c r="H312" s="298"/>
    </row>
    <row r="313" spans="1:8">
      <c r="A313" s="127"/>
      <c r="B313" s="127"/>
      <c r="C313" s="127"/>
      <c r="D313" s="298"/>
      <c r="E313" s="298"/>
      <c r="F313" s="127"/>
      <c r="G313" s="127"/>
      <c r="H313" s="298"/>
    </row>
    <row r="314" spans="1:8">
      <c r="A314" s="127"/>
      <c r="B314" s="127"/>
      <c r="C314" s="127"/>
      <c r="D314" s="298"/>
      <c r="E314" s="298"/>
      <c r="F314" s="127"/>
      <c r="G314" s="127"/>
      <c r="H314" s="298"/>
    </row>
    <row r="315" spans="1:8">
      <c r="A315" s="127"/>
      <c r="B315" s="127"/>
      <c r="C315" s="127"/>
      <c r="D315" s="298"/>
      <c r="E315" s="298"/>
      <c r="F315" s="127"/>
      <c r="G315" s="127"/>
      <c r="H315" s="298"/>
    </row>
    <row r="316" spans="1:8">
      <c r="A316" s="127"/>
      <c r="B316" s="127"/>
      <c r="C316" s="127"/>
      <c r="D316" s="298"/>
      <c r="E316" s="298"/>
      <c r="F316" s="127"/>
      <c r="G316" s="127"/>
      <c r="H316" s="298"/>
    </row>
    <row r="317" spans="1:8">
      <c r="A317" s="127"/>
      <c r="B317" s="127"/>
      <c r="C317" s="127"/>
      <c r="D317" s="298"/>
      <c r="E317" s="298"/>
      <c r="F317" s="127"/>
      <c r="G317" s="127"/>
      <c r="H317" s="298"/>
    </row>
    <row r="318" spans="1:8">
      <c r="A318" s="127"/>
      <c r="B318" s="127"/>
      <c r="C318" s="127"/>
      <c r="D318" s="298"/>
      <c r="E318" s="298"/>
      <c r="F318" s="127"/>
      <c r="G318" s="127"/>
      <c r="H318" s="298"/>
    </row>
    <row r="319" spans="1:8">
      <c r="A319" s="127"/>
      <c r="B319" s="127"/>
      <c r="C319" s="127"/>
      <c r="D319" s="298"/>
      <c r="E319" s="298"/>
      <c r="F319" s="127"/>
      <c r="G319" s="127"/>
      <c r="H319" s="298"/>
    </row>
    <row r="320" spans="1:8">
      <c r="A320" s="127"/>
      <c r="B320" s="127"/>
      <c r="C320" s="127"/>
      <c r="D320" s="298"/>
      <c r="E320" s="298"/>
      <c r="F320" s="127"/>
      <c r="G320" s="127"/>
      <c r="H320" s="298"/>
    </row>
    <row r="321" spans="1:8">
      <c r="A321" s="127"/>
      <c r="B321" s="127"/>
      <c r="C321" s="127"/>
      <c r="D321" s="298"/>
      <c r="E321" s="298"/>
      <c r="F321" s="127"/>
      <c r="G321" s="127"/>
      <c r="H321" s="298"/>
    </row>
    <row r="322" spans="1:8">
      <c r="A322" s="127"/>
      <c r="B322" s="127"/>
      <c r="C322" s="127"/>
      <c r="D322" s="298"/>
      <c r="E322" s="298"/>
      <c r="F322" s="127"/>
      <c r="G322" s="127"/>
      <c r="H322" s="298"/>
    </row>
    <row r="323" spans="1:8">
      <c r="A323" s="127"/>
      <c r="B323" s="127"/>
      <c r="C323" s="127"/>
      <c r="D323" s="298"/>
      <c r="E323" s="298"/>
      <c r="F323" s="127"/>
      <c r="G323" s="127"/>
      <c r="H323" s="298"/>
    </row>
    <row r="324" spans="1:8">
      <c r="A324" s="127"/>
      <c r="B324" s="127"/>
      <c r="C324" s="127"/>
      <c r="D324" s="298"/>
      <c r="E324" s="298"/>
      <c r="F324" s="127"/>
      <c r="G324" s="127"/>
      <c r="H324" s="298"/>
    </row>
    <row r="325" spans="1:8">
      <c r="A325" s="127"/>
      <c r="B325" s="127"/>
      <c r="C325" s="127"/>
      <c r="D325" s="298"/>
      <c r="E325" s="298"/>
      <c r="F325" s="127"/>
      <c r="G325" s="127"/>
      <c r="H325" s="298"/>
    </row>
    <row r="326" spans="1:8">
      <c r="A326" s="127"/>
      <c r="B326" s="127"/>
      <c r="C326" s="127"/>
      <c r="D326" s="298"/>
      <c r="E326" s="298"/>
      <c r="F326" s="127"/>
      <c r="G326" s="127"/>
      <c r="H326" s="298"/>
    </row>
    <row r="327" spans="1:8">
      <c r="A327" s="127"/>
      <c r="B327" s="127"/>
      <c r="C327" s="127"/>
      <c r="D327" s="298"/>
      <c r="E327" s="298"/>
      <c r="F327" s="127"/>
      <c r="G327" s="127"/>
      <c r="H327" s="298"/>
    </row>
    <row r="328" spans="1:8">
      <c r="A328" s="127"/>
      <c r="B328" s="127"/>
      <c r="C328" s="127"/>
      <c r="D328" s="298"/>
      <c r="E328" s="298"/>
      <c r="F328" s="127"/>
      <c r="G328" s="127"/>
      <c r="H328" s="298"/>
    </row>
    <row r="329" spans="1:8">
      <c r="A329" s="127"/>
      <c r="B329" s="127"/>
      <c r="C329" s="127"/>
      <c r="D329" s="298"/>
      <c r="E329" s="298"/>
      <c r="F329" s="127"/>
      <c r="G329" s="127"/>
      <c r="H329" s="298"/>
    </row>
    <row r="330" spans="1:8">
      <c r="A330" s="127"/>
      <c r="B330" s="127"/>
      <c r="C330" s="127"/>
      <c r="D330" s="298"/>
      <c r="E330" s="298"/>
      <c r="F330" s="127"/>
      <c r="G330" s="127"/>
      <c r="H330" s="298"/>
    </row>
    <row r="331" spans="1:8">
      <c r="A331" s="127"/>
      <c r="B331" s="127"/>
      <c r="C331" s="127"/>
      <c r="D331" s="298"/>
      <c r="E331" s="298"/>
      <c r="F331" s="127"/>
      <c r="G331" s="127"/>
      <c r="H331" s="298"/>
    </row>
    <row r="332" spans="1:8">
      <c r="A332" s="127"/>
      <c r="B332" s="127"/>
      <c r="C332" s="127"/>
      <c r="D332" s="298"/>
      <c r="E332" s="298"/>
      <c r="F332" s="127"/>
      <c r="G332" s="127"/>
      <c r="H332" s="298"/>
    </row>
    <row r="333" spans="1:8">
      <c r="A333" s="127"/>
      <c r="B333" s="127"/>
      <c r="C333" s="127"/>
      <c r="D333" s="298"/>
      <c r="E333" s="298"/>
      <c r="F333" s="127"/>
      <c r="G333" s="127"/>
      <c r="H333" s="298"/>
    </row>
    <row r="334" spans="1:8">
      <c r="A334" s="127"/>
      <c r="B334" s="127"/>
      <c r="C334" s="127"/>
      <c r="D334" s="298"/>
      <c r="E334" s="298"/>
      <c r="F334" s="127"/>
      <c r="G334" s="127"/>
      <c r="H334" s="298"/>
    </row>
    <row r="335" spans="1:8">
      <c r="A335" s="127"/>
      <c r="B335" s="127"/>
      <c r="C335" s="127"/>
      <c r="D335" s="298"/>
      <c r="E335" s="298"/>
      <c r="F335" s="127"/>
      <c r="G335" s="127"/>
      <c r="H335" s="298"/>
    </row>
    <row r="336" spans="1:8">
      <c r="A336" s="127"/>
      <c r="B336" s="127"/>
      <c r="C336" s="127"/>
      <c r="D336" s="298"/>
      <c r="E336" s="298"/>
      <c r="F336" s="127"/>
      <c r="G336" s="127"/>
      <c r="H336" s="298"/>
    </row>
    <row r="337" spans="1:8">
      <c r="A337" s="127"/>
      <c r="B337" s="127"/>
      <c r="C337" s="127"/>
      <c r="D337" s="298"/>
      <c r="E337" s="298"/>
      <c r="F337" s="127"/>
      <c r="G337" s="127"/>
      <c r="H337" s="298"/>
    </row>
    <row r="338" spans="1:8">
      <c r="A338" s="127"/>
      <c r="B338" s="127"/>
      <c r="C338" s="127"/>
      <c r="D338" s="298"/>
      <c r="E338" s="298"/>
      <c r="F338" s="127"/>
      <c r="G338" s="127"/>
      <c r="H338" s="298"/>
    </row>
    <row r="339" spans="1:8">
      <c r="A339" s="127"/>
      <c r="B339" s="127"/>
      <c r="C339" s="127"/>
      <c r="D339" s="298"/>
      <c r="E339" s="298"/>
      <c r="F339" s="127"/>
      <c r="G339" s="127"/>
      <c r="H339" s="298"/>
    </row>
    <row r="340" spans="1:8">
      <c r="A340" s="127"/>
      <c r="B340" s="127"/>
      <c r="C340" s="127"/>
      <c r="D340" s="298"/>
      <c r="E340" s="298"/>
      <c r="F340" s="127"/>
      <c r="G340" s="127"/>
      <c r="H340" s="298"/>
    </row>
    <row r="341" spans="1:8">
      <c r="A341" s="127"/>
      <c r="B341" s="127"/>
      <c r="C341" s="127"/>
      <c r="D341" s="298"/>
      <c r="E341" s="298"/>
      <c r="F341" s="127"/>
      <c r="G341" s="127"/>
      <c r="H341" s="298"/>
    </row>
    <row r="342" spans="1:8">
      <c r="A342" s="127"/>
      <c r="B342" s="127"/>
      <c r="C342" s="127"/>
      <c r="D342" s="298"/>
      <c r="E342" s="298"/>
      <c r="F342" s="127"/>
      <c r="G342" s="127"/>
      <c r="H342" s="298"/>
    </row>
    <row r="343" spans="1:8">
      <c r="A343" s="127"/>
      <c r="B343" s="127"/>
      <c r="C343" s="127"/>
      <c r="D343" s="298"/>
      <c r="E343" s="298"/>
      <c r="F343" s="127"/>
      <c r="G343" s="127"/>
      <c r="H343" s="298"/>
    </row>
    <row r="344" spans="1:8">
      <c r="A344" s="127"/>
      <c r="B344" s="127"/>
      <c r="C344" s="127"/>
      <c r="D344" s="298"/>
      <c r="E344" s="298"/>
      <c r="F344" s="127"/>
      <c r="G344" s="127"/>
      <c r="H344" s="298"/>
    </row>
    <row r="345" spans="1:8">
      <c r="A345" s="127"/>
      <c r="B345" s="127"/>
      <c r="C345" s="127"/>
      <c r="D345" s="298"/>
      <c r="E345" s="298"/>
      <c r="F345" s="127"/>
      <c r="G345" s="127"/>
      <c r="H345" s="298"/>
    </row>
    <row r="346" spans="1:8">
      <c r="A346" s="127"/>
      <c r="B346" s="127"/>
      <c r="C346" s="127"/>
      <c r="D346" s="298"/>
      <c r="E346" s="298"/>
      <c r="F346" s="127"/>
      <c r="G346" s="127"/>
      <c r="H346" s="298"/>
    </row>
    <row r="347" spans="1:8">
      <c r="A347" s="127"/>
      <c r="B347" s="127"/>
      <c r="C347" s="127"/>
      <c r="D347" s="298"/>
      <c r="E347" s="298"/>
      <c r="F347" s="127"/>
      <c r="G347" s="127"/>
      <c r="H347" s="298"/>
    </row>
    <row r="348" spans="1:8">
      <c r="A348" s="127"/>
      <c r="B348" s="127"/>
      <c r="C348" s="127"/>
      <c r="D348" s="298"/>
      <c r="E348" s="298"/>
      <c r="F348" s="127"/>
      <c r="G348" s="127"/>
      <c r="H348" s="298"/>
    </row>
    <row r="349" spans="1:8">
      <c r="A349" s="127"/>
      <c r="B349" s="127"/>
      <c r="C349" s="127"/>
      <c r="D349" s="298"/>
      <c r="E349" s="298"/>
      <c r="F349" s="127"/>
      <c r="G349" s="127"/>
      <c r="H349" s="298"/>
    </row>
    <row r="350" spans="1:8">
      <c r="A350" s="127"/>
      <c r="B350" s="127"/>
      <c r="C350" s="127"/>
      <c r="D350" s="298"/>
      <c r="E350" s="298"/>
      <c r="F350" s="127"/>
      <c r="G350" s="127"/>
      <c r="H350" s="298"/>
    </row>
    <row r="351" spans="1:8">
      <c r="A351" s="127"/>
      <c r="B351" s="127"/>
      <c r="C351" s="127"/>
      <c r="D351" s="298"/>
      <c r="E351" s="298"/>
      <c r="F351" s="127"/>
      <c r="G351" s="127"/>
      <c r="H351" s="298"/>
    </row>
    <row r="352" spans="1:8">
      <c r="A352" s="127"/>
      <c r="B352" s="127"/>
      <c r="C352" s="127"/>
      <c r="D352" s="298"/>
      <c r="E352" s="298"/>
      <c r="F352" s="127"/>
      <c r="G352" s="127"/>
      <c r="H352" s="298"/>
    </row>
    <row r="353" spans="1:8">
      <c r="A353" s="127"/>
      <c r="B353" s="127"/>
      <c r="C353" s="127"/>
      <c r="D353" s="298"/>
      <c r="E353" s="298"/>
      <c r="F353" s="127"/>
      <c r="G353" s="127"/>
      <c r="H353" s="298"/>
    </row>
    <row r="354" spans="1:8">
      <c r="A354" s="127"/>
      <c r="B354" s="127"/>
      <c r="C354" s="127"/>
      <c r="D354" s="298"/>
      <c r="E354" s="298"/>
      <c r="F354" s="127"/>
      <c r="G354" s="127"/>
      <c r="H354" s="298"/>
    </row>
    <row r="355" spans="1:8">
      <c r="A355" s="127"/>
      <c r="B355" s="127"/>
      <c r="C355" s="127"/>
      <c r="D355" s="298"/>
      <c r="E355" s="298"/>
      <c r="F355" s="127"/>
      <c r="G355" s="127"/>
      <c r="H355" s="298"/>
    </row>
    <row r="356" spans="1:8">
      <c r="A356" s="127"/>
      <c r="B356" s="127"/>
      <c r="C356" s="127"/>
      <c r="D356" s="298"/>
      <c r="E356" s="298"/>
      <c r="F356" s="127"/>
      <c r="G356" s="127"/>
      <c r="H356" s="298"/>
    </row>
    <row r="357" spans="1:8">
      <c r="A357" s="127"/>
      <c r="B357" s="127"/>
      <c r="C357" s="127"/>
      <c r="D357" s="298"/>
      <c r="E357" s="298"/>
      <c r="F357" s="127"/>
      <c r="G357" s="127"/>
      <c r="H357" s="298"/>
    </row>
    <row r="358" spans="1:8">
      <c r="A358" s="127"/>
      <c r="B358" s="127"/>
      <c r="C358" s="127"/>
      <c r="D358" s="298"/>
      <c r="E358" s="298"/>
      <c r="F358" s="127"/>
      <c r="G358" s="127"/>
      <c r="H358" s="298"/>
    </row>
    <row r="359" spans="1:8">
      <c r="A359" s="127"/>
      <c r="B359" s="127"/>
      <c r="C359" s="127"/>
      <c r="D359" s="298"/>
      <c r="E359" s="298"/>
      <c r="F359" s="127"/>
      <c r="G359" s="127"/>
      <c r="H359" s="298"/>
    </row>
    <row r="360" spans="1:8">
      <c r="A360" s="127"/>
      <c r="B360" s="127"/>
      <c r="C360" s="127"/>
      <c r="D360" s="298"/>
      <c r="E360" s="298"/>
      <c r="F360" s="127"/>
      <c r="G360" s="127"/>
      <c r="H360" s="298"/>
    </row>
    <row r="361" spans="1:8">
      <c r="A361" s="127"/>
      <c r="B361" s="127"/>
      <c r="C361" s="127"/>
      <c r="D361" s="298"/>
      <c r="E361" s="298"/>
      <c r="F361" s="127"/>
      <c r="G361" s="127"/>
      <c r="H361" s="298"/>
    </row>
    <row r="362" spans="1:8">
      <c r="A362" s="127"/>
      <c r="B362" s="127"/>
      <c r="C362" s="127"/>
      <c r="D362" s="298"/>
      <c r="E362" s="298"/>
      <c r="F362" s="127"/>
      <c r="G362" s="127"/>
      <c r="H362" s="298"/>
    </row>
    <row r="363" spans="1:8">
      <c r="A363" s="127"/>
      <c r="B363" s="127"/>
      <c r="C363" s="127"/>
      <c r="D363" s="298"/>
      <c r="E363" s="298"/>
      <c r="F363" s="127"/>
      <c r="G363" s="127"/>
      <c r="H363" s="298"/>
    </row>
    <row r="364" spans="1:8">
      <c r="A364" s="127"/>
      <c r="B364" s="127"/>
      <c r="C364" s="127"/>
      <c r="D364" s="298"/>
      <c r="E364" s="298"/>
      <c r="F364" s="127"/>
      <c r="G364" s="127"/>
      <c r="H364" s="298"/>
    </row>
    <row r="365" spans="1:8">
      <c r="A365" s="127"/>
      <c r="B365" s="127"/>
      <c r="C365" s="127"/>
      <c r="D365" s="298"/>
      <c r="E365" s="298"/>
      <c r="F365" s="127"/>
      <c r="G365" s="127"/>
      <c r="H365" s="298"/>
    </row>
    <row r="366" spans="1:8">
      <c r="A366" s="127"/>
      <c r="B366" s="127"/>
      <c r="C366" s="127"/>
      <c r="D366" s="298"/>
      <c r="E366" s="298"/>
      <c r="F366" s="127"/>
      <c r="G366" s="127"/>
      <c r="H366" s="298"/>
    </row>
    <row r="367" spans="1:8">
      <c r="A367" s="127"/>
      <c r="B367" s="127"/>
      <c r="C367" s="127"/>
      <c r="D367" s="298"/>
      <c r="E367" s="298"/>
      <c r="F367" s="127"/>
      <c r="G367" s="127"/>
      <c r="H367" s="298"/>
    </row>
    <row r="368" spans="1:8">
      <c r="A368" s="127"/>
      <c r="B368" s="127"/>
      <c r="C368" s="127"/>
      <c r="D368" s="298"/>
      <c r="E368" s="298"/>
      <c r="F368" s="127"/>
      <c r="G368" s="127"/>
      <c r="H368" s="298"/>
    </row>
    <row r="369" spans="1:8">
      <c r="A369" s="127"/>
      <c r="B369" s="127"/>
      <c r="C369" s="127"/>
      <c r="D369" s="298"/>
      <c r="E369" s="298"/>
      <c r="F369" s="127"/>
      <c r="G369" s="127"/>
      <c r="H369" s="298"/>
    </row>
    <row r="370" spans="1:8">
      <c r="A370" s="127"/>
      <c r="B370" s="127"/>
      <c r="C370" s="127"/>
      <c r="D370" s="298"/>
      <c r="E370" s="298"/>
      <c r="F370" s="127"/>
      <c r="G370" s="127"/>
      <c r="H370" s="298"/>
    </row>
    <row r="371" spans="1:8">
      <c r="A371" s="127"/>
      <c r="B371" s="127"/>
      <c r="C371" s="127"/>
      <c r="D371" s="298"/>
      <c r="E371" s="298"/>
      <c r="F371" s="127"/>
      <c r="G371" s="127"/>
      <c r="H371" s="298"/>
    </row>
    <row r="372" spans="1:8">
      <c r="A372" s="127"/>
      <c r="B372" s="127"/>
      <c r="C372" s="127"/>
      <c r="D372" s="298"/>
      <c r="E372" s="298"/>
      <c r="F372" s="127"/>
      <c r="G372" s="127"/>
      <c r="H372" s="298"/>
    </row>
    <row r="373" spans="1:8">
      <c r="A373" s="127"/>
      <c r="B373" s="127"/>
      <c r="C373" s="127"/>
      <c r="D373" s="298"/>
      <c r="E373" s="298"/>
      <c r="F373" s="127"/>
      <c r="G373" s="127"/>
      <c r="H373" s="298"/>
    </row>
    <row r="374" spans="1:8">
      <c r="A374" s="127"/>
      <c r="B374" s="127"/>
      <c r="C374" s="127"/>
      <c r="D374" s="298"/>
      <c r="E374" s="298"/>
      <c r="F374" s="127"/>
      <c r="G374" s="127"/>
      <c r="H374" s="298"/>
    </row>
    <row r="375" spans="1:8">
      <c r="A375" s="127"/>
      <c r="B375" s="127"/>
      <c r="C375" s="127"/>
      <c r="D375" s="298"/>
      <c r="E375" s="298"/>
      <c r="F375" s="127"/>
      <c r="G375" s="127"/>
      <c r="H375" s="298"/>
    </row>
    <row r="376" spans="1:8">
      <c r="A376" s="127"/>
      <c r="B376" s="127"/>
      <c r="C376" s="127"/>
      <c r="D376" s="298"/>
      <c r="E376" s="298"/>
      <c r="F376" s="127"/>
      <c r="G376" s="127"/>
      <c r="H376" s="298"/>
    </row>
    <row r="377" spans="1:8">
      <c r="A377" s="127"/>
      <c r="B377" s="127"/>
      <c r="C377" s="127"/>
      <c r="D377" s="298"/>
      <c r="E377" s="298"/>
      <c r="F377" s="127"/>
      <c r="G377" s="127"/>
      <c r="H377" s="298"/>
    </row>
    <row r="378" spans="1:8">
      <c r="A378" s="127"/>
      <c r="B378" s="127"/>
      <c r="C378" s="127"/>
      <c r="D378" s="298"/>
      <c r="E378" s="298"/>
      <c r="F378" s="127"/>
      <c r="G378" s="127"/>
      <c r="H378" s="298"/>
    </row>
    <row r="379" spans="1:8">
      <c r="A379" s="127"/>
      <c r="B379" s="127"/>
      <c r="C379" s="127"/>
      <c r="D379" s="298"/>
      <c r="E379" s="298"/>
      <c r="F379" s="127"/>
      <c r="G379" s="127"/>
      <c r="H379" s="298"/>
    </row>
    <row r="380" spans="1:8">
      <c r="A380" s="127"/>
      <c r="B380" s="127"/>
      <c r="C380" s="127"/>
      <c r="D380" s="298"/>
      <c r="E380" s="298"/>
      <c r="F380" s="127"/>
      <c r="G380" s="127"/>
      <c r="H380" s="298"/>
    </row>
    <row r="381" spans="1:8">
      <c r="A381" s="127"/>
      <c r="B381" s="127"/>
      <c r="C381" s="127"/>
      <c r="D381" s="298"/>
      <c r="E381" s="298"/>
      <c r="F381" s="127"/>
      <c r="G381" s="127"/>
      <c r="H381" s="298"/>
    </row>
    <row r="382" spans="1:8">
      <c r="A382" s="127"/>
      <c r="B382" s="127"/>
      <c r="C382" s="127"/>
      <c r="D382" s="298"/>
      <c r="E382" s="298"/>
      <c r="F382" s="127"/>
      <c r="G382" s="127"/>
      <c r="H382" s="298"/>
    </row>
    <row r="383" spans="1:8">
      <c r="A383" s="127"/>
      <c r="B383" s="127"/>
      <c r="C383" s="127"/>
      <c r="D383" s="298"/>
      <c r="E383" s="298"/>
      <c r="F383" s="127"/>
      <c r="G383" s="127"/>
      <c r="H383" s="298"/>
    </row>
    <row r="384" spans="1:8">
      <c r="A384" s="127"/>
      <c r="B384" s="127"/>
      <c r="C384" s="127"/>
      <c r="D384" s="298"/>
      <c r="E384" s="298"/>
      <c r="F384" s="127"/>
      <c r="G384" s="127"/>
      <c r="H384" s="298"/>
    </row>
    <row r="385" spans="1:8">
      <c r="A385" s="127"/>
      <c r="B385" s="127"/>
      <c r="C385" s="127"/>
      <c r="D385" s="298"/>
      <c r="E385" s="298"/>
      <c r="F385" s="127"/>
      <c r="G385" s="127"/>
      <c r="H385" s="298"/>
    </row>
    <row r="386" spans="1:8">
      <c r="A386" s="127"/>
      <c r="B386" s="127"/>
      <c r="C386" s="127"/>
      <c r="D386" s="298"/>
      <c r="E386" s="298"/>
      <c r="F386" s="127"/>
      <c r="G386" s="127"/>
      <c r="H386" s="298"/>
    </row>
    <row r="387" spans="1:8">
      <c r="A387" s="127"/>
      <c r="B387" s="127"/>
      <c r="C387" s="127"/>
      <c r="D387" s="298"/>
      <c r="E387" s="298"/>
      <c r="F387" s="127"/>
      <c r="G387" s="127"/>
      <c r="H387" s="298"/>
    </row>
    <row r="388" spans="1:8">
      <c r="A388" s="127"/>
      <c r="B388" s="127"/>
      <c r="C388" s="127"/>
      <c r="D388" s="298"/>
      <c r="E388" s="298"/>
      <c r="F388" s="127"/>
      <c r="G388" s="127"/>
      <c r="H388" s="298"/>
    </row>
    <row r="389" spans="1:8">
      <c r="A389" s="127"/>
      <c r="B389" s="127"/>
      <c r="C389" s="127"/>
      <c r="D389" s="298"/>
      <c r="E389" s="298"/>
      <c r="F389" s="127"/>
      <c r="G389" s="127"/>
      <c r="H389" s="298"/>
    </row>
    <row r="390" spans="1:8">
      <c r="A390" s="127"/>
      <c r="B390" s="127"/>
      <c r="C390" s="127"/>
      <c r="D390" s="298"/>
      <c r="E390" s="298"/>
      <c r="F390" s="127"/>
      <c r="G390" s="127"/>
      <c r="H390" s="298"/>
    </row>
    <row r="391" spans="1:8">
      <c r="A391" s="127"/>
      <c r="B391" s="127"/>
      <c r="C391" s="127"/>
      <c r="D391" s="298"/>
      <c r="E391" s="298"/>
      <c r="F391" s="127"/>
      <c r="G391" s="127"/>
      <c r="H391" s="298"/>
    </row>
    <row r="392" spans="1:8">
      <c r="A392" s="127"/>
      <c r="B392" s="127"/>
      <c r="C392" s="127"/>
      <c r="D392" s="298"/>
      <c r="E392" s="298"/>
      <c r="F392" s="127"/>
      <c r="G392" s="127"/>
      <c r="H392" s="298"/>
    </row>
    <row r="393" spans="1:8">
      <c r="A393" s="127"/>
      <c r="B393" s="127"/>
      <c r="C393" s="127"/>
      <c r="D393" s="298"/>
      <c r="E393" s="298"/>
      <c r="F393" s="127"/>
      <c r="G393" s="127"/>
      <c r="H393" s="298"/>
    </row>
    <row r="394" spans="1:8">
      <c r="A394" s="127"/>
      <c r="B394" s="127"/>
      <c r="C394" s="127"/>
      <c r="D394" s="298"/>
      <c r="E394" s="298"/>
      <c r="F394" s="127"/>
      <c r="G394" s="127"/>
      <c r="H394" s="298"/>
    </row>
    <row r="395" spans="1:8">
      <c r="A395" s="127"/>
      <c r="B395" s="127"/>
      <c r="C395" s="127"/>
      <c r="D395" s="298"/>
      <c r="E395" s="298"/>
      <c r="F395" s="127"/>
      <c r="G395" s="127"/>
      <c r="H395" s="298"/>
    </row>
    <row r="396" spans="1:8">
      <c r="A396" s="127"/>
      <c r="B396" s="127"/>
      <c r="C396" s="127"/>
      <c r="D396" s="298"/>
      <c r="E396" s="298"/>
      <c r="F396" s="127"/>
      <c r="G396" s="127"/>
      <c r="H396" s="298"/>
    </row>
    <row r="397" spans="1:8">
      <c r="A397" s="127"/>
      <c r="B397" s="127"/>
      <c r="C397" s="127"/>
      <c r="D397" s="298"/>
      <c r="E397" s="298"/>
      <c r="F397" s="127"/>
      <c r="G397" s="127"/>
      <c r="H397" s="298"/>
    </row>
    <row r="398" spans="1:8">
      <c r="A398" s="127"/>
      <c r="B398" s="127"/>
      <c r="C398" s="127"/>
      <c r="D398" s="298"/>
      <c r="E398" s="298"/>
      <c r="F398" s="127"/>
      <c r="G398" s="127"/>
      <c r="H398" s="298"/>
    </row>
    <row r="399" spans="1:8">
      <c r="A399" s="127"/>
      <c r="B399" s="127"/>
      <c r="C399" s="127"/>
      <c r="D399" s="298"/>
      <c r="E399" s="298"/>
      <c r="F399" s="127"/>
      <c r="G399" s="127"/>
      <c r="H399" s="298"/>
    </row>
    <row r="400" spans="1:8">
      <c r="A400" s="127"/>
      <c r="B400" s="127"/>
      <c r="C400" s="127"/>
      <c r="D400" s="298"/>
      <c r="E400" s="298"/>
      <c r="F400" s="127"/>
      <c r="G400" s="127"/>
      <c r="H400" s="298"/>
    </row>
    <row r="401" spans="1:8">
      <c r="A401" s="127"/>
      <c r="B401" s="127"/>
      <c r="C401" s="127"/>
      <c r="D401" s="298"/>
      <c r="E401" s="298"/>
      <c r="F401" s="127"/>
      <c r="G401" s="127"/>
      <c r="H401" s="298"/>
    </row>
    <row r="402" spans="1:8">
      <c r="A402" s="127"/>
      <c r="B402" s="127"/>
      <c r="C402" s="127"/>
      <c r="D402" s="298"/>
      <c r="E402" s="298"/>
      <c r="F402" s="127"/>
      <c r="G402" s="127"/>
      <c r="H402" s="298"/>
    </row>
    <row r="403" spans="1:8">
      <c r="A403" s="127"/>
      <c r="B403" s="127"/>
      <c r="C403" s="127"/>
      <c r="D403" s="298"/>
      <c r="E403" s="298"/>
      <c r="F403" s="127"/>
      <c r="G403" s="127"/>
      <c r="H403" s="298"/>
    </row>
    <row r="404" spans="1:8">
      <c r="A404" s="127"/>
      <c r="B404" s="127"/>
      <c r="C404" s="127"/>
      <c r="D404" s="298"/>
      <c r="E404" s="298"/>
      <c r="F404" s="127"/>
      <c r="G404" s="127"/>
      <c r="H404" s="298"/>
    </row>
    <row r="405" spans="1:8">
      <c r="A405" s="127"/>
      <c r="B405" s="127"/>
      <c r="C405" s="127"/>
      <c r="D405" s="298"/>
      <c r="E405" s="298"/>
      <c r="F405" s="127"/>
      <c r="G405" s="127"/>
      <c r="H405" s="298"/>
    </row>
    <row r="406" spans="1:8">
      <c r="A406" s="127"/>
      <c r="B406" s="127"/>
      <c r="C406" s="127"/>
      <c r="D406" s="298"/>
      <c r="E406" s="298"/>
      <c r="F406" s="127"/>
      <c r="G406" s="127"/>
      <c r="H406" s="298"/>
    </row>
    <row r="407" spans="1:8">
      <c r="A407" s="127"/>
      <c r="B407" s="127"/>
      <c r="C407" s="127"/>
      <c r="D407" s="298"/>
      <c r="E407" s="298"/>
      <c r="F407" s="127"/>
      <c r="G407" s="127"/>
      <c r="H407" s="298"/>
    </row>
    <row r="408" spans="1:8">
      <c r="A408" s="127"/>
      <c r="B408" s="127"/>
      <c r="C408" s="127"/>
      <c r="D408" s="298"/>
      <c r="E408" s="298"/>
      <c r="F408" s="127"/>
      <c r="G408" s="127"/>
      <c r="H408" s="298"/>
    </row>
    <row r="409" spans="1:8">
      <c r="A409" s="127"/>
      <c r="B409" s="127"/>
      <c r="C409" s="127"/>
      <c r="D409" s="298"/>
      <c r="E409" s="298"/>
      <c r="F409" s="127"/>
      <c r="G409" s="127"/>
      <c r="H409" s="298"/>
    </row>
    <row r="410" spans="1:8">
      <c r="A410" s="127"/>
      <c r="B410" s="127"/>
      <c r="C410" s="127"/>
      <c r="D410" s="298"/>
      <c r="E410" s="298"/>
      <c r="F410" s="127"/>
      <c r="G410" s="127"/>
      <c r="H410" s="298"/>
    </row>
    <row r="411" spans="1:8">
      <c r="A411" s="127"/>
      <c r="B411" s="127"/>
      <c r="C411" s="127"/>
      <c r="D411" s="298"/>
      <c r="E411" s="298"/>
      <c r="F411" s="127"/>
      <c r="G411" s="127"/>
      <c r="H411" s="298"/>
    </row>
    <row r="412" spans="1:8">
      <c r="A412" s="127"/>
      <c r="B412" s="127"/>
      <c r="C412" s="127"/>
      <c r="D412" s="298"/>
      <c r="E412" s="298"/>
      <c r="F412" s="127"/>
      <c r="G412" s="127"/>
      <c r="H412" s="298"/>
    </row>
    <row r="413" spans="1:8">
      <c r="A413" s="127"/>
      <c r="B413" s="127"/>
      <c r="C413" s="127"/>
      <c r="D413" s="298"/>
      <c r="E413" s="298"/>
      <c r="F413" s="127"/>
      <c r="G413" s="127"/>
      <c r="H413" s="298"/>
    </row>
    <row r="414" spans="1:8">
      <c r="A414" s="127"/>
      <c r="B414" s="127"/>
      <c r="C414" s="127"/>
      <c r="D414" s="298"/>
      <c r="E414" s="298"/>
      <c r="F414" s="127"/>
      <c r="G414" s="127"/>
      <c r="H414" s="298"/>
    </row>
    <row r="415" spans="1:8">
      <c r="A415" s="127"/>
      <c r="B415" s="127"/>
      <c r="C415" s="127"/>
      <c r="D415" s="298"/>
      <c r="E415" s="298"/>
      <c r="F415" s="127"/>
      <c r="G415" s="127"/>
      <c r="H415" s="298"/>
    </row>
    <row r="416" spans="1:8">
      <c r="A416" s="127"/>
      <c r="B416" s="127"/>
      <c r="C416" s="127"/>
      <c r="D416" s="298"/>
      <c r="E416" s="298"/>
      <c r="F416" s="127"/>
      <c r="G416" s="127"/>
      <c r="H416" s="298"/>
    </row>
    <row r="417" spans="1:8">
      <c r="A417" s="127"/>
      <c r="B417" s="127"/>
      <c r="C417" s="127"/>
      <c r="D417" s="298"/>
      <c r="E417" s="298"/>
      <c r="F417" s="127"/>
      <c r="G417" s="127"/>
      <c r="H417" s="298"/>
    </row>
    <row r="418" spans="1:8">
      <c r="A418" s="127"/>
      <c r="B418" s="127"/>
      <c r="C418" s="127"/>
      <c r="D418" s="298"/>
      <c r="E418" s="298"/>
      <c r="F418" s="127"/>
      <c r="G418" s="127"/>
      <c r="H418" s="298"/>
    </row>
    <row r="419" spans="1:8">
      <c r="A419" s="127"/>
      <c r="B419" s="127"/>
      <c r="C419" s="127"/>
      <c r="D419" s="298"/>
      <c r="E419" s="298"/>
      <c r="F419" s="127"/>
      <c r="G419" s="127"/>
      <c r="H419" s="298"/>
    </row>
    <row r="420" spans="1:8">
      <c r="A420" s="127"/>
      <c r="B420" s="127"/>
      <c r="C420" s="127"/>
      <c r="D420" s="298"/>
      <c r="E420" s="298"/>
      <c r="F420" s="127"/>
      <c r="G420" s="127"/>
      <c r="H420" s="298"/>
    </row>
    <row r="421" spans="1:8">
      <c r="A421" s="127"/>
      <c r="B421" s="127"/>
      <c r="C421" s="127"/>
      <c r="D421" s="298"/>
      <c r="E421" s="298"/>
      <c r="F421" s="127"/>
      <c r="G421" s="127"/>
      <c r="H421" s="298"/>
    </row>
    <row r="422" spans="1:8">
      <c r="A422" s="127"/>
      <c r="B422" s="127"/>
      <c r="C422" s="127"/>
      <c r="D422" s="298"/>
      <c r="E422" s="298"/>
      <c r="F422" s="127"/>
      <c r="G422" s="127"/>
      <c r="H422" s="298"/>
    </row>
    <row r="423" spans="1:8">
      <c r="A423" s="127"/>
      <c r="B423" s="127"/>
      <c r="C423" s="127"/>
      <c r="D423" s="298"/>
      <c r="E423" s="298"/>
      <c r="F423" s="127"/>
      <c r="G423" s="127"/>
      <c r="H423" s="298"/>
    </row>
    <row r="424" spans="1:8">
      <c r="A424" s="127"/>
      <c r="B424" s="127"/>
      <c r="C424" s="127"/>
      <c r="D424" s="298"/>
      <c r="E424" s="298"/>
      <c r="F424" s="127"/>
      <c r="G424" s="127"/>
      <c r="H424" s="298"/>
    </row>
    <row r="425" spans="1:8">
      <c r="A425" s="127"/>
      <c r="B425" s="127"/>
      <c r="C425" s="127"/>
      <c r="D425" s="298"/>
      <c r="E425" s="298"/>
      <c r="F425" s="127"/>
      <c r="G425" s="127"/>
      <c r="H425" s="298"/>
    </row>
    <row r="426" spans="1:8">
      <c r="A426" s="127"/>
      <c r="B426" s="127"/>
      <c r="C426" s="127"/>
      <c r="D426" s="298"/>
      <c r="E426" s="298"/>
      <c r="F426" s="127"/>
      <c r="G426" s="127"/>
      <c r="H426" s="298"/>
    </row>
    <row r="427" spans="1:8">
      <c r="A427" s="127"/>
      <c r="B427" s="127"/>
      <c r="C427" s="127"/>
      <c r="D427" s="298"/>
      <c r="E427" s="298"/>
      <c r="F427" s="127"/>
      <c r="G427" s="127"/>
      <c r="H427" s="298"/>
    </row>
    <row r="428" spans="1:8">
      <c r="A428" s="127"/>
      <c r="B428" s="127"/>
      <c r="C428" s="127"/>
      <c r="D428" s="298"/>
      <c r="E428" s="298"/>
      <c r="F428" s="127"/>
      <c r="G428" s="127"/>
      <c r="H428" s="298"/>
    </row>
    <row r="429" spans="1:8">
      <c r="A429" s="127"/>
      <c r="B429" s="127"/>
      <c r="C429" s="127"/>
      <c r="D429" s="298"/>
      <c r="E429" s="298"/>
      <c r="F429" s="127"/>
      <c r="G429" s="127"/>
      <c r="H429" s="298"/>
    </row>
    <row r="430" spans="1:8">
      <c r="A430" s="127"/>
      <c r="B430" s="127"/>
      <c r="C430" s="127"/>
      <c r="D430" s="298"/>
      <c r="E430" s="298"/>
      <c r="F430" s="127"/>
      <c r="G430" s="127"/>
      <c r="H430" s="298"/>
    </row>
    <row r="431" spans="1:8">
      <c r="A431" s="127"/>
      <c r="B431" s="127"/>
      <c r="C431" s="127"/>
      <c r="D431" s="298"/>
      <c r="E431" s="298"/>
      <c r="F431" s="127"/>
      <c r="G431" s="127"/>
      <c r="H431" s="298"/>
    </row>
    <row r="432" spans="1:8">
      <c r="A432" s="127"/>
      <c r="B432" s="127"/>
      <c r="C432" s="127"/>
      <c r="D432" s="298"/>
      <c r="E432" s="298"/>
      <c r="F432" s="127"/>
      <c r="G432" s="127"/>
      <c r="H432" s="298"/>
    </row>
    <row r="433" spans="1:8">
      <c r="A433" s="127"/>
      <c r="B433" s="127"/>
      <c r="C433" s="127"/>
      <c r="D433" s="298"/>
      <c r="E433" s="298"/>
      <c r="F433" s="127"/>
      <c r="G433" s="127"/>
      <c r="H433" s="298"/>
    </row>
    <row r="434" spans="1:8">
      <c r="A434" s="127"/>
      <c r="B434" s="127"/>
      <c r="C434" s="127"/>
      <c r="D434" s="298"/>
      <c r="E434" s="298"/>
      <c r="F434" s="127"/>
      <c r="G434" s="127"/>
      <c r="H434" s="298"/>
    </row>
    <row r="435" spans="1:8">
      <c r="A435" s="127"/>
      <c r="B435" s="127"/>
      <c r="C435" s="127"/>
      <c r="D435" s="298"/>
      <c r="E435" s="298"/>
      <c r="F435" s="127"/>
      <c r="G435" s="127"/>
      <c r="H435" s="298"/>
    </row>
    <row r="436" spans="1:8">
      <c r="A436" s="127"/>
      <c r="B436" s="127"/>
      <c r="C436" s="127"/>
      <c r="D436" s="298"/>
      <c r="E436" s="298"/>
      <c r="F436" s="127"/>
      <c r="G436" s="127"/>
      <c r="H436" s="298"/>
    </row>
    <row r="437" spans="1:8">
      <c r="A437" s="127"/>
      <c r="B437" s="127"/>
      <c r="C437" s="127"/>
      <c r="D437" s="298"/>
      <c r="E437" s="298"/>
      <c r="F437" s="127"/>
      <c r="G437" s="127"/>
      <c r="H437" s="298"/>
    </row>
    <row r="438" spans="1:8">
      <c r="A438" s="127"/>
      <c r="B438" s="127"/>
      <c r="C438" s="127"/>
      <c r="D438" s="298"/>
      <c r="E438" s="298"/>
      <c r="F438" s="127"/>
      <c r="G438" s="127"/>
      <c r="H438" s="298"/>
    </row>
    <row r="439" spans="1:8">
      <c r="A439" s="127"/>
      <c r="B439" s="127"/>
      <c r="C439" s="127"/>
      <c r="D439" s="298"/>
      <c r="E439" s="298"/>
      <c r="F439" s="127"/>
      <c r="G439" s="127"/>
      <c r="H439" s="298"/>
    </row>
    <row r="440" spans="1:8">
      <c r="A440" s="127"/>
      <c r="B440" s="127"/>
      <c r="C440" s="127"/>
      <c r="D440" s="298"/>
      <c r="E440" s="298"/>
      <c r="F440" s="127"/>
      <c r="G440" s="127"/>
      <c r="H440" s="298"/>
    </row>
    <row r="441" spans="1:8">
      <c r="A441" s="127"/>
      <c r="B441" s="127"/>
      <c r="C441" s="127"/>
      <c r="D441" s="298"/>
      <c r="E441" s="298"/>
      <c r="F441" s="127"/>
      <c r="G441" s="127"/>
      <c r="H441" s="298"/>
    </row>
    <row r="442" spans="1:8">
      <c r="A442" s="127"/>
      <c r="B442" s="127"/>
      <c r="C442" s="127"/>
      <c r="D442" s="298"/>
      <c r="E442" s="298"/>
      <c r="F442" s="127"/>
      <c r="G442" s="127"/>
      <c r="H442" s="298"/>
    </row>
    <row r="443" spans="1:8">
      <c r="A443" s="127"/>
      <c r="B443" s="127"/>
      <c r="C443" s="127"/>
      <c r="D443" s="298"/>
      <c r="E443" s="298"/>
      <c r="F443" s="127"/>
      <c r="G443" s="127"/>
      <c r="H443" s="298"/>
    </row>
    <row r="444" spans="1:8">
      <c r="A444" s="127"/>
      <c r="B444" s="127"/>
      <c r="C444" s="127"/>
      <c r="D444" s="298"/>
      <c r="E444" s="298"/>
      <c r="F444" s="127"/>
      <c r="G444" s="127"/>
      <c r="H444" s="298"/>
    </row>
    <row r="445" spans="1:8">
      <c r="A445" s="127"/>
      <c r="B445" s="127"/>
      <c r="C445" s="127"/>
      <c r="D445" s="298"/>
      <c r="E445" s="298"/>
      <c r="F445" s="127"/>
      <c r="G445" s="127"/>
      <c r="H445" s="298"/>
    </row>
    <row r="446" spans="1:8">
      <c r="A446" s="127"/>
      <c r="B446" s="127"/>
      <c r="C446" s="127"/>
      <c r="D446" s="298"/>
      <c r="E446" s="298"/>
      <c r="F446" s="127"/>
      <c r="G446" s="127"/>
      <c r="H446" s="298"/>
    </row>
    <row r="447" spans="1:8">
      <c r="A447" s="127"/>
      <c r="B447" s="127"/>
      <c r="C447" s="127"/>
      <c r="D447" s="298"/>
      <c r="E447" s="298"/>
      <c r="F447" s="127"/>
      <c r="G447" s="127"/>
      <c r="H447" s="298"/>
    </row>
    <row r="448" spans="1:8">
      <c r="A448" s="127"/>
      <c r="B448" s="127"/>
      <c r="C448" s="127"/>
      <c r="D448" s="298"/>
      <c r="E448" s="298"/>
      <c r="F448" s="127"/>
      <c r="G448" s="127"/>
      <c r="H448" s="298"/>
    </row>
    <row r="449" spans="1:8">
      <c r="A449" s="127"/>
      <c r="B449" s="127"/>
      <c r="C449" s="127"/>
      <c r="D449" s="298"/>
      <c r="E449" s="298"/>
      <c r="F449" s="127"/>
      <c r="G449" s="127"/>
      <c r="H449" s="298"/>
    </row>
    <row r="450" spans="1:8">
      <c r="A450" s="127"/>
      <c r="B450" s="127"/>
      <c r="C450" s="127"/>
      <c r="D450" s="298"/>
      <c r="E450" s="298"/>
      <c r="F450" s="127"/>
      <c r="G450" s="127"/>
      <c r="H450" s="298"/>
    </row>
    <row r="451" spans="1:8">
      <c r="A451" s="127"/>
      <c r="B451" s="127"/>
      <c r="C451" s="127"/>
      <c r="D451" s="298"/>
      <c r="E451" s="298"/>
      <c r="F451" s="127"/>
      <c r="G451" s="127"/>
      <c r="H451" s="298"/>
    </row>
    <row r="452" spans="1:8">
      <c r="A452" s="127"/>
      <c r="B452" s="127"/>
      <c r="C452" s="127"/>
      <c r="D452" s="298"/>
      <c r="E452" s="298"/>
      <c r="F452" s="127"/>
      <c r="G452" s="127"/>
      <c r="H452" s="298"/>
    </row>
    <row r="453" spans="1:8">
      <c r="A453" s="127"/>
      <c r="B453" s="127"/>
      <c r="C453" s="127"/>
      <c r="D453" s="298"/>
      <c r="E453" s="298"/>
      <c r="F453" s="127"/>
      <c r="G453" s="127"/>
      <c r="H453" s="298"/>
    </row>
    <row r="454" spans="1:8">
      <c r="A454" s="127"/>
      <c r="B454" s="127"/>
      <c r="C454" s="127"/>
      <c r="D454" s="298"/>
      <c r="E454" s="298"/>
      <c r="F454" s="127"/>
      <c r="G454" s="127"/>
      <c r="H454" s="298"/>
    </row>
    <row r="455" spans="1:8">
      <c r="A455" s="127"/>
      <c r="B455" s="127"/>
      <c r="C455" s="127"/>
      <c r="D455" s="298"/>
      <c r="E455" s="298"/>
      <c r="F455" s="127"/>
      <c r="G455" s="127"/>
      <c r="H455" s="298"/>
    </row>
    <row r="456" spans="1:8">
      <c r="A456" s="127"/>
      <c r="B456" s="127"/>
      <c r="C456" s="127"/>
      <c r="D456" s="298"/>
      <c r="E456" s="298"/>
      <c r="F456" s="127"/>
      <c r="G456" s="127"/>
      <c r="H456" s="298"/>
    </row>
    <row r="457" spans="1:8">
      <c r="A457" s="127"/>
      <c r="B457" s="127"/>
      <c r="C457" s="127"/>
      <c r="D457" s="298"/>
      <c r="E457" s="298"/>
      <c r="F457" s="127"/>
      <c r="G457" s="127"/>
      <c r="H457" s="298"/>
    </row>
    <row r="458" spans="1:8">
      <c r="A458" s="127"/>
      <c r="B458" s="127"/>
      <c r="C458" s="127"/>
      <c r="D458" s="298"/>
      <c r="E458" s="298"/>
      <c r="F458" s="127"/>
      <c r="G458" s="127"/>
      <c r="H458" s="298"/>
    </row>
    <row r="459" spans="1:8">
      <c r="A459" s="127"/>
      <c r="B459" s="127"/>
      <c r="C459" s="127"/>
      <c r="D459" s="298"/>
      <c r="E459" s="298"/>
      <c r="F459" s="127"/>
      <c r="G459" s="127"/>
      <c r="H459" s="298"/>
    </row>
    <row r="460" spans="1:8">
      <c r="A460" s="127"/>
      <c r="B460" s="127"/>
      <c r="C460" s="127"/>
      <c r="D460" s="298"/>
      <c r="E460" s="298"/>
      <c r="F460" s="127"/>
      <c r="G460" s="127"/>
      <c r="H460" s="298"/>
    </row>
    <row r="461" spans="1:8">
      <c r="A461" s="127"/>
      <c r="B461" s="127"/>
      <c r="C461" s="127"/>
      <c r="D461" s="298"/>
      <c r="E461" s="298"/>
      <c r="F461" s="127"/>
      <c r="G461" s="127"/>
      <c r="H461" s="298"/>
    </row>
    <row r="462" spans="1:8">
      <c r="A462" s="127"/>
      <c r="B462" s="127"/>
      <c r="C462" s="127"/>
      <c r="D462" s="298"/>
      <c r="E462" s="298"/>
      <c r="F462" s="127"/>
      <c r="G462" s="127"/>
      <c r="H462" s="298"/>
    </row>
    <row r="463" spans="1:8">
      <c r="A463" s="127"/>
      <c r="B463" s="127"/>
      <c r="C463" s="127"/>
      <c r="D463" s="298"/>
      <c r="E463" s="298"/>
      <c r="F463" s="127"/>
      <c r="G463" s="127"/>
      <c r="H463" s="298"/>
    </row>
    <row r="464" spans="1:8">
      <c r="A464" s="127"/>
      <c r="B464" s="127"/>
      <c r="C464" s="127"/>
      <c r="D464" s="298"/>
      <c r="E464" s="298"/>
      <c r="F464" s="127"/>
      <c r="G464" s="127"/>
      <c r="H464" s="298"/>
    </row>
    <row r="465" spans="1:8">
      <c r="A465" s="127"/>
      <c r="B465" s="127"/>
      <c r="C465" s="127"/>
      <c r="D465" s="298"/>
      <c r="E465" s="298"/>
      <c r="F465" s="127"/>
      <c r="G465" s="127"/>
      <c r="H465" s="298"/>
    </row>
    <row r="466" spans="1:8">
      <c r="A466" s="127"/>
      <c r="B466" s="127"/>
      <c r="C466" s="127"/>
      <c r="D466" s="298"/>
      <c r="E466" s="298"/>
      <c r="F466" s="127"/>
      <c r="G466" s="127"/>
      <c r="H466" s="298"/>
    </row>
    <row r="467" spans="1:8">
      <c r="A467" s="127"/>
      <c r="B467" s="127"/>
      <c r="C467" s="127"/>
      <c r="D467" s="298"/>
      <c r="E467" s="298"/>
      <c r="F467" s="127"/>
      <c r="G467" s="127"/>
      <c r="H467" s="298"/>
    </row>
    <row r="468" spans="1:8">
      <c r="A468" s="127"/>
      <c r="B468" s="127"/>
      <c r="C468" s="127"/>
      <c r="D468" s="298"/>
      <c r="E468" s="298"/>
      <c r="F468" s="127"/>
      <c r="G468" s="127"/>
      <c r="H468" s="298"/>
    </row>
    <row r="469" spans="1:8">
      <c r="A469" s="127"/>
      <c r="B469" s="127"/>
      <c r="C469" s="127"/>
      <c r="D469" s="298"/>
      <c r="E469" s="298"/>
      <c r="F469" s="127"/>
      <c r="G469" s="127"/>
      <c r="H469" s="298"/>
    </row>
    <row r="470" spans="1:8">
      <c r="A470" s="127"/>
      <c r="B470" s="127"/>
      <c r="C470" s="127"/>
      <c r="D470" s="298"/>
      <c r="E470" s="298"/>
      <c r="F470" s="127"/>
      <c r="G470" s="127"/>
      <c r="H470" s="298"/>
    </row>
    <row r="471" spans="1:8">
      <c r="A471" s="127"/>
      <c r="B471" s="127"/>
      <c r="C471" s="127"/>
      <c r="D471" s="298"/>
      <c r="E471" s="298"/>
      <c r="F471" s="127"/>
      <c r="G471" s="127"/>
      <c r="H471" s="298"/>
    </row>
    <row r="472" spans="1:8">
      <c r="A472" s="127"/>
      <c r="B472" s="127"/>
      <c r="C472" s="127"/>
      <c r="D472" s="298"/>
      <c r="E472" s="298"/>
      <c r="F472" s="127"/>
      <c r="G472" s="127"/>
      <c r="H472" s="298"/>
    </row>
    <row r="473" spans="1:8">
      <c r="A473" s="127"/>
      <c r="B473" s="127"/>
      <c r="C473" s="127"/>
      <c r="D473" s="298"/>
      <c r="E473" s="298"/>
      <c r="F473" s="127"/>
      <c r="G473" s="127"/>
      <c r="H473" s="298"/>
    </row>
    <row r="474" spans="1:8">
      <c r="A474" s="127"/>
      <c r="B474" s="127"/>
      <c r="C474" s="127"/>
      <c r="D474" s="298"/>
      <c r="E474" s="298"/>
      <c r="F474" s="127"/>
      <c r="G474" s="127"/>
      <c r="H474" s="298"/>
    </row>
    <row r="475" spans="1:8">
      <c r="A475" s="127"/>
      <c r="B475" s="127"/>
      <c r="C475" s="127"/>
      <c r="D475" s="298"/>
      <c r="E475" s="298"/>
      <c r="F475" s="127"/>
      <c r="G475" s="127"/>
      <c r="H475" s="298"/>
    </row>
    <row r="476" spans="1:8">
      <c r="A476" s="127"/>
      <c r="B476" s="127"/>
      <c r="C476" s="127"/>
      <c r="D476" s="298"/>
      <c r="E476" s="298"/>
      <c r="F476" s="127"/>
      <c r="G476" s="127"/>
      <c r="H476" s="298"/>
    </row>
    <row r="477" spans="1:8">
      <c r="A477" s="127"/>
      <c r="B477" s="127"/>
      <c r="C477" s="127"/>
      <c r="D477" s="298"/>
      <c r="E477" s="298"/>
      <c r="F477" s="127"/>
      <c r="G477" s="127"/>
      <c r="H477" s="298"/>
    </row>
    <row r="478" spans="1:8">
      <c r="A478" s="127"/>
      <c r="B478" s="127"/>
      <c r="C478" s="127"/>
      <c r="D478" s="298"/>
      <c r="E478" s="298"/>
      <c r="F478" s="127"/>
      <c r="G478" s="127"/>
      <c r="H478" s="298"/>
    </row>
    <row r="479" spans="1:8">
      <c r="A479" s="127"/>
      <c r="B479" s="127"/>
      <c r="C479" s="127"/>
      <c r="D479" s="298"/>
      <c r="E479" s="298"/>
      <c r="F479" s="127"/>
      <c r="G479" s="127"/>
      <c r="H479" s="298"/>
    </row>
    <row r="480" spans="1:8">
      <c r="A480" s="127"/>
      <c r="B480" s="127"/>
      <c r="C480" s="127"/>
      <c r="D480" s="298"/>
      <c r="E480" s="298"/>
      <c r="F480" s="127"/>
      <c r="G480" s="127"/>
      <c r="H480" s="298"/>
    </row>
    <row r="481" spans="1:8">
      <c r="A481" s="127"/>
      <c r="B481" s="127"/>
      <c r="C481" s="127"/>
      <c r="D481" s="298"/>
      <c r="E481" s="298"/>
      <c r="F481" s="127"/>
      <c r="G481" s="127"/>
      <c r="H481" s="298"/>
    </row>
    <row r="482" spans="1:8">
      <c r="A482" s="127"/>
      <c r="B482" s="127"/>
      <c r="C482" s="127"/>
      <c r="D482" s="298"/>
      <c r="E482" s="298"/>
      <c r="F482" s="127"/>
      <c r="G482" s="127"/>
      <c r="H482" s="298"/>
    </row>
    <row r="483" spans="1:8">
      <c r="A483" s="127"/>
      <c r="B483" s="127"/>
      <c r="C483" s="127"/>
      <c r="D483" s="298"/>
      <c r="E483" s="298"/>
      <c r="F483" s="127"/>
      <c r="G483" s="127"/>
      <c r="H483" s="298"/>
    </row>
    <row r="484" spans="1:8">
      <c r="A484" s="127"/>
      <c r="B484" s="127"/>
      <c r="C484" s="127"/>
      <c r="D484" s="298"/>
      <c r="E484" s="298"/>
      <c r="F484" s="127"/>
      <c r="G484" s="127"/>
      <c r="H484" s="298"/>
    </row>
    <row r="485" spans="1:8">
      <c r="A485" s="127"/>
      <c r="B485" s="127"/>
      <c r="C485" s="127"/>
      <c r="D485" s="298"/>
      <c r="E485" s="298"/>
      <c r="F485" s="127"/>
      <c r="G485" s="127"/>
      <c r="H485" s="298"/>
    </row>
    <row r="486" spans="1:8">
      <c r="A486" s="127"/>
      <c r="B486" s="127"/>
      <c r="C486" s="127"/>
      <c r="D486" s="298"/>
      <c r="E486" s="298"/>
      <c r="F486" s="127"/>
      <c r="G486" s="127"/>
      <c r="H486" s="298"/>
    </row>
    <row r="487" spans="1:8">
      <c r="A487" s="127"/>
      <c r="B487" s="127"/>
      <c r="C487" s="127"/>
      <c r="D487" s="298"/>
      <c r="E487" s="298"/>
      <c r="F487" s="127"/>
      <c r="G487" s="127"/>
      <c r="H487" s="298"/>
    </row>
    <row r="488" spans="1:8">
      <c r="A488" s="127"/>
      <c r="B488" s="127"/>
      <c r="C488" s="127"/>
      <c r="D488" s="298"/>
      <c r="E488" s="298"/>
      <c r="F488" s="127"/>
      <c r="G488" s="127"/>
      <c r="H488" s="298"/>
    </row>
    <row r="489" spans="1:8">
      <c r="A489" s="127"/>
      <c r="B489" s="127"/>
      <c r="C489" s="127"/>
      <c r="D489" s="298"/>
      <c r="E489" s="298"/>
      <c r="F489" s="127"/>
      <c r="G489" s="127"/>
      <c r="H489" s="298"/>
    </row>
    <row r="490" spans="1:8">
      <c r="A490" s="127"/>
      <c r="B490" s="127"/>
      <c r="C490" s="127"/>
      <c r="D490" s="298"/>
      <c r="E490" s="298"/>
      <c r="F490" s="127"/>
      <c r="G490" s="127"/>
      <c r="H490" s="298"/>
    </row>
    <row r="491" spans="1:8">
      <c r="A491" s="127"/>
      <c r="B491" s="127"/>
      <c r="C491" s="127"/>
      <c r="D491" s="298"/>
      <c r="E491" s="298"/>
      <c r="F491" s="127"/>
      <c r="G491" s="127"/>
      <c r="H491" s="298"/>
    </row>
    <row r="492" spans="1:8">
      <c r="A492" s="127"/>
      <c r="B492" s="127"/>
      <c r="C492" s="127"/>
      <c r="D492" s="298"/>
      <c r="E492" s="298"/>
      <c r="F492" s="127"/>
      <c r="G492" s="127"/>
      <c r="H492" s="298"/>
    </row>
    <row r="493" spans="1:8">
      <c r="A493" s="127"/>
      <c r="B493" s="127"/>
      <c r="C493" s="127"/>
      <c r="D493" s="298"/>
      <c r="E493" s="298"/>
      <c r="F493" s="127"/>
      <c r="G493" s="127"/>
      <c r="H493" s="298"/>
    </row>
    <row r="494" spans="1:8">
      <c r="A494" s="127"/>
      <c r="B494" s="127"/>
      <c r="C494" s="127"/>
      <c r="D494" s="298"/>
      <c r="E494" s="298"/>
      <c r="F494" s="127"/>
      <c r="G494" s="127"/>
      <c r="H494" s="298"/>
    </row>
    <row r="495" spans="1:8">
      <c r="A495" s="127"/>
      <c r="B495" s="127"/>
      <c r="C495" s="127"/>
      <c r="D495" s="298"/>
      <c r="E495" s="298"/>
      <c r="F495" s="127"/>
      <c r="G495" s="127"/>
      <c r="H495" s="298"/>
    </row>
    <row r="496" spans="1:8">
      <c r="A496" s="127"/>
      <c r="B496" s="127"/>
      <c r="C496" s="127"/>
      <c r="D496" s="298"/>
      <c r="E496" s="298"/>
      <c r="F496" s="127"/>
      <c r="G496" s="127"/>
      <c r="H496" s="298"/>
    </row>
    <row r="497" spans="1:8">
      <c r="A497" s="127"/>
      <c r="B497" s="127"/>
      <c r="C497" s="127"/>
      <c r="D497" s="298"/>
      <c r="E497" s="298"/>
      <c r="F497" s="127"/>
      <c r="G497" s="127"/>
      <c r="H497" s="298"/>
    </row>
    <row r="498" spans="1:8">
      <c r="A498" s="127"/>
      <c r="B498" s="127"/>
      <c r="C498" s="127"/>
      <c r="D498" s="298"/>
      <c r="E498" s="298"/>
      <c r="F498" s="127"/>
      <c r="G498" s="127"/>
      <c r="H498" s="298"/>
    </row>
    <row r="499" spans="1:8">
      <c r="A499" s="127"/>
      <c r="B499" s="127"/>
      <c r="C499" s="127"/>
      <c r="D499" s="298"/>
      <c r="E499" s="298"/>
      <c r="F499" s="127"/>
      <c r="G499" s="127"/>
      <c r="H499" s="298"/>
    </row>
    <row r="500" spans="1:8">
      <c r="A500" s="127"/>
      <c r="B500" s="127"/>
      <c r="C500" s="127"/>
      <c r="D500" s="298"/>
      <c r="E500" s="298"/>
      <c r="F500" s="127"/>
      <c r="G500" s="127"/>
      <c r="H500" s="298"/>
    </row>
    <row r="501" spans="1:8">
      <c r="A501" s="127"/>
      <c r="B501" s="127"/>
      <c r="C501" s="127"/>
      <c r="D501" s="298"/>
      <c r="E501" s="298"/>
      <c r="F501" s="127"/>
      <c r="G501" s="127"/>
      <c r="H501" s="298"/>
    </row>
    <row r="502" spans="1:8">
      <c r="A502" s="127"/>
      <c r="B502" s="127"/>
      <c r="C502" s="127"/>
      <c r="D502" s="298"/>
      <c r="E502" s="298"/>
      <c r="F502" s="127"/>
      <c r="G502" s="127"/>
      <c r="H502" s="298"/>
    </row>
    <row r="503" spans="1:8">
      <c r="A503" s="127"/>
      <c r="B503" s="127"/>
      <c r="C503" s="127"/>
      <c r="D503" s="298"/>
      <c r="E503" s="298"/>
      <c r="F503" s="127"/>
      <c r="G503" s="127"/>
      <c r="H503" s="298"/>
    </row>
    <row r="504" spans="1:8">
      <c r="A504" s="127"/>
      <c r="B504" s="127"/>
      <c r="C504" s="127"/>
      <c r="D504" s="298"/>
      <c r="E504" s="298"/>
      <c r="F504" s="127"/>
      <c r="G504" s="127"/>
      <c r="H504" s="298"/>
    </row>
    <row r="505" spans="1:8">
      <c r="A505" s="127"/>
      <c r="B505" s="127"/>
      <c r="C505" s="127"/>
      <c r="D505" s="298"/>
      <c r="E505" s="298"/>
      <c r="F505" s="127"/>
      <c r="G505" s="127"/>
      <c r="H505" s="298"/>
    </row>
    <row r="506" spans="1:8">
      <c r="A506" s="127"/>
      <c r="B506" s="127"/>
      <c r="C506" s="127"/>
      <c r="D506" s="298"/>
      <c r="E506" s="298"/>
      <c r="F506" s="127"/>
      <c r="G506" s="127"/>
      <c r="H506" s="298"/>
    </row>
    <row r="507" spans="1:8">
      <c r="A507" s="127"/>
      <c r="B507" s="127"/>
      <c r="C507" s="127"/>
      <c r="D507" s="298"/>
      <c r="E507" s="298"/>
      <c r="F507" s="127"/>
      <c r="G507" s="127"/>
      <c r="H507" s="298"/>
    </row>
    <row r="508" spans="1:8">
      <c r="A508" s="127"/>
      <c r="B508" s="127"/>
      <c r="C508" s="127"/>
      <c r="D508" s="298"/>
      <c r="E508" s="298"/>
      <c r="F508" s="127"/>
      <c r="G508" s="127"/>
      <c r="H508" s="298"/>
    </row>
    <row r="509" spans="1:8">
      <c r="A509" s="127"/>
      <c r="B509" s="127"/>
      <c r="C509" s="127"/>
      <c r="D509" s="298"/>
      <c r="E509" s="298"/>
      <c r="F509" s="127"/>
      <c r="G509" s="127"/>
      <c r="H509" s="298"/>
    </row>
    <row r="510" spans="1:8">
      <c r="A510" s="127"/>
      <c r="B510" s="127"/>
      <c r="C510" s="127"/>
      <c r="D510" s="298"/>
      <c r="E510" s="298"/>
      <c r="F510" s="127"/>
      <c r="G510" s="127"/>
      <c r="H510" s="298"/>
    </row>
    <row r="511" spans="1:8">
      <c r="A511" s="127"/>
      <c r="B511" s="127"/>
      <c r="C511" s="127"/>
      <c r="D511" s="298"/>
      <c r="E511" s="298"/>
      <c r="F511" s="127"/>
      <c r="G511" s="127"/>
      <c r="H511" s="298"/>
    </row>
    <row r="512" spans="1:8">
      <c r="A512" s="127"/>
      <c r="B512" s="127"/>
      <c r="C512" s="127"/>
      <c r="D512" s="298"/>
      <c r="E512" s="298"/>
      <c r="F512" s="127"/>
      <c r="G512" s="127"/>
      <c r="H512" s="298"/>
    </row>
    <row r="513" spans="1:8">
      <c r="A513" s="127"/>
      <c r="B513" s="127"/>
      <c r="C513" s="127"/>
      <c r="D513" s="298"/>
      <c r="E513" s="298"/>
      <c r="F513" s="127"/>
      <c r="G513" s="127"/>
      <c r="H513" s="298"/>
    </row>
    <row r="514" spans="1:8">
      <c r="A514" s="127"/>
      <c r="B514" s="127"/>
      <c r="C514" s="127"/>
      <c r="D514" s="298"/>
      <c r="E514" s="298"/>
      <c r="F514" s="127"/>
      <c r="G514" s="127"/>
      <c r="H514" s="298"/>
    </row>
    <row r="515" spans="1:8">
      <c r="A515" s="127"/>
      <c r="B515" s="127"/>
      <c r="C515" s="127"/>
      <c r="D515" s="298"/>
      <c r="E515" s="298"/>
      <c r="F515" s="127"/>
      <c r="G515" s="127"/>
      <c r="H515" s="298"/>
    </row>
    <row r="516" spans="1:8">
      <c r="A516" s="127"/>
      <c r="B516" s="127"/>
      <c r="C516" s="127"/>
      <c r="D516" s="298"/>
      <c r="E516" s="298"/>
      <c r="F516" s="127"/>
      <c r="G516" s="127"/>
      <c r="H516" s="298"/>
    </row>
    <row r="517" spans="1:8">
      <c r="A517" s="127"/>
      <c r="B517" s="127"/>
      <c r="C517" s="127"/>
      <c r="D517" s="298"/>
      <c r="E517" s="298"/>
      <c r="F517" s="127"/>
      <c r="G517" s="127"/>
      <c r="H517" s="298"/>
    </row>
    <row r="518" spans="1:8">
      <c r="A518" s="127"/>
      <c r="B518" s="127"/>
      <c r="C518" s="127"/>
      <c r="D518" s="298"/>
      <c r="E518" s="298"/>
      <c r="F518" s="127"/>
      <c r="G518" s="127"/>
      <c r="H518" s="298"/>
    </row>
    <row r="519" spans="1:8">
      <c r="A519" s="127"/>
      <c r="B519" s="127"/>
      <c r="C519" s="127"/>
      <c r="D519" s="298"/>
      <c r="E519" s="298"/>
      <c r="F519" s="127"/>
      <c r="G519" s="127"/>
      <c r="H519" s="298"/>
    </row>
    <row r="520" spans="1:8">
      <c r="A520" s="127"/>
      <c r="B520" s="127"/>
      <c r="C520" s="127"/>
      <c r="D520" s="298"/>
      <c r="E520" s="298"/>
      <c r="F520" s="127"/>
      <c r="G520" s="127"/>
      <c r="H520" s="298"/>
    </row>
    <row r="521" spans="1:8">
      <c r="A521" s="127"/>
      <c r="B521" s="127"/>
      <c r="C521" s="127"/>
      <c r="D521" s="298"/>
      <c r="E521" s="298"/>
      <c r="F521" s="127"/>
      <c r="G521" s="127"/>
      <c r="H521" s="298"/>
    </row>
    <row r="522" spans="1:8">
      <c r="A522" s="127"/>
      <c r="B522" s="127"/>
      <c r="C522" s="127"/>
      <c r="D522" s="298"/>
      <c r="E522" s="298"/>
      <c r="F522" s="127"/>
      <c r="G522" s="127"/>
      <c r="H522" s="298"/>
    </row>
    <row r="523" spans="1:8">
      <c r="A523" s="127"/>
      <c r="B523" s="127"/>
      <c r="C523" s="127"/>
      <c r="D523" s="298"/>
      <c r="E523" s="298"/>
      <c r="F523" s="127"/>
      <c r="G523" s="127"/>
      <c r="H523" s="298"/>
    </row>
    <row r="524" spans="1:8">
      <c r="A524" s="127"/>
      <c r="B524" s="127"/>
      <c r="C524" s="127"/>
      <c r="D524" s="298"/>
      <c r="E524" s="298"/>
      <c r="F524" s="127"/>
      <c r="G524" s="127"/>
      <c r="H524" s="298"/>
    </row>
    <row r="525" spans="1:8">
      <c r="A525" s="127"/>
      <c r="B525" s="127"/>
      <c r="C525" s="127"/>
      <c r="D525" s="298"/>
      <c r="E525" s="298"/>
      <c r="F525" s="127"/>
      <c r="G525" s="127"/>
      <c r="H525" s="298"/>
    </row>
    <row r="526" spans="1:8">
      <c r="A526" s="127"/>
      <c r="B526" s="127"/>
      <c r="C526" s="127"/>
      <c r="D526" s="298"/>
      <c r="E526" s="298"/>
      <c r="F526" s="127"/>
      <c r="G526" s="127"/>
      <c r="H526" s="298"/>
    </row>
    <row r="527" spans="1:8">
      <c r="A527" s="127"/>
      <c r="B527" s="127"/>
      <c r="C527" s="127"/>
      <c r="D527" s="298"/>
      <c r="E527" s="298"/>
      <c r="F527" s="127"/>
      <c r="G527" s="127"/>
      <c r="H527" s="298"/>
    </row>
    <row r="528" spans="1:8">
      <c r="A528" s="127"/>
      <c r="B528" s="127"/>
      <c r="C528" s="127"/>
      <c r="D528" s="298"/>
      <c r="E528" s="298"/>
      <c r="F528" s="127"/>
      <c r="G528" s="127"/>
      <c r="H528" s="298"/>
    </row>
    <row r="529" spans="1:8">
      <c r="A529" s="127"/>
      <c r="B529" s="127"/>
      <c r="C529" s="127"/>
      <c r="D529" s="298"/>
      <c r="E529" s="298"/>
      <c r="F529" s="127"/>
      <c r="G529" s="127"/>
      <c r="H529" s="298"/>
    </row>
    <row r="530" spans="1:8">
      <c r="A530" s="127"/>
      <c r="B530" s="127"/>
      <c r="C530" s="127"/>
      <c r="D530" s="298"/>
      <c r="E530" s="298"/>
      <c r="F530" s="127"/>
      <c r="G530" s="127"/>
      <c r="H530" s="298"/>
    </row>
    <row r="531" spans="1:8">
      <c r="A531" s="127"/>
      <c r="B531" s="127"/>
      <c r="C531" s="127"/>
      <c r="D531" s="298"/>
      <c r="E531" s="298"/>
      <c r="F531" s="127"/>
      <c r="G531" s="127"/>
      <c r="H531" s="298"/>
    </row>
    <row r="532" spans="1:8">
      <c r="A532" s="127"/>
      <c r="B532" s="127"/>
      <c r="C532" s="127"/>
      <c r="D532" s="298"/>
      <c r="E532" s="298"/>
      <c r="F532" s="127"/>
      <c r="G532" s="127"/>
      <c r="H532" s="298"/>
    </row>
    <row r="533" spans="1:8">
      <c r="A533" s="127"/>
      <c r="B533" s="127"/>
      <c r="C533" s="127"/>
      <c r="D533" s="298"/>
      <c r="E533" s="298"/>
      <c r="F533" s="127"/>
      <c r="G533" s="127"/>
      <c r="H533" s="298"/>
    </row>
    <row r="534" spans="1:8">
      <c r="A534" s="127"/>
      <c r="B534" s="127"/>
      <c r="C534" s="127"/>
      <c r="D534" s="298"/>
      <c r="E534" s="298"/>
      <c r="F534" s="127"/>
      <c r="G534" s="127"/>
      <c r="H534" s="298"/>
    </row>
    <row r="535" spans="1:8">
      <c r="A535" s="127"/>
      <c r="B535" s="127"/>
      <c r="C535" s="127"/>
      <c r="D535" s="298"/>
      <c r="E535" s="298"/>
      <c r="F535" s="127"/>
      <c r="G535" s="127"/>
      <c r="H535" s="298"/>
    </row>
    <row r="536" spans="1:8">
      <c r="A536" s="127"/>
      <c r="B536" s="127"/>
      <c r="C536" s="127"/>
      <c r="D536" s="298"/>
      <c r="E536" s="298"/>
      <c r="F536" s="127"/>
      <c r="G536" s="127"/>
      <c r="H536" s="298"/>
    </row>
    <row r="537" spans="1:8">
      <c r="A537" s="127"/>
      <c r="B537" s="127"/>
      <c r="C537" s="127"/>
      <c r="D537" s="298"/>
      <c r="E537" s="298"/>
      <c r="F537" s="127"/>
      <c r="G537" s="127"/>
      <c r="H537" s="298"/>
    </row>
    <row r="538" spans="1:8">
      <c r="A538" s="127"/>
      <c r="B538" s="127"/>
      <c r="C538" s="127"/>
      <c r="D538" s="298"/>
      <c r="E538" s="298"/>
      <c r="F538" s="127"/>
      <c r="G538" s="127"/>
      <c r="H538" s="298"/>
    </row>
    <row r="539" spans="1:8">
      <c r="A539" s="127"/>
      <c r="B539" s="127"/>
      <c r="C539" s="127"/>
      <c r="D539" s="298"/>
      <c r="E539" s="298"/>
      <c r="F539" s="127"/>
      <c r="G539" s="127"/>
      <c r="H539" s="298"/>
    </row>
    <row r="540" spans="1:8">
      <c r="A540" s="127"/>
      <c r="B540" s="127"/>
      <c r="C540" s="127"/>
      <c r="D540" s="298"/>
      <c r="E540" s="298"/>
      <c r="F540" s="127"/>
      <c r="G540" s="127"/>
      <c r="H540" s="298"/>
    </row>
    <row r="541" spans="1:8">
      <c r="A541" s="127"/>
      <c r="B541" s="127"/>
      <c r="C541" s="127"/>
      <c r="D541" s="298"/>
      <c r="E541" s="298"/>
      <c r="F541" s="127"/>
      <c r="G541" s="127"/>
      <c r="H541" s="298"/>
    </row>
    <row r="542" spans="1:8">
      <c r="A542" s="127"/>
      <c r="B542" s="127"/>
      <c r="C542" s="127"/>
      <c r="D542" s="298"/>
      <c r="E542" s="298"/>
      <c r="F542" s="127"/>
      <c r="G542" s="127"/>
      <c r="H542" s="298"/>
    </row>
    <row r="543" spans="1:8">
      <c r="A543" s="127"/>
      <c r="B543" s="127"/>
      <c r="C543" s="127"/>
      <c r="D543" s="298"/>
      <c r="E543" s="298"/>
      <c r="F543" s="127"/>
      <c r="G543" s="127"/>
      <c r="H543" s="298"/>
    </row>
    <row r="544" spans="1:8">
      <c r="A544" s="127"/>
      <c r="B544" s="127"/>
      <c r="C544" s="127"/>
      <c r="D544" s="298"/>
      <c r="E544" s="298"/>
      <c r="F544" s="127"/>
      <c r="G544" s="127"/>
      <c r="H544" s="298"/>
    </row>
    <row r="545" spans="1:8">
      <c r="A545" s="127"/>
      <c r="B545" s="127"/>
      <c r="C545" s="127"/>
      <c r="D545" s="298"/>
      <c r="E545" s="298"/>
      <c r="F545" s="127"/>
      <c r="G545" s="127"/>
      <c r="H545" s="298"/>
    </row>
    <row r="546" spans="1:8">
      <c r="A546" s="127"/>
      <c r="B546" s="127"/>
      <c r="C546" s="127"/>
      <c r="D546" s="298"/>
      <c r="E546" s="298"/>
      <c r="F546" s="127"/>
      <c r="G546" s="127"/>
      <c r="H546" s="298"/>
    </row>
    <row r="547" spans="1:8">
      <c r="A547" s="127"/>
      <c r="B547" s="127"/>
      <c r="C547" s="127"/>
      <c r="D547" s="298"/>
      <c r="E547" s="298"/>
      <c r="F547" s="127"/>
      <c r="G547" s="127"/>
      <c r="H547" s="298"/>
    </row>
    <row r="548" spans="1:8">
      <c r="A548" s="127"/>
      <c r="B548" s="127"/>
      <c r="C548" s="127"/>
      <c r="D548" s="298"/>
      <c r="E548" s="298"/>
      <c r="F548" s="127"/>
      <c r="G548" s="127"/>
      <c r="H548" s="298"/>
    </row>
    <row r="549" spans="1:8">
      <c r="A549" s="127"/>
      <c r="B549" s="127"/>
      <c r="C549" s="127"/>
      <c r="D549" s="298"/>
      <c r="E549" s="298"/>
      <c r="F549" s="127"/>
      <c r="G549" s="127"/>
      <c r="H549" s="298"/>
    </row>
    <row r="550" spans="1:8">
      <c r="A550" s="127"/>
      <c r="B550" s="127"/>
      <c r="C550" s="127"/>
      <c r="D550" s="298"/>
      <c r="E550" s="298"/>
      <c r="F550" s="127"/>
      <c r="G550" s="127"/>
      <c r="H550" s="298"/>
    </row>
    <row r="551" spans="1:8">
      <c r="A551" s="127"/>
      <c r="B551" s="127"/>
      <c r="C551" s="127"/>
      <c r="D551" s="298"/>
      <c r="E551" s="298"/>
      <c r="F551" s="127"/>
      <c r="G551" s="127"/>
      <c r="H551" s="298"/>
    </row>
    <row r="552" spans="1:8">
      <c r="A552" s="127"/>
      <c r="B552" s="127"/>
      <c r="C552" s="127"/>
      <c r="D552" s="298"/>
      <c r="E552" s="298"/>
      <c r="F552" s="127"/>
      <c r="G552" s="127"/>
      <c r="H552" s="298"/>
    </row>
    <row r="553" spans="1:8">
      <c r="A553" s="127"/>
      <c r="B553" s="127"/>
      <c r="C553" s="127"/>
      <c r="D553" s="298"/>
      <c r="E553" s="298"/>
      <c r="F553" s="127"/>
      <c r="G553" s="127"/>
      <c r="H553" s="298"/>
    </row>
    <row r="554" spans="1:8">
      <c r="A554" s="127"/>
      <c r="B554" s="127"/>
      <c r="C554" s="127"/>
      <c r="D554" s="298"/>
      <c r="E554" s="298"/>
      <c r="F554" s="127"/>
      <c r="G554" s="127"/>
      <c r="H554" s="298"/>
    </row>
    <row r="555" spans="1:8">
      <c r="A555" s="127"/>
      <c r="B555" s="127"/>
      <c r="C555" s="127"/>
      <c r="D555" s="298"/>
      <c r="E555" s="298"/>
      <c r="F555" s="127"/>
      <c r="G555" s="127"/>
      <c r="H555" s="298"/>
    </row>
    <row r="556" spans="1:8">
      <c r="A556" s="127"/>
      <c r="B556" s="127"/>
      <c r="C556" s="127"/>
      <c r="D556" s="298"/>
      <c r="E556" s="298"/>
      <c r="F556" s="127"/>
      <c r="G556" s="127"/>
      <c r="H556" s="298"/>
    </row>
    <row r="557" spans="1:8">
      <c r="A557" s="127"/>
      <c r="B557" s="127"/>
      <c r="C557" s="127"/>
      <c r="D557" s="298"/>
      <c r="E557" s="298"/>
      <c r="F557" s="127"/>
      <c r="G557" s="127"/>
      <c r="H557" s="298"/>
    </row>
    <row r="558" spans="1:8">
      <c r="A558" s="127"/>
      <c r="B558" s="127"/>
      <c r="C558" s="127"/>
      <c r="D558" s="298"/>
      <c r="E558" s="298"/>
      <c r="F558" s="127"/>
      <c r="G558" s="127"/>
      <c r="H558" s="298"/>
    </row>
    <row r="559" spans="1:8">
      <c r="A559" s="127"/>
      <c r="B559" s="127"/>
      <c r="C559" s="127"/>
      <c r="D559" s="298"/>
      <c r="E559" s="298"/>
      <c r="F559" s="127"/>
      <c r="G559" s="127"/>
      <c r="H559" s="298"/>
    </row>
    <row r="560" spans="1:8">
      <c r="A560" s="127"/>
      <c r="B560" s="127"/>
      <c r="C560" s="127"/>
      <c r="D560" s="298"/>
      <c r="E560" s="298"/>
      <c r="F560" s="127"/>
      <c r="G560" s="127"/>
      <c r="H560" s="298"/>
    </row>
    <row r="561" spans="1:8">
      <c r="A561" s="127"/>
      <c r="B561" s="127"/>
      <c r="C561" s="127"/>
      <c r="D561" s="298"/>
      <c r="E561" s="298"/>
      <c r="F561" s="127"/>
      <c r="G561" s="127"/>
      <c r="H561" s="298"/>
    </row>
    <row r="562" spans="1:8">
      <c r="A562" s="127"/>
      <c r="B562" s="127"/>
      <c r="C562" s="127"/>
      <c r="D562" s="298"/>
      <c r="E562" s="298"/>
      <c r="F562" s="127"/>
      <c r="G562" s="127"/>
      <c r="H562" s="298"/>
    </row>
    <row r="563" spans="1:8">
      <c r="A563" s="127"/>
      <c r="B563" s="127"/>
      <c r="C563" s="127"/>
      <c r="D563" s="298"/>
      <c r="E563" s="298"/>
      <c r="F563" s="127"/>
      <c r="G563" s="127"/>
      <c r="H563" s="298"/>
    </row>
    <row r="564" spans="1:8">
      <c r="A564" s="127"/>
      <c r="B564" s="127"/>
      <c r="C564" s="127"/>
      <c r="D564" s="298"/>
      <c r="E564" s="298"/>
      <c r="F564" s="127"/>
      <c r="G564" s="127"/>
      <c r="H564" s="298"/>
    </row>
    <row r="565" spans="1:8">
      <c r="A565" s="127"/>
      <c r="B565" s="127"/>
      <c r="C565" s="127"/>
      <c r="D565" s="298"/>
      <c r="E565" s="298"/>
      <c r="F565" s="127"/>
      <c r="G565" s="127"/>
      <c r="H565" s="298"/>
    </row>
    <row r="566" spans="1:8">
      <c r="A566" s="127"/>
      <c r="B566" s="127"/>
      <c r="C566" s="127"/>
      <c r="D566" s="298"/>
      <c r="E566" s="298"/>
      <c r="F566" s="127"/>
      <c r="G566" s="127"/>
      <c r="H566" s="298"/>
    </row>
    <row r="567" spans="1:8">
      <c r="A567" s="127"/>
      <c r="B567" s="127"/>
      <c r="C567" s="127"/>
      <c r="D567" s="298"/>
      <c r="E567" s="298"/>
      <c r="F567" s="127"/>
      <c r="G567" s="127"/>
      <c r="H567" s="298"/>
    </row>
    <row r="568" spans="1:8">
      <c r="A568" s="127"/>
      <c r="B568" s="127"/>
      <c r="C568" s="127"/>
      <c r="D568" s="298"/>
      <c r="E568" s="298"/>
      <c r="F568" s="127"/>
      <c r="G568" s="127"/>
      <c r="H568" s="298"/>
    </row>
    <row r="569" spans="1:8">
      <c r="A569" s="127"/>
      <c r="B569" s="127"/>
      <c r="C569" s="127"/>
      <c r="D569" s="298"/>
      <c r="E569" s="298"/>
      <c r="F569" s="127"/>
      <c r="G569" s="127"/>
      <c r="H569" s="298"/>
    </row>
    <row r="570" spans="1:8">
      <c r="A570" s="127"/>
      <c r="B570" s="127"/>
      <c r="C570" s="127"/>
      <c r="D570" s="298"/>
      <c r="E570" s="298"/>
      <c r="F570" s="127"/>
      <c r="G570" s="127"/>
      <c r="H570" s="298"/>
    </row>
    <row r="571" spans="1:8">
      <c r="A571" s="127"/>
      <c r="B571" s="127"/>
      <c r="C571" s="127"/>
      <c r="D571" s="298"/>
      <c r="E571" s="298"/>
      <c r="F571" s="127"/>
      <c r="G571" s="127"/>
      <c r="H571" s="298"/>
    </row>
    <row r="572" spans="1:8">
      <c r="A572" s="127"/>
      <c r="B572" s="127"/>
      <c r="C572" s="127"/>
      <c r="D572" s="298"/>
      <c r="E572" s="298"/>
      <c r="F572" s="127"/>
      <c r="G572" s="127"/>
      <c r="H572" s="298"/>
    </row>
    <row r="573" spans="1:8">
      <c r="A573" s="127"/>
      <c r="B573" s="127"/>
      <c r="C573" s="127"/>
      <c r="D573" s="298"/>
      <c r="E573" s="298"/>
      <c r="F573" s="127"/>
      <c r="G573" s="127"/>
      <c r="H573" s="298"/>
    </row>
    <row r="574" spans="1:8">
      <c r="A574" s="127"/>
      <c r="B574" s="127"/>
      <c r="C574" s="127"/>
      <c r="D574" s="298"/>
      <c r="E574" s="298"/>
      <c r="F574" s="127"/>
      <c r="G574" s="127"/>
      <c r="H574" s="298"/>
    </row>
    <row r="575" spans="1:8">
      <c r="A575" s="127"/>
      <c r="B575" s="127"/>
      <c r="C575" s="127"/>
      <c r="D575" s="298"/>
      <c r="E575" s="298"/>
      <c r="F575" s="127"/>
      <c r="G575" s="127"/>
      <c r="H575" s="298"/>
    </row>
    <row r="576" spans="1:8">
      <c r="A576" s="127"/>
      <c r="B576" s="127"/>
      <c r="C576" s="127"/>
      <c r="D576" s="298"/>
      <c r="E576" s="298"/>
      <c r="F576" s="127"/>
      <c r="G576" s="127"/>
      <c r="H576" s="298"/>
    </row>
    <row r="577" spans="1:8">
      <c r="A577" s="127"/>
      <c r="B577" s="127"/>
      <c r="C577" s="127"/>
      <c r="D577" s="298"/>
      <c r="E577" s="298"/>
      <c r="F577" s="127"/>
      <c r="G577" s="127"/>
      <c r="H577" s="298"/>
    </row>
    <row r="578" spans="1:8">
      <c r="A578" s="127"/>
      <c r="B578" s="127"/>
      <c r="C578" s="127"/>
      <c r="D578" s="298"/>
      <c r="E578" s="298"/>
      <c r="F578" s="127"/>
      <c r="G578" s="127"/>
      <c r="H578" s="298"/>
    </row>
    <row r="579" spans="1:8">
      <c r="A579" s="127"/>
      <c r="B579" s="127"/>
      <c r="C579" s="127"/>
      <c r="D579" s="298"/>
      <c r="E579" s="298"/>
      <c r="F579" s="127"/>
      <c r="G579" s="127"/>
      <c r="H579" s="298"/>
    </row>
    <row r="580" spans="1:8">
      <c r="A580" s="127"/>
      <c r="B580" s="127"/>
      <c r="C580" s="127"/>
      <c r="D580" s="298"/>
      <c r="E580" s="298"/>
      <c r="F580" s="127"/>
      <c r="G580" s="127"/>
      <c r="H580" s="298"/>
    </row>
    <row r="581" spans="1:8">
      <c r="A581" s="127"/>
      <c r="B581" s="127"/>
      <c r="C581" s="127"/>
      <c r="D581" s="298"/>
      <c r="E581" s="298"/>
      <c r="F581" s="127"/>
      <c r="G581" s="127"/>
      <c r="H581" s="298"/>
    </row>
    <row r="582" spans="1:8">
      <c r="A582" s="127"/>
      <c r="B582" s="127"/>
      <c r="C582" s="127"/>
      <c r="D582" s="298"/>
      <c r="E582" s="298"/>
      <c r="F582" s="127"/>
      <c r="G582" s="127"/>
      <c r="H582" s="298"/>
    </row>
    <row r="583" spans="1:8">
      <c r="A583" s="127"/>
      <c r="B583" s="127"/>
      <c r="C583" s="127"/>
      <c r="D583" s="298"/>
      <c r="E583" s="298"/>
      <c r="F583" s="127"/>
      <c r="G583" s="127"/>
      <c r="H583" s="298"/>
    </row>
    <row r="584" spans="1:8">
      <c r="A584" s="127"/>
      <c r="B584" s="127"/>
      <c r="C584" s="127"/>
      <c r="D584" s="298"/>
      <c r="E584" s="298"/>
      <c r="F584" s="127"/>
      <c r="G584" s="127"/>
      <c r="H584" s="298"/>
    </row>
    <row r="585" spans="1:8">
      <c r="A585" s="127"/>
      <c r="B585" s="127"/>
      <c r="C585" s="127"/>
      <c r="D585" s="298"/>
      <c r="E585" s="298"/>
      <c r="F585" s="127"/>
      <c r="G585" s="127"/>
      <c r="H585" s="298"/>
    </row>
    <row r="586" spans="1:8">
      <c r="A586" s="127"/>
      <c r="B586" s="127"/>
      <c r="C586" s="127"/>
      <c r="D586" s="298"/>
      <c r="E586" s="298"/>
      <c r="F586" s="127"/>
      <c r="G586" s="127"/>
      <c r="H586" s="298"/>
    </row>
    <row r="587" spans="1:8">
      <c r="A587" s="127"/>
      <c r="B587" s="127"/>
      <c r="C587" s="127"/>
      <c r="D587" s="298"/>
      <c r="E587" s="298"/>
      <c r="F587" s="127"/>
      <c r="G587" s="127"/>
      <c r="H587" s="298"/>
    </row>
    <row r="588" spans="1:8">
      <c r="A588" s="127"/>
      <c r="B588" s="127"/>
      <c r="C588" s="127"/>
      <c r="D588" s="298"/>
      <c r="E588" s="298"/>
      <c r="F588" s="127"/>
      <c r="G588" s="127"/>
      <c r="H588" s="298"/>
    </row>
    <row r="589" spans="1:8">
      <c r="A589" s="127"/>
      <c r="B589" s="127"/>
      <c r="C589" s="127"/>
      <c r="D589" s="298"/>
      <c r="E589" s="298"/>
      <c r="F589" s="127"/>
      <c r="G589" s="127"/>
      <c r="H589" s="298"/>
    </row>
    <row r="590" spans="1:8">
      <c r="A590" s="127"/>
      <c r="B590" s="127"/>
      <c r="C590" s="127"/>
      <c r="D590" s="298"/>
      <c r="E590" s="298"/>
      <c r="F590" s="127"/>
      <c r="G590" s="127"/>
      <c r="H590" s="298"/>
    </row>
    <row r="591" spans="1:8">
      <c r="A591" s="127"/>
      <c r="B591" s="127"/>
      <c r="C591" s="127"/>
      <c r="D591" s="298"/>
      <c r="E591" s="298"/>
      <c r="F591" s="127"/>
      <c r="G591" s="127"/>
      <c r="H591" s="298"/>
    </row>
    <row r="592" spans="1:8">
      <c r="A592" s="127"/>
      <c r="B592" s="127"/>
      <c r="C592" s="127"/>
      <c r="D592" s="298"/>
      <c r="E592" s="298"/>
      <c r="F592" s="127"/>
      <c r="G592" s="127"/>
      <c r="H592" s="298"/>
    </row>
    <row r="593" spans="1:8">
      <c r="A593" s="127"/>
      <c r="B593" s="127"/>
      <c r="C593" s="127"/>
      <c r="D593" s="298"/>
      <c r="E593" s="298"/>
      <c r="F593" s="127"/>
      <c r="G593" s="127"/>
      <c r="H593" s="298"/>
    </row>
    <row r="594" spans="1:8">
      <c r="A594" s="127"/>
      <c r="B594" s="127"/>
      <c r="C594" s="127"/>
      <c r="D594" s="298"/>
      <c r="E594" s="298"/>
      <c r="F594" s="127"/>
      <c r="G594" s="127"/>
      <c r="H594" s="298"/>
    </row>
    <row r="595" spans="1:8">
      <c r="A595" s="127"/>
      <c r="B595" s="127"/>
      <c r="C595" s="127"/>
      <c r="D595" s="298"/>
      <c r="E595" s="298"/>
      <c r="F595" s="127"/>
      <c r="G595" s="127"/>
      <c r="H595" s="298"/>
    </row>
    <row r="596" spans="1:8">
      <c r="A596" s="127"/>
      <c r="B596" s="127"/>
      <c r="C596" s="127"/>
      <c r="D596" s="298"/>
      <c r="E596" s="298"/>
      <c r="F596" s="127"/>
      <c r="G596" s="127"/>
      <c r="H596" s="298"/>
    </row>
    <row r="597" spans="1:8">
      <c r="A597" s="127"/>
      <c r="B597" s="127"/>
      <c r="C597" s="127"/>
      <c r="D597" s="298"/>
      <c r="E597" s="298"/>
      <c r="F597" s="127"/>
      <c r="G597" s="127"/>
      <c r="H597" s="298"/>
    </row>
    <row r="598" spans="1:8">
      <c r="A598" s="127"/>
      <c r="B598" s="127"/>
      <c r="C598" s="127"/>
      <c r="D598" s="298"/>
      <c r="E598" s="298"/>
      <c r="F598" s="127"/>
      <c r="G598" s="127"/>
      <c r="H598" s="298"/>
    </row>
    <row r="599" spans="1:8">
      <c r="A599" s="127"/>
      <c r="B599" s="127"/>
      <c r="C599" s="127"/>
      <c r="D599" s="298"/>
      <c r="E599" s="298"/>
      <c r="F599" s="127"/>
      <c r="G599" s="127"/>
      <c r="H599" s="298"/>
    </row>
    <row r="600" spans="1:8">
      <c r="A600" s="127"/>
      <c r="B600" s="127"/>
      <c r="C600" s="127"/>
      <c r="D600" s="298"/>
      <c r="E600" s="298"/>
      <c r="F600" s="127"/>
      <c r="G600" s="127"/>
      <c r="H600" s="298"/>
    </row>
    <row r="601" spans="1:8">
      <c r="A601" s="127"/>
      <c r="B601" s="127"/>
      <c r="C601" s="127"/>
      <c r="D601" s="298"/>
      <c r="E601" s="298"/>
      <c r="F601" s="127"/>
      <c r="G601" s="127"/>
      <c r="H601" s="298"/>
    </row>
    <row r="602" spans="1:8">
      <c r="A602" s="127"/>
      <c r="B602" s="127"/>
      <c r="C602" s="127"/>
      <c r="D602" s="298"/>
      <c r="E602" s="298"/>
      <c r="F602" s="127"/>
      <c r="G602" s="127"/>
      <c r="H602" s="298"/>
    </row>
    <row r="603" spans="1:8">
      <c r="A603" s="127"/>
      <c r="B603" s="127"/>
      <c r="C603" s="127"/>
      <c r="D603" s="298"/>
      <c r="E603" s="298"/>
      <c r="F603" s="127"/>
      <c r="G603" s="127"/>
      <c r="H603" s="298"/>
    </row>
    <row r="604" spans="1:8">
      <c r="A604" s="127"/>
      <c r="B604" s="127"/>
      <c r="C604" s="127"/>
      <c r="D604" s="298"/>
      <c r="E604" s="298"/>
      <c r="F604" s="127"/>
      <c r="G604" s="127"/>
      <c r="H604" s="298"/>
    </row>
    <row r="605" spans="1:8">
      <c r="A605" s="127"/>
      <c r="B605" s="127"/>
      <c r="C605" s="127"/>
      <c r="D605" s="298"/>
      <c r="E605" s="298"/>
      <c r="F605" s="127"/>
      <c r="G605" s="127"/>
      <c r="H605" s="298"/>
    </row>
    <row r="606" spans="1:8">
      <c r="A606" s="127"/>
      <c r="B606" s="127"/>
      <c r="C606" s="127"/>
      <c r="D606" s="298"/>
      <c r="E606" s="298"/>
      <c r="F606" s="127"/>
      <c r="G606" s="127"/>
      <c r="H606" s="298"/>
    </row>
    <row r="607" spans="1:8">
      <c r="A607" s="127"/>
      <c r="B607" s="127"/>
      <c r="C607" s="127"/>
      <c r="D607" s="298"/>
      <c r="E607" s="298"/>
      <c r="F607" s="127"/>
      <c r="G607" s="127"/>
      <c r="H607" s="298"/>
    </row>
    <row r="608" spans="1:8">
      <c r="A608" s="127"/>
      <c r="B608" s="127"/>
      <c r="C608" s="127"/>
      <c r="D608" s="298"/>
      <c r="E608" s="298"/>
      <c r="F608" s="127"/>
      <c r="G608" s="127"/>
      <c r="H608" s="298"/>
    </row>
    <row r="609" spans="1:8">
      <c r="A609" s="127"/>
      <c r="B609" s="127"/>
      <c r="C609" s="127"/>
      <c r="D609" s="298"/>
      <c r="E609" s="298"/>
      <c r="F609" s="127"/>
      <c r="G609" s="127"/>
      <c r="H609" s="298"/>
    </row>
    <row r="610" spans="1:8">
      <c r="A610" s="127"/>
      <c r="B610" s="127"/>
      <c r="C610" s="127"/>
      <c r="D610" s="298"/>
      <c r="E610" s="298"/>
      <c r="F610" s="127"/>
      <c r="G610" s="127"/>
      <c r="H610" s="298"/>
    </row>
    <row r="611" spans="1:8">
      <c r="A611" s="127"/>
      <c r="B611" s="127"/>
      <c r="C611" s="127"/>
      <c r="D611" s="298"/>
      <c r="E611" s="298"/>
      <c r="F611" s="127"/>
      <c r="G611" s="127"/>
      <c r="H611" s="298"/>
    </row>
    <row r="612" spans="1:8">
      <c r="A612" s="127"/>
      <c r="B612" s="127"/>
      <c r="C612" s="127"/>
      <c r="D612" s="298"/>
      <c r="E612" s="298"/>
      <c r="F612" s="127"/>
      <c r="G612" s="127"/>
      <c r="H612" s="298"/>
    </row>
    <row r="613" spans="1:8">
      <c r="A613" s="127"/>
      <c r="B613" s="127"/>
      <c r="C613" s="127"/>
      <c r="D613" s="298"/>
      <c r="E613" s="298"/>
      <c r="F613" s="127"/>
      <c r="G613" s="127"/>
      <c r="H613" s="298"/>
    </row>
    <row r="614" spans="1:8">
      <c r="A614" s="127"/>
      <c r="B614" s="127"/>
      <c r="C614" s="127"/>
      <c r="D614" s="298"/>
      <c r="E614" s="298"/>
      <c r="F614" s="127"/>
      <c r="G614" s="127"/>
      <c r="H614" s="298"/>
    </row>
    <row r="615" spans="1:8">
      <c r="A615" s="127"/>
      <c r="B615" s="127"/>
      <c r="C615" s="127"/>
      <c r="D615" s="298"/>
      <c r="E615" s="298"/>
      <c r="F615" s="127"/>
      <c r="G615" s="127"/>
      <c r="H615" s="298"/>
    </row>
    <row r="616" spans="1:8">
      <c r="A616" s="127"/>
      <c r="B616" s="127"/>
      <c r="C616" s="127"/>
      <c r="D616" s="298"/>
      <c r="E616" s="298"/>
      <c r="F616" s="127"/>
      <c r="G616" s="127"/>
      <c r="H616" s="298"/>
    </row>
    <row r="617" spans="1:8">
      <c r="A617" s="127"/>
      <c r="B617" s="127"/>
      <c r="C617" s="127"/>
      <c r="D617" s="298"/>
      <c r="E617" s="298"/>
      <c r="F617" s="127"/>
      <c r="G617" s="127"/>
      <c r="H617" s="298"/>
    </row>
    <row r="618" spans="1:8">
      <c r="A618" s="127"/>
      <c r="B618" s="127"/>
      <c r="C618" s="127"/>
      <c r="D618" s="298"/>
      <c r="E618" s="298"/>
      <c r="F618" s="127"/>
      <c r="G618" s="127"/>
      <c r="H618" s="298"/>
    </row>
    <row r="619" spans="1:8">
      <c r="A619" s="127"/>
      <c r="B619" s="127"/>
      <c r="C619" s="127"/>
      <c r="D619" s="298"/>
      <c r="E619" s="298"/>
      <c r="F619" s="127"/>
      <c r="G619" s="127"/>
      <c r="H619" s="298"/>
    </row>
    <row r="620" spans="1:8">
      <c r="A620" s="127"/>
      <c r="B620" s="127"/>
      <c r="C620" s="127"/>
      <c r="D620" s="298"/>
      <c r="E620" s="298"/>
      <c r="F620" s="127"/>
      <c r="G620" s="127"/>
      <c r="H620" s="298"/>
    </row>
    <row r="621" spans="1:8">
      <c r="A621" s="127"/>
      <c r="B621" s="127"/>
      <c r="C621" s="127"/>
      <c r="D621" s="298"/>
      <c r="E621" s="298"/>
      <c r="F621" s="127"/>
      <c r="G621" s="127"/>
      <c r="H621" s="298"/>
    </row>
    <row r="622" spans="1:8">
      <c r="A622" s="127"/>
      <c r="B622" s="127"/>
      <c r="C622" s="127"/>
      <c r="D622" s="298"/>
      <c r="E622" s="298"/>
      <c r="F622" s="127"/>
      <c r="G622" s="127"/>
      <c r="H622" s="298"/>
    </row>
    <row r="623" spans="1:8">
      <c r="A623" s="127"/>
      <c r="B623" s="127"/>
      <c r="C623" s="127"/>
      <c r="D623" s="298"/>
      <c r="E623" s="298"/>
      <c r="F623" s="127"/>
      <c r="G623" s="127"/>
      <c r="H623" s="298"/>
    </row>
    <row r="624" spans="1:8">
      <c r="A624" s="127"/>
      <c r="B624" s="127"/>
      <c r="C624" s="127"/>
      <c r="D624" s="298"/>
      <c r="E624" s="298"/>
      <c r="F624" s="127"/>
      <c r="G624" s="127"/>
      <c r="H624" s="298"/>
    </row>
    <row r="625" spans="1:8">
      <c r="A625" s="127"/>
      <c r="B625" s="127"/>
      <c r="C625" s="127"/>
      <c r="D625" s="298"/>
      <c r="E625" s="298"/>
      <c r="F625" s="127"/>
      <c r="G625" s="127"/>
      <c r="H625" s="298"/>
    </row>
    <row r="626" spans="1:8">
      <c r="A626" s="127"/>
      <c r="B626" s="127"/>
      <c r="C626" s="127"/>
      <c r="D626" s="298"/>
      <c r="E626" s="298"/>
      <c r="F626" s="127"/>
      <c r="G626" s="127"/>
      <c r="H626" s="298"/>
    </row>
    <row r="627" spans="1:8">
      <c r="A627" s="127"/>
      <c r="B627" s="127"/>
      <c r="C627" s="127"/>
      <c r="D627" s="298"/>
      <c r="E627" s="298"/>
      <c r="F627" s="127"/>
      <c r="G627" s="127"/>
      <c r="H627" s="298"/>
    </row>
    <row r="628" spans="1:8">
      <c r="A628" s="127"/>
      <c r="B628" s="127"/>
      <c r="C628" s="127"/>
      <c r="D628" s="298"/>
      <c r="E628" s="298"/>
      <c r="F628" s="127"/>
      <c r="G628" s="127"/>
      <c r="H628" s="298"/>
    </row>
    <row r="629" spans="1:8">
      <c r="A629" s="127"/>
      <c r="B629" s="127"/>
      <c r="C629" s="127"/>
      <c r="D629" s="298"/>
      <c r="E629" s="298"/>
      <c r="F629" s="127"/>
      <c r="G629" s="127"/>
      <c r="H629" s="298"/>
    </row>
    <row r="630" spans="1:8">
      <c r="A630" s="127"/>
      <c r="B630" s="127"/>
      <c r="C630" s="127"/>
      <c r="D630" s="298"/>
      <c r="E630" s="298"/>
      <c r="F630" s="127"/>
      <c r="G630" s="127"/>
      <c r="H630" s="298"/>
    </row>
    <row r="631" spans="1:8">
      <c r="A631" s="127"/>
      <c r="B631" s="127"/>
      <c r="C631" s="127"/>
      <c r="D631" s="298"/>
      <c r="E631" s="298"/>
      <c r="F631" s="127"/>
      <c r="G631" s="127"/>
      <c r="H631" s="298"/>
    </row>
    <row r="632" spans="1:8">
      <c r="A632" s="127"/>
      <c r="B632" s="127"/>
      <c r="C632" s="127"/>
      <c r="D632" s="298"/>
      <c r="E632" s="298"/>
      <c r="F632" s="127"/>
      <c r="G632" s="127"/>
      <c r="H632" s="298"/>
    </row>
    <row r="633" spans="1:8">
      <c r="A633" s="127"/>
      <c r="B633" s="127"/>
      <c r="C633" s="127"/>
      <c r="D633" s="298"/>
      <c r="E633" s="298"/>
      <c r="F633" s="127"/>
      <c r="G633" s="127"/>
      <c r="H633" s="298"/>
    </row>
    <row r="634" spans="1:8">
      <c r="A634" s="127"/>
      <c r="B634" s="127"/>
      <c r="C634" s="127"/>
      <c r="D634" s="298"/>
      <c r="E634" s="298"/>
      <c r="F634" s="127"/>
      <c r="G634" s="127"/>
      <c r="H634" s="298"/>
    </row>
    <row r="635" spans="1:8">
      <c r="A635" s="127"/>
      <c r="B635" s="127"/>
      <c r="C635" s="127"/>
      <c r="D635" s="298"/>
      <c r="E635" s="298"/>
      <c r="F635" s="127"/>
      <c r="G635" s="127"/>
      <c r="H635" s="298"/>
    </row>
    <row r="636" spans="1:8">
      <c r="A636" s="127"/>
      <c r="B636" s="127"/>
      <c r="C636" s="127"/>
      <c r="D636" s="298"/>
      <c r="E636" s="298"/>
      <c r="F636" s="127"/>
      <c r="G636" s="127"/>
      <c r="H636" s="298"/>
    </row>
    <row r="637" spans="1:8">
      <c r="A637" s="127"/>
      <c r="B637" s="127"/>
      <c r="C637" s="127"/>
      <c r="D637" s="298"/>
      <c r="E637" s="298"/>
      <c r="F637" s="127"/>
      <c r="G637" s="127"/>
      <c r="H637" s="298"/>
    </row>
    <row r="638" spans="1:8">
      <c r="A638" s="127"/>
      <c r="B638" s="127"/>
      <c r="C638" s="127"/>
      <c r="D638" s="298"/>
      <c r="E638" s="298"/>
      <c r="F638" s="127"/>
      <c r="G638" s="127"/>
      <c r="H638" s="298"/>
    </row>
    <row r="639" spans="1:8">
      <c r="A639" s="127"/>
      <c r="B639" s="127"/>
      <c r="C639" s="127"/>
      <c r="D639" s="298"/>
      <c r="E639" s="298"/>
      <c r="F639" s="127"/>
      <c r="G639" s="127"/>
      <c r="H639" s="298"/>
    </row>
    <row r="640" spans="1:8">
      <c r="A640" s="127"/>
      <c r="B640" s="127"/>
      <c r="C640" s="127"/>
      <c r="D640" s="298"/>
      <c r="E640" s="298"/>
      <c r="F640" s="127"/>
      <c r="G640" s="127"/>
      <c r="H640" s="298"/>
    </row>
    <row r="641" spans="1:8">
      <c r="A641" s="127"/>
      <c r="B641" s="127"/>
      <c r="C641" s="127"/>
      <c r="D641" s="298"/>
      <c r="E641" s="298"/>
      <c r="F641" s="127"/>
      <c r="G641" s="127"/>
      <c r="H641" s="298"/>
    </row>
    <row r="642" spans="1:8">
      <c r="A642" s="127"/>
      <c r="B642" s="127"/>
      <c r="C642" s="127"/>
      <c r="D642" s="298"/>
      <c r="E642" s="298"/>
      <c r="F642" s="127"/>
      <c r="G642" s="127"/>
      <c r="H642" s="298"/>
    </row>
    <row r="643" spans="1:8">
      <c r="A643" s="127"/>
      <c r="B643" s="127"/>
      <c r="C643" s="127"/>
      <c r="D643" s="298"/>
      <c r="E643" s="298"/>
      <c r="F643" s="127"/>
      <c r="G643" s="127"/>
      <c r="H643" s="298"/>
    </row>
    <row r="644" spans="1:8">
      <c r="A644" s="127"/>
      <c r="B644" s="127"/>
      <c r="C644" s="127"/>
      <c r="D644" s="298"/>
      <c r="E644" s="298"/>
      <c r="F644" s="127"/>
      <c r="G644" s="127"/>
      <c r="H644" s="298"/>
    </row>
    <row r="645" spans="1:8">
      <c r="A645" s="127"/>
      <c r="B645" s="127"/>
      <c r="C645" s="127"/>
      <c r="D645" s="298"/>
      <c r="E645" s="298"/>
      <c r="F645" s="127"/>
      <c r="G645" s="127"/>
      <c r="H645" s="298"/>
    </row>
    <row r="646" spans="1:8">
      <c r="A646" s="127"/>
      <c r="B646" s="127"/>
      <c r="C646" s="127"/>
      <c r="D646" s="298"/>
      <c r="E646" s="298"/>
      <c r="F646" s="127"/>
      <c r="G646" s="127"/>
      <c r="H646" s="298"/>
    </row>
    <row r="647" spans="1:8">
      <c r="A647" s="127"/>
      <c r="B647" s="127"/>
      <c r="C647" s="127"/>
      <c r="D647" s="298"/>
      <c r="E647" s="298"/>
      <c r="F647" s="127"/>
      <c r="G647" s="127"/>
      <c r="H647" s="298"/>
    </row>
    <row r="648" spans="1:8">
      <c r="A648" s="127"/>
      <c r="B648" s="127"/>
      <c r="C648" s="127"/>
      <c r="D648" s="298"/>
      <c r="E648" s="298"/>
      <c r="F648" s="127"/>
      <c r="G648" s="127"/>
      <c r="H648" s="298"/>
    </row>
    <row r="649" spans="1:8">
      <c r="A649" s="127"/>
      <c r="B649" s="127"/>
      <c r="C649" s="127"/>
      <c r="D649" s="298"/>
      <c r="E649" s="298"/>
      <c r="F649" s="127"/>
      <c r="G649" s="127"/>
      <c r="H649" s="298"/>
    </row>
    <row r="650" spans="1:8">
      <c r="A650" s="127"/>
      <c r="B650" s="127"/>
      <c r="C650" s="127"/>
      <c r="D650" s="298"/>
      <c r="E650" s="298"/>
      <c r="F650" s="127"/>
      <c r="G650" s="127"/>
      <c r="H650" s="298"/>
    </row>
    <row r="651" spans="1:8">
      <c r="A651" s="127"/>
      <c r="B651" s="127"/>
      <c r="C651" s="127"/>
      <c r="D651" s="298"/>
      <c r="E651" s="298"/>
      <c r="F651" s="127"/>
      <c r="G651" s="127"/>
      <c r="H651" s="298"/>
    </row>
    <row r="652" spans="1:8">
      <c r="A652" s="127"/>
      <c r="B652" s="127"/>
      <c r="C652" s="127"/>
      <c r="D652" s="298"/>
      <c r="E652" s="298"/>
      <c r="F652" s="127"/>
      <c r="G652" s="127"/>
      <c r="H652" s="298"/>
    </row>
    <row r="653" spans="1:8">
      <c r="A653" s="127"/>
      <c r="B653" s="127"/>
      <c r="C653" s="127"/>
      <c r="D653" s="298"/>
      <c r="E653" s="298"/>
      <c r="F653" s="127"/>
      <c r="G653" s="127"/>
      <c r="H653" s="298"/>
    </row>
    <row r="654" spans="1:8">
      <c r="A654" s="127"/>
      <c r="B654" s="127"/>
      <c r="C654" s="127"/>
      <c r="D654" s="298"/>
      <c r="E654" s="298"/>
      <c r="F654" s="127"/>
      <c r="G654" s="127"/>
      <c r="H654" s="298"/>
    </row>
    <row r="655" spans="1:8">
      <c r="A655" s="127"/>
      <c r="B655" s="127"/>
      <c r="C655" s="127"/>
      <c r="D655" s="298"/>
      <c r="E655" s="298"/>
      <c r="F655" s="127"/>
      <c r="G655" s="127"/>
      <c r="H655" s="298"/>
    </row>
    <row r="656" spans="1:8">
      <c r="A656" s="127"/>
      <c r="B656" s="127"/>
      <c r="C656" s="127"/>
      <c r="D656" s="298"/>
      <c r="E656" s="298"/>
      <c r="F656" s="127"/>
      <c r="G656" s="127"/>
      <c r="H656" s="298"/>
    </row>
    <row r="657" spans="1:8">
      <c r="A657" s="127"/>
      <c r="B657" s="127"/>
      <c r="C657" s="127"/>
      <c r="D657" s="298"/>
      <c r="E657" s="298"/>
      <c r="F657" s="127"/>
      <c r="G657" s="127"/>
      <c r="H657" s="298"/>
    </row>
    <row r="658" spans="1:8">
      <c r="A658" s="127"/>
      <c r="B658" s="127"/>
      <c r="C658" s="127"/>
      <c r="D658" s="298"/>
      <c r="E658" s="298"/>
      <c r="F658" s="127"/>
      <c r="G658" s="127"/>
      <c r="H658" s="298"/>
    </row>
    <row r="659" spans="1:8">
      <c r="A659" s="127"/>
      <c r="B659" s="127"/>
      <c r="C659" s="127"/>
      <c r="D659" s="298"/>
      <c r="E659" s="298"/>
      <c r="F659" s="127"/>
      <c r="G659" s="127"/>
      <c r="H659" s="298"/>
    </row>
    <row r="660" spans="1:8">
      <c r="A660" s="127"/>
      <c r="B660" s="127"/>
      <c r="C660" s="127"/>
      <c r="D660" s="298"/>
      <c r="E660" s="298"/>
      <c r="F660" s="127"/>
      <c r="G660" s="127"/>
      <c r="H660" s="298"/>
    </row>
    <row r="661" spans="1:8">
      <c r="A661" s="127"/>
      <c r="B661" s="127"/>
      <c r="C661" s="127"/>
      <c r="D661" s="298"/>
      <c r="E661" s="298"/>
      <c r="F661" s="127"/>
      <c r="G661" s="127"/>
      <c r="H661" s="298"/>
    </row>
    <row r="662" spans="1:8">
      <c r="A662" s="127"/>
      <c r="B662" s="127"/>
      <c r="C662" s="127"/>
      <c r="D662" s="298"/>
      <c r="E662" s="298"/>
      <c r="F662" s="127"/>
      <c r="G662" s="127"/>
      <c r="H662" s="298"/>
    </row>
    <row r="663" spans="1:8">
      <c r="A663" s="127"/>
      <c r="B663" s="127"/>
      <c r="C663" s="127"/>
      <c r="D663" s="298"/>
      <c r="E663" s="298"/>
      <c r="F663" s="127"/>
      <c r="G663" s="127"/>
      <c r="H663" s="298"/>
    </row>
    <row r="664" spans="1:8">
      <c r="A664" s="127"/>
      <c r="B664" s="127"/>
      <c r="C664" s="127"/>
      <c r="D664" s="298"/>
      <c r="E664" s="298"/>
      <c r="F664" s="127"/>
      <c r="G664" s="127"/>
      <c r="H664" s="298"/>
    </row>
    <row r="665" spans="1:8">
      <c r="A665" s="127"/>
      <c r="B665" s="127"/>
      <c r="C665" s="127"/>
      <c r="D665" s="298"/>
      <c r="E665" s="298"/>
      <c r="F665" s="127"/>
      <c r="G665" s="127"/>
      <c r="H665" s="298"/>
    </row>
    <row r="666" spans="1:8">
      <c r="A666" s="127"/>
      <c r="B666" s="127"/>
      <c r="C666" s="127"/>
      <c r="D666" s="298"/>
      <c r="E666" s="298"/>
      <c r="F666" s="127"/>
      <c r="G666" s="127"/>
      <c r="H666" s="298"/>
    </row>
    <row r="667" spans="1:8">
      <c r="A667" s="127"/>
      <c r="B667" s="127"/>
      <c r="C667" s="127"/>
      <c r="D667" s="298"/>
      <c r="E667" s="298"/>
      <c r="F667" s="127"/>
      <c r="G667" s="127"/>
      <c r="H667" s="298"/>
    </row>
    <row r="668" spans="1:8">
      <c r="A668" s="127"/>
      <c r="B668" s="127"/>
      <c r="C668" s="127"/>
      <c r="D668" s="298"/>
      <c r="E668" s="298"/>
      <c r="F668" s="127"/>
      <c r="G668" s="127"/>
      <c r="H668" s="298"/>
    </row>
    <row r="669" spans="1:8">
      <c r="A669" s="127"/>
      <c r="B669" s="127"/>
      <c r="C669" s="127"/>
      <c r="D669" s="298"/>
      <c r="E669" s="298"/>
      <c r="F669" s="127"/>
      <c r="G669" s="127"/>
      <c r="H669" s="298"/>
    </row>
    <row r="670" spans="1:8">
      <c r="A670" s="127"/>
      <c r="B670" s="127"/>
      <c r="C670" s="127"/>
      <c r="D670" s="298"/>
      <c r="E670" s="298"/>
      <c r="F670" s="127"/>
      <c r="G670" s="127"/>
      <c r="H670" s="298"/>
    </row>
    <row r="671" spans="1:8">
      <c r="A671" s="127"/>
      <c r="B671" s="127"/>
      <c r="C671" s="127"/>
      <c r="D671" s="298"/>
      <c r="E671" s="298"/>
      <c r="F671" s="127"/>
      <c r="G671" s="127"/>
      <c r="H671" s="298"/>
    </row>
    <row r="672" spans="1:8">
      <c r="A672" s="127"/>
      <c r="B672" s="127"/>
      <c r="C672" s="127"/>
      <c r="D672" s="298"/>
      <c r="E672" s="298"/>
      <c r="F672" s="127"/>
      <c r="G672" s="127"/>
      <c r="H672" s="298"/>
    </row>
    <row r="673" spans="1:8">
      <c r="A673" s="127"/>
      <c r="B673" s="127"/>
      <c r="C673" s="127"/>
      <c r="D673" s="298"/>
      <c r="E673" s="298"/>
      <c r="F673" s="127"/>
      <c r="G673" s="127"/>
      <c r="H673" s="298"/>
    </row>
    <row r="674" spans="1:8">
      <c r="A674" s="127"/>
      <c r="B674" s="127"/>
      <c r="C674" s="127"/>
      <c r="D674" s="298"/>
      <c r="E674" s="298"/>
      <c r="F674" s="127"/>
      <c r="G674" s="127"/>
      <c r="H674" s="298"/>
    </row>
    <row r="675" spans="1:8">
      <c r="A675" s="127"/>
      <c r="B675" s="127"/>
      <c r="C675" s="127"/>
      <c r="D675" s="298"/>
      <c r="E675" s="298"/>
      <c r="F675" s="127"/>
      <c r="G675" s="127"/>
      <c r="H675" s="298"/>
    </row>
    <row r="676" spans="1:8">
      <c r="A676" s="127"/>
      <c r="B676" s="127"/>
      <c r="C676" s="127"/>
      <c r="D676" s="298"/>
      <c r="E676" s="298"/>
      <c r="F676" s="127"/>
      <c r="G676" s="127"/>
      <c r="H676" s="298"/>
    </row>
    <row r="677" spans="1:8">
      <c r="A677" s="127"/>
      <c r="B677" s="127"/>
      <c r="C677" s="127"/>
      <c r="D677" s="298"/>
      <c r="E677" s="298"/>
      <c r="F677" s="127"/>
      <c r="G677" s="127"/>
      <c r="H677" s="298"/>
    </row>
    <row r="678" spans="1:8">
      <c r="A678" s="127"/>
      <c r="B678" s="127"/>
      <c r="C678" s="127"/>
      <c r="D678" s="298"/>
      <c r="E678" s="298"/>
      <c r="F678" s="127"/>
      <c r="G678" s="127"/>
      <c r="H678" s="298"/>
    </row>
    <row r="679" spans="1:8">
      <c r="A679" s="127"/>
      <c r="B679" s="127"/>
      <c r="C679" s="127"/>
      <c r="D679" s="298"/>
      <c r="E679" s="298"/>
      <c r="F679" s="127"/>
      <c r="G679" s="127"/>
      <c r="H679" s="298"/>
    </row>
    <row r="680" spans="1:8">
      <c r="A680" s="127"/>
      <c r="B680" s="127"/>
      <c r="C680" s="127"/>
      <c r="D680" s="298"/>
      <c r="E680" s="298"/>
      <c r="F680" s="127"/>
      <c r="G680" s="127"/>
      <c r="H680" s="298"/>
    </row>
    <row r="681" spans="1:8">
      <c r="A681" s="127"/>
      <c r="B681" s="127"/>
      <c r="C681" s="127"/>
      <c r="D681" s="298"/>
      <c r="E681" s="298"/>
      <c r="F681" s="127"/>
      <c r="G681" s="127"/>
      <c r="H681" s="298"/>
    </row>
    <row r="682" spans="1:8">
      <c r="A682" s="127"/>
      <c r="B682" s="127"/>
      <c r="C682" s="127"/>
      <c r="D682" s="298"/>
      <c r="E682" s="298"/>
      <c r="F682" s="127"/>
      <c r="G682" s="127"/>
      <c r="H682" s="298"/>
    </row>
    <row r="683" spans="1:8">
      <c r="A683" s="127"/>
      <c r="B683" s="127"/>
      <c r="C683" s="127"/>
      <c r="D683" s="298"/>
      <c r="E683" s="298"/>
      <c r="F683" s="127"/>
      <c r="G683" s="127"/>
      <c r="H683" s="298"/>
    </row>
    <row r="684" spans="1:8">
      <c r="A684" s="127"/>
      <c r="B684" s="127"/>
      <c r="C684" s="127"/>
      <c r="D684" s="298"/>
      <c r="E684" s="298"/>
      <c r="F684" s="127"/>
      <c r="G684" s="127"/>
      <c r="H684" s="298"/>
    </row>
    <row r="685" spans="1:8">
      <c r="A685" s="127"/>
      <c r="B685" s="127"/>
      <c r="C685" s="127"/>
      <c r="D685" s="298"/>
      <c r="E685" s="298"/>
      <c r="F685" s="127"/>
      <c r="G685" s="127"/>
      <c r="H685" s="298"/>
    </row>
    <row r="686" spans="1:8">
      <c r="A686" s="127"/>
      <c r="B686" s="127"/>
      <c r="C686" s="127"/>
      <c r="D686" s="298"/>
      <c r="E686" s="298"/>
      <c r="F686" s="127"/>
      <c r="G686" s="127"/>
      <c r="H686" s="298"/>
    </row>
    <row r="687" spans="1:8">
      <c r="A687" s="127"/>
      <c r="B687" s="127"/>
      <c r="C687" s="127"/>
      <c r="D687" s="298"/>
      <c r="E687" s="298"/>
      <c r="F687" s="127"/>
      <c r="G687" s="127"/>
      <c r="H687" s="298"/>
    </row>
    <row r="688" spans="1:8">
      <c r="A688" s="127"/>
      <c r="B688" s="127"/>
      <c r="C688" s="127"/>
      <c r="D688" s="298"/>
      <c r="E688" s="298"/>
      <c r="F688" s="127"/>
      <c r="G688" s="127"/>
      <c r="H688" s="298"/>
    </row>
    <row r="689" spans="1:8">
      <c r="A689" s="127"/>
      <c r="B689" s="127"/>
      <c r="C689" s="127"/>
      <c r="D689" s="298"/>
      <c r="E689" s="298"/>
      <c r="F689" s="127"/>
      <c r="G689" s="127"/>
      <c r="H689" s="298"/>
    </row>
    <row r="690" spans="1:8">
      <c r="A690" s="127"/>
      <c r="B690" s="127"/>
      <c r="C690" s="127"/>
      <c r="D690" s="298"/>
      <c r="E690" s="298"/>
      <c r="F690" s="127"/>
      <c r="G690" s="127"/>
      <c r="H690" s="298"/>
    </row>
    <row r="691" spans="1:8">
      <c r="A691" s="127"/>
      <c r="B691" s="127"/>
      <c r="C691" s="127"/>
      <c r="D691" s="298"/>
      <c r="E691" s="298"/>
      <c r="F691" s="127"/>
      <c r="G691" s="127"/>
      <c r="H691" s="298"/>
    </row>
    <row r="692" spans="1:8">
      <c r="A692" s="127"/>
      <c r="B692" s="127"/>
      <c r="C692" s="127"/>
      <c r="D692" s="298"/>
      <c r="E692" s="298"/>
      <c r="F692" s="127"/>
      <c r="G692" s="127"/>
      <c r="H692" s="298"/>
    </row>
    <row r="693" spans="1:8">
      <c r="A693" s="127"/>
      <c r="B693" s="127"/>
      <c r="C693" s="127"/>
      <c r="D693" s="298"/>
      <c r="E693" s="298"/>
      <c r="F693" s="127"/>
      <c r="G693" s="127"/>
      <c r="H693" s="298"/>
    </row>
    <row r="694" spans="1:8">
      <c r="A694" s="127"/>
      <c r="B694" s="127"/>
      <c r="C694" s="127"/>
      <c r="D694" s="298"/>
      <c r="E694" s="298"/>
      <c r="F694" s="127"/>
      <c r="G694" s="127"/>
      <c r="H694" s="298"/>
    </row>
    <row r="695" spans="1:8">
      <c r="A695" s="127"/>
      <c r="B695" s="127"/>
      <c r="C695" s="127"/>
      <c r="D695" s="298"/>
      <c r="E695" s="298"/>
      <c r="F695" s="127"/>
      <c r="G695" s="127"/>
      <c r="H695" s="298"/>
    </row>
    <row r="696" spans="1:8">
      <c r="A696" s="127"/>
      <c r="B696" s="127"/>
      <c r="C696" s="127"/>
      <c r="D696" s="298"/>
      <c r="E696" s="298"/>
      <c r="F696" s="127"/>
      <c r="G696" s="127"/>
      <c r="H696" s="298"/>
    </row>
    <row r="697" spans="1:8">
      <c r="A697" s="127"/>
      <c r="B697" s="127"/>
      <c r="C697" s="127"/>
      <c r="D697" s="298"/>
      <c r="E697" s="298"/>
      <c r="F697" s="127"/>
      <c r="G697" s="127"/>
      <c r="H697" s="298"/>
    </row>
    <row r="698" spans="1:8">
      <c r="A698" s="127"/>
      <c r="B698" s="127"/>
      <c r="C698" s="127"/>
      <c r="D698" s="298"/>
      <c r="E698" s="298"/>
      <c r="F698" s="127"/>
      <c r="G698" s="127"/>
      <c r="H698" s="298"/>
    </row>
    <row r="699" spans="1:8">
      <c r="A699" s="127"/>
      <c r="B699" s="127"/>
      <c r="C699" s="127"/>
      <c r="D699" s="298"/>
      <c r="E699" s="298"/>
      <c r="F699" s="127"/>
      <c r="G699" s="127"/>
      <c r="H699" s="298"/>
    </row>
    <row r="700" spans="1:8">
      <c r="A700" s="127"/>
      <c r="B700" s="127"/>
      <c r="C700" s="127"/>
      <c r="D700" s="298"/>
      <c r="E700" s="298"/>
      <c r="F700" s="127"/>
      <c r="G700" s="127"/>
      <c r="H700" s="298"/>
    </row>
    <row r="701" spans="1:8">
      <c r="A701" s="127"/>
      <c r="B701" s="127"/>
      <c r="C701" s="127"/>
      <c r="D701" s="298"/>
      <c r="E701" s="298"/>
      <c r="F701" s="127"/>
      <c r="G701" s="127"/>
      <c r="H701" s="298"/>
    </row>
    <row r="702" spans="1:8">
      <c r="A702" s="127"/>
      <c r="B702" s="127"/>
      <c r="C702" s="127"/>
      <c r="D702" s="298"/>
      <c r="E702" s="298"/>
      <c r="F702" s="127"/>
      <c r="G702" s="127"/>
      <c r="H702" s="298"/>
    </row>
    <row r="703" spans="1:8">
      <c r="A703" s="127"/>
      <c r="B703" s="127"/>
      <c r="C703" s="127"/>
      <c r="D703" s="298"/>
      <c r="E703" s="298"/>
      <c r="F703" s="127"/>
      <c r="G703" s="127"/>
      <c r="H703" s="298"/>
    </row>
    <row r="704" spans="1:8">
      <c r="A704" s="127"/>
      <c r="B704" s="127"/>
      <c r="C704" s="127"/>
      <c r="D704" s="298"/>
      <c r="E704" s="298"/>
      <c r="F704" s="127"/>
      <c r="G704" s="127"/>
      <c r="H704" s="298"/>
    </row>
    <row r="705" spans="1:8">
      <c r="A705" s="127"/>
      <c r="B705" s="127"/>
      <c r="C705" s="127"/>
      <c r="D705" s="298"/>
      <c r="E705" s="298"/>
      <c r="F705" s="127"/>
      <c r="G705" s="127"/>
      <c r="H705" s="298"/>
    </row>
    <row r="706" spans="1:8">
      <c r="A706" s="127"/>
      <c r="B706" s="127"/>
      <c r="C706" s="127"/>
      <c r="D706" s="298"/>
      <c r="E706" s="298"/>
      <c r="F706" s="127"/>
      <c r="G706" s="127"/>
      <c r="H706" s="298"/>
    </row>
    <row r="707" spans="1:8">
      <c r="A707" s="127"/>
      <c r="B707" s="127"/>
      <c r="C707" s="127"/>
      <c r="D707" s="298"/>
      <c r="E707" s="298"/>
      <c r="F707" s="127"/>
      <c r="G707" s="127"/>
      <c r="H707" s="298"/>
    </row>
    <row r="708" spans="1:8">
      <c r="A708" s="127"/>
      <c r="B708" s="127"/>
      <c r="C708" s="127"/>
      <c r="D708" s="298"/>
      <c r="E708" s="298"/>
      <c r="F708" s="127"/>
      <c r="G708" s="127"/>
      <c r="H708" s="298"/>
    </row>
    <row r="709" spans="1:8">
      <c r="A709" s="127"/>
      <c r="B709" s="127"/>
      <c r="C709" s="127"/>
      <c r="D709" s="298"/>
      <c r="E709" s="298"/>
      <c r="F709" s="127"/>
      <c r="G709" s="127"/>
      <c r="H709" s="298"/>
    </row>
    <row r="710" spans="1:8">
      <c r="A710" s="127"/>
      <c r="B710" s="127"/>
      <c r="C710" s="127"/>
      <c r="D710" s="298"/>
      <c r="E710" s="298"/>
      <c r="F710" s="127"/>
      <c r="G710" s="127"/>
      <c r="H710" s="298"/>
    </row>
    <row r="711" spans="1:8">
      <c r="A711" s="127"/>
      <c r="B711" s="127"/>
      <c r="C711" s="127"/>
      <c r="D711" s="298"/>
      <c r="E711" s="298"/>
      <c r="F711" s="127"/>
      <c r="G711" s="127"/>
      <c r="H711" s="298"/>
    </row>
    <row r="712" spans="1:8">
      <c r="A712" s="127"/>
      <c r="B712" s="127"/>
      <c r="C712" s="127"/>
      <c r="D712" s="298"/>
      <c r="E712" s="298"/>
      <c r="F712" s="127"/>
      <c r="G712" s="127"/>
      <c r="H712" s="298"/>
    </row>
    <row r="713" spans="1:8">
      <c r="A713" s="127"/>
      <c r="B713" s="127"/>
      <c r="C713" s="127"/>
      <c r="D713" s="298"/>
      <c r="E713" s="298"/>
      <c r="F713" s="127"/>
      <c r="G713" s="127"/>
      <c r="H713" s="298"/>
    </row>
    <row r="714" spans="1:8">
      <c r="A714" s="127"/>
      <c r="B714" s="127"/>
      <c r="C714" s="127"/>
      <c r="D714" s="298"/>
      <c r="E714" s="298"/>
      <c r="F714" s="127"/>
      <c r="G714" s="127"/>
      <c r="H714" s="298"/>
    </row>
    <row r="715" spans="1:8">
      <c r="A715" s="127"/>
      <c r="B715" s="127"/>
      <c r="C715" s="127"/>
      <c r="D715" s="298"/>
      <c r="E715" s="298"/>
      <c r="F715" s="127"/>
      <c r="G715" s="127"/>
      <c r="H715" s="298"/>
    </row>
    <row r="716" spans="1:8">
      <c r="A716" s="127"/>
      <c r="B716" s="127"/>
      <c r="C716" s="127"/>
      <c r="D716" s="298"/>
      <c r="E716" s="298"/>
      <c r="F716" s="127"/>
      <c r="G716" s="127"/>
      <c r="H716" s="298"/>
    </row>
    <row r="717" spans="1:8">
      <c r="A717" s="127"/>
      <c r="B717" s="127"/>
      <c r="C717" s="127"/>
      <c r="D717" s="298"/>
      <c r="E717" s="298"/>
      <c r="F717" s="127"/>
      <c r="G717" s="127"/>
      <c r="H717" s="298"/>
    </row>
    <row r="718" spans="1:8">
      <c r="A718" s="127"/>
      <c r="B718" s="127"/>
      <c r="C718" s="127"/>
      <c r="D718" s="298"/>
      <c r="E718" s="298"/>
      <c r="F718" s="127"/>
      <c r="G718" s="127"/>
      <c r="H718" s="298"/>
    </row>
    <row r="719" spans="1:8">
      <c r="A719" s="127"/>
      <c r="B719" s="127"/>
      <c r="C719" s="127"/>
      <c r="D719" s="298"/>
      <c r="E719" s="298"/>
      <c r="F719" s="127"/>
      <c r="G719" s="127"/>
      <c r="H719" s="298"/>
    </row>
    <row r="720" spans="1:8">
      <c r="A720" s="127"/>
      <c r="B720" s="127"/>
      <c r="C720" s="127"/>
      <c r="D720" s="298"/>
      <c r="E720" s="298"/>
      <c r="F720" s="127"/>
      <c r="G720" s="127"/>
      <c r="H720" s="298"/>
    </row>
    <row r="721" spans="1:8">
      <c r="A721" s="127"/>
      <c r="B721" s="127"/>
      <c r="C721" s="127"/>
      <c r="D721" s="298"/>
      <c r="E721" s="298"/>
      <c r="F721" s="127"/>
      <c r="G721" s="127"/>
      <c r="H721" s="298"/>
    </row>
    <row r="722" spans="1:8">
      <c r="A722" s="127"/>
      <c r="B722" s="127"/>
      <c r="C722" s="127"/>
      <c r="D722" s="298"/>
      <c r="E722" s="298"/>
      <c r="F722" s="127"/>
      <c r="G722" s="127"/>
      <c r="H722" s="298"/>
    </row>
    <row r="723" spans="1:8">
      <c r="A723" s="127"/>
      <c r="B723" s="127"/>
      <c r="C723" s="127"/>
      <c r="D723" s="298"/>
      <c r="E723" s="298"/>
      <c r="F723" s="127"/>
      <c r="G723" s="127"/>
      <c r="H723" s="298"/>
    </row>
    <row r="724" spans="1:8">
      <c r="A724" s="127"/>
      <c r="B724" s="127"/>
      <c r="C724" s="127"/>
      <c r="D724" s="298"/>
      <c r="E724" s="298"/>
      <c r="F724" s="127"/>
      <c r="G724" s="127"/>
      <c r="H724" s="298"/>
    </row>
    <row r="725" spans="1:8">
      <c r="A725" s="127"/>
      <c r="B725" s="127"/>
      <c r="C725" s="127"/>
      <c r="D725" s="298"/>
      <c r="E725" s="298"/>
      <c r="F725" s="127"/>
      <c r="G725" s="127"/>
      <c r="H725" s="298"/>
    </row>
    <row r="726" spans="1:8">
      <c r="A726" s="127"/>
      <c r="B726" s="127"/>
      <c r="C726" s="127"/>
      <c r="D726" s="298"/>
      <c r="E726" s="298"/>
      <c r="F726" s="127"/>
      <c r="G726" s="127"/>
      <c r="H726" s="298"/>
    </row>
    <row r="727" spans="1:8">
      <c r="A727" s="127"/>
      <c r="B727" s="127"/>
      <c r="C727" s="127"/>
      <c r="D727" s="298"/>
      <c r="E727" s="298"/>
      <c r="F727" s="127"/>
      <c r="G727" s="127"/>
      <c r="H727" s="298"/>
    </row>
    <row r="728" spans="1:8">
      <c r="A728" s="127"/>
      <c r="B728" s="127"/>
      <c r="C728" s="127"/>
      <c r="D728" s="298"/>
      <c r="E728" s="298"/>
      <c r="F728" s="127"/>
      <c r="G728" s="127"/>
      <c r="H728" s="298"/>
    </row>
    <row r="729" spans="1:8">
      <c r="A729" s="127"/>
      <c r="B729" s="127"/>
      <c r="C729" s="127"/>
      <c r="D729" s="298"/>
      <c r="E729" s="298"/>
      <c r="F729" s="127"/>
      <c r="G729" s="127"/>
      <c r="H729" s="298"/>
    </row>
    <row r="730" spans="1:8">
      <c r="A730" s="127"/>
      <c r="B730" s="127"/>
      <c r="C730" s="127"/>
      <c r="D730" s="298"/>
      <c r="E730" s="298"/>
      <c r="F730" s="127"/>
      <c r="G730" s="127"/>
      <c r="H730" s="298"/>
    </row>
    <row r="731" spans="1:8">
      <c r="A731" s="127"/>
      <c r="B731" s="127"/>
      <c r="C731" s="127"/>
      <c r="D731" s="298"/>
      <c r="E731" s="298"/>
      <c r="F731" s="127"/>
      <c r="G731" s="127"/>
      <c r="H731" s="298"/>
    </row>
    <row r="732" spans="1:8">
      <c r="A732" s="127"/>
      <c r="B732" s="127"/>
      <c r="C732" s="127"/>
      <c r="D732" s="298"/>
      <c r="E732" s="298"/>
      <c r="F732" s="127"/>
      <c r="G732" s="127"/>
      <c r="H732" s="298"/>
    </row>
    <row r="733" spans="1:8">
      <c r="A733" s="127"/>
      <c r="B733" s="127"/>
      <c r="C733" s="127"/>
      <c r="D733" s="298"/>
      <c r="E733" s="298"/>
      <c r="F733" s="127"/>
      <c r="G733" s="127"/>
      <c r="H733" s="298"/>
    </row>
    <row r="734" spans="1:8">
      <c r="A734" s="127"/>
      <c r="B734" s="127"/>
      <c r="C734" s="127"/>
      <c r="D734" s="298"/>
      <c r="E734" s="298"/>
      <c r="F734" s="127"/>
      <c r="G734" s="127"/>
      <c r="H734" s="298"/>
    </row>
    <row r="735" spans="1:8">
      <c r="A735" s="127"/>
      <c r="B735" s="127"/>
      <c r="C735" s="127"/>
      <c r="D735" s="298"/>
      <c r="E735" s="298"/>
      <c r="F735" s="127"/>
      <c r="G735" s="127"/>
      <c r="H735" s="298"/>
    </row>
    <row r="736" spans="1:8">
      <c r="A736" s="127"/>
      <c r="B736" s="127"/>
      <c r="C736" s="127"/>
      <c r="D736" s="298"/>
      <c r="E736" s="298"/>
      <c r="F736" s="127"/>
      <c r="G736" s="127"/>
      <c r="H736" s="298"/>
    </row>
    <row r="737" spans="1:8">
      <c r="A737" s="127"/>
      <c r="B737" s="127"/>
      <c r="C737" s="127"/>
      <c r="D737" s="298"/>
      <c r="E737" s="298"/>
      <c r="F737" s="127"/>
      <c r="G737" s="127"/>
      <c r="H737" s="298"/>
    </row>
    <row r="738" spans="1:8">
      <c r="A738" s="127"/>
      <c r="B738" s="127"/>
      <c r="C738" s="127"/>
      <c r="D738" s="298"/>
      <c r="E738" s="298"/>
      <c r="F738" s="127"/>
      <c r="G738" s="127"/>
      <c r="H738" s="298"/>
    </row>
    <row r="739" spans="1:8">
      <c r="A739" s="127"/>
      <c r="B739" s="127"/>
      <c r="C739" s="127"/>
      <c r="D739" s="298"/>
      <c r="E739" s="298"/>
      <c r="F739" s="127"/>
      <c r="G739" s="127"/>
      <c r="H739" s="298"/>
    </row>
    <row r="740" spans="1:8">
      <c r="A740" s="127"/>
      <c r="B740" s="127"/>
      <c r="C740" s="127"/>
      <c r="D740" s="298"/>
      <c r="E740" s="298"/>
      <c r="F740" s="127"/>
      <c r="G740" s="127"/>
      <c r="H740" s="298"/>
    </row>
    <row r="741" spans="1:8">
      <c r="A741" s="127"/>
      <c r="B741" s="127"/>
      <c r="C741" s="127"/>
      <c r="D741" s="298"/>
      <c r="E741" s="298"/>
      <c r="F741" s="127"/>
      <c r="G741" s="127"/>
      <c r="H741" s="298"/>
    </row>
    <row r="742" spans="1:8">
      <c r="A742" s="127"/>
      <c r="B742" s="127"/>
      <c r="C742" s="127"/>
      <c r="D742" s="298"/>
      <c r="E742" s="298"/>
      <c r="F742" s="127"/>
      <c r="G742" s="127"/>
      <c r="H742" s="298"/>
    </row>
    <row r="743" spans="1:8">
      <c r="A743" s="127"/>
      <c r="B743" s="127"/>
      <c r="C743" s="127"/>
      <c r="D743" s="298"/>
      <c r="E743" s="298"/>
      <c r="F743" s="127"/>
      <c r="G743" s="127"/>
      <c r="H743" s="298"/>
    </row>
    <row r="744" spans="1:8">
      <c r="A744" s="127"/>
      <c r="B744" s="127"/>
      <c r="C744" s="127"/>
      <c r="D744" s="298"/>
      <c r="E744" s="298"/>
      <c r="F744" s="127"/>
      <c r="G744" s="127"/>
      <c r="H744" s="298"/>
    </row>
    <row r="745" spans="1:8">
      <c r="A745" s="127"/>
      <c r="B745" s="127"/>
      <c r="C745" s="127"/>
      <c r="D745" s="298"/>
      <c r="E745" s="298"/>
      <c r="F745" s="127"/>
      <c r="G745" s="127"/>
      <c r="H745" s="298"/>
    </row>
    <row r="746" spans="1:8">
      <c r="A746" s="127"/>
      <c r="B746" s="127"/>
      <c r="C746" s="127"/>
      <c r="D746" s="298"/>
      <c r="E746" s="298"/>
      <c r="F746" s="127"/>
      <c r="G746" s="127"/>
      <c r="H746" s="298"/>
    </row>
    <row r="747" spans="1:8">
      <c r="A747" s="127"/>
      <c r="B747" s="127"/>
      <c r="C747" s="127"/>
      <c r="D747" s="298"/>
      <c r="E747" s="298"/>
      <c r="F747" s="127"/>
      <c r="G747" s="127"/>
      <c r="H747" s="298"/>
    </row>
    <row r="748" spans="1:8">
      <c r="A748" s="127"/>
      <c r="B748" s="127"/>
      <c r="C748" s="127"/>
      <c r="D748" s="298"/>
      <c r="E748" s="298"/>
      <c r="F748" s="127"/>
      <c r="G748" s="127"/>
      <c r="H748" s="298"/>
    </row>
    <row r="749" spans="1:8">
      <c r="A749" s="127"/>
      <c r="B749" s="127"/>
      <c r="C749" s="127"/>
      <c r="D749" s="298"/>
      <c r="E749" s="298"/>
      <c r="F749" s="127"/>
      <c r="G749" s="127"/>
      <c r="H749" s="298"/>
    </row>
    <row r="750" spans="1:8">
      <c r="A750" s="127"/>
      <c r="B750" s="127"/>
      <c r="C750" s="127"/>
      <c r="D750" s="298"/>
      <c r="E750" s="298"/>
      <c r="F750" s="127"/>
      <c r="G750" s="127"/>
      <c r="H750" s="298"/>
    </row>
    <row r="751" spans="1:8">
      <c r="A751" s="127"/>
      <c r="B751" s="127"/>
      <c r="C751" s="127"/>
      <c r="D751" s="298"/>
      <c r="E751" s="298"/>
      <c r="F751" s="127"/>
      <c r="G751" s="127"/>
      <c r="H751" s="298"/>
    </row>
    <row r="752" spans="1:8">
      <c r="A752" s="127"/>
      <c r="B752" s="127"/>
      <c r="C752" s="127"/>
      <c r="D752" s="298"/>
      <c r="E752" s="298"/>
      <c r="F752" s="127"/>
      <c r="G752" s="127"/>
      <c r="H752" s="298"/>
    </row>
    <row r="753" spans="1:8">
      <c r="A753" s="127"/>
      <c r="B753" s="127"/>
      <c r="C753" s="127"/>
      <c r="D753" s="298"/>
      <c r="E753" s="298"/>
      <c r="F753" s="127"/>
      <c r="G753" s="127"/>
      <c r="H753" s="298"/>
    </row>
    <row r="754" spans="1:8">
      <c r="A754" s="127"/>
      <c r="B754" s="127"/>
      <c r="C754" s="127"/>
      <c r="D754" s="298"/>
      <c r="E754" s="298"/>
      <c r="F754" s="127"/>
      <c r="G754" s="127"/>
      <c r="H754" s="298"/>
    </row>
    <row r="755" spans="1:8">
      <c r="A755" s="127"/>
      <c r="B755" s="127"/>
      <c r="C755" s="127"/>
      <c r="D755" s="298"/>
      <c r="E755" s="298"/>
      <c r="F755" s="127"/>
      <c r="G755" s="127"/>
      <c r="H755" s="298"/>
    </row>
    <row r="756" spans="1:8">
      <c r="A756" s="127"/>
      <c r="B756" s="127"/>
      <c r="C756" s="127"/>
      <c r="D756" s="298"/>
      <c r="E756" s="298"/>
      <c r="F756" s="127"/>
      <c r="G756" s="127"/>
      <c r="H756" s="298"/>
    </row>
    <row r="757" spans="1:8">
      <c r="A757" s="127"/>
      <c r="B757" s="127"/>
      <c r="C757" s="127"/>
      <c r="D757" s="298"/>
      <c r="E757" s="298"/>
      <c r="F757" s="127"/>
      <c r="G757" s="127"/>
      <c r="H757" s="298"/>
    </row>
    <row r="758" spans="1:8">
      <c r="A758" s="127"/>
      <c r="B758" s="127"/>
      <c r="C758" s="127"/>
      <c r="D758" s="298"/>
      <c r="E758" s="298"/>
      <c r="F758" s="127"/>
      <c r="G758" s="127"/>
      <c r="H758" s="298"/>
    </row>
    <row r="759" spans="1:8">
      <c r="A759" s="127"/>
      <c r="B759" s="127"/>
      <c r="C759" s="127"/>
      <c r="D759" s="298"/>
      <c r="E759" s="298"/>
      <c r="F759" s="127"/>
      <c r="G759" s="127"/>
      <c r="H759" s="298"/>
    </row>
    <row r="760" spans="1:8">
      <c r="A760" s="127"/>
      <c r="B760" s="127"/>
      <c r="C760" s="127"/>
      <c r="D760" s="298"/>
      <c r="E760" s="298"/>
      <c r="F760" s="127"/>
      <c r="G760" s="127"/>
      <c r="H760" s="298"/>
    </row>
    <row r="761" spans="1:8">
      <c r="A761" s="127"/>
      <c r="B761" s="127"/>
      <c r="C761" s="127"/>
      <c r="D761" s="298"/>
      <c r="E761" s="298"/>
      <c r="F761" s="127"/>
      <c r="G761" s="127"/>
      <c r="H761" s="298"/>
    </row>
    <row r="762" spans="1:8">
      <c r="A762" s="127"/>
      <c r="B762" s="127"/>
      <c r="C762" s="127"/>
      <c r="D762" s="298"/>
      <c r="E762" s="298"/>
      <c r="F762" s="127"/>
      <c r="G762" s="127"/>
      <c r="H762" s="298"/>
    </row>
    <row r="763" spans="1:8">
      <c r="A763" s="127"/>
      <c r="B763" s="127"/>
      <c r="C763" s="127"/>
      <c r="D763" s="298"/>
      <c r="E763" s="298"/>
      <c r="F763" s="127"/>
      <c r="G763" s="127"/>
      <c r="H763" s="298"/>
    </row>
    <row r="764" spans="1:8">
      <c r="A764" s="127"/>
      <c r="B764" s="127"/>
      <c r="C764" s="127"/>
      <c r="D764" s="298"/>
      <c r="E764" s="298"/>
      <c r="F764" s="127"/>
      <c r="G764" s="127"/>
      <c r="H764" s="298"/>
    </row>
    <row r="765" spans="1:8">
      <c r="A765" s="127"/>
      <c r="B765" s="127"/>
      <c r="C765" s="127"/>
      <c r="D765" s="298"/>
      <c r="E765" s="298"/>
      <c r="F765" s="127"/>
      <c r="G765" s="127"/>
      <c r="H765" s="298"/>
    </row>
    <row r="766" spans="1:8">
      <c r="A766" s="127"/>
      <c r="B766" s="127"/>
      <c r="C766" s="127"/>
      <c r="D766" s="298"/>
      <c r="E766" s="298"/>
      <c r="F766" s="127"/>
      <c r="G766" s="127"/>
      <c r="H766" s="298"/>
    </row>
    <row r="767" spans="1:8">
      <c r="A767" s="127"/>
      <c r="B767" s="127"/>
      <c r="C767" s="127"/>
      <c r="D767" s="298"/>
      <c r="E767" s="298"/>
      <c r="F767" s="127"/>
      <c r="G767" s="127"/>
      <c r="H767" s="298"/>
    </row>
    <row r="768" spans="1:8">
      <c r="A768" s="127"/>
      <c r="B768" s="127"/>
      <c r="C768" s="127"/>
      <c r="D768" s="298"/>
      <c r="E768" s="298"/>
      <c r="F768" s="127"/>
      <c r="G768" s="127"/>
      <c r="H768" s="298"/>
    </row>
    <row r="769" spans="1:8">
      <c r="A769" s="127"/>
      <c r="B769" s="127"/>
      <c r="C769" s="127"/>
      <c r="D769" s="298"/>
      <c r="E769" s="298"/>
      <c r="F769" s="127"/>
      <c r="G769" s="127"/>
      <c r="H769" s="298"/>
    </row>
    <row r="770" spans="1:8">
      <c r="A770" s="127"/>
      <c r="B770" s="127"/>
      <c r="C770" s="127"/>
      <c r="D770" s="298"/>
      <c r="E770" s="298"/>
      <c r="F770" s="127"/>
      <c r="G770" s="127"/>
      <c r="H770" s="298"/>
    </row>
    <row r="771" spans="1:8">
      <c r="A771" s="127"/>
      <c r="B771" s="127"/>
      <c r="C771" s="127"/>
      <c r="D771" s="298"/>
      <c r="E771" s="298"/>
      <c r="F771" s="127"/>
      <c r="G771" s="127"/>
      <c r="H771" s="298"/>
    </row>
    <row r="772" spans="1:8">
      <c r="A772" s="127"/>
      <c r="B772" s="127"/>
      <c r="C772" s="127"/>
      <c r="D772" s="298"/>
      <c r="E772" s="298"/>
      <c r="F772" s="127"/>
      <c r="G772" s="127"/>
      <c r="H772" s="298"/>
    </row>
    <row r="773" spans="1:8">
      <c r="A773" s="127"/>
      <c r="B773" s="127"/>
      <c r="C773" s="127"/>
      <c r="D773" s="298"/>
      <c r="E773" s="298"/>
      <c r="F773" s="127"/>
      <c r="G773" s="127"/>
      <c r="H773" s="298"/>
    </row>
    <row r="774" spans="1:8">
      <c r="A774" s="127"/>
      <c r="B774" s="127"/>
      <c r="C774" s="127"/>
      <c r="D774" s="298"/>
      <c r="E774" s="298"/>
      <c r="F774" s="127"/>
      <c r="G774" s="127"/>
      <c r="H774" s="298"/>
    </row>
    <row r="775" spans="1:8">
      <c r="A775" s="127"/>
      <c r="B775" s="127"/>
      <c r="C775" s="127"/>
      <c r="D775" s="298"/>
      <c r="E775" s="298"/>
      <c r="F775" s="127"/>
      <c r="G775" s="127"/>
      <c r="H775" s="298"/>
    </row>
    <row r="776" spans="1:8">
      <c r="A776" s="127"/>
      <c r="B776" s="127"/>
      <c r="C776" s="127"/>
      <c r="D776" s="298"/>
      <c r="E776" s="298"/>
      <c r="F776" s="127"/>
      <c r="G776" s="127"/>
      <c r="H776" s="298"/>
    </row>
    <row r="777" spans="1:8">
      <c r="A777" s="127"/>
      <c r="B777" s="127"/>
      <c r="C777" s="127"/>
      <c r="D777" s="298"/>
      <c r="E777" s="298"/>
      <c r="F777" s="127"/>
      <c r="G777" s="127"/>
      <c r="H777" s="298"/>
    </row>
    <row r="778" spans="1:8">
      <c r="A778" s="127"/>
      <c r="B778" s="127"/>
      <c r="C778" s="127"/>
      <c r="D778" s="298"/>
      <c r="E778" s="298"/>
      <c r="F778" s="127"/>
      <c r="G778" s="127"/>
      <c r="H778" s="298"/>
    </row>
    <row r="779" spans="1:8">
      <c r="A779" s="127"/>
      <c r="B779" s="127"/>
      <c r="C779" s="127"/>
      <c r="D779" s="298"/>
      <c r="E779" s="298"/>
      <c r="F779" s="127"/>
      <c r="G779" s="127"/>
      <c r="H779" s="298"/>
    </row>
    <row r="780" spans="1:8">
      <c r="A780" s="127"/>
      <c r="B780" s="127"/>
      <c r="C780" s="127"/>
      <c r="D780" s="298"/>
      <c r="E780" s="298"/>
      <c r="F780" s="127"/>
      <c r="G780" s="127"/>
      <c r="H780" s="298"/>
    </row>
    <row r="781" spans="1:8">
      <c r="A781" s="127"/>
      <c r="B781" s="127"/>
      <c r="C781" s="127"/>
      <c r="D781" s="298"/>
      <c r="E781" s="298"/>
      <c r="F781" s="127"/>
      <c r="G781" s="127"/>
      <c r="H781" s="298"/>
    </row>
    <row r="782" spans="1:8">
      <c r="A782" s="127"/>
      <c r="B782" s="127"/>
      <c r="C782" s="127"/>
      <c r="D782" s="298"/>
      <c r="E782" s="298"/>
      <c r="F782" s="127"/>
      <c r="G782" s="127"/>
      <c r="H782" s="298"/>
    </row>
    <row r="783" spans="1:8">
      <c r="A783" s="127"/>
      <c r="B783" s="127"/>
      <c r="C783" s="127"/>
      <c r="D783" s="298"/>
      <c r="E783" s="298"/>
      <c r="F783" s="127"/>
      <c r="G783" s="127"/>
      <c r="H783" s="298"/>
    </row>
    <row r="784" spans="1:8">
      <c r="A784" s="127"/>
      <c r="B784" s="127"/>
      <c r="C784" s="127"/>
      <c r="D784" s="298"/>
      <c r="E784" s="298"/>
      <c r="F784" s="127"/>
      <c r="G784" s="127"/>
      <c r="H784" s="298"/>
    </row>
    <row r="785" spans="1:8">
      <c r="A785" s="127"/>
      <c r="B785" s="127"/>
      <c r="C785" s="127"/>
      <c r="D785" s="298"/>
      <c r="E785" s="298"/>
      <c r="F785" s="127"/>
      <c r="G785" s="127"/>
      <c r="H785" s="298"/>
    </row>
    <row r="786" spans="1:8">
      <c r="A786" s="127"/>
      <c r="B786" s="127"/>
      <c r="C786" s="127"/>
      <c r="D786" s="298"/>
      <c r="E786" s="298"/>
      <c r="F786" s="127"/>
      <c r="G786" s="127"/>
      <c r="H786" s="298"/>
    </row>
    <row r="787" spans="1:8">
      <c r="A787" s="127"/>
      <c r="B787" s="127"/>
      <c r="C787" s="127"/>
      <c r="D787" s="298"/>
      <c r="E787" s="298"/>
      <c r="F787" s="127"/>
      <c r="G787" s="127"/>
      <c r="H787" s="298"/>
    </row>
    <row r="788" spans="1:8">
      <c r="A788" s="127"/>
      <c r="B788" s="127"/>
      <c r="C788" s="127"/>
      <c r="D788" s="298"/>
      <c r="E788" s="298"/>
      <c r="F788" s="127"/>
      <c r="G788" s="127"/>
      <c r="H788" s="298"/>
    </row>
    <row r="789" spans="1:8">
      <c r="A789" s="127"/>
      <c r="B789" s="127"/>
      <c r="C789" s="127"/>
      <c r="D789" s="298"/>
      <c r="E789" s="298"/>
      <c r="F789" s="127"/>
      <c r="G789" s="127"/>
      <c r="H789" s="298"/>
    </row>
    <row r="790" spans="1:8">
      <c r="A790" s="127"/>
      <c r="B790" s="127"/>
      <c r="C790" s="127"/>
      <c r="D790" s="298"/>
      <c r="E790" s="298"/>
      <c r="F790" s="127"/>
      <c r="G790" s="127"/>
      <c r="H790" s="298"/>
    </row>
    <row r="791" spans="1:8">
      <c r="A791" s="127"/>
      <c r="B791" s="127"/>
      <c r="C791" s="127"/>
      <c r="D791" s="298"/>
      <c r="E791" s="298"/>
      <c r="F791" s="127"/>
      <c r="G791" s="127"/>
      <c r="H791" s="298"/>
    </row>
    <row r="792" spans="1:8">
      <c r="A792" s="127"/>
      <c r="B792" s="127"/>
      <c r="C792" s="127"/>
      <c r="D792" s="298"/>
      <c r="E792" s="298"/>
      <c r="F792" s="127"/>
      <c r="G792" s="127"/>
      <c r="H792" s="298"/>
    </row>
    <row r="793" spans="1:8">
      <c r="A793" s="127"/>
      <c r="B793" s="127"/>
      <c r="C793" s="127"/>
      <c r="D793" s="298"/>
      <c r="E793" s="298"/>
      <c r="F793" s="127"/>
      <c r="G793" s="127"/>
      <c r="H793" s="298"/>
    </row>
    <row r="794" spans="1:8">
      <c r="A794" s="127"/>
      <c r="B794" s="127"/>
      <c r="C794" s="127"/>
      <c r="D794" s="298"/>
      <c r="E794" s="298"/>
      <c r="F794" s="127"/>
      <c r="G794" s="127"/>
      <c r="H794" s="298"/>
    </row>
    <row r="795" spans="1:8">
      <c r="A795" s="127"/>
      <c r="B795" s="127"/>
      <c r="C795" s="127"/>
      <c r="D795" s="298"/>
      <c r="E795" s="298"/>
      <c r="F795" s="127"/>
      <c r="G795" s="127"/>
      <c r="H795" s="298"/>
    </row>
    <row r="796" spans="1:8">
      <c r="A796" s="127"/>
      <c r="B796" s="127"/>
      <c r="C796" s="127"/>
      <c r="D796" s="298"/>
      <c r="E796" s="298"/>
      <c r="F796" s="127"/>
      <c r="G796" s="127"/>
      <c r="H796" s="298"/>
    </row>
    <row r="797" spans="1:8">
      <c r="A797" s="127"/>
      <c r="B797" s="127"/>
      <c r="C797" s="127"/>
      <c r="D797" s="298"/>
      <c r="E797" s="298"/>
      <c r="F797" s="127"/>
      <c r="G797" s="127"/>
      <c r="H797" s="298"/>
    </row>
    <row r="798" spans="1:8">
      <c r="A798" s="127"/>
      <c r="B798" s="127"/>
      <c r="C798" s="127"/>
      <c r="D798" s="298"/>
      <c r="E798" s="298"/>
      <c r="F798" s="127"/>
      <c r="G798" s="127"/>
      <c r="H798" s="298"/>
    </row>
    <row r="799" spans="1:8">
      <c r="A799" s="127"/>
      <c r="B799" s="127"/>
      <c r="C799" s="127"/>
      <c r="D799" s="298"/>
      <c r="E799" s="298"/>
      <c r="F799" s="127"/>
      <c r="G799" s="127"/>
      <c r="H799" s="298"/>
    </row>
    <row r="800" spans="1:8">
      <c r="A800" s="127"/>
      <c r="B800" s="127"/>
      <c r="C800" s="127"/>
      <c r="D800" s="298"/>
      <c r="E800" s="298"/>
      <c r="F800" s="127"/>
      <c r="G800" s="127"/>
      <c r="H800" s="298"/>
    </row>
    <row r="801" spans="1:8">
      <c r="A801" s="127"/>
      <c r="B801" s="127"/>
      <c r="C801" s="127"/>
      <c r="D801" s="298"/>
      <c r="E801" s="298"/>
      <c r="F801" s="127"/>
      <c r="G801" s="127"/>
      <c r="H801" s="298"/>
    </row>
    <row r="802" spans="1:8">
      <c r="A802" s="127"/>
      <c r="B802" s="127"/>
      <c r="C802" s="127"/>
      <c r="D802" s="298"/>
      <c r="E802" s="298"/>
      <c r="F802" s="127"/>
      <c r="G802" s="127"/>
      <c r="H802" s="298"/>
    </row>
    <row r="803" spans="1:8">
      <c r="A803" s="127"/>
      <c r="B803" s="127"/>
      <c r="C803" s="127"/>
      <c r="D803" s="298"/>
      <c r="E803" s="298"/>
      <c r="F803" s="127"/>
      <c r="G803" s="127"/>
      <c r="H803" s="298"/>
    </row>
    <row r="804" spans="1:8">
      <c r="A804" s="127"/>
      <c r="B804" s="127"/>
      <c r="C804" s="127"/>
      <c r="D804" s="298"/>
      <c r="E804" s="298"/>
      <c r="F804" s="127"/>
      <c r="G804" s="127"/>
      <c r="H804" s="298"/>
    </row>
    <row r="805" spans="1:8">
      <c r="A805" s="127"/>
      <c r="B805" s="127"/>
      <c r="C805" s="127"/>
      <c r="D805" s="298"/>
      <c r="E805" s="298"/>
      <c r="F805" s="127"/>
      <c r="G805" s="127"/>
      <c r="H805" s="298"/>
    </row>
    <row r="806" spans="1:8">
      <c r="A806" s="127"/>
      <c r="B806" s="127"/>
      <c r="C806" s="127"/>
      <c r="D806" s="298"/>
      <c r="E806" s="298"/>
      <c r="F806" s="127"/>
      <c r="G806" s="127"/>
      <c r="H806" s="298"/>
    </row>
    <row r="807" spans="1:8">
      <c r="A807" s="127"/>
      <c r="B807" s="127"/>
      <c r="C807" s="127"/>
      <c r="D807" s="298"/>
      <c r="E807" s="298"/>
      <c r="F807" s="127"/>
      <c r="G807" s="127"/>
      <c r="H807" s="298"/>
    </row>
    <row r="808" spans="1:8">
      <c r="A808" s="127"/>
      <c r="B808" s="127"/>
      <c r="C808" s="127"/>
      <c r="D808" s="298"/>
      <c r="E808" s="298"/>
      <c r="F808" s="127"/>
      <c r="G808" s="127"/>
      <c r="H808" s="298"/>
    </row>
    <row r="809" spans="1:8">
      <c r="A809" s="127"/>
      <c r="B809" s="127"/>
      <c r="C809" s="127"/>
      <c r="D809" s="298"/>
      <c r="E809" s="298"/>
      <c r="F809" s="127"/>
      <c r="G809" s="127"/>
      <c r="H809" s="298"/>
    </row>
    <row r="810" spans="1:8">
      <c r="A810" s="127"/>
      <c r="B810" s="127"/>
      <c r="C810" s="127"/>
      <c r="D810" s="298"/>
      <c r="E810" s="298"/>
      <c r="F810" s="127"/>
      <c r="G810" s="127"/>
      <c r="H810" s="298"/>
    </row>
    <row r="811" spans="1:8">
      <c r="A811" s="127"/>
      <c r="B811" s="127"/>
      <c r="C811" s="127"/>
      <c r="D811" s="298"/>
      <c r="E811" s="298"/>
      <c r="F811" s="127"/>
      <c r="G811" s="127"/>
      <c r="H811" s="298"/>
    </row>
    <row r="812" spans="1:8">
      <c r="A812" s="127"/>
      <c r="B812" s="127"/>
      <c r="C812" s="127"/>
      <c r="D812" s="298"/>
      <c r="E812" s="298"/>
      <c r="F812" s="127"/>
      <c r="G812" s="127"/>
      <c r="H812" s="298"/>
    </row>
    <row r="813" spans="1:8">
      <c r="A813" s="127"/>
      <c r="B813" s="127"/>
      <c r="C813" s="127"/>
      <c r="D813" s="298"/>
      <c r="E813" s="298"/>
      <c r="F813" s="127"/>
      <c r="G813" s="127"/>
      <c r="H813" s="298"/>
    </row>
    <row r="814" spans="1:8">
      <c r="A814" s="127"/>
      <c r="B814" s="127"/>
      <c r="C814" s="127"/>
      <c r="D814" s="298"/>
      <c r="E814" s="298"/>
      <c r="F814" s="127"/>
      <c r="G814" s="127"/>
      <c r="H814" s="298"/>
    </row>
    <row r="815" spans="1:8">
      <c r="A815" s="127"/>
      <c r="B815" s="127"/>
      <c r="C815" s="127"/>
      <c r="D815" s="298"/>
      <c r="E815" s="298"/>
      <c r="F815" s="127"/>
      <c r="G815" s="127"/>
      <c r="H815" s="298"/>
    </row>
    <row r="816" spans="1:8">
      <c r="A816" s="127"/>
      <c r="B816" s="127"/>
      <c r="C816" s="127"/>
      <c r="D816" s="298"/>
      <c r="E816" s="298"/>
      <c r="F816" s="127"/>
      <c r="G816" s="127"/>
      <c r="H816" s="298"/>
    </row>
    <row r="817" spans="1:8">
      <c r="A817" s="127"/>
      <c r="B817" s="127"/>
      <c r="C817" s="127"/>
      <c r="D817" s="298"/>
      <c r="E817" s="298"/>
      <c r="F817" s="127"/>
      <c r="G817" s="127"/>
      <c r="H817" s="298"/>
    </row>
    <row r="818" spans="1:8">
      <c r="A818" s="127"/>
      <c r="B818" s="127"/>
      <c r="C818" s="127"/>
      <c r="D818" s="298"/>
      <c r="E818" s="298"/>
      <c r="F818" s="127"/>
      <c r="G818" s="127"/>
      <c r="H818" s="298"/>
    </row>
    <row r="819" spans="1:8">
      <c r="A819" s="127"/>
      <c r="B819" s="127"/>
      <c r="C819" s="127"/>
      <c r="D819" s="298"/>
      <c r="E819" s="298"/>
      <c r="F819" s="127"/>
      <c r="G819" s="127"/>
      <c r="H819" s="298"/>
    </row>
    <row r="820" spans="1:8">
      <c r="A820" s="127"/>
      <c r="B820" s="127"/>
      <c r="C820" s="127"/>
      <c r="D820" s="298"/>
      <c r="E820" s="298"/>
      <c r="F820" s="127"/>
      <c r="G820" s="127"/>
      <c r="H820" s="298"/>
    </row>
    <row r="821" spans="1:8">
      <c r="A821" s="127"/>
      <c r="B821" s="127"/>
      <c r="C821" s="127"/>
      <c r="D821" s="298"/>
      <c r="E821" s="298"/>
      <c r="F821" s="127"/>
      <c r="G821" s="127"/>
      <c r="H821" s="298"/>
    </row>
    <row r="822" spans="1:8">
      <c r="A822" s="127"/>
      <c r="B822" s="127"/>
      <c r="C822" s="127"/>
      <c r="D822" s="298"/>
      <c r="E822" s="298"/>
      <c r="F822" s="127"/>
      <c r="G822" s="127"/>
      <c r="H822" s="298"/>
    </row>
    <row r="823" spans="1:8">
      <c r="A823" s="127"/>
      <c r="B823" s="127"/>
      <c r="C823" s="127"/>
      <c r="D823" s="298"/>
      <c r="E823" s="298"/>
      <c r="F823" s="127"/>
      <c r="G823" s="127"/>
      <c r="H823" s="298"/>
    </row>
    <row r="824" spans="1:8">
      <c r="A824" s="127"/>
      <c r="B824" s="127"/>
      <c r="C824" s="127"/>
      <c r="D824" s="298"/>
      <c r="E824" s="298"/>
      <c r="F824" s="127"/>
      <c r="G824" s="127"/>
      <c r="H824" s="298"/>
    </row>
    <row r="825" spans="1:8">
      <c r="A825" s="127"/>
      <c r="B825" s="127"/>
      <c r="C825" s="127"/>
      <c r="D825" s="298"/>
      <c r="E825" s="298"/>
      <c r="F825" s="127"/>
      <c r="G825" s="127"/>
      <c r="H825" s="298"/>
    </row>
    <row r="826" spans="1:8">
      <c r="A826" s="127"/>
      <c r="B826" s="127"/>
      <c r="C826" s="127"/>
      <c r="D826" s="298"/>
      <c r="E826" s="298"/>
      <c r="F826" s="127"/>
      <c r="G826" s="127"/>
      <c r="H826" s="298"/>
    </row>
    <row r="827" spans="1:8">
      <c r="A827" s="127"/>
      <c r="B827" s="127"/>
      <c r="C827" s="127"/>
      <c r="D827" s="298"/>
      <c r="E827" s="298"/>
      <c r="F827" s="127"/>
      <c r="G827" s="127"/>
      <c r="H827" s="298"/>
    </row>
    <row r="828" spans="1:8">
      <c r="A828" s="127"/>
      <c r="B828" s="127"/>
      <c r="C828" s="127"/>
      <c r="D828" s="298"/>
      <c r="E828" s="298"/>
      <c r="F828" s="127"/>
      <c r="G828" s="127"/>
      <c r="H828" s="298"/>
    </row>
    <row r="829" spans="1:8">
      <c r="A829" s="127"/>
      <c r="B829" s="127"/>
      <c r="C829" s="127"/>
      <c r="D829" s="298"/>
      <c r="E829" s="298"/>
      <c r="F829" s="127"/>
      <c r="G829" s="127"/>
      <c r="H829" s="298"/>
    </row>
    <row r="830" spans="1:8">
      <c r="A830" s="127"/>
      <c r="B830" s="127"/>
      <c r="C830" s="127"/>
      <c r="D830" s="298"/>
      <c r="E830" s="298"/>
      <c r="F830" s="127"/>
      <c r="G830" s="127"/>
      <c r="H830" s="298"/>
    </row>
    <row r="831" spans="1:8">
      <c r="A831" s="127"/>
      <c r="B831" s="127"/>
      <c r="C831" s="127"/>
      <c r="D831" s="298"/>
      <c r="E831" s="298"/>
      <c r="F831" s="127"/>
      <c r="G831" s="127"/>
      <c r="H831" s="298"/>
    </row>
    <row r="832" spans="1:8">
      <c r="A832" s="127"/>
      <c r="B832" s="127"/>
      <c r="C832" s="127"/>
      <c r="D832" s="298"/>
      <c r="E832" s="298"/>
      <c r="F832" s="127"/>
      <c r="G832" s="127"/>
      <c r="H832" s="298"/>
    </row>
    <row r="833" spans="1:8">
      <c r="A833" s="127"/>
      <c r="B833" s="127"/>
      <c r="C833" s="127"/>
      <c r="D833" s="298"/>
      <c r="E833" s="298"/>
      <c r="F833" s="127"/>
      <c r="G833" s="127"/>
      <c r="H833" s="298"/>
    </row>
    <row r="834" spans="1:8">
      <c r="A834" s="127"/>
      <c r="B834" s="127"/>
      <c r="C834" s="127"/>
      <c r="D834" s="298"/>
      <c r="E834" s="298"/>
      <c r="F834" s="127"/>
      <c r="G834" s="127"/>
      <c r="H834" s="298"/>
    </row>
    <row r="835" spans="1:8">
      <c r="A835" s="127"/>
      <c r="B835" s="127"/>
      <c r="C835" s="127"/>
      <c r="D835" s="298"/>
      <c r="E835" s="298"/>
      <c r="F835" s="127"/>
      <c r="G835" s="127"/>
      <c r="H835" s="298"/>
    </row>
    <row r="836" spans="1:8">
      <c r="A836" s="127"/>
      <c r="B836" s="127"/>
      <c r="C836" s="127"/>
      <c r="D836" s="298"/>
      <c r="E836" s="298"/>
      <c r="F836" s="127"/>
      <c r="G836" s="127"/>
      <c r="H836" s="298"/>
    </row>
    <row r="837" spans="1:8">
      <c r="A837" s="127"/>
      <c r="B837" s="127"/>
      <c r="C837" s="127"/>
      <c r="D837" s="298"/>
      <c r="E837" s="298"/>
      <c r="F837" s="127"/>
      <c r="G837" s="127"/>
      <c r="H837" s="298"/>
    </row>
    <row r="838" spans="1:8">
      <c r="A838" s="127"/>
      <c r="B838" s="127"/>
      <c r="C838" s="127"/>
      <c r="D838" s="298"/>
      <c r="E838" s="298"/>
      <c r="F838" s="127"/>
      <c r="G838" s="127"/>
      <c r="H838" s="298"/>
    </row>
    <row r="839" spans="1:8">
      <c r="A839" s="127"/>
      <c r="B839" s="127"/>
      <c r="C839" s="127"/>
      <c r="D839" s="298"/>
      <c r="E839" s="298"/>
      <c r="F839" s="127"/>
      <c r="G839" s="127"/>
      <c r="H839" s="298"/>
    </row>
    <row r="840" spans="1:8">
      <c r="A840" s="127"/>
      <c r="B840" s="127"/>
      <c r="C840" s="127"/>
      <c r="D840" s="298"/>
      <c r="E840" s="298"/>
      <c r="F840" s="127"/>
      <c r="G840" s="127"/>
      <c r="H840" s="298"/>
    </row>
    <row r="841" spans="1:8">
      <c r="A841" s="127"/>
      <c r="B841" s="127"/>
      <c r="C841" s="127"/>
      <c r="D841" s="298"/>
      <c r="E841" s="298"/>
      <c r="F841" s="127"/>
      <c r="G841" s="127"/>
      <c r="H841" s="298"/>
    </row>
    <row r="842" spans="1:8">
      <c r="A842" s="127"/>
      <c r="B842" s="127"/>
      <c r="C842" s="127"/>
      <c r="D842" s="298"/>
      <c r="E842" s="298"/>
      <c r="F842" s="127"/>
      <c r="G842" s="127"/>
      <c r="H842" s="298"/>
    </row>
    <row r="843" spans="1:8">
      <c r="A843" s="127"/>
      <c r="B843" s="127"/>
      <c r="C843" s="127"/>
      <c r="D843" s="298"/>
      <c r="E843" s="298"/>
      <c r="F843" s="127"/>
      <c r="G843" s="127"/>
      <c r="H843" s="298"/>
    </row>
    <row r="844" spans="1:8">
      <c r="A844" s="127"/>
      <c r="B844" s="127"/>
      <c r="C844" s="127"/>
      <c r="D844" s="298"/>
      <c r="E844" s="298"/>
      <c r="F844" s="127"/>
      <c r="G844" s="127"/>
      <c r="H844" s="298"/>
    </row>
    <row r="845" spans="1:8">
      <c r="A845" s="127"/>
      <c r="B845" s="127"/>
      <c r="C845" s="127"/>
      <c r="D845" s="298"/>
      <c r="E845" s="298"/>
      <c r="F845" s="127"/>
      <c r="G845" s="127"/>
      <c r="H845" s="298"/>
    </row>
    <row r="846" spans="1:8">
      <c r="A846" s="127"/>
      <c r="B846" s="127"/>
      <c r="C846" s="127"/>
      <c r="D846" s="298"/>
      <c r="E846" s="298"/>
      <c r="F846" s="127"/>
      <c r="G846" s="127"/>
      <c r="H846" s="298"/>
    </row>
    <row r="847" spans="1:8">
      <c r="A847" s="127"/>
      <c r="B847" s="127"/>
      <c r="C847" s="127"/>
      <c r="D847" s="298"/>
      <c r="E847" s="298"/>
      <c r="F847" s="127"/>
      <c r="G847" s="127"/>
      <c r="H847" s="298"/>
    </row>
    <row r="848" spans="1:8">
      <c r="A848" s="127"/>
      <c r="B848" s="127"/>
      <c r="C848" s="127"/>
      <c r="D848" s="298"/>
      <c r="E848" s="298"/>
      <c r="F848" s="127"/>
      <c r="G848" s="127"/>
      <c r="H848" s="298"/>
    </row>
    <row r="849" spans="1:8">
      <c r="A849" s="127"/>
      <c r="B849" s="127"/>
      <c r="C849" s="127"/>
      <c r="D849" s="298"/>
      <c r="E849" s="298"/>
      <c r="F849" s="127"/>
      <c r="G849" s="127"/>
      <c r="H849" s="298"/>
    </row>
    <row r="850" spans="1:8">
      <c r="A850" s="127"/>
      <c r="B850" s="127"/>
      <c r="C850" s="127"/>
      <c r="D850" s="298"/>
      <c r="E850" s="298"/>
      <c r="F850" s="127"/>
      <c r="G850" s="127"/>
      <c r="H850" s="298"/>
    </row>
    <row r="851" spans="1:8">
      <c r="A851" s="127"/>
      <c r="B851" s="127"/>
      <c r="C851" s="127"/>
      <c r="D851" s="298"/>
      <c r="E851" s="298"/>
      <c r="F851" s="127"/>
      <c r="G851" s="127"/>
      <c r="H851" s="298"/>
    </row>
    <row r="852" spans="1:8">
      <c r="A852" s="127"/>
      <c r="B852" s="127"/>
      <c r="C852" s="127"/>
      <c r="D852" s="298"/>
      <c r="E852" s="298"/>
      <c r="F852" s="127"/>
      <c r="G852" s="127"/>
      <c r="H852" s="298"/>
    </row>
    <row r="853" spans="1:8">
      <c r="A853" s="127"/>
      <c r="B853" s="127"/>
      <c r="C853" s="127"/>
      <c r="D853" s="298"/>
      <c r="E853" s="298"/>
      <c r="F853" s="127"/>
      <c r="G853" s="127"/>
      <c r="H853" s="298"/>
    </row>
    <row r="854" spans="1:8">
      <c r="A854" s="127"/>
      <c r="B854" s="127"/>
      <c r="C854" s="127"/>
      <c r="D854" s="298"/>
      <c r="E854" s="298"/>
      <c r="F854" s="127"/>
      <c r="G854" s="127"/>
      <c r="H854" s="298"/>
    </row>
    <row r="855" spans="1:8">
      <c r="A855" s="127"/>
      <c r="B855" s="127"/>
      <c r="C855" s="127"/>
      <c r="D855" s="298"/>
      <c r="E855" s="298"/>
      <c r="F855" s="127"/>
      <c r="G855" s="127"/>
      <c r="H855" s="298"/>
    </row>
    <row r="856" spans="1:8">
      <c r="A856" s="127"/>
      <c r="B856" s="127"/>
      <c r="C856" s="127"/>
      <c r="D856" s="298"/>
      <c r="E856" s="298"/>
      <c r="F856" s="127"/>
      <c r="G856" s="127"/>
      <c r="H856" s="298"/>
    </row>
    <row r="857" spans="1:8">
      <c r="A857" s="127"/>
      <c r="B857" s="127"/>
      <c r="C857" s="127"/>
      <c r="D857" s="298"/>
      <c r="E857" s="298"/>
      <c r="F857" s="127"/>
      <c r="G857" s="127"/>
      <c r="H857" s="298"/>
    </row>
    <row r="858" spans="1:8">
      <c r="A858" s="127"/>
      <c r="B858" s="127"/>
      <c r="C858" s="127"/>
      <c r="D858" s="298"/>
      <c r="E858" s="298"/>
      <c r="F858" s="127"/>
      <c r="G858" s="127"/>
      <c r="H858" s="298"/>
    </row>
    <row r="859" spans="1:8">
      <c r="A859" s="127"/>
      <c r="B859" s="127"/>
      <c r="C859" s="127"/>
      <c r="D859" s="298"/>
      <c r="E859" s="298"/>
      <c r="F859" s="127"/>
      <c r="G859" s="127"/>
      <c r="H859" s="298"/>
    </row>
    <row r="860" spans="1:8">
      <c r="A860" s="127"/>
      <c r="B860" s="127"/>
      <c r="C860" s="127"/>
      <c r="D860" s="298"/>
      <c r="E860" s="298"/>
      <c r="F860" s="127"/>
      <c r="G860" s="127"/>
      <c r="H860" s="298"/>
    </row>
    <row r="861" spans="1:8">
      <c r="A861" s="127"/>
      <c r="B861" s="127"/>
      <c r="C861" s="127"/>
      <c r="D861" s="298"/>
      <c r="E861" s="298"/>
      <c r="F861" s="127"/>
      <c r="G861" s="127"/>
      <c r="H861" s="298"/>
    </row>
    <row r="862" spans="1:8">
      <c r="A862" s="127"/>
      <c r="B862" s="127"/>
      <c r="C862" s="127"/>
      <c r="D862" s="298"/>
      <c r="E862" s="298"/>
      <c r="F862" s="127"/>
      <c r="G862" s="127"/>
      <c r="H862" s="298"/>
    </row>
    <row r="863" spans="1:8">
      <c r="A863" s="127"/>
      <c r="B863" s="127"/>
      <c r="C863" s="127"/>
      <c r="D863" s="298"/>
      <c r="E863" s="298"/>
      <c r="F863" s="127"/>
      <c r="G863" s="127"/>
      <c r="H863" s="298"/>
    </row>
    <row r="864" spans="1:8">
      <c r="A864" s="127"/>
      <c r="B864" s="127"/>
      <c r="C864" s="127"/>
      <c r="D864" s="298"/>
      <c r="E864" s="298"/>
      <c r="F864" s="127"/>
      <c r="G864" s="127"/>
      <c r="H864" s="298"/>
    </row>
    <row r="865" spans="1:8">
      <c r="A865" s="127"/>
      <c r="B865" s="127"/>
      <c r="C865" s="127"/>
      <c r="D865" s="298"/>
      <c r="E865" s="298"/>
      <c r="F865" s="127"/>
      <c r="G865" s="127"/>
      <c r="H865" s="298"/>
    </row>
    <row r="866" spans="1:8">
      <c r="A866" s="127"/>
      <c r="B866" s="127"/>
      <c r="C866" s="127"/>
      <c r="D866" s="298"/>
      <c r="E866" s="298"/>
      <c r="F866" s="127"/>
      <c r="G866" s="127"/>
      <c r="H866" s="298"/>
    </row>
    <row r="867" spans="1:8">
      <c r="A867" s="127"/>
      <c r="B867" s="127"/>
      <c r="C867" s="127"/>
      <c r="D867" s="298"/>
      <c r="E867" s="298"/>
      <c r="F867" s="127"/>
      <c r="G867" s="127"/>
      <c r="H867" s="298"/>
    </row>
    <row r="868" spans="1:8">
      <c r="A868" s="127"/>
      <c r="B868" s="127"/>
      <c r="C868" s="127"/>
      <c r="D868" s="298"/>
      <c r="E868" s="298"/>
      <c r="F868" s="127"/>
      <c r="G868" s="127"/>
      <c r="H868" s="298"/>
    </row>
    <row r="869" spans="1:8">
      <c r="A869" s="127"/>
      <c r="B869" s="127"/>
      <c r="C869" s="127"/>
      <c r="D869" s="298"/>
      <c r="E869" s="298"/>
      <c r="F869" s="127"/>
      <c r="G869" s="127"/>
      <c r="H869" s="298"/>
    </row>
    <row r="870" spans="1:8">
      <c r="A870" s="127"/>
      <c r="B870" s="127"/>
      <c r="C870" s="127"/>
      <c r="D870" s="298"/>
      <c r="E870" s="298"/>
      <c r="F870" s="127"/>
      <c r="G870" s="127"/>
      <c r="H870" s="298"/>
    </row>
    <row r="871" spans="1:8">
      <c r="A871" s="127"/>
      <c r="B871" s="127"/>
      <c r="C871" s="127"/>
      <c r="D871" s="298"/>
      <c r="E871" s="298"/>
      <c r="F871" s="127"/>
      <c r="G871" s="127"/>
      <c r="H871" s="298"/>
    </row>
    <row r="872" spans="1:8">
      <c r="A872" s="127"/>
      <c r="B872" s="127"/>
      <c r="C872" s="127"/>
      <c r="D872" s="298"/>
      <c r="E872" s="298"/>
      <c r="F872" s="127"/>
      <c r="G872" s="127"/>
      <c r="H872" s="298"/>
    </row>
    <row r="873" spans="1:8">
      <c r="A873" s="127"/>
      <c r="B873" s="127"/>
      <c r="C873" s="127"/>
      <c r="D873" s="298"/>
      <c r="E873" s="298"/>
      <c r="F873" s="127"/>
      <c r="G873" s="127"/>
      <c r="H873" s="298"/>
    </row>
    <row r="874" spans="1:8">
      <c r="A874" s="127"/>
      <c r="B874" s="127"/>
      <c r="C874" s="127"/>
      <c r="D874" s="298"/>
      <c r="E874" s="298"/>
      <c r="F874" s="127"/>
      <c r="G874" s="127"/>
      <c r="H874" s="298"/>
    </row>
    <row r="875" spans="1:8">
      <c r="A875" s="127"/>
      <c r="B875" s="127"/>
      <c r="C875" s="127"/>
      <c r="D875" s="298"/>
      <c r="E875" s="298"/>
      <c r="F875" s="127"/>
      <c r="G875" s="127"/>
      <c r="H875" s="298"/>
    </row>
    <row r="876" spans="1:8">
      <c r="A876" s="127"/>
      <c r="B876" s="127"/>
      <c r="C876" s="127"/>
      <c r="D876" s="298"/>
      <c r="E876" s="298"/>
      <c r="F876" s="127"/>
      <c r="G876" s="127"/>
      <c r="H876" s="298"/>
    </row>
    <row r="877" spans="1:8">
      <c r="A877" s="127"/>
      <c r="B877" s="127"/>
      <c r="C877" s="127"/>
      <c r="D877" s="298"/>
      <c r="E877" s="298"/>
      <c r="F877" s="127"/>
      <c r="G877" s="127"/>
      <c r="H877" s="298"/>
    </row>
    <row r="878" spans="1:8">
      <c r="A878" s="127"/>
      <c r="B878" s="127"/>
      <c r="C878" s="127"/>
      <c r="D878" s="298"/>
      <c r="E878" s="298"/>
      <c r="F878" s="127"/>
      <c r="G878" s="127"/>
      <c r="H878" s="298"/>
    </row>
    <row r="879" spans="1:8">
      <c r="A879" s="127"/>
      <c r="B879" s="127"/>
      <c r="C879" s="127"/>
      <c r="D879" s="298"/>
      <c r="E879" s="298"/>
      <c r="F879" s="127"/>
      <c r="G879" s="127"/>
      <c r="H879" s="298"/>
    </row>
    <row r="880" spans="1:8">
      <c r="A880" s="127"/>
      <c r="B880" s="127"/>
      <c r="C880" s="127"/>
      <c r="D880" s="298"/>
      <c r="E880" s="298"/>
      <c r="F880" s="127"/>
      <c r="G880" s="127"/>
      <c r="H880" s="298"/>
    </row>
    <row r="881" spans="1:8">
      <c r="A881" s="127"/>
      <c r="B881" s="127"/>
      <c r="C881" s="127"/>
      <c r="D881" s="298"/>
      <c r="E881" s="298"/>
      <c r="F881" s="127"/>
      <c r="G881" s="127"/>
      <c r="H881" s="298"/>
    </row>
    <row r="882" spans="1:8">
      <c r="A882" s="127"/>
      <c r="B882" s="127"/>
      <c r="C882" s="127"/>
      <c r="D882" s="298"/>
      <c r="E882" s="298"/>
      <c r="F882" s="127"/>
      <c r="G882" s="127"/>
      <c r="H882" s="298"/>
    </row>
    <row r="883" spans="1:8">
      <c r="A883" s="127"/>
      <c r="B883" s="127"/>
      <c r="C883" s="127"/>
      <c r="D883" s="298"/>
      <c r="E883" s="298"/>
      <c r="F883" s="127"/>
      <c r="G883" s="127"/>
      <c r="H883" s="298"/>
    </row>
    <row r="884" spans="1:8">
      <c r="A884" s="127"/>
      <c r="B884" s="127"/>
      <c r="C884" s="127"/>
      <c r="D884" s="298"/>
      <c r="E884" s="298"/>
      <c r="F884" s="127"/>
      <c r="G884" s="127"/>
      <c r="H884" s="298"/>
    </row>
    <row r="885" spans="1:8">
      <c r="A885" s="127"/>
      <c r="B885" s="127"/>
      <c r="C885" s="127"/>
      <c r="D885" s="298"/>
      <c r="E885" s="298"/>
      <c r="F885" s="127"/>
      <c r="G885" s="127"/>
      <c r="H885" s="298"/>
    </row>
    <row r="886" spans="1:8">
      <c r="A886" s="127"/>
      <c r="B886" s="127"/>
      <c r="C886" s="127"/>
      <c r="D886" s="298"/>
      <c r="E886" s="298"/>
      <c r="F886" s="127"/>
      <c r="G886" s="127"/>
      <c r="H886" s="298"/>
    </row>
    <row r="887" spans="1:8">
      <c r="A887" s="127"/>
      <c r="B887" s="127"/>
      <c r="C887" s="127"/>
      <c r="D887" s="298"/>
      <c r="E887" s="298"/>
      <c r="F887" s="127"/>
      <c r="G887" s="127"/>
      <c r="H887" s="298"/>
    </row>
    <row r="888" spans="1:8">
      <c r="A888" s="127"/>
      <c r="B888" s="127"/>
      <c r="C888" s="127"/>
      <c r="D888" s="298"/>
      <c r="E888" s="298"/>
      <c r="F888" s="127"/>
      <c r="G888" s="127"/>
      <c r="H888" s="298"/>
    </row>
    <row r="889" spans="1:8">
      <c r="A889" s="127"/>
      <c r="B889" s="127"/>
      <c r="C889" s="127"/>
      <c r="D889" s="298"/>
      <c r="E889" s="298"/>
      <c r="F889" s="127"/>
      <c r="G889" s="127"/>
      <c r="H889" s="298"/>
    </row>
    <row r="890" spans="1:8">
      <c r="A890" s="127"/>
      <c r="B890" s="127"/>
      <c r="C890" s="127"/>
      <c r="D890" s="298"/>
      <c r="E890" s="298"/>
      <c r="F890" s="127"/>
      <c r="G890" s="127"/>
      <c r="H890" s="298"/>
    </row>
    <row r="891" spans="1:8">
      <c r="A891" s="127"/>
      <c r="B891" s="127"/>
      <c r="C891" s="127"/>
      <c r="D891" s="298"/>
      <c r="E891" s="298"/>
      <c r="F891" s="127"/>
      <c r="G891" s="127"/>
      <c r="H891" s="298"/>
    </row>
    <row r="892" spans="1:8">
      <c r="A892" s="127"/>
      <c r="B892" s="127"/>
      <c r="C892" s="127"/>
      <c r="D892" s="298"/>
      <c r="E892" s="298"/>
      <c r="F892" s="127"/>
      <c r="G892" s="127"/>
      <c r="H892" s="298"/>
    </row>
    <row r="893" spans="1:8">
      <c r="A893" s="127"/>
      <c r="B893" s="127"/>
      <c r="C893" s="127"/>
      <c r="D893" s="298"/>
      <c r="E893" s="298"/>
      <c r="F893" s="127"/>
      <c r="G893" s="127"/>
      <c r="H893" s="298"/>
    </row>
    <row r="894" spans="1:8">
      <c r="A894" s="127"/>
      <c r="B894" s="127"/>
      <c r="C894" s="127"/>
      <c r="D894" s="298"/>
      <c r="E894" s="298"/>
      <c r="F894" s="127"/>
      <c r="G894" s="127"/>
      <c r="H894" s="298"/>
    </row>
    <row r="895" spans="1:8">
      <c r="A895" s="127"/>
      <c r="B895" s="127"/>
      <c r="C895" s="127"/>
      <c r="D895" s="298"/>
      <c r="E895" s="298"/>
      <c r="F895" s="127"/>
      <c r="G895" s="127"/>
      <c r="H895" s="298"/>
    </row>
    <row r="896" spans="1:8">
      <c r="A896" s="127"/>
      <c r="B896" s="127"/>
      <c r="C896" s="127"/>
      <c r="D896" s="298"/>
      <c r="E896" s="298"/>
      <c r="F896" s="127"/>
      <c r="G896" s="127"/>
      <c r="H896" s="298"/>
    </row>
    <row r="897" spans="1:8">
      <c r="A897" s="127"/>
      <c r="B897" s="127"/>
      <c r="C897" s="127"/>
      <c r="D897" s="298"/>
      <c r="E897" s="298"/>
      <c r="F897" s="127"/>
      <c r="G897" s="127"/>
      <c r="H897" s="298"/>
    </row>
    <row r="898" spans="1:8">
      <c r="A898" s="127"/>
      <c r="B898" s="127"/>
      <c r="C898" s="127"/>
      <c r="D898" s="298"/>
      <c r="E898" s="298"/>
      <c r="F898" s="127"/>
      <c r="G898" s="127"/>
      <c r="H898" s="298"/>
    </row>
    <row r="899" spans="1:8">
      <c r="A899" s="127"/>
      <c r="B899" s="127"/>
      <c r="C899" s="127"/>
      <c r="D899" s="298"/>
      <c r="E899" s="298"/>
      <c r="F899" s="127"/>
      <c r="G899" s="127"/>
      <c r="H899" s="298"/>
    </row>
    <row r="900" spans="1:8">
      <c r="A900" s="127"/>
      <c r="B900" s="127"/>
      <c r="C900" s="127"/>
      <c r="D900" s="298"/>
      <c r="E900" s="298"/>
      <c r="F900" s="127"/>
      <c r="G900" s="127"/>
      <c r="H900" s="298"/>
    </row>
    <row r="901" spans="1:8">
      <c r="A901" s="127"/>
      <c r="B901" s="127"/>
      <c r="C901" s="127"/>
      <c r="D901" s="298"/>
      <c r="E901" s="298"/>
      <c r="F901" s="127"/>
      <c r="G901" s="127"/>
      <c r="H901" s="298"/>
    </row>
    <row r="902" spans="1:8">
      <c r="A902" s="127"/>
      <c r="B902" s="127"/>
      <c r="C902" s="127"/>
      <c r="D902" s="298"/>
      <c r="E902" s="298"/>
      <c r="F902" s="127"/>
      <c r="G902" s="127"/>
      <c r="H902" s="298"/>
    </row>
    <row r="903" spans="1:8">
      <c r="A903" s="127"/>
      <c r="B903" s="127"/>
      <c r="C903" s="127"/>
      <c r="D903" s="298"/>
      <c r="E903" s="298"/>
      <c r="F903" s="127"/>
      <c r="G903" s="127"/>
      <c r="H903" s="298"/>
    </row>
    <row r="904" spans="1:8">
      <c r="A904" s="127"/>
      <c r="B904" s="127"/>
      <c r="C904" s="127"/>
      <c r="D904" s="298"/>
      <c r="E904" s="298"/>
      <c r="F904" s="127"/>
      <c r="G904" s="127"/>
      <c r="H904" s="298"/>
    </row>
    <row r="905" spans="1:8">
      <c r="A905" s="127"/>
      <c r="B905" s="127"/>
      <c r="C905" s="127"/>
      <c r="D905" s="298"/>
      <c r="E905" s="298"/>
      <c r="F905" s="127"/>
      <c r="G905" s="127"/>
      <c r="H905" s="298"/>
    </row>
    <row r="906" spans="1:8">
      <c r="A906" s="127"/>
      <c r="B906" s="127"/>
      <c r="C906" s="127"/>
      <c r="D906" s="298"/>
      <c r="E906" s="298"/>
      <c r="F906" s="127"/>
      <c r="G906" s="127"/>
      <c r="H906" s="298"/>
    </row>
    <row r="907" spans="1:8">
      <c r="A907" s="127"/>
      <c r="B907" s="127"/>
      <c r="C907" s="127"/>
      <c r="D907" s="298"/>
      <c r="E907" s="298"/>
      <c r="F907" s="127"/>
      <c r="G907" s="127"/>
      <c r="H907" s="298"/>
    </row>
    <row r="908" spans="1:8">
      <c r="A908" s="127"/>
      <c r="B908" s="127"/>
      <c r="C908" s="127"/>
      <c r="D908" s="298"/>
      <c r="E908" s="298"/>
      <c r="F908" s="127"/>
      <c r="G908" s="127"/>
      <c r="H908" s="298"/>
    </row>
    <row r="909" spans="1:8">
      <c r="A909" s="127"/>
      <c r="B909" s="127"/>
      <c r="C909" s="127"/>
      <c r="D909" s="298"/>
      <c r="E909" s="298"/>
      <c r="F909" s="127"/>
      <c r="G909" s="127"/>
      <c r="H909" s="298"/>
    </row>
    <row r="910" spans="1:8">
      <c r="A910" s="127"/>
      <c r="B910" s="127"/>
      <c r="C910" s="127"/>
      <c r="D910" s="298"/>
      <c r="E910" s="298"/>
      <c r="F910" s="127"/>
      <c r="G910" s="127"/>
      <c r="H910" s="298"/>
    </row>
    <row r="911" spans="1:8">
      <c r="A911" s="127"/>
      <c r="B911" s="127"/>
      <c r="C911" s="127"/>
      <c r="D911" s="298"/>
      <c r="E911" s="298"/>
      <c r="F911" s="127"/>
      <c r="G911" s="127"/>
      <c r="H911" s="298"/>
    </row>
    <row r="912" spans="1:8">
      <c r="A912" s="127"/>
      <c r="B912" s="127"/>
      <c r="C912" s="127"/>
      <c r="D912" s="298"/>
      <c r="E912" s="298"/>
      <c r="F912" s="127"/>
      <c r="G912" s="127"/>
      <c r="H912" s="298"/>
    </row>
    <row r="913" spans="1:8">
      <c r="A913" s="127"/>
      <c r="B913" s="127"/>
      <c r="C913" s="127"/>
      <c r="D913" s="298"/>
      <c r="E913" s="298"/>
      <c r="F913" s="127"/>
      <c r="G913" s="127"/>
      <c r="H913" s="298"/>
    </row>
    <row r="914" spans="1:8">
      <c r="A914" s="127"/>
      <c r="B914" s="127"/>
      <c r="C914" s="127"/>
      <c r="D914" s="298"/>
      <c r="E914" s="298"/>
      <c r="F914" s="127"/>
      <c r="G914" s="127"/>
      <c r="H914" s="298"/>
    </row>
    <row r="915" spans="1:8">
      <c r="A915" s="127"/>
      <c r="B915" s="127"/>
      <c r="C915" s="127"/>
      <c r="D915" s="298"/>
      <c r="E915" s="298"/>
      <c r="F915" s="127"/>
      <c r="G915" s="127"/>
      <c r="H915" s="298"/>
    </row>
    <row r="916" spans="1:8">
      <c r="A916" s="127"/>
      <c r="B916" s="127"/>
      <c r="C916" s="127"/>
      <c r="D916" s="298"/>
      <c r="E916" s="298"/>
      <c r="F916" s="127"/>
      <c r="G916" s="127"/>
      <c r="H916" s="298"/>
    </row>
    <row r="917" spans="1:8">
      <c r="A917" s="127"/>
      <c r="B917" s="127"/>
      <c r="C917" s="127"/>
      <c r="D917" s="298"/>
      <c r="E917" s="298"/>
      <c r="F917" s="127"/>
      <c r="G917" s="127"/>
      <c r="H917" s="298"/>
    </row>
    <row r="918" spans="1:8">
      <c r="A918" s="127"/>
      <c r="B918" s="127"/>
      <c r="C918" s="127"/>
      <c r="D918" s="298"/>
      <c r="E918" s="298"/>
      <c r="F918" s="127"/>
      <c r="G918" s="127"/>
      <c r="H918" s="298"/>
    </row>
    <row r="919" spans="1:8">
      <c r="A919" s="127"/>
      <c r="B919" s="127"/>
      <c r="C919" s="127"/>
      <c r="D919" s="298"/>
      <c r="E919" s="298"/>
      <c r="F919" s="127"/>
      <c r="G919" s="127"/>
      <c r="H919" s="298"/>
    </row>
    <row r="920" spans="1:8">
      <c r="A920" s="127"/>
      <c r="B920" s="127"/>
      <c r="C920" s="127"/>
      <c r="D920" s="298"/>
      <c r="E920" s="298"/>
      <c r="F920" s="127"/>
      <c r="G920" s="127"/>
      <c r="H920" s="298"/>
    </row>
    <row r="921" spans="1:8">
      <c r="A921" s="127"/>
      <c r="B921" s="127"/>
      <c r="C921" s="127"/>
      <c r="D921" s="298"/>
      <c r="E921" s="298"/>
      <c r="F921" s="127"/>
      <c r="G921" s="127"/>
      <c r="H921" s="298"/>
    </row>
    <row r="922" spans="1:8">
      <c r="A922" s="127"/>
      <c r="B922" s="127"/>
      <c r="C922" s="127"/>
      <c r="D922" s="298"/>
      <c r="E922" s="298"/>
      <c r="F922" s="127"/>
      <c r="G922" s="127"/>
      <c r="H922" s="298"/>
    </row>
    <row r="923" spans="1:8">
      <c r="A923" s="127"/>
      <c r="B923" s="127"/>
      <c r="C923" s="127"/>
      <c r="D923" s="298"/>
      <c r="E923" s="298"/>
      <c r="F923" s="127"/>
      <c r="G923" s="127"/>
      <c r="H923" s="298"/>
    </row>
    <row r="924" spans="1:8">
      <c r="A924" s="127"/>
      <c r="B924" s="127"/>
      <c r="C924" s="127"/>
      <c r="D924" s="298"/>
      <c r="E924" s="298"/>
      <c r="F924" s="127"/>
      <c r="G924" s="127"/>
      <c r="H924" s="298"/>
    </row>
    <row r="925" spans="1:8">
      <c r="A925" s="127"/>
      <c r="B925" s="127"/>
      <c r="C925" s="127"/>
      <c r="D925" s="298"/>
      <c r="E925" s="298"/>
      <c r="F925" s="127"/>
      <c r="G925" s="127"/>
      <c r="H925" s="298"/>
    </row>
    <row r="926" spans="1:8">
      <c r="A926" s="127"/>
      <c r="B926" s="127"/>
      <c r="C926" s="127"/>
      <c r="D926" s="298"/>
      <c r="E926" s="298"/>
      <c r="F926" s="127"/>
      <c r="G926" s="127"/>
      <c r="H926" s="298"/>
    </row>
    <row r="927" spans="1:8">
      <c r="A927" s="127"/>
      <c r="B927" s="127"/>
      <c r="C927" s="127"/>
      <c r="D927" s="298"/>
      <c r="E927" s="298"/>
      <c r="F927" s="127"/>
      <c r="G927" s="127"/>
      <c r="H927" s="298"/>
    </row>
    <row r="928" spans="1:8">
      <c r="A928" s="127"/>
      <c r="B928" s="127"/>
      <c r="C928" s="127"/>
      <c r="D928" s="298"/>
      <c r="E928" s="298"/>
      <c r="F928" s="127"/>
      <c r="G928" s="127"/>
      <c r="H928" s="298"/>
    </row>
    <row r="929" spans="1:8">
      <c r="A929" s="127"/>
      <c r="B929" s="127"/>
      <c r="C929" s="127"/>
      <c r="D929" s="298"/>
      <c r="E929" s="298"/>
      <c r="F929" s="127"/>
      <c r="G929" s="127"/>
      <c r="H929" s="298"/>
    </row>
    <row r="930" spans="1:8">
      <c r="A930" s="127"/>
      <c r="B930" s="127"/>
      <c r="C930" s="127"/>
      <c r="D930" s="298"/>
      <c r="E930" s="298"/>
      <c r="F930" s="127"/>
      <c r="G930" s="127"/>
      <c r="H930" s="298"/>
    </row>
    <row r="931" spans="1:8">
      <c r="A931" s="127"/>
      <c r="B931" s="127"/>
      <c r="C931" s="127"/>
      <c r="D931" s="298"/>
      <c r="E931" s="298"/>
      <c r="F931" s="127"/>
      <c r="G931" s="127"/>
      <c r="H931" s="298"/>
    </row>
    <row r="932" spans="1:8">
      <c r="A932" s="127"/>
      <c r="B932" s="127"/>
      <c r="C932" s="127"/>
      <c r="D932" s="298"/>
      <c r="E932" s="298"/>
      <c r="F932" s="127"/>
      <c r="G932" s="127"/>
      <c r="H932" s="298"/>
    </row>
    <row r="933" spans="1:8">
      <c r="A933" s="127"/>
      <c r="B933" s="127"/>
      <c r="C933" s="127"/>
      <c r="D933" s="298"/>
      <c r="E933" s="298"/>
      <c r="F933" s="127"/>
      <c r="G933" s="127"/>
      <c r="H933" s="298"/>
    </row>
    <row r="934" spans="1:8">
      <c r="A934" s="127"/>
      <c r="B934" s="127"/>
      <c r="C934" s="127"/>
      <c r="D934" s="298"/>
      <c r="E934" s="298"/>
      <c r="F934" s="127"/>
      <c r="G934" s="127"/>
      <c r="H934" s="298"/>
    </row>
    <row r="935" spans="1:8">
      <c r="A935" s="127"/>
      <c r="B935" s="127"/>
      <c r="C935" s="127"/>
      <c r="D935" s="298"/>
      <c r="E935" s="298"/>
      <c r="F935" s="127"/>
      <c r="G935" s="127"/>
      <c r="H935" s="298"/>
    </row>
    <row r="936" spans="1:8">
      <c r="A936" s="127"/>
      <c r="B936" s="127"/>
      <c r="C936" s="127"/>
      <c r="D936" s="298"/>
      <c r="E936" s="298"/>
      <c r="F936" s="127"/>
      <c r="G936" s="127"/>
      <c r="H936" s="298"/>
    </row>
    <row r="937" spans="1:8">
      <c r="A937" s="127"/>
      <c r="B937" s="127"/>
      <c r="C937" s="127"/>
      <c r="D937" s="298"/>
      <c r="E937" s="298"/>
      <c r="F937" s="127"/>
      <c r="G937" s="127"/>
      <c r="H937" s="298"/>
    </row>
    <row r="938" spans="1:8">
      <c r="A938" s="127"/>
      <c r="B938" s="127"/>
      <c r="C938" s="127"/>
      <c r="D938" s="298"/>
      <c r="E938" s="298"/>
      <c r="F938" s="127"/>
      <c r="G938" s="127"/>
      <c r="H938" s="298"/>
    </row>
    <row r="939" spans="1:8">
      <c r="A939" s="127"/>
      <c r="B939" s="127"/>
      <c r="C939" s="127"/>
      <c r="D939" s="298"/>
      <c r="E939" s="298"/>
      <c r="F939" s="127"/>
      <c r="G939" s="127"/>
      <c r="H939" s="298"/>
    </row>
    <row r="940" spans="1:8">
      <c r="A940" s="127"/>
      <c r="B940" s="127"/>
      <c r="C940" s="127"/>
      <c r="D940" s="298"/>
      <c r="E940" s="298"/>
      <c r="F940" s="127"/>
      <c r="G940" s="127"/>
      <c r="H940" s="298"/>
    </row>
    <row r="941" spans="1:8">
      <c r="A941" s="127"/>
      <c r="B941" s="127"/>
      <c r="C941" s="127"/>
      <c r="D941" s="298"/>
      <c r="E941" s="298"/>
      <c r="F941" s="127"/>
      <c r="G941" s="127"/>
      <c r="H941" s="298"/>
    </row>
    <row r="942" spans="1:8">
      <c r="A942" s="127"/>
      <c r="B942" s="127"/>
      <c r="C942" s="127"/>
      <c r="D942" s="298"/>
      <c r="E942" s="298"/>
      <c r="F942" s="127"/>
      <c r="G942" s="127"/>
      <c r="H942" s="298"/>
    </row>
    <row r="943" spans="1:8">
      <c r="A943" s="127"/>
      <c r="B943" s="127"/>
      <c r="C943" s="127"/>
      <c r="D943" s="298"/>
      <c r="E943" s="298"/>
      <c r="F943" s="127"/>
      <c r="G943" s="127"/>
      <c r="H943" s="298"/>
    </row>
    <row r="944" spans="1:8">
      <c r="A944" s="127"/>
      <c r="B944" s="127"/>
      <c r="C944" s="127"/>
      <c r="D944" s="298"/>
      <c r="E944" s="298"/>
      <c r="F944" s="127"/>
      <c r="G944" s="127"/>
      <c r="H944" s="298"/>
    </row>
    <row r="945" spans="1:8">
      <c r="A945" s="127"/>
      <c r="B945" s="127"/>
      <c r="C945" s="127"/>
      <c r="D945" s="298"/>
      <c r="E945" s="298"/>
      <c r="F945" s="127"/>
      <c r="G945" s="127"/>
      <c r="H945" s="298"/>
    </row>
    <row r="946" spans="1:8">
      <c r="A946" s="127"/>
      <c r="B946" s="127"/>
      <c r="C946" s="127"/>
      <c r="D946" s="298"/>
      <c r="E946" s="298"/>
      <c r="F946" s="127"/>
      <c r="G946" s="127"/>
      <c r="H946" s="298"/>
    </row>
    <row r="947" spans="1:8">
      <c r="A947" s="127"/>
      <c r="B947" s="127"/>
      <c r="C947" s="127"/>
      <c r="D947" s="298"/>
      <c r="E947" s="298"/>
      <c r="F947" s="127"/>
      <c r="G947" s="127"/>
      <c r="H947" s="298"/>
    </row>
    <row r="948" spans="1:8">
      <c r="A948" s="127"/>
      <c r="B948" s="127"/>
      <c r="C948" s="127"/>
      <c r="D948" s="298"/>
      <c r="E948" s="298"/>
      <c r="F948" s="127"/>
      <c r="G948" s="127"/>
      <c r="H948" s="298"/>
    </row>
    <row r="949" spans="1:8">
      <c r="A949" s="127"/>
      <c r="B949" s="127"/>
      <c r="C949" s="127"/>
      <c r="D949" s="298"/>
      <c r="E949" s="298"/>
      <c r="F949" s="127"/>
      <c r="G949" s="127"/>
      <c r="H949" s="298"/>
    </row>
    <row r="950" spans="1:8">
      <c r="A950" s="127"/>
      <c r="B950" s="127"/>
      <c r="C950" s="127"/>
      <c r="D950" s="298"/>
      <c r="E950" s="298"/>
      <c r="F950" s="127"/>
      <c r="G950" s="127"/>
      <c r="H950" s="298"/>
    </row>
    <row r="951" spans="1:8">
      <c r="A951" s="127"/>
      <c r="B951" s="127"/>
      <c r="C951" s="127"/>
      <c r="D951" s="298"/>
      <c r="E951" s="298"/>
      <c r="F951" s="127"/>
      <c r="G951" s="127"/>
      <c r="H951" s="298"/>
    </row>
    <row r="952" spans="1:8">
      <c r="A952" s="127"/>
      <c r="B952" s="127"/>
      <c r="C952" s="127"/>
      <c r="D952" s="298"/>
      <c r="E952" s="298"/>
      <c r="F952" s="127"/>
      <c r="G952" s="127"/>
      <c r="H952" s="298"/>
    </row>
    <row r="953" spans="1:8">
      <c r="A953" s="127"/>
      <c r="B953" s="127"/>
      <c r="C953" s="127"/>
      <c r="D953" s="298"/>
      <c r="E953" s="298"/>
      <c r="F953" s="127"/>
      <c r="G953" s="127"/>
      <c r="H953" s="298"/>
    </row>
    <row r="954" spans="1:8">
      <c r="A954" s="127"/>
      <c r="B954" s="127"/>
      <c r="C954" s="127"/>
      <c r="D954" s="298"/>
      <c r="E954" s="298"/>
      <c r="F954" s="127"/>
      <c r="G954" s="127"/>
      <c r="H954" s="298"/>
    </row>
    <row r="955" spans="1:8">
      <c r="A955" s="127"/>
      <c r="B955" s="127"/>
      <c r="C955" s="127"/>
      <c r="D955" s="298"/>
      <c r="E955" s="298"/>
      <c r="F955" s="127"/>
      <c r="G955" s="127"/>
      <c r="H955" s="298"/>
    </row>
    <row r="956" spans="1:8">
      <c r="A956" s="127"/>
      <c r="B956" s="127"/>
      <c r="C956" s="127"/>
      <c r="D956" s="298"/>
      <c r="E956" s="298"/>
      <c r="F956" s="127"/>
      <c r="G956" s="127"/>
      <c r="H956" s="298"/>
    </row>
    <row r="957" spans="1:8">
      <c r="A957" s="127"/>
      <c r="B957" s="127"/>
      <c r="C957" s="127"/>
      <c r="D957" s="298"/>
      <c r="E957" s="298"/>
      <c r="F957" s="127"/>
      <c r="G957" s="127"/>
      <c r="H957" s="298"/>
    </row>
    <row r="958" spans="1:8">
      <c r="A958" s="127"/>
      <c r="B958" s="127"/>
      <c r="C958" s="127"/>
      <c r="D958" s="298"/>
      <c r="E958" s="298"/>
      <c r="F958" s="127"/>
      <c r="G958" s="127"/>
      <c r="H958" s="298"/>
    </row>
    <row r="959" spans="1:8">
      <c r="A959" s="127"/>
      <c r="B959" s="127"/>
      <c r="C959" s="127"/>
      <c r="D959" s="298"/>
      <c r="E959" s="298"/>
      <c r="F959" s="127"/>
      <c r="G959" s="127"/>
      <c r="H959" s="298"/>
    </row>
    <row r="960" spans="1:8">
      <c r="A960" s="127"/>
      <c r="B960" s="127"/>
      <c r="C960" s="127"/>
      <c r="D960" s="298"/>
      <c r="E960" s="298"/>
      <c r="F960" s="127"/>
      <c r="G960" s="127"/>
      <c r="H960" s="298"/>
    </row>
    <row r="961" spans="1:8">
      <c r="A961" s="127"/>
      <c r="B961" s="127"/>
      <c r="C961" s="127"/>
      <c r="D961" s="298"/>
      <c r="E961" s="298"/>
      <c r="F961" s="127"/>
      <c r="G961" s="127"/>
      <c r="H961" s="298"/>
    </row>
    <row r="962" spans="1:8">
      <c r="A962" s="127"/>
      <c r="B962" s="127"/>
      <c r="C962" s="127"/>
      <c r="D962" s="298"/>
      <c r="E962" s="298"/>
      <c r="F962" s="127"/>
      <c r="G962" s="127"/>
      <c r="H962" s="298"/>
    </row>
    <row r="963" spans="1:8">
      <c r="A963" s="127"/>
      <c r="B963" s="127"/>
      <c r="C963" s="127"/>
      <c r="D963" s="298"/>
      <c r="E963" s="298"/>
      <c r="F963" s="127"/>
      <c r="G963" s="127"/>
      <c r="H963" s="298"/>
    </row>
    <row r="964" spans="1:8">
      <c r="A964" s="127"/>
      <c r="B964" s="127"/>
      <c r="C964" s="127"/>
      <c r="D964" s="298"/>
      <c r="E964" s="298"/>
      <c r="F964" s="127"/>
      <c r="G964" s="127"/>
      <c r="H964" s="298"/>
    </row>
    <row r="965" spans="1:8">
      <c r="A965" s="127"/>
      <c r="B965" s="127"/>
      <c r="C965" s="127"/>
      <c r="D965" s="298"/>
      <c r="E965" s="298"/>
      <c r="F965" s="127"/>
      <c r="G965" s="127"/>
      <c r="H965" s="298"/>
    </row>
    <row r="966" spans="1:8">
      <c r="A966" s="127"/>
      <c r="B966" s="127"/>
      <c r="C966" s="127"/>
      <c r="D966" s="298"/>
      <c r="E966" s="298"/>
      <c r="F966" s="127"/>
      <c r="G966" s="127"/>
      <c r="H966" s="298"/>
    </row>
    <row r="967" spans="1:8">
      <c r="A967" s="127"/>
      <c r="B967" s="127"/>
      <c r="C967" s="127"/>
      <c r="D967" s="298"/>
      <c r="E967" s="298"/>
      <c r="F967" s="127"/>
      <c r="G967" s="127"/>
      <c r="H967" s="298"/>
    </row>
    <row r="968" spans="1:8">
      <c r="A968" s="127"/>
      <c r="B968" s="127"/>
      <c r="C968" s="127"/>
      <c r="D968" s="298"/>
      <c r="E968" s="298"/>
      <c r="F968" s="127"/>
      <c r="G968" s="127"/>
      <c r="H968" s="298"/>
    </row>
    <row r="969" spans="1:8">
      <c r="A969" s="127"/>
      <c r="B969" s="127"/>
      <c r="C969" s="127"/>
      <c r="D969" s="298"/>
      <c r="E969" s="298"/>
      <c r="F969" s="127"/>
      <c r="G969" s="127"/>
      <c r="H969" s="298"/>
    </row>
    <row r="970" spans="1:8">
      <c r="A970" s="127"/>
      <c r="B970" s="127"/>
      <c r="C970" s="127"/>
      <c r="D970" s="298"/>
      <c r="E970" s="298"/>
      <c r="F970" s="127"/>
      <c r="G970" s="127"/>
      <c r="H970" s="298"/>
    </row>
    <row r="971" spans="1:8">
      <c r="A971" s="127"/>
      <c r="B971" s="127"/>
      <c r="C971" s="127"/>
      <c r="D971" s="298"/>
      <c r="E971" s="298"/>
      <c r="F971" s="127"/>
      <c r="G971" s="127"/>
      <c r="H971" s="298"/>
    </row>
    <row r="972" spans="1:8">
      <c r="A972" s="127"/>
      <c r="B972" s="127"/>
      <c r="C972" s="127"/>
      <c r="D972" s="298"/>
      <c r="E972" s="298"/>
      <c r="F972" s="127"/>
      <c r="G972" s="127"/>
      <c r="H972" s="298"/>
    </row>
    <row r="973" spans="1:8">
      <c r="A973" s="127"/>
      <c r="B973" s="127"/>
      <c r="C973" s="127"/>
      <c r="D973" s="298"/>
      <c r="E973" s="298"/>
      <c r="F973" s="127"/>
      <c r="G973" s="127"/>
      <c r="H973" s="298"/>
    </row>
    <row r="974" spans="1:8">
      <c r="A974" s="127"/>
      <c r="B974" s="127"/>
      <c r="C974" s="127"/>
      <c r="D974" s="298"/>
      <c r="E974" s="298"/>
      <c r="F974" s="127"/>
      <c r="G974" s="127"/>
      <c r="H974" s="298"/>
    </row>
    <row r="975" spans="1:8">
      <c r="A975" s="127"/>
      <c r="B975" s="127"/>
      <c r="C975" s="127"/>
      <c r="D975" s="298"/>
      <c r="E975" s="298"/>
      <c r="F975" s="127"/>
      <c r="G975" s="127"/>
      <c r="H975" s="298"/>
    </row>
    <row r="976" spans="1:8">
      <c r="A976" s="127"/>
      <c r="B976" s="127"/>
      <c r="C976" s="127"/>
      <c r="D976" s="298"/>
      <c r="E976" s="298"/>
      <c r="F976" s="127"/>
      <c r="G976" s="127"/>
      <c r="H976" s="298"/>
    </row>
    <row r="977" spans="1:8">
      <c r="A977" s="127"/>
      <c r="B977" s="127"/>
      <c r="C977" s="127"/>
      <c r="D977" s="298"/>
      <c r="E977" s="298"/>
      <c r="F977" s="127"/>
      <c r="G977" s="127"/>
      <c r="H977" s="298"/>
    </row>
    <row r="978" spans="1:8">
      <c r="A978" s="127"/>
      <c r="B978" s="127"/>
      <c r="C978" s="127"/>
      <c r="D978" s="298"/>
      <c r="E978" s="298"/>
      <c r="F978" s="127"/>
      <c r="G978" s="127"/>
      <c r="H978" s="298"/>
    </row>
    <row r="979" spans="1:8">
      <c r="A979" s="127"/>
      <c r="B979" s="127"/>
      <c r="C979" s="127"/>
      <c r="D979" s="298"/>
      <c r="E979" s="298"/>
      <c r="F979" s="127"/>
      <c r="G979" s="127"/>
      <c r="H979" s="298"/>
    </row>
    <row r="980" spans="1:8">
      <c r="A980" s="127"/>
      <c r="B980" s="127"/>
      <c r="C980" s="127"/>
      <c r="D980" s="298"/>
      <c r="E980" s="298"/>
      <c r="F980" s="127"/>
      <c r="G980" s="127"/>
      <c r="H980" s="298"/>
    </row>
    <row r="981" spans="1:8">
      <c r="A981" s="127"/>
      <c r="B981" s="127"/>
      <c r="C981" s="127"/>
      <c r="D981" s="298"/>
      <c r="E981" s="298"/>
      <c r="F981" s="127"/>
      <c r="G981" s="127"/>
      <c r="H981" s="298"/>
    </row>
    <row r="982" spans="1:8">
      <c r="A982" s="127"/>
      <c r="B982" s="127"/>
      <c r="C982" s="127"/>
      <c r="D982" s="298"/>
      <c r="E982" s="298"/>
      <c r="F982" s="127"/>
      <c r="G982" s="127"/>
      <c r="H982" s="298"/>
    </row>
    <row r="983" spans="1:8">
      <c r="A983" s="127"/>
      <c r="B983" s="127"/>
      <c r="C983" s="127"/>
      <c r="D983" s="298"/>
      <c r="E983" s="298"/>
      <c r="F983" s="127"/>
      <c r="G983" s="127"/>
      <c r="H983" s="298"/>
    </row>
    <row r="984" spans="1:8">
      <c r="A984" s="127"/>
      <c r="B984" s="127"/>
      <c r="C984" s="127"/>
      <c r="D984" s="298"/>
      <c r="E984" s="298"/>
      <c r="F984" s="127"/>
      <c r="G984" s="127"/>
      <c r="H984" s="298"/>
    </row>
    <row r="985" spans="1:8">
      <c r="A985" s="127"/>
      <c r="B985" s="127"/>
      <c r="C985" s="127"/>
      <c r="D985" s="298"/>
      <c r="E985" s="298"/>
      <c r="F985" s="127"/>
      <c r="G985" s="127"/>
      <c r="H985" s="298"/>
    </row>
    <row r="986" spans="1:8">
      <c r="A986" s="127"/>
      <c r="B986" s="127"/>
      <c r="C986" s="127"/>
      <c r="D986" s="298"/>
      <c r="E986" s="298"/>
      <c r="F986" s="127"/>
      <c r="G986" s="127"/>
      <c r="H986" s="298"/>
    </row>
    <row r="987" spans="1:8">
      <c r="A987" s="127"/>
      <c r="B987" s="127"/>
      <c r="C987" s="127"/>
      <c r="D987" s="298"/>
      <c r="E987" s="298"/>
      <c r="F987" s="127"/>
      <c r="G987" s="127"/>
      <c r="H987" s="298"/>
    </row>
    <row r="988" spans="1:8">
      <c r="A988" s="127"/>
      <c r="B988" s="127"/>
      <c r="C988" s="127"/>
      <c r="D988" s="298"/>
      <c r="E988" s="298"/>
      <c r="F988" s="127"/>
      <c r="G988" s="127"/>
      <c r="H988" s="298"/>
    </row>
    <row r="989" spans="1:8">
      <c r="A989" s="127"/>
      <c r="B989" s="127"/>
      <c r="C989" s="127"/>
      <c r="D989" s="298"/>
      <c r="E989" s="298"/>
      <c r="F989" s="127"/>
      <c r="G989" s="127"/>
      <c r="H989" s="298"/>
    </row>
    <row r="990" spans="1:8">
      <c r="A990" s="127"/>
      <c r="B990" s="127"/>
      <c r="C990" s="127"/>
      <c r="D990" s="298"/>
      <c r="E990" s="298"/>
      <c r="F990" s="127"/>
      <c r="G990" s="127"/>
      <c r="H990" s="298"/>
    </row>
    <row r="991" spans="1:8">
      <c r="A991" s="127"/>
      <c r="B991" s="127"/>
      <c r="C991" s="127"/>
      <c r="D991" s="298"/>
      <c r="E991" s="298"/>
      <c r="F991" s="127"/>
      <c r="G991" s="127"/>
      <c r="H991" s="298"/>
    </row>
    <row r="992" spans="1:8">
      <c r="A992" s="127"/>
      <c r="B992" s="127"/>
      <c r="C992" s="127"/>
      <c r="D992" s="298"/>
      <c r="E992" s="298"/>
      <c r="F992" s="127"/>
      <c r="G992" s="127"/>
      <c r="H992" s="298"/>
    </row>
    <row r="993" spans="1:8">
      <c r="A993" s="127"/>
      <c r="B993" s="127"/>
      <c r="C993" s="127"/>
      <c r="D993" s="298"/>
      <c r="E993" s="298"/>
      <c r="F993" s="127"/>
      <c r="G993" s="127"/>
      <c r="H993" s="298"/>
    </row>
    <row r="994" spans="1:8">
      <c r="A994" s="127"/>
      <c r="B994" s="127"/>
      <c r="C994" s="127"/>
      <c r="D994" s="298"/>
      <c r="E994" s="298"/>
      <c r="F994" s="127"/>
      <c r="G994" s="127"/>
      <c r="H994" s="298"/>
    </row>
    <row r="995" spans="1:8">
      <c r="A995" s="127"/>
      <c r="B995" s="127"/>
      <c r="C995" s="127"/>
      <c r="D995" s="298"/>
      <c r="E995" s="298"/>
      <c r="F995" s="127"/>
      <c r="G995" s="127"/>
      <c r="H995" s="298"/>
    </row>
    <row r="996" spans="1:8">
      <c r="A996" s="127"/>
      <c r="B996" s="127"/>
      <c r="C996" s="127"/>
      <c r="D996" s="298"/>
      <c r="E996" s="298"/>
      <c r="F996" s="127"/>
      <c r="G996" s="127"/>
      <c r="H996" s="298"/>
    </row>
    <row r="997" spans="1:8">
      <c r="A997" s="127"/>
      <c r="B997" s="127"/>
      <c r="C997" s="127"/>
      <c r="D997" s="298"/>
      <c r="E997" s="298"/>
      <c r="F997" s="127"/>
      <c r="G997" s="127"/>
      <c r="H997" s="298"/>
    </row>
    <row r="998" spans="1:8">
      <c r="A998" s="127"/>
      <c r="B998" s="127"/>
      <c r="C998" s="127"/>
      <c r="D998" s="298"/>
      <c r="E998" s="298"/>
      <c r="F998" s="127"/>
      <c r="G998" s="127"/>
      <c r="H998" s="298"/>
    </row>
    <row r="999" spans="1:8">
      <c r="A999" s="127"/>
      <c r="B999" s="127"/>
      <c r="C999" s="127"/>
      <c r="D999" s="298"/>
      <c r="E999" s="298"/>
      <c r="F999" s="127"/>
      <c r="G999" s="127"/>
      <c r="H999" s="298"/>
    </row>
    <row r="1000" spans="1:8">
      <c r="A1000" s="127"/>
      <c r="B1000" s="127"/>
      <c r="C1000" s="127"/>
      <c r="D1000" s="298"/>
      <c r="E1000" s="298"/>
      <c r="F1000" s="127"/>
      <c r="G1000" s="127"/>
      <c r="H1000" s="298"/>
    </row>
    <row r="1001" spans="1:8">
      <c r="A1001" s="127"/>
      <c r="B1001" s="127"/>
      <c r="C1001" s="127"/>
      <c r="D1001" s="298"/>
      <c r="E1001" s="298"/>
      <c r="F1001" s="127"/>
      <c r="G1001" s="127"/>
      <c r="H1001" s="298"/>
    </row>
    <row r="1002" spans="1:8">
      <c r="A1002" s="127"/>
      <c r="B1002" s="127"/>
      <c r="C1002" s="127"/>
      <c r="D1002" s="298"/>
      <c r="E1002" s="298"/>
      <c r="F1002" s="127"/>
      <c r="G1002" s="127"/>
      <c r="H1002" s="298"/>
    </row>
    <row r="1003" spans="1:8">
      <c r="A1003" s="127"/>
      <c r="B1003" s="127"/>
      <c r="C1003" s="127"/>
      <c r="D1003" s="298"/>
      <c r="E1003" s="298"/>
      <c r="F1003" s="127"/>
      <c r="G1003" s="127"/>
      <c r="H1003" s="298"/>
    </row>
    <row r="1004" spans="1:8">
      <c r="A1004" s="127"/>
      <c r="B1004" s="127"/>
      <c r="C1004" s="127"/>
      <c r="D1004" s="298"/>
      <c r="E1004" s="298"/>
      <c r="F1004" s="127"/>
      <c r="G1004" s="127"/>
      <c r="H1004" s="298"/>
    </row>
    <row r="1005" spans="1:8">
      <c r="A1005" s="127"/>
      <c r="B1005" s="127"/>
      <c r="C1005" s="127"/>
      <c r="D1005" s="298"/>
      <c r="E1005" s="298"/>
      <c r="F1005" s="127"/>
      <c r="G1005" s="127"/>
      <c r="H1005" s="298"/>
    </row>
    <row r="1006" spans="1:8">
      <c r="A1006" s="127"/>
      <c r="B1006" s="127"/>
      <c r="C1006" s="127"/>
      <c r="D1006" s="298"/>
      <c r="E1006" s="298"/>
      <c r="F1006" s="127"/>
      <c r="G1006" s="127"/>
      <c r="H1006" s="298"/>
    </row>
    <row r="1007" spans="1:8">
      <c r="A1007" s="127"/>
      <c r="B1007" s="127"/>
      <c r="C1007" s="127"/>
      <c r="D1007" s="298"/>
      <c r="E1007" s="298"/>
      <c r="F1007" s="127"/>
      <c r="G1007" s="127"/>
      <c r="H1007" s="298"/>
    </row>
    <row r="1008" spans="1:8">
      <c r="A1008" s="127"/>
      <c r="B1008" s="127"/>
      <c r="C1008" s="127"/>
      <c r="D1008" s="298"/>
      <c r="E1008" s="298"/>
      <c r="F1008" s="127"/>
      <c r="G1008" s="127"/>
      <c r="H1008" s="298"/>
    </row>
    <row r="1009" spans="1:8">
      <c r="A1009" s="127"/>
      <c r="B1009" s="127"/>
      <c r="C1009" s="127"/>
      <c r="D1009" s="298"/>
      <c r="E1009" s="298"/>
      <c r="F1009" s="127"/>
      <c r="G1009" s="127"/>
      <c r="H1009" s="298"/>
    </row>
    <row r="1010" spans="1:8">
      <c r="A1010" s="127"/>
      <c r="B1010" s="127"/>
      <c r="C1010" s="127"/>
      <c r="D1010" s="298"/>
      <c r="E1010" s="298"/>
      <c r="F1010" s="127"/>
      <c r="G1010" s="127"/>
      <c r="H1010" s="298"/>
    </row>
    <row r="1011" spans="1:8">
      <c r="A1011" s="127"/>
      <c r="B1011" s="127"/>
      <c r="C1011" s="127"/>
      <c r="D1011" s="298"/>
      <c r="E1011" s="298"/>
      <c r="F1011" s="127"/>
      <c r="G1011" s="127"/>
      <c r="H1011" s="298"/>
    </row>
    <row r="1012" spans="1:8">
      <c r="A1012" s="127"/>
      <c r="B1012" s="127"/>
      <c r="C1012" s="127"/>
      <c r="D1012" s="298"/>
      <c r="E1012" s="298"/>
      <c r="F1012" s="127"/>
      <c r="G1012" s="127"/>
      <c r="H1012" s="298"/>
    </row>
    <row r="1013" spans="1:8">
      <c r="A1013" s="127"/>
      <c r="B1013" s="127"/>
      <c r="C1013" s="127"/>
      <c r="D1013" s="298"/>
      <c r="E1013" s="298"/>
      <c r="F1013" s="127"/>
      <c r="G1013" s="127"/>
      <c r="H1013" s="298"/>
    </row>
    <row r="1014" spans="1:8">
      <c r="A1014" s="127"/>
      <c r="B1014" s="127"/>
      <c r="C1014" s="127"/>
      <c r="D1014" s="298"/>
      <c r="E1014" s="298"/>
      <c r="F1014" s="127"/>
      <c r="G1014" s="127"/>
      <c r="H1014" s="298"/>
    </row>
    <row r="1015" spans="1:8">
      <c r="A1015" s="127"/>
      <c r="B1015" s="127"/>
      <c r="C1015" s="127"/>
      <c r="D1015" s="298"/>
      <c r="E1015" s="298"/>
      <c r="F1015" s="127"/>
      <c r="G1015" s="127"/>
      <c r="H1015" s="298"/>
    </row>
    <row r="1016" spans="1:8">
      <c r="A1016" s="127"/>
      <c r="B1016" s="127"/>
      <c r="C1016" s="127"/>
      <c r="D1016" s="298"/>
      <c r="E1016" s="298"/>
      <c r="F1016" s="127"/>
      <c r="G1016" s="127"/>
      <c r="H1016" s="298"/>
    </row>
    <row r="1017" spans="1:8">
      <c r="A1017" s="127"/>
      <c r="B1017" s="127"/>
      <c r="C1017" s="127"/>
      <c r="D1017" s="298"/>
      <c r="E1017" s="298"/>
      <c r="F1017" s="127"/>
      <c r="G1017" s="127"/>
      <c r="H1017" s="298"/>
    </row>
    <row r="1018" spans="1:8">
      <c r="A1018" s="127"/>
      <c r="B1018" s="127"/>
      <c r="C1018" s="127"/>
      <c r="D1018" s="298"/>
      <c r="E1018" s="298"/>
      <c r="F1018" s="127"/>
      <c r="G1018" s="127"/>
      <c r="H1018" s="298"/>
    </row>
    <row r="1019" spans="1:8">
      <c r="A1019" s="127"/>
      <c r="B1019" s="127"/>
      <c r="C1019" s="127"/>
      <c r="D1019" s="298"/>
      <c r="E1019" s="298"/>
      <c r="F1019" s="127"/>
      <c r="G1019" s="127"/>
      <c r="H1019" s="298"/>
    </row>
    <row r="1020" spans="1:8">
      <c r="A1020" s="127"/>
      <c r="B1020" s="127"/>
      <c r="C1020" s="127"/>
      <c r="D1020" s="298"/>
      <c r="E1020" s="298"/>
      <c r="F1020" s="127"/>
      <c r="G1020" s="127"/>
      <c r="H1020" s="298"/>
    </row>
    <row r="1021" spans="1:8">
      <c r="A1021" s="127"/>
      <c r="B1021" s="127"/>
      <c r="C1021" s="127"/>
      <c r="D1021" s="298"/>
      <c r="E1021" s="298"/>
      <c r="F1021" s="127"/>
      <c r="G1021" s="127"/>
      <c r="H1021" s="298"/>
    </row>
    <row r="1022" spans="1:8">
      <c r="A1022" s="127"/>
      <c r="B1022" s="127"/>
      <c r="C1022" s="127"/>
      <c r="D1022" s="298"/>
      <c r="E1022" s="298"/>
      <c r="F1022" s="127"/>
      <c r="G1022" s="127"/>
      <c r="H1022" s="298"/>
    </row>
    <row r="1023" spans="1:8">
      <c r="A1023" s="127"/>
      <c r="B1023" s="127"/>
      <c r="C1023" s="127"/>
      <c r="D1023" s="298"/>
      <c r="E1023" s="298"/>
      <c r="F1023" s="127"/>
      <c r="G1023" s="127"/>
      <c r="H1023" s="298"/>
    </row>
    <row r="1024" spans="1:8">
      <c r="A1024" s="127"/>
      <c r="B1024" s="127"/>
      <c r="C1024" s="127"/>
      <c r="D1024" s="298"/>
      <c r="E1024" s="298"/>
      <c r="F1024" s="127"/>
      <c r="G1024" s="127"/>
      <c r="H1024" s="298"/>
    </row>
    <row r="1025" spans="1:8">
      <c r="A1025" s="127"/>
      <c r="B1025" s="127"/>
      <c r="C1025" s="127"/>
      <c r="D1025" s="298"/>
      <c r="E1025" s="298"/>
      <c r="F1025" s="127"/>
      <c r="G1025" s="127"/>
      <c r="H1025" s="298"/>
    </row>
    <row r="1026" spans="1:8">
      <c r="A1026" s="127"/>
      <c r="B1026" s="127"/>
      <c r="C1026" s="127"/>
      <c r="D1026" s="298"/>
      <c r="E1026" s="298"/>
      <c r="F1026" s="127"/>
      <c r="G1026" s="127"/>
      <c r="H1026" s="298"/>
    </row>
    <row r="1027" spans="1:8">
      <c r="A1027" s="127"/>
      <c r="B1027" s="127"/>
      <c r="C1027" s="127"/>
      <c r="D1027" s="298"/>
      <c r="E1027" s="298"/>
      <c r="F1027" s="127"/>
      <c r="G1027" s="127"/>
      <c r="H1027" s="298"/>
    </row>
    <row r="1028" spans="1:8">
      <c r="A1028" s="127"/>
      <c r="B1028" s="127"/>
      <c r="C1028" s="127"/>
      <c r="D1028" s="298"/>
      <c r="E1028" s="298"/>
      <c r="F1028" s="127"/>
      <c r="G1028" s="127"/>
      <c r="H1028" s="298"/>
    </row>
    <row r="1029" spans="1:8">
      <c r="A1029" s="127"/>
      <c r="B1029" s="127"/>
      <c r="C1029" s="127"/>
      <c r="D1029" s="298"/>
      <c r="E1029" s="298"/>
      <c r="F1029" s="127"/>
      <c r="G1029" s="127"/>
      <c r="H1029" s="298"/>
    </row>
    <row r="1030" spans="1:8">
      <c r="A1030" s="127"/>
      <c r="B1030" s="127"/>
      <c r="C1030" s="127"/>
      <c r="D1030" s="298"/>
      <c r="E1030" s="298"/>
      <c r="F1030" s="127"/>
      <c r="G1030" s="127"/>
      <c r="H1030" s="298"/>
    </row>
    <row r="1031" spans="1:8">
      <c r="A1031" s="127"/>
      <c r="B1031" s="127"/>
      <c r="C1031" s="127"/>
      <c r="D1031" s="298"/>
      <c r="E1031" s="298"/>
      <c r="F1031" s="127"/>
      <c r="G1031" s="127"/>
      <c r="H1031" s="298"/>
    </row>
    <row r="1032" spans="1:8">
      <c r="A1032" s="127"/>
      <c r="B1032" s="127"/>
      <c r="C1032" s="127"/>
      <c r="D1032" s="298"/>
      <c r="E1032" s="298"/>
      <c r="F1032" s="127"/>
      <c r="G1032" s="127"/>
      <c r="H1032" s="298"/>
    </row>
    <row r="1033" spans="1:8">
      <c r="A1033" s="127"/>
      <c r="B1033" s="127"/>
      <c r="C1033" s="127"/>
      <c r="D1033" s="298"/>
      <c r="E1033" s="298"/>
      <c r="F1033" s="127"/>
      <c r="G1033" s="127"/>
      <c r="H1033" s="298"/>
    </row>
    <row r="1034" spans="1:8">
      <c r="A1034" s="127"/>
      <c r="B1034" s="127"/>
      <c r="C1034" s="127"/>
      <c r="D1034" s="298"/>
      <c r="E1034" s="298"/>
      <c r="F1034" s="127"/>
      <c r="G1034" s="127"/>
      <c r="H1034" s="298"/>
    </row>
    <row r="1035" spans="1:8">
      <c r="A1035" s="127"/>
      <c r="B1035" s="127"/>
      <c r="C1035" s="127"/>
      <c r="D1035" s="298"/>
      <c r="E1035" s="298"/>
      <c r="F1035" s="127"/>
      <c r="G1035" s="127"/>
      <c r="H1035" s="298"/>
    </row>
    <row r="1036" spans="1:8">
      <c r="A1036" s="127"/>
      <c r="B1036" s="127"/>
      <c r="C1036" s="127"/>
      <c r="D1036" s="298"/>
      <c r="E1036" s="298"/>
      <c r="F1036" s="127"/>
      <c r="G1036" s="127"/>
      <c r="H1036" s="298"/>
    </row>
    <row r="1037" spans="1:8">
      <c r="A1037" s="127"/>
      <c r="B1037" s="127"/>
      <c r="C1037" s="127"/>
      <c r="D1037" s="298"/>
      <c r="E1037" s="298"/>
      <c r="F1037" s="127"/>
      <c r="G1037" s="127"/>
      <c r="H1037" s="298"/>
    </row>
    <row r="1038" spans="1:8">
      <c r="A1038" s="127"/>
      <c r="B1038" s="127"/>
      <c r="C1038" s="127"/>
      <c r="D1038" s="298"/>
      <c r="E1038" s="298"/>
      <c r="F1038" s="127"/>
      <c r="G1038" s="127"/>
      <c r="H1038" s="298"/>
    </row>
    <row r="1039" spans="1:8">
      <c r="A1039" s="127"/>
      <c r="B1039" s="127"/>
      <c r="C1039" s="127"/>
      <c r="D1039" s="298"/>
      <c r="E1039" s="298"/>
      <c r="F1039" s="127"/>
      <c r="G1039" s="127"/>
      <c r="H1039" s="298"/>
    </row>
    <row r="1040" spans="1:8">
      <c r="A1040" s="127"/>
      <c r="B1040" s="127"/>
      <c r="C1040" s="127"/>
      <c r="D1040" s="298"/>
      <c r="E1040" s="298"/>
      <c r="F1040" s="127"/>
      <c r="G1040" s="127"/>
      <c r="H1040" s="298"/>
    </row>
    <row r="1041" spans="1:8">
      <c r="A1041" s="127"/>
      <c r="B1041" s="127"/>
      <c r="C1041" s="127"/>
      <c r="D1041" s="298"/>
      <c r="E1041" s="298"/>
      <c r="F1041" s="127"/>
      <c r="G1041" s="127"/>
      <c r="H1041" s="298"/>
    </row>
    <row r="1042" spans="1:8">
      <c r="A1042" s="127"/>
      <c r="B1042" s="127"/>
      <c r="C1042" s="127"/>
      <c r="D1042" s="298"/>
      <c r="E1042" s="298"/>
      <c r="F1042" s="127"/>
      <c r="G1042" s="127"/>
      <c r="H1042" s="298"/>
    </row>
    <row r="1043" spans="1:8">
      <c r="A1043" s="127"/>
      <c r="B1043" s="127"/>
      <c r="C1043" s="127"/>
      <c r="D1043" s="298"/>
      <c r="E1043" s="298"/>
      <c r="F1043" s="127"/>
      <c r="G1043" s="127"/>
      <c r="H1043" s="298"/>
    </row>
    <row r="1044" spans="1:8">
      <c r="A1044" s="127"/>
      <c r="B1044" s="127"/>
      <c r="C1044" s="127"/>
      <c r="D1044" s="298"/>
      <c r="E1044" s="298"/>
      <c r="F1044" s="127"/>
      <c r="G1044" s="127"/>
      <c r="H1044" s="298"/>
    </row>
    <row r="1045" spans="1:8">
      <c r="A1045" s="127"/>
      <c r="B1045" s="127"/>
      <c r="C1045" s="127"/>
      <c r="D1045" s="298"/>
      <c r="E1045" s="298"/>
      <c r="F1045" s="127"/>
      <c r="G1045" s="127"/>
      <c r="H1045" s="298"/>
    </row>
    <row r="1046" spans="1:8">
      <c r="A1046" s="127"/>
      <c r="B1046" s="127"/>
      <c r="C1046" s="127"/>
      <c r="D1046" s="298"/>
      <c r="E1046" s="298"/>
      <c r="F1046" s="127"/>
      <c r="G1046" s="127"/>
      <c r="H1046" s="298"/>
    </row>
    <row r="1047" spans="1:8">
      <c r="A1047" s="127"/>
      <c r="B1047" s="127"/>
      <c r="C1047" s="127"/>
      <c r="D1047" s="298"/>
      <c r="E1047" s="298"/>
      <c r="F1047" s="127"/>
      <c r="G1047" s="127"/>
      <c r="H1047" s="298"/>
    </row>
    <row r="1048" spans="1:8">
      <c r="A1048" s="127"/>
      <c r="B1048" s="127"/>
      <c r="C1048" s="127"/>
      <c r="D1048" s="298"/>
      <c r="E1048" s="298"/>
      <c r="F1048" s="127"/>
      <c r="G1048" s="127"/>
      <c r="H1048" s="298"/>
    </row>
    <row r="1049" spans="1:8">
      <c r="A1049" s="127"/>
      <c r="B1049" s="127"/>
      <c r="C1049" s="127"/>
      <c r="D1049" s="298"/>
      <c r="E1049" s="298"/>
      <c r="F1049" s="127"/>
      <c r="G1049" s="127"/>
      <c r="H1049" s="298"/>
    </row>
    <row r="1050" spans="1:8">
      <c r="A1050" s="127"/>
      <c r="B1050" s="127"/>
      <c r="C1050" s="127"/>
      <c r="D1050" s="298"/>
      <c r="E1050" s="298"/>
      <c r="F1050" s="127"/>
      <c r="G1050" s="127"/>
      <c r="H1050" s="298"/>
    </row>
    <row r="1051" spans="1:8">
      <c r="A1051" s="127"/>
      <c r="B1051" s="127"/>
      <c r="C1051" s="127"/>
      <c r="D1051" s="298"/>
      <c r="E1051" s="298"/>
      <c r="F1051" s="127"/>
      <c r="G1051" s="127"/>
      <c r="H1051" s="298"/>
    </row>
    <row r="1052" spans="1:8">
      <c r="A1052" s="127"/>
      <c r="B1052" s="127"/>
      <c r="C1052" s="127"/>
      <c r="D1052" s="298"/>
      <c r="E1052" s="298"/>
      <c r="F1052" s="127"/>
      <c r="G1052" s="127"/>
      <c r="H1052" s="298"/>
    </row>
    <row r="1053" spans="1:8">
      <c r="A1053" s="127"/>
      <c r="B1053" s="127"/>
      <c r="C1053" s="127"/>
      <c r="D1053" s="298"/>
      <c r="E1053" s="298"/>
      <c r="F1053" s="127"/>
      <c r="G1053" s="127"/>
      <c r="H1053" s="298"/>
    </row>
    <row r="1054" spans="1:8">
      <c r="A1054" s="127"/>
      <c r="B1054" s="127"/>
      <c r="C1054" s="127"/>
      <c r="D1054" s="298"/>
      <c r="E1054" s="298"/>
      <c r="F1054" s="127"/>
      <c r="G1054" s="127"/>
      <c r="H1054" s="298"/>
    </row>
    <row r="1055" spans="1:8">
      <c r="A1055" s="127"/>
      <c r="B1055" s="127"/>
      <c r="C1055" s="127"/>
      <c r="D1055" s="298"/>
      <c r="E1055" s="298"/>
      <c r="F1055" s="127"/>
      <c r="G1055" s="127"/>
      <c r="H1055" s="298"/>
    </row>
    <row r="1056" spans="1:8">
      <c r="A1056" s="127"/>
      <c r="B1056" s="127"/>
      <c r="C1056" s="127"/>
      <c r="D1056" s="298"/>
      <c r="E1056" s="298"/>
      <c r="F1056" s="127"/>
      <c r="G1056" s="127"/>
      <c r="H1056" s="298"/>
    </row>
    <row r="1057" spans="1:8">
      <c r="A1057" s="127"/>
      <c r="B1057" s="127"/>
      <c r="C1057" s="127"/>
      <c r="D1057" s="298"/>
      <c r="E1057" s="298"/>
      <c r="F1057" s="127"/>
      <c r="G1057" s="127"/>
      <c r="H1057" s="298"/>
    </row>
    <row r="1058" spans="1:8">
      <c r="A1058" s="127"/>
      <c r="B1058" s="127"/>
      <c r="C1058" s="127"/>
      <c r="D1058" s="298"/>
      <c r="E1058" s="298"/>
      <c r="F1058" s="127"/>
      <c r="G1058" s="127"/>
      <c r="H1058" s="298"/>
    </row>
    <row r="1059" spans="1:8">
      <c r="A1059" s="127"/>
      <c r="B1059" s="127"/>
      <c r="C1059" s="127"/>
      <c r="D1059" s="298"/>
      <c r="E1059" s="298"/>
      <c r="F1059" s="127"/>
      <c r="G1059" s="127"/>
      <c r="H1059" s="298"/>
    </row>
    <row r="1060" spans="1:8">
      <c r="A1060" s="127"/>
      <c r="B1060" s="127"/>
      <c r="C1060" s="127"/>
      <c r="D1060" s="298"/>
      <c r="E1060" s="298"/>
      <c r="F1060" s="127"/>
      <c r="G1060" s="127"/>
      <c r="H1060" s="298"/>
    </row>
    <row r="1061" spans="1:8">
      <c r="A1061" s="127"/>
      <c r="B1061" s="127"/>
      <c r="C1061" s="127"/>
      <c r="D1061" s="298"/>
      <c r="E1061" s="298"/>
      <c r="F1061" s="127"/>
      <c r="G1061" s="127"/>
      <c r="H1061" s="298"/>
    </row>
    <row r="1062" spans="1:8">
      <c r="A1062" s="127"/>
      <c r="B1062" s="127"/>
      <c r="C1062" s="127"/>
      <c r="D1062" s="298"/>
      <c r="E1062" s="298"/>
      <c r="F1062" s="127"/>
      <c r="G1062" s="127"/>
      <c r="H1062" s="298"/>
    </row>
    <row r="1063" spans="1:8">
      <c r="A1063" s="127"/>
      <c r="B1063" s="127"/>
      <c r="C1063" s="127"/>
      <c r="D1063" s="298"/>
      <c r="E1063" s="298"/>
      <c r="F1063" s="127"/>
      <c r="G1063" s="127"/>
      <c r="H1063" s="298"/>
    </row>
    <row r="1064" spans="1:8">
      <c r="A1064" s="127"/>
      <c r="B1064" s="127"/>
      <c r="C1064" s="127"/>
      <c r="D1064" s="298"/>
      <c r="E1064" s="298"/>
      <c r="F1064" s="127"/>
      <c r="G1064" s="127"/>
      <c r="H1064" s="298"/>
    </row>
    <row r="1065" spans="1:8">
      <c r="A1065" s="127"/>
      <c r="B1065" s="127"/>
      <c r="C1065" s="127"/>
      <c r="D1065" s="298"/>
      <c r="E1065" s="298"/>
      <c r="F1065" s="127"/>
      <c r="G1065" s="127"/>
      <c r="H1065" s="298"/>
    </row>
    <row r="1066" spans="1:8">
      <c r="A1066" s="127"/>
      <c r="B1066" s="127"/>
      <c r="C1066" s="127"/>
      <c r="D1066" s="298"/>
      <c r="E1066" s="298"/>
      <c r="F1066" s="127"/>
      <c r="G1066" s="127"/>
      <c r="H1066" s="298"/>
    </row>
    <row r="1067" spans="1:8">
      <c r="A1067" s="127"/>
      <c r="B1067" s="127"/>
      <c r="C1067" s="127"/>
      <c r="D1067" s="298"/>
      <c r="E1067" s="298"/>
      <c r="F1067" s="127"/>
      <c r="G1067" s="127"/>
      <c r="H1067" s="298"/>
    </row>
    <row r="1068" spans="1:8">
      <c r="A1068" s="127"/>
      <c r="B1068" s="127"/>
      <c r="C1068" s="127"/>
      <c r="D1068" s="298"/>
      <c r="E1068" s="298"/>
      <c r="F1068" s="127"/>
      <c r="G1068" s="127"/>
      <c r="H1068" s="298"/>
    </row>
    <row r="1069" spans="1:8">
      <c r="A1069" s="127"/>
      <c r="B1069" s="127"/>
      <c r="C1069" s="127"/>
      <c r="D1069" s="298"/>
      <c r="E1069" s="298"/>
      <c r="F1069" s="127"/>
      <c r="G1069" s="127"/>
      <c r="H1069" s="298"/>
    </row>
    <row r="1070" spans="1:8">
      <c r="A1070" s="127"/>
      <c r="B1070" s="127"/>
      <c r="C1070" s="127"/>
      <c r="D1070" s="298"/>
      <c r="E1070" s="298"/>
      <c r="F1070" s="127"/>
      <c r="G1070" s="127"/>
      <c r="H1070" s="298"/>
    </row>
    <row r="1071" spans="1:8">
      <c r="A1071" s="127"/>
      <c r="B1071" s="127"/>
      <c r="C1071" s="127"/>
      <c r="D1071" s="298"/>
      <c r="E1071" s="298"/>
      <c r="F1071" s="127"/>
      <c r="G1071" s="127"/>
      <c r="H1071" s="298"/>
    </row>
    <row r="1072" spans="1:8">
      <c r="A1072" s="127"/>
      <c r="B1072" s="127"/>
      <c r="C1072" s="127"/>
      <c r="D1072" s="298"/>
      <c r="E1072" s="298"/>
      <c r="F1072" s="127"/>
      <c r="G1072" s="127"/>
      <c r="H1072" s="298"/>
    </row>
    <row r="1073" spans="1:8">
      <c r="A1073" s="127"/>
      <c r="B1073" s="127"/>
      <c r="C1073" s="127"/>
      <c r="D1073" s="298"/>
      <c r="E1073" s="298"/>
      <c r="F1073" s="127"/>
      <c r="G1073" s="127"/>
      <c r="H1073" s="298"/>
    </row>
    <row r="1074" spans="1:8">
      <c r="A1074" s="127"/>
      <c r="B1074" s="127"/>
      <c r="C1074" s="127"/>
      <c r="D1074" s="298"/>
      <c r="E1074" s="298"/>
      <c r="F1074" s="127"/>
      <c r="G1074" s="127"/>
      <c r="H1074" s="298"/>
    </row>
    <row r="1075" spans="1:8">
      <c r="A1075" s="127"/>
      <c r="B1075" s="127"/>
      <c r="C1075" s="127"/>
      <c r="D1075" s="298"/>
      <c r="E1075" s="298"/>
      <c r="F1075" s="127"/>
      <c r="G1075" s="127"/>
      <c r="H1075" s="298"/>
    </row>
    <row r="1076" spans="1:8">
      <c r="A1076" s="127"/>
      <c r="B1076" s="127"/>
      <c r="C1076" s="127"/>
      <c r="D1076" s="298"/>
      <c r="E1076" s="298"/>
      <c r="F1076" s="127"/>
      <c r="G1076" s="127"/>
      <c r="H1076" s="298"/>
    </row>
    <row r="1077" spans="1:8">
      <c r="A1077" s="127"/>
      <c r="B1077" s="127"/>
      <c r="C1077" s="127"/>
      <c r="D1077" s="298"/>
      <c r="E1077" s="298"/>
      <c r="F1077" s="127"/>
      <c r="G1077" s="127"/>
      <c r="H1077" s="298"/>
    </row>
    <row r="1078" spans="1:8">
      <c r="A1078" s="127"/>
      <c r="B1078" s="127"/>
      <c r="C1078" s="127"/>
      <c r="D1078" s="298"/>
      <c r="E1078" s="298"/>
      <c r="F1078" s="127"/>
      <c r="G1078" s="127"/>
      <c r="H1078" s="298"/>
    </row>
    <row r="1079" spans="1:8">
      <c r="A1079" s="127"/>
      <c r="B1079" s="127"/>
      <c r="C1079" s="127"/>
      <c r="D1079" s="298"/>
      <c r="E1079" s="298"/>
      <c r="F1079" s="127"/>
      <c r="G1079" s="127"/>
      <c r="H1079" s="298"/>
    </row>
    <row r="1080" spans="1:8">
      <c r="A1080" s="127"/>
      <c r="B1080" s="127"/>
      <c r="C1080" s="127"/>
      <c r="D1080" s="298"/>
      <c r="E1080" s="298"/>
      <c r="F1080" s="127"/>
      <c r="G1080" s="127"/>
      <c r="H1080" s="298"/>
    </row>
    <row r="1081" spans="1:8">
      <c r="A1081" s="127"/>
      <c r="B1081" s="127"/>
      <c r="C1081" s="127"/>
      <c r="D1081" s="298"/>
      <c r="E1081" s="298"/>
      <c r="F1081" s="127"/>
      <c r="G1081" s="127"/>
      <c r="H1081" s="298"/>
    </row>
    <row r="1082" spans="1:8">
      <c r="A1082" s="127"/>
      <c r="B1082" s="127"/>
      <c r="C1082" s="127"/>
      <c r="D1082" s="298"/>
      <c r="E1082" s="298"/>
      <c r="F1082" s="127"/>
      <c r="G1082" s="127"/>
      <c r="H1082" s="298"/>
    </row>
    <row r="1083" spans="1:8">
      <c r="A1083" s="127"/>
      <c r="B1083" s="127"/>
      <c r="C1083" s="127"/>
      <c r="D1083" s="298"/>
      <c r="E1083" s="298"/>
      <c r="F1083" s="127"/>
      <c r="G1083" s="127"/>
      <c r="H1083" s="298"/>
    </row>
    <row r="1084" spans="1:8">
      <c r="A1084" s="127"/>
      <c r="B1084" s="127"/>
      <c r="C1084" s="127"/>
      <c r="D1084" s="298"/>
      <c r="E1084" s="298"/>
      <c r="F1084" s="127"/>
      <c r="G1084" s="127"/>
      <c r="H1084" s="298"/>
    </row>
    <row r="1085" spans="1:8">
      <c r="A1085" s="127"/>
      <c r="B1085" s="127"/>
      <c r="C1085" s="127"/>
      <c r="D1085" s="298"/>
      <c r="E1085" s="298"/>
      <c r="F1085" s="127"/>
      <c r="G1085" s="127"/>
      <c r="H1085" s="298"/>
    </row>
    <row r="1086" spans="1:8">
      <c r="A1086" s="127"/>
      <c r="B1086" s="127"/>
      <c r="C1086" s="127"/>
      <c r="D1086" s="298"/>
      <c r="E1086" s="298"/>
      <c r="F1086" s="127"/>
      <c r="G1086" s="127"/>
      <c r="H1086" s="298"/>
    </row>
    <row r="1087" spans="1:8">
      <c r="A1087" s="127"/>
      <c r="B1087" s="127"/>
      <c r="C1087" s="127"/>
      <c r="D1087" s="298"/>
      <c r="E1087" s="298"/>
      <c r="F1087" s="127"/>
      <c r="G1087" s="127"/>
      <c r="H1087" s="298"/>
    </row>
    <row r="1088" spans="1:8">
      <c r="A1088" s="127"/>
      <c r="B1088" s="127"/>
      <c r="C1088" s="127"/>
      <c r="D1088" s="298"/>
      <c r="E1088" s="298"/>
      <c r="F1088" s="127"/>
      <c r="G1088" s="127"/>
      <c r="H1088" s="298"/>
    </row>
    <row r="1089" spans="1:8">
      <c r="A1089" s="127"/>
      <c r="B1089" s="127"/>
      <c r="C1089" s="127"/>
      <c r="D1089" s="298"/>
      <c r="E1089" s="298"/>
      <c r="F1089" s="127"/>
      <c r="G1089" s="127"/>
      <c r="H1089" s="298"/>
    </row>
    <row r="1090" spans="1:8">
      <c r="A1090" s="127"/>
      <c r="B1090" s="127"/>
      <c r="C1090" s="127"/>
      <c r="D1090" s="298"/>
      <c r="E1090" s="298"/>
      <c r="F1090" s="127"/>
      <c r="G1090" s="127"/>
      <c r="H1090" s="298"/>
    </row>
    <row r="1091" spans="1:8">
      <c r="A1091" s="127"/>
      <c r="B1091" s="127"/>
      <c r="C1091" s="127"/>
      <c r="D1091" s="298"/>
      <c r="E1091" s="298"/>
      <c r="F1091" s="127"/>
      <c r="G1091" s="127"/>
      <c r="H1091" s="298"/>
    </row>
    <row r="1092" spans="1:8">
      <c r="A1092" s="127"/>
      <c r="B1092" s="127"/>
      <c r="C1092" s="127"/>
      <c r="D1092" s="298"/>
      <c r="E1092" s="298"/>
      <c r="F1092" s="127"/>
      <c r="G1092" s="127"/>
      <c r="H1092" s="298"/>
    </row>
    <row r="1093" spans="1:8">
      <c r="A1093" s="127"/>
      <c r="B1093" s="127"/>
      <c r="C1093" s="127"/>
      <c r="D1093" s="298"/>
      <c r="E1093" s="298"/>
      <c r="F1093" s="127"/>
      <c r="G1093" s="127"/>
      <c r="H1093" s="298"/>
    </row>
    <row r="1094" spans="1:8">
      <c r="A1094" s="127"/>
      <c r="B1094" s="127"/>
      <c r="C1094" s="127"/>
      <c r="D1094" s="298"/>
      <c r="E1094" s="298"/>
      <c r="F1094" s="127"/>
      <c r="G1094" s="127"/>
      <c r="H1094" s="298"/>
    </row>
    <row r="1095" spans="1:8">
      <c r="A1095" s="127"/>
      <c r="B1095" s="127"/>
      <c r="C1095" s="127"/>
      <c r="D1095" s="298"/>
      <c r="E1095" s="298"/>
      <c r="F1095" s="127"/>
      <c r="G1095" s="127"/>
      <c r="H1095" s="298"/>
    </row>
    <row r="1096" spans="1:8">
      <c r="A1096" s="127"/>
      <c r="B1096" s="127"/>
      <c r="C1096" s="127"/>
      <c r="D1096" s="298"/>
      <c r="E1096" s="298"/>
      <c r="F1096" s="127"/>
      <c r="G1096" s="127"/>
      <c r="H1096" s="298"/>
    </row>
    <row r="1097" spans="1:8">
      <c r="A1097" s="127"/>
      <c r="B1097" s="127"/>
      <c r="C1097" s="127"/>
      <c r="D1097" s="298"/>
      <c r="E1097" s="298"/>
      <c r="F1097" s="127"/>
      <c r="G1097" s="127"/>
      <c r="H1097" s="298"/>
    </row>
    <row r="1098" spans="1:8">
      <c r="A1098" s="127"/>
      <c r="B1098" s="127"/>
      <c r="C1098" s="127"/>
      <c r="D1098" s="298"/>
      <c r="E1098" s="298"/>
      <c r="F1098" s="127"/>
      <c r="G1098" s="127"/>
      <c r="H1098" s="298"/>
    </row>
    <row r="1099" spans="1:8">
      <c r="A1099" s="127"/>
      <c r="B1099" s="127"/>
      <c r="C1099" s="127"/>
      <c r="D1099" s="298"/>
      <c r="E1099" s="298"/>
      <c r="F1099" s="127"/>
      <c r="G1099" s="127"/>
      <c r="H1099" s="298"/>
    </row>
    <row r="1100" spans="1:8">
      <c r="A1100" s="127"/>
      <c r="B1100" s="127"/>
      <c r="C1100" s="127"/>
      <c r="D1100" s="298"/>
      <c r="E1100" s="298"/>
      <c r="F1100" s="127"/>
      <c r="G1100" s="127"/>
      <c r="H1100" s="298"/>
    </row>
    <row r="1101" spans="1:8">
      <c r="A1101" s="127"/>
      <c r="B1101" s="127"/>
      <c r="C1101" s="127"/>
      <c r="D1101" s="298"/>
      <c r="E1101" s="298"/>
      <c r="F1101" s="127"/>
      <c r="G1101" s="127"/>
      <c r="H1101" s="298"/>
    </row>
    <row r="1102" spans="1:8">
      <c r="A1102" s="127"/>
      <c r="B1102" s="127"/>
      <c r="C1102" s="127"/>
      <c r="D1102" s="298"/>
      <c r="E1102" s="298"/>
      <c r="F1102" s="127"/>
      <c r="G1102" s="127"/>
      <c r="H1102" s="298"/>
    </row>
    <row r="1103" spans="1:8">
      <c r="A1103" s="127"/>
      <c r="B1103" s="127"/>
      <c r="C1103" s="127"/>
      <c r="D1103" s="298"/>
      <c r="E1103" s="298"/>
      <c r="F1103" s="127"/>
      <c r="G1103" s="127"/>
      <c r="H1103" s="298"/>
    </row>
    <row r="1104" spans="1:8">
      <c r="A1104" s="127"/>
      <c r="B1104" s="127"/>
      <c r="C1104" s="127"/>
      <c r="D1104" s="298"/>
      <c r="E1104" s="298"/>
      <c r="F1104" s="127"/>
      <c r="G1104" s="127"/>
      <c r="H1104" s="298"/>
    </row>
    <row r="1105" spans="1:8">
      <c r="A1105" s="127"/>
      <c r="B1105" s="127"/>
      <c r="C1105" s="127"/>
      <c r="D1105" s="298"/>
      <c r="E1105" s="298"/>
      <c r="F1105" s="127"/>
      <c r="G1105" s="127"/>
      <c r="H1105" s="298"/>
    </row>
    <row r="1106" spans="1:8">
      <c r="A1106" s="127"/>
      <c r="B1106" s="127"/>
      <c r="C1106" s="127"/>
      <c r="D1106" s="298"/>
      <c r="E1106" s="298"/>
      <c r="F1106" s="127"/>
      <c r="G1106" s="127"/>
      <c r="H1106" s="298"/>
    </row>
    <row r="1107" spans="1:8">
      <c r="A1107" s="127"/>
      <c r="B1107" s="127"/>
      <c r="C1107" s="127"/>
      <c r="D1107" s="298"/>
      <c r="E1107" s="298"/>
      <c r="F1107" s="127"/>
      <c r="G1107" s="127"/>
      <c r="H1107" s="298"/>
    </row>
    <row r="1108" spans="1:8">
      <c r="A1108" s="127"/>
      <c r="B1108" s="127"/>
      <c r="C1108" s="127"/>
      <c r="D1108" s="298"/>
      <c r="E1108" s="298"/>
      <c r="F1108" s="127"/>
      <c r="G1108" s="127"/>
      <c r="H1108" s="298"/>
    </row>
    <row r="1109" spans="1:8">
      <c r="A1109" s="127"/>
      <c r="B1109" s="127"/>
      <c r="C1109" s="127"/>
      <c r="D1109" s="298"/>
      <c r="E1109" s="298"/>
      <c r="F1109" s="127"/>
      <c r="G1109" s="127"/>
      <c r="H1109" s="298"/>
    </row>
    <row r="1110" spans="1:8">
      <c r="A1110" s="127"/>
      <c r="B1110" s="127"/>
      <c r="C1110" s="127"/>
      <c r="D1110" s="298"/>
      <c r="E1110" s="298"/>
      <c r="F1110" s="127"/>
      <c r="G1110" s="127"/>
      <c r="H1110" s="298"/>
    </row>
    <row r="1111" spans="1:8">
      <c r="A1111" s="127"/>
      <c r="B1111" s="127"/>
      <c r="C1111" s="127"/>
      <c r="D1111" s="298"/>
      <c r="E1111" s="298"/>
      <c r="F1111" s="127"/>
      <c r="G1111" s="127"/>
      <c r="H1111" s="298"/>
    </row>
    <row r="1112" spans="1:8">
      <c r="A1112" s="127"/>
      <c r="B1112" s="127"/>
      <c r="C1112" s="127"/>
      <c r="D1112" s="298"/>
      <c r="E1112" s="298"/>
      <c r="F1112" s="127"/>
      <c r="G1112" s="127"/>
      <c r="H1112" s="298"/>
    </row>
    <row r="1113" spans="1:8">
      <c r="A1113" s="127"/>
      <c r="B1113" s="127"/>
      <c r="C1113" s="127"/>
      <c r="D1113" s="298"/>
      <c r="E1113" s="298"/>
      <c r="F1113" s="127"/>
      <c r="G1113" s="127"/>
      <c r="H1113" s="298"/>
    </row>
    <row r="1114" spans="1:8">
      <c r="A1114" s="127"/>
      <c r="B1114" s="127"/>
      <c r="C1114" s="127"/>
      <c r="D1114" s="298"/>
      <c r="E1114" s="298"/>
      <c r="F1114" s="127"/>
      <c r="G1114" s="127"/>
      <c r="H1114" s="298"/>
    </row>
    <row r="1115" spans="1:8">
      <c r="A1115" s="127"/>
      <c r="B1115" s="127"/>
      <c r="C1115" s="127"/>
      <c r="D1115" s="298"/>
      <c r="E1115" s="298"/>
      <c r="F1115" s="127"/>
      <c r="G1115" s="127"/>
      <c r="H1115" s="298"/>
    </row>
    <row r="1116" spans="1:8">
      <c r="A1116" s="127"/>
      <c r="B1116" s="127"/>
      <c r="C1116" s="127"/>
      <c r="D1116" s="298"/>
      <c r="E1116" s="298"/>
      <c r="F1116" s="127"/>
      <c r="G1116" s="127"/>
      <c r="H1116" s="298"/>
    </row>
    <row r="1117" spans="1:8">
      <c r="A1117" s="127"/>
      <c r="B1117" s="127"/>
      <c r="C1117" s="127"/>
      <c r="D1117" s="298"/>
      <c r="E1117" s="298"/>
      <c r="F1117" s="127"/>
      <c r="G1117" s="127"/>
      <c r="H1117" s="298"/>
    </row>
    <row r="1118" spans="1:8">
      <c r="A1118" s="127"/>
      <c r="B1118" s="127"/>
      <c r="C1118" s="127"/>
      <c r="D1118" s="298"/>
      <c r="E1118" s="298"/>
      <c r="F1118" s="127"/>
      <c r="G1118" s="127"/>
      <c r="H1118" s="298"/>
    </row>
    <row r="1119" spans="1:8">
      <c r="A1119" s="127"/>
      <c r="B1119" s="127"/>
      <c r="C1119" s="127"/>
      <c r="D1119" s="298"/>
      <c r="E1119" s="298"/>
      <c r="F1119" s="127"/>
      <c r="G1119" s="127"/>
      <c r="H1119" s="298"/>
    </row>
    <row r="1120" spans="1:8">
      <c r="A1120" s="127"/>
      <c r="B1120" s="127"/>
      <c r="C1120" s="127"/>
      <c r="D1120" s="298"/>
      <c r="E1120" s="298"/>
      <c r="F1120" s="127"/>
      <c r="G1120" s="127"/>
      <c r="H1120" s="298"/>
    </row>
    <row r="1121" spans="1:8">
      <c r="A1121" s="127"/>
      <c r="B1121" s="127"/>
      <c r="C1121" s="127"/>
      <c r="D1121" s="298"/>
      <c r="E1121" s="298"/>
      <c r="F1121" s="127"/>
      <c r="G1121" s="127"/>
      <c r="H1121" s="298"/>
    </row>
    <row r="1122" spans="1:8">
      <c r="A1122" s="127"/>
      <c r="B1122" s="127"/>
      <c r="C1122" s="127"/>
      <c r="D1122" s="298"/>
      <c r="E1122" s="298"/>
      <c r="F1122" s="127"/>
      <c r="G1122" s="127"/>
      <c r="H1122" s="298"/>
    </row>
    <row r="1123" spans="1:8">
      <c r="A1123" s="127"/>
      <c r="B1123" s="127"/>
      <c r="C1123" s="127"/>
      <c r="D1123" s="298"/>
      <c r="E1123" s="298"/>
      <c r="F1123" s="127"/>
      <c r="G1123" s="127"/>
      <c r="H1123" s="298"/>
    </row>
    <row r="1124" spans="1:8">
      <c r="A1124" s="127"/>
      <c r="B1124" s="127"/>
      <c r="C1124" s="127"/>
      <c r="D1124" s="298"/>
      <c r="E1124" s="298"/>
      <c r="F1124" s="127"/>
      <c r="G1124" s="127"/>
      <c r="H1124" s="298"/>
    </row>
    <row r="1125" spans="1:8">
      <c r="A1125" s="127"/>
      <c r="B1125" s="127"/>
      <c r="C1125" s="127"/>
      <c r="D1125" s="298"/>
      <c r="E1125" s="298"/>
      <c r="F1125" s="127"/>
      <c r="G1125" s="127"/>
      <c r="H1125" s="298"/>
    </row>
    <row r="1126" spans="1:8">
      <c r="A1126" s="127"/>
      <c r="B1126" s="127"/>
      <c r="C1126" s="127"/>
      <c r="D1126" s="298"/>
      <c r="E1126" s="298"/>
      <c r="F1126" s="127"/>
      <c r="G1126" s="127"/>
      <c r="H1126" s="298"/>
    </row>
    <row r="1127" spans="1:8">
      <c r="A1127" s="127"/>
      <c r="B1127" s="127"/>
      <c r="C1127" s="127"/>
      <c r="D1127" s="298"/>
      <c r="E1127" s="298"/>
      <c r="F1127" s="127"/>
      <c r="G1127" s="127"/>
      <c r="H1127" s="298"/>
    </row>
    <row r="1128" spans="1:8">
      <c r="A1128" s="127"/>
      <c r="B1128" s="127"/>
      <c r="C1128" s="127"/>
      <c r="D1128" s="298"/>
      <c r="E1128" s="298"/>
      <c r="F1128" s="127"/>
      <c r="G1128" s="127"/>
      <c r="H1128" s="298"/>
    </row>
    <row r="1129" spans="1:8">
      <c r="A1129" s="127"/>
      <c r="B1129" s="127"/>
      <c r="C1129" s="127"/>
      <c r="D1129" s="298"/>
      <c r="E1129" s="298"/>
      <c r="F1129" s="127"/>
      <c r="G1129" s="127"/>
      <c r="H1129" s="298"/>
    </row>
    <row r="1130" spans="1:8">
      <c r="A1130" s="127"/>
      <c r="B1130" s="127"/>
      <c r="C1130" s="127"/>
      <c r="D1130" s="298"/>
      <c r="E1130" s="298"/>
      <c r="F1130" s="127"/>
      <c r="G1130" s="127"/>
      <c r="H1130" s="298"/>
    </row>
    <row r="1131" spans="1:8">
      <c r="A1131" s="127"/>
      <c r="B1131" s="127"/>
      <c r="C1131" s="127"/>
      <c r="D1131" s="298"/>
      <c r="E1131" s="298"/>
      <c r="F1131" s="127"/>
      <c r="G1131" s="127"/>
      <c r="H1131" s="298"/>
    </row>
    <row r="1132" spans="1:8">
      <c r="A1132" s="127"/>
      <c r="B1132" s="127"/>
      <c r="C1132" s="127"/>
      <c r="D1132" s="298"/>
      <c r="E1132" s="298"/>
      <c r="F1132" s="127"/>
      <c r="G1132" s="127"/>
      <c r="H1132" s="298"/>
    </row>
    <row r="1133" spans="1:8">
      <c r="A1133" s="127"/>
      <c r="B1133" s="127"/>
      <c r="C1133" s="127"/>
      <c r="D1133" s="298"/>
      <c r="E1133" s="298"/>
      <c r="F1133" s="127"/>
      <c r="G1133" s="127"/>
      <c r="H1133" s="298"/>
    </row>
    <row r="1134" spans="1:8">
      <c r="A1134" s="127"/>
      <c r="B1134" s="127"/>
      <c r="C1134" s="127"/>
      <c r="D1134" s="298"/>
      <c r="E1134" s="298"/>
      <c r="F1134" s="127"/>
      <c r="G1134" s="127"/>
      <c r="H1134" s="298"/>
    </row>
    <row r="1135" spans="1:8">
      <c r="A1135" s="127"/>
      <c r="B1135" s="127"/>
      <c r="C1135" s="127"/>
      <c r="D1135" s="298"/>
      <c r="E1135" s="298"/>
      <c r="F1135" s="127"/>
      <c r="G1135" s="127"/>
      <c r="H1135" s="298"/>
    </row>
    <row r="1136" spans="1:8">
      <c r="A1136" s="127"/>
      <c r="B1136" s="127"/>
      <c r="C1136" s="127"/>
      <c r="D1136" s="298"/>
      <c r="E1136" s="298"/>
      <c r="F1136" s="127"/>
      <c r="G1136" s="127"/>
      <c r="H1136" s="298"/>
    </row>
    <row r="1137" spans="1:8">
      <c r="A1137" s="127"/>
      <c r="B1137" s="127"/>
      <c r="C1137" s="127"/>
      <c r="D1137" s="298"/>
      <c r="E1137" s="298"/>
      <c r="F1137" s="127"/>
      <c r="G1137" s="127"/>
      <c r="H1137" s="298"/>
    </row>
    <row r="1138" spans="1:8">
      <c r="A1138" s="127"/>
      <c r="B1138" s="127"/>
      <c r="C1138" s="127"/>
      <c r="D1138" s="298"/>
      <c r="E1138" s="298"/>
      <c r="F1138" s="127"/>
      <c r="G1138" s="127"/>
      <c r="H1138" s="298"/>
    </row>
    <row r="1139" spans="1:8">
      <c r="A1139" s="127"/>
      <c r="B1139" s="127"/>
      <c r="C1139" s="127"/>
      <c r="D1139" s="298"/>
      <c r="E1139" s="298"/>
      <c r="F1139" s="127"/>
      <c r="G1139" s="127"/>
      <c r="H1139" s="298"/>
    </row>
    <row r="1140" spans="1:8">
      <c r="A1140" s="127"/>
      <c r="B1140" s="127"/>
      <c r="C1140" s="127"/>
      <c r="D1140" s="298"/>
      <c r="E1140" s="298"/>
      <c r="F1140" s="127"/>
      <c r="G1140" s="127"/>
      <c r="H1140" s="298"/>
    </row>
    <row r="1141" spans="1:8">
      <c r="A1141" s="127"/>
      <c r="B1141" s="127"/>
      <c r="C1141" s="127"/>
      <c r="D1141" s="298"/>
      <c r="E1141" s="298"/>
      <c r="F1141" s="127"/>
      <c r="G1141" s="127"/>
      <c r="H1141" s="298"/>
    </row>
    <row r="1142" spans="1:8">
      <c r="A1142" s="127"/>
      <c r="B1142" s="127"/>
      <c r="C1142" s="127"/>
      <c r="D1142" s="298"/>
      <c r="E1142" s="298"/>
      <c r="F1142" s="127"/>
      <c r="G1142" s="127"/>
      <c r="H1142" s="298"/>
    </row>
    <row r="1143" spans="1:8">
      <c r="A1143" s="127"/>
      <c r="B1143" s="127"/>
      <c r="C1143" s="127"/>
      <c r="D1143" s="298"/>
      <c r="E1143" s="298"/>
      <c r="F1143" s="127"/>
      <c r="G1143" s="127"/>
      <c r="H1143" s="298"/>
    </row>
    <row r="1144" spans="1:8">
      <c r="A1144" s="127"/>
      <c r="B1144" s="127"/>
      <c r="C1144" s="127"/>
      <c r="D1144" s="298"/>
      <c r="E1144" s="298"/>
      <c r="F1144" s="127"/>
      <c r="G1144" s="127"/>
      <c r="H1144" s="298"/>
    </row>
    <row r="1145" spans="1:8">
      <c r="A1145" s="127"/>
      <c r="B1145" s="127"/>
      <c r="C1145" s="127"/>
      <c r="D1145" s="298"/>
      <c r="E1145" s="298"/>
      <c r="F1145" s="127"/>
      <c r="G1145" s="127"/>
      <c r="H1145" s="298"/>
    </row>
    <row r="1146" spans="1:8">
      <c r="A1146" s="127"/>
      <c r="B1146" s="127"/>
      <c r="C1146" s="127"/>
      <c r="D1146" s="298"/>
      <c r="E1146" s="298"/>
      <c r="F1146" s="127"/>
      <c r="G1146" s="127"/>
      <c r="H1146" s="298"/>
    </row>
    <row r="1147" spans="1:8">
      <c r="A1147" s="127"/>
      <c r="B1147" s="127"/>
      <c r="C1147" s="127"/>
      <c r="D1147" s="298"/>
      <c r="E1147" s="298"/>
      <c r="F1147" s="127"/>
      <c r="G1147" s="127"/>
      <c r="H1147" s="298"/>
    </row>
    <row r="1148" spans="1:8">
      <c r="A1148" s="127"/>
      <c r="B1148" s="127"/>
      <c r="C1148" s="127"/>
      <c r="D1148" s="298"/>
      <c r="E1148" s="298"/>
      <c r="F1148" s="127"/>
      <c r="G1148" s="127"/>
      <c r="H1148" s="298"/>
    </row>
    <row r="1149" spans="1:8">
      <c r="A1149" s="127"/>
      <c r="B1149" s="127"/>
      <c r="C1149" s="127"/>
      <c r="D1149" s="298"/>
      <c r="E1149" s="298"/>
      <c r="F1149" s="127"/>
      <c r="G1149" s="127"/>
      <c r="H1149" s="298"/>
    </row>
    <row r="1150" spans="1:8">
      <c r="A1150" s="127"/>
      <c r="B1150" s="127"/>
      <c r="C1150" s="127"/>
      <c r="D1150" s="298"/>
      <c r="E1150" s="298"/>
      <c r="F1150" s="127"/>
      <c r="G1150" s="127"/>
      <c r="H1150" s="298"/>
    </row>
    <row r="1151" spans="1:8">
      <c r="A1151" s="127"/>
      <c r="B1151" s="127"/>
      <c r="C1151" s="127"/>
      <c r="D1151" s="298"/>
      <c r="E1151" s="298"/>
      <c r="F1151" s="127"/>
      <c r="G1151" s="127"/>
      <c r="H1151" s="298"/>
    </row>
    <row r="1152" spans="1:8">
      <c r="A1152" s="127"/>
      <c r="B1152" s="127"/>
      <c r="C1152" s="127"/>
      <c r="D1152" s="298"/>
      <c r="E1152" s="298"/>
      <c r="F1152" s="127"/>
      <c r="G1152" s="127"/>
      <c r="H1152" s="298"/>
    </row>
    <row r="1153" spans="1:8">
      <c r="A1153" s="127"/>
      <c r="B1153" s="127"/>
      <c r="C1153" s="127"/>
      <c r="D1153" s="298"/>
      <c r="E1153" s="298"/>
      <c r="F1153" s="127"/>
      <c r="G1153" s="127"/>
      <c r="H1153" s="298"/>
    </row>
    <row r="1154" spans="1:8">
      <c r="A1154" s="127"/>
      <c r="B1154" s="127"/>
      <c r="C1154" s="127"/>
      <c r="D1154" s="298"/>
      <c r="E1154" s="298"/>
      <c r="F1154" s="127"/>
      <c r="G1154" s="127"/>
      <c r="H1154" s="298"/>
    </row>
    <row r="1155" spans="1:8">
      <c r="A1155" s="127"/>
      <c r="B1155" s="127"/>
      <c r="C1155" s="127"/>
      <c r="D1155" s="298"/>
      <c r="E1155" s="298"/>
      <c r="F1155" s="127"/>
      <c r="G1155" s="127"/>
      <c r="H1155" s="298"/>
    </row>
    <row r="1156" spans="1:8">
      <c r="A1156" s="127"/>
      <c r="B1156" s="127"/>
      <c r="C1156" s="127"/>
      <c r="D1156" s="298"/>
      <c r="E1156" s="298"/>
      <c r="F1156" s="127"/>
      <c r="G1156" s="127"/>
      <c r="H1156" s="298"/>
    </row>
    <row r="1157" spans="1:8">
      <c r="A1157" s="127"/>
      <c r="B1157" s="127"/>
      <c r="C1157" s="127"/>
      <c r="D1157" s="298"/>
      <c r="E1157" s="298"/>
      <c r="F1157" s="127"/>
      <c r="G1157" s="127"/>
      <c r="H1157" s="298"/>
    </row>
    <row r="1158" spans="1:8">
      <c r="A1158" s="127"/>
      <c r="B1158" s="127"/>
      <c r="C1158" s="127"/>
      <c r="D1158" s="298"/>
      <c r="E1158" s="298"/>
      <c r="F1158" s="127"/>
      <c r="G1158" s="127"/>
      <c r="H1158" s="298"/>
    </row>
    <row r="1159" spans="1:8">
      <c r="A1159" s="127"/>
      <c r="B1159" s="127"/>
      <c r="C1159" s="127"/>
      <c r="D1159" s="298"/>
      <c r="E1159" s="298"/>
      <c r="F1159" s="127"/>
      <c r="G1159" s="127"/>
      <c r="H1159" s="298"/>
    </row>
    <row r="1160" spans="1:8">
      <c r="A1160" s="127"/>
      <c r="B1160" s="127"/>
      <c r="C1160" s="127"/>
      <c r="D1160" s="298"/>
      <c r="E1160" s="298"/>
      <c r="F1160" s="127"/>
      <c r="G1160" s="127"/>
      <c r="H1160" s="298"/>
    </row>
    <row r="1161" spans="1:8">
      <c r="A1161" s="127"/>
      <c r="B1161" s="127"/>
      <c r="C1161" s="127"/>
      <c r="D1161" s="298"/>
      <c r="E1161" s="298"/>
      <c r="F1161" s="127"/>
      <c r="G1161" s="127"/>
      <c r="H1161" s="298"/>
    </row>
    <row r="1162" spans="1:8">
      <c r="A1162" s="127"/>
      <c r="B1162" s="127"/>
      <c r="C1162" s="127"/>
      <c r="D1162" s="298"/>
      <c r="E1162" s="298"/>
      <c r="F1162" s="127"/>
      <c r="G1162" s="127"/>
      <c r="H1162" s="298"/>
    </row>
    <row r="1163" spans="1:8">
      <c r="A1163" s="127"/>
      <c r="B1163" s="127"/>
      <c r="C1163" s="127"/>
      <c r="D1163" s="298"/>
      <c r="E1163" s="298"/>
      <c r="F1163" s="127"/>
      <c r="G1163" s="127"/>
      <c r="H1163" s="298"/>
    </row>
    <row r="1164" spans="1:8">
      <c r="A1164" s="127"/>
      <c r="B1164" s="127"/>
      <c r="C1164" s="127"/>
      <c r="D1164" s="298"/>
      <c r="E1164" s="298"/>
      <c r="F1164" s="127"/>
      <c r="G1164" s="127"/>
      <c r="H1164" s="298"/>
    </row>
    <row r="1165" spans="1:8">
      <c r="A1165" s="127"/>
      <c r="B1165" s="127"/>
      <c r="C1165" s="127"/>
      <c r="D1165" s="298"/>
      <c r="E1165" s="298"/>
      <c r="F1165" s="127"/>
      <c r="G1165" s="127"/>
      <c r="H1165" s="298"/>
    </row>
    <row r="1166" spans="1:8">
      <c r="A1166" s="127"/>
      <c r="B1166" s="127"/>
      <c r="C1166" s="127"/>
      <c r="D1166" s="298"/>
      <c r="E1166" s="298"/>
      <c r="F1166" s="127"/>
      <c r="G1166" s="127"/>
      <c r="H1166" s="298"/>
    </row>
    <row r="1167" spans="1:8">
      <c r="A1167" s="127"/>
      <c r="B1167" s="127"/>
      <c r="C1167" s="127"/>
      <c r="D1167" s="298"/>
      <c r="E1167" s="298"/>
      <c r="F1167" s="127"/>
      <c r="G1167" s="127"/>
      <c r="H1167" s="298"/>
    </row>
    <row r="1168" spans="1:8">
      <c r="A1168" s="127"/>
      <c r="B1168" s="127"/>
      <c r="C1168" s="127"/>
      <c r="D1168" s="298"/>
      <c r="E1168" s="298"/>
      <c r="F1168" s="127"/>
      <c r="G1168" s="127"/>
      <c r="H1168" s="298"/>
    </row>
    <row r="1169" spans="1:8">
      <c r="A1169" s="127"/>
      <c r="B1169" s="127"/>
      <c r="C1169" s="127"/>
      <c r="D1169" s="298"/>
      <c r="E1169" s="298"/>
      <c r="F1169" s="127"/>
      <c r="G1169" s="127"/>
      <c r="H1169" s="298"/>
    </row>
    <row r="1170" spans="1:8">
      <c r="A1170" s="127"/>
      <c r="B1170" s="127"/>
      <c r="C1170" s="127"/>
      <c r="D1170" s="298"/>
      <c r="E1170" s="298"/>
      <c r="F1170" s="127"/>
      <c r="G1170" s="127"/>
      <c r="H1170" s="298"/>
    </row>
    <row r="1171" spans="1:8">
      <c r="A1171" s="127"/>
      <c r="B1171" s="127"/>
      <c r="C1171" s="127"/>
      <c r="D1171" s="298"/>
      <c r="E1171" s="298"/>
      <c r="F1171" s="127"/>
      <c r="G1171" s="127"/>
      <c r="H1171" s="298"/>
    </row>
    <row r="1172" spans="1:8">
      <c r="A1172" s="127"/>
      <c r="B1172" s="127"/>
      <c r="C1172" s="127"/>
      <c r="D1172" s="298"/>
      <c r="E1172" s="298"/>
      <c r="F1172" s="127"/>
      <c r="G1172" s="127"/>
      <c r="H1172" s="298"/>
    </row>
    <row r="1173" spans="1:8">
      <c r="A1173" s="127"/>
      <c r="B1173" s="127"/>
      <c r="C1173" s="127"/>
      <c r="D1173" s="298"/>
      <c r="E1173" s="298"/>
      <c r="F1173" s="127"/>
      <c r="G1173" s="127"/>
      <c r="H1173" s="298"/>
    </row>
    <row r="1174" spans="1:8">
      <c r="A1174" s="127"/>
      <c r="B1174" s="127"/>
      <c r="C1174" s="127"/>
      <c r="D1174" s="298"/>
      <c r="E1174" s="298"/>
      <c r="F1174" s="127"/>
      <c r="G1174" s="127"/>
      <c r="H1174" s="298"/>
    </row>
    <row r="1175" spans="1:8">
      <c r="A1175" s="127"/>
      <c r="B1175" s="127"/>
      <c r="C1175" s="127"/>
      <c r="D1175" s="298"/>
      <c r="E1175" s="298"/>
      <c r="F1175" s="127"/>
      <c r="G1175" s="127"/>
      <c r="H1175" s="298"/>
    </row>
    <row r="1176" spans="1:8">
      <c r="A1176" s="127"/>
      <c r="B1176" s="127"/>
      <c r="C1176" s="127"/>
      <c r="D1176" s="298"/>
      <c r="E1176" s="298"/>
      <c r="F1176" s="127"/>
      <c r="G1176" s="127"/>
      <c r="H1176" s="298"/>
    </row>
    <row r="1177" spans="1:8">
      <c r="A1177" s="127"/>
      <c r="B1177" s="127"/>
      <c r="C1177" s="127"/>
      <c r="D1177" s="298"/>
      <c r="E1177" s="298"/>
      <c r="F1177" s="127"/>
      <c r="G1177" s="127"/>
      <c r="H1177" s="298"/>
    </row>
    <row r="1178" spans="1:8">
      <c r="A1178" s="127"/>
      <c r="B1178" s="127"/>
      <c r="C1178" s="127"/>
      <c r="D1178" s="298"/>
      <c r="E1178" s="298"/>
      <c r="F1178" s="127"/>
      <c r="G1178" s="127"/>
      <c r="H1178" s="298"/>
    </row>
    <row r="1179" spans="1:8">
      <c r="A1179" s="127"/>
      <c r="B1179" s="127"/>
      <c r="C1179" s="127"/>
      <c r="D1179" s="298"/>
      <c r="E1179" s="298"/>
      <c r="F1179" s="127"/>
      <c r="G1179" s="127"/>
      <c r="H1179" s="298"/>
    </row>
    <row r="1180" spans="1:8">
      <c r="A1180" s="127"/>
      <c r="B1180" s="127"/>
      <c r="C1180" s="127"/>
      <c r="D1180" s="298"/>
      <c r="E1180" s="298"/>
      <c r="F1180" s="127"/>
      <c r="G1180" s="127"/>
      <c r="H1180" s="298"/>
    </row>
    <row r="1181" spans="1:8">
      <c r="A1181" s="127"/>
      <c r="B1181" s="127"/>
      <c r="C1181" s="127"/>
      <c r="D1181" s="298"/>
      <c r="E1181" s="298"/>
      <c r="F1181" s="127"/>
      <c r="G1181" s="127"/>
      <c r="H1181" s="298"/>
    </row>
    <row r="1182" spans="1:8">
      <c r="A1182" s="127"/>
      <c r="B1182" s="127"/>
      <c r="C1182" s="127"/>
      <c r="D1182" s="298"/>
      <c r="E1182" s="298"/>
      <c r="F1182" s="127"/>
      <c r="G1182" s="127"/>
      <c r="H1182" s="298"/>
    </row>
    <row r="1183" spans="1:8">
      <c r="A1183" s="127"/>
      <c r="B1183" s="127"/>
      <c r="C1183" s="127"/>
      <c r="D1183" s="298"/>
      <c r="E1183" s="298"/>
      <c r="F1183" s="127"/>
      <c r="G1183" s="127"/>
      <c r="H1183" s="298"/>
    </row>
    <row r="1184" spans="1:8">
      <c r="A1184" s="127"/>
      <c r="B1184" s="127"/>
      <c r="C1184" s="127"/>
      <c r="D1184" s="298"/>
      <c r="E1184" s="298"/>
      <c r="F1184" s="127"/>
      <c r="G1184" s="127"/>
      <c r="H1184" s="298"/>
    </row>
    <row r="1185" spans="1:8">
      <c r="A1185" s="127"/>
      <c r="B1185" s="127"/>
      <c r="C1185" s="127"/>
      <c r="D1185" s="298"/>
      <c r="E1185" s="298"/>
      <c r="F1185" s="127"/>
      <c r="G1185" s="127"/>
      <c r="H1185" s="298"/>
    </row>
    <row r="1186" spans="1:8">
      <c r="A1186" s="127"/>
      <c r="B1186" s="127"/>
      <c r="C1186" s="127"/>
      <c r="D1186" s="298"/>
      <c r="E1186" s="298"/>
      <c r="F1186" s="127"/>
      <c r="G1186" s="127"/>
      <c r="H1186" s="298"/>
    </row>
    <row r="1187" spans="1:8">
      <c r="A1187" s="127"/>
      <c r="B1187" s="127"/>
      <c r="C1187" s="127"/>
      <c r="D1187" s="298"/>
      <c r="E1187" s="298"/>
      <c r="F1187" s="127"/>
      <c r="G1187" s="127"/>
      <c r="H1187" s="298"/>
    </row>
    <row r="1188" spans="1:8">
      <c r="A1188" s="127"/>
      <c r="B1188" s="127"/>
      <c r="C1188" s="127"/>
      <c r="D1188" s="298"/>
      <c r="E1188" s="298"/>
      <c r="F1188" s="127"/>
      <c r="G1188" s="127"/>
      <c r="H1188" s="298"/>
    </row>
    <row r="1189" spans="1:8">
      <c r="A1189" s="127"/>
      <c r="B1189" s="127"/>
      <c r="C1189" s="127"/>
      <c r="D1189" s="298"/>
      <c r="E1189" s="298"/>
      <c r="F1189" s="127"/>
      <c r="G1189" s="127"/>
      <c r="H1189" s="298"/>
    </row>
    <row r="1190" spans="1:8">
      <c r="A1190" s="127"/>
      <c r="B1190" s="127"/>
      <c r="C1190" s="127"/>
      <c r="D1190" s="298"/>
      <c r="E1190" s="298"/>
      <c r="F1190" s="127"/>
      <c r="G1190" s="127"/>
      <c r="H1190" s="298"/>
    </row>
    <row r="1191" spans="1:8">
      <c r="A1191" s="127"/>
      <c r="B1191" s="127"/>
      <c r="C1191" s="127"/>
      <c r="D1191" s="298"/>
      <c r="E1191" s="298"/>
      <c r="F1191" s="127"/>
      <c r="G1191" s="127"/>
      <c r="H1191" s="298"/>
    </row>
    <row r="1192" spans="1:8">
      <c r="A1192" s="127"/>
      <c r="B1192" s="127"/>
      <c r="C1192" s="127"/>
      <c r="D1192" s="298"/>
      <c r="E1192" s="298"/>
      <c r="F1192" s="127"/>
      <c r="G1192" s="127"/>
      <c r="H1192" s="298"/>
    </row>
    <row r="1193" spans="1:8">
      <c r="A1193" s="127"/>
      <c r="B1193" s="127"/>
      <c r="C1193" s="127"/>
      <c r="D1193" s="298"/>
      <c r="E1193" s="298"/>
      <c r="F1193" s="127"/>
      <c r="G1193" s="127"/>
      <c r="H1193" s="298"/>
    </row>
    <row r="1194" spans="1:8">
      <c r="A1194" s="127"/>
      <c r="B1194" s="127"/>
      <c r="C1194" s="127"/>
      <c r="D1194" s="298"/>
      <c r="E1194" s="298"/>
      <c r="F1194" s="127"/>
      <c r="G1194" s="127"/>
      <c r="H1194" s="298"/>
    </row>
    <row r="1195" spans="1:8">
      <c r="A1195" s="127"/>
      <c r="B1195" s="127"/>
      <c r="C1195" s="127"/>
      <c r="D1195" s="298"/>
      <c r="E1195" s="298"/>
      <c r="F1195" s="127"/>
      <c r="G1195" s="127"/>
      <c r="H1195" s="298"/>
    </row>
    <row r="1196" spans="1:8">
      <c r="A1196" s="127"/>
      <c r="B1196" s="127"/>
      <c r="C1196" s="127"/>
      <c r="D1196" s="298"/>
      <c r="E1196" s="298"/>
      <c r="F1196" s="127"/>
      <c r="G1196" s="127"/>
      <c r="H1196" s="298"/>
    </row>
    <row r="1197" spans="1:8">
      <c r="A1197" s="127"/>
      <c r="B1197" s="127"/>
      <c r="C1197" s="127"/>
      <c r="D1197" s="298"/>
      <c r="E1197" s="298"/>
      <c r="F1197" s="127"/>
      <c r="G1197" s="127"/>
      <c r="H1197" s="298"/>
    </row>
    <row r="1198" spans="1:8">
      <c r="A1198" s="127"/>
      <c r="B1198" s="127"/>
      <c r="C1198" s="127"/>
      <c r="D1198" s="298"/>
      <c r="E1198" s="298"/>
      <c r="F1198" s="127"/>
      <c r="G1198" s="127"/>
      <c r="H1198" s="298"/>
    </row>
    <row r="1199" spans="1:8">
      <c r="A1199" s="127"/>
      <c r="B1199" s="127"/>
      <c r="C1199" s="127"/>
      <c r="D1199" s="298"/>
      <c r="E1199" s="298"/>
      <c r="F1199" s="127"/>
      <c r="G1199" s="127"/>
      <c r="H1199" s="298"/>
    </row>
    <row r="1200" spans="1:8">
      <c r="A1200" s="127"/>
      <c r="B1200" s="127"/>
      <c r="C1200" s="127"/>
      <c r="D1200" s="298"/>
      <c r="E1200" s="298"/>
      <c r="F1200" s="127"/>
      <c r="G1200" s="127"/>
      <c r="H1200" s="298"/>
    </row>
    <row r="1201" spans="1:8">
      <c r="A1201" s="127"/>
      <c r="B1201" s="127"/>
      <c r="C1201" s="127"/>
      <c r="D1201" s="298"/>
      <c r="E1201" s="298"/>
      <c r="F1201" s="127"/>
      <c r="G1201" s="127"/>
      <c r="H1201" s="298"/>
    </row>
    <row r="1202" spans="1:8">
      <c r="A1202" s="127"/>
      <c r="B1202" s="127"/>
      <c r="C1202" s="127"/>
      <c r="D1202" s="298"/>
      <c r="E1202" s="298"/>
      <c r="F1202" s="127"/>
      <c r="G1202" s="127"/>
      <c r="H1202" s="298"/>
    </row>
    <row r="1203" spans="1:8">
      <c r="A1203" s="127"/>
      <c r="B1203" s="127"/>
      <c r="C1203" s="127"/>
      <c r="D1203" s="298"/>
      <c r="E1203" s="298"/>
      <c r="F1203" s="127"/>
      <c r="G1203" s="127"/>
      <c r="H1203" s="298"/>
    </row>
    <row r="1204" spans="1:8">
      <c r="A1204" s="127"/>
      <c r="B1204" s="127"/>
      <c r="C1204" s="127"/>
      <c r="D1204" s="298"/>
      <c r="E1204" s="298"/>
      <c r="F1204" s="127"/>
      <c r="G1204" s="127"/>
      <c r="H1204" s="298"/>
    </row>
    <row r="1205" spans="1:8">
      <c r="A1205" s="127"/>
      <c r="B1205" s="127"/>
      <c r="C1205" s="127"/>
      <c r="D1205" s="298"/>
      <c r="E1205" s="298"/>
      <c r="F1205" s="127"/>
      <c r="G1205" s="127"/>
      <c r="H1205" s="298"/>
    </row>
    <row r="1206" spans="1:8">
      <c r="A1206" s="127"/>
      <c r="B1206" s="127"/>
      <c r="C1206" s="127"/>
      <c r="D1206" s="298"/>
      <c r="E1206" s="298"/>
      <c r="F1206" s="127"/>
      <c r="G1206" s="127"/>
      <c r="H1206" s="298"/>
    </row>
    <row r="1207" spans="1:8">
      <c r="A1207" s="127"/>
      <c r="B1207" s="127"/>
      <c r="C1207" s="127"/>
      <c r="D1207" s="298"/>
      <c r="E1207" s="298"/>
      <c r="F1207" s="127"/>
      <c r="G1207" s="127"/>
      <c r="H1207" s="298"/>
    </row>
    <row r="1208" spans="1:8">
      <c r="A1208" s="127"/>
      <c r="B1208" s="127"/>
      <c r="C1208" s="127"/>
      <c r="D1208" s="298"/>
      <c r="E1208" s="298"/>
      <c r="F1208" s="127"/>
      <c r="G1208" s="127"/>
      <c r="H1208" s="298"/>
    </row>
    <row r="1209" spans="1:8">
      <c r="A1209" s="127"/>
      <c r="B1209" s="127"/>
      <c r="C1209" s="127"/>
      <c r="D1209" s="298"/>
      <c r="E1209" s="298"/>
      <c r="F1209" s="127"/>
      <c r="G1209" s="127"/>
      <c r="H1209" s="298"/>
    </row>
    <row r="1210" spans="1:8">
      <c r="A1210" s="127"/>
      <c r="B1210" s="127"/>
      <c r="C1210" s="127"/>
      <c r="D1210" s="298"/>
      <c r="E1210" s="298"/>
      <c r="F1210" s="127"/>
      <c r="G1210" s="127"/>
      <c r="H1210" s="298"/>
    </row>
    <row r="1211" spans="1:8">
      <c r="A1211" s="127"/>
      <c r="B1211" s="127"/>
      <c r="C1211" s="127"/>
      <c r="D1211" s="298"/>
      <c r="E1211" s="298"/>
      <c r="F1211" s="127"/>
      <c r="G1211" s="127"/>
      <c r="H1211" s="298"/>
    </row>
    <row r="1212" spans="1:8">
      <c r="A1212" s="127"/>
      <c r="B1212" s="127"/>
      <c r="C1212" s="127"/>
      <c r="D1212" s="298"/>
      <c r="E1212" s="298"/>
      <c r="F1212" s="127"/>
      <c r="G1212" s="127"/>
      <c r="H1212" s="298"/>
    </row>
    <row r="1213" spans="1:8">
      <c r="A1213" s="127"/>
      <c r="B1213" s="127"/>
      <c r="C1213" s="127"/>
      <c r="D1213" s="298"/>
      <c r="E1213" s="298"/>
      <c r="F1213" s="127"/>
      <c r="G1213" s="127"/>
      <c r="H1213" s="298"/>
    </row>
    <row r="1214" spans="1:8">
      <c r="A1214" s="127"/>
      <c r="B1214" s="127"/>
      <c r="C1214" s="127"/>
      <c r="D1214" s="298"/>
      <c r="E1214" s="298"/>
      <c r="F1214" s="127"/>
      <c r="G1214" s="127"/>
      <c r="H1214" s="298"/>
    </row>
    <row r="1215" spans="1:8">
      <c r="A1215" s="127"/>
      <c r="B1215" s="127"/>
      <c r="C1215" s="127"/>
      <c r="D1215" s="298"/>
      <c r="E1215" s="298"/>
      <c r="F1215" s="127"/>
      <c r="G1215" s="127"/>
      <c r="H1215" s="298"/>
    </row>
    <row r="1216" spans="1:8">
      <c r="A1216" s="127"/>
      <c r="B1216" s="127"/>
      <c r="C1216" s="127"/>
      <c r="D1216" s="298"/>
      <c r="E1216" s="298"/>
      <c r="F1216" s="127"/>
      <c r="G1216" s="127"/>
      <c r="H1216" s="298"/>
    </row>
    <row r="1217" spans="1:8">
      <c r="A1217" s="127"/>
      <c r="B1217" s="127"/>
      <c r="C1217" s="127"/>
      <c r="D1217" s="298"/>
      <c r="E1217" s="298"/>
      <c r="F1217" s="127"/>
      <c r="G1217" s="127"/>
      <c r="H1217" s="298"/>
    </row>
    <row r="1218" spans="1:8">
      <c r="A1218" s="127"/>
      <c r="B1218" s="127"/>
      <c r="C1218" s="127"/>
      <c r="D1218" s="298"/>
      <c r="E1218" s="298"/>
      <c r="F1218" s="127"/>
      <c r="G1218" s="127"/>
      <c r="H1218" s="298"/>
    </row>
    <row r="1219" spans="1:8">
      <c r="A1219" s="127"/>
      <c r="B1219" s="127"/>
      <c r="C1219" s="127"/>
      <c r="D1219" s="298"/>
      <c r="E1219" s="298"/>
      <c r="F1219" s="127"/>
      <c r="G1219" s="127"/>
      <c r="H1219" s="298"/>
    </row>
    <row r="1220" spans="1:8">
      <c r="A1220" s="127"/>
      <c r="B1220" s="127"/>
      <c r="C1220" s="127"/>
      <c r="D1220" s="298"/>
      <c r="E1220" s="298"/>
      <c r="F1220" s="127"/>
      <c r="G1220" s="127"/>
      <c r="H1220" s="298"/>
    </row>
    <row r="1221" spans="1:8">
      <c r="A1221" s="127"/>
      <c r="B1221" s="127"/>
      <c r="C1221" s="127"/>
      <c r="D1221" s="298"/>
      <c r="E1221" s="298"/>
      <c r="F1221" s="127"/>
      <c r="G1221" s="127"/>
      <c r="H1221" s="298"/>
    </row>
    <row r="1222" spans="1:8">
      <c r="A1222" s="127"/>
      <c r="B1222" s="127"/>
      <c r="C1222" s="127"/>
      <c r="D1222" s="298"/>
      <c r="E1222" s="298"/>
      <c r="F1222" s="127"/>
      <c r="G1222" s="127"/>
      <c r="H1222" s="298"/>
    </row>
    <row r="1223" spans="1:8">
      <c r="A1223" s="127"/>
      <c r="B1223" s="127"/>
      <c r="C1223" s="127"/>
      <c r="D1223" s="298"/>
      <c r="E1223" s="298"/>
      <c r="F1223" s="127"/>
      <c r="G1223" s="127"/>
      <c r="H1223" s="298"/>
    </row>
    <row r="1224" spans="1:8">
      <c r="A1224" s="127"/>
      <c r="B1224" s="127"/>
      <c r="C1224" s="127"/>
      <c r="D1224" s="298"/>
      <c r="E1224" s="298"/>
      <c r="F1224" s="127"/>
      <c r="G1224" s="127"/>
      <c r="H1224" s="298"/>
    </row>
    <row r="1225" spans="1:8">
      <c r="A1225" s="127"/>
      <c r="B1225" s="127"/>
      <c r="C1225" s="127"/>
      <c r="D1225" s="298"/>
      <c r="E1225" s="298"/>
      <c r="F1225" s="127"/>
      <c r="G1225" s="127"/>
      <c r="H1225" s="298"/>
    </row>
    <row r="1226" spans="1:8">
      <c r="A1226" s="127"/>
      <c r="B1226" s="127"/>
      <c r="C1226" s="127"/>
      <c r="D1226" s="298"/>
      <c r="E1226" s="298"/>
      <c r="F1226" s="127"/>
      <c r="G1226" s="127"/>
      <c r="H1226" s="298"/>
    </row>
    <row r="1227" spans="1:8">
      <c r="A1227" s="127"/>
      <c r="B1227" s="127"/>
      <c r="C1227" s="127"/>
      <c r="D1227" s="298"/>
      <c r="E1227" s="298"/>
      <c r="F1227" s="127"/>
      <c r="G1227" s="127"/>
      <c r="H1227" s="298"/>
    </row>
    <row r="1228" spans="1:8">
      <c r="A1228" s="127"/>
      <c r="B1228" s="127"/>
      <c r="C1228" s="127"/>
      <c r="D1228" s="298"/>
      <c r="E1228" s="298"/>
      <c r="F1228" s="127"/>
      <c r="G1228" s="127"/>
      <c r="H1228" s="298"/>
    </row>
    <row r="1229" spans="1:8">
      <c r="A1229" s="127"/>
      <c r="B1229" s="127"/>
      <c r="C1229" s="127"/>
      <c r="D1229" s="298"/>
      <c r="E1229" s="298"/>
      <c r="F1229" s="127"/>
      <c r="G1229" s="127"/>
      <c r="H1229" s="298"/>
    </row>
    <row r="1230" spans="1:8">
      <c r="A1230" s="127"/>
      <c r="B1230" s="127"/>
      <c r="C1230" s="127"/>
      <c r="D1230" s="298"/>
      <c r="E1230" s="298"/>
      <c r="F1230" s="127"/>
      <c r="G1230" s="127"/>
      <c r="H1230" s="298"/>
    </row>
    <row r="1231" spans="1:8">
      <c r="A1231" s="127"/>
      <c r="B1231" s="127"/>
      <c r="C1231" s="127"/>
      <c r="D1231" s="298"/>
      <c r="E1231" s="298"/>
      <c r="F1231" s="127"/>
      <c r="G1231" s="127"/>
      <c r="H1231" s="298"/>
    </row>
    <row r="1232" spans="1:8">
      <c r="A1232" s="127"/>
      <c r="B1232" s="127"/>
      <c r="C1232" s="127"/>
      <c r="D1232" s="298"/>
      <c r="E1232" s="298"/>
      <c r="F1232" s="127"/>
      <c r="G1232" s="127"/>
      <c r="H1232" s="298"/>
    </row>
    <row r="1233" spans="1:8">
      <c r="A1233" s="127"/>
      <c r="B1233" s="127"/>
      <c r="C1233" s="127"/>
      <c r="D1233" s="298"/>
      <c r="E1233" s="298"/>
      <c r="F1233" s="127"/>
      <c r="G1233" s="127"/>
      <c r="H1233" s="298"/>
    </row>
    <row r="1234" spans="1:8">
      <c r="A1234" s="127"/>
      <c r="B1234" s="127"/>
      <c r="C1234" s="127"/>
      <c r="D1234" s="298"/>
      <c r="E1234" s="298"/>
      <c r="F1234" s="127"/>
      <c r="G1234" s="127"/>
      <c r="H1234" s="298"/>
    </row>
    <row r="1235" spans="1:8">
      <c r="A1235" s="127"/>
      <c r="B1235" s="127"/>
      <c r="C1235" s="127"/>
      <c r="D1235" s="298"/>
      <c r="E1235" s="298"/>
      <c r="F1235" s="127"/>
      <c r="G1235" s="127"/>
      <c r="H1235" s="298"/>
    </row>
    <row r="1236" spans="1:8">
      <c r="A1236" s="127"/>
      <c r="B1236" s="127"/>
      <c r="C1236" s="127"/>
      <c r="D1236" s="298"/>
      <c r="E1236" s="298"/>
      <c r="F1236" s="127"/>
      <c r="G1236" s="127"/>
      <c r="H1236" s="298"/>
    </row>
    <row r="1237" spans="1:8">
      <c r="A1237" s="127"/>
      <c r="B1237" s="127"/>
      <c r="C1237" s="127"/>
      <c r="D1237" s="298"/>
      <c r="E1237" s="298"/>
      <c r="F1237" s="127"/>
      <c r="G1237" s="127"/>
      <c r="H1237" s="298"/>
    </row>
    <row r="1238" spans="1:8">
      <c r="A1238" s="127"/>
      <c r="B1238" s="127"/>
      <c r="C1238" s="127"/>
      <c r="D1238" s="298"/>
      <c r="E1238" s="298"/>
      <c r="F1238" s="127"/>
      <c r="G1238" s="127"/>
      <c r="H1238" s="298"/>
    </row>
    <row r="1239" spans="1:8">
      <c r="A1239" s="127"/>
      <c r="B1239" s="127"/>
      <c r="C1239" s="127"/>
      <c r="D1239" s="298"/>
      <c r="E1239" s="298"/>
      <c r="F1239" s="127"/>
      <c r="G1239" s="127"/>
      <c r="H1239" s="298"/>
    </row>
    <row r="1240" spans="1:8">
      <c r="A1240" s="127"/>
      <c r="B1240" s="127"/>
      <c r="C1240" s="127"/>
      <c r="D1240" s="298"/>
      <c r="E1240" s="298"/>
      <c r="F1240" s="127"/>
      <c r="G1240" s="127"/>
      <c r="H1240" s="298"/>
    </row>
    <row r="1241" spans="1:8">
      <c r="A1241" s="127"/>
      <c r="B1241" s="127"/>
      <c r="C1241" s="127"/>
      <c r="D1241" s="298"/>
      <c r="E1241" s="298"/>
      <c r="F1241" s="127"/>
      <c r="G1241" s="127"/>
      <c r="H1241" s="298"/>
    </row>
    <row r="1242" spans="1:8">
      <c r="A1242" s="127"/>
      <c r="B1242" s="127"/>
      <c r="C1242" s="127"/>
      <c r="D1242" s="298"/>
      <c r="E1242" s="298"/>
      <c r="F1242" s="127"/>
      <c r="G1242" s="127"/>
      <c r="H1242" s="298"/>
    </row>
    <row r="1243" spans="1:8">
      <c r="A1243" s="127"/>
      <c r="B1243" s="127"/>
      <c r="C1243" s="127"/>
      <c r="D1243" s="298"/>
      <c r="E1243" s="298"/>
      <c r="F1243" s="127"/>
      <c r="G1243" s="127"/>
      <c r="H1243" s="298"/>
    </row>
    <row r="1244" spans="1:8">
      <c r="A1244" s="127"/>
      <c r="B1244" s="127"/>
      <c r="C1244" s="127"/>
      <c r="D1244" s="298"/>
      <c r="E1244" s="298"/>
      <c r="F1244" s="127"/>
      <c r="G1244" s="127"/>
      <c r="H1244" s="298"/>
    </row>
    <row r="1245" spans="1:8">
      <c r="A1245" s="127"/>
      <c r="B1245" s="127"/>
      <c r="C1245" s="127"/>
      <c r="D1245" s="298"/>
      <c r="E1245" s="298"/>
      <c r="F1245" s="127"/>
      <c r="G1245" s="127"/>
      <c r="H1245" s="298"/>
    </row>
    <row r="1246" spans="1:8">
      <c r="A1246" s="127"/>
      <c r="B1246" s="127"/>
      <c r="C1246" s="127"/>
      <c r="D1246" s="298"/>
      <c r="E1246" s="298"/>
      <c r="F1246" s="127"/>
      <c r="G1246" s="127"/>
      <c r="H1246" s="298"/>
    </row>
    <row r="1247" spans="1:8">
      <c r="A1247" s="127"/>
      <c r="B1247" s="127"/>
      <c r="C1247" s="127"/>
      <c r="D1247" s="298"/>
      <c r="E1247" s="298"/>
      <c r="F1247" s="127"/>
      <c r="G1247" s="127"/>
      <c r="H1247" s="298"/>
    </row>
    <row r="1248" spans="1:8">
      <c r="A1248" s="127"/>
      <c r="B1248" s="127"/>
      <c r="C1248" s="127"/>
      <c r="D1248" s="298"/>
      <c r="E1248" s="298"/>
      <c r="F1248" s="127"/>
      <c r="G1248" s="127"/>
      <c r="H1248" s="298"/>
    </row>
    <row r="1249" spans="1:8">
      <c r="A1249" s="127"/>
      <c r="B1249" s="127"/>
      <c r="C1249" s="127"/>
      <c r="D1249" s="298"/>
      <c r="E1249" s="298"/>
      <c r="F1249" s="127"/>
      <c r="G1249" s="127"/>
      <c r="H1249" s="298"/>
    </row>
    <row r="1250" spans="1:8">
      <c r="A1250" s="127"/>
      <c r="B1250" s="127"/>
      <c r="C1250" s="127"/>
      <c r="D1250" s="298"/>
      <c r="E1250" s="298"/>
      <c r="F1250" s="127"/>
      <c r="G1250" s="127"/>
      <c r="H1250" s="298"/>
    </row>
    <row r="1251" spans="1:8">
      <c r="A1251" s="127"/>
      <c r="B1251" s="127"/>
      <c r="C1251" s="127"/>
      <c r="D1251" s="298"/>
      <c r="E1251" s="298"/>
      <c r="F1251" s="127"/>
      <c r="G1251" s="127"/>
      <c r="H1251" s="298"/>
    </row>
    <row r="1252" spans="1:8">
      <c r="A1252" s="127"/>
      <c r="B1252" s="127"/>
      <c r="C1252" s="127"/>
      <c r="D1252" s="298"/>
      <c r="E1252" s="298"/>
      <c r="F1252" s="127"/>
      <c r="G1252" s="127"/>
      <c r="H1252" s="298"/>
    </row>
    <row r="1253" spans="1:8">
      <c r="A1253" s="127"/>
      <c r="B1253" s="127"/>
      <c r="C1253" s="127"/>
      <c r="D1253" s="298"/>
      <c r="E1253" s="298"/>
      <c r="F1253" s="127"/>
      <c r="G1253" s="127"/>
      <c r="H1253" s="298"/>
    </row>
    <row r="1254" spans="1:8">
      <c r="A1254" s="127"/>
      <c r="B1254" s="127"/>
      <c r="C1254" s="127"/>
      <c r="D1254" s="298"/>
      <c r="E1254" s="298"/>
      <c r="F1254" s="127"/>
      <c r="G1254" s="127"/>
      <c r="H1254" s="298"/>
    </row>
    <row r="1255" spans="1:8">
      <c r="A1255" s="127"/>
      <c r="B1255" s="127"/>
      <c r="C1255" s="127"/>
      <c r="D1255" s="298"/>
      <c r="E1255" s="298"/>
      <c r="F1255" s="127"/>
      <c r="G1255" s="127"/>
      <c r="H1255" s="298"/>
    </row>
    <row r="1256" spans="1:8">
      <c r="A1256" s="127"/>
      <c r="B1256" s="127"/>
      <c r="C1256" s="127"/>
      <c r="D1256" s="298"/>
      <c r="E1256" s="298"/>
      <c r="F1256" s="127"/>
      <c r="G1256" s="127"/>
      <c r="H1256" s="298"/>
    </row>
    <row r="1257" spans="1:8">
      <c r="A1257" s="127"/>
      <c r="B1257" s="127"/>
      <c r="C1257" s="127"/>
      <c r="D1257" s="298"/>
      <c r="E1257" s="298"/>
      <c r="F1257" s="127"/>
      <c r="G1257" s="127"/>
      <c r="H1257" s="298"/>
    </row>
    <row r="1258" spans="1:8">
      <c r="A1258" s="127"/>
      <c r="B1258" s="127"/>
      <c r="C1258" s="127"/>
      <c r="D1258" s="298"/>
      <c r="E1258" s="298"/>
      <c r="F1258" s="127"/>
      <c r="G1258" s="127"/>
      <c r="H1258" s="298"/>
    </row>
    <row r="1259" spans="1:8">
      <c r="A1259" s="127"/>
      <c r="B1259" s="127"/>
      <c r="C1259" s="127"/>
      <c r="D1259" s="298"/>
      <c r="E1259" s="298"/>
      <c r="F1259" s="127"/>
      <c r="G1259" s="127"/>
      <c r="H1259" s="298"/>
    </row>
    <row r="1260" spans="1:8">
      <c r="A1260" s="127"/>
      <c r="B1260" s="127"/>
      <c r="C1260" s="127"/>
      <c r="D1260" s="298"/>
      <c r="E1260" s="298"/>
      <c r="F1260" s="127"/>
      <c r="G1260" s="127"/>
      <c r="H1260" s="298"/>
    </row>
    <row r="1261" spans="1:8">
      <c r="A1261" s="127"/>
      <c r="B1261" s="127"/>
      <c r="C1261" s="127"/>
      <c r="D1261" s="298"/>
      <c r="E1261" s="298"/>
      <c r="F1261" s="127"/>
      <c r="G1261" s="127"/>
      <c r="H1261" s="298"/>
    </row>
    <row r="1262" spans="1:8">
      <c r="A1262" s="127"/>
      <c r="B1262" s="127"/>
      <c r="C1262" s="127"/>
      <c r="D1262" s="298"/>
      <c r="E1262" s="298"/>
      <c r="F1262" s="127"/>
      <c r="G1262" s="127"/>
      <c r="H1262" s="298"/>
    </row>
    <row r="1263" spans="1:8">
      <c r="A1263" s="127"/>
      <c r="B1263" s="127"/>
      <c r="C1263" s="127"/>
      <c r="D1263" s="298"/>
      <c r="E1263" s="298"/>
      <c r="F1263" s="127"/>
      <c r="G1263" s="127"/>
      <c r="H1263" s="298"/>
    </row>
    <row r="1264" spans="1:8">
      <c r="A1264" s="127"/>
      <c r="B1264" s="127"/>
      <c r="C1264" s="127"/>
      <c r="D1264" s="298"/>
      <c r="E1264" s="298"/>
      <c r="F1264" s="127"/>
      <c r="G1264" s="127"/>
      <c r="H1264" s="298"/>
    </row>
    <row r="1265" spans="1:8">
      <c r="A1265" s="127"/>
      <c r="B1265" s="127"/>
      <c r="C1265" s="127"/>
      <c r="D1265" s="298"/>
      <c r="E1265" s="298"/>
      <c r="F1265" s="127"/>
      <c r="G1265" s="127"/>
      <c r="H1265" s="298"/>
    </row>
    <row r="1266" spans="1:8">
      <c r="A1266" s="127"/>
      <c r="B1266" s="127"/>
      <c r="C1266" s="127"/>
      <c r="D1266" s="298"/>
      <c r="E1266" s="298"/>
      <c r="F1266" s="127"/>
      <c r="G1266" s="127"/>
      <c r="H1266" s="298"/>
    </row>
    <row r="1267" spans="1:8">
      <c r="A1267" s="127"/>
      <c r="B1267" s="127"/>
      <c r="C1267" s="127"/>
      <c r="D1267" s="298"/>
      <c r="E1267" s="298"/>
      <c r="F1267" s="127"/>
      <c r="G1267" s="127"/>
      <c r="H1267" s="298"/>
    </row>
    <row r="1268" spans="1:8">
      <c r="A1268" s="127"/>
      <c r="B1268" s="127"/>
      <c r="C1268" s="127"/>
      <c r="D1268" s="298"/>
      <c r="E1268" s="298"/>
      <c r="F1268" s="127"/>
      <c r="G1268" s="127"/>
      <c r="H1268" s="298"/>
    </row>
    <row r="1269" spans="1:8">
      <c r="A1269" s="127"/>
      <c r="B1269" s="127"/>
      <c r="C1269" s="127"/>
      <c r="D1269" s="298"/>
      <c r="E1269" s="298"/>
      <c r="F1269" s="127"/>
      <c r="G1269" s="127"/>
      <c r="H1269" s="298"/>
    </row>
    <row r="1270" spans="1:8">
      <c r="A1270" s="127"/>
      <c r="B1270" s="127"/>
      <c r="C1270" s="127"/>
      <c r="D1270" s="298"/>
      <c r="E1270" s="298"/>
      <c r="F1270" s="127"/>
      <c r="G1270" s="127"/>
      <c r="H1270" s="298"/>
    </row>
    <row r="1271" spans="1:8">
      <c r="A1271" s="127"/>
      <c r="B1271" s="127"/>
      <c r="C1271" s="127"/>
      <c r="D1271" s="298"/>
      <c r="E1271" s="298"/>
      <c r="F1271" s="127"/>
      <c r="G1271" s="127"/>
      <c r="H1271" s="298"/>
    </row>
    <row r="1272" spans="1:8">
      <c r="A1272" s="127"/>
      <c r="B1272" s="127"/>
      <c r="C1272" s="127"/>
      <c r="D1272" s="298"/>
      <c r="E1272" s="298"/>
      <c r="F1272" s="127"/>
      <c r="G1272" s="127"/>
      <c r="H1272" s="298"/>
    </row>
    <row r="1273" spans="1:8">
      <c r="A1273" s="127"/>
      <c r="B1273" s="127"/>
      <c r="C1273" s="127"/>
      <c r="D1273" s="298"/>
      <c r="E1273" s="298"/>
      <c r="F1273" s="127"/>
      <c r="G1273" s="127"/>
      <c r="H1273" s="298"/>
    </row>
    <row r="1274" spans="1:8">
      <c r="A1274" s="127"/>
      <c r="B1274" s="127"/>
      <c r="C1274" s="127"/>
      <c r="D1274" s="298"/>
      <c r="E1274" s="298"/>
      <c r="F1274" s="127"/>
      <c r="G1274" s="127"/>
      <c r="H1274" s="298"/>
    </row>
    <row r="1275" spans="1:8">
      <c r="A1275" s="127"/>
      <c r="B1275" s="127"/>
      <c r="C1275" s="127"/>
      <c r="D1275" s="298"/>
      <c r="E1275" s="298"/>
      <c r="F1275" s="127"/>
      <c r="G1275" s="127"/>
      <c r="H1275" s="298"/>
    </row>
    <row r="1276" spans="1:8">
      <c r="A1276" s="127"/>
      <c r="B1276" s="127"/>
      <c r="C1276" s="127"/>
      <c r="D1276" s="298"/>
      <c r="E1276" s="298"/>
      <c r="F1276" s="127"/>
      <c r="G1276" s="127"/>
      <c r="H1276" s="298"/>
    </row>
    <row r="1277" spans="1:8">
      <c r="A1277" s="127"/>
      <c r="B1277" s="127"/>
      <c r="C1277" s="127"/>
      <c r="D1277" s="298"/>
      <c r="E1277" s="298"/>
      <c r="F1277" s="127"/>
      <c r="G1277" s="127"/>
      <c r="H1277" s="298"/>
    </row>
    <row r="1278" spans="1:8">
      <c r="A1278" s="127"/>
      <c r="B1278" s="127"/>
      <c r="C1278" s="127"/>
      <c r="D1278" s="298"/>
      <c r="E1278" s="298"/>
      <c r="F1278" s="127"/>
      <c r="G1278" s="127"/>
      <c r="H1278" s="298"/>
    </row>
    <row r="1279" spans="1:8">
      <c r="A1279" s="127"/>
      <c r="B1279" s="127"/>
      <c r="C1279" s="127"/>
      <c r="D1279" s="298"/>
      <c r="E1279" s="298"/>
      <c r="F1279" s="127"/>
      <c r="G1279" s="127"/>
      <c r="H1279" s="298"/>
    </row>
    <row r="1280" spans="1:8">
      <c r="A1280" s="127"/>
      <c r="B1280" s="127"/>
      <c r="C1280" s="127"/>
      <c r="D1280" s="298"/>
      <c r="E1280" s="298"/>
      <c r="F1280" s="127"/>
      <c r="G1280" s="127"/>
      <c r="H1280" s="298"/>
    </row>
    <row r="1281" spans="1:8">
      <c r="A1281" s="127"/>
      <c r="B1281" s="127"/>
      <c r="C1281" s="127"/>
      <c r="D1281" s="298"/>
      <c r="E1281" s="298"/>
      <c r="F1281" s="127"/>
      <c r="G1281" s="127"/>
      <c r="H1281" s="298"/>
    </row>
    <row r="1282" spans="1:8">
      <c r="A1282" s="127"/>
      <c r="B1282" s="127"/>
      <c r="C1282" s="127"/>
      <c r="D1282" s="298"/>
      <c r="E1282" s="298"/>
      <c r="F1282" s="127"/>
      <c r="G1282" s="127"/>
      <c r="H1282" s="298"/>
    </row>
    <row r="1283" spans="1:8">
      <c r="A1283" s="127"/>
      <c r="B1283" s="127"/>
      <c r="C1283" s="127"/>
      <c r="D1283" s="298"/>
      <c r="E1283" s="298"/>
      <c r="F1283" s="127"/>
      <c r="G1283" s="127"/>
      <c r="H1283" s="298"/>
    </row>
    <row r="1284" spans="1:8">
      <c r="A1284" s="127"/>
      <c r="B1284" s="127"/>
      <c r="C1284" s="127"/>
      <c r="D1284" s="298"/>
      <c r="E1284" s="298"/>
      <c r="F1284" s="127"/>
      <c r="G1284" s="127"/>
      <c r="H1284" s="298"/>
    </row>
    <row r="1285" spans="1:8">
      <c r="A1285" s="127"/>
      <c r="B1285" s="127"/>
      <c r="C1285" s="127"/>
      <c r="D1285" s="298"/>
      <c r="E1285" s="298"/>
      <c r="F1285" s="127"/>
      <c r="G1285" s="127"/>
      <c r="H1285" s="298"/>
    </row>
    <row r="1286" spans="1:8">
      <c r="A1286" s="127"/>
      <c r="B1286" s="127"/>
      <c r="C1286" s="127"/>
      <c r="D1286" s="298"/>
      <c r="E1286" s="298"/>
      <c r="F1286" s="127"/>
      <c r="G1286" s="127"/>
      <c r="H1286" s="298"/>
    </row>
    <row r="1287" spans="1:8">
      <c r="A1287" s="127"/>
      <c r="B1287" s="127"/>
      <c r="C1287" s="127"/>
      <c r="D1287" s="298"/>
      <c r="E1287" s="298"/>
      <c r="F1287" s="127"/>
      <c r="G1287" s="127"/>
      <c r="H1287" s="298"/>
    </row>
    <row r="1288" spans="1:8">
      <c r="A1288" s="127"/>
      <c r="B1288" s="127"/>
      <c r="C1288" s="127"/>
      <c r="D1288" s="298"/>
      <c r="E1288" s="298"/>
      <c r="F1288" s="127"/>
      <c r="G1288" s="127"/>
      <c r="H1288" s="298"/>
    </row>
    <row r="1289" spans="1:8">
      <c r="A1289" s="127"/>
      <c r="B1289" s="127"/>
      <c r="C1289" s="127"/>
      <c r="D1289" s="298"/>
      <c r="E1289" s="298"/>
      <c r="F1289" s="127"/>
      <c r="G1289" s="127"/>
      <c r="H1289" s="298"/>
    </row>
    <row r="1290" spans="1:8">
      <c r="A1290" s="127"/>
      <c r="B1290" s="127"/>
      <c r="C1290" s="127"/>
      <c r="D1290" s="298"/>
      <c r="E1290" s="298"/>
      <c r="F1290" s="127"/>
      <c r="G1290" s="127"/>
      <c r="H1290" s="298"/>
    </row>
    <row r="1291" spans="1:8">
      <c r="A1291" s="127"/>
      <c r="B1291" s="127"/>
      <c r="C1291" s="127"/>
      <c r="D1291" s="298"/>
      <c r="E1291" s="298"/>
      <c r="F1291" s="127"/>
      <c r="G1291" s="127"/>
      <c r="H1291" s="298"/>
    </row>
    <row r="1292" spans="1:8">
      <c r="A1292" s="127"/>
      <c r="B1292" s="127"/>
      <c r="C1292" s="127"/>
      <c r="D1292" s="298"/>
      <c r="E1292" s="298"/>
      <c r="F1292" s="127"/>
      <c r="G1292" s="127"/>
      <c r="H1292" s="298"/>
    </row>
    <row r="1293" spans="1:8">
      <c r="A1293" s="127"/>
      <c r="B1293" s="127"/>
      <c r="C1293" s="127"/>
      <c r="D1293" s="298"/>
      <c r="E1293" s="298"/>
      <c r="F1293" s="127"/>
      <c r="G1293" s="127"/>
      <c r="H1293" s="298"/>
    </row>
    <row r="1294" spans="1:8">
      <c r="A1294" s="127"/>
      <c r="B1294" s="127"/>
      <c r="C1294" s="127"/>
      <c r="D1294" s="298"/>
      <c r="E1294" s="298"/>
      <c r="F1294" s="127"/>
      <c r="G1294" s="127"/>
      <c r="H1294" s="298"/>
    </row>
    <row r="1295" spans="1:8">
      <c r="A1295" s="127"/>
      <c r="B1295" s="127"/>
      <c r="C1295" s="127"/>
      <c r="D1295" s="298"/>
      <c r="E1295" s="298"/>
      <c r="F1295" s="127"/>
      <c r="G1295" s="127"/>
      <c r="H1295" s="298"/>
    </row>
    <row r="1296" spans="1:8">
      <c r="A1296" s="127"/>
      <c r="B1296" s="127"/>
      <c r="C1296" s="127"/>
      <c r="D1296" s="298"/>
      <c r="E1296" s="298"/>
      <c r="F1296" s="127"/>
      <c r="G1296" s="127"/>
      <c r="H1296" s="298"/>
    </row>
    <row r="1297" spans="1:8">
      <c r="A1297" s="127"/>
      <c r="B1297" s="127"/>
      <c r="C1297" s="127"/>
      <c r="D1297" s="298"/>
      <c r="E1297" s="298"/>
      <c r="F1297" s="127"/>
      <c r="G1297" s="127"/>
      <c r="H1297" s="298"/>
    </row>
    <row r="1298" spans="1:8">
      <c r="A1298" s="127"/>
      <c r="B1298" s="127"/>
      <c r="C1298" s="127"/>
      <c r="D1298" s="298"/>
      <c r="E1298" s="298"/>
      <c r="F1298" s="127"/>
      <c r="G1298" s="127"/>
      <c r="H1298" s="298"/>
    </row>
    <row r="1299" spans="1:8">
      <c r="A1299" s="127"/>
      <c r="B1299" s="127"/>
      <c r="C1299" s="127"/>
      <c r="D1299" s="298"/>
      <c r="E1299" s="298"/>
      <c r="F1299" s="127"/>
      <c r="G1299" s="127"/>
      <c r="H1299" s="298"/>
    </row>
    <row r="1300" spans="1:8">
      <c r="A1300" s="127"/>
      <c r="B1300" s="127"/>
      <c r="C1300" s="127"/>
      <c r="D1300" s="298"/>
      <c r="E1300" s="298"/>
      <c r="F1300" s="127"/>
      <c r="G1300" s="127"/>
      <c r="H1300" s="298"/>
    </row>
    <row r="1301" spans="1:8">
      <c r="A1301" s="127"/>
      <c r="B1301" s="127"/>
      <c r="C1301" s="127"/>
      <c r="D1301" s="298"/>
      <c r="E1301" s="298"/>
      <c r="F1301" s="127"/>
      <c r="G1301" s="127"/>
      <c r="H1301" s="298"/>
    </row>
    <row r="1302" spans="1:8">
      <c r="A1302" s="127"/>
      <c r="B1302" s="127"/>
      <c r="C1302" s="127"/>
      <c r="D1302" s="298"/>
      <c r="E1302" s="298"/>
      <c r="F1302" s="127"/>
      <c r="G1302" s="127"/>
      <c r="H1302" s="298"/>
    </row>
    <row r="1303" spans="1:8">
      <c r="A1303" s="127"/>
      <c r="B1303" s="127"/>
      <c r="C1303" s="127"/>
      <c r="D1303" s="298"/>
      <c r="E1303" s="298"/>
      <c r="F1303" s="127"/>
      <c r="G1303" s="127"/>
      <c r="H1303" s="298"/>
    </row>
    <row r="1304" spans="1:8">
      <c r="A1304" s="127"/>
      <c r="B1304" s="127"/>
      <c r="C1304" s="127"/>
      <c r="D1304" s="298"/>
      <c r="E1304" s="298"/>
      <c r="F1304" s="127"/>
      <c r="G1304" s="127"/>
      <c r="H1304" s="298"/>
    </row>
    <row r="1305" spans="1:8">
      <c r="A1305" s="127"/>
      <c r="B1305" s="127"/>
      <c r="C1305" s="127"/>
      <c r="D1305" s="298"/>
      <c r="E1305" s="298"/>
      <c r="F1305" s="127"/>
      <c r="G1305" s="127"/>
      <c r="H1305" s="298"/>
    </row>
    <row r="1306" spans="1:8">
      <c r="A1306" s="127"/>
      <c r="B1306" s="127"/>
      <c r="C1306" s="127"/>
      <c r="D1306" s="298"/>
      <c r="E1306" s="298"/>
      <c r="F1306" s="127"/>
      <c r="G1306" s="127"/>
      <c r="H1306" s="298"/>
    </row>
    <row r="1307" spans="1:8">
      <c r="A1307" s="127"/>
      <c r="B1307" s="127"/>
      <c r="C1307" s="127"/>
      <c r="D1307" s="298"/>
      <c r="E1307" s="298"/>
      <c r="F1307" s="127"/>
      <c r="G1307" s="127"/>
      <c r="H1307" s="298"/>
    </row>
    <row r="1308" spans="1:8">
      <c r="A1308" s="127"/>
      <c r="B1308" s="127"/>
      <c r="C1308" s="127"/>
      <c r="D1308" s="298"/>
      <c r="E1308" s="298"/>
      <c r="F1308" s="127"/>
      <c r="G1308" s="127"/>
      <c r="H1308" s="298"/>
    </row>
    <row r="1309" spans="1:8">
      <c r="A1309" s="127"/>
      <c r="B1309" s="127"/>
      <c r="C1309" s="127"/>
      <c r="D1309" s="298"/>
      <c r="E1309" s="298"/>
      <c r="F1309" s="127"/>
      <c r="G1309" s="127"/>
      <c r="H1309" s="298"/>
    </row>
    <row r="1310" spans="1:8">
      <c r="A1310" s="127"/>
      <c r="B1310" s="127"/>
      <c r="C1310" s="127"/>
      <c r="D1310" s="298"/>
      <c r="E1310" s="298"/>
      <c r="F1310" s="127"/>
      <c r="G1310" s="127"/>
      <c r="H1310" s="298"/>
    </row>
    <row r="1311" spans="1:8">
      <c r="A1311" s="127"/>
      <c r="B1311" s="127"/>
      <c r="C1311" s="127"/>
      <c r="D1311" s="298"/>
      <c r="E1311" s="298"/>
      <c r="F1311" s="127"/>
      <c r="G1311" s="127"/>
      <c r="H1311" s="298"/>
    </row>
    <row r="1312" spans="1:8">
      <c r="A1312" s="127"/>
      <c r="B1312" s="127"/>
      <c r="C1312" s="127"/>
      <c r="D1312" s="298"/>
      <c r="E1312" s="298"/>
      <c r="F1312" s="127"/>
      <c r="G1312" s="127"/>
      <c r="H1312" s="298"/>
    </row>
    <row r="1313" spans="1:8">
      <c r="A1313" s="127"/>
      <c r="B1313" s="127"/>
      <c r="C1313" s="127"/>
      <c r="D1313" s="298"/>
      <c r="E1313" s="298"/>
      <c r="F1313" s="127"/>
      <c r="G1313" s="127"/>
      <c r="H1313" s="298"/>
    </row>
    <row r="1314" spans="1:8">
      <c r="A1314" s="127"/>
      <c r="B1314" s="127"/>
      <c r="C1314" s="127"/>
      <c r="D1314" s="298"/>
      <c r="E1314" s="298"/>
      <c r="F1314" s="127"/>
      <c r="G1314" s="127"/>
      <c r="H1314" s="298"/>
    </row>
    <row r="1315" spans="1:8">
      <c r="A1315" s="127"/>
      <c r="B1315" s="127"/>
      <c r="C1315" s="127"/>
      <c r="D1315" s="298"/>
      <c r="E1315" s="298"/>
      <c r="F1315" s="127"/>
      <c r="G1315" s="127"/>
      <c r="H1315" s="298"/>
    </row>
    <row r="1316" spans="1:8">
      <c r="A1316" s="127"/>
      <c r="B1316" s="127"/>
      <c r="C1316" s="127"/>
      <c r="D1316" s="298"/>
      <c r="E1316" s="298"/>
      <c r="F1316" s="127"/>
      <c r="G1316" s="127"/>
      <c r="H1316" s="298"/>
    </row>
    <row r="1317" spans="1:8">
      <c r="A1317" s="127"/>
      <c r="B1317" s="127"/>
      <c r="C1317" s="127"/>
      <c r="D1317" s="298"/>
      <c r="E1317" s="298"/>
      <c r="F1317" s="127"/>
      <c r="G1317" s="127"/>
      <c r="H1317" s="298"/>
    </row>
    <row r="1318" spans="1:8">
      <c r="A1318" s="127"/>
      <c r="B1318" s="127"/>
      <c r="C1318" s="127"/>
      <c r="D1318" s="298"/>
      <c r="E1318" s="298"/>
      <c r="F1318" s="127"/>
      <c r="G1318" s="127"/>
      <c r="H1318" s="298"/>
    </row>
    <row r="1319" spans="1:8">
      <c r="A1319" s="127"/>
      <c r="B1319" s="127"/>
      <c r="C1319" s="127"/>
      <c r="D1319" s="298"/>
      <c r="E1319" s="298"/>
      <c r="F1319" s="127"/>
      <c r="G1319" s="127"/>
      <c r="H1319" s="298"/>
    </row>
    <row r="1320" spans="1:8">
      <c r="A1320" s="127"/>
      <c r="B1320" s="127"/>
      <c r="C1320" s="127"/>
      <c r="D1320" s="298"/>
      <c r="E1320" s="298"/>
      <c r="F1320" s="127"/>
      <c r="G1320" s="127"/>
      <c r="H1320" s="298"/>
    </row>
    <row r="1321" spans="1:8">
      <c r="A1321" s="127"/>
      <c r="B1321" s="127"/>
      <c r="C1321" s="127"/>
      <c r="D1321" s="298"/>
      <c r="E1321" s="298"/>
      <c r="F1321" s="127"/>
      <c r="G1321" s="127"/>
      <c r="H1321" s="298"/>
    </row>
    <row r="1322" spans="1:8">
      <c r="A1322" s="127"/>
      <c r="B1322" s="127"/>
      <c r="C1322" s="127"/>
      <c r="D1322" s="298"/>
      <c r="E1322" s="298"/>
      <c r="F1322" s="127"/>
      <c r="G1322" s="127"/>
      <c r="H1322" s="298"/>
    </row>
    <row r="1323" spans="1:8">
      <c r="A1323" s="127"/>
      <c r="B1323" s="127"/>
      <c r="C1323" s="127"/>
      <c r="D1323" s="298"/>
      <c r="E1323" s="298"/>
      <c r="F1323" s="127"/>
      <c r="G1323" s="127"/>
      <c r="H1323" s="298"/>
    </row>
    <row r="1324" spans="1:8">
      <c r="A1324" s="127"/>
      <c r="B1324" s="127"/>
      <c r="C1324" s="127"/>
      <c r="D1324" s="298"/>
      <c r="E1324" s="298"/>
      <c r="F1324" s="127"/>
      <c r="G1324" s="127"/>
      <c r="H1324" s="298"/>
    </row>
    <row r="1325" spans="1:8">
      <c r="A1325" s="127"/>
      <c r="B1325" s="127"/>
      <c r="C1325" s="127"/>
      <c r="D1325" s="298"/>
      <c r="E1325" s="298"/>
      <c r="F1325" s="127"/>
      <c r="G1325" s="127"/>
      <c r="H1325" s="298"/>
    </row>
    <row r="1326" spans="1:8">
      <c r="A1326" s="127"/>
      <c r="B1326" s="127"/>
      <c r="C1326" s="127"/>
      <c r="D1326" s="298"/>
      <c r="E1326" s="298"/>
      <c r="F1326" s="127"/>
      <c r="G1326" s="127"/>
      <c r="H1326" s="298"/>
    </row>
    <row r="1327" spans="1:8">
      <c r="A1327" s="127"/>
      <c r="B1327" s="127"/>
      <c r="C1327" s="127"/>
      <c r="D1327" s="298"/>
      <c r="E1327" s="298"/>
      <c r="F1327" s="127"/>
      <c r="G1327" s="127"/>
      <c r="H1327" s="298"/>
    </row>
  </sheetData>
  <mergeCells count="9">
    <mergeCell ref="G6:H6"/>
    <mergeCell ref="A8:B8"/>
    <mergeCell ref="A172:B172"/>
    <mergeCell ref="A181:B181"/>
    <mergeCell ref="A182:B182"/>
    <mergeCell ref="A6:A7"/>
    <mergeCell ref="B6:B7"/>
    <mergeCell ref="C6:D6"/>
    <mergeCell ref="E6:F6"/>
  </mergeCells>
  <conditionalFormatting sqref="A172">
    <cfRule type="duplicateValues" dxfId="186" priority="1"/>
    <cfRule type="duplicateValues" dxfId="185" priority="2"/>
  </conditionalFormatting>
  <conditionalFormatting sqref="A181">
    <cfRule type="duplicateValues" dxfId="184" priority="3"/>
    <cfRule type="duplicateValues" dxfId="183" priority="4"/>
  </conditionalFormatting>
  <conditionalFormatting sqref="A173:A180">
    <cfRule type="duplicateValues" dxfId="182" priority="5"/>
    <cfRule type="duplicateValues" dxfId="181" priority="6"/>
  </conditionalFormatting>
  <printOptions horizontalCentered="1"/>
  <pageMargins left="0.51181102362204722" right="0.51181102362204722" top="0.74803149606299213" bottom="0.35433070866141736" header="0.31496062992125984" footer="0.31496062992125984"/>
  <pageSetup orientation="landscape" r:id="rId1"/>
  <headerFooter>
    <oddFooter>&amp;R&amp;P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328"/>
  <sheetViews>
    <sheetView workbookViewId="0">
      <selection activeCell="O20" sqref="O20"/>
    </sheetView>
  </sheetViews>
  <sheetFormatPr defaultColWidth="9" defaultRowHeight="15"/>
  <cols>
    <col min="2" max="2" width="60.7109375" customWidth="1"/>
    <col min="3" max="8" width="10.28515625" customWidth="1"/>
  </cols>
  <sheetData>
    <row r="1" spans="1:9">
      <c r="A1" s="80"/>
      <c r="B1" s="86" t="s">
        <v>0</v>
      </c>
      <c r="C1" s="138" t="s">
        <v>1</v>
      </c>
      <c r="D1" s="84"/>
      <c r="E1" s="277"/>
      <c r="F1" s="277"/>
      <c r="G1" s="239"/>
      <c r="H1" s="239"/>
      <c r="I1" s="159"/>
    </row>
    <row r="2" spans="1:9">
      <c r="A2" s="80"/>
      <c r="B2" s="86" t="s">
        <v>2</v>
      </c>
      <c r="C2" s="351" t="s">
        <v>7002</v>
      </c>
      <c r="D2" s="84"/>
      <c r="E2" s="277"/>
      <c r="F2" s="277"/>
      <c r="G2" s="239"/>
      <c r="H2" s="239"/>
      <c r="I2" s="159"/>
    </row>
    <row r="3" spans="1:9">
      <c r="A3" s="80"/>
      <c r="B3" s="86" t="s">
        <v>1787</v>
      </c>
      <c r="C3" s="87" t="s">
        <v>1788</v>
      </c>
      <c r="D3" s="83"/>
      <c r="E3" s="277"/>
      <c r="F3" s="277"/>
      <c r="G3" s="239"/>
      <c r="H3" s="239"/>
      <c r="I3" s="159"/>
    </row>
    <row r="4" spans="1:9">
      <c r="A4" s="80"/>
      <c r="B4" s="86" t="s">
        <v>297</v>
      </c>
      <c r="C4" s="352" t="s">
        <v>53</v>
      </c>
      <c r="D4" s="85"/>
      <c r="E4" s="277"/>
      <c r="F4" s="277"/>
      <c r="G4" s="239"/>
      <c r="H4" s="239"/>
      <c r="I4" s="159"/>
    </row>
    <row r="5" spans="1:9">
      <c r="A5" s="123"/>
      <c r="B5" s="138"/>
      <c r="C5" s="84"/>
      <c r="D5" s="84"/>
      <c r="E5" s="277"/>
      <c r="F5" s="277"/>
      <c r="G5" s="239"/>
      <c r="H5" s="239"/>
      <c r="I5" s="159"/>
    </row>
    <row r="6" spans="1:9">
      <c r="A6" s="3601" t="s">
        <v>276</v>
      </c>
      <c r="B6" s="3601" t="s">
        <v>1798</v>
      </c>
      <c r="C6" s="3476" t="s">
        <v>255</v>
      </c>
      <c r="D6" s="3477"/>
      <c r="E6" s="3478" t="s">
        <v>256</v>
      </c>
      <c r="F6" s="3479"/>
      <c r="G6" s="3598" t="s">
        <v>144</v>
      </c>
      <c r="H6" s="3598"/>
      <c r="I6" s="159"/>
    </row>
    <row r="7" spans="1:9" ht="24">
      <c r="A7" s="3601"/>
      <c r="B7" s="3601"/>
      <c r="C7" s="89" t="s">
        <v>190</v>
      </c>
      <c r="D7" s="7" t="s">
        <v>257</v>
      </c>
      <c r="E7" s="89" t="s">
        <v>190</v>
      </c>
      <c r="F7" s="7" t="s">
        <v>257</v>
      </c>
      <c r="G7" s="89" t="s">
        <v>190</v>
      </c>
      <c r="H7" s="7" t="s">
        <v>257</v>
      </c>
      <c r="I7" s="159"/>
    </row>
    <row r="8" spans="1:9">
      <c r="A8" s="3600" t="s">
        <v>2106</v>
      </c>
      <c r="B8" s="3600"/>
      <c r="C8" s="353"/>
      <c r="D8" s="353"/>
      <c r="E8" s="353"/>
      <c r="F8" s="353"/>
      <c r="G8" s="244"/>
      <c r="H8" s="244"/>
      <c r="I8" s="264"/>
    </row>
    <row r="9" spans="1:9">
      <c r="A9" s="192" t="s">
        <v>7003</v>
      </c>
      <c r="B9" s="154" t="s">
        <v>7004</v>
      </c>
      <c r="C9" s="147">
        <v>0</v>
      </c>
      <c r="D9" s="147">
        <v>1</v>
      </c>
      <c r="E9" s="147">
        <v>0</v>
      </c>
      <c r="F9" s="147">
        <v>1</v>
      </c>
      <c r="G9" s="248">
        <f t="shared" ref="G9:G72" si="0">C9+E9</f>
        <v>0</v>
      </c>
      <c r="H9" s="248">
        <f t="shared" ref="H9:H72" si="1">D9+F9</f>
        <v>2</v>
      </c>
      <c r="I9" s="355"/>
    </row>
    <row r="10" spans="1:9">
      <c r="A10" s="313" t="s">
        <v>7005</v>
      </c>
      <c r="B10" s="152" t="s">
        <v>7006</v>
      </c>
      <c r="C10" s="147">
        <v>0</v>
      </c>
      <c r="D10" s="147">
        <v>0</v>
      </c>
      <c r="E10" s="147">
        <v>1159</v>
      </c>
      <c r="F10" s="147">
        <v>1159</v>
      </c>
      <c r="G10" s="248">
        <f t="shared" si="0"/>
        <v>1159</v>
      </c>
      <c r="H10" s="248">
        <f t="shared" si="1"/>
        <v>1159</v>
      </c>
      <c r="I10" s="355"/>
    </row>
    <row r="11" spans="1:9">
      <c r="A11" s="313" t="s">
        <v>7007</v>
      </c>
      <c r="B11" s="152" t="s">
        <v>7008</v>
      </c>
      <c r="C11" s="147">
        <v>1</v>
      </c>
      <c r="D11" s="147">
        <v>5</v>
      </c>
      <c r="E11" s="147">
        <v>1</v>
      </c>
      <c r="F11" s="147">
        <v>1</v>
      </c>
      <c r="G11" s="248">
        <f t="shared" si="0"/>
        <v>2</v>
      </c>
      <c r="H11" s="248">
        <f t="shared" si="1"/>
        <v>6</v>
      </c>
      <c r="I11" s="356"/>
    </row>
    <row r="12" spans="1:9">
      <c r="A12" s="194" t="s">
        <v>7009</v>
      </c>
      <c r="B12" s="152" t="s">
        <v>7010</v>
      </c>
      <c r="C12" s="147">
        <v>1314</v>
      </c>
      <c r="D12" s="147">
        <v>1314</v>
      </c>
      <c r="E12" s="147">
        <v>564</v>
      </c>
      <c r="F12" s="147">
        <v>564</v>
      </c>
      <c r="G12" s="248">
        <f t="shared" si="0"/>
        <v>1878</v>
      </c>
      <c r="H12" s="248">
        <f t="shared" si="1"/>
        <v>1878</v>
      </c>
      <c r="I12" s="356"/>
    </row>
    <row r="13" spans="1:9">
      <c r="A13" s="194" t="s">
        <v>7011</v>
      </c>
      <c r="B13" s="152" t="s">
        <v>7012</v>
      </c>
      <c r="C13" s="147">
        <v>1452</v>
      </c>
      <c r="D13" s="147">
        <v>1452</v>
      </c>
      <c r="E13" s="147">
        <v>195</v>
      </c>
      <c r="F13" s="147">
        <v>150</v>
      </c>
      <c r="G13" s="248">
        <f t="shared" si="0"/>
        <v>1647</v>
      </c>
      <c r="H13" s="248">
        <f t="shared" si="1"/>
        <v>1602</v>
      </c>
      <c r="I13" s="356"/>
    </row>
    <row r="14" spans="1:9">
      <c r="A14" s="194" t="s">
        <v>7013</v>
      </c>
      <c r="B14" s="152" t="s">
        <v>7014</v>
      </c>
      <c r="C14" s="147">
        <v>94</v>
      </c>
      <c r="D14" s="147">
        <v>80</v>
      </c>
      <c r="E14" s="147">
        <v>22</v>
      </c>
      <c r="F14" s="147">
        <v>20</v>
      </c>
      <c r="G14" s="248">
        <f t="shared" si="0"/>
        <v>116</v>
      </c>
      <c r="H14" s="248">
        <f t="shared" si="1"/>
        <v>100</v>
      </c>
      <c r="I14" s="355"/>
    </row>
    <row r="15" spans="1:9">
      <c r="A15" s="194" t="s">
        <v>7015</v>
      </c>
      <c r="B15" s="152" t="s">
        <v>7016</v>
      </c>
      <c r="C15" s="147">
        <v>109</v>
      </c>
      <c r="D15" s="147">
        <v>80</v>
      </c>
      <c r="E15" s="147">
        <v>58</v>
      </c>
      <c r="F15" s="147">
        <v>40</v>
      </c>
      <c r="G15" s="248">
        <f t="shared" si="0"/>
        <v>167</v>
      </c>
      <c r="H15" s="248">
        <f t="shared" si="1"/>
        <v>120</v>
      </c>
      <c r="I15" s="355"/>
    </row>
    <row r="16" spans="1:9">
      <c r="A16" s="282" t="s">
        <v>7017</v>
      </c>
      <c r="B16" s="155" t="s">
        <v>7018</v>
      </c>
      <c r="C16" s="147">
        <v>0</v>
      </c>
      <c r="D16" s="147">
        <v>0</v>
      </c>
      <c r="E16" s="147">
        <v>0</v>
      </c>
      <c r="F16" s="147">
        <v>10</v>
      </c>
      <c r="G16" s="248">
        <f t="shared" si="0"/>
        <v>0</v>
      </c>
      <c r="H16" s="248">
        <f t="shared" si="1"/>
        <v>10</v>
      </c>
      <c r="I16" s="355"/>
    </row>
    <row r="17" spans="1:9">
      <c r="A17" s="282" t="s">
        <v>7019</v>
      </c>
      <c r="B17" s="155" t="s">
        <v>7020</v>
      </c>
      <c r="C17" s="147">
        <v>0</v>
      </c>
      <c r="D17" s="147">
        <v>5</v>
      </c>
      <c r="E17" s="147">
        <v>0</v>
      </c>
      <c r="F17" s="147">
        <v>2</v>
      </c>
      <c r="G17" s="248">
        <f t="shared" si="0"/>
        <v>0</v>
      </c>
      <c r="H17" s="248">
        <f t="shared" si="1"/>
        <v>7</v>
      </c>
      <c r="I17" s="355"/>
    </row>
    <row r="18" spans="1:9">
      <c r="A18" s="194" t="s">
        <v>7021</v>
      </c>
      <c r="B18" s="152" t="s">
        <v>7022</v>
      </c>
      <c r="C18" s="147">
        <v>59</v>
      </c>
      <c r="D18" s="147">
        <v>60</v>
      </c>
      <c r="E18" s="147">
        <v>68</v>
      </c>
      <c r="F18" s="147">
        <v>50</v>
      </c>
      <c r="G18" s="248">
        <f t="shared" si="0"/>
        <v>127</v>
      </c>
      <c r="H18" s="248">
        <f t="shared" si="1"/>
        <v>110</v>
      </c>
      <c r="I18" s="356"/>
    </row>
    <row r="19" spans="1:9">
      <c r="A19" s="282" t="s">
        <v>7023</v>
      </c>
      <c r="B19" s="155" t="s">
        <v>7024</v>
      </c>
      <c r="C19" s="147">
        <v>0</v>
      </c>
      <c r="D19" s="147">
        <v>0</v>
      </c>
      <c r="E19" s="147">
        <v>0</v>
      </c>
      <c r="F19" s="147">
        <v>2</v>
      </c>
      <c r="G19" s="248">
        <f t="shared" si="0"/>
        <v>0</v>
      </c>
      <c r="H19" s="248">
        <f t="shared" si="1"/>
        <v>2</v>
      </c>
      <c r="I19" s="356"/>
    </row>
    <row r="20" spans="1:9" ht="24">
      <c r="A20" s="282" t="s">
        <v>7025</v>
      </c>
      <c r="B20" s="155" t="s">
        <v>7026</v>
      </c>
      <c r="C20" s="147">
        <v>18</v>
      </c>
      <c r="D20" s="147">
        <v>15</v>
      </c>
      <c r="E20" s="147">
        <v>232</v>
      </c>
      <c r="F20" s="147">
        <v>232</v>
      </c>
      <c r="G20" s="248">
        <f t="shared" si="0"/>
        <v>250</v>
      </c>
      <c r="H20" s="248">
        <f t="shared" si="1"/>
        <v>247</v>
      </c>
      <c r="I20" s="355"/>
    </row>
    <row r="21" spans="1:9">
      <c r="A21" s="282" t="s">
        <v>7027</v>
      </c>
      <c r="B21" s="155" t="s">
        <v>7028</v>
      </c>
      <c r="C21" s="147">
        <v>0</v>
      </c>
      <c r="D21" s="147">
        <v>5</v>
      </c>
      <c r="E21" s="147">
        <v>0</v>
      </c>
      <c r="F21" s="147">
        <v>5</v>
      </c>
      <c r="G21" s="248">
        <f t="shared" si="0"/>
        <v>0</v>
      </c>
      <c r="H21" s="248">
        <f t="shared" si="1"/>
        <v>10</v>
      </c>
      <c r="I21" s="356"/>
    </row>
    <row r="22" spans="1:9">
      <c r="A22" s="282" t="s">
        <v>7029</v>
      </c>
      <c r="B22" s="152" t="s">
        <v>6910</v>
      </c>
      <c r="C22" s="147">
        <v>0</v>
      </c>
      <c r="D22" s="147">
        <v>1</v>
      </c>
      <c r="E22" s="147">
        <v>0</v>
      </c>
      <c r="F22" s="147">
        <v>0</v>
      </c>
      <c r="G22" s="248">
        <f t="shared" si="0"/>
        <v>0</v>
      </c>
      <c r="H22" s="248">
        <f t="shared" si="1"/>
        <v>1</v>
      </c>
      <c r="I22" s="356"/>
    </row>
    <row r="23" spans="1:9" ht="24">
      <c r="A23" s="282" t="s">
        <v>2269</v>
      </c>
      <c r="B23" s="152" t="s">
        <v>2270</v>
      </c>
      <c r="C23" s="147">
        <v>1</v>
      </c>
      <c r="D23" s="147">
        <v>1</v>
      </c>
      <c r="E23" s="147">
        <v>2429</v>
      </c>
      <c r="F23" s="147">
        <v>2429</v>
      </c>
      <c r="G23" s="248">
        <f t="shared" si="0"/>
        <v>2430</v>
      </c>
      <c r="H23" s="248">
        <f t="shared" si="1"/>
        <v>2430</v>
      </c>
      <c r="I23" s="356"/>
    </row>
    <row r="24" spans="1:9">
      <c r="A24" s="282" t="s">
        <v>2273</v>
      </c>
      <c r="B24" s="152" t="s">
        <v>2274</v>
      </c>
      <c r="C24" s="147">
        <v>27</v>
      </c>
      <c r="D24" s="147">
        <v>20</v>
      </c>
      <c r="E24" s="147">
        <v>747</v>
      </c>
      <c r="F24" s="147">
        <v>747</v>
      </c>
      <c r="G24" s="248">
        <f t="shared" si="0"/>
        <v>774</v>
      </c>
      <c r="H24" s="248">
        <f t="shared" si="1"/>
        <v>767</v>
      </c>
      <c r="I24" s="356"/>
    </row>
    <row r="25" spans="1:9">
      <c r="A25" s="194" t="s">
        <v>7030</v>
      </c>
      <c r="B25" s="152" t="s">
        <v>6043</v>
      </c>
      <c r="C25" s="147">
        <v>534</v>
      </c>
      <c r="D25" s="147">
        <v>534</v>
      </c>
      <c r="E25" s="147">
        <v>19</v>
      </c>
      <c r="F25" s="147">
        <v>15</v>
      </c>
      <c r="G25" s="248">
        <f t="shared" si="0"/>
        <v>553</v>
      </c>
      <c r="H25" s="248">
        <f t="shared" si="1"/>
        <v>549</v>
      </c>
      <c r="I25" s="356"/>
    </row>
    <row r="26" spans="1:9">
      <c r="A26" s="282" t="s">
        <v>7031</v>
      </c>
      <c r="B26" s="152" t="s">
        <v>7032</v>
      </c>
      <c r="C26" s="147">
        <v>496</v>
      </c>
      <c r="D26" s="147">
        <v>496</v>
      </c>
      <c r="E26" s="147">
        <v>14</v>
      </c>
      <c r="F26" s="147">
        <v>10</v>
      </c>
      <c r="G26" s="248">
        <f t="shared" si="0"/>
        <v>510</v>
      </c>
      <c r="H26" s="248">
        <f t="shared" si="1"/>
        <v>506</v>
      </c>
      <c r="I26" s="356"/>
    </row>
    <row r="27" spans="1:9">
      <c r="A27" s="282" t="s">
        <v>7033</v>
      </c>
      <c r="B27" s="152" t="s">
        <v>7034</v>
      </c>
      <c r="C27" s="147">
        <v>494</v>
      </c>
      <c r="D27" s="147">
        <v>494</v>
      </c>
      <c r="E27" s="147">
        <v>11</v>
      </c>
      <c r="F27" s="147">
        <v>10</v>
      </c>
      <c r="G27" s="248">
        <f t="shared" si="0"/>
        <v>505</v>
      </c>
      <c r="H27" s="248">
        <f t="shared" si="1"/>
        <v>504</v>
      </c>
      <c r="I27" s="356"/>
    </row>
    <row r="28" spans="1:9">
      <c r="A28" s="194" t="s">
        <v>7035</v>
      </c>
      <c r="B28" s="152" t="s">
        <v>7036</v>
      </c>
      <c r="C28" s="147">
        <v>523</v>
      </c>
      <c r="D28" s="147">
        <v>523</v>
      </c>
      <c r="E28" s="147">
        <v>0</v>
      </c>
      <c r="F28" s="147">
        <v>0</v>
      </c>
      <c r="G28" s="248">
        <f t="shared" si="0"/>
        <v>523</v>
      </c>
      <c r="H28" s="248">
        <f t="shared" si="1"/>
        <v>523</v>
      </c>
      <c r="I28" s="356"/>
    </row>
    <row r="29" spans="1:9">
      <c r="A29" s="194" t="s">
        <v>7037</v>
      </c>
      <c r="B29" s="152" t="s">
        <v>7038</v>
      </c>
      <c r="C29" s="147">
        <v>518</v>
      </c>
      <c r="D29" s="147">
        <v>518</v>
      </c>
      <c r="E29" s="147">
        <v>0</v>
      </c>
      <c r="F29" s="147">
        <v>0</v>
      </c>
      <c r="G29" s="248">
        <f t="shared" si="0"/>
        <v>518</v>
      </c>
      <c r="H29" s="248">
        <f t="shared" si="1"/>
        <v>518</v>
      </c>
      <c r="I29" s="356"/>
    </row>
    <row r="30" spans="1:9">
      <c r="A30" s="194" t="s">
        <v>7039</v>
      </c>
      <c r="B30" s="152" t="s">
        <v>7040</v>
      </c>
      <c r="C30" s="147">
        <v>268</v>
      </c>
      <c r="D30" s="147">
        <v>268</v>
      </c>
      <c r="E30" s="147">
        <v>0</v>
      </c>
      <c r="F30" s="147">
        <v>0</v>
      </c>
      <c r="G30" s="248">
        <f t="shared" si="0"/>
        <v>268</v>
      </c>
      <c r="H30" s="248">
        <f t="shared" si="1"/>
        <v>268</v>
      </c>
      <c r="I30" s="356"/>
    </row>
    <row r="31" spans="1:9">
      <c r="A31" s="194" t="s">
        <v>7041</v>
      </c>
      <c r="B31" s="152" t="s">
        <v>3440</v>
      </c>
      <c r="C31" s="147">
        <v>560</v>
      </c>
      <c r="D31" s="147">
        <v>560</v>
      </c>
      <c r="E31" s="147">
        <v>20</v>
      </c>
      <c r="F31" s="147">
        <v>15</v>
      </c>
      <c r="G31" s="248">
        <f t="shared" si="0"/>
        <v>580</v>
      </c>
      <c r="H31" s="248">
        <f t="shared" si="1"/>
        <v>575</v>
      </c>
      <c r="I31" s="356"/>
    </row>
    <row r="32" spans="1:9">
      <c r="A32" s="282" t="s">
        <v>7042</v>
      </c>
      <c r="B32" s="152" t="s">
        <v>7043</v>
      </c>
      <c r="C32" s="147">
        <v>523</v>
      </c>
      <c r="D32" s="147">
        <v>523</v>
      </c>
      <c r="E32" s="147">
        <v>11</v>
      </c>
      <c r="F32" s="147">
        <v>10</v>
      </c>
      <c r="G32" s="248">
        <f t="shared" si="0"/>
        <v>534</v>
      </c>
      <c r="H32" s="248">
        <f t="shared" si="1"/>
        <v>533</v>
      </c>
      <c r="I32" s="356"/>
    </row>
    <row r="33" spans="1:9">
      <c r="A33" s="194" t="s">
        <v>2275</v>
      </c>
      <c r="B33" s="152" t="s">
        <v>2276</v>
      </c>
      <c r="C33" s="147">
        <v>0</v>
      </c>
      <c r="D33" s="147">
        <v>0</v>
      </c>
      <c r="E33" s="147">
        <v>26611</v>
      </c>
      <c r="F33" s="147">
        <v>26611</v>
      </c>
      <c r="G33" s="248">
        <f t="shared" si="0"/>
        <v>26611</v>
      </c>
      <c r="H33" s="248">
        <f t="shared" si="1"/>
        <v>26611</v>
      </c>
      <c r="I33" s="356"/>
    </row>
    <row r="34" spans="1:9">
      <c r="A34" s="194" t="s">
        <v>2277</v>
      </c>
      <c r="B34" s="152" t="s">
        <v>2278</v>
      </c>
      <c r="C34" s="147">
        <v>0</v>
      </c>
      <c r="D34" s="147">
        <v>0</v>
      </c>
      <c r="E34" s="147">
        <v>0</v>
      </c>
      <c r="F34" s="147">
        <v>1</v>
      </c>
      <c r="G34" s="248">
        <f t="shared" si="0"/>
        <v>0</v>
      </c>
      <c r="H34" s="248">
        <f t="shared" si="1"/>
        <v>1</v>
      </c>
      <c r="I34" s="356"/>
    </row>
    <row r="35" spans="1:9">
      <c r="A35" s="194" t="s">
        <v>2279</v>
      </c>
      <c r="B35" s="152" t="s">
        <v>2280</v>
      </c>
      <c r="C35" s="147">
        <v>0</v>
      </c>
      <c r="D35" s="147">
        <v>0</v>
      </c>
      <c r="E35" s="147">
        <v>0</v>
      </c>
      <c r="F35" s="147">
        <v>1</v>
      </c>
      <c r="G35" s="248">
        <f t="shared" si="0"/>
        <v>0</v>
      </c>
      <c r="H35" s="248">
        <f t="shared" si="1"/>
        <v>1</v>
      </c>
      <c r="I35" s="356"/>
    </row>
    <row r="36" spans="1:9">
      <c r="A36" s="194" t="s">
        <v>3796</v>
      </c>
      <c r="B36" s="152" t="s">
        <v>3797</v>
      </c>
      <c r="C36" s="147">
        <v>0</v>
      </c>
      <c r="D36" s="147">
        <v>0</v>
      </c>
      <c r="E36" s="147">
        <v>0</v>
      </c>
      <c r="F36" s="147">
        <v>1</v>
      </c>
      <c r="G36" s="248">
        <f t="shared" si="0"/>
        <v>0</v>
      </c>
      <c r="H36" s="248">
        <f t="shared" si="1"/>
        <v>1</v>
      </c>
      <c r="I36" s="356"/>
    </row>
    <row r="37" spans="1:9">
      <c r="A37" s="194" t="s">
        <v>5378</v>
      </c>
      <c r="B37" s="152" t="s">
        <v>5379</v>
      </c>
      <c r="C37" s="147">
        <v>0</v>
      </c>
      <c r="D37" s="147">
        <v>0</v>
      </c>
      <c r="E37" s="147">
        <v>0</v>
      </c>
      <c r="F37" s="147">
        <v>1</v>
      </c>
      <c r="G37" s="248">
        <f t="shared" si="0"/>
        <v>0</v>
      </c>
      <c r="H37" s="248">
        <f t="shared" si="1"/>
        <v>1</v>
      </c>
      <c r="I37" s="356"/>
    </row>
    <row r="38" spans="1:9">
      <c r="A38" s="194" t="s">
        <v>3802</v>
      </c>
      <c r="B38" s="152" t="s">
        <v>3803</v>
      </c>
      <c r="C38" s="147">
        <v>0</v>
      </c>
      <c r="D38" s="147">
        <v>0</v>
      </c>
      <c r="E38" s="147">
        <v>0</v>
      </c>
      <c r="F38" s="147">
        <v>1</v>
      </c>
      <c r="G38" s="248">
        <f t="shared" si="0"/>
        <v>0</v>
      </c>
      <c r="H38" s="248">
        <f t="shared" si="1"/>
        <v>1</v>
      </c>
      <c r="I38" s="356"/>
    </row>
    <row r="39" spans="1:9">
      <c r="A39" s="194" t="s">
        <v>2281</v>
      </c>
      <c r="B39" s="152" t="s">
        <v>2282</v>
      </c>
      <c r="C39" s="147">
        <v>0</v>
      </c>
      <c r="D39" s="147">
        <v>0</v>
      </c>
      <c r="E39" s="147">
        <v>44278</v>
      </c>
      <c r="F39" s="147">
        <v>44278</v>
      </c>
      <c r="G39" s="248">
        <f t="shared" si="0"/>
        <v>44278</v>
      </c>
      <c r="H39" s="248">
        <f t="shared" si="1"/>
        <v>44278</v>
      </c>
      <c r="I39" s="356"/>
    </row>
    <row r="40" spans="1:9">
      <c r="A40" s="316" t="s">
        <v>7044</v>
      </c>
      <c r="B40" s="317" t="s">
        <v>7045</v>
      </c>
      <c r="C40" s="147">
        <v>1308</v>
      </c>
      <c r="D40" s="147">
        <v>1308</v>
      </c>
      <c r="E40" s="147">
        <v>538</v>
      </c>
      <c r="F40" s="147">
        <v>538</v>
      </c>
      <c r="G40" s="248">
        <f t="shared" si="0"/>
        <v>1846</v>
      </c>
      <c r="H40" s="248">
        <f t="shared" si="1"/>
        <v>1846</v>
      </c>
      <c r="I40" s="356"/>
    </row>
    <row r="41" spans="1:9">
      <c r="A41" s="78" t="s">
        <v>7046</v>
      </c>
      <c r="B41" s="12" t="s">
        <v>7047</v>
      </c>
      <c r="C41" s="147">
        <v>0</v>
      </c>
      <c r="D41" s="147">
        <v>3</v>
      </c>
      <c r="E41" s="147">
        <v>0</v>
      </c>
      <c r="F41" s="147">
        <v>5</v>
      </c>
      <c r="G41" s="248">
        <f t="shared" si="0"/>
        <v>0</v>
      </c>
      <c r="H41" s="248">
        <f t="shared" si="1"/>
        <v>8</v>
      </c>
      <c r="I41" s="356"/>
    </row>
    <row r="42" spans="1:9">
      <c r="A42" s="78" t="s">
        <v>6931</v>
      </c>
      <c r="B42" s="12" t="s">
        <v>7048</v>
      </c>
      <c r="C42" s="147">
        <v>0</v>
      </c>
      <c r="D42" s="147">
        <v>1</v>
      </c>
      <c r="E42" s="147">
        <v>0</v>
      </c>
      <c r="F42" s="147">
        <v>1</v>
      </c>
      <c r="G42" s="248">
        <f t="shared" si="0"/>
        <v>0</v>
      </c>
      <c r="H42" s="248">
        <f t="shared" si="1"/>
        <v>2</v>
      </c>
      <c r="I42" s="357"/>
    </row>
    <row r="43" spans="1:9">
      <c r="A43" s="316" t="s">
        <v>7049</v>
      </c>
      <c r="B43" s="317" t="s">
        <v>7050</v>
      </c>
      <c r="C43" s="147">
        <v>0</v>
      </c>
      <c r="D43" s="147">
        <v>1</v>
      </c>
      <c r="E43" s="147">
        <v>0</v>
      </c>
      <c r="F43" s="147">
        <v>1</v>
      </c>
      <c r="G43" s="248">
        <f t="shared" si="0"/>
        <v>0</v>
      </c>
      <c r="H43" s="248">
        <f t="shared" si="1"/>
        <v>2</v>
      </c>
      <c r="I43" s="357"/>
    </row>
    <row r="44" spans="1:9">
      <c r="A44" s="316" t="s">
        <v>7051</v>
      </c>
      <c r="B44" s="317" t="s">
        <v>7052</v>
      </c>
      <c r="C44" s="147">
        <v>0</v>
      </c>
      <c r="D44" s="147">
        <v>1</v>
      </c>
      <c r="E44" s="147">
        <v>0</v>
      </c>
      <c r="F44" s="147">
        <v>1</v>
      </c>
      <c r="G44" s="248">
        <f t="shared" si="0"/>
        <v>0</v>
      </c>
      <c r="H44" s="248">
        <f t="shared" si="1"/>
        <v>2</v>
      </c>
      <c r="I44" s="357"/>
    </row>
    <row r="45" spans="1:9">
      <c r="A45" s="316" t="s">
        <v>6933</v>
      </c>
      <c r="B45" s="317" t="s">
        <v>7053</v>
      </c>
      <c r="C45" s="147">
        <v>0</v>
      </c>
      <c r="D45" s="147">
        <v>1</v>
      </c>
      <c r="E45" s="147">
        <v>0</v>
      </c>
      <c r="F45" s="147">
        <v>1</v>
      </c>
      <c r="G45" s="248">
        <f t="shared" si="0"/>
        <v>0</v>
      </c>
      <c r="H45" s="248">
        <f t="shared" si="1"/>
        <v>2</v>
      </c>
      <c r="I45" s="357"/>
    </row>
    <row r="46" spans="1:9">
      <c r="A46" s="193" t="s">
        <v>6935</v>
      </c>
      <c r="B46" s="162" t="s">
        <v>7054</v>
      </c>
      <c r="C46" s="147">
        <v>667</v>
      </c>
      <c r="D46" s="147">
        <v>667</v>
      </c>
      <c r="E46" s="147">
        <v>50</v>
      </c>
      <c r="F46" s="147">
        <v>20</v>
      </c>
      <c r="G46" s="248">
        <f t="shared" si="0"/>
        <v>717</v>
      </c>
      <c r="H46" s="248">
        <f t="shared" si="1"/>
        <v>687</v>
      </c>
      <c r="I46" s="357"/>
    </row>
    <row r="47" spans="1:9">
      <c r="A47" s="316" t="s">
        <v>6936</v>
      </c>
      <c r="B47" s="317" t="s">
        <v>7055</v>
      </c>
      <c r="C47" s="147">
        <v>0</v>
      </c>
      <c r="D47" s="147">
        <v>1</v>
      </c>
      <c r="E47" s="147">
        <v>0</v>
      </c>
      <c r="F47" s="147">
        <v>1</v>
      </c>
      <c r="G47" s="248">
        <f t="shared" si="0"/>
        <v>0</v>
      </c>
      <c r="H47" s="248">
        <f t="shared" si="1"/>
        <v>2</v>
      </c>
      <c r="I47" s="357"/>
    </row>
    <row r="48" spans="1:9">
      <c r="A48" s="193" t="s">
        <v>6938</v>
      </c>
      <c r="B48" s="162" t="s">
        <v>7056</v>
      </c>
      <c r="C48" s="147">
        <v>780</v>
      </c>
      <c r="D48" s="147">
        <v>780</v>
      </c>
      <c r="E48" s="147">
        <v>140</v>
      </c>
      <c r="F48" s="147">
        <v>140</v>
      </c>
      <c r="G48" s="248">
        <f t="shared" si="0"/>
        <v>920</v>
      </c>
      <c r="H48" s="248">
        <f t="shared" si="1"/>
        <v>920</v>
      </c>
      <c r="I48" s="357"/>
    </row>
    <row r="49" spans="1:9" ht="24">
      <c r="A49" s="193" t="s">
        <v>7057</v>
      </c>
      <c r="B49" s="162" t="s">
        <v>7058</v>
      </c>
      <c r="C49" s="147">
        <v>0</v>
      </c>
      <c r="D49" s="147">
        <v>1</v>
      </c>
      <c r="E49" s="147">
        <v>0</v>
      </c>
      <c r="F49" s="147">
        <v>1</v>
      </c>
      <c r="G49" s="248">
        <f t="shared" si="0"/>
        <v>0</v>
      </c>
      <c r="H49" s="248">
        <f t="shared" si="1"/>
        <v>2</v>
      </c>
      <c r="I49" s="357"/>
    </row>
    <row r="50" spans="1:9">
      <c r="A50" s="316" t="s">
        <v>7059</v>
      </c>
      <c r="B50" s="317" t="s">
        <v>7060</v>
      </c>
      <c r="C50" s="147">
        <v>0</v>
      </c>
      <c r="D50" s="147">
        <v>1</v>
      </c>
      <c r="E50" s="147">
        <v>0</v>
      </c>
      <c r="F50" s="147">
        <v>1</v>
      </c>
      <c r="G50" s="248">
        <f t="shared" si="0"/>
        <v>0</v>
      </c>
      <c r="H50" s="248">
        <f t="shared" si="1"/>
        <v>2</v>
      </c>
      <c r="I50" s="357"/>
    </row>
    <row r="51" spans="1:9">
      <c r="A51" s="316" t="s">
        <v>7061</v>
      </c>
      <c r="B51" s="317" t="s">
        <v>7062</v>
      </c>
      <c r="C51" s="147">
        <v>16</v>
      </c>
      <c r="D51" s="147">
        <v>15</v>
      </c>
      <c r="E51" s="147">
        <v>6</v>
      </c>
      <c r="F51" s="147">
        <v>5</v>
      </c>
      <c r="G51" s="248">
        <f t="shared" si="0"/>
        <v>22</v>
      </c>
      <c r="H51" s="248">
        <f t="shared" si="1"/>
        <v>20</v>
      </c>
      <c r="I51" s="357"/>
    </row>
    <row r="52" spans="1:9" ht="24">
      <c r="A52" s="316" t="s">
        <v>3482</v>
      </c>
      <c r="B52" s="162" t="s">
        <v>3483</v>
      </c>
      <c r="C52" s="147">
        <v>0</v>
      </c>
      <c r="D52" s="147">
        <v>1</v>
      </c>
      <c r="E52" s="147">
        <v>0</v>
      </c>
      <c r="F52" s="147">
        <v>1</v>
      </c>
      <c r="G52" s="248">
        <f t="shared" si="0"/>
        <v>0</v>
      </c>
      <c r="H52" s="248">
        <f t="shared" si="1"/>
        <v>2</v>
      </c>
      <c r="I52" s="357"/>
    </row>
    <row r="53" spans="1:9">
      <c r="A53" s="316" t="s">
        <v>3484</v>
      </c>
      <c r="B53" s="317" t="s">
        <v>3485</v>
      </c>
      <c r="C53" s="147">
        <v>48</v>
      </c>
      <c r="D53" s="147">
        <v>35</v>
      </c>
      <c r="E53" s="147">
        <v>5</v>
      </c>
      <c r="F53" s="147">
        <v>5</v>
      </c>
      <c r="G53" s="248">
        <f t="shared" si="0"/>
        <v>53</v>
      </c>
      <c r="H53" s="248">
        <f t="shared" si="1"/>
        <v>40</v>
      </c>
      <c r="I53" s="357"/>
    </row>
    <row r="54" spans="1:9" ht="24">
      <c r="A54" s="316" t="s">
        <v>7063</v>
      </c>
      <c r="B54" s="317" t="s">
        <v>7064</v>
      </c>
      <c r="C54" s="147">
        <v>109</v>
      </c>
      <c r="D54" s="147">
        <v>80</v>
      </c>
      <c r="E54" s="147">
        <v>58</v>
      </c>
      <c r="F54" s="147">
        <v>40</v>
      </c>
      <c r="G54" s="248">
        <f t="shared" si="0"/>
        <v>167</v>
      </c>
      <c r="H54" s="248">
        <f t="shared" si="1"/>
        <v>120</v>
      </c>
      <c r="I54" s="357"/>
    </row>
    <row r="55" spans="1:9">
      <c r="A55" s="318" t="s">
        <v>6045</v>
      </c>
      <c r="B55" s="354" t="s">
        <v>6046</v>
      </c>
      <c r="C55" s="147">
        <v>0</v>
      </c>
      <c r="D55" s="147">
        <v>1</v>
      </c>
      <c r="E55" s="147">
        <v>0</v>
      </c>
      <c r="F55" s="147">
        <v>1</v>
      </c>
      <c r="G55" s="248">
        <f t="shared" si="0"/>
        <v>0</v>
      </c>
      <c r="H55" s="248">
        <f t="shared" si="1"/>
        <v>2</v>
      </c>
      <c r="I55" s="357"/>
    </row>
    <row r="56" spans="1:9">
      <c r="A56" s="318" t="s">
        <v>6047</v>
      </c>
      <c r="B56" s="354" t="s">
        <v>6048</v>
      </c>
      <c r="C56" s="147">
        <v>0</v>
      </c>
      <c r="D56" s="147">
        <v>1</v>
      </c>
      <c r="E56" s="147">
        <v>0</v>
      </c>
      <c r="F56" s="147">
        <v>1</v>
      </c>
      <c r="G56" s="248">
        <f t="shared" si="0"/>
        <v>0</v>
      </c>
      <c r="H56" s="248">
        <f t="shared" si="1"/>
        <v>2</v>
      </c>
      <c r="I56" s="357"/>
    </row>
    <row r="57" spans="1:9">
      <c r="A57" s="192" t="s">
        <v>2115</v>
      </c>
      <c r="B57" s="154" t="s">
        <v>2116</v>
      </c>
      <c r="C57" s="147">
        <v>0</v>
      </c>
      <c r="D57" s="147">
        <v>0</v>
      </c>
      <c r="E57" s="147">
        <v>1326</v>
      </c>
      <c r="F57" s="147">
        <v>1326</v>
      </c>
      <c r="G57" s="248">
        <f t="shared" si="0"/>
        <v>1326</v>
      </c>
      <c r="H57" s="248">
        <f t="shared" si="1"/>
        <v>1326</v>
      </c>
      <c r="I57" s="357"/>
    </row>
    <row r="58" spans="1:9" ht="24">
      <c r="A58" s="316" t="s">
        <v>2289</v>
      </c>
      <c r="B58" s="317" t="s">
        <v>2290</v>
      </c>
      <c r="C58" s="147">
        <v>421</v>
      </c>
      <c r="D58" s="147">
        <v>421</v>
      </c>
      <c r="E58" s="147">
        <v>283</v>
      </c>
      <c r="F58" s="147">
        <v>283</v>
      </c>
      <c r="G58" s="248">
        <f t="shared" si="0"/>
        <v>704</v>
      </c>
      <c r="H58" s="248">
        <f t="shared" si="1"/>
        <v>704</v>
      </c>
      <c r="I58" s="357"/>
    </row>
    <row r="59" spans="1:9">
      <c r="A59" s="282" t="s">
        <v>2291</v>
      </c>
      <c r="B59" s="152" t="s">
        <v>2292</v>
      </c>
      <c r="C59" s="147">
        <v>0</v>
      </c>
      <c r="D59" s="147">
        <v>0</v>
      </c>
      <c r="E59" s="147">
        <v>1772</v>
      </c>
      <c r="F59" s="147">
        <v>1772</v>
      </c>
      <c r="G59" s="248">
        <f t="shared" si="0"/>
        <v>1772</v>
      </c>
      <c r="H59" s="248">
        <f t="shared" si="1"/>
        <v>1772</v>
      </c>
      <c r="I59" s="355"/>
    </row>
    <row r="60" spans="1:9">
      <c r="A60" s="282" t="s">
        <v>2117</v>
      </c>
      <c r="B60" s="152" t="s">
        <v>2118</v>
      </c>
      <c r="C60" s="147">
        <v>0</v>
      </c>
      <c r="D60" s="147">
        <v>0</v>
      </c>
      <c r="E60" s="147">
        <v>1812</v>
      </c>
      <c r="F60" s="147">
        <v>1812</v>
      </c>
      <c r="G60" s="248">
        <f t="shared" si="0"/>
        <v>1812</v>
      </c>
      <c r="H60" s="248">
        <f t="shared" si="1"/>
        <v>1812</v>
      </c>
      <c r="I60" s="358"/>
    </row>
    <row r="61" spans="1:9">
      <c r="A61" s="193" t="s">
        <v>3082</v>
      </c>
      <c r="B61" s="162" t="s">
        <v>7065</v>
      </c>
      <c r="C61" s="147">
        <v>0</v>
      </c>
      <c r="D61" s="147">
        <v>0</v>
      </c>
      <c r="E61" s="147">
        <v>7</v>
      </c>
      <c r="F61" s="147">
        <v>5</v>
      </c>
      <c r="G61" s="248">
        <f t="shared" si="0"/>
        <v>7</v>
      </c>
      <c r="H61" s="248">
        <f t="shared" si="1"/>
        <v>5</v>
      </c>
      <c r="I61" s="356"/>
    </row>
    <row r="62" spans="1:9">
      <c r="A62" s="193" t="s">
        <v>2119</v>
      </c>
      <c r="B62" s="317" t="s">
        <v>2120</v>
      </c>
      <c r="C62" s="147">
        <v>1</v>
      </c>
      <c r="D62" s="147">
        <v>1</v>
      </c>
      <c r="E62" s="147">
        <v>113</v>
      </c>
      <c r="F62" s="147">
        <v>90</v>
      </c>
      <c r="G62" s="248">
        <f t="shared" si="0"/>
        <v>114</v>
      </c>
      <c r="H62" s="248">
        <f t="shared" si="1"/>
        <v>91</v>
      </c>
      <c r="I62" s="356"/>
    </row>
    <row r="63" spans="1:9">
      <c r="A63" s="316" t="s">
        <v>2295</v>
      </c>
      <c r="B63" s="317" t="s">
        <v>5497</v>
      </c>
      <c r="C63" s="147">
        <v>0</v>
      </c>
      <c r="D63" s="147">
        <v>0</v>
      </c>
      <c r="E63" s="147">
        <v>2</v>
      </c>
      <c r="F63" s="147">
        <v>2</v>
      </c>
      <c r="G63" s="248">
        <f t="shared" si="0"/>
        <v>2</v>
      </c>
      <c r="H63" s="248">
        <f t="shared" si="1"/>
        <v>2</v>
      </c>
      <c r="I63" s="358"/>
    </row>
    <row r="64" spans="1:9">
      <c r="A64" s="316" t="s">
        <v>2127</v>
      </c>
      <c r="B64" s="317" t="s">
        <v>5498</v>
      </c>
      <c r="C64" s="147">
        <v>0</v>
      </c>
      <c r="D64" s="147">
        <v>0</v>
      </c>
      <c r="E64" s="147">
        <v>6</v>
      </c>
      <c r="F64" s="147">
        <v>5</v>
      </c>
      <c r="G64" s="248">
        <f t="shared" si="0"/>
        <v>6</v>
      </c>
      <c r="H64" s="248">
        <f t="shared" si="1"/>
        <v>5</v>
      </c>
      <c r="I64" s="358"/>
    </row>
    <row r="65" spans="1:9">
      <c r="A65" s="192" t="s">
        <v>2129</v>
      </c>
      <c r="B65" s="154" t="s">
        <v>2130</v>
      </c>
      <c r="C65" s="147">
        <v>0</v>
      </c>
      <c r="D65" s="147">
        <v>0</v>
      </c>
      <c r="E65" s="147">
        <v>18</v>
      </c>
      <c r="F65" s="147">
        <v>10</v>
      </c>
      <c r="G65" s="248">
        <f t="shared" si="0"/>
        <v>18</v>
      </c>
      <c r="H65" s="248">
        <f t="shared" si="1"/>
        <v>10</v>
      </c>
      <c r="I65" s="358"/>
    </row>
    <row r="66" spans="1:9">
      <c r="A66" s="359" t="s">
        <v>5382</v>
      </c>
      <c r="B66" s="317" t="s">
        <v>5383</v>
      </c>
      <c r="C66" s="147">
        <v>0</v>
      </c>
      <c r="D66" s="147">
        <v>0</v>
      </c>
      <c r="E66" s="147">
        <v>160</v>
      </c>
      <c r="F66" s="147">
        <v>120</v>
      </c>
      <c r="G66" s="248">
        <f t="shared" si="0"/>
        <v>160</v>
      </c>
      <c r="H66" s="248">
        <f t="shared" si="1"/>
        <v>120</v>
      </c>
      <c r="I66" s="358"/>
    </row>
    <row r="67" spans="1:9">
      <c r="A67" s="7" t="s">
        <v>2299</v>
      </c>
      <c r="B67" s="120" t="s">
        <v>2300</v>
      </c>
      <c r="C67" s="147">
        <v>0</v>
      </c>
      <c r="D67" s="147">
        <v>0</v>
      </c>
      <c r="E67" s="147">
        <v>1</v>
      </c>
      <c r="F67" s="147">
        <v>1</v>
      </c>
      <c r="G67" s="248">
        <f t="shared" si="0"/>
        <v>1</v>
      </c>
      <c r="H67" s="248">
        <f t="shared" si="1"/>
        <v>1</v>
      </c>
      <c r="I67" s="355"/>
    </row>
    <row r="68" spans="1:9">
      <c r="A68" s="282" t="s">
        <v>2131</v>
      </c>
      <c r="B68" s="152" t="s">
        <v>2132</v>
      </c>
      <c r="C68" s="147">
        <v>32</v>
      </c>
      <c r="D68" s="147">
        <v>20</v>
      </c>
      <c r="E68" s="147">
        <v>3669</v>
      </c>
      <c r="F68" s="147">
        <v>3669</v>
      </c>
      <c r="G68" s="248">
        <f t="shared" si="0"/>
        <v>3701</v>
      </c>
      <c r="H68" s="248">
        <f t="shared" si="1"/>
        <v>3689</v>
      </c>
      <c r="I68" s="357"/>
    </row>
    <row r="69" spans="1:9">
      <c r="A69" s="194" t="s">
        <v>2133</v>
      </c>
      <c r="B69" s="152" t="s">
        <v>2134</v>
      </c>
      <c r="C69" s="147">
        <v>0</v>
      </c>
      <c r="D69" s="147">
        <v>0</v>
      </c>
      <c r="E69" s="147">
        <v>0</v>
      </c>
      <c r="F69" s="147">
        <v>1</v>
      </c>
      <c r="G69" s="248">
        <f t="shared" si="0"/>
        <v>0</v>
      </c>
      <c r="H69" s="248">
        <f t="shared" si="1"/>
        <v>1</v>
      </c>
      <c r="I69" s="356"/>
    </row>
    <row r="70" spans="1:9">
      <c r="A70" s="194" t="s">
        <v>2303</v>
      </c>
      <c r="B70" s="152" t="s">
        <v>7066</v>
      </c>
      <c r="C70" s="147">
        <v>0</v>
      </c>
      <c r="D70" s="147">
        <v>0</v>
      </c>
      <c r="E70" s="147">
        <v>0</v>
      </c>
      <c r="F70" s="147">
        <v>1</v>
      </c>
      <c r="G70" s="248">
        <f t="shared" si="0"/>
        <v>0</v>
      </c>
      <c r="H70" s="248">
        <f t="shared" si="1"/>
        <v>1</v>
      </c>
      <c r="I70" s="355"/>
    </row>
    <row r="71" spans="1:9">
      <c r="A71" s="192" t="s">
        <v>2305</v>
      </c>
      <c r="B71" s="154" t="s">
        <v>5661</v>
      </c>
      <c r="C71" s="147">
        <v>0</v>
      </c>
      <c r="D71" s="147">
        <v>0</v>
      </c>
      <c r="E71" s="147">
        <v>0</v>
      </c>
      <c r="F71" s="147">
        <v>1</v>
      </c>
      <c r="G71" s="248">
        <f t="shared" si="0"/>
        <v>0</v>
      </c>
      <c r="H71" s="248">
        <f t="shared" si="1"/>
        <v>1</v>
      </c>
      <c r="I71" s="355"/>
    </row>
    <row r="72" spans="1:9">
      <c r="A72" s="194" t="s">
        <v>2307</v>
      </c>
      <c r="B72" s="152" t="s">
        <v>3445</v>
      </c>
      <c r="C72" s="147">
        <v>0</v>
      </c>
      <c r="D72" s="147">
        <v>0</v>
      </c>
      <c r="E72" s="147">
        <v>0</v>
      </c>
      <c r="F72" s="147">
        <v>1</v>
      </c>
      <c r="G72" s="248">
        <f t="shared" si="0"/>
        <v>0</v>
      </c>
      <c r="H72" s="248">
        <f t="shared" si="1"/>
        <v>1</v>
      </c>
      <c r="I72" s="355"/>
    </row>
    <row r="73" spans="1:9">
      <c r="A73" s="7" t="s">
        <v>3446</v>
      </c>
      <c r="B73" s="120" t="s">
        <v>3447</v>
      </c>
      <c r="C73" s="147">
        <v>0</v>
      </c>
      <c r="D73" s="147">
        <v>0</v>
      </c>
      <c r="E73" s="147">
        <v>0</v>
      </c>
      <c r="F73" s="147">
        <v>1</v>
      </c>
      <c r="G73" s="248">
        <f t="shared" ref="G73:G136" si="2">C73+E73</f>
        <v>0</v>
      </c>
      <c r="H73" s="248">
        <f t="shared" ref="H73:H136" si="3">D73+F73</f>
        <v>1</v>
      </c>
      <c r="I73" s="356"/>
    </row>
    <row r="74" spans="1:9">
      <c r="A74" s="78" t="s">
        <v>2309</v>
      </c>
      <c r="B74" s="12" t="s">
        <v>7067</v>
      </c>
      <c r="C74" s="147">
        <v>0</v>
      </c>
      <c r="D74" s="147">
        <v>0</v>
      </c>
      <c r="E74" s="147">
        <v>0</v>
      </c>
      <c r="F74" s="147">
        <v>1</v>
      </c>
      <c r="G74" s="248">
        <f t="shared" si="2"/>
        <v>0</v>
      </c>
      <c r="H74" s="248">
        <f t="shared" si="3"/>
        <v>1</v>
      </c>
      <c r="I74" s="357"/>
    </row>
    <row r="75" spans="1:9">
      <c r="A75" s="78" t="s">
        <v>7068</v>
      </c>
      <c r="B75" s="12" t="s">
        <v>7069</v>
      </c>
      <c r="C75" s="147">
        <v>0</v>
      </c>
      <c r="D75" s="147">
        <v>0</v>
      </c>
      <c r="E75" s="147">
        <v>0</v>
      </c>
      <c r="F75" s="147">
        <v>1</v>
      </c>
      <c r="G75" s="248">
        <f t="shared" si="2"/>
        <v>0</v>
      </c>
      <c r="H75" s="248">
        <f t="shared" si="3"/>
        <v>1</v>
      </c>
      <c r="I75" s="357"/>
    </row>
    <row r="76" spans="1:9" ht="24">
      <c r="A76" s="78" t="s">
        <v>6065</v>
      </c>
      <c r="B76" s="12" t="s">
        <v>6066</v>
      </c>
      <c r="C76" s="147">
        <v>183</v>
      </c>
      <c r="D76" s="147">
        <v>183</v>
      </c>
      <c r="E76" s="147">
        <v>351</v>
      </c>
      <c r="F76" s="147">
        <v>351</v>
      </c>
      <c r="G76" s="248">
        <f t="shared" si="2"/>
        <v>534</v>
      </c>
      <c r="H76" s="248">
        <f t="shared" si="3"/>
        <v>534</v>
      </c>
      <c r="I76" s="357"/>
    </row>
    <row r="77" spans="1:9">
      <c r="A77" s="78" t="s">
        <v>7070</v>
      </c>
      <c r="B77" s="12" t="s">
        <v>7071</v>
      </c>
      <c r="C77" s="147">
        <v>0</v>
      </c>
      <c r="D77" s="147">
        <v>0</v>
      </c>
      <c r="E77" s="147">
        <v>0</v>
      </c>
      <c r="F77" s="147">
        <v>1</v>
      </c>
      <c r="G77" s="248">
        <f t="shared" si="2"/>
        <v>0</v>
      </c>
      <c r="H77" s="248">
        <f t="shared" si="3"/>
        <v>1</v>
      </c>
      <c r="I77" s="357"/>
    </row>
    <row r="78" spans="1:9">
      <c r="A78" s="194" t="s">
        <v>2321</v>
      </c>
      <c r="B78" s="152" t="s">
        <v>2322</v>
      </c>
      <c r="C78" s="147">
        <v>0</v>
      </c>
      <c r="D78" s="147">
        <v>0</v>
      </c>
      <c r="E78" s="147">
        <v>0</v>
      </c>
      <c r="F78" s="147">
        <v>1</v>
      </c>
      <c r="G78" s="248">
        <f t="shared" si="2"/>
        <v>0</v>
      </c>
      <c r="H78" s="248">
        <f t="shared" si="3"/>
        <v>1</v>
      </c>
      <c r="I78" s="355"/>
    </row>
    <row r="79" spans="1:9">
      <c r="A79" s="316" t="s">
        <v>2135</v>
      </c>
      <c r="B79" s="317" t="s">
        <v>2136</v>
      </c>
      <c r="C79" s="147">
        <v>0</v>
      </c>
      <c r="D79" s="147">
        <v>0</v>
      </c>
      <c r="E79" s="147">
        <v>613</v>
      </c>
      <c r="F79" s="147">
        <v>613</v>
      </c>
      <c r="G79" s="248">
        <f t="shared" si="2"/>
        <v>613</v>
      </c>
      <c r="H79" s="248">
        <f t="shared" si="3"/>
        <v>613</v>
      </c>
      <c r="I79" s="358"/>
    </row>
    <row r="80" spans="1:9">
      <c r="A80" s="194" t="s">
        <v>5538</v>
      </c>
      <c r="B80" s="152" t="s">
        <v>5539</v>
      </c>
      <c r="C80" s="147">
        <v>0</v>
      </c>
      <c r="D80" s="147">
        <v>0</v>
      </c>
      <c r="E80" s="147">
        <v>0</v>
      </c>
      <c r="F80" s="147">
        <v>1</v>
      </c>
      <c r="G80" s="248">
        <f t="shared" si="2"/>
        <v>0</v>
      </c>
      <c r="H80" s="248">
        <f t="shared" si="3"/>
        <v>1</v>
      </c>
      <c r="I80" s="355"/>
    </row>
    <row r="81" spans="1:9">
      <c r="A81" s="194" t="s">
        <v>2327</v>
      </c>
      <c r="B81" s="152" t="s">
        <v>2328</v>
      </c>
      <c r="C81" s="147">
        <v>0</v>
      </c>
      <c r="D81" s="147">
        <v>0</v>
      </c>
      <c r="E81" s="147">
        <v>1</v>
      </c>
      <c r="F81" s="147">
        <v>1</v>
      </c>
      <c r="G81" s="248">
        <f t="shared" si="2"/>
        <v>1</v>
      </c>
      <c r="H81" s="248">
        <f t="shared" si="3"/>
        <v>1</v>
      </c>
      <c r="I81" s="355"/>
    </row>
    <row r="82" spans="1:9">
      <c r="A82" s="282" t="s">
        <v>2157</v>
      </c>
      <c r="B82" s="152" t="s">
        <v>2158</v>
      </c>
      <c r="C82" s="147">
        <v>0</v>
      </c>
      <c r="D82" s="147">
        <v>0</v>
      </c>
      <c r="E82" s="147">
        <v>242</v>
      </c>
      <c r="F82" s="147">
        <v>180</v>
      </c>
      <c r="G82" s="248">
        <f t="shared" si="2"/>
        <v>242</v>
      </c>
      <c r="H82" s="248">
        <f t="shared" si="3"/>
        <v>180</v>
      </c>
      <c r="I82" s="355"/>
    </row>
    <row r="83" spans="1:9">
      <c r="A83" s="316" t="s">
        <v>3456</v>
      </c>
      <c r="B83" s="317" t="s">
        <v>3457</v>
      </c>
      <c r="C83" s="147">
        <v>0</v>
      </c>
      <c r="D83" s="147">
        <v>0</v>
      </c>
      <c r="E83" s="147">
        <v>204</v>
      </c>
      <c r="F83" s="147">
        <v>160</v>
      </c>
      <c r="G83" s="248">
        <f t="shared" si="2"/>
        <v>204</v>
      </c>
      <c r="H83" s="248">
        <f t="shared" si="3"/>
        <v>160</v>
      </c>
      <c r="I83" s="355"/>
    </row>
    <row r="84" spans="1:9">
      <c r="A84" s="7" t="s">
        <v>2727</v>
      </c>
      <c r="B84" s="120" t="s">
        <v>2728</v>
      </c>
      <c r="C84" s="147">
        <v>0</v>
      </c>
      <c r="D84" s="147">
        <v>0</v>
      </c>
      <c r="E84" s="147">
        <v>9</v>
      </c>
      <c r="F84" s="147">
        <v>10</v>
      </c>
      <c r="G84" s="248">
        <f t="shared" si="2"/>
        <v>9</v>
      </c>
      <c r="H84" s="248">
        <f t="shared" si="3"/>
        <v>10</v>
      </c>
      <c r="I84" s="356"/>
    </row>
    <row r="85" spans="1:9">
      <c r="A85" s="282" t="s">
        <v>2349</v>
      </c>
      <c r="B85" s="152" t="s">
        <v>2350</v>
      </c>
      <c r="C85" s="147">
        <v>0</v>
      </c>
      <c r="D85" s="147">
        <v>0</v>
      </c>
      <c r="E85" s="147">
        <v>1</v>
      </c>
      <c r="F85" s="147">
        <v>3</v>
      </c>
      <c r="G85" s="248">
        <f t="shared" si="2"/>
        <v>1</v>
      </c>
      <c r="H85" s="248">
        <f t="shared" si="3"/>
        <v>3</v>
      </c>
      <c r="I85" s="358"/>
    </row>
    <row r="86" spans="1:9">
      <c r="A86" s="282" t="s">
        <v>2161</v>
      </c>
      <c r="B86" s="152" t="s">
        <v>2162</v>
      </c>
      <c r="C86" s="147">
        <v>1</v>
      </c>
      <c r="D86" s="147">
        <v>1</v>
      </c>
      <c r="E86" s="147">
        <v>3913</v>
      </c>
      <c r="F86" s="147">
        <v>3913</v>
      </c>
      <c r="G86" s="248">
        <f t="shared" si="2"/>
        <v>3914</v>
      </c>
      <c r="H86" s="248">
        <f t="shared" si="3"/>
        <v>3914</v>
      </c>
      <c r="I86" s="356"/>
    </row>
    <row r="87" spans="1:9">
      <c r="A87" s="192" t="s">
        <v>7072</v>
      </c>
      <c r="B87" s="154" t="s">
        <v>7073</v>
      </c>
      <c r="C87" s="147">
        <v>0</v>
      </c>
      <c r="D87" s="147">
        <v>0</v>
      </c>
      <c r="E87" s="147">
        <v>0</v>
      </c>
      <c r="F87" s="147">
        <v>1</v>
      </c>
      <c r="G87" s="248">
        <f t="shared" si="2"/>
        <v>0</v>
      </c>
      <c r="H87" s="248">
        <f t="shared" si="3"/>
        <v>1</v>
      </c>
      <c r="I87" s="356"/>
    </row>
    <row r="88" spans="1:9">
      <c r="A88" s="193" t="s">
        <v>3162</v>
      </c>
      <c r="B88" s="162" t="s">
        <v>3163</v>
      </c>
      <c r="C88" s="147">
        <v>0</v>
      </c>
      <c r="D88" s="147">
        <v>0</v>
      </c>
      <c r="E88" s="147">
        <v>0</v>
      </c>
      <c r="F88" s="147">
        <v>1</v>
      </c>
      <c r="G88" s="248">
        <f t="shared" si="2"/>
        <v>0</v>
      </c>
      <c r="H88" s="248">
        <f t="shared" si="3"/>
        <v>1</v>
      </c>
      <c r="I88" s="355"/>
    </row>
    <row r="89" spans="1:9">
      <c r="A89" s="78" t="s">
        <v>7074</v>
      </c>
      <c r="B89" s="12" t="s">
        <v>7075</v>
      </c>
      <c r="C89" s="147">
        <v>0</v>
      </c>
      <c r="D89" s="147">
        <v>0</v>
      </c>
      <c r="E89" s="147">
        <v>25</v>
      </c>
      <c r="F89" s="147">
        <v>20</v>
      </c>
      <c r="G89" s="248">
        <f t="shared" si="2"/>
        <v>25</v>
      </c>
      <c r="H89" s="248">
        <f t="shared" si="3"/>
        <v>20</v>
      </c>
      <c r="I89" s="357"/>
    </row>
    <row r="90" spans="1:9">
      <c r="A90" s="316" t="s">
        <v>7076</v>
      </c>
      <c r="B90" s="317" t="s">
        <v>7077</v>
      </c>
      <c r="C90" s="147">
        <v>94</v>
      </c>
      <c r="D90" s="147">
        <v>70</v>
      </c>
      <c r="E90" s="147">
        <v>22</v>
      </c>
      <c r="F90" s="147">
        <v>20</v>
      </c>
      <c r="G90" s="248">
        <f t="shared" si="2"/>
        <v>116</v>
      </c>
      <c r="H90" s="248">
        <f t="shared" si="3"/>
        <v>90</v>
      </c>
      <c r="I90" s="357"/>
    </row>
    <row r="91" spans="1:9">
      <c r="A91" s="194" t="s">
        <v>6467</v>
      </c>
      <c r="B91" s="152" t="s">
        <v>6468</v>
      </c>
      <c r="C91" s="147">
        <v>0</v>
      </c>
      <c r="D91" s="147">
        <v>0</v>
      </c>
      <c r="E91" s="147">
        <v>0</v>
      </c>
      <c r="F91" s="147">
        <v>1</v>
      </c>
      <c r="G91" s="248">
        <f t="shared" si="2"/>
        <v>0</v>
      </c>
      <c r="H91" s="248">
        <f t="shared" si="3"/>
        <v>1</v>
      </c>
      <c r="I91" s="357"/>
    </row>
    <row r="92" spans="1:9">
      <c r="A92" s="194" t="s">
        <v>2163</v>
      </c>
      <c r="B92" s="152" t="s">
        <v>2164</v>
      </c>
      <c r="C92" s="147">
        <v>0</v>
      </c>
      <c r="D92" s="147">
        <v>0</v>
      </c>
      <c r="E92" s="147">
        <v>150</v>
      </c>
      <c r="F92" s="147">
        <v>120</v>
      </c>
      <c r="G92" s="248">
        <f t="shared" si="2"/>
        <v>150</v>
      </c>
      <c r="H92" s="248">
        <f t="shared" si="3"/>
        <v>120</v>
      </c>
      <c r="I92" s="356"/>
    </row>
    <row r="93" spans="1:9">
      <c r="A93" s="282" t="s">
        <v>2357</v>
      </c>
      <c r="B93" s="152" t="s">
        <v>2358</v>
      </c>
      <c r="C93" s="147">
        <v>0</v>
      </c>
      <c r="D93" s="147">
        <v>0</v>
      </c>
      <c r="E93" s="147">
        <v>8</v>
      </c>
      <c r="F93" s="147">
        <v>10</v>
      </c>
      <c r="G93" s="248">
        <f t="shared" si="2"/>
        <v>8</v>
      </c>
      <c r="H93" s="248">
        <f t="shared" si="3"/>
        <v>10</v>
      </c>
      <c r="I93" s="356"/>
    </row>
    <row r="94" spans="1:9">
      <c r="A94" s="282" t="s">
        <v>2165</v>
      </c>
      <c r="B94" s="152" t="s">
        <v>2166</v>
      </c>
      <c r="C94" s="147">
        <v>0</v>
      </c>
      <c r="D94" s="147">
        <v>0</v>
      </c>
      <c r="E94" s="147">
        <v>2875</v>
      </c>
      <c r="F94" s="147">
        <v>2875</v>
      </c>
      <c r="G94" s="248">
        <f t="shared" si="2"/>
        <v>2875</v>
      </c>
      <c r="H94" s="248">
        <f t="shared" si="3"/>
        <v>2875</v>
      </c>
      <c r="I94" s="356"/>
    </row>
    <row r="95" spans="1:9">
      <c r="A95" s="282" t="s">
        <v>2167</v>
      </c>
      <c r="B95" s="152" t="s">
        <v>2168</v>
      </c>
      <c r="C95" s="147">
        <v>0</v>
      </c>
      <c r="D95" s="147">
        <v>0</v>
      </c>
      <c r="E95" s="147">
        <v>670</v>
      </c>
      <c r="F95" s="147">
        <v>520</v>
      </c>
      <c r="G95" s="248">
        <f t="shared" si="2"/>
        <v>670</v>
      </c>
      <c r="H95" s="248">
        <f t="shared" si="3"/>
        <v>520</v>
      </c>
      <c r="I95" s="356"/>
    </row>
    <row r="96" spans="1:9">
      <c r="A96" s="318" t="s">
        <v>2367</v>
      </c>
      <c r="B96" s="354" t="s">
        <v>2368</v>
      </c>
      <c r="C96" s="147">
        <v>0</v>
      </c>
      <c r="D96" s="147">
        <v>0</v>
      </c>
      <c r="E96" s="147">
        <v>0</v>
      </c>
      <c r="F96" s="147">
        <v>2</v>
      </c>
      <c r="G96" s="248">
        <f t="shared" si="2"/>
        <v>0</v>
      </c>
      <c r="H96" s="248">
        <f t="shared" si="3"/>
        <v>2</v>
      </c>
      <c r="I96" s="356"/>
    </row>
    <row r="97" spans="1:9">
      <c r="A97" s="193" t="s">
        <v>2369</v>
      </c>
      <c r="B97" s="26" t="s">
        <v>2370</v>
      </c>
      <c r="C97" s="147">
        <v>0</v>
      </c>
      <c r="D97" s="147">
        <v>0</v>
      </c>
      <c r="E97" s="147">
        <v>0</v>
      </c>
      <c r="F97" s="147">
        <v>1</v>
      </c>
      <c r="G97" s="248">
        <f t="shared" si="2"/>
        <v>0</v>
      </c>
      <c r="H97" s="248">
        <f t="shared" si="3"/>
        <v>1</v>
      </c>
      <c r="I97" s="357"/>
    </row>
    <row r="98" spans="1:9">
      <c r="A98" s="194" t="s">
        <v>2371</v>
      </c>
      <c r="B98" s="152" t="s">
        <v>2372</v>
      </c>
      <c r="C98" s="147">
        <v>0</v>
      </c>
      <c r="D98" s="147">
        <v>0</v>
      </c>
      <c r="E98" s="147">
        <v>0</v>
      </c>
      <c r="F98" s="147">
        <v>1</v>
      </c>
      <c r="G98" s="248">
        <f t="shared" si="2"/>
        <v>0</v>
      </c>
      <c r="H98" s="248">
        <f t="shared" si="3"/>
        <v>1</v>
      </c>
      <c r="I98" s="357"/>
    </row>
    <row r="99" spans="1:9">
      <c r="A99" s="360" t="s">
        <v>2173</v>
      </c>
      <c r="B99" s="361" t="s">
        <v>2174</v>
      </c>
      <c r="C99" s="147">
        <v>0</v>
      </c>
      <c r="D99" s="147">
        <v>0</v>
      </c>
      <c r="E99" s="147">
        <v>622</v>
      </c>
      <c r="F99" s="147">
        <v>622</v>
      </c>
      <c r="G99" s="248">
        <f t="shared" si="2"/>
        <v>622</v>
      </c>
      <c r="H99" s="248">
        <f t="shared" si="3"/>
        <v>622</v>
      </c>
      <c r="I99" s="356"/>
    </row>
    <row r="100" spans="1:9">
      <c r="A100" s="282" t="s">
        <v>2375</v>
      </c>
      <c r="B100" s="152" t="s">
        <v>2376</v>
      </c>
      <c r="C100" s="147">
        <v>0</v>
      </c>
      <c r="D100" s="147">
        <v>0</v>
      </c>
      <c r="E100" s="147">
        <v>1</v>
      </c>
      <c r="F100" s="147">
        <v>1</v>
      </c>
      <c r="G100" s="248">
        <f t="shared" si="2"/>
        <v>1</v>
      </c>
      <c r="H100" s="248">
        <f t="shared" si="3"/>
        <v>1</v>
      </c>
      <c r="I100" s="357"/>
    </row>
    <row r="101" spans="1:9">
      <c r="A101" s="316" t="s">
        <v>2175</v>
      </c>
      <c r="B101" s="317" t="s">
        <v>2176</v>
      </c>
      <c r="C101" s="147">
        <v>0</v>
      </c>
      <c r="D101" s="147">
        <v>0</v>
      </c>
      <c r="E101" s="147">
        <v>207</v>
      </c>
      <c r="F101" s="147">
        <v>120</v>
      </c>
      <c r="G101" s="248">
        <f t="shared" si="2"/>
        <v>207</v>
      </c>
      <c r="H101" s="248">
        <f t="shared" si="3"/>
        <v>120</v>
      </c>
      <c r="I101" s="356"/>
    </row>
    <row r="102" spans="1:9">
      <c r="A102" s="192" t="s">
        <v>2391</v>
      </c>
      <c r="B102" s="154" t="s">
        <v>2392</v>
      </c>
      <c r="C102" s="147">
        <v>0</v>
      </c>
      <c r="D102" s="147">
        <v>0</v>
      </c>
      <c r="E102" s="147">
        <v>2</v>
      </c>
      <c r="F102" s="147">
        <v>1</v>
      </c>
      <c r="G102" s="248">
        <f t="shared" si="2"/>
        <v>2</v>
      </c>
      <c r="H102" s="248">
        <f t="shared" si="3"/>
        <v>1</v>
      </c>
      <c r="I102" s="357"/>
    </row>
    <row r="103" spans="1:9" ht="24">
      <c r="A103" s="194" t="s">
        <v>5631</v>
      </c>
      <c r="B103" s="152" t="s">
        <v>5632</v>
      </c>
      <c r="C103" s="147">
        <v>0</v>
      </c>
      <c r="D103" s="147">
        <v>0</v>
      </c>
      <c r="E103" s="147">
        <v>0</v>
      </c>
      <c r="F103" s="147">
        <v>1</v>
      </c>
      <c r="G103" s="248">
        <f t="shared" si="2"/>
        <v>0</v>
      </c>
      <c r="H103" s="248">
        <f t="shared" si="3"/>
        <v>1</v>
      </c>
      <c r="I103" s="355"/>
    </row>
    <row r="104" spans="1:9">
      <c r="A104" s="194" t="s">
        <v>2961</v>
      </c>
      <c r="B104" s="152" t="s">
        <v>2962</v>
      </c>
      <c r="C104" s="147">
        <v>0</v>
      </c>
      <c r="D104" s="147">
        <v>0</v>
      </c>
      <c r="E104" s="147">
        <v>0</v>
      </c>
      <c r="F104" s="147">
        <v>1</v>
      </c>
      <c r="G104" s="248">
        <f t="shared" si="2"/>
        <v>0</v>
      </c>
      <c r="H104" s="248">
        <f t="shared" si="3"/>
        <v>1</v>
      </c>
      <c r="I104" s="355"/>
    </row>
    <row r="105" spans="1:9">
      <c r="A105" s="194" t="s">
        <v>2393</v>
      </c>
      <c r="B105" s="152" t="s">
        <v>2394</v>
      </c>
      <c r="C105" s="147">
        <v>0</v>
      </c>
      <c r="D105" s="147">
        <v>0</v>
      </c>
      <c r="E105" s="147">
        <v>0</v>
      </c>
      <c r="F105" s="147">
        <v>1</v>
      </c>
      <c r="G105" s="248">
        <f t="shared" si="2"/>
        <v>0</v>
      </c>
      <c r="H105" s="248">
        <f t="shared" si="3"/>
        <v>1</v>
      </c>
      <c r="I105" s="356"/>
    </row>
    <row r="106" spans="1:9">
      <c r="A106" s="192" t="s">
        <v>2403</v>
      </c>
      <c r="B106" s="154" t="s">
        <v>2404</v>
      </c>
      <c r="C106" s="147">
        <v>0</v>
      </c>
      <c r="D106" s="147">
        <v>0</v>
      </c>
      <c r="E106" s="147">
        <v>0</v>
      </c>
      <c r="F106" s="147">
        <v>1</v>
      </c>
      <c r="G106" s="248">
        <f t="shared" si="2"/>
        <v>0</v>
      </c>
      <c r="H106" s="248">
        <f t="shared" si="3"/>
        <v>1</v>
      </c>
      <c r="I106" s="356"/>
    </row>
    <row r="107" spans="1:9">
      <c r="A107" s="192" t="s">
        <v>2553</v>
      </c>
      <c r="B107" s="154" t="s">
        <v>2554</v>
      </c>
      <c r="C107" s="147">
        <v>0</v>
      </c>
      <c r="D107" s="147">
        <v>0</v>
      </c>
      <c r="E107" s="147">
        <v>0</v>
      </c>
      <c r="F107" s="147">
        <v>1</v>
      </c>
      <c r="G107" s="248">
        <f t="shared" si="2"/>
        <v>0</v>
      </c>
      <c r="H107" s="248">
        <f t="shared" si="3"/>
        <v>1</v>
      </c>
      <c r="I107" s="355"/>
    </row>
    <row r="108" spans="1:9">
      <c r="A108" s="192" t="s">
        <v>6113</v>
      </c>
      <c r="B108" s="154" t="s">
        <v>6114</v>
      </c>
      <c r="C108" s="147">
        <v>0</v>
      </c>
      <c r="D108" s="147">
        <v>0</v>
      </c>
      <c r="E108" s="147">
        <v>1</v>
      </c>
      <c r="F108" s="147">
        <v>1</v>
      </c>
      <c r="G108" s="248">
        <f t="shared" si="2"/>
        <v>1</v>
      </c>
      <c r="H108" s="248">
        <f t="shared" si="3"/>
        <v>1</v>
      </c>
      <c r="I108" s="355"/>
    </row>
    <row r="109" spans="1:9">
      <c r="A109" s="194" t="s">
        <v>6944</v>
      </c>
      <c r="B109" s="362" t="s">
        <v>6945</v>
      </c>
      <c r="C109" s="147">
        <v>7</v>
      </c>
      <c r="D109" s="147">
        <v>5</v>
      </c>
      <c r="E109" s="147">
        <v>0</v>
      </c>
      <c r="F109" s="147">
        <v>1</v>
      </c>
      <c r="G109" s="248">
        <f t="shared" si="2"/>
        <v>7</v>
      </c>
      <c r="H109" s="248">
        <f t="shared" si="3"/>
        <v>6</v>
      </c>
      <c r="I109" s="355"/>
    </row>
    <row r="110" spans="1:9">
      <c r="A110" s="316" t="s">
        <v>3472</v>
      </c>
      <c r="B110" s="317" t="s">
        <v>3473</v>
      </c>
      <c r="C110" s="147">
        <v>15016</v>
      </c>
      <c r="D110" s="147">
        <v>15016</v>
      </c>
      <c r="E110" s="147">
        <v>2639</v>
      </c>
      <c r="F110" s="147">
        <v>2639</v>
      </c>
      <c r="G110" s="248">
        <f t="shared" si="2"/>
        <v>17655</v>
      </c>
      <c r="H110" s="248">
        <f t="shared" si="3"/>
        <v>17655</v>
      </c>
      <c r="I110" s="356"/>
    </row>
    <row r="111" spans="1:9">
      <c r="A111" s="194" t="s">
        <v>6117</v>
      </c>
      <c r="B111" s="152" t="s">
        <v>6118</v>
      </c>
      <c r="C111" s="147">
        <v>0</v>
      </c>
      <c r="D111" s="147">
        <v>0</v>
      </c>
      <c r="E111" s="147">
        <v>1158</v>
      </c>
      <c r="F111" s="147">
        <v>1158</v>
      </c>
      <c r="G111" s="248">
        <f t="shared" si="2"/>
        <v>1158</v>
      </c>
      <c r="H111" s="248">
        <f t="shared" si="3"/>
        <v>1158</v>
      </c>
      <c r="I111" s="357"/>
    </row>
    <row r="112" spans="1:9">
      <c r="A112" s="282" t="s">
        <v>6119</v>
      </c>
      <c r="B112" s="152" t="s">
        <v>6120</v>
      </c>
      <c r="C112" s="147">
        <v>526</v>
      </c>
      <c r="D112" s="147">
        <v>526</v>
      </c>
      <c r="E112" s="147">
        <v>1</v>
      </c>
      <c r="F112" s="147">
        <v>1</v>
      </c>
      <c r="G112" s="248">
        <f t="shared" si="2"/>
        <v>527</v>
      </c>
      <c r="H112" s="248">
        <f t="shared" si="3"/>
        <v>527</v>
      </c>
      <c r="I112" s="356"/>
    </row>
    <row r="113" spans="1:9">
      <c r="A113" s="194" t="s">
        <v>6121</v>
      </c>
      <c r="B113" s="152" t="s">
        <v>6122</v>
      </c>
      <c r="C113" s="147">
        <v>563</v>
      </c>
      <c r="D113" s="147">
        <v>563</v>
      </c>
      <c r="E113" s="147">
        <v>1177</v>
      </c>
      <c r="F113" s="147">
        <v>1177</v>
      </c>
      <c r="G113" s="248">
        <f t="shared" si="2"/>
        <v>1740</v>
      </c>
      <c r="H113" s="248">
        <f t="shared" si="3"/>
        <v>1740</v>
      </c>
      <c r="I113" s="356"/>
    </row>
    <row r="114" spans="1:9">
      <c r="A114" s="194" t="s">
        <v>6123</v>
      </c>
      <c r="B114" s="152" t="s">
        <v>6124</v>
      </c>
      <c r="C114" s="147">
        <v>5</v>
      </c>
      <c r="D114" s="147">
        <v>5</v>
      </c>
      <c r="E114" s="147">
        <v>1</v>
      </c>
      <c r="F114" s="147">
        <v>1</v>
      </c>
      <c r="G114" s="248">
        <f t="shared" si="2"/>
        <v>6</v>
      </c>
      <c r="H114" s="248">
        <f t="shared" si="3"/>
        <v>6</v>
      </c>
      <c r="I114" s="356"/>
    </row>
    <row r="115" spans="1:9">
      <c r="A115" s="194" t="s">
        <v>6125</v>
      </c>
      <c r="B115" s="152" t="s">
        <v>6126</v>
      </c>
      <c r="C115" s="147">
        <v>558</v>
      </c>
      <c r="D115" s="147">
        <v>558</v>
      </c>
      <c r="E115" s="147">
        <v>20</v>
      </c>
      <c r="F115" s="147">
        <v>15</v>
      </c>
      <c r="G115" s="248">
        <f t="shared" si="2"/>
        <v>578</v>
      </c>
      <c r="H115" s="248">
        <f t="shared" si="3"/>
        <v>573</v>
      </c>
      <c r="I115" s="356"/>
    </row>
    <row r="116" spans="1:9">
      <c r="A116" s="193" t="s">
        <v>7078</v>
      </c>
      <c r="B116" s="363" t="s">
        <v>7079</v>
      </c>
      <c r="C116" s="147">
        <v>269</v>
      </c>
      <c r="D116" s="147">
        <v>269</v>
      </c>
      <c r="E116" s="147">
        <v>1156</v>
      </c>
      <c r="F116" s="147">
        <v>1156</v>
      </c>
      <c r="G116" s="248">
        <f t="shared" si="2"/>
        <v>1425</v>
      </c>
      <c r="H116" s="248">
        <f t="shared" si="3"/>
        <v>1425</v>
      </c>
      <c r="I116" s="356"/>
    </row>
    <row r="117" spans="1:9">
      <c r="A117" s="359" t="s">
        <v>6127</v>
      </c>
      <c r="B117" s="162" t="s">
        <v>6128</v>
      </c>
      <c r="C117" s="147">
        <v>37</v>
      </c>
      <c r="D117" s="147">
        <v>20</v>
      </c>
      <c r="E117" s="147">
        <v>8</v>
      </c>
      <c r="F117" s="147">
        <v>5</v>
      </c>
      <c r="G117" s="248">
        <f t="shared" si="2"/>
        <v>45</v>
      </c>
      <c r="H117" s="248">
        <f t="shared" si="3"/>
        <v>25</v>
      </c>
      <c r="I117" s="357"/>
    </row>
    <row r="118" spans="1:9">
      <c r="A118" s="194" t="s">
        <v>6129</v>
      </c>
      <c r="B118" s="152" t="s">
        <v>6130</v>
      </c>
      <c r="C118" s="147">
        <v>265</v>
      </c>
      <c r="D118" s="147">
        <v>265</v>
      </c>
      <c r="E118" s="147">
        <v>1</v>
      </c>
      <c r="F118" s="147">
        <v>2</v>
      </c>
      <c r="G118" s="248">
        <f t="shared" si="2"/>
        <v>266</v>
      </c>
      <c r="H118" s="248">
        <f t="shared" si="3"/>
        <v>267</v>
      </c>
      <c r="I118" s="357"/>
    </row>
    <row r="119" spans="1:9">
      <c r="A119" s="192" t="s">
        <v>6946</v>
      </c>
      <c r="B119" s="154" t="s">
        <v>7080</v>
      </c>
      <c r="C119" s="147">
        <v>0</v>
      </c>
      <c r="D119" s="147">
        <v>0</v>
      </c>
      <c r="E119" s="147">
        <v>0</v>
      </c>
      <c r="F119" s="147">
        <v>1</v>
      </c>
      <c r="G119" s="248">
        <f t="shared" si="2"/>
        <v>0</v>
      </c>
      <c r="H119" s="248">
        <f t="shared" si="3"/>
        <v>1</v>
      </c>
      <c r="I119" s="356"/>
    </row>
    <row r="120" spans="1:9">
      <c r="A120" s="194" t="s">
        <v>7081</v>
      </c>
      <c r="B120" s="152" t="s">
        <v>7082</v>
      </c>
      <c r="C120" s="147">
        <v>265</v>
      </c>
      <c r="D120" s="147">
        <v>265</v>
      </c>
      <c r="E120" s="147">
        <v>0</v>
      </c>
      <c r="F120" s="147">
        <v>1</v>
      </c>
      <c r="G120" s="248">
        <f t="shared" si="2"/>
        <v>265</v>
      </c>
      <c r="H120" s="248">
        <f t="shared" si="3"/>
        <v>266</v>
      </c>
      <c r="I120" s="355"/>
    </row>
    <row r="121" spans="1:9">
      <c r="A121" s="194" t="s">
        <v>7083</v>
      </c>
      <c r="B121" s="152" t="s">
        <v>7084</v>
      </c>
      <c r="C121" s="147">
        <v>266</v>
      </c>
      <c r="D121" s="147">
        <v>266</v>
      </c>
      <c r="E121" s="147">
        <v>0</v>
      </c>
      <c r="F121" s="147">
        <v>0</v>
      </c>
      <c r="G121" s="248">
        <f t="shared" si="2"/>
        <v>266</v>
      </c>
      <c r="H121" s="248">
        <f t="shared" si="3"/>
        <v>266</v>
      </c>
      <c r="I121" s="356"/>
    </row>
    <row r="122" spans="1:9">
      <c r="A122" s="194" t="s">
        <v>7085</v>
      </c>
      <c r="B122" s="362" t="s">
        <v>7086</v>
      </c>
      <c r="C122" s="147">
        <v>0</v>
      </c>
      <c r="D122" s="147">
        <v>2</v>
      </c>
      <c r="E122" s="147">
        <v>1</v>
      </c>
      <c r="F122" s="147">
        <v>1</v>
      </c>
      <c r="G122" s="248">
        <f t="shared" si="2"/>
        <v>1</v>
      </c>
      <c r="H122" s="248">
        <f t="shared" si="3"/>
        <v>3</v>
      </c>
      <c r="I122" s="356"/>
    </row>
    <row r="123" spans="1:9">
      <c r="A123" s="192" t="s">
        <v>7087</v>
      </c>
      <c r="B123" s="362" t="s">
        <v>7088</v>
      </c>
      <c r="C123" s="147">
        <v>0</v>
      </c>
      <c r="D123" s="147">
        <v>1</v>
      </c>
      <c r="E123" s="147">
        <v>0</v>
      </c>
      <c r="F123" s="147">
        <v>0</v>
      </c>
      <c r="G123" s="248">
        <f t="shared" si="2"/>
        <v>0</v>
      </c>
      <c r="H123" s="248">
        <f t="shared" si="3"/>
        <v>1</v>
      </c>
      <c r="I123" s="356"/>
    </row>
    <row r="124" spans="1:9">
      <c r="A124" s="194" t="s">
        <v>6131</v>
      </c>
      <c r="B124" s="152" t="s">
        <v>6132</v>
      </c>
      <c r="C124" s="147">
        <v>560</v>
      </c>
      <c r="D124" s="147">
        <v>560</v>
      </c>
      <c r="E124" s="147">
        <v>21</v>
      </c>
      <c r="F124" s="147">
        <v>15</v>
      </c>
      <c r="G124" s="248">
        <f t="shared" si="2"/>
        <v>581</v>
      </c>
      <c r="H124" s="248">
        <f t="shared" si="3"/>
        <v>575</v>
      </c>
      <c r="I124" s="356"/>
    </row>
    <row r="125" spans="1:9">
      <c r="A125" s="192" t="s">
        <v>5654</v>
      </c>
      <c r="B125" s="362" t="s">
        <v>7089</v>
      </c>
      <c r="C125" s="147">
        <v>0</v>
      </c>
      <c r="D125" s="147">
        <v>1</v>
      </c>
      <c r="E125" s="147">
        <v>0</v>
      </c>
      <c r="F125" s="147">
        <v>1</v>
      </c>
      <c r="G125" s="248">
        <f t="shared" si="2"/>
        <v>0</v>
      </c>
      <c r="H125" s="248">
        <f t="shared" si="3"/>
        <v>2</v>
      </c>
      <c r="I125" s="356"/>
    </row>
    <row r="126" spans="1:9">
      <c r="A126" s="194" t="s">
        <v>6133</v>
      </c>
      <c r="B126" s="152" t="s">
        <v>6134</v>
      </c>
      <c r="C126" s="147">
        <v>2</v>
      </c>
      <c r="D126" s="147">
        <v>2</v>
      </c>
      <c r="E126" s="147">
        <v>9</v>
      </c>
      <c r="F126" s="147">
        <v>5</v>
      </c>
      <c r="G126" s="248">
        <f t="shared" si="2"/>
        <v>11</v>
      </c>
      <c r="H126" s="248">
        <f t="shared" si="3"/>
        <v>7</v>
      </c>
      <c r="I126" s="356"/>
    </row>
    <row r="127" spans="1:9">
      <c r="A127" s="194" t="s">
        <v>2181</v>
      </c>
      <c r="B127" s="152" t="s">
        <v>2182</v>
      </c>
      <c r="C127" s="147">
        <v>257</v>
      </c>
      <c r="D127" s="147">
        <v>257</v>
      </c>
      <c r="E127" s="147">
        <v>44</v>
      </c>
      <c r="F127" s="147">
        <v>40</v>
      </c>
      <c r="G127" s="248">
        <f t="shared" si="2"/>
        <v>301</v>
      </c>
      <c r="H127" s="248">
        <f t="shared" si="3"/>
        <v>297</v>
      </c>
      <c r="I127" s="356"/>
    </row>
    <row r="128" spans="1:9">
      <c r="A128" s="194" t="s">
        <v>6155</v>
      </c>
      <c r="B128" s="362" t="s">
        <v>6156</v>
      </c>
      <c r="C128" s="147">
        <v>6</v>
      </c>
      <c r="D128" s="147">
        <v>1</v>
      </c>
      <c r="E128" s="147">
        <v>0</v>
      </c>
      <c r="F128" s="147">
        <v>0</v>
      </c>
      <c r="G128" s="248">
        <f t="shared" si="2"/>
        <v>6</v>
      </c>
      <c r="H128" s="248">
        <f t="shared" si="3"/>
        <v>1</v>
      </c>
      <c r="I128" s="356"/>
    </row>
    <row r="129" spans="1:9">
      <c r="A129" s="194" t="s">
        <v>2183</v>
      </c>
      <c r="B129" s="152" t="s">
        <v>2184</v>
      </c>
      <c r="C129" s="147">
        <v>78</v>
      </c>
      <c r="D129" s="147">
        <v>50</v>
      </c>
      <c r="E129" s="147">
        <v>1</v>
      </c>
      <c r="F129" s="147">
        <v>1</v>
      </c>
      <c r="G129" s="248">
        <f t="shared" si="2"/>
        <v>79</v>
      </c>
      <c r="H129" s="248">
        <f t="shared" si="3"/>
        <v>51</v>
      </c>
      <c r="I129" s="356"/>
    </row>
    <row r="130" spans="1:9">
      <c r="A130" s="194" t="s">
        <v>3166</v>
      </c>
      <c r="B130" s="152" t="s">
        <v>3167</v>
      </c>
      <c r="C130" s="147">
        <v>0</v>
      </c>
      <c r="D130" s="147">
        <v>2</v>
      </c>
      <c r="E130" s="147">
        <v>1</v>
      </c>
      <c r="F130" s="147">
        <v>1</v>
      </c>
      <c r="G130" s="248">
        <f t="shared" si="2"/>
        <v>1</v>
      </c>
      <c r="H130" s="248">
        <f t="shared" si="3"/>
        <v>3</v>
      </c>
      <c r="I130" s="356"/>
    </row>
    <row r="131" spans="1:9">
      <c r="A131" s="282" t="s">
        <v>5374</v>
      </c>
      <c r="B131" s="152" t="s">
        <v>5375</v>
      </c>
      <c r="C131" s="147">
        <v>38</v>
      </c>
      <c r="D131" s="147">
        <v>20</v>
      </c>
      <c r="E131" s="147">
        <v>5</v>
      </c>
      <c r="F131" s="147">
        <v>3</v>
      </c>
      <c r="G131" s="248">
        <f t="shared" si="2"/>
        <v>43</v>
      </c>
      <c r="H131" s="248">
        <f t="shared" si="3"/>
        <v>23</v>
      </c>
      <c r="I131" s="356"/>
    </row>
    <row r="132" spans="1:9">
      <c r="A132" s="282" t="s">
        <v>6881</v>
      </c>
      <c r="B132" s="362" t="s">
        <v>6882</v>
      </c>
      <c r="C132" s="147">
        <v>0</v>
      </c>
      <c r="D132" s="147">
        <v>1</v>
      </c>
      <c r="E132" s="147">
        <v>0</v>
      </c>
      <c r="F132" s="147">
        <v>1</v>
      </c>
      <c r="G132" s="248">
        <f t="shared" si="2"/>
        <v>0</v>
      </c>
      <c r="H132" s="248">
        <f t="shared" si="3"/>
        <v>2</v>
      </c>
      <c r="I132" s="356"/>
    </row>
    <row r="133" spans="1:9">
      <c r="A133" s="282" t="s">
        <v>7090</v>
      </c>
      <c r="B133" s="362" t="s">
        <v>7091</v>
      </c>
      <c r="C133" s="147">
        <v>0</v>
      </c>
      <c r="D133" s="147">
        <v>2</v>
      </c>
      <c r="E133" s="147">
        <v>1</v>
      </c>
      <c r="F133" s="147">
        <v>1</v>
      </c>
      <c r="G133" s="248">
        <f t="shared" si="2"/>
        <v>1</v>
      </c>
      <c r="H133" s="248">
        <f t="shared" si="3"/>
        <v>3</v>
      </c>
      <c r="I133" s="356"/>
    </row>
    <row r="134" spans="1:9">
      <c r="A134" s="282" t="s">
        <v>6883</v>
      </c>
      <c r="B134" s="362" t="s">
        <v>6884</v>
      </c>
      <c r="C134" s="147">
        <v>0</v>
      </c>
      <c r="D134" s="147">
        <v>1</v>
      </c>
      <c r="E134" s="147">
        <v>0</v>
      </c>
      <c r="F134" s="147">
        <v>1</v>
      </c>
      <c r="G134" s="248">
        <f t="shared" si="2"/>
        <v>0</v>
      </c>
      <c r="H134" s="248">
        <f t="shared" si="3"/>
        <v>2</v>
      </c>
      <c r="I134" s="356"/>
    </row>
    <row r="135" spans="1:9">
      <c r="A135" s="282" t="s">
        <v>7092</v>
      </c>
      <c r="B135" s="362" t="s">
        <v>7093</v>
      </c>
      <c r="C135" s="147">
        <v>0</v>
      </c>
      <c r="D135" s="147">
        <v>1</v>
      </c>
      <c r="E135" s="147">
        <v>1</v>
      </c>
      <c r="F135" s="147">
        <v>1</v>
      </c>
      <c r="G135" s="248">
        <f t="shared" si="2"/>
        <v>1</v>
      </c>
      <c r="H135" s="248">
        <f t="shared" si="3"/>
        <v>2</v>
      </c>
      <c r="I135" s="356"/>
    </row>
    <row r="136" spans="1:9">
      <c r="A136" s="282" t="s">
        <v>6161</v>
      </c>
      <c r="B136" s="152" t="s">
        <v>6162</v>
      </c>
      <c r="C136" s="147">
        <v>0</v>
      </c>
      <c r="D136" s="147">
        <v>0</v>
      </c>
      <c r="E136" s="147">
        <v>0</v>
      </c>
      <c r="F136" s="147">
        <v>2</v>
      </c>
      <c r="G136" s="248">
        <f t="shared" si="2"/>
        <v>0</v>
      </c>
      <c r="H136" s="248">
        <f t="shared" si="3"/>
        <v>2</v>
      </c>
      <c r="I136" s="356"/>
    </row>
    <row r="137" spans="1:9">
      <c r="A137" s="282" t="s">
        <v>2559</v>
      </c>
      <c r="B137" s="152" t="s">
        <v>2560</v>
      </c>
      <c r="C137" s="147">
        <v>0</v>
      </c>
      <c r="D137" s="147">
        <v>0</v>
      </c>
      <c r="E137" s="147">
        <v>25</v>
      </c>
      <c r="F137" s="147">
        <v>15</v>
      </c>
      <c r="G137" s="248">
        <f t="shared" ref="G137:G200" si="4">C137+E137</f>
        <v>25</v>
      </c>
      <c r="H137" s="248">
        <f t="shared" ref="H137:H200" si="5">D137+F137</f>
        <v>15</v>
      </c>
      <c r="I137" s="356"/>
    </row>
    <row r="138" spans="1:9">
      <c r="A138" s="282" t="s">
        <v>2185</v>
      </c>
      <c r="B138" s="152" t="s">
        <v>2186</v>
      </c>
      <c r="C138" s="147">
        <v>0</v>
      </c>
      <c r="D138" s="147">
        <v>0</v>
      </c>
      <c r="E138" s="147">
        <v>926</v>
      </c>
      <c r="F138" s="147">
        <v>926</v>
      </c>
      <c r="G138" s="248">
        <f t="shared" si="4"/>
        <v>926</v>
      </c>
      <c r="H138" s="248">
        <f t="shared" si="5"/>
        <v>926</v>
      </c>
      <c r="I138" s="356"/>
    </row>
    <row r="139" spans="1:9">
      <c r="A139" s="192" t="s">
        <v>2187</v>
      </c>
      <c r="B139" s="154" t="s">
        <v>2188</v>
      </c>
      <c r="C139" s="147">
        <v>0</v>
      </c>
      <c r="D139" s="147">
        <v>0</v>
      </c>
      <c r="E139" s="147">
        <v>1</v>
      </c>
      <c r="F139" s="147">
        <v>1</v>
      </c>
      <c r="G139" s="248">
        <f t="shared" si="4"/>
        <v>1</v>
      </c>
      <c r="H139" s="248">
        <f t="shared" si="5"/>
        <v>1</v>
      </c>
      <c r="I139" s="356"/>
    </row>
    <row r="140" spans="1:9">
      <c r="A140" s="316" t="s">
        <v>6163</v>
      </c>
      <c r="B140" s="317" t="s">
        <v>6164</v>
      </c>
      <c r="C140" s="147">
        <v>110</v>
      </c>
      <c r="D140" s="147">
        <v>100</v>
      </c>
      <c r="E140" s="147">
        <v>0</v>
      </c>
      <c r="F140" s="147">
        <v>1</v>
      </c>
      <c r="G140" s="248">
        <f t="shared" si="4"/>
        <v>110</v>
      </c>
      <c r="H140" s="248">
        <f t="shared" si="5"/>
        <v>101</v>
      </c>
      <c r="I140" s="355"/>
    </row>
    <row r="141" spans="1:9">
      <c r="A141" s="316" t="s">
        <v>6993</v>
      </c>
      <c r="B141" s="362" t="s">
        <v>6994</v>
      </c>
      <c r="C141" s="147">
        <v>0</v>
      </c>
      <c r="D141" s="147">
        <v>3</v>
      </c>
      <c r="E141" s="147">
        <v>0</v>
      </c>
      <c r="F141" s="147">
        <v>1</v>
      </c>
      <c r="G141" s="248">
        <f t="shared" si="4"/>
        <v>0</v>
      </c>
      <c r="H141" s="248">
        <f t="shared" si="5"/>
        <v>4</v>
      </c>
      <c r="I141" s="357"/>
    </row>
    <row r="142" spans="1:9" ht="24">
      <c r="A142" s="316" t="s">
        <v>6948</v>
      </c>
      <c r="B142" s="362" t="s">
        <v>7094</v>
      </c>
      <c r="C142" s="147">
        <v>0</v>
      </c>
      <c r="D142" s="147">
        <v>0</v>
      </c>
      <c r="E142" s="147">
        <v>0</v>
      </c>
      <c r="F142" s="147">
        <v>1</v>
      </c>
      <c r="G142" s="248">
        <f t="shared" si="4"/>
        <v>0</v>
      </c>
      <c r="H142" s="248">
        <f t="shared" si="5"/>
        <v>1</v>
      </c>
      <c r="I142" s="357"/>
    </row>
    <row r="143" spans="1:9" ht="24">
      <c r="A143" s="316" t="s">
        <v>7095</v>
      </c>
      <c r="B143" s="362" t="s">
        <v>7096</v>
      </c>
      <c r="C143" s="147">
        <v>0</v>
      </c>
      <c r="D143" s="147">
        <v>0</v>
      </c>
      <c r="E143" s="147">
        <v>0</v>
      </c>
      <c r="F143" s="147">
        <v>1</v>
      </c>
      <c r="G143" s="248">
        <f t="shared" si="4"/>
        <v>0</v>
      </c>
      <c r="H143" s="248">
        <f t="shared" si="5"/>
        <v>1</v>
      </c>
      <c r="I143" s="357"/>
    </row>
    <row r="144" spans="1:9">
      <c r="A144" s="194" t="s">
        <v>3951</v>
      </c>
      <c r="B144" s="152" t="s">
        <v>3952</v>
      </c>
      <c r="C144" s="147">
        <v>0</v>
      </c>
      <c r="D144" s="147">
        <v>0</v>
      </c>
      <c r="E144" s="147">
        <v>0</v>
      </c>
      <c r="F144" s="147">
        <v>1</v>
      </c>
      <c r="G144" s="248">
        <f t="shared" si="4"/>
        <v>0</v>
      </c>
      <c r="H144" s="248">
        <f t="shared" si="5"/>
        <v>1</v>
      </c>
      <c r="I144" s="357"/>
    </row>
    <row r="145" spans="1:9" ht="24">
      <c r="A145" s="359" t="s">
        <v>3963</v>
      </c>
      <c r="B145" s="205" t="s">
        <v>3964</v>
      </c>
      <c r="C145" s="147">
        <v>0</v>
      </c>
      <c r="D145" s="147">
        <v>0</v>
      </c>
      <c r="E145" s="147">
        <v>0</v>
      </c>
      <c r="F145" s="147">
        <v>1</v>
      </c>
      <c r="G145" s="248">
        <f t="shared" si="4"/>
        <v>0</v>
      </c>
      <c r="H145" s="248">
        <f t="shared" si="5"/>
        <v>1</v>
      </c>
      <c r="I145" s="356"/>
    </row>
    <row r="146" spans="1:9">
      <c r="A146" s="194" t="s">
        <v>3965</v>
      </c>
      <c r="B146" s="152" t="s">
        <v>3966</v>
      </c>
      <c r="C146" s="147">
        <v>0</v>
      </c>
      <c r="D146" s="147">
        <v>0</v>
      </c>
      <c r="E146" s="147">
        <v>0</v>
      </c>
      <c r="F146" s="147">
        <v>1</v>
      </c>
      <c r="G146" s="248">
        <f t="shared" si="4"/>
        <v>0</v>
      </c>
      <c r="H146" s="248">
        <f t="shared" si="5"/>
        <v>1</v>
      </c>
      <c r="I146" s="356"/>
    </row>
    <row r="147" spans="1:9">
      <c r="A147" s="282" t="s">
        <v>2189</v>
      </c>
      <c r="B147" s="152" t="s">
        <v>2190</v>
      </c>
      <c r="C147" s="147">
        <v>0</v>
      </c>
      <c r="D147" s="147">
        <v>0</v>
      </c>
      <c r="E147" s="147">
        <v>1811</v>
      </c>
      <c r="F147" s="147">
        <v>1811</v>
      </c>
      <c r="G147" s="248">
        <f t="shared" si="4"/>
        <v>1811</v>
      </c>
      <c r="H147" s="248">
        <f t="shared" si="5"/>
        <v>1811</v>
      </c>
      <c r="I147" s="356"/>
    </row>
    <row r="148" spans="1:9">
      <c r="A148" s="192" t="s">
        <v>5657</v>
      </c>
      <c r="B148" s="362" t="s">
        <v>5658</v>
      </c>
      <c r="C148" s="147">
        <v>0</v>
      </c>
      <c r="D148" s="147">
        <v>0</v>
      </c>
      <c r="E148" s="147">
        <v>0</v>
      </c>
      <c r="F148" s="147">
        <v>1</v>
      </c>
      <c r="G148" s="248">
        <f t="shared" si="4"/>
        <v>0</v>
      </c>
      <c r="H148" s="248">
        <f t="shared" si="5"/>
        <v>1</v>
      </c>
      <c r="I148" s="356"/>
    </row>
    <row r="149" spans="1:9">
      <c r="A149" s="78" t="s">
        <v>6176</v>
      </c>
      <c r="B149" s="12" t="s">
        <v>6177</v>
      </c>
      <c r="C149" s="147">
        <v>558</v>
      </c>
      <c r="D149" s="147">
        <v>558</v>
      </c>
      <c r="E149" s="147">
        <v>16</v>
      </c>
      <c r="F149" s="147">
        <v>10</v>
      </c>
      <c r="G149" s="248">
        <f t="shared" si="4"/>
        <v>574</v>
      </c>
      <c r="H149" s="248">
        <f t="shared" si="5"/>
        <v>568</v>
      </c>
      <c r="I149" s="355"/>
    </row>
    <row r="150" spans="1:9">
      <c r="A150" s="78" t="s">
        <v>6178</v>
      </c>
      <c r="B150" s="362" t="s">
        <v>6179</v>
      </c>
      <c r="C150" s="147">
        <v>0</v>
      </c>
      <c r="D150" s="147">
        <v>2</v>
      </c>
      <c r="E150" s="147">
        <v>0</v>
      </c>
      <c r="F150" s="147">
        <v>0</v>
      </c>
      <c r="G150" s="248">
        <f t="shared" si="4"/>
        <v>0</v>
      </c>
      <c r="H150" s="248">
        <f t="shared" si="5"/>
        <v>2</v>
      </c>
      <c r="I150" s="357"/>
    </row>
    <row r="151" spans="1:9">
      <c r="A151" s="282" t="s">
        <v>6180</v>
      </c>
      <c r="B151" s="152" t="s">
        <v>6181</v>
      </c>
      <c r="C151" s="147">
        <v>0</v>
      </c>
      <c r="D151" s="147">
        <v>2</v>
      </c>
      <c r="E151" s="147">
        <v>0</v>
      </c>
      <c r="F151" s="147">
        <v>0</v>
      </c>
      <c r="G151" s="248">
        <f t="shared" si="4"/>
        <v>0</v>
      </c>
      <c r="H151" s="248">
        <f t="shared" si="5"/>
        <v>2</v>
      </c>
      <c r="I151" s="357"/>
    </row>
    <row r="152" spans="1:9">
      <c r="A152" s="282" t="s">
        <v>6182</v>
      </c>
      <c r="B152" s="152" t="s">
        <v>6183</v>
      </c>
      <c r="C152" s="147">
        <v>36</v>
      </c>
      <c r="D152" s="147">
        <v>25</v>
      </c>
      <c r="E152" s="147">
        <v>5</v>
      </c>
      <c r="F152" s="147">
        <v>3</v>
      </c>
      <c r="G152" s="248">
        <f t="shared" si="4"/>
        <v>41</v>
      </c>
      <c r="H152" s="248">
        <f t="shared" si="5"/>
        <v>28</v>
      </c>
      <c r="I152" s="356"/>
    </row>
    <row r="153" spans="1:9" ht="24">
      <c r="A153" s="282" t="s">
        <v>3967</v>
      </c>
      <c r="B153" s="152" t="s">
        <v>3968</v>
      </c>
      <c r="C153" s="147">
        <v>0</v>
      </c>
      <c r="D153" s="147">
        <v>0</v>
      </c>
      <c r="E153" s="147">
        <v>22</v>
      </c>
      <c r="F153" s="147">
        <v>10</v>
      </c>
      <c r="G153" s="248">
        <f t="shared" si="4"/>
        <v>22</v>
      </c>
      <c r="H153" s="248">
        <f t="shared" si="5"/>
        <v>10</v>
      </c>
      <c r="I153" s="356"/>
    </row>
    <row r="154" spans="1:9">
      <c r="A154" s="282" t="s">
        <v>2191</v>
      </c>
      <c r="B154" s="152" t="s">
        <v>2192</v>
      </c>
      <c r="C154" s="147">
        <v>0</v>
      </c>
      <c r="D154" s="147">
        <v>0</v>
      </c>
      <c r="E154" s="147">
        <v>16</v>
      </c>
      <c r="F154" s="147">
        <v>20</v>
      </c>
      <c r="G154" s="248">
        <f t="shared" si="4"/>
        <v>16</v>
      </c>
      <c r="H154" s="248">
        <f t="shared" si="5"/>
        <v>20</v>
      </c>
      <c r="I154" s="356"/>
    </row>
    <row r="155" spans="1:9">
      <c r="A155" s="192" t="s">
        <v>5400</v>
      </c>
      <c r="B155" s="154" t="s">
        <v>5401</v>
      </c>
      <c r="C155" s="147">
        <v>0</v>
      </c>
      <c r="D155" s="147">
        <v>0</v>
      </c>
      <c r="E155" s="147">
        <v>6</v>
      </c>
      <c r="F155" s="147">
        <v>5</v>
      </c>
      <c r="G155" s="248">
        <f t="shared" si="4"/>
        <v>6</v>
      </c>
      <c r="H155" s="248">
        <f t="shared" si="5"/>
        <v>5</v>
      </c>
      <c r="I155" s="356"/>
    </row>
    <row r="156" spans="1:9" ht="24">
      <c r="A156" s="282" t="s">
        <v>2193</v>
      </c>
      <c r="B156" s="152" t="s">
        <v>2194</v>
      </c>
      <c r="C156" s="147">
        <v>0</v>
      </c>
      <c r="D156" s="147">
        <v>0</v>
      </c>
      <c r="E156" s="147">
        <v>1120</v>
      </c>
      <c r="F156" s="147">
        <v>1120</v>
      </c>
      <c r="G156" s="248">
        <f t="shared" si="4"/>
        <v>1120</v>
      </c>
      <c r="H156" s="248">
        <f t="shared" si="5"/>
        <v>1120</v>
      </c>
      <c r="I156" s="355"/>
    </row>
    <row r="157" spans="1:9">
      <c r="A157" s="192" t="s">
        <v>5659</v>
      </c>
      <c r="B157" s="154" t="s">
        <v>5660</v>
      </c>
      <c r="C157" s="147">
        <v>0</v>
      </c>
      <c r="D157" s="147">
        <v>0</v>
      </c>
      <c r="E157" s="147">
        <v>1</v>
      </c>
      <c r="F157" s="147">
        <v>5</v>
      </c>
      <c r="G157" s="248">
        <f t="shared" si="4"/>
        <v>1</v>
      </c>
      <c r="H157" s="248">
        <f t="shared" si="5"/>
        <v>5</v>
      </c>
      <c r="I157" s="356"/>
    </row>
    <row r="158" spans="1:9">
      <c r="A158" s="7" t="s">
        <v>5131</v>
      </c>
      <c r="B158" s="120" t="s">
        <v>5132</v>
      </c>
      <c r="C158" s="147">
        <v>0</v>
      </c>
      <c r="D158" s="147">
        <v>0</v>
      </c>
      <c r="E158" s="147">
        <v>1</v>
      </c>
      <c r="F158" s="147">
        <v>2</v>
      </c>
      <c r="G158" s="248">
        <f t="shared" si="4"/>
        <v>1</v>
      </c>
      <c r="H158" s="248">
        <f t="shared" si="5"/>
        <v>2</v>
      </c>
      <c r="I158" s="355"/>
    </row>
    <row r="159" spans="1:9">
      <c r="A159" s="282" t="s">
        <v>3205</v>
      </c>
      <c r="B159" s="152" t="s">
        <v>3206</v>
      </c>
      <c r="C159" s="147">
        <v>0</v>
      </c>
      <c r="D159" s="147">
        <v>0</v>
      </c>
      <c r="E159" s="147">
        <v>217</v>
      </c>
      <c r="F159" s="147">
        <v>150</v>
      </c>
      <c r="G159" s="248">
        <f t="shared" si="4"/>
        <v>217</v>
      </c>
      <c r="H159" s="248">
        <f t="shared" si="5"/>
        <v>150</v>
      </c>
      <c r="I159" s="356"/>
    </row>
    <row r="160" spans="1:9">
      <c r="A160" s="364" t="s">
        <v>2235</v>
      </c>
      <c r="B160" s="155" t="s">
        <v>2236</v>
      </c>
      <c r="C160" s="147">
        <v>0</v>
      </c>
      <c r="D160" s="147">
        <v>0</v>
      </c>
      <c r="E160" s="147">
        <v>0</v>
      </c>
      <c r="F160" s="147">
        <v>1</v>
      </c>
      <c r="G160" s="248">
        <f t="shared" si="4"/>
        <v>0</v>
      </c>
      <c r="H160" s="248">
        <f t="shared" si="5"/>
        <v>1</v>
      </c>
      <c r="I160" s="356"/>
    </row>
    <row r="161" spans="1:9">
      <c r="A161" s="282" t="s">
        <v>2195</v>
      </c>
      <c r="B161" s="152" t="s">
        <v>2196</v>
      </c>
      <c r="C161" s="147">
        <v>0</v>
      </c>
      <c r="D161" s="147">
        <v>0</v>
      </c>
      <c r="E161" s="147">
        <v>16565</v>
      </c>
      <c r="F161" s="147">
        <v>16565</v>
      </c>
      <c r="G161" s="248">
        <f t="shared" si="4"/>
        <v>16565</v>
      </c>
      <c r="H161" s="248">
        <f t="shared" si="5"/>
        <v>16565</v>
      </c>
      <c r="I161" s="356"/>
    </row>
    <row r="162" spans="1:9">
      <c r="A162" s="282" t="s">
        <v>2197</v>
      </c>
      <c r="B162" s="152" t="s">
        <v>2198</v>
      </c>
      <c r="C162" s="147">
        <v>0</v>
      </c>
      <c r="D162" s="147">
        <v>0</v>
      </c>
      <c r="E162" s="147">
        <v>1115</v>
      </c>
      <c r="F162" s="147">
        <v>1115</v>
      </c>
      <c r="G162" s="248">
        <f t="shared" si="4"/>
        <v>1115</v>
      </c>
      <c r="H162" s="248">
        <f t="shared" si="5"/>
        <v>1115</v>
      </c>
      <c r="I162" s="356"/>
    </row>
    <row r="163" spans="1:9">
      <c r="A163" s="282" t="s">
        <v>2237</v>
      </c>
      <c r="B163" s="152" t="s">
        <v>2238</v>
      </c>
      <c r="C163" s="147">
        <v>0</v>
      </c>
      <c r="D163" s="147">
        <v>0</v>
      </c>
      <c r="E163" s="147">
        <v>18</v>
      </c>
      <c r="F163" s="147">
        <v>15</v>
      </c>
      <c r="G163" s="248">
        <f t="shared" si="4"/>
        <v>18</v>
      </c>
      <c r="H163" s="248">
        <f t="shared" si="5"/>
        <v>15</v>
      </c>
      <c r="I163" s="356"/>
    </row>
    <row r="164" spans="1:9">
      <c r="A164" s="282" t="s">
        <v>2571</v>
      </c>
      <c r="B164" s="152" t="s">
        <v>2572</v>
      </c>
      <c r="C164" s="147">
        <v>0</v>
      </c>
      <c r="D164" s="147">
        <v>0</v>
      </c>
      <c r="E164" s="147">
        <v>81</v>
      </c>
      <c r="F164" s="147">
        <v>60</v>
      </c>
      <c r="G164" s="248">
        <f t="shared" si="4"/>
        <v>81</v>
      </c>
      <c r="H164" s="248">
        <f t="shared" si="5"/>
        <v>60</v>
      </c>
      <c r="I164" s="356"/>
    </row>
    <row r="165" spans="1:9">
      <c r="A165" s="282" t="s">
        <v>2199</v>
      </c>
      <c r="B165" s="152" t="s">
        <v>2200</v>
      </c>
      <c r="C165" s="147">
        <v>0</v>
      </c>
      <c r="D165" s="147">
        <v>0</v>
      </c>
      <c r="E165" s="147">
        <v>18</v>
      </c>
      <c r="F165" s="147">
        <v>15</v>
      </c>
      <c r="G165" s="248">
        <f t="shared" si="4"/>
        <v>18</v>
      </c>
      <c r="H165" s="248">
        <f t="shared" si="5"/>
        <v>15</v>
      </c>
      <c r="I165" s="356"/>
    </row>
    <row r="166" spans="1:9">
      <c r="A166" s="282" t="s">
        <v>2201</v>
      </c>
      <c r="B166" s="152" t="s">
        <v>2202</v>
      </c>
      <c r="C166" s="147">
        <v>0</v>
      </c>
      <c r="D166" s="147">
        <v>0</v>
      </c>
      <c r="E166" s="147">
        <v>1416</v>
      </c>
      <c r="F166" s="147">
        <v>1416</v>
      </c>
      <c r="G166" s="248">
        <f t="shared" si="4"/>
        <v>1416</v>
      </c>
      <c r="H166" s="248">
        <f t="shared" si="5"/>
        <v>1416</v>
      </c>
      <c r="I166" s="356"/>
    </row>
    <row r="167" spans="1:9" ht="24">
      <c r="A167" s="282" t="s">
        <v>2203</v>
      </c>
      <c r="B167" s="152" t="s">
        <v>2204</v>
      </c>
      <c r="C167" s="147">
        <v>0</v>
      </c>
      <c r="D167" s="147">
        <v>0</v>
      </c>
      <c r="E167" s="147">
        <v>35130</v>
      </c>
      <c r="F167" s="147">
        <v>35130</v>
      </c>
      <c r="G167" s="248">
        <f t="shared" si="4"/>
        <v>35130</v>
      </c>
      <c r="H167" s="248">
        <f t="shared" si="5"/>
        <v>35130</v>
      </c>
      <c r="I167" s="356"/>
    </row>
    <row r="168" spans="1:9">
      <c r="A168" s="282" t="s">
        <v>3476</v>
      </c>
      <c r="B168" s="152" t="s">
        <v>3477</v>
      </c>
      <c r="C168" s="147">
        <v>0</v>
      </c>
      <c r="D168" s="147">
        <v>0</v>
      </c>
      <c r="E168" s="147">
        <v>1</v>
      </c>
      <c r="F168" s="147">
        <v>3</v>
      </c>
      <c r="G168" s="248">
        <f t="shared" si="4"/>
        <v>1</v>
      </c>
      <c r="H168" s="248">
        <f t="shared" si="5"/>
        <v>3</v>
      </c>
      <c r="I168" s="356"/>
    </row>
    <row r="169" spans="1:9">
      <c r="A169" s="282" t="s">
        <v>2205</v>
      </c>
      <c r="B169" s="152" t="s">
        <v>2206</v>
      </c>
      <c r="C169" s="147">
        <v>0</v>
      </c>
      <c r="D169" s="147">
        <v>0</v>
      </c>
      <c r="E169" s="147">
        <v>670</v>
      </c>
      <c r="F169" s="147">
        <v>670</v>
      </c>
      <c r="G169" s="248">
        <f t="shared" si="4"/>
        <v>670</v>
      </c>
      <c r="H169" s="248">
        <f t="shared" si="5"/>
        <v>670</v>
      </c>
      <c r="I169" s="356"/>
    </row>
    <row r="170" spans="1:9">
      <c r="A170" s="282" t="s">
        <v>2207</v>
      </c>
      <c r="B170" s="152" t="s">
        <v>2208</v>
      </c>
      <c r="C170" s="147">
        <v>0</v>
      </c>
      <c r="D170" s="147">
        <v>0</v>
      </c>
      <c r="E170" s="147">
        <v>9</v>
      </c>
      <c r="F170" s="147">
        <v>5</v>
      </c>
      <c r="G170" s="248">
        <f t="shared" si="4"/>
        <v>9</v>
      </c>
      <c r="H170" s="248">
        <f t="shared" si="5"/>
        <v>5</v>
      </c>
      <c r="I170" s="356"/>
    </row>
    <row r="171" spans="1:9">
      <c r="A171" s="282" t="s">
        <v>2239</v>
      </c>
      <c r="B171" s="152" t="s">
        <v>2240</v>
      </c>
      <c r="C171" s="147">
        <v>0</v>
      </c>
      <c r="D171" s="147">
        <v>0</v>
      </c>
      <c r="E171" s="147">
        <v>0</v>
      </c>
      <c r="F171" s="147">
        <v>1</v>
      </c>
      <c r="G171" s="248">
        <f t="shared" si="4"/>
        <v>0</v>
      </c>
      <c r="H171" s="248">
        <f t="shared" si="5"/>
        <v>1</v>
      </c>
      <c r="I171" s="356"/>
    </row>
    <row r="172" spans="1:9">
      <c r="A172" s="282" t="s">
        <v>2573</v>
      </c>
      <c r="B172" s="152" t="s">
        <v>2574</v>
      </c>
      <c r="C172" s="147">
        <v>0</v>
      </c>
      <c r="D172" s="147">
        <v>0</v>
      </c>
      <c r="E172" s="147">
        <v>1156</v>
      </c>
      <c r="F172" s="147">
        <v>1156</v>
      </c>
      <c r="G172" s="248">
        <f t="shared" si="4"/>
        <v>1156</v>
      </c>
      <c r="H172" s="248">
        <f t="shared" si="5"/>
        <v>1156</v>
      </c>
      <c r="I172" s="356"/>
    </row>
    <row r="173" spans="1:9">
      <c r="A173" s="282" t="s">
        <v>5376</v>
      </c>
      <c r="B173" s="152" t="s">
        <v>5377</v>
      </c>
      <c r="C173" s="147">
        <v>0</v>
      </c>
      <c r="D173" s="147">
        <v>0</v>
      </c>
      <c r="E173" s="147">
        <v>18</v>
      </c>
      <c r="F173" s="147">
        <v>10</v>
      </c>
      <c r="G173" s="248">
        <f t="shared" si="4"/>
        <v>18</v>
      </c>
      <c r="H173" s="248">
        <f t="shared" si="5"/>
        <v>10</v>
      </c>
      <c r="I173" s="356"/>
    </row>
    <row r="174" spans="1:9" ht="24">
      <c r="A174" s="282" t="s">
        <v>2209</v>
      </c>
      <c r="B174" s="152" t="s">
        <v>2210</v>
      </c>
      <c r="C174" s="147">
        <v>0</v>
      </c>
      <c r="D174" s="147">
        <v>0</v>
      </c>
      <c r="E174" s="147">
        <v>11204</v>
      </c>
      <c r="F174" s="147">
        <v>11204</v>
      </c>
      <c r="G174" s="248">
        <f t="shared" si="4"/>
        <v>11204</v>
      </c>
      <c r="H174" s="248">
        <f t="shared" si="5"/>
        <v>11204</v>
      </c>
      <c r="I174" s="356"/>
    </row>
    <row r="175" spans="1:9">
      <c r="A175" s="282" t="s">
        <v>2575</v>
      </c>
      <c r="B175" s="152" t="s">
        <v>2576</v>
      </c>
      <c r="C175" s="147">
        <v>0</v>
      </c>
      <c r="D175" s="147">
        <v>0</v>
      </c>
      <c r="E175" s="147">
        <v>5</v>
      </c>
      <c r="F175" s="147">
        <v>5</v>
      </c>
      <c r="G175" s="248">
        <f t="shared" si="4"/>
        <v>5</v>
      </c>
      <c r="H175" s="248">
        <f t="shared" si="5"/>
        <v>5</v>
      </c>
      <c r="I175" s="356"/>
    </row>
    <row r="176" spans="1:9">
      <c r="A176" s="282" t="s">
        <v>2577</v>
      </c>
      <c r="B176" s="152" t="s">
        <v>2578</v>
      </c>
      <c r="C176" s="147">
        <v>0</v>
      </c>
      <c r="D176" s="147">
        <v>0</v>
      </c>
      <c r="E176" s="147">
        <v>0</v>
      </c>
      <c r="F176" s="147">
        <v>2</v>
      </c>
      <c r="G176" s="248">
        <f t="shared" si="4"/>
        <v>0</v>
      </c>
      <c r="H176" s="248">
        <f t="shared" si="5"/>
        <v>2</v>
      </c>
      <c r="I176" s="356"/>
    </row>
    <row r="177" spans="1:9">
      <c r="A177" s="282" t="s">
        <v>2579</v>
      </c>
      <c r="B177" s="152" t="s">
        <v>2580</v>
      </c>
      <c r="C177" s="147">
        <v>0</v>
      </c>
      <c r="D177" s="147">
        <v>0</v>
      </c>
      <c r="E177" s="147">
        <v>0</v>
      </c>
      <c r="F177" s="147">
        <v>2</v>
      </c>
      <c r="G177" s="248">
        <f t="shared" si="4"/>
        <v>0</v>
      </c>
      <c r="H177" s="248">
        <f t="shared" si="5"/>
        <v>2</v>
      </c>
      <c r="I177" s="356"/>
    </row>
    <row r="178" spans="1:9" ht="24">
      <c r="A178" s="282" t="s">
        <v>2581</v>
      </c>
      <c r="B178" s="152" t="s">
        <v>2582</v>
      </c>
      <c r="C178" s="147">
        <v>0</v>
      </c>
      <c r="D178" s="147">
        <v>0</v>
      </c>
      <c r="E178" s="147">
        <v>2</v>
      </c>
      <c r="F178" s="147">
        <v>3</v>
      </c>
      <c r="G178" s="248">
        <f t="shared" si="4"/>
        <v>2</v>
      </c>
      <c r="H178" s="248">
        <f t="shared" si="5"/>
        <v>3</v>
      </c>
      <c r="I178" s="356"/>
    </row>
    <row r="179" spans="1:9">
      <c r="A179" s="282" t="s">
        <v>3207</v>
      </c>
      <c r="B179" s="152" t="s">
        <v>3208</v>
      </c>
      <c r="C179" s="147">
        <v>0</v>
      </c>
      <c r="D179" s="147">
        <v>0</v>
      </c>
      <c r="E179" s="147">
        <v>22</v>
      </c>
      <c r="F179" s="147">
        <v>15</v>
      </c>
      <c r="G179" s="248">
        <f t="shared" si="4"/>
        <v>22</v>
      </c>
      <c r="H179" s="248">
        <f t="shared" si="5"/>
        <v>15</v>
      </c>
      <c r="I179" s="356"/>
    </row>
    <row r="180" spans="1:9">
      <c r="A180" s="282" t="s">
        <v>2241</v>
      </c>
      <c r="B180" s="152" t="s">
        <v>2242</v>
      </c>
      <c r="C180" s="147">
        <v>0</v>
      </c>
      <c r="D180" s="147">
        <v>0</v>
      </c>
      <c r="E180" s="147">
        <v>0</v>
      </c>
      <c r="F180" s="147">
        <v>1</v>
      </c>
      <c r="G180" s="248">
        <f t="shared" si="4"/>
        <v>0</v>
      </c>
      <c r="H180" s="248">
        <f t="shared" si="5"/>
        <v>1</v>
      </c>
      <c r="I180" s="356"/>
    </row>
    <row r="181" spans="1:9">
      <c r="A181" s="282" t="s">
        <v>2211</v>
      </c>
      <c r="B181" s="152" t="s">
        <v>2212</v>
      </c>
      <c r="C181" s="147">
        <v>0</v>
      </c>
      <c r="D181" s="147">
        <v>0</v>
      </c>
      <c r="E181" s="147">
        <v>1110</v>
      </c>
      <c r="F181" s="147">
        <v>1110</v>
      </c>
      <c r="G181" s="248">
        <f t="shared" si="4"/>
        <v>1110</v>
      </c>
      <c r="H181" s="248">
        <f t="shared" si="5"/>
        <v>1110</v>
      </c>
      <c r="I181" s="356"/>
    </row>
    <row r="182" spans="1:9">
      <c r="A182" s="282" t="s">
        <v>2583</v>
      </c>
      <c r="B182" s="152" t="s">
        <v>2584</v>
      </c>
      <c r="C182" s="147">
        <v>0</v>
      </c>
      <c r="D182" s="147">
        <v>0</v>
      </c>
      <c r="E182" s="147">
        <v>6</v>
      </c>
      <c r="F182" s="147">
        <v>5</v>
      </c>
      <c r="G182" s="248">
        <f t="shared" si="4"/>
        <v>6</v>
      </c>
      <c r="H182" s="248">
        <f t="shared" si="5"/>
        <v>5</v>
      </c>
      <c r="I182" s="356"/>
    </row>
    <row r="183" spans="1:9">
      <c r="A183" s="282" t="s">
        <v>5133</v>
      </c>
      <c r="B183" s="152" t="s">
        <v>5134</v>
      </c>
      <c r="C183" s="147">
        <v>0</v>
      </c>
      <c r="D183" s="147">
        <v>0</v>
      </c>
      <c r="E183" s="147">
        <v>4</v>
      </c>
      <c r="F183" s="147">
        <v>3</v>
      </c>
      <c r="G183" s="248">
        <f t="shared" si="4"/>
        <v>4</v>
      </c>
      <c r="H183" s="248">
        <f t="shared" si="5"/>
        <v>3</v>
      </c>
      <c r="I183" s="356"/>
    </row>
    <row r="184" spans="1:9">
      <c r="A184" s="282" t="s">
        <v>3971</v>
      </c>
      <c r="B184" s="152" t="s">
        <v>3972</v>
      </c>
      <c r="C184" s="147">
        <v>0</v>
      </c>
      <c r="D184" s="147">
        <v>0</v>
      </c>
      <c r="E184" s="147">
        <v>0</v>
      </c>
      <c r="F184" s="147">
        <v>1</v>
      </c>
      <c r="G184" s="248">
        <f t="shared" si="4"/>
        <v>0</v>
      </c>
      <c r="H184" s="248">
        <f t="shared" si="5"/>
        <v>1</v>
      </c>
      <c r="I184" s="356"/>
    </row>
    <row r="185" spans="1:9">
      <c r="A185" s="282" t="s">
        <v>2213</v>
      </c>
      <c r="B185" s="152" t="s">
        <v>2214</v>
      </c>
      <c r="C185" s="147">
        <v>0</v>
      </c>
      <c r="D185" s="147">
        <v>0</v>
      </c>
      <c r="E185" s="147">
        <v>38</v>
      </c>
      <c r="F185" s="147">
        <v>20</v>
      </c>
      <c r="G185" s="248">
        <f t="shared" si="4"/>
        <v>38</v>
      </c>
      <c r="H185" s="248">
        <f t="shared" si="5"/>
        <v>20</v>
      </c>
      <c r="I185" s="356"/>
    </row>
    <row r="186" spans="1:9">
      <c r="A186" s="282" t="s">
        <v>3478</v>
      </c>
      <c r="B186" s="152" t="s">
        <v>3479</v>
      </c>
      <c r="C186" s="147">
        <v>0</v>
      </c>
      <c r="D186" s="147">
        <v>0</v>
      </c>
      <c r="E186" s="147">
        <v>0</v>
      </c>
      <c r="F186" s="147">
        <v>5</v>
      </c>
      <c r="G186" s="248">
        <f t="shared" si="4"/>
        <v>0</v>
      </c>
      <c r="H186" s="248">
        <f t="shared" si="5"/>
        <v>5</v>
      </c>
      <c r="I186" s="356"/>
    </row>
    <row r="187" spans="1:9" ht="24">
      <c r="A187" s="282" t="s">
        <v>2215</v>
      </c>
      <c r="B187" s="152" t="s">
        <v>2216</v>
      </c>
      <c r="C187" s="147">
        <v>2</v>
      </c>
      <c r="D187" s="147">
        <v>10</v>
      </c>
      <c r="E187" s="147">
        <v>30668</v>
      </c>
      <c r="F187" s="147">
        <v>30668</v>
      </c>
      <c r="G187" s="248">
        <f t="shared" si="4"/>
        <v>30670</v>
      </c>
      <c r="H187" s="248">
        <f t="shared" si="5"/>
        <v>30678</v>
      </c>
      <c r="I187" s="356"/>
    </row>
    <row r="188" spans="1:9">
      <c r="A188" s="282" t="s">
        <v>3480</v>
      </c>
      <c r="B188" s="152" t="s">
        <v>3481</v>
      </c>
      <c r="C188" s="147">
        <v>0</v>
      </c>
      <c r="D188" s="147">
        <v>0</v>
      </c>
      <c r="E188" s="147">
        <v>0</v>
      </c>
      <c r="F188" s="147">
        <v>1</v>
      </c>
      <c r="G188" s="248">
        <f t="shared" si="4"/>
        <v>0</v>
      </c>
      <c r="H188" s="248">
        <f t="shared" si="5"/>
        <v>1</v>
      </c>
      <c r="I188" s="356"/>
    </row>
    <row r="189" spans="1:9">
      <c r="A189" s="282" t="s">
        <v>2585</v>
      </c>
      <c r="B189" s="152" t="s">
        <v>2586</v>
      </c>
      <c r="C189" s="147">
        <v>0</v>
      </c>
      <c r="D189" s="147">
        <v>0</v>
      </c>
      <c r="E189" s="147">
        <v>0</v>
      </c>
      <c r="F189" s="147">
        <v>1</v>
      </c>
      <c r="G189" s="248">
        <f t="shared" si="4"/>
        <v>0</v>
      </c>
      <c r="H189" s="248">
        <f t="shared" si="5"/>
        <v>1</v>
      </c>
      <c r="I189" s="356"/>
    </row>
    <row r="190" spans="1:9" ht="24">
      <c r="A190" s="282" t="s">
        <v>2587</v>
      </c>
      <c r="B190" s="152" t="s">
        <v>2588</v>
      </c>
      <c r="C190" s="147">
        <v>0</v>
      </c>
      <c r="D190" s="147">
        <v>0</v>
      </c>
      <c r="E190" s="147">
        <v>0</v>
      </c>
      <c r="F190" s="147">
        <v>1</v>
      </c>
      <c r="G190" s="248">
        <f t="shared" si="4"/>
        <v>0</v>
      </c>
      <c r="H190" s="248">
        <f t="shared" si="5"/>
        <v>1</v>
      </c>
      <c r="I190" s="356"/>
    </row>
    <row r="191" spans="1:9">
      <c r="A191" s="7" t="s">
        <v>7097</v>
      </c>
      <c r="B191" s="120" t="s">
        <v>7098</v>
      </c>
      <c r="C191" s="147">
        <v>0</v>
      </c>
      <c r="D191" s="147">
        <v>0</v>
      </c>
      <c r="E191" s="147">
        <v>0</v>
      </c>
      <c r="F191" s="147">
        <v>1</v>
      </c>
      <c r="G191" s="248">
        <f t="shared" si="4"/>
        <v>0</v>
      </c>
      <c r="H191" s="248">
        <f t="shared" si="5"/>
        <v>1</v>
      </c>
      <c r="I191" s="356"/>
    </row>
    <row r="192" spans="1:9">
      <c r="A192" s="7" t="s">
        <v>5404</v>
      </c>
      <c r="B192" s="120" t="s">
        <v>5405</v>
      </c>
      <c r="C192" s="147">
        <v>0</v>
      </c>
      <c r="D192" s="147">
        <v>0</v>
      </c>
      <c r="E192" s="147">
        <v>0</v>
      </c>
      <c r="F192" s="147">
        <v>1</v>
      </c>
      <c r="G192" s="248">
        <f t="shared" si="4"/>
        <v>0</v>
      </c>
      <c r="H192" s="248">
        <f t="shared" si="5"/>
        <v>1</v>
      </c>
      <c r="I192" s="357"/>
    </row>
    <row r="193" spans="1:9">
      <c r="A193" s="7" t="s">
        <v>2591</v>
      </c>
      <c r="B193" s="120" t="s">
        <v>2592</v>
      </c>
      <c r="C193" s="147">
        <v>0</v>
      </c>
      <c r="D193" s="147">
        <v>0</v>
      </c>
      <c r="E193" s="147">
        <v>0</v>
      </c>
      <c r="F193" s="147">
        <v>1</v>
      </c>
      <c r="G193" s="248">
        <f t="shared" si="4"/>
        <v>0</v>
      </c>
      <c r="H193" s="248">
        <f t="shared" si="5"/>
        <v>1</v>
      </c>
      <c r="I193" s="357"/>
    </row>
    <row r="194" spans="1:9" ht="24">
      <c r="A194" s="282" t="s">
        <v>2593</v>
      </c>
      <c r="B194" s="152" t="s">
        <v>2594</v>
      </c>
      <c r="C194" s="147">
        <v>0</v>
      </c>
      <c r="D194" s="147">
        <v>0</v>
      </c>
      <c r="E194" s="147">
        <v>287</v>
      </c>
      <c r="F194" s="147">
        <v>287</v>
      </c>
      <c r="G194" s="248">
        <f t="shared" si="4"/>
        <v>287</v>
      </c>
      <c r="H194" s="248">
        <f t="shared" si="5"/>
        <v>287</v>
      </c>
      <c r="I194" s="357"/>
    </row>
    <row r="195" spans="1:9" ht="24">
      <c r="A195" s="194" t="s">
        <v>6885</v>
      </c>
      <c r="B195" s="12" t="s">
        <v>6886</v>
      </c>
      <c r="C195" s="147">
        <v>0</v>
      </c>
      <c r="D195" s="147">
        <v>0</v>
      </c>
      <c r="E195" s="147">
        <v>0</v>
      </c>
      <c r="F195" s="147">
        <v>1</v>
      </c>
      <c r="G195" s="248">
        <f t="shared" si="4"/>
        <v>0</v>
      </c>
      <c r="H195" s="248">
        <f t="shared" si="5"/>
        <v>1</v>
      </c>
      <c r="I195" s="357"/>
    </row>
    <row r="196" spans="1:9" ht="24">
      <c r="A196" s="316" t="s">
        <v>7099</v>
      </c>
      <c r="B196" s="317" t="s">
        <v>7100</v>
      </c>
      <c r="C196" s="147">
        <v>0</v>
      </c>
      <c r="D196" s="147">
        <v>0</v>
      </c>
      <c r="E196" s="147">
        <v>0</v>
      </c>
      <c r="F196" s="147">
        <v>1</v>
      </c>
      <c r="G196" s="248">
        <f t="shared" si="4"/>
        <v>0</v>
      </c>
      <c r="H196" s="248">
        <f t="shared" si="5"/>
        <v>1</v>
      </c>
      <c r="I196" s="357"/>
    </row>
    <row r="197" spans="1:9" ht="24">
      <c r="A197" s="78" t="s">
        <v>7101</v>
      </c>
      <c r="B197" s="12" t="s">
        <v>7102</v>
      </c>
      <c r="C197" s="147">
        <v>36</v>
      </c>
      <c r="D197" s="147">
        <v>25</v>
      </c>
      <c r="E197" s="147">
        <v>9</v>
      </c>
      <c r="F197" s="147">
        <v>5</v>
      </c>
      <c r="G197" s="248">
        <f t="shared" si="4"/>
        <v>45</v>
      </c>
      <c r="H197" s="248">
        <f t="shared" si="5"/>
        <v>30</v>
      </c>
      <c r="I197" s="355"/>
    </row>
    <row r="198" spans="1:9" ht="24">
      <c r="A198" s="192" t="s">
        <v>6222</v>
      </c>
      <c r="B198" s="154" t="s">
        <v>6223</v>
      </c>
      <c r="C198" s="147">
        <v>0</v>
      </c>
      <c r="D198" s="365">
        <v>0</v>
      </c>
      <c r="E198" s="147">
        <v>29</v>
      </c>
      <c r="F198" s="365">
        <v>20</v>
      </c>
      <c r="G198" s="248">
        <f t="shared" si="4"/>
        <v>29</v>
      </c>
      <c r="H198" s="248">
        <f t="shared" si="5"/>
        <v>20</v>
      </c>
      <c r="I198" s="367"/>
    </row>
    <row r="199" spans="1:9" ht="24">
      <c r="A199" s="192" t="s">
        <v>2595</v>
      </c>
      <c r="B199" s="154" t="s">
        <v>2596</v>
      </c>
      <c r="C199" s="147">
        <v>0</v>
      </c>
      <c r="D199" s="365">
        <v>0</v>
      </c>
      <c r="E199" s="147">
        <v>0</v>
      </c>
      <c r="F199" s="365">
        <v>1</v>
      </c>
      <c r="G199" s="248">
        <f t="shared" si="4"/>
        <v>0</v>
      </c>
      <c r="H199" s="248">
        <f t="shared" si="5"/>
        <v>1</v>
      </c>
      <c r="I199" s="367"/>
    </row>
    <row r="200" spans="1:9">
      <c r="A200" s="349" t="s">
        <v>2111</v>
      </c>
      <c r="B200" s="348" t="s">
        <v>2112</v>
      </c>
      <c r="C200" s="147">
        <v>0</v>
      </c>
      <c r="D200" s="366">
        <v>0</v>
      </c>
      <c r="E200" s="147">
        <v>12</v>
      </c>
      <c r="F200" s="366">
        <v>5</v>
      </c>
      <c r="G200" s="248">
        <f t="shared" si="4"/>
        <v>12</v>
      </c>
      <c r="H200" s="248">
        <f t="shared" si="5"/>
        <v>5</v>
      </c>
      <c r="I200" s="355"/>
    </row>
    <row r="201" spans="1:9">
      <c r="A201" s="349" t="s">
        <v>6738</v>
      </c>
      <c r="B201" s="348" t="s">
        <v>6739</v>
      </c>
      <c r="C201" s="147">
        <v>0</v>
      </c>
      <c r="D201" s="147">
        <v>0</v>
      </c>
      <c r="E201" s="147">
        <v>16</v>
      </c>
      <c r="F201" s="147">
        <v>10</v>
      </c>
      <c r="G201" s="248">
        <f t="shared" ref="G201:G215" si="6">C201+E201</f>
        <v>16</v>
      </c>
      <c r="H201" s="248">
        <f t="shared" ref="H201:H215" si="7">D201+F201</f>
        <v>10</v>
      </c>
      <c r="I201" s="355"/>
    </row>
    <row r="202" spans="1:9">
      <c r="A202" s="349" t="s">
        <v>2297</v>
      </c>
      <c r="B202" s="348" t="s">
        <v>2298</v>
      </c>
      <c r="C202" s="147">
        <v>0</v>
      </c>
      <c r="D202" s="147">
        <v>0</v>
      </c>
      <c r="E202" s="147">
        <v>42</v>
      </c>
      <c r="F202" s="147">
        <v>20</v>
      </c>
      <c r="G202" s="248">
        <f t="shared" si="6"/>
        <v>42</v>
      </c>
      <c r="H202" s="248">
        <f t="shared" si="7"/>
        <v>20</v>
      </c>
      <c r="I202" s="355"/>
    </row>
    <row r="203" spans="1:9">
      <c r="A203" s="349" t="s">
        <v>5651</v>
      </c>
      <c r="B203" s="348" t="s">
        <v>5652</v>
      </c>
      <c r="C203" s="147">
        <v>0</v>
      </c>
      <c r="D203" s="147">
        <v>0</v>
      </c>
      <c r="E203" s="147">
        <v>1</v>
      </c>
      <c r="F203" s="147">
        <v>1</v>
      </c>
      <c r="G203" s="248">
        <f t="shared" si="6"/>
        <v>1</v>
      </c>
      <c r="H203" s="248">
        <f t="shared" si="7"/>
        <v>1</v>
      </c>
      <c r="I203" s="355"/>
    </row>
    <row r="204" spans="1:9" ht="24">
      <c r="A204" s="349" t="s">
        <v>1924</v>
      </c>
      <c r="B204" s="348" t="s">
        <v>1925</v>
      </c>
      <c r="C204" s="147">
        <v>0</v>
      </c>
      <c r="D204" s="147">
        <v>0</v>
      </c>
      <c r="E204" s="147">
        <v>3</v>
      </c>
      <c r="F204" s="147">
        <v>3</v>
      </c>
      <c r="G204" s="248">
        <f t="shared" si="6"/>
        <v>3</v>
      </c>
      <c r="H204" s="248">
        <f t="shared" si="7"/>
        <v>3</v>
      </c>
      <c r="I204" s="355"/>
    </row>
    <row r="205" spans="1:9">
      <c r="A205" s="349" t="s">
        <v>3486</v>
      </c>
      <c r="B205" s="348" t="s">
        <v>3487</v>
      </c>
      <c r="C205" s="147">
        <v>0</v>
      </c>
      <c r="D205" s="147">
        <v>0</v>
      </c>
      <c r="E205" s="147">
        <v>2</v>
      </c>
      <c r="F205" s="147">
        <v>2</v>
      </c>
      <c r="G205" s="248">
        <f t="shared" si="6"/>
        <v>2</v>
      </c>
      <c r="H205" s="248">
        <f t="shared" si="7"/>
        <v>2</v>
      </c>
      <c r="I205" s="355"/>
    </row>
    <row r="206" spans="1:9">
      <c r="A206" s="349" t="s">
        <v>3454</v>
      </c>
      <c r="B206" s="348" t="s">
        <v>3455</v>
      </c>
      <c r="C206" s="147">
        <v>0</v>
      </c>
      <c r="D206" s="147">
        <v>0</v>
      </c>
      <c r="E206" s="147">
        <v>5</v>
      </c>
      <c r="F206" s="147">
        <v>4</v>
      </c>
      <c r="G206" s="248">
        <f t="shared" si="6"/>
        <v>5</v>
      </c>
      <c r="H206" s="248">
        <f t="shared" si="7"/>
        <v>4</v>
      </c>
      <c r="I206" s="355"/>
    </row>
    <row r="207" spans="1:9">
      <c r="A207" s="349" t="s">
        <v>2729</v>
      </c>
      <c r="B207" s="348" t="s">
        <v>2730</v>
      </c>
      <c r="C207" s="147">
        <v>0</v>
      </c>
      <c r="D207" s="147">
        <v>0</v>
      </c>
      <c r="E207" s="147">
        <v>1</v>
      </c>
      <c r="F207" s="147">
        <v>1</v>
      </c>
      <c r="G207" s="248">
        <f t="shared" si="6"/>
        <v>1</v>
      </c>
      <c r="H207" s="248">
        <f t="shared" si="7"/>
        <v>1</v>
      </c>
      <c r="I207" s="355"/>
    </row>
    <row r="208" spans="1:9">
      <c r="A208" s="349" t="s">
        <v>2169</v>
      </c>
      <c r="B208" s="348" t="s">
        <v>2170</v>
      </c>
      <c r="C208" s="147">
        <v>0</v>
      </c>
      <c r="D208" s="147">
        <v>0</v>
      </c>
      <c r="E208" s="147">
        <v>5</v>
      </c>
      <c r="F208" s="147">
        <v>3</v>
      </c>
      <c r="G208" s="248">
        <f t="shared" si="6"/>
        <v>5</v>
      </c>
      <c r="H208" s="248">
        <f t="shared" si="7"/>
        <v>3</v>
      </c>
      <c r="I208" s="355"/>
    </row>
    <row r="209" spans="1:9">
      <c r="A209" s="349" t="s">
        <v>2171</v>
      </c>
      <c r="B209" s="348" t="s">
        <v>2172</v>
      </c>
      <c r="C209" s="147">
        <v>0</v>
      </c>
      <c r="D209" s="147">
        <v>0</v>
      </c>
      <c r="E209" s="147">
        <v>1</v>
      </c>
      <c r="F209" s="147">
        <v>2</v>
      </c>
      <c r="G209" s="248">
        <f t="shared" si="6"/>
        <v>1</v>
      </c>
      <c r="H209" s="248">
        <f t="shared" si="7"/>
        <v>2</v>
      </c>
      <c r="I209" s="355"/>
    </row>
    <row r="210" spans="1:9">
      <c r="A210" s="349" t="s">
        <v>6471</v>
      </c>
      <c r="B210" s="348" t="s">
        <v>6472</v>
      </c>
      <c r="C210" s="147">
        <v>2</v>
      </c>
      <c r="D210" s="147">
        <v>1</v>
      </c>
      <c r="E210" s="147">
        <v>0</v>
      </c>
      <c r="F210" s="147">
        <v>0</v>
      </c>
      <c r="G210" s="248">
        <f t="shared" si="6"/>
        <v>2</v>
      </c>
      <c r="H210" s="248">
        <f t="shared" si="7"/>
        <v>1</v>
      </c>
      <c r="I210" s="355"/>
    </row>
    <row r="211" spans="1:9">
      <c r="A211" s="349" t="s">
        <v>2557</v>
      </c>
      <c r="B211" s="348" t="s">
        <v>2558</v>
      </c>
      <c r="C211" s="147">
        <v>1</v>
      </c>
      <c r="D211" s="147">
        <v>1</v>
      </c>
      <c r="E211" s="147">
        <v>0</v>
      </c>
      <c r="F211" s="147">
        <v>0</v>
      </c>
      <c r="G211" s="248">
        <f t="shared" si="6"/>
        <v>1</v>
      </c>
      <c r="H211" s="248">
        <f t="shared" si="7"/>
        <v>1</v>
      </c>
      <c r="I211" s="355"/>
    </row>
    <row r="212" spans="1:9">
      <c r="A212" s="349" t="s">
        <v>5372</v>
      </c>
      <c r="B212" s="348" t="s">
        <v>5373</v>
      </c>
      <c r="C212" s="147">
        <v>2915</v>
      </c>
      <c r="D212" s="147">
        <v>2915</v>
      </c>
      <c r="E212" s="147">
        <v>102</v>
      </c>
      <c r="F212" s="147">
        <v>102</v>
      </c>
      <c r="G212" s="248">
        <f t="shared" si="6"/>
        <v>3017</v>
      </c>
      <c r="H212" s="248">
        <f t="shared" si="7"/>
        <v>3017</v>
      </c>
      <c r="I212" s="355"/>
    </row>
    <row r="213" spans="1:9">
      <c r="A213" s="349" t="s">
        <v>6973</v>
      </c>
      <c r="B213" s="348" t="s">
        <v>6974</v>
      </c>
      <c r="C213" s="147">
        <v>1</v>
      </c>
      <c r="D213" s="147">
        <v>1</v>
      </c>
      <c r="E213" s="147">
        <v>0</v>
      </c>
      <c r="F213" s="147">
        <v>0</v>
      </c>
      <c r="G213" s="248">
        <f t="shared" si="6"/>
        <v>1</v>
      </c>
      <c r="H213" s="248">
        <f t="shared" si="7"/>
        <v>1</v>
      </c>
      <c r="I213" s="355"/>
    </row>
    <row r="214" spans="1:9">
      <c r="A214" s="349" t="s">
        <v>2569</v>
      </c>
      <c r="B214" s="348" t="s">
        <v>2570</v>
      </c>
      <c r="C214" s="147">
        <v>0</v>
      </c>
      <c r="D214" s="147">
        <v>0</v>
      </c>
      <c r="E214" s="147">
        <v>4</v>
      </c>
      <c r="F214" s="147">
        <v>3</v>
      </c>
      <c r="G214" s="248">
        <f t="shared" si="6"/>
        <v>4</v>
      </c>
      <c r="H214" s="248">
        <f t="shared" si="7"/>
        <v>3</v>
      </c>
      <c r="I214" s="355"/>
    </row>
    <row r="215" spans="1:9">
      <c r="A215" s="349" t="s">
        <v>5402</v>
      </c>
      <c r="B215" s="348" t="s">
        <v>5403</v>
      </c>
      <c r="C215" s="147">
        <v>0</v>
      </c>
      <c r="D215" s="147">
        <v>0</v>
      </c>
      <c r="E215" s="147">
        <v>1</v>
      </c>
      <c r="F215" s="147">
        <v>2</v>
      </c>
      <c r="G215" s="248">
        <f t="shared" si="6"/>
        <v>1</v>
      </c>
      <c r="H215" s="248">
        <f t="shared" si="7"/>
        <v>2</v>
      </c>
      <c r="I215" s="355"/>
    </row>
    <row r="216" spans="1:9">
      <c r="A216" s="224"/>
      <c r="B216" s="224" t="s">
        <v>15</v>
      </c>
      <c r="C216" s="225">
        <f t="shared" ref="C216:H216" si="8">SUM(C9:C215)</f>
        <v>33030</v>
      </c>
      <c r="D216" s="225">
        <f t="shared" si="8"/>
        <v>32851</v>
      </c>
      <c r="E216" s="225">
        <f t="shared" si="8"/>
        <v>206510</v>
      </c>
      <c r="F216" s="225">
        <f t="shared" si="8"/>
        <v>205788</v>
      </c>
      <c r="G216" s="225">
        <f t="shared" si="8"/>
        <v>239540</v>
      </c>
      <c r="H216" s="225">
        <f t="shared" si="8"/>
        <v>238639</v>
      </c>
      <c r="I216" s="356"/>
    </row>
    <row r="217" spans="1:9">
      <c r="A217" s="3547" t="s">
        <v>2245</v>
      </c>
      <c r="B217" s="3548"/>
      <c r="C217" s="119"/>
      <c r="D217" s="119"/>
      <c r="E217" s="119"/>
      <c r="F217" s="119"/>
      <c r="G217" s="119"/>
      <c r="H217" s="119"/>
    </row>
    <row r="218" spans="1:9">
      <c r="A218" s="20" t="s">
        <v>2246</v>
      </c>
      <c r="B218" s="1354" t="s">
        <v>2247</v>
      </c>
      <c r="C218" s="119"/>
      <c r="D218" s="119"/>
      <c r="E218" s="119"/>
      <c r="F218" s="119"/>
      <c r="G218" s="119"/>
      <c r="H218" s="119"/>
    </row>
    <row r="219" spans="1:9">
      <c r="A219" s="20" t="s">
        <v>2248</v>
      </c>
      <c r="B219" s="1354" t="s">
        <v>2249</v>
      </c>
      <c r="C219" s="119"/>
      <c r="D219" s="119"/>
      <c r="E219" s="119"/>
      <c r="F219" s="119"/>
      <c r="G219" s="119"/>
      <c r="H219" s="119"/>
    </row>
    <row r="220" spans="1:9">
      <c r="A220" s="20" t="s">
        <v>2250</v>
      </c>
      <c r="B220" s="1354" t="s">
        <v>2251</v>
      </c>
      <c r="C220" s="119"/>
      <c r="D220" s="119"/>
      <c r="E220" s="119"/>
      <c r="F220" s="119"/>
      <c r="G220" s="119"/>
      <c r="H220" s="119"/>
    </row>
    <row r="221" spans="1:9">
      <c r="A221" s="20" t="s">
        <v>2252</v>
      </c>
      <c r="B221" s="1354" t="s">
        <v>2253</v>
      </c>
      <c r="C221" s="119"/>
      <c r="D221" s="119"/>
      <c r="E221" s="119"/>
      <c r="F221" s="119"/>
      <c r="G221" s="119"/>
      <c r="H221" s="119"/>
    </row>
    <row r="222" spans="1:9">
      <c r="A222" s="20" t="s">
        <v>2254</v>
      </c>
      <c r="B222" s="1354" t="s">
        <v>2255</v>
      </c>
      <c r="C222" s="119"/>
      <c r="D222" s="119"/>
      <c r="E222" s="119"/>
      <c r="F222" s="119"/>
      <c r="G222" s="119"/>
      <c r="H222" s="119"/>
    </row>
    <row r="223" spans="1:9">
      <c r="A223" s="20" t="s">
        <v>2256</v>
      </c>
      <c r="B223" s="1354" t="s">
        <v>2257</v>
      </c>
      <c r="C223" s="119"/>
      <c r="D223" s="119"/>
      <c r="E223" s="119"/>
      <c r="F223" s="119"/>
      <c r="G223" s="119"/>
      <c r="H223" s="119"/>
    </row>
    <row r="224" spans="1:9" ht="36">
      <c r="A224" s="20" t="s">
        <v>2258</v>
      </c>
      <c r="B224" s="1354" t="s">
        <v>2259</v>
      </c>
      <c r="C224" s="119"/>
      <c r="D224" s="119"/>
      <c r="E224" s="119"/>
      <c r="F224" s="119"/>
      <c r="G224" s="119"/>
      <c r="H224" s="119"/>
    </row>
    <row r="225" spans="1:9" ht="48">
      <c r="A225" s="20" t="s">
        <v>2260</v>
      </c>
      <c r="B225" s="1354" t="s">
        <v>2261</v>
      </c>
      <c r="C225" s="119"/>
      <c r="D225" s="119"/>
      <c r="E225" s="119"/>
      <c r="F225" s="119"/>
      <c r="G225" s="119"/>
      <c r="H225" s="119"/>
    </row>
    <row r="226" spans="1:9">
      <c r="A226" s="3549" t="s">
        <v>2262</v>
      </c>
      <c r="B226" s="3550"/>
      <c r="C226" s="119"/>
      <c r="D226" s="119"/>
      <c r="E226" s="119"/>
      <c r="F226" s="119"/>
      <c r="G226" s="119"/>
      <c r="H226" s="119"/>
    </row>
    <row r="227" spans="1:9">
      <c r="A227" s="3563" t="s">
        <v>2263</v>
      </c>
      <c r="B227" s="3564"/>
      <c r="C227" s="122">
        <f>C216</f>
        <v>33030</v>
      </c>
      <c r="D227" s="122">
        <f t="shared" ref="D227:H227" si="9">D216</f>
        <v>32851</v>
      </c>
      <c r="E227" s="122">
        <f t="shared" si="9"/>
        <v>206510</v>
      </c>
      <c r="F227" s="122">
        <f t="shared" si="9"/>
        <v>205788</v>
      </c>
      <c r="G227" s="122">
        <f t="shared" si="9"/>
        <v>239540</v>
      </c>
      <c r="H227" s="122">
        <f t="shared" si="9"/>
        <v>238639</v>
      </c>
      <c r="I227" s="264"/>
    </row>
    <row r="228" spans="1:9">
      <c r="A228" s="127"/>
      <c r="B228" s="127"/>
      <c r="C228" s="127"/>
      <c r="D228" s="127"/>
      <c r="E228" s="127"/>
      <c r="F228" s="127"/>
      <c r="G228" s="127"/>
      <c r="H228" s="127"/>
    </row>
    <row r="229" spans="1:9">
      <c r="A229" s="127"/>
      <c r="B229" s="127"/>
      <c r="C229" s="127"/>
      <c r="D229" s="127"/>
      <c r="E229" s="127"/>
      <c r="F229" s="127"/>
      <c r="G229" s="127"/>
      <c r="H229" s="127"/>
    </row>
    <row r="230" spans="1:9">
      <c r="A230" s="127"/>
      <c r="B230" s="127"/>
      <c r="C230" s="127"/>
      <c r="D230" s="127"/>
      <c r="E230" s="127"/>
      <c r="F230" s="127"/>
      <c r="G230" s="127"/>
      <c r="H230" s="127"/>
    </row>
    <row r="231" spans="1:9">
      <c r="A231" s="127"/>
      <c r="B231" s="127"/>
      <c r="C231" s="127"/>
      <c r="D231" s="127"/>
      <c r="E231" s="127"/>
      <c r="F231" s="127"/>
      <c r="G231" s="127"/>
      <c r="H231" s="127"/>
    </row>
    <row r="232" spans="1:9">
      <c r="A232" s="127"/>
      <c r="B232" s="127"/>
      <c r="C232" s="127"/>
      <c r="D232" s="127"/>
      <c r="E232" s="127"/>
      <c r="F232" s="127"/>
      <c r="G232" s="127"/>
      <c r="H232" s="127"/>
    </row>
    <row r="233" spans="1:9">
      <c r="A233" s="127"/>
      <c r="B233" s="127"/>
      <c r="C233" s="127"/>
      <c r="D233" s="127"/>
      <c r="E233" s="127"/>
      <c r="F233" s="127"/>
      <c r="G233" s="127"/>
      <c r="H233" s="127"/>
    </row>
    <row r="234" spans="1:9">
      <c r="A234" s="127"/>
      <c r="B234" s="127"/>
      <c r="C234" s="127"/>
      <c r="D234" s="127"/>
      <c r="E234" s="127"/>
      <c r="F234" s="127"/>
      <c r="G234" s="127"/>
      <c r="H234" s="127"/>
    </row>
    <row r="235" spans="1:9">
      <c r="A235" s="127"/>
      <c r="B235" s="127"/>
      <c r="C235" s="127"/>
      <c r="D235" s="127"/>
      <c r="E235" s="127"/>
      <c r="F235" s="127"/>
      <c r="G235" s="127"/>
      <c r="H235" s="127"/>
    </row>
    <row r="236" spans="1:9">
      <c r="A236" s="127"/>
      <c r="B236" s="127"/>
      <c r="C236" s="127"/>
      <c r="D236" s="127"/>
      <c r="E236" s="127"/>
      <c r="F236" s="127"/>
      <c r="G236" s="127"/>
      <c r="H236" s="127"/>
    </row>
    <row r="237" spans="1:9">
      <c r="A237" s="127"/>
      <c r="B237" s="127"/>
      <c r="C237" s="127"/>
      <c r="D237" s="127"/>
      <c r="E237" s="127"/>
      <c r="F237" s="127"/>
      <c r="G237" s="127"/>
      <c r="H237" s="127"/>
    </row>
    <row r="238" spans="1:9">
      <c r="A238" s="127"/>
      <c r="B238" s="127"/>
      <c r="C238" s="127"/>
      <c r="D238" s="127"/>
      <c r="E238" s="127"/>
      <c r="F238" s="127"/>
      <c r="G238" s="127"/>
      <c r="H238" s="127"/>
    </row>
    <row r="239" spans="1:9">
      <c r="A239" s="127"/>
      <c r="B239" s="127"/>
      <c r="C239" s="127"/>
      <c r="D239" s="127"/>
      <c r="E239" s="127"/>
      <c r="F239" s="127"/>
      <c r="G239" s="127"/>
      <c r="H239" s="127"/>
    </row>
    <row r="240" spans="1:9">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9">
    <mergeCell ref="G6:H6"/>
    <mergeCell ref="A8:B8"/>
    <mergeCell ref="A217:B217"/>
    <mergeCell ref="A226:B226"/>
    <mergeCell ref="A227:B227"/>
    <mergeCell ref="A6:A7"/>
    <mergeCell ref="B6:B7"/>
    <mergeCell ref="C6:D6"/>
    <mergeCell ref="E6:F6"/>
  </mergeCells>
  <conditionalFormatting sqref="A217">
    <cfRule type="duplicateValues" dxfId="180" priority="1"/>
    <cfRule type="duplicateValues" dxfId="179" priority="2"/>
  </conditionalFormatting>
  <conditionalFormatting sqref="A226">
    <cfRule type="duplicateValues" dxfId="178" priority="3"/>
    <cfRule type="duplicateValues" dxfId="177" priority="4"/>
  </conditionalFormatting>
  <conditionalFormatting sqref="A9:A215">
    <cfRule type="duplicateValues" dxfId="176" priority="7"/>
  </conditionalFormatting>
  <conditionalFormatting sqref="A218:A225">
    <cfRule type="duplicateValues" dxfId="175" priority="5"/>
    <cfRule type="duplicateValues" dxfId="174" priority="6"/>
  </conditionalFormatting>
  <conditionalFormatting sqref="A1:A216 A227">
    <cfRule type="duplicateValues" dxfId="173" priority="8"/>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8"/>
  <sheetViews>
    <sheetView workbookViewId="0">
      <selection activeCell="D14" sqref="D14"/>
    </sheetView>
  </sheetViews>
  <sheetFormatPr defaultColWidth="9.140625" defaultRowHeight="12"/>
  <cols>
    <col min="1" max="1" width="46.28515625" style="1306" customWidth="1"/>
    <col min="2" max="2" width="0.7109375" style="1306" customWidth="1"/>
    <col min="3" max="11" width="12.42578125" style="1306" customWidth="1"/>
    <col min="12" max="16384" width="9.140625" style="1306"/>
  </cols>
  <sheetData>
    <row r="1" spans="1:24" ht="12.75">
      <c r="A1" s="3357"/>
      <c r="B1" s="3358" t="s">
        <v>0</v>
      </c>
      <c r="C1" s="3359" t="str">
        <f>'[5]T1 Kadar.ode.'!C1</f>
        <v>Клинички центар Војводине</v>
      </c>
      <c r="D1" s="3360"/>
      <c r="E1" s="3360"/>
      <c r="F1" s="3403"/>
      <c r="G1" s="3404"/>
      <c r="H1" s="3405"/>
      <c r="I1" s="1315"/>
      <c r="J1" s="1315"/>
      <c r="K1" s="1316"/>
      <c r="L1" s="1316"/>
      <c r="M1" s="1316"/>
      <c r="N1" s="1316"/>
      <c r="O1" s="1316"/>
      <c r="P1" s="1316"/>
      <c r="Q1" s="1316"/>
      <c r="R1" s="1316"/>
      <c r="S1" s="1316"/>
      <c r="T1" s="1316"/>
      <c r="U1" s="1316"/>
      <c r="V1" s="1316"/>
      <c r="W1" s="1316"/>
      <c r="X1" s="1316"/>
    </row>
    <row r="2" spans="1:24" ht="12.75">
      <c r="A2" s="3357"/>
      <c r="B2" s="3358" t="s">
        <v>2</v>
      </c>
      <c r="C2" s="3359">
        <f>'[5]T1 Kadar.ode.'!C2</f>
        <v>8664161</v>
      </c>
      <c r="D2" s="3360"/>
      <c r="E2" s="3360"/>
      <c r="F2" s="3403"/>
      <c r="G2" s="3404"/>
      <c r="H2" s="3405"/>
      <c r="I2" s="1316"/>
      <c r="J2" s="1316"/>
      <c r="K2" s="1316"/>
      <c r="L2" s="1316"/>
      <c r="M2" s="1316"/>
      <c r="N2" s="1316"/>
      <c r="O2" s="1316"/>
      <c r="P2" s="1316"/>
      <c r="Q2" s="1316"/>
      <c r="R2" s="1316"/>
      <c r="S2" s="1316"/>
      <c r="T2" s="1316"/>
    </row>
    <row r="3" spans="1:24" ht="12.75">
      <c r="A3" s="3357"/>
      <c r="B3" s="3358" t="s">
        <v>3</v>
      </c>
      <c r="C3" s="3359" t="s">
        <v>12417</v>
      </c>
      <c r="D3" s="3360"/>
      <c r="E3" s="3360"/>
      <c r="F3" s="3403"/>
      <c r="G3" s="3404"/>
      <c r="H3" s="3405"/>
      <c r="I3" s="1316"/>
      <c r="J3" s="1316"/>
      <c r="K3" s="1316"/>
      <c r="L3" s="1316"/>
      <c r="M3" s="1316"/>
      <c r="N3" s="1316"/>
      <c r="O3" s="1316"/>
      <c r="P3" s="1316"/>
      <c r="Q3" s="1316"/>
      <c r="R3" s="1316"/>
      <c r="S3" s="1316"/>
      <c r="T3" s="1316"/>
      <c r="U3" s="1316"/>
      <c r="V3" s="1316"/>
      <c r="W3" s="1316"/>
      <c r="X3" s="1316"/>
    </row>
    <row r="4" spans="1:24" ht="14.25">
      <c r="A4" s="3357"/>
      <c r="B4" s="3358" t="s">
        <v>163</v>
      </c>
      <c r="C4" s="3362" t="s">
        <v>164</v>
      </c>
      <c r="D4" s="3363"/>
      <c r="E4" s="3363"/>
      <c r="F4" s="3406"/>
      <c r="G4" s="3407"/>
      <c r="H4" s="3408"/>
      <c r="I4" s="1316"/>
      <c r="J4" s="1316"/>
      <c r="K4" s="1316"/>
      <c r="L4" s="1316"/>
      <c r="M4" s="1316"/>
      <c r="N4" s="1316"/>
      <c r="O4" s="1316"/>
      <c r="P4" s="1316"/>
      <c r="Q4" s="1316"/>
      <c r="R4" s="1316"/>
      <c r="S4" s="1316"/>
      <c r="T4" s="1316"/>
      <c r="U4" s="1316"/>
      <c r="V4" s="1316"/>
      <c r="W4" s="1316"/>
      <c r="X4" s="1316"/>
    </row>
    <row r="5" spans="1:24" ht="12.75">
      <c r="G5" s="1307"/>
      <c r="H5" s="1307"/>
      <c r="K5" s="1317"/>
    </row>
    <row r="6" spans="1:24" ht="128.25" thickBot="1">
      <c r="A6" s="1308"/>
      <c r="B6" s="1308"/>
      <c r="C6" s="1309" t="s">
        <v>165</v>
      </c>
      <c r="D6" s="1310" t="s">
        <v>152</v>
      </c>
      <c r="E6" s="1310" t="s">
        <v>121</v>
      </c>
      <c r="F6" s="1309" t="s">
        <v>11</v>
      </c>
      <c r="G6" s="1309" t="s">
        <v>166</v>
      </c>
      <c r="H6" s="1309" t="s">
        <v>167</v>
      </c>
      <c r="I6" s="1309" t="s">
        <v>168</v>
      </c>
      <c r="J6" s="1318" t="s">
        <v>169</v>
      </c>
      <c r="K6" s="3409" t="s">
        <v>170</v>
      </c>
    </row>
    <row r="7" spans="1:24" ht="6" customHeight="1" thickTop="1" thickBot="1">
      <c r="A7" s="1308"/>
      <c r="B7" s="1308"/>
      <c r="C7" s="1308"/>
      <c r="D7" s="1308"/>
      <c r="E7" s="1308"/>
      <c r="F7" s="1308"/>
      <c r="G7" s="1308"/>
      <c r="H7" s="1308"/>
      <c r="K7" s="1319"/>
    </row>
    <row r="8" spans="1:24" ht="16.5" thickTop="1" thickBot="1">
      <c r="A8" s="1308" t="s">
        <v>171</v>
      </c>
      <c r="B8" s="1308"/>
      <c r="C8" s="1311">
        <f>'[5]T1 Kadar.ode.'!I47+'[5]T2 Kadar.dne.bol.dij.'!E28+'[5]T3 Kadar.zaj.med.del.'!D22</f>
        <v>716</v>
      </c>
      <c r="D8" s="1311">
        <f>'T1 Kadar.ode.'!P47+'T2 Kadar.dne.bol.dij.'!H28+'T3 Kadar.zaj.med.del.'!J22</f>
        <v>809</v>
      </c>
      <c r="E8" s="1311">
        <f t="shared" ref="E8:E13" si="0">C8-D8</f>
        <v>-93</v>
      </c>
      <c r="F8" s="1312">
        <v>0</v>
      </c>
      <c r="G8" s="1311">
        <f>C8+F8</f>
        <v>716</v>
      </c>
      <c r="H8" s="1313" t="s">
        <v>172</v>
      </c>
      <c r="I8" s="3410">
        <v>102</v>
      </c>
      <c r="J8" s="3410">
        <v>102</v>
      </c>
      <c r="K8" s="1320">
        <f>C8+J8</f>
        <v>818</v>
      </c>
    </row>
    <row r="9" spans="1:24" ht="16.5" thickTop="1" thickBot="1">
      <c r="A9" s="1308" t="s">
        <v>173</v>
      </c>
      <c r="B9" s="1308"/>
      <c r="C9" s="1311">
        <f>SUM('[5]T3 Kadar.zaj.med.del.'!E22)</f>
        <v>8</v>
      </c>
      <c r="D9" s="1311">
        <f>'T3 Kadar.zaj.med.del.'!J18</f>
        <v>16</v>
      </c>
      <c r="E9" s="1311">
        <f t="shared" si="0"/>
        <v>-8</v>
      </c>
      <c r="F9" s="1312">
        <v>0</v>
      </c>
      <c r="G9" s="1311">
        <f t="shared" ref="G9:G13" si="1">C9+F9</f>
        <v>8</v>
      </c>
      <c r="H9" s="1312">
        <v>0</v>
      </c>
      <c r="I9" s="3410">
        <v>10</v>
      </c>
      <c r="J9" s="3410">
        <v>9</v>
      </c>
      <c r="K9" s="1320">
        <f t="shared" ref="K9:K13" si="2">C9+J9</f>
        <v>17</v>
      </c>
    </row>
    <row r="10" spans="1:24" ht="16.5" thickTop="1" thickBot="1">
      <c r="A10" s="1308" t="s">
        <v>174</v>
      </c>
      <c r="B10" s="1308"/>
      <c r="C10" s="1311">
        <f>'[5]T1 Kadar.ode.'!R47+'[5]T2 Kadar.dne.bol.dij.'!J28+'[5]T3 Kadar.zaj.med.del.'!L22</f>
        <v>1923</v>
      </c>
      <c r="D10" s="1311">
        <f>'T1 Kadar.ode.'!X47+'T2 Kadar.dne.bol.dij.'!K28+'T3 Kadar.zaj.med.del.'!O22</f>
        <v>3166</v>
      </c>
      <c r="E10" s="1311">
        <f t="shared" si="0"/>
        <v>-1243</v>
      </c>
      <c r="F10" s="1312">
        <v>0</v>
      </c>
      <c r="G10" s="1311">
        <f t="shared" si="1"/>
        <v>1923</v>
      </c>
      <c r="H10" s="1312">
        <v>76</v>
      </c>
      <c r="I10" s="3410">
        <v>546</v>
      </c>
      <c r="J10" s="3410">
        <v>542</v>
      </c>
      <c r="K10" s="1320">
        <f t="shared" si="2"/>
        <v>2465</v>
      </c>
    </row>
    <row r="11" spans="1:24" ht="16.5" thickTop="1" thickBot="1">
      <c r="A11" s="1308" t="s">
        <v>175</v>
      </c>
      <c r="B11" s="1308"/>
      <c r="C11" s="1311">
        <f>'[5]T1 Kadar.ode.'!Z47+'[5]T2 Kadar.dne.bol.dij.'!M28+'[5]T3 Kadar.zaj.med.del.'!Q22</f>
        <v>28</v>
      </c>
      <c r="D11" s="1311">
        <f>'T1 Kadar.ode.'!AA47+'T2 Kadar.dne.bol.dij.'!N28</f>
        <v>21</v>
      </c>
      <c r="E11" s="1311">
        <f t="shared" si="0"/>
        <v>7</v>
      </c>
      <c r="F11" s="1312">
        <v>5</v>
      </c>
      <c r="G11" s="1311">
        <f t="shared" si="1"/>
        <v>33</v>
      </c>
      <c r="H11" s="1312">
        <v>0</v>
      </c>
      <c r="I11" s="3410">
        <v>9</v>
      </c>
      <c r="J11" s="3410">
        <v>4</v>
      </c>
      <c r="K11" s="1320">
        <f t="shared" si="2"/>
        <v>32</v>
      </c>
    </row>
    <row r="12" spans="1:24" ht="16.5" thickTop="1" thickBot="1">
      <c r="A12" s="1308" t="s">
        <v>176</v>
      </c>
      <c r="B12" s="1308"/>
      <c r="C12" s="1311">
        <f>SUM('[5]T4 Kadar.nem.'!B22)</f>
        <v>123</v>
      </c>
      <c r="D12" s="1311">
        <f>'T4 Kadar.nem.'!C22</f>
        <v>143</v>
      </c>
      <c r="E12" s="1311">
        <f t="shared" si="0"/>
        <v>-20</v>
      </c>
      <c r="F12" s="1312">
        <v>0</v>
      </c>
      <c r="G12" s="1311">
        <f t="shared" si="1"/>
        <v>123</v>
      </c>
      <c r="H12" s="1312">
        <v>2</v>
      </c>
      <c r="I12" s="3410">
        <v>60</v>
      </c>
      <c r="J12" s="3410">
        <v>46</v>
      </c>
      <c r="K12" s="1320">
        <f t="shared" si="2"/>
        <v>169</v>
      </c>
    </row>
    <row r="13" spans="1:24" ht="16.5" thickTop="1" thickBot="1">
      <c r="A13" s="1308" t="s">
        <v>177</v>
      </c>
      <c r="B13" s="1308"/>
      <c r="C13" s="1311">
        <f>SUM('[5]T4 Kadar.nem.'!E22)</f>
        <v>337</v>
      </c>
      <c r="D13" s="1311">
        <f>'T4 Kadar.nem.'!F22</f>
        <v>686</v>
      </c>
      <c r="E13" s="1311">
        <f t="shared" si="0"/>
        <v>-349</v>
      </c>
      <c r="F13" s="1312">
        <v>0</v>
      </c>
      <c r="G13" s="1311">
        <f t="shared" si="1"/>
        <v>337</v>
      </c>
      <c r="H13" s="1312">
        <v>2</v>
      </c>
      <c r="I13" s="3410">
        <v>208</v>
      </c>
      <c r="J13" s="3410">
        <v>205</v>
      </c>
      <c r="K13" s="1320">
        <f t="shared" si="2"/>
        <v>542</v>
      </c>
    </row>
    <row r="14" spans="1:24" ht="16.5" thickTop="1" thickBot="1">
      <c r="A14" s="1308" t="s">
        <v>15</v>
      </c>
      <c r="B14" s="1308"/>
      <c r="C14" s="1311">
        <f t="shared" ref="C14:K14" si="3">SUM(C8:C13)</f>
        <v>3135</v>
      </c>
      <c r="D14" s="1311">
        <f t="shared" si="3"/>
        <v>4841</v>
      </c>
      <c r="E14" s="1311">
        <f t="shared" si="3"/>
        <v>-1706</v>
      </c>
      <c r="F14" s="1312">
        <f t="shared" si="3"/>
        <v>5</v>
      </c>
      <c r="G14" s="1311">
        <f t="shared" si="3"/>
        <v>3140</v>
      </c>
      <c r="H14" s="1311">
        <f>H13+H12+H11+H10+H9+H8</f>
        <v>88</v>
      </c>
      <c r="I14" s="1312">
        <f t="shared" si="3"/>
        <v>935</v>
      </c>
      <c r="J14" s="1312">
        <f t="shared" si="3"/>
        <v>908</v>
      </c>
      <c r="K14" s="1321">
        <f t="shared" si="3"/>
        <v>4043</v>
      </c>
    </row>
    <row r="17" spans="1:4">
      <c r="A17" s="1314"/>
      <c r="C17" s="1314"/>
      <c r="D17" s="1314"/>
    </row>
    <row r="18" spans="1:4">
      <c r="C18" s="1314"/>
    </row>
  </sheetData>
  <pageMargins left="0" right="0" top="0.74803149606299213" bottom="0.74803149606299213" header="0.31496062992125984" footer="0.31496062992125984"/>
  <pageSetup paperSize="9" scale="9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328"/>
  <sheetViews>
    <sheetView workbookViewId="0">
      <pane ySplit="7" topLeftCell="A8" activePane="bottomLeft" state="frozen"/>
      <selection pane="bottomLeft" activeCell="L15" sqref="L15"/>
    </sheetView>
  </sheetViews>
  <sheetFormatPr defaultColWidth="9" defaultRowHeight="15"/>
  <cols>
    <col min="2" max="2" width="60.42578125" customWidth="1"/>
    <col min="3" max="8" width="10.28515625" customWidth="1"/>
  </cols>
  <sheetData>
    <row r="1" spans="1:8">
      <c r="A1" s="306"/>
      <c r="B1" s="86" t="s">
        <v>0</v>
      </c>
      <c r="C1" s="307" t="s">
        <v>1</v>
      </c>
      <c r="D1" s="307"/>
      <c r="E1" s="85"/>
      <c r="F1" s="307"/>
      <c r="G1" s="239"/>
      <c r="H1" s="239"/>
    </row>
    <row r="2" spans="1:8">
      <c r="A2" s="306"/>
      <c r="B2" s="86" t="s">
        <v>2</v>
      </c>
      <c r="C2" s="307" t="s">
        <v>295</v>
      </c>
      <c r="D2" s="308"/>
      <c r="E2" s="85"/>
      <c r="F2" s="309"/>
      <c r="G2" s="239"/>
      <c r="H2" s="309"/>
    </row>
    <row r="3" spans="1:8">
      <c r="A3" s="306"/>
      <c r="B3" s="86" t="s">
        <v>1787</v>
      </c>
      <c r="C3" s="85" t="s">
        <v>1788</v>
      </c>
      <c r="D3" s="310"/>
      <c r="E3" s="85"/>
      <c r="F3" s="310"/>
      <c r="G3" s="239"/>
      <c r="H3" s="307"/>
    </row>
    <row r="4" spans="1:8">
      <c r="A4" s="306"/>
      <c r="B4" s="86" t="s">
        <v>315</v>
      </c>
      <c r="C4" s="85" t="s">
        <v>55</v>
      </c>
      <c r="D4" s="308"/>
      <c r="E4" s="85"/>
      <c r="F4" s="309"/>
      <c r="G4" s="239"/>
      <c r="H4" s="309"/>
    </row>
    <row r="5" spans="1:8">
      <c r="A5" s="311"/>
      <c r="B5" s="277"/>
      <c r="C5" s="277"/>
      <c r="D5" s="310"/>
      <c r="E5" s="307"/>
      <c r="F5" s="310"/>
      <c r="G5" s="239"/>
      <c r="H5" s="307"/>
    </row>
    <row r="6" spans="1:8">
      <c r="A6" s="3581" t="s">
        <v>276</v>
      </c>
      <c r="B6" s="3581" t="s">
        <v>1798</v>
      </c>
      <c r="C6" s="3476" t="s">
        <v>255</v>
      </c>
      <c r="D6" s="3477"/>
      <c r="E6" s="3478" t="s">
        <v>256</v>
      </c>
      <c r="F6" s="3479"/>
      <c r="G6" s="3598" t="s">
        <v>144</v>
      </c>
      <c r="H6" s="3598"/>
    </row>
    <row r="7" spans="1:8" ht="24">
      <c r="A7" s="3582"/>
      <c r="B7" s="3582"/>
      <c r="C7" s="89" t="s">
        <v>190</v>
      </c>
      <c r="D7" s="7" t="s">
        <v>257</v>
      </c>
      <c r="E7" s="89" t="s">
        <v>190</v>
      </c>
      <c r="F7" s="7" t="s">
        <v>257</v>
      </c>
      <c r="G7" s="89" t="s">
        <v>190</v>
      </c>
      <c r="H7" s="7" t="s">
        <v>257</v>
      </c>
    </row>
    <row r="8" spans="1:8">
      <c r="A8" s="3583" t="s">
        <v>2106</v>
      </c>
      <c r="B8" s="3584"/>
      <c r="C8" s="312"/>
      <c r="D8" s="248"/>
      <c r="E8" s="312"/>
      <c r="F8" s="248"/>
      <c r="G8" s="244"/>
      <c r="H8" s="312"/>
    </row>
    <row r="9" spans="1:8">
      <c r="A9" s="194" t="s">
        <v>7103</v>
      </c>
      <c r="B9" s="152" t="s">
        <v>7104</v>
      </c>
      <c r="C9" s="248">
        <v>0</v>
      </c>
      <c r="D9" s="248">
        <v>0</v>
      </c>
      <c r="E9" s="248">
        <v>0</v>
      </c>
      <c r="F9" s="248">
        <v>30</v>
      </c>
      <c r="G9" s="312">
        <f t="shared" ref="G9:G40" si="0">C9+E9</f>
        <v>0</v>
      </c>
      <c r="H9" s="312">
        <f t="shared" ref="H9:H40" si="1">D9+F9</f>
        <v>30</v>
      </c>
    </row>
    <row r="10" spans="1:8">
      <c r="A10" s="313" t="s">
        <v>7005</v>
      </c>
      <c r="B10" s="314" t="s">
        <v>7006</v>
      </c>
      <c r="C10" s="248">
        <v>0</v>
      </c>
      <c r="D10" s="248">
        <v>5</v>
      </c>
      <c r="E10" s="248">
        <v>0</v>
      </c>
      <c r="F10" s="248">
        <v>20</v>
      </c>
      <c r="G10" s="312">
        <f t="shared" si="0"/>
        <v>0</v>
      </c>
      <c r="H10" s="312">
        <f t="shared" si="1"/>
        <v>25</v>
      </c>
    </row>
    <row r="11" spans="1:8">
      <c r="A11" s="313" t="s">
        <v>7007</v>
      </c>
      <c r="B11" s="314" t="s">
        <v>7008</v>
      </c>
      <c r="C11" s="248">
        <v>0</v>
      </c>
      <c r="D11" s="248">
        <v>0</v>
      </c>
      <c r="E11" s="248">
        <v>0</v>
      </c>
      <c r="F11" s="248">
        <v>25</v>
      </c>
      <c r="G11" s="312">
        <f t="shared" si="0"/>
        <v>0</v>
      </c>
      <c r="H11" s="312">
        <f t="shared" si="1"/>
        <v>25</v>
      </c>
    </row>
    <row r="12" spans="1:8">
      <c r="A12" s="315" t="s">
        <v>7027</v>
      </c>
      <c r="B12" s="174" t="s">
        <v>7105</v>
      </c>
      <c r="C12" s="248">
        <v>0</v>
      </c>
      <c r="D12" s="248">
        <v>1</v>
      </c>
      <c r="E12" s="248">
        <v>0</v>
      </c>
      <c r="F12" s="248">
        <v>1</v>
      </c>
      <c r="G12" s="312">
        <f t="shared" si="0"/>
        <v>0</v>
      </c>
      <c r="H12" s="312">
        <f t="shared" si="1"/>
        <v>2</v>
      </c>
    </row>
    <row r="13" spans="1:8">
      <c r="A13" s="316" t="s">
        <v>7106</v>
      </c>
      <c r="B13" s="317" t="s">
        <v>7107</v>
      </c>
      <c r="C13" s="248">
        <v>0</v>
      </c>
      <c r="D13" s="248">
        <v>0</v>
      </c>
      <c r="E13" s="248">
        <v>18</v>
      </c>
      <c r="F13" s="248">
        <v>300</v>
      </c>
      <c r="G13" s="312">
        <f t="shared" si="0"/>
        <v>18</v>
      </c>
      <c r="H13" s="312">
        <f t="shared" si="1"/>
        <v>300</v>
      </c>
    </row>
    <row r="14" spans="1:8">
      <c r="A14" s="316" t="s">
        <v>6909</v>
      </c>
      <c r="B14" s="317" t="s">
        <v>6910</v>
      </c>
      <c r="C14" s="248">
        <v>42</v>
      </c>
      <c r="D14" s="248">
        <v>30</v>
      </c>
      <c r="E14" s="248">
        <v>8</v>
      </c>
      <c r="F14" s="248">
        <v>35</v>
      </c>
      <c r="G14" s="312">
        <f t="shared" si="0"/>
        <v>50</v>
      </c>
      <c r="H14" s="312">
        <f t="shared" si="1"/>
        <v>65</v>
      </c>
    </row>
    <row r="15" spans="1:8">
      <c r="A15" s="318" t="s">
        <v>7108</v>
      </c>
      <c r="B15" s="317" t="s">
        <v>7109</v>
      </c>
      <c r="C15" s="248">
        <v>0</v>
      </c>
      <c r="D15" s="248">
        <v>60</v>
      </c>
      <c r="E15" s="248">
        <v>132</v>
      </c>
      <c r="F15" s="248">
        <v>0</v>
      </c>
      <c r="G15" s="312">
        <f t="shared" si="0"/>
        <v>132</v>
      </c>
      <c r="H15" s="312">
        <f t="shared" si="1"/>
        <v>60</v>
      </c>
    </row>
    <row r="16" spans="1:8">
      <c r="A16" s="316" t="s">
        <v>7110</v>
      </c>
      <c r="B16" s="317" t="s">
        <v>7111</v>
      </c>
      <c r="C16" s="248">
        <v>0</v>
      </c>
      <c r="D16" s="248">
        <v>2</v>
      </c>
      <c r="E16" s="248">
        <v>1</v>
      </c>
      <c r="F16" s="248">
        <v>3</v>
      </c>
      <c r="G16" s="312">
        <f t="shared" si="0"/>
        <v>1</v>
      </c>
      <c r="H16" s="312">
        <f t="shared" si="1"/>
        <v>5</v>
      </c>
    </row>
    <row r="17" spans="1:8">
      <c r="A17" s="316" t="s">
        <v>7112</v>
      </c>
      <c r="B17" s="317" t="s">
        <v>7113</v>
      </c>
      <c r="C17" s="248">
        <v>0</v>
      </c>
      <c r="D17" s="248">
        <v>80</v>
      </c>
      <c r="E17" s="248">
        <v>198</v>
      </c>
      <c r="F17" s="248">
        <v>80</v>
      </c>
      <c r="G17" s="312">
        <f t="shared" si="0"/>
        <v>198</v>
      </c>
      <c r="H17" s="312">
        <f t="shared" si="1"/>
        <v>160</v>
      </c>
    </row>
    <row r="18" spans="1:8" ht="24">
      <c r="A18" s="282" t="s">
        <v>2269</v>
      </c>
      <c r="B18" s="152" t="s">
        <v>2270</v>
      </c>
      <c r="C18" s="248">
        <v>0</v>
      </c>
      <c r="D18" s="248">
        <v>90</v>
      </c>
      <c r="E18" s="248">
        <v>59</v>
      </c>
      <c r="F18" s="248">
        <v>90</v>
      </c>
      <c r="G18" s="312">
        <f t="shared" si="0"/>
        <v>59</v>
      </c>
      <c r="H18" s="312">
        <f t="shared" si="1"/>
        <v>180</v>
      </c>
    </row>
    <row r="19" spans="1:8" ht="36">
      <c r="A19" s="319" t="s">
        <v>2271</v>
      </c>
      <c r="B19" s="320" t="s">
        <v>2272</v>
      </c>
      <c r="C19" s="248">
        <v>0</v>
      </c>
      <c r="D19" s="248">
        <v>30</v>
      </c>
      <c r="E19" s="248">
        <v>0</v>
      </c>
      <c r="F19" s="248">
        <v>30</v>
      </c>
      <c r="G19" s="312">
        <f t="shared" si="0"/>
        <v>0</v>
      </c>
      <c r="H19" s="312">
        <f t="shared" si="1"/>
        <v>60</v>
      </c>
    </row>
    <row r="20" spans="1:8">
      <c r="A20" s="321" t="s">
        <v>7114</v>
      </c>
      <c r="B20" s="322" t="s">
        <v>7115</v>
      </c>
      <c r="C20" s="248">
        <v>0</v>
      </c>
      <c r="D20" s="248">
        <v>0</v>
      </c>
      <c r="E20" s="248">
        <v>0</v>
      </c>
      <c r="F20" s="248">
        <v>10</v>
      </c>
      <c r="G20" s="312">
        <f t="shared" si="0"/>
        <v>0</v>
      </c>
      <c r="H20" s="312">
        <f t="shared" si="1"/>
        <v>10</v>
      </c>
    </row>
    <row r="21" spans="1:8" ht="24">
      <c r="A21" s="321" t="s">
        <v>6715</v>
      </c>
      <c r="B21" s="322" t="s">
        <v>7116</v>
      </c>
      <c r="C21" s="248">
        <v>0</v>
      </c>
      <c r="D21" s="248">
        <v>0</v>
      </c>
      <c r="E21" s="248">
        <v>0</v>
      </c>
      <c r="F21" s="248">
        <v>6</v>
      </c>
      <c r="G21" s="312">
        <f t="shared" si="0"/>
        <v>0</v>
      </c>
      <c r="H21" s="312">
        <f t="shared" si="1"/>
        <v>6</v>
      </c>
    </row>
    <row r="22" spans="1:8">
      <c r="A22" s="321" t="s">
        <v>2273</v>
      </c>
      <c r="B22" s="322" t="s">
        <v>2274</v>
      </c>
      <c r="C22" s="248">
        <v>1</v>
      </c>
      <c r="D22" s="248">
        <v>5</v>
      </c>
      <c r="E22" s="248">
        <v>10</v>
      </c>
      <c r="F22" s="248">
        <v>20</v>
      </c>
      <c r="G22" s="312">
        <f t="shared" si="0"/>
        <v>11</v>
      </c>
      <c r="H22" s="312">
        <f t="shared" si="1"/>
        <v>25</v>
      </c>
    </row>
    <row r="23" spans="1:8">
      <c r="A23" s="194" t="s">
        <v>7030</v>
      </c>
      <c r="B23" s="152" t="s">
        <v>6043</v>
      </c>
      <c r="C23" s="248">
        <v>884</v>
      </c>
      <c r="D23" s="248">
        <v>700</v>
      </c>
      <c r="E23" s="248">
        <v>66</v>
      </c>
      <c r="F23" s="248">
        <v>100</v>
      </c>
      <c r="G23" s="312">
        <f t="shared" si="0"/>
        <v>950</v>
      </c>
      <c r="H23" s="312">
        <f t="shared" si="1"/>
        <v>800</v>
      </c>
    </row>
    <row r="24" spans="1:8">
      <c r="A24" s="210" t="s">
        <v>7031</v>
      </c>
      <c r="B24" s="323" t="s">
        <v>7032</v>
      </c>
      <c r="C24" s="248">
        <v>37</v>
      </c>
      <c r="D24" s="248">
        <v>30</v>
      </c>
      <c r="E24" s="248">
        <v>51</v>
      </c>
      <c r="F24" s="248">
        <v>80</v>
      </c>
      <c r="G24" s="312">
        <f t="shared" si="0"/>
        <v>88</v>
      </c>
      <c r="H24" s="312">
        <f t="shared" si="1"/>
        <v>110</v>
      </c>
    </row>
    <row r="25" spans="1:8">
      <c r="A25" s="282" t="s">
        <v>7033</v>
      </c>
      <c r="B25" s="152" t="s">
        <v>7034</v>
      </c>
      <c r="C25" s="248">
        <v>30</v>
      </c>
      <c r="D25" s="248">
        <v>20</v>
      </c>
      <c r="E25" s="248">
        <v>46</v>
      </c>
      <c r="F25" s="248">
        <v>60</v>
      </c>
      <c r="G25" s="312">
        <f t="shared" si="0"/>
        <v>76</v>
      </c>
      <c r="H25" s="312">
        <f t="shared" si="1"/>
        <v>80</v>
      </c>
    </row>
    <row r="26" spans="1:8">
      <c r="A26" s="218" t="s">
        <v>7035</v>
      </c>
      <c r="B26" s="323" t="s">
        <v>7036</v>
      </c>
      <c r="C26" s="248">
        <v>0</v>
      </c>
      <c r="D26" s="248">
        <v>0</v>
      </c>
      <c r="E26" s="248">
        <v>12</v>
      </c>
      <c r="F26" s="248">
        <v>15</v>
      </c>
      <c r="G26" s="312">
        <f t="shared" si="0"/>
        <v>12</v>
      </c>
      <c r="H26" s="312">
        <f t="shared" si="1"/>
        <v>15</v>
      </c>
    </row>
    <row r="27" spans="1:8">
      <c r="A27" s="192" t="s">
        <v>7037</v>
      </c>
      <c r="B27" s="154" t="s">
        <v>7038</v>
      </c>
      <c r="C27" s="248">
        <v>0</v>
      </c>
      <c r="D27" s="248">
        <v>0</v>
      </c>
      <c r="E27" s="248">
        <v>12</v>
      </c>
      <c r="F27" s="248">
        <v>15</v>
      </c>
      <c r="G27" s="312">
        <f t="shared" si="0"/>
        <v>12</v>
      </c>
      <c r="H27" s="312">
        <f t="shared" si="1"/>
        <v>15</v>
      </c>
    </row>
    <row r="28" spans="1:8">
      <c r="A28" s="192" t="s">
        <v>7039</v>
      </c>
      <c r="B28" s="154" t="s">
        <v>7040</v>
      </c>
      <c r="C28" s="248">
        <v>0</v>
      </c>
      <c r="D28" s="248">
        <v>0</v>
      </c>
      <c r="E28" s="248">
        <v>11</v>
      </c>
      <c r="F28" s="248">
        <v>10</v>
      </c>
      <c r="G28" s="312">
        <f t="shared" si="0"/>
        <v>11</v>
      </c>
      <c r="H28" s="312">
        <f t="shared" si="1"/>
        <v>10</v>
      </c>
    </row>
    <row r="29" spans="1:8">
      <c r="A29" s="194" t="s">
        <v>7041</v>
      </c>
      <c r="B29" s="152" t="s">
        <v>3440</v>
      </c>
      <c r="C29" s="248">
        <v>900</v>
      </c>
      <c r="D29" s="248">
        <v>650</v>
      </c>
      <c r="E29" s="248">
        <v>97</v>
      </c>
      <c r="F29" s="248">
        <v>100</v>
      </c>
      <c r="G29" s="312">
        <f t="shared" si="0"/>
        <v>997</v>
      </c>
      <c r="H29" s="312">
        <f t="shared" si="1"/>
        <v>750</v>
      </c>
    </row>
    <row r="30" spans="1:8">
      <c r="A30" s="282" t="s">
        <v>7042</v>
      </c>
      <c r="B30" s="152" t="s">
        <v>7043</v>
      </c>
      <c r="C30" s="248">
        <v>34</v>
      </c>
      <c r="D30" s="248">
        <v>20</v>
      </c>
      <c r="E30" s="248">
        <v>82</v>
      </c>
      <c r="F30" s="248">
        <v>80</v>
      </c>
      <c r="G30" s="312">
        <f t="shared" si="0"/>
        <v>116</v>
      </c>
      <c r="H30" s="312">
        <f t="shared" si="1"/>
        <v>100</v>
      </c>
    </row>
    <row r="31" spans="1:8" ht="24">
      <c r="A31" s="282" t="s">
        <v>7117</v>
      </c>
      <c r="B31" s="152" t="s">
        <v>7118</v>
      </c>
      <c r="C31" s="248">
        <v>2</v>
      </c>
      <c r="D31" s="248">
        <v>3</v>
      </c>
      <c r="E31" s="248">
        <v>0</v>
      </c>
      <c r="F31" s="248">
        <v>5</v>
      </c>
      <c r="G31" s="312">
        <f t="shared" si="0"/>
        <v>2</v>
      </c>
      <c r="H31" s="312">
        <f t="shared" si="1"/>
        <v>8</v>
      </c>
    </row>
    <row r="32" spans="1:8">
      <c r="A32" s="192" t="s">
        <v>2275</v>
      </c>
      <c r="B32" s="154" t="s">
        <v>2276</v>
      </c>
      <c r="C32" s="248">
        <v>0</v>
      </c>
      <c r="D32" s="248">
        <v>0</v>
      </c>
      <c r="E32" s="248">
        <v>0</v>
      </c>
      <c r="F32" s="248">
        <v>2</v>
      </c>
      <c r="G32" s="312">
        <f t="shared" si="0"/>
        <v>0</v>
      </c>
      <c r="H32" s="312">
        <f t="shared" si="1"/>
        <v>2</v>
      </c>
    </row>
    <row r="33" spans="1:8">
      <c r="A33" s="192" t="s">
        <v>7119</v>
      </c>
      <c r="B33" s="154" t="s">
        <v>6924</v>
      </c>
      <c r="C33" s="248">
        <v>0</v>
      </c>
      <c r="D33" s="248">
        <v>0</v>
      </c>
      <c r="E33" s="248">
        <v>1123</v>
      </c>
      <c r="F33" s="248">
        <v>800</v>
      </c>
      <c r="G33" s="312">
        <f t="shared" si="0"/>
        <v>1123</v>
      </c>
      <c r="H33" s="312">
        <f t="shared" si="1"/>
        <v>800</v>
      </c>
    </row>
    <row r="34" spans="1:8">
      <c r="A34" s="321" t="s">
        <v>2281</v>
      </c>
      <c r="B34" s="322" t="s">
        <v>2282</v>
      </c>
      <c r="C34" s="248">
        <v>22</v>
      </c>
      <c r="D34" s="248">
        <v>20</v>
      </c>
      <c r="E34" s="248">
        <v>2261</v>
      </c>
      <c r="F34" s="248">
        <v>1700</v>
      </c>
      <c r="G34" s="312">
        <f t="shared" si="0"/>
        <v>2283</v>
      </c>
      <c r="H34" s="312">
        <f t="shared" si="1"/>
        <v>1720</v>
      </c>
    </row>
    <row r="35" spans="1:8">
      <c r="A35" s="324" t="s">
        <v>7044</v>
      </c>
      <c r="B35" s="325" t="s">
        <v>7045</v>
      </c>
      <c r="C35" s="248">
        <v>0</v>
      </c>
      <c r="D35" s="248">
        <v>0</v>
      </c>
      <c r="E35" s="248">
        <v>0</v>
      </c>
      <c r="F35" s="248">
        <v>5</v>
      </c>
      <c r="G35" s="312">
        <f t="shared" si="0"/>
        <v>0</v>
      </c>
      <c r="H35" s="312">
        <f t="shared" si="1"/>
        <v>5</v>
      </c>
    </row>
    <row r="36" spans="1:8">
      <c r="A36" s="319" t="s">
        <v>3484</v>
      </c>
      <c r="B36" s="325" t="s">
        <v>7120</v>
      </c>
      <c r="C36" s="248">
        <v>0</v>
      </c>
      <c r="D36" s="248">
        <v>0</v>
      </c>
      <c r="E36" s="248">
        <v>0</v>
      </c>
      <c r="F36" s="248">
        <v>3</v>
      </c>
      <c r="G36" s="312">
        <f t="shared" si="0"/>
        <v>0</v>
      </c>
      <c r="H36" s="312">
        <f t="shared" si="1"/>
        <v>3</v>
      </c>
    </row>
    <row r="37" spans="1:8">
      <c r="A37" s="218" t="s">
        <v>2115</v>
      </c>
      <c r="B37" s="323" t="s">
        <v>2116</v>
      </c>
      <c r="C37" s="248">
        <v>0</v>
      </c>
      <c r="D37" s="248">
        <v>0</v>
      </c>
      <c r="E37" s="248">
        <v>0</v>
      </c>
      <c r="F37" s="248">
        <v>5</v>
      </c>
      <c r="G37" s="312">
        <f t="shared" si="0"/>
        <v>0</v>
      </c>
      <c r="H37" s="312">
        <f t="shared" si="1"/>
        <v>5</v>
      </c>
    </row>
    <row r="38" spans="1:8" ht="24">
      <c r="A38" s="319" t="s">
        <v>2289</v>
      </c>
      <c r="B38" s="325" t="s">
        <v>2290</v>
      </c>
      <c r="C38" s="248">
        <v>0</v>
      </c>
      <c r="D38" s="248">
        <v>0</v>
      </c>
      <c r="E38" s="248">
        <v>0</v>
      </c>
      <c r="F38" s="248">
        <v>5</v>
      </c>
      <c r="G38" s="312">
        <f t="shared" si="0"/>
        <v>0</v>
      </c>
      <c r="H38" s="312">
        <f t="shared" si="1"/>
        <v>5</v>
      </c>
    </row>
    <row r="39" spans="1:8">
      <c r="A39" s="319" t="s">
        <v>2291</v>
      </c>
      <c r="B39" s="325" t="s">
        <v>2292</v>
      </c>
      <c r="C39" s="248">
        <v>0</v>
      </c>
      <c r="D39" s="248">
        <v>0</v>
      </c>
      <c r="E39" s="248">
        <v>0</v>
      </c>
      <c r="F39" s="248">
        <v>20</v>
      </c>
      <c r="G39" s="312">
        <f t="shared" si="0"/>
        <v>0</v>
      </c>
      <c r="H39" s="312">
        <f t="shared" si="1"/>
        <v>20</v>
      </c>
    </row>
    <row r="40" spans="1:8">
      <c r="A40" s="324" t="s">
        <v>2117</v>
      </c>
      <c r="B40" s="326" t="s">
        <v>7045</v>
      </c>
      <c r="C40" s="248">
        <v>0</v>
      </c>
      <c r="D40" s="248">
        <v>0</v>
      </c>
      <c r="E40" s="248">
        <v>533</v>
      </c>
      <c r="F40" s="248">
        <v>500</v>
      </c>
      <c r="G40" s="312">
        <f t="shared" si="0"/>
        <v>533</v>
      </c>
      <c r="H40" s="312">
        <f t="shared" si="1"/>
        <v>500</v>
      </c>
    </row>
    <row r="41" spans="1:8">
      <c r="A41" s="319" t="s">
        <v>3082</v>
      </c>
      <c r="B41" s="325" t="s">
        <v>7065</v>
      </c>
      <c r="C41" s="248">
        <v>0</v>
      </c>
      <c r="D41" s="248">
        <v>0</v>
      </c>
      <c r="E41" s="248">
        <v>1</v>
      </c>
      <c r="F41" s="248">
        <v>25</v>
      </c>
      <c r="G41" s="312">
        <f t="shared" ref="G41:G72" si="2">C41+E41</f>
        <v>1</v>
      </c>
      <c r="H41" s="312">
        <f t="shared" ref="H41:H72" si="3">D41+F41</f>
        <v>25</v>
      </c>
    </row>
    <row r="42" spans="1:8">
      <c r="A42" s="327" t="s">
        <v>2127</v>
      </c>
      <c r="B42" s="328" t="s">
        <v>2118</v>
      </c>
      <c r="C42" s="248">
        <v>0</v>
      </c>
      <c r="D42" s="248">
        <v>0</v>
      </c>
      <c r="E42" s="248">
        <v>11</v>
      </c>
      <c r="F42" s="248">
        <v>15</v>
      </c>
      <c r="G42" s="312">
        <f t="shared" si="2"/>
        <v>11</v>
      </c>
      <c r="H42" s="312">
        <f t="shared" si="3"/>
        <v>15</v>
      </c>
    </row>
    <row r="43" spans="1:8">
      <c r="A43" s="193" t="s">
        <v>2131</v>
      </c>
      <c r="B43" s="162" t="s">
        <v>2132</v>
      </c>
      <c r="C43" s="248">
        <v>38</v>
      </c>
      <c r="D43" s="248">
        <v>50</v>
      </c>
      <c r="E43" s="248">
        <v>2942</v>
      </c>
      <c r="F43" s="248">
        <v>2550</v>
      </c>
      <c r="G43" s="312">
        <f t="shared" si="2"/>
        <v>2980</v>
      </c>
      <c r="H43" s="312">
        <f t="shared" si="3"/>
        <v>2600</v>
      </c>
    </row>
    <row r="44" spans="1:8">
      <c r="A44" s="192" t="s">
        <v>2133</v>
      </c>
      <c r="B44" s="154" t="s">
        <v>2134</v>
      </c>
      <c r="C44" s="248">
        <v>0</v>
      </c>
      <c r="D44" s="248">
        <v>0</v>
      </c>
      <c r="E44" s="248">
        <v>0</v>
      </c>
      <c r="F44" s="248">
        <v>2</v>
      </c>
      <c r="G44" s="312">
        <f t="shared" si="2"/>
        <v>0</v>
      </c>
      <c r="H44" s="312">
        <f t="shared" si="3"/>
        <v>2</v>
      </c>
    </row>
    <row r="45" spans="1:8">
      <c r="A45" s="193" t="s">
        <v>2135</v>
      </c>
      <c r="B45" s="162" t="s">
        <v>2136</v>
      </c>
      <c r="C45" s="248">
        <v>0</v>
      </c>
      <c r="D45" s="248">
        <v>0</v>
      </c>
      <c r="E45" s="248">
        <v>241</v>
      </c>
      <c r="F45" s="248">
        <v>300</v>
      </c>
      <c r="G45" s="312">
        <f t="shared" si="2"/>
        <v>241</v>
      </c>
      <c r="H45" s="312">
        <f t="shared" si="3"/>
        <v>300</v>
      </c>
    </row>
    <row r="46" spans="1:8">
      <c r="A46" s="192" t="s">
        <v>2157</v>
      </c>
      <c r="B46" s="154" t="s">
        <v>7121</v>
      </c>
      <c r="C46" s="248">
        <v>0</v>
      </c>
      <c r="D46" s="248">
        <v>0</v>
      </c>
      <c r="E46" s="248">
        <v>79</v>
      </c>
      <c r="F46" s="248">
        <v>100</v>
      </c>
      <c r="G46" s="312">
        <f t="shared" si="2"/>
        <v>79</v>
      </c>
      <c r="H46" s="312">
        <f t="shared" si="3"/>
        <v>100</v>
      </c>
    </row>
    <row r="47" spans="1:8">
      <c r="A47" s="193" t="s">
        <v>3456</v>
      </c>
      <c r="B47" s="162" t="s">
        <v>3457</v>
      </c>
      <c r="C47" s="248">
        <v>0</v>
      </c>
      <c r="D47" s="248">
        <v>0</v>
      </c>
      <c r="E47" s="248">
        <v>1</v>
      </c>
      <c r="F47" s="248">
        <v>1</v>
      </c>
      <c r="G47" s="312">
        <f t="shared" si="2"/>
        <v>1</v>
      </c>
      <c r="H47" s="312">
        <f t="shared" si="3"/>
        <v>1</v>
      </c>
    </row>
    <row r="48" spans="1:8">
      <c r="A48" s="192" t="s">
        <v>2345</v>
      </c>
      <c r="B48" s="154" t="s">
        <v>2346</v>
      </c>
      <c r="C48" s="248">
        <v>0</v>
      </c>
      <c r="D48" s="248">
        <v>0</v>
      </c>
      <c r="E48" s="248">
        <v>0</v>
      </c>
      <c r="F48" s="248">
        <v>1</v>
      </c>
      <c r="G48" s="312">
        <f t="shared" si="2"/>
        <v>0</v>
      </c>
      <c r="H48" s="312">
        <f t="shared" si="3"/>
        <v>1</v>
      </c>
    </row>
    <row r="49" spans="1:8">
      <c r="A49" s="282" t="s">
        <v>2161</v>
      </c>
      <c r="B49" s="152" t="s">
        <v>2162</v>
      </c>
      <c r="C49" s="248">
        <v>1</v>
      </c>
      <c r="D49" s="248">
        <v>0</v>
      </c>
      <c r="E49" s="248">
        <v>1068</v>
      </c>
      <c r="F49" s="248">
        <v>1000</v>
      </c>
      <c r="G49" s="312">
        <f t="shared" si="2"/>
        <v>1069</v>
      </c>
      <c r="H49" s="312">
        <f t="shared" si="3"/>
        <v>1000</v>
      </c>
    </row>
    <row r="50" spans="1:8">
      <c r="A50" s="282" t="s">
        <v>2163</v>
      </c>
      <c r="B50" s="152" t="s">
        <v>2164</v>
      </c>
      <c r="C50" s="248">
        <v>0</v>
      </c>
      <c r="D50" s="248">
        <v>0</v>
      </c>
      <c r="E50" s="248">
        <v>0</v>
      </c>
      <c r="F50" s="248">
        <v>6</v>
      </c>
      <c r="G50" s="312">
        <f t="shared" si="2"/>
        <v>0</v>
      </c>
      <c r="H50" s="312">
        <f t="shared" si="3"/>
        <v>6</v>
      </c>
    </row>
    <row r="51" spans="1:8">
      <c r="A51" s="193" t="s">
        <v>2167</v>
      </c>
      <c r="B51" s="162" t="s">
        <v>7122</v>
      </c>
      <c r="C51" s="248">
        <v>0</v>
      </c>
      <c r="D51" s="248">
        <v>0</v>
      </c>
      <c r="E51" s="248">
        <v>33</v>
      </c>
      <c r="F51" s="248">
        <v>50</v>
      </c>
      <c r="G51" s="312">
        <f t="shared" si="2"/>
        <v>33</v>
      </c>
      <c r="H51" s="312">
        <f t="shared" si="3"/>
        <v>50</v>
      </c>
    </row>
    <row r="52" spans="1:8">
      <c r="A52" s="193" t="s">
        <v>2173</v>
      </c>
      <c r="B52" s="162" t="s">
        <v>2174</v>
      </c>
      <c r="C52" s="248">
        <v>0</v>
      </c>
      <c r="D52" s="248">
        <v>0</v>
      </c>
      <c r="E52" s="248">
        <v>1</v>
      </c>
      <c r="F52" s="248">
        <v>15</v>
      </c>
      <c r="G52" s="312">
        <f t="shared" si="2"/>
        <v>1</v>
      </c>
      <c r="H52" s="312">
        <f t="shared" si="3"/>
        <v>15</v>
      </c>
    </row>
    <row r="53" spans="1:8">
      <c r="A53" s="192" t="s">
        <v>5120</v>
      </c>
      <c r="B53" s="154" t="s">
        <v>5121</v>
      </c>
      <c r="C53" s="248">
        <v>0</v>
      </c>
      <c r="D53" s="248">
        <v>0</v>
      </c>
      <c r="E53" s="248">
        <v>0</v>
      </c>
      <c r="F53" s="248">
        <v>5</v>
      </c>
      <c r="G53" s="312">
        <f t="shared" si="2"/>
        <v>0</v>
      </c>
      <c r="H53" s="312">
        <f t="shared" si="3"/>
        <v>5</v>
      </c>
    </row>
    <row r="54" spans="1:8">
      <c r="A54" s="192" t="s">
        <v>3466</v>
      </c>
      <c r="B54" s="154" t="s">
        <v>3467</v>
      </c>
      <c r="C54" s="248">
        <v>0</v>
      </c>
      <c r="D54" s="248">
        <v>0</v>
      </c>
      <c r="E54" s="248">
        <v>0</v>
      </c>
      <c r="F54" s="248">
        <v>5</v>
      </c>
      <c r="G54" s="312">
        <f t="shared" si="2"/>
        <v>0</v>
      </c>
      <c r="H54" s="312">
        <f t="shared" si="3"/>
        <v>5</v>
      </c>
    </row>
    <row r="55" spans="1:8">
      <c r="A55" s="282" t="s">
        <v>3468</v>
      </c>
      <c r="B55" s="152" t="s">
        <v>3469</v>
      </c>
      <c r="C55" s="248">
        <v>0</v>
      </c>
      <c r="D55" s="248">
        <v>0</v>
      </c>
      <c r="E55" s="248">
        <v>0</v>
      </c>
      <c r="F55" s="248">
        <v>5</v>
      </c>
      <c r="G55" s="312">
        <f t="shared" si="2"/>
        <v>0</v>
      </c>
      <c r="H55" s="312">
        <f t="shared" si="3"/>
        <v>5</v>
      </c>
    </row>
    <row r="56" spans="1:8">
      <c r="A56" s="282" t="s">
        <v>2391</v>
      </c>
      <c r="B56" s="152" t="s">
        <v>2392</v>
      </c>
      <c r="C56" s="248">
        <v>0</v>
      </c>
      <c r="D56" s="248">
        <v>0</v>
      </c>
      <c r="E56" s="248">
        <v>0</v>
      </c>
      <c r="F56" s="248">
        <v>20</v>
      </c>
      <c r="G56" s="312">
        <f t="shared" si="2"/>
        <v>0</v>
      </c>
      <c r="H56" s="312">
        <f t="shared" si="3"/>
        <v>20</v>
      </c>
    </row>
    <row r="57" spans="1:8" ht="24">
      <c r="A57" s="194" t="s">
        <v>5631</v>
      </c>
      <c r="B57" s="152" t="s">
        <v>5632</v>
      </c>
      <c r="C57" s="248">
        <v>35</v>
      </c>
      <c r="D57" s="248">
        <v>30</v>
      </c>
      <c r="E57" s="248">
        <v>158</v>
      </c>
      <c r="F57" s="248">
        <v>400</v>
      </c>
      <c r="G57" s="312">
        <f t="shared" si="2"/>
        <v>193</v>
      </c>
      <c r="H57" s="312">
        <f t="shared" si="3"/>
        <v>430</v>
      </c>
    </row>
    <row r="58" spans="1:8">
      <c r="A58" s="193" t="s">
        <v>2961</v>
      </c>
      <c r="B58" s="162" t="s">
        <v>2962</v>
      </c>
      <c r="C58" s="248">
        <v>0</v>
      </c>
      <c r="D58" s="248">
        <v>0</v>
      </c>
      <c r="E58" s="248">
        <v>0</v>
      </c>
      <c r="F58" s="248">
        <v>2</v>
      </c>
      <c r="G58" s="312">
        <f t="shared" si="2"/>
        <v>0</v>
      </c>
      <c r="H58" s="312">
        <f t="shared" si="3"/>
        <v>2</v>
      </c>
    </row>
    <row r="59" spans="1:8">
      <c r="A59" s="192" t="s">
        <v>2555</v>
      </c>
      <c r="B59" s="154" t="s">
        <v>2556</v>
      </c>
      <c r="C59" s="248">
        <v>2</v>
      </c>
      <c r="D59" s="248">
        <v>0</v>
      </c>
      <c r="E59" s="248">
        <v>0</v>
      </c>
      <c r="F59" s="248">
        <v>12</v>
      </c>
      <c r="G59" s="312">
        <f t="shared" si="2"/>
        <v>2</v>
      </c>
      <c r="H59" s="312">
        <f t="shared" si="3"/>
        <v>12</v>
      </c>
    </row>
    <row r="60" spans="1:8">
      <c r="A60" s="210" t="s">
        <v>6939</v>
      </c>
      <c r="B60" s="323" t="s">
        <v>6940</v>
      </c>
      <c r="C60" s="248">
        <v>1</v>
      </c>
      <c r="D60" s="248">
        <v>0</v>
      </c>
      <c r="E60" s="248">
        <v>320</v>
      </c>
      <c r="F60" s="248">
        <v>150</v>
      </c>
      <c r="G60" s="312">
        <f t="shared" si="2"/>
        <v>321</v>
      </c>
      <c r="H60" s="312">
        <f t="shared" si="3"/>
        <v>150</v>
      </c>
    </row>
    <row r="61" spans="1:8">
      <c r="A61" s="192" t="s">
        <v>6941</v>
      </c>
      <c r="B61" s="154" t="s">
        <v>6942</v>
      </c>
      <c r="C61" s="248">
        <v>0</v>
      </c>
      <c r="D61" s="248">
        <v>0</v>
      </c>
      <c r="E61" s="248">
        <v>0</v>
      </c>
      <c r="F61" s="248">
        <v>2</v>
      </c>
      <c r="G61" s="312">
        <f t="shared" si="2"/>
        <v>0</v>
      </c>
      <c r="H61" s="312">
        <f t="shared" si="3"/>
        <v>2</v>
      </c>
    </row>
    <row r="62" spans="1:8">
      <c r="A62" s="194" t="s">
        <v>6113</v>
      </c>
      <c r="B62" s="152" t="s">
        <v>6114</v>
      </c>
      <c r="C62" s="248">
        <v>1074</v>
      </c>
      <c r="D62" s="248">
        <v>800</v>
      </c>
      <c r="E62" s="248">
        <v>388</v>
      </c>
      <c r="F62" s="248">
        <v>1100</v>
      </c>
      <c r="G62" s="312">
        <f t="shared" si="2"/>
        <v>1462</v>
      </c>
      <c r="H62" s="312">
        <f t="shared" si="3"/>
        <v>1900</v>
      </c>
    </row>
    <row r="63" spans="1:8">
      <c r="A63" s="282" t="s">
        <v>3164</v>
      </c>
      <c r="B63" s="152" t="s">
        <v>3165</v>
      </c>
      <c r="C63" s="248">
        <v>0</v>
      </c>
      <c r="D63" s="248">
        <v>0</v>
      </c>
      <c r="E63" s="248">
        <v>0</v>
      </c>
      <c r="F63" s="248">
        <v>20</v>
      </c>
      <c r="G63" s="312">
        <f t="shared" si="2"/>
        <v>0</v>
      </c>
      <c r="H63" s="312">
        <f t="shared" si="3"/>
        <v>20</v>
      </c>
    </row>
    <row r="64" spans="1:8">
      <c r="A64" s="218" t="s">
        <v>6944</v>
      </c>
      <c r="B64" s="323" t="s">
        <v>6945</v>
      </c>
      <c r="C64" s="248">
        <v>8</v>
      </c>
      <c r="D64" s="248">
        <v>5</v>
      </c>
      <c r="E64" s="248">
        <v>1</v>
      </c>
      <c r="F64" s="248">
        <v>15</v>
      </c>
      <c r="G64" s="312">
        <f t="shared" si="2"/>
        <v>9</v>
      </c>
      <c r="H64" s="312">
        <f t="shared" si="3"/>
        <v>20</v>
      </c>
    </row>
    <row r="65" spans="1:8">
      <c r="A65" s="218" t="s">
        <v>6119</v>
      </c>
      <c r="B65" s="323" t="s">
        <v>6120</v>
      </c>
      <c r="C65" s="248">
        <v>0</v>
      </c>
      <c r="D65" s="248">
        <v>0</v>
      </c>
      <c r="E65" s="248">
        <v>11</v>
      </c>
      <c r="F65" s="248">
        <v>15</v>
      </c>
      <c r="G65" s="312">
        <f t="shared" si="2"/>
        <v>11</v>
      </c>
      <c r="H65" s="312">
        <f t="shared" si="3"/>
        <v>15</v>
      </c>
    </row>
    <row r="66" spans="1:8">
      <c r="A66" s="194" t="s">
        <v>6121</v>
      </c>
      <c r="B66" s="152" t="s">
        <v>6122</v>
      </c>
      <c r="C66" s="248">
        <v>0</v>
      </c>
      <c r="D66" s="248">
        <v>0</v>
      </c>
      <c r="E66" s="248">
        <v>12</v>
      </c>
      <c r="F66" s="248">
        <v>15</v>
      </c>
      <c r="G66" s="312">
        <f t="shared" si="2"/>
        <v>12</v>
      </c>
      <c r="H66" s="312">
        <f t="shared" si="3"/>
        <v>15</v>
      </c>
    </row>
    <row r="67" spans="1:8">
      <c r="A67" s="218" t="s">
        <v>6123</v>
      </c>
      <c r="B67" s="323" t="s">
        <v>6124</v>
      </c>
      <c r="C67" s="248">
        <v>0</v>
      </c>
      <c r="D67" s="248">
        <v>0</v>
      </c>
      <c r="E67" s="248">
        <v>16</v>
      </c>
      <c r="F67" s="248">
        <v>15</v>
      </c>
      <c r="G67" s="312">
        <f t="shared" si="2"/>
        <v>16</v>
      </c>
      <c r="H67" s="312">
        <f t="shared" si="3"/>
        <v>15</v>
      </c>
    </row>
    <row r="68" spans="1:8">
      <c r="A68" s="218" t="s">
        <v>6125</v>
      </c>
      <c r="B68" s="323" t="s">
        <v>6126</v>
      </c>
      <c r="C68" s="248">
        <v>850</v>
      </c>
      <c r="D68" s="248">
        <v>750</v>
      </c>
      <c r="E68" s="248">
        <v>14</v>
      </c>
      <c r="F68" s="248">
        <v>50</v>
      </c>
      <c r="G68" s="312">
        <f t="shared" si="2"/>
        <v>864</v>
      </c>
      <c r="H68" s="312">
        <f t="shared" si="3"/>
        <v>800</v>
      </c>
    </row>
    <row r="69" spans="1:8">
      <c r="A69" s="210" t="s">
        <v>4362</v>
      </c>
      <c r="B69" s="323" t="s">
        <v>4363</v>
      </c>
      <c r="C69" s="248">
        <v>0</v>
      </c>
      <c r="D69" s="248">
        <v>2</v>
      </c>
      <c r="E69" s="248">
        <v>0</v>
      </c>
      <c r="F69" s="248">
        <v>10</v>
      </c>
      <c r="G69" s="312">
        <f t="shared" si="2"/>
        <v>0</v>
      </c>
      <c r="H69" s="312">
        <f t="shared" si="3"/>
        <v>12</v>
      </c>
    </row>
    <row r="70" spans="1:8">
      <c r="A70" s="218" t="s">
        <v>7078</v>
      </c>
      <c r="B70" s="152" t="s">
        <v>7079</v>
      </c>
      <c r="C70" s="248">
        <v>0</v>
      </c>
      <c r="D70" s="248">
        <v>0</v>
      </c>
      <c r="E70" s="248">
        <v>115</v>
      </c>
      <c r="F70" s="248">
        <v>150</v>
      </c>
      <c r="G70" s="312">
        <f t="shared" si="2"/>
        <v>115</v>
      </c>
      <c r="H70" s="312">
        <f t="shared" si="3"/>
        <v>150</v>
      </c>
    </row>
    <row r="71" spans="1:8">
      <c r="A71" s="218" t="s">
        <v>6127</v>
      </c>
      <c r="B71" s="323" t="s">
        <v>6128</v>
      </c>
      <c r="C71" s="248">
        <v>67</v>
      </c>
      <c r="D71" s="248">
        <v>50</v>
      </c>
      <c r="E71" s="248">
        <v>310</v>
      </c>
      <c r="F71" s="248">
        <v>300</v>
      </c>
      <c r="G71" s="312">
        <f t="shared" si="2"/>
        <v>377</v>
      </c>
      <c r="H71" s="312">
        <f t="shared" si="3"/>
        <v>350</v>
      </c>
    </row>
    <row r="72" spans="1:8">
      <c r="A72" s="218" t="s">
        <v>6129</v>
      </c>
      <c r="B72" s="323" t="s">
        <v>6130</v>
      </c>
      <c r="C72" s="248">
        <v>8</v>
      </c>
      <c r="D72" s="248">
        <v>5</v>
      </c>
      <c r="E72" s="248">
        <v>6</v>
      </c>
      <c r="F72" s="248">
        <v>25</v>
      </c>
      <c r="G72" s="312">
        <f t="shared" si="2"/>
        <v>14</v>
      </c>
      <c r="H72" s="312">
        <f t="shared" si="3"/>
        <v>30</v>
      </c>
    </row>
    <row r="73" spans="1:8">
      <c r="A73" s="218" t="s">
        <v>7081</v>
      </c>
      <c r="B73" s="323" t="s">
        <v>7082</v>
      </c>
      <c r="C73" s="248">
        <v>0</v>
      </c>
      <c r="D73" s="248">
        <v>5</v>
      </c>
      <c r="E73" s="248">
        <v>26</v>
      </c>
      <c r="F73" s="248">
        <v>25</v>
      </c>
      <c r="G73" s="312">
        <f t="shared" ref="G73:G104" si="4">C73+E73</f>
        <v>26</v>
      </c>
      <c r="H73" s="312">
        <f t="shared" ref="H73:H104" si="5">D73+F73</f>
        <v>30</v>
      </c>
    </row>
    <row r="74" spans="1:8">
      <c r="A74" s="194" t="s">
        <v>7083</v>
      </c>
      <c r="B74" s="152" t="s">
        <v>7084</v>
      </c>
      <c r="C74" s="248">
        <v>0</v>
      </c>
      <c r="D74" s="248">
        <v>5</v>
      </c>
      <c r="E74" s="248">
        <v>25</v>
      </c>
      <c r="F74" s="248">
        <v>25</v>
      </c>
      <c r="G74" s="312">
        <f t="shared" si="4"/>
        <v>25</v>
      </c>
      <c r="H74" s="312">
        <f t="shared" si="5"/>
        <v>30</v>
      </c>
    </row>
    <row r="75" spans="1:8">
      <c r="A75" s="329" t="s">
        <v>7085</v>
      </c>
      <c r="B75" s="330" t="s">
        <v>7086</v>
      </c>
      <c r="C75" s="248">
        <v>11</v>
      </c>
      <c r="D75" s="248">
        <v>5</v>
      </c>
      <c r="E75" s="248">
        <v>101</v>
      </c>
      <c r="F75" s="248">
        <v>80</v>
      </c>
      <c r="G75" s="312">
        <f t="shared" si="4"/>
        <v>112</v>
      </c>
      <c r="H75" s="312">
        <f t="shared" si="5"/>
        <v>85</v>
      </c>
    </row>
    <row r="76" spans="1:8">
      <c r="A76" s="194" t="s">
        <v>7087</v>
      </c>
      <c r="B76" s="152" t="s">
        <v>7088</v>
      </c>
      <c r="C76" s="248">
        <v>5</v>
      </c>
      <c r="D76" s="248">
        <v>5</v>
      </c>
      <c r="E76" s="248">
        <v>9</v>
      </c>
      <c r="F76" s="248">
        <v>25</v>
      </c>
      <c r="G76" s="312">
        <f t="shared" si="4"/>
        <v>14</v>
      </c>
      <c r="H76" s="312">
        <f t="shared" si="5"/>
        <v>30</v>
      </c>
    </row>
    <row r="77" spans="1:8">
      <c r="A77" s="218" t="s">
        <v>6131</v>
      </c>
      <c r="B77" s="152" t="s">
        <v>6132</v>
      </c>
      <c r="C77" s="248">
        <v>1067</v>
      </c>
      <c r="D77" s="248">
        <v>800</v>
      </c>
      <c r="E77" s="248">
        <v>662</v>
      </c>
      <c r="F77" s="248">
        <v>1500</v>
      </c>
      <c r="G77" s="312">
        <f t="shared" si="4"/>
        <v>1729</v>
      </c>
      <c r="H77" s="312">
        <f t="shared" si="5"/>
        <v>2300</v>
      </c>
    </row>
    <row r="78" spans="1:8">
      <c r="A78" s="194" t="s">
        <v>5654</v>
      </c>
      <c r="B78" s="323" t="s">
        <v>5655</v>
      </c>
      <c r="C78" s="248">
        <v>0</v>
      </c>
      <c r="D78" s="248">
        <v>5</v>
      </c>
      <c r="E78" s="248">
        <v>14</v>
      </c>
      <c r="F78" s="248">
        <v>15</v>
      </c>
      <c r="G78" s="312">
        <f t="shared" si="4"/>
        <v>14</v>
      </c>
      <c r="H78" s="312">
        <f t="shared" si="5"/>
        <v>20</v>
      </c>
    </row>
    <row r="79" spans="1:8">
      <c r="A79" s="194" t="s">
        <v>6133</v>
      </c>
      <c r="B79" s="152" t="s">
        <v>6134</v>
      </c>
      <c r="C79" s="248">
        <v>23</v>
      </c>
      <c r="D79" s="248">
        <v>20</v>
      </c>
      <c r="E79" s="248">
        <v>403</v>
      </c>
      <c r="F79" s="248">
        <v>300</v>
      </c>
      <c r="G79" s="312">
        <f t="shared" si="4"/>
        <v>426</v>
      </c>
      <c r="H79" s="312">
        <f t="shared" si="5"/>
        <v>320</v>
      </c>
    </row>
    <row r="80" spans="1:8">
      <c r="A80" s="194" t="s">
        <v>2181</v>
      </c>
      <c r="B80" s="152" t="s">
        <v>2182</v>
      </c>
      <c r="C80" s="248">
        <v>504</v>
      </c>
      <c r="D80" s="248">
        <v>400</v>
      </c>
      <c r="E80" s="248">
        <v>168</v>
      </c>
      <c r="F80" s="248">
        <v>600</v>
      </c>
      <c r="G80" s="312">
        <f t="shared" si="4"/>
        <v>672</v>
      </c>
      <c r="H80" s="312">
        <f t="shared" si="5"/>
        <v>1000</v>
      </c>
    </row>
    <row r="81" spans="1:8">
      <c r="A81" s="194" t="s">
        <v>2231</v>
      </c>
      <c r="B81" s="152" t="s">
        <v>2232</v>
      </c>
      <c r="C81" s="248">
        <v>0</v>
      </c>
      <c r="D81" s="248">
        <v>0</v>
      </c>
      <c r="E81" s="248">
        <v>0</v>
      </c>
      <c r="F81" s="248">
        <v>3</v>
      </c>
      <c r="G81" s="312">
        <f t="shared" si="4"/>
        <v>0</v>
      </c>
      <c r="H81" s="312">
        <f t="shared" si="5"/>
        <v>3</v>
      </c>
    </row>
    <row r="82" spans="1:8">
      <c r="A82" s="192" t="s">
        <v>6157</v>
      </c>
      <c r="B82" s="154" t="s">
        <v>6158</v>
      </c>
      <c r="C82" s="248">
        <v>0</v>
      </c>
      <c r="D82" s="248">
        <v>6</v>
      </c>
      <c r="E82" s="248">
        <v>2</v>
      </c>
      <c r="F82" s="248">
        <v>6</v>
      </c>
      <c r="G82" s="312">
        <f t="shared" si="4"/>
        <v>2</v>
      </c>
      <c r="H82" s="312">
        <f t="shared" si="5"/>
        <v>12</v>
      </c>
    </row>
    <row r="83" spans="1:8">
      <c r="A83" s="218" t="s">
        <v>2183</v>
      </c>
      <c r="B83" s="152" t="s">
        <v>2184</v>
      </c>
      <c r="C83" s="248">
        <v>480</v>
      </c>
      <c r="D83" s="248">
        <v>400</v>
      </c>
      <c r="E83" s="248">
        <v>226</v>
      </c>
      <c r="F83" s="248">
        <v>600</v>
      </c>
      <c r="G83" s="312">
        <f t="shared" si="4"/>
        <v>706</v>
      </c>
      <c r="H83" s="312">
        <f t="shared" si="5"/>
        <v>1000</v>
      </c>
    </row>
    <row r="84" spans="1:8">
      <c r="A84" s="218" t="s">
        <v>3166</v>
      </c>
      <c r="B84" s="323" t="s">
        <v>3167</v>
      </c>
      <c r="C84" s="248">
        <v>0</v>
      </c>
      <c r="D84" s="248">
        <v>2</v>
      </c>
      <c r="E84" s="248">
        <v>123</v>
      </c>
      <c r="F84" s="248">
        <v>150</v>
      </c>
      <c r="G84" s="312">
        <f t="shared" si="4"/>
        <v>123</v>
      </c>
      <c r="H84" s="312">
        <f t="shared" si="5"/>
        <v>152</v>
      </c>
    </row>
    <row r="85" spans="1:8">
      <c r="A85" s="194" t="s">
        <v>5374</v>
      </c>
      <c r="B85" s="152" t="s">
        <v>5375</v>
      </c>
      <c r="C85" s="248">
        <v>0</v>
      </c>
      <c r="D85" s="248">
        <v>20</v>
      </c>
      <c r="E85" s="248">
        <v>3</v>
      </c>
      <c r="F85" s="248">
        <v>45</v>
      </c>
      <c r="G85" s="312">
        <f t="shared" si="4"/>
        <v>3</v>
      </c>
      <c r="H85" s="312">
        <f t="shared" si="5"/>
        <v>65</v>
      </c>
    </row>
    <row r="86" spans="1:8">
      <c r="A86" s="331" t="s">
        <v>6881</v>
      </c>
      <c r="B86" s="332" t="s">
        <v>6882</v>
      </c>
      <c r="C86" s="248">
        <v>6</v>
      </c>
      <c r="D86" s="248">
        <v>20</v>
      </c>
      <c r="E86" s="248">
        <v>3</v>
      </c>
      <c r="F86" s="248">
        <v>30</v>
      </c>
      <c r="G86" s="312">
        <f t="shared" si="4"/>
        <v>9</v>
      </c>
      <c r="H86" s="312">
        <f t="shared" si="5"/>
        <v>50</v>
      </c>
    </row>
    <row r="87" spans="1:8">
      <c r="A87" s="333" t="s">
        <v>7090</v>
      </c>
      <c r="B87" s="314" t="s">
        <v>7091</v>
      </c>
      <c r="C87" s="248">
        <v>2</v>
      </c>
      <c r="D87" s="248">
        <v>20</v>
      </c>
      <c r="E87" s="248">
        <v>24</v>
      </c>
      <c r="F87" s="248">
        <v>50</v>
      </c>
      <c r="G87" s="312">
        <f t="shared" si="4"/>
        <v>26</v>
      </c>
      <c r="H87" s="312">
        <f t="shared" si="5"/>
        <v>70</v>
      </c>
    </row>
    <row r="88" spans="1:8">
      <c r="A88" s="333" t="s">
        <v>6883</v>
      </c>
      <c r="B88" s="314" t="s">
        <v>6884</v>
      </c>
      <c r="C88" s="248">
        <v>0</v>
      </c>
      <c r="D88" s="248">
        <v>20</v>
      </c>
      <c r="E88" s="248">
        <v>0</v>
      </c>
      <c r="F88" s="248">
        <v>50</v>
      </c>
      <c r="G88" s="312">
        <f t="shared" si="4"/>
        <v>0</v>
      </c>
      <c r="H88" s="312">
        <f t="shared" si="5"/>
        <v>70</v>
      </c>
    </row>
    <row r="89" spans="1:8">
      <c r="A89" s="333" t="s">
        <v>7092</v>
      </c>
      <c r="B89" s="314" t="s">
        <v>7123</v>
      </c>
      <c r="C89" s="248">
        <v>0</v>
      </c>
      <c r="D89" s="248">
        <v>5</v>
      </c>
      <c r="E89" s="248">
        <v>0</v>
      </c>
      <c r="F89" s="248">
        <v>20</v>
      </c>
      <c r="G89" s="312">
        <f t="shared" si="4"/>
        <v>0</v>
      </c>
      <c r="H89" s="312">
        <f t="shared" si="5"/>
        <v>25</v>
      </c>
    </row>
    <row r="90" spans="1:8">
      <c r="A90" s="333" t="s">
        <v>6161</v>
      </c>
      <c r="B90" s="314" t="s">
        <v>6162</v>
      </c>
      <c r="C90" s="248">
        <v>6</v>
      </c>
      <c r="D90" s="248">
        <v>40</v>
      </c>
      <c r="E90" s="248">
        <v>6</v>
      </c>
      <c r="F90" s="248">
        <v>60</v>
      </c>
      <c r="G90" s="312">
        <f t="shared" si="4"/>
        <v>12</v>
      </c>
      <c r="H90" s="312">
        <f t="shared" si="5"/>
        <v>100</v>
      </c>
    </row>
    <row r="91" spans="1:8">
      <c r="A91" s="194" t="s">
        <v>7124</v>
      </c>
      <c r="B91" s="152" t="s">
        <v>7125</v>
      </c>
      <c r="C91" s="248">
        <v>0</v>
      </c>
      <c r="D91" s="248">
        <v>20</v>
      </c>
      <c r="E91" s="248">
        <v>115</v>
      </c>
      <c r="F91" s="248">
        <v>130</v>
      </c>
      <c r="G91" s="312">
        <f t="shared" si="4"/>
        <v>115</v>
      </c>
      <c r="H91" s="312">
        <f t="shared" si="5"/>
        <v>150</v>
      </c>
    </row>
    <row r="92" spans="1:8">
      <c r="A92" s="218" t="s">
        <v>7126</v>
      </c>
      <c r="B92" s="323" t="s">
        <v>7127</v>
      </c>
      <c r="C92" s="248">
        <v>362</v>
      </c>
      <c r="D92" s="248">
        <v>300</v>
      </c>
      <c r="E92" s="248">
        <v>0</v>
      </c>
      <c r="F92" s="248">
        <v>300</v>
      </c>
      <c r="G92" s="312">
        <f t="shared" si="4"/>
        <v>362</v>
      </c>
      <c r="H92" s="312">
        <f t="shared" si="5"/>
        <v>600</v>
      </c>
    </row>
    <row r="93" spans="1:8">
      <c r="A93" s="319" t="s">
        <v>6163</v>
      </c>
      <c r="B93" s="325" t="s">
        <v>6164</v>
      </c>
      <c r="C93" s="248">
        <v>576</v>
      </c>
      <c r="D93" s="248">
        <v>500</v>
      </c>
      <c r="E93" s="248">
        <v>85</v>
      </c>
      <c r="F93" s="248">
        <v>500</v>
      </c>
      <c r="G93" s="312">
        <f t="shared" si="4"/>
        <v>661</v>
      </c>
      <c r="H93" s="312">
        <f t="shared" si="5"/>
        <v>1000</v>
      </c>
    </row>
    <row r="94" spans="1:8">
      <c r="A94" s="333" t="s">
        <v>7128</v>
      </c>
      <c r="B94" s="314" t="s">
        <v>7129</v>
      </c>
      <c r="C94" s="248">
        <v>0</v>
      </c>
      <c r="D94" s="248">
        <v>5</v>
      </c>
      <c r="E94" s="248">
        <v>0</v>
      </c>
      <c r="F94" s="248">
        <v>20</v>
      </c>
      <c r="G94" s="312">
        <f t="shared" si="4"/>
        <v>0</v>
      </c>
      <c r="H94" s="312">
        <f t="shared" si="5"/>
        <v>25</v>
      </c>
    </row>
    <row r="95" spans="1:8">
      <c r="A95" s="194" t="s">
        <v>7130</v>
      </c>
      <c r="B95" s="152" t="s">
        <v>7131</v>
      </c>
      <c r="C95" s="248">
        <v>0</v>
      </c>
      <c r="D95" s="248">
        <v>0</v>
      </c>
      <c r="E95" s="248">
        <v>0</v>
      </c>
      <c r="F95" s="248">
        <v>15</v>
      </c>
      <c r="G95" s="312">
        <f t="shared" si="4"/>
        <v>0</v>
      </c>
      <c r="H95" s="312">
        <f t="shared" si="5"/>
        <v>15</v>
      </c>
    </row>
    <row r="96" spans="1:8">
      <c r="A96" s="194" t="s">
        <v>6993</v>
      </c>
      <c r="B96" s="152" t="s">
        <v>6994</v>
      </c>
      <c r="C96" s="248">
        <v>0</v>
      </c>
      <c r="D96" s="248">
        <v>5</v>
      </c>
      <c r="E96" s="248">
        <v>0</v>
      </c>
      <c r="F96" s="248">
        <v>10</v>
      </c>
      <c r="G96" s="312">
        <f t="shared" si="4"/>
        <v>0</v>
      </c>
      <c r="H96" s="312">
        <f t="shared" si="5"/>
        <v>15</v>
      </c>
    </row>
    <row r="97" spans="1:8" ht="24">
      <c r="A97" s="194" t="s">
        <v>6948</v>
      </c>
      <c r="B97" s="152" t="s">
        <v>7132</v>
      </c>
      <c r="C97" s="248">
        <v>0</v>
      </c>
      <c r="D97" s="248">
        <v>0</v>
      </c>
      <c r="E97" s="248">
        <v>0</v>
      </c>
      <c r="F97" s="248">
        <v>3</v>
      </c>
      <c r="G97" s="312">
        <f t="shared" si="4"/>
        <v>0</v>
      </c>
      <c r="H97" s="312">
        <f t="shared" si="5"/>
        <v>3</v>
      </c>
    </row>
    <row r="98" spans="1:8" ht="24">
      <c r="A98" s="194" t="s">
        <v>7095</v>
      </c>
      <c r="B98" s="152" t="s">
        <v>7133</v>
      </c>
      <c r="C98" s="248">
        <v>0</v>
      </c>
      <c r="D98" s="248">
        <v>5</v>
      </c>
      <c r="E98" s="248">
        <v>0</v>
      </c>
      <c r="F98" s="248">
        <v>15</v>
      </c>
      <c r="G98" s="312">
        <f t="shared" si="4"/>
        <v>0</v>
      </c>
      <c r="H98" s="312">
        <f t="shared" si="5"/>
        <v>20</v>
      </c>
    </row>
    <row r="99" spans="1:8">
      <c r="A99" s="194" t="s">
        <v>6995</v>
      </c>
      <c r="B99" s="152" t="s">
        <v>6996</v>
      </c>
      <c r="C99" s="248">
        <v>1</v>
      </c>
      <c r="D99" s="248">
        <v>0</v>
      </c>
      <c r="E99" s="248">
        <v>0</v>
      </c>
      <c r="F99" s="248">
        <v>10</v>
      </c>
      <c r="G99" s="312">
        <f t="shared" si="4"/>
        <v>1</v>
      </c>
      <c r="H99" s="312">
        <f t="shared" si="5"/>
        <v>10</v>
      </c>
    </row>
    <row r="100" spans="1:8" ht="24">
      <c r="A100" s="194" t="s">
        <v>6174</v>
      </c>
      <c r="B100" s="152" t="s">
        <v>6175</v>
      </c>
      <c r="C100" s="248">
        <v>1</v>
      </c>
      <c r="D100" s="248">
        <v>5</v>
      </c>
      <c r="E100" s="248">
        <v>0</v>
      </c>
      <c r="F100" s="248">
        <v>25</v>
      </c>
      <c r="G100" s="312">
        <f t="shared" si="4"/>
        <v>1</v>
      </c>
      <c r="H100" s="312">
        <f t="shared" si="5"/>
        <v>30</v>
      </c>
    </row>
    <row r="101" spans="1:8">
      <c r="A101" s="194" t="s">
        <v>5414</v>
      </c>
      <c r="B101" s="152" t="s">
        <v>5415</v>
      </c>
      <c r="C101" s="248">
        <v>2</v>
      </c>
      <c r="D101" s="248">
        <v>5</v>
      </c>
      <c r="E101" s="248">
        <v>0</v>
      </c>
      <c r="F101" s="248">
        <v>20</v>
      </c>
      <c r="G101" s="312">
        <f t="shared" si="4"/>
        <v>2</v>
      </c>
      <c r="H101" s="312">
        <f t="shared" si="5"/>
        <v>25</v>
      </c>
    </row>
    <row r="102" spans="1:8">
      <c r="A102" s="282" t="s">
        <v>6999</v>
      </c>
      <c r="B102" s="152" t="s">
        <v>7000</v>
      </c>
      <c r="C102" s="248">
        <v>4</v>
      </c>
      <c r="D102" s="248">
        <v>5</v>
      </c>
      <c r="E102" s="248">
        <v>312</v>
      </c>
      <c r="F102" s="248">
        <v>145</v>
      </c>
      <c r="G102" s="312">
        <f t="shared" si="4"/>
        <v>316</v>
      </c>
      <c r="H102" s="312">
        <f t="shared" si="5"/>
        <v>150</v>
      </c>
    </row>
    <row r="103" spans="1:8">
      <c r="A103" s="194" t="s">
        <v>5396</v>
      </c>
      <c r="B103" s="152" t="s">
        <v>5397</v>
      </c>
      <c r="C103" s="248">
        <v>0</v>
      </c>
      <c r="D103" s="248">
        <v>0</v>
      </c>
      <c r="E103" s="248">
        <v>0</v>
      </c>
      <c r="F103" s="248">
        <v>5</v>
      </c>
      <c r="G103" s="312">
        <f t="shared" si="4"/>
        <v>0</v>
      </c>
      <c r="H103" s="312">
        <f t="shared" si="5"/>
        <v>5</v>
      </c>
    </row>
    <row r="104" spans="1:8">
      <c r="A104" s="194" t="s">
        <v>2563</v>
      </c>
      <c r="B104" s="152" t="s">
        <v>2564</v>
      </c>
      <c r="C104" s="248">
        <v>0</v>
      </c>
      <c r="D104" s="248">
        <v>0</v>
      </c>
      <c r="E104" s="248">
        <v>0</v>
      </c>
      <c r="F104" s="248">
        <v>5</v>
      </c>
      <c r="G104" s="312">
        <f t="shared" si="4"/>
        <v>0</v>
      </c>
      <c r="H104" s="312">
        <f t="shared" si="5"/>
        <v>5</v>
      </c>
    </row>
    <row r="105" spans="1:8">
      <c r="A105" s="194" t="s">
        <v>5657</v>
      </c>
      <c r="B105" s="152" t="s">
        <v>5658</v>
      </c>
      <c r="C105" s="248">
        <v>0</v>
      </c>
      <c r="D105" s="248">
        <v>5</v>
      </c>
      <c r="E105" s="248">
        <v>13</v>
      </c>
      <c r="F105" s="248">
        <v>25</v>
      </c>
      <c r="G105" s="312">
        <f t="shared" ref="G105:G136" si="6">C105+E105</f>
        <v>13</v>
      </c>
      <c r="H105" s="312">
        <f t="shared" ref="H105:H136" si="7">D105+F105</f>
        <v>30</v>
      </c>
    </row>
    <row r="106" spans="1:8">
      <c r="A106" s="194" t="s">
        <v>7134</v>
      </c>
      <c r="B106" s="152" t="s">
        <v>7135</v>
      </c>
      <c r="C106" s="248">
        <v>0</v>
      </c>
      <c r="D106" s="248">
        <v>5</v>
      </c>
      <c r="E106" s="248">
        <v>0</v>
      </c>
      <c r="F106" s="248">
        <v>20</v>
      </c>
      <c r="G106" s="312">
        <f t="shared" si="6"/>
        <v>0</v>
      </c>
      <c r="H106" s="312">
        <f t="shared" si="7"/>
        <v>25</v>
      </c>
    </row>
    <row r="107" spans="1:8">
      <c r="A107" s="194" t="s">
        <v>5398</v>
      </c>
      <c r="B107" s="152" t="s">
        <v>5399</v>
      </c>
      <c r="C107" s="248">
        <v>0</v>
      </c>
      <c r="D107" s="248">
        <v>0</v>
      </c>
      <c r="E107" s="248">
        <v>142</v>
      </c>
      <c r="F107" s="248">
        <v>200</v>
      </c>
      <c r="G107" s="312">
        <f t="shared" si="6"/>
        <v>142</v>
      </c>
      <c r="H107" s="312">
        <f t="shared" si="7"/>
        <v>200</v>
      </c>
    </row>
    <row r="108" spans="1:8">
      <c r="A108" s="193" t="s">
        <v>2565</v>
      </c>
      <c r="B108" s="162" t="s">
        <v>5673</v>
      </c>
      <c r="C108" s="248">
        <v>0</v>
      </c>
      <c r="D108" s="248">
        <v>0</v>
      </c>
      <c r="E108" s="248">
        <v>0</v>
      </c>
      <c r="F108" s="248">
        <v>20</v>
      </c>
      <c r="G108" s="312">
        <f t="shared" si="6"/>
        <v>0</v>
      </c>
      <c r="H108" s="312">
        <f t="shared" si="7"/>
        <v>20</v>
      </c>
    </row>
    <row r="109" spans="1:8">
      <c r="A109" s="194" t="s">
        <v>6176</v>
      </c>
      <c r="B109" s="152" t="s">
        <v>6177</v>
      </c>
      <c r="C109" s="248">
        <v>218</v>
      </c>
      <c r="D109" s="248">
        <v>300</v>
      </c>
      <c r="E109" s="248">
        <v>315</v>
      </c>
      <c r="F109" s="248">
        <v>400</v>
      </c>
      <c r="G109" s="312">
        <f t="shared" si="6"/>
        <v>533</v>
      </c>
      <c r="H109" s="312">
        <f t="shared" si="7"/>
        <v>700</v>
      </c>
    </row>
    <row r="110" spans="1:8">
      <c r="A110" s="316" t="s">
        <v>6178</v>
      </c>
      <c r="B110" s="317" t="s">
        <v>7136</v>
      </c>
      <c r="C110" s="248">
        <v>7</v>
      </c>
      <c r="D110" s="248">
        <v>10</v>
      </c>
      <c r="E110" s="248">
        <v>15</v>
      </c>
      <c r="F110" s="248">
        <v>40</v>
      </c>
      <c r="G110" s="312">
        <f t="shared" si="6"/>
        <v>22</v>
      </c>
      <c r="H110" s="312">
        <f t="shared" si="7"/>
        <v>50</v>
      </c>
    </row>
    <row r="111" spans="1:8">
      <c r="A111" s="194" t="s">
        <v>7137</v>
      </c>
      <c r="B111" s="152" t="s">
        <v>7138</v>
      </c>
      <c r="C111" s="248">
        <v>14</v>
      </c>
      <c r="D111" s="248">
        <v>10</v>
      </c>
      <c r="E111" s="248">
        <v>16</v>
      </c>
      <c r="F111" s="248">
        <v>40</v>
      </c>
      <c r="G111" s="312">
        <f t="shared" si="6"/>
        <v>30</v>
      </c>
      <c r="H111" s="312">
        <f t="shared" si="7"/>
        <v>50</v>
      </c>
    </row>
    <row r="112" spans="1:8">
      <c r="A112" s="194" t="s">
        <v>7139</v>
      </c>
      <c r="B112" s="152" t="s">
        <v>7140</v>
      </c>
      <c r="C112" s="248">
        <v>0</v>
      </c>
      <c r="D112" s="248">
        <v>4</v>
      </c>
      <c r="E112" s="248">
        <v>0</v>
      </c>
      <c r="F112" s="248">
        <v>6</v>
      </c>
      <c r="G112" s="312">
        <f t="shared" si="6"/>
        <v>0</v>
      </c>
      <c r="H112" s="312">
        <f t="shared" si="7"/>
        <v>10</v>
      </c>
    </row>
    <row r="113" spans="1:8">
      <c r="A113" s="194" t="s">
        <v>7141</v>
      </c>
      <c r="B113" s="152" t="s">
        <v>7142</v>
      </c>
      <c r="C113" s="248">
        <v>7</v>
      </c>
      <c r="D113" s="248">
        <v>20</v>
      </c>
      <c r="E113" s="248">
        <v>0</v>
      </c>
      <c r="F113" s="248">
        <v>80</v>
      </c>
      <c r="G113" s="312">
        <f t="shared" si="6"/>
        <v>7</v>
      </c>
      <c r="H113" s="312">
        <f t="shared" si="7"/>
        <v>100</v>
      </c>
    </row>
    <row r="114" spans="1:8">
      <c r="A114" s="194" t="s">
        <v>7143</v>
      </c>
      <c r="B114" s="152" t="s">
        <v>7144</v>
      </c>
      <c r="C114" s="248">
        <v>0</v>
      </c>
      <c r="D114" s="248">
        <v>1</v>
      </c>
      <c r="E114" s="248">
        <v>82</v>
      </c>
      <c r="F114" s="248">
        <v>29</v>
      </c>
      <c r="G114" s="312">
        <f t="shared" si="6"/>
        <v>82</v>
      </c>
      <c r="H114" s="312">
        <f t="shared" si="7"/>
        <v>30</v>
      </c>
    </row>
    <row r="115" spans="1:8">
      <c r="A115" s="194" t="s">
        <v>6180</v>
      </c>
      <c r="B115" s="152" t="s">
        <v>6181</v>
      </c>
      <c r="C115" s="248">
        <v>12</v>
      </c>
      <c r="D115" s="248">
        <v>10</v>
      </c>
      <c r="E115" s="248">
        <v>6</v>
      </c>
      <c r="F115" s="248">
        <v>30</v>
      </c>
      <c r="G115" s="312">
        <f t="shared" si="6"/>
        <v>18</v>
      </c>
      <c r="H115" s="312">
        <f t="shared" si="7"/>
        <v>40</v>
      </c>
    </row>
    <row r="116" spans="1:8">
      <c r="A116" s="194" t="s">
        <v>6182</v>
      </c>
      <c r="B116" s="152" t="s">
        <v>6183</v>
      </c>
      <c r="C116" s="248">
        <v>89</v>
      </c>
      <c r="D116" s="248">
        <v>60</v>
      </c>
      <c r="E116" s="248">
        <v>30</v>
      </c>
      <c r="F116" s="248">
        <v>100</v>
      </c>
      <c r="G116" s="312">
        <f t="shared" si="6"/>
        <v>119</v>
      </c>
      <c r="H116" s="312">
        <f t="shared" si="7"/>
        <v>160</v>
      </c>
    </row>
    <row r="117" spans="1:8" ht="24">
      <c r="A117" s="192" t="s">
        <v>3474</v>
      </c>
      <c r="B117" s="154" t="s">
        <v>3475</v>
      </c>
      <c r="C117" s="248">
        <v>0</v>
      </c>
      <c r="D117" s="248">
        <v>0</v>
      </c>
      <c r="E117" s="248">
        <v>0</v>
      </c>
      <c r="F117" s="248">
        <v>1</v>
      </c>
      <c r="G117" s="312">
        <f t="shared" si="6"/>
        <v>0</v>
      </c>
      <c r="H117" s="312">
        <f t="shared" si="7"/>
        <v>1</v>
      </c>
    </row>
    <row r="118" spans="1:8">
      <c r="A118" s="282" t="s">
        <v>2191</v>
      </c>
      <c r="B118" s="334" t="s">
        <v>2192</v>
      </c>
      <c r="C118" s="248">
        <v>0</v>
      </c>
      <c r="D118" s="248">
        <v>0</v>
      </c>
      <c r="E118" s="248">
        <v>0</v>
      </c>
      <c r="F118" s="248">
        <v>4</v>
      </c>
      <c r="G118" s="312">
        <f t="shared" si="6"/>
        <v>0</v>
      </c>
      <c r="H118" s="312">
        <f t="shared" si="7"/>
        <v>4</v>
      </c>
    </row>
    <row r="119" spans="1:8">
      <c r="A119" s="194" t="s">
        <v>2569</v>
      </c>
      <c r="B119" s="334" t="s">
        <v>2570</v>
      </c>
      <c r="C119" s="248">
        <v>1</v>
      </c>
      <c r="D119" s="248">
        <v>3</v>
      </c>
      <c r="E119" s="248">
        <v>19</v>
      </c>
      <c r="F119" s="248">
        <v>12</v>
      </c>
      <c r="G119" s="312">
        <f t="shared" si="6"/>
        <v>20</v>
      </c>
      <c r="H119" s="312">
        <f t="shared" si="7"/>
        <v>15</v>
      </c>
    </row>
    <row r="120" spans="1:8" ht="24">
      <c r="A120" s="316" t="s">
        <v>2193</v>
      </c>
      <c r="B120" s="335" t="s">
        <v>2194</v>
      </c>
      <c r="C120" s="248">
        <v>2236</v>
      </c>
      <c r="D120" s="248">
        <v>2000</v>
      </c>
      <c r="E120" s="248">
        <v>2126</v>
      </c>
      <c r="F120" s="248">
        <v>4700</v>
      </c>
      <c r="G120" s="312">
        <f t="shared" si="6"/>
        <v>4362</v>
      </c>
      <c r="H120" s="312">
        <f t="shared" si="7"/>
        <v>6700</v>
      </c>
    </row>
    <row r="121" spans="1:8">
      <c r="A121" s="282" t="s">
        <v>2195</v>
      </c>
      <c r="B121" s="334" t="s">
        <v>2196</v>
      </c>
      <c r="C121" s="248">
        <v>0</v>
      </c>
      <c r="D121" s="248">
        <v>0</v>
      </c>
      <c r="E121" s="248">
        <v>80</v>
      </c>
      <c r="F121" s="248">
        <v>80</v>
      </c>
      <c r="G121" s="312">
        <f t="shared" si="6"/>
        <v>80</v>
      </c>
      <c r="H121" s="312">
        <f t="shared" si="7"/>
        <v>80</v>
      </c>
    </row>
    <row r="122" spans="1:8">
      <c r="A122" s="282" t="s">
        <v>2237</v>
      </c>
      <c r="B122" s="334" t="s">
        <v>2238</v>
      </c>
      <c r="C122" s="248">
        <v>0</v>
      </c>
      <c r="D122" s="248">
        <v>0</v>
      </c>
      <c r="E122" s="248">
        <v>0</v>
      </c>
      <c r="F122" s="248">
        <v>10</v>
      </c>
      <c r="G122" s="312">
        <f t="shared" si="6"/>
        <v>0</v>
      </c>
      <c r="H122" s="312">
        <f t="shared" si="7"/>
        <v>10</v>
      </c>
    </row>
    <row r="123" spans="1:8">
      <c r="A123" s="282" t="s">
        <v>2571</v>
      </c>
      <c r="B123" s="334" t="s">
        <v>2572</v>
      </c>
      <c r="C123" s="248">
        <v>0</v>
      </c>
      <c r="D123" s="248">
        <v>0</v>
      </c>
      <c r="E123" s="248">
        <v>0</v>
      </c>
      <c r="F123" s="248">
        <v>5</v>
      </c>
      <c r="G123" s="312">
        <f t="shared" si="6"/>
        <v>0</v>
      </c>
      <c r="H123" s="312">
        <f t="shared" si="7"/>
        <v>5</v>
      </c>
    </row>
    <row r="124" spans="1:8">
      <c r="A124" s="282" t="s">
        <v>2199</v>
      </c>
      <c r="B124" s="334" t="s">
        <v>2200</v>
      </c>
      <c r="C124" s="248">
        <v>0</v>
      </c>
      <c r="D124" s="248">
        <v>0</v>
      </c>
      <c r="E124" s="248">
        <v>6</v>
      </c>
      <c r="F124" s="248">
        <v>10</v>
      </c>
      <c r="G124" s="312">
        <f t="shared" si="6"/>
        <v>6</v>
      </c>
      <c r="H124" s="312">
        <f t="shared" si="7"/>
        <v>10</v>
      </c>
    </row>
    <row r="125" spans="1:8">
      <c r="A125" s="316" t="s">
        <v>2201</v>
      </c>
      <c r="B125" s="335" t="s">
        <v>2202</v>
      </c>
      <c r="C125" s="248">
        <v>2</v>
      </c>
      <c r="D125" s="248">
        <v>10</v>
      </c>
      <c r="E125" s="248">
        <v>3561</v>
      </c>
      <c r="F125" s="248">
        <v>3200</v>
      </c>
      <c r="G125" s="312">
        <f t="shared" si="6"/>
        <v>3563</v>
      </c>
      <c r="H125" s="312">
        <f t="shared" si="7"/>
        <v>3210</v>
      </c>
    </row>
    <row r="126" spans="1:8" ht="24">
      <c r="A126" s="316" t="s">
        <v>2203</v>
      </c>
      <c r="B126" s="335" t="s">
        <v>2204</v>
      </c>
      <c r="C126" s="248">
        <v>1</v>
      </c>
      <c r="D126" s="248">
        <v>10</v>
      </c>
      <c r="E126" s="248">
        <v>1161</v>
      </c>
      <c r="F126" s="248">
        <v>1100</v>
      </c>
      <c r="G126" s="312">
        <f t="shared" si="6"/>
        <v>1162</v>
      </c>
      <c r="H126" s="312">
        <f t="shared" si="7"/>
        <v>1110</v>
      </c>
    </row>
    <row r="127" spans="1:8">
      <c r="A127" s="336" t="s">
        <v>2205</v>
      </c>
      <c r="B127" s="337" t="s">
        <v>2206</v>
      </c>
      <c r="C127" s="248">
        <v>0</v>
      </c>
      <c r="D127" s="248">
        <v>0</v>
      </c>
      <c r="E127" s="248">
        <v>1552</v>
      </c>
      <c r="F127" s="248">
        <v>1200</v>
      </c>
      <c r="G127" s="312">
        <f t="shared" si="6"/>
        <v>1552</v>
      </c>
      <c r="H127" s="312">
        <f t="shared" si="7"/>
        <v>1200</v>
      </c>
    </row>
    <row r="128" spans="1:8">
      <c r="A128" s="338" t="s">
        <v>2207</v>
      </c>
      <c r="B128" s="339" t="s">
        <v>2208</v>
      </c>
      <c r="C128" s="248">
        <v>0</v>
      </c>
      <c r="D128" s="248">
        <v>0</v>
      </c>
      <c r="E128" s="248">
        <v>7</v>
      </c>
      <c r="F128" s="248">
        <v>10</v>
      </c>
      <c r="G128" s="312">
        <f t="shared" si="6"/>
        <v>7</v>
      </c>
      <c r="H128" s="312">
        <f t="shared" si="7"/>
        <v>10</v>
      </c>
    </row>
    <row r="129" spans="1:8">
      <c r="A129" s="340" t="s">
        <v>2573</v>
      </c>
      <c r="B129" s="341" t="s">
        <v>2574</v>
      </c>
      <c r="C129" s="248">
        <v>0</v>
      </c>
      <c r="D129" s="248">
        <v>5</v>
      </c>
      <c r="E129" s="248">
        <v>147</v>
      </c>
      <c r="F129" s="248">
        <v>350</v>
      </c>
      <c r="G129" s="312">
        <f t="shared" si="6"/>
        <v>147</v>
      </c>
      <c r="H129" s="312">
        <f t="shared" si="7"/>
        <v>355</v>
      </c>
    </row>
    <row r="130" spans="1:8">
      <c r="A130" s="342" t="s">
        <v>5376</v>
      </c>
      <c r="B130" s="343" t="s">
        <v>5377</v>
      </c>
      <c r="C130" s="248">
        <v>0</v>
      </c>
      <c r="D130" s="248">
        <v>0</v>
      </c>
      <c r="E130" s="248">
        <v>21</v>
      </c>
      <c r="F130" s="248">
        <v>25</v>
      </c>
      <c r="G130" s="312">
        <f t="shared" si="6"/>
        <v>21</v>
      </c>
      <c r="H130" s="312">
        <f t="shared" si="7"/>
        <v>25</v>
      </c>
    </row>
    <row r="131" spans="1:8" ht="24">
      <c r="A131" s="336" t="s">
        <v>2209</v>
      </c>
      <c r="B131" s="337" t="s">
        <v>2210</v>
      </c>
      <c r="C131" s="248">
        <v>0</v>
      </c>
      <c r="D131" s="248">
        <v>0</v>
      </c>
      <c r="E131" s="248">
        <v>89</v>
      </c>
      <c r="F131" s="248">
        <v>100</v>
      </c>
      <c r="G131" s="312">
        <f t="shared" si="6"/>
        <v>89</v>
      </c>
      <c r="H131" s="312">
        <f t="shared" si="7"/>
        <v>100</v>
      </c>
    </row>
    <row r="132" spans="1:8">
      <c r="A132" s="338" t="s">
        <v>2579</v>
      </c>
      <c r="B132" s="339" t="s">
        <v>2580</v>
      </c>
      <c r="C132" s="248">
        <v>0</v>
      </c>
      <c r="D132" s="248">
        <v>0</v>
      </c>
      <c r="E132" s="248">
        <v>0</v>
      </c>
      <c r="F132" s="248">
        <v>1</v>
      </c>
      <c r="G132" s="312">
        <f t="shared" si="6"/>
        <v>0</v>
      </c>
      <c r="H132" s="312">
        <f t="shared" si="7"/>
        <v>1</v>
      </c>
    </row>
    <row r="133" spans="1:8" ht="24">
      <c r="A133" s="336" t="s">
        <v>2581</v>
      </c>
      <c r="B133" s="337" t="s">
        <v>2582</v>
      </c>
      <c r="C133" s="248">
        <v>0</v>
      </c>
      <c r="D133" s="248">
        <v>0</v>
      </c>
      <c r="E133" s="248">
        <v>8</v>
      </c>
      <c r="F133" s="248">
        <v>15</v>
      </c>
      <c r="G133" s="312">
        <f t="shared" si="6"/>
        <v>8</v>
      </c>
      <c r="H133" s="312">
        <f t="shared" si="7"/>
        <v>15</v>
      </c>
    </row>
    <row r="134" spans="1:8">
      <c r="A134" s="336" t="s">
        <v>3207</v>
      </c>
      <c r="B134" s="337" t="s">
        <v>3208</v>
      </c>
      <c r="C134" s="248">
        <v>0</v>
      </c>
      <c r="D134" s="248">
        <v>0</v>
      </c>
      <c r="E134" s="248">
        <v>19</v>
      </c>
      <c r="F134" s="248">
        <v>50</v>
      </c>
      <c r="G134" s="312">
        <f t="shared" si="6"/>
        <v>19</v>
      </c>
      <c r="H134" s="312">
        <f t="shared" si="7"/>
        <v>50</v>
      </c>
    </row>
    <row r="135" spans="1:8">
      <c r="A135" s="342" t="s">
        <v>2241</v>
      </c>
      <c r="B135" s="343" t="s">
        <v>2242</v>
      </c>
      <c r="C135" s="248">
        <v>0</v>
      </c>
      <c r="D135" s="248">
        <v>0</v>
      </c>
      <c r="E135" s="248">
        <v>0</v>
      </c>
      <c r="F135" s="248">
        <v>7</v>
      </c>
      <c r="G135" s="312">
        <f t="shared" si="6"/>
        <v>0</v>
      </c>
      <c r="H135" s="312">
        <f t="shared" si="7"/>
        <v>7</v>
      </c>
    </row>
    <row r="136" spans="1:8">
      <c r="A136" s="336" t="s">
        <v>2211</v>
      </c>
      <c r="B136" s="337" t="s">
        <v>2212</v>
      </c>
      <c r="C136" s="248">
        <v>0</v>
      </c>
      <c r="D136" s="248">
        <v>0</v>
      </c>
      <c r="E136" s="248">
        <v>24</v>
      </c>
      <c r="F136" s="248">
        <v>80</v>
      </c>
      <c r="G136" s="312">
        <f t="shared" si="6"/>
        <v>24</v>
      </c>
      <c r="H136" s="312">
        <f t="shared" si="7"/>
        <v>80</v>
      </c>
    </row>
    <row r="137" spans="1:8">
      <c r="A137" s="336" t="s">
        <v>2583</v>
      </c>
      <c r="B137" s="337" t="s">
        <v>2584</v>
      </c>
      <c r="C137" s="248">
        <v>0</v>
      </c>
      <c r="D137" s="248">
        <v>0</v>
      </c>
      <c r="E137" s="248">
        <v>4</v>
      </c>
      <c r="F137" s="248">
        <v>8</v>
      </c>
      <c r="G137" s="312">
        <f t="shared" ref="G137:G158" si="8">C137+E137</f>
        <v>4</v>
      </c>
      <c r="H137" s="312">
        <f t="shared" ref="H137:H158" si="9">D137+F137</f>
        <v>8</v>
      </c>
    </row>
    <row r="138" spans="1:8">
      <c r="A138" s="336" t="s">
        <v>3971</v>
      </c>
      <c r="B138" s="337" t="s">
        <v>3972</v>
      </c>
      <c r="C138" s="248">
        <v>0</v>
      </c>
      <c r="D138" s="248">
        <v>0</v>
      </c>
      <c r="E138" s="248">
        <v>2</v>
      </c>
      <c r="F138" s="248">
        <v>30</v>
      </c>
      <c r="G138" s="312">
        <f t="shared" si="8"/>
        <v>2</v>
      </c>
      <c r="H138" s="312">
        <f t="shared" si="9"/>
        <v>30</v>
      </c>
    </row>
    <row r="139" spans="1:8">
      <c r="A139" s="336" t="s">
        <v>2213</v>
      </c>
      <c r="B139" s="337" t="s">
        <v>2214</v>
      </c>
      <c r="C139" s="248">
        <v>0</v>
      </c>
      <c r="D139" s="248">
        <v>0</v>
      </c>
      <c r="E139" s="248">
        <v>44</v>
      </c>
      <c r="F139" s="248">
        <v>50</v>
      </c>
      <c r="G139" s="312">
        <f t="shared" si="8"/>
        <v>44</v>
      </c>
      <c r="H139" s="312">
        <f t="shared" si="9"/>
        <v>50</v>
      </c>
    </row>
    <row r="140" spans="1:8">
      <c r="A140" s="336" t="s">
        <v>3478</v>
      </c>
      <c r="B140" s="337" t="s">
        <v>3479</v>
      </c>
      <c r="C140" s="248">
        <v>0</v>
      </c>
      <c r="D140" s="248">
        <v>0</v>
      </c>
      <c r="E140" s="248">
        <v>16</v>
      </c>
      <c r="F140" s="248">
        <v>30</v>
      </c>
      <c r="G140" s="312">
        <f t="shared" si="8"/>
        <v>16</v>
      </c>
      <c r="H140" s="312">
        <f t="shared" si="9"/>
        <v>30</v>
      </c>
    </row>
    <row r="141" spans="1:8" ht="24">
      <c r="A141" s="344" t="s">
        <v>2215</v>
      </c>
      <c r="B141" s="345" t="s">
        <v>7145</v>
      </c>
      <c r="C141" s="248">
        <v>5474</v>
      </c>
      <c r="D141" s="248">
        <v>6000</v>
      </c>
      <c r="E141" s="248">
        <v>60640</v>
      </c>
      <c r="F141" s="248">
        <v>65000</v>
      </c>
      <c r="G141" s="312">
        <f t="shared" si="8"/>
        <v>66114</v>
      </c>
      <c r="H141" s="312">
        <f t="shared" si="9"/>
        <v>71000</v>
      </c>
    </row>
    <row r="142" spans="1:8" ht="24">
      <c r="A142" s="338" t="s">
        <v>2587</v>
      </c>
      <c r="B142" s="339" t="s">
        <v>2588</v>
      </c>
      <c r="C142" s="248">
        <v>0</v>
      </c>
      <c r="D142" s="248">
        <v>0</v>
      </c>
      <c r="E142" s="248">
        <v>0</v>
      </c>
      <c r="F142" s="248">
        <v>10</v>
      </c>
      <c r="G142" s="312">
        <f t="shared" si="8"/>
        <v>0</v>
      </c>
      <c r="H142" s="312">
        <f t="shared" si="9"/>
        <v>10</v>
      </c>
    </row>
    <row r="143" spans="1:8" ht="24">
      <c r="A143" s="336" t="s">
        <v>5135</v>
      </c>
      <c r="B143" s="337" t="s">
        <v>5136</v>
      </c>
      <c r="C143" s="248">
        <v>0</v>
      </c>
      <c r="D143" s="248">
        <v>0</v>
      </c>
      <c r="E143" s="248">
        <v>0</v>
      </c>
      <c r="F143" s="248">
        <v>5</v>
      </c>
      <c r="G143" s="312">
        <f t="shared" si="8"/>
        <v>0</v>
      </c>
      <c r="H143" s="312">
        <f t="shared" si="9"/>
        <v>5</v>
      </c>
    </row>
    <row r="144" spans="1:8" ht="24">
      <c r="A144" s="338" t="s">
        <v>7101</v>
      </c>
      <c r="B144" s="339" t="s">
        <v>7102</v>
      </c>
      <c r="C144" s="248">
        <v>0</v>
      </c>
      <c r="D144" s="248">
        <v>0</v>
      </c>
      <c r="E144" s="248">
        <v>0</v>
      </c>
      <c r="F144" s="248">
        <v>2</v>
      </c>
      <c r="G144" s="312">
        <f t="shared" si="8"/>
        <v>0</v>
      </c>
      <c r="H144" s="312">
        <f t="shared" si="9"/>
        <v>2</v>
      </c>
    </row>
    <row r="145" spans="1:8">
      <c r="A145" s="346" t="s">
        <v>7146</v>
      </c>
      <c r="B145" s="347" t="s">
        <v>7147</v>
      </c>
      <c r="C145" s="248">
        <v>0</v>
      </c>
      <c r="D145" s="248">
        <v>0</v>
      </c>
      <c r="E145" s="248">
        <v>0</v>
      </c>
      <c r="F145" s="248">
        <v>1</v>
      </c>
      <c r="G145" s="312">
        <f t="shared" si="8"/>
        <v>0</v>
      </c>
      <c r="H145" s="312">
        <f t="shared" si="9"/>
        <v>1</v>
      </c>
    </row>
    <row r="146" spans="1:8">
      <c r="A146" s="346" t="s">
        <v>6228</v>
      </c>
      <c r="B146" s="347" t="s">
        <v>6229</v>
      </c>
      <c r="C146" s="248">
        <v>0</v>
      </c>
      <c r="D146" s="248">
        <v>0</v>
      </c>
      <c r="E146" s="248">
        <v>0</v>
      </c>
      <c r="F146" s="248">
        <v>1</v>
      </c>
      <c r="G146" s="312">
        <f t="shared" si="8"/>
        <v>0</v>
      </c>
      <c r="H146" s="312">
        <f t="shared" si="9"/>
        <v>1</v>
      </c>
    </row>
    <row r="147" spans="1:8">
      <c r="A147" s="348" t="s">
        <v>5380</v>
      </c>
      <c r="B147" s="348" t="s">
        <v>5381</v>
      </c>
      <c r="C147" s="248">
        <v>0</v>
      </c>
      <c r="D147" s="248">
        <v>0</v>
      </c>
      <c r="E147" s="248">
        <v>1</v>
      </c>
      <c r="F147" s="248">
        <v>2</v>
      </c>
      <c r="G147" s="312">
        <f t="shared" si="8"/>
        <v>1</v>
      </c>
      <c r="H147" s="312">
        <f t="shared" si="9"/>
        <v>2</v>
      </c>
    </row>
    <row r="148" spans="1:8">
      <c r="A148" s="348" t="s">
        <v>2129</v>
      </c>
      <c r="B148" s="348" t="s">
        <v>2130</v>
      </c>
      <c r="C148" s="248">
        <v>0</v>
      </c>
      <c r="D148" s="248">
        <v>0</v>
      </c>
      <c r="E148" s="248">
        <v>7</v>
      </c>
      <c r="F148" s="248">
        <v>10</v>
      </c>
      <c r="G148" s="312">
        <f t="shared" si="8"/>
        <v>7</v>
      </c>
      <c r="H148" s="312">
        <f t="shared" si="9"/>
        <v>10</v>
      </c>
    </row>
    <row r="149" spans="1:8">
      <c r="A149" s="348" t="s">
        <v>5244</v>
      </c>
      <c r="B149" s="348" t="s">
        <v>5245</v>
      </c>
      <c r="C149" s="248">
        <v>0</v>
      </c>
      <c r="D149" s="248">
        <v>0</v>
      </c>
      <c r="E149" s="248">
        <v>4</v>
      </c>
      <c r="F149" s="248">
        <v>5</v>
      </c>
      <c r="G149" s="312">
        <f t="shared" si="8"/>
        <v>4</v>
      </c>
      <c r="H149" s="312">
        <f t="shared" si="9"/>
        <v>5</v>
      </c>
    </row>
    <row r="150" spans="1:8">
      <c r="A150" s="348" t="s">
        <v>4991</v>
      </c>
      <c r="B150" s="348" t="s">
        <v>4992</v>
      </c>
      <c r="C150" s="248">
        <v>0</v>
      </c>
      <c r="D150" s="248">
        <v>0</v>
      </c>
      <c r="E150" s="248">
        <v>0</v>
      </c>
      <c r="F150" s="248">
        <v>1</v>
      </c>
      <c r="G150" s="312">
        <f t="shared" si="8"/>
        <v>0</v>
      </c>
      <c r="H150" s="312">
        <f t="shared" si="9"/>
        <v>1</v>
      </c>
    </row>
    <row r="151" spans="1:8">
      <c r="A151" s="349" t="s">
        <v>2046</v>
      </c>
      <c r="B151" s="348" t="s">
        <v>2047</v>
      </c>
      <c r="C151" s="248">
        <v>0</v>
      </c>
      <c r="D151" s="248">
        <v>0</v>
      </c>
      <c r="E151" s="248">
        <v>6</v>
      </c>
      <c r="F151" s="248">
        <v>5</v>
      </c>
      <c r="G151" s="312">
        <f t="shared" si="8"/>
        <v>6</v>
      </c>
      <c r="H151" s="312">
        <f t="shared" si="9"/>
        <v>5</v>
      </c>
    </row>
    <row r="152" spans="1:8">
      <c r="A152" s="348" t="s">
        <v>2357</v>
      </c>
      <c r="B152" s="348" t="s">
        <v>2358</v>
      </c>
      <c r="C152" s="248">
        <v>0</v>
      </c>
      <c r="D152" s="248">
        <v>0</v>
      </c>
      <c r="E152" s="248">
        <v>6</v>
      </c>
      <c r="F152" s="248">
        <v>10</v>
      </c>
      <c r="G152" s="312">
        <f t="shared" si="8"/>
        <v>6</v>
      </c>
      <c r="H152" s="312">
        <f t="shared" si="9"/>
        <v>10</v>
      </c>
    </row>
    <row r="153" spans="1:8">
      <c r="A153" s="348" t="s">
        <v>2375</v>
      </c>
      <c r="B153" s="348" t="s">
        <v>2376</v>
      </c>
      <c r="C153" s="248">
        <v>0</v>
      </c>
      <c r="D153" s="248">
        <v>0</v>
      </c>
      <c r="E153" s="248">
        <v>1</v>
      </c>
      <c r="F153" s="248">
        <v>2</v>
      </c>
      <c r="G153" s="312">
        <f t="shared" si="8"/>
        <v>1</v>
      </c>
      <c r="H153" s="312">
        <f t="shared" si="9"/>
        <v>2</v>
      </c>
    </row>
    <row r="154" spans="1:8">
      <c r="A154" s="348" t="s">
        <v>6946</v>
      </c>
      <c r="B154" s="348" t="s">
        <v>7080</v>
      </c>
      <c r="C154" s="248">
        <v>0</v>
      </c>
      <c r="D154" s="248">
        <v>0</v>
      </c>
      <c r="E154" s="248">
        <v>1</v>
      </c>
      <c r="F154" s="248">
        <v>2</v>
      </c>
      <c r="G154" s="312">
        <f t="shared" si="8"/>
        <v>1</v>
      </c>
      <c r="H154" s="312">
        <f t="shared" si="9"/>
        <v>2</v>
      </c>
    </row>
    <row r="155" spans="1:8">
      <c r="A155" s="348" t="s">
        <v>6145</v>
      </c>
      <c r="B155" s="348" t="s">
        <v>6146</v>
      </c>
      <c r="C155" s="248">
        <v>1</v>
      </c>
      <c r="D155" s="248">
        <v>1</v>
      </c>
      <c r="E155" s="248">
        <v>0</v>
      </c>
      <c r="F155" s="248">
        <v>1</v>
      </c>
      <c r="G155" s="312">
        <f t="shared" si="8"/>
        <v>1</v>
      </c>
      <c r="H155" s="312">
        <f t="shared" si="9"/>
        <v>2</v>
      </c>
    </row>
    <row r="156" spans="1:8">
      <c r="A156" s="348" t="s">
        <v>6155</v>
      </c>
      <c r="B156" s="348" t="s">
        <v>6156</v>
      </c>
      <c r="C156" s="248">
        <v>0</v>
      </c>
      <c r="D156" s="248">
        <v>1</v>
      </c>
      <c r="E156" s="248">
        <v>1</v>
      </c>
      <c r="F156" s="248">
        <v>1</v>
      </c>
      <c r="G156" s="312">
        <f t="shared" si="8"/>
        <v>1</v>
      </c>
      <c r="H156" s="312">
        <f t="shared" si="9"/>
        <v>2</v>
      </c>
    </row>
    <row r="157" spans="1:8">
      <c r="A157" s="348" t="s">
        <v>5372</v>
      </c>
      <c r="B157" s="348" t="s">
        <v>5373</v>
      </c>
      <c r="C157" s="248">
        <v>0</v>
      </c>
      <c r="D157" s="248">
        <v>2</v>
      </c>
      <c r="E157" s="248">
        <v>1</v>
      </c>
      <c r="F157" s="248">
        <v>8</v>
      </c>
      <c r="G157" s="312">
        <f t="shared" si="8"/>
        <v>1</v>
      </c>
      <c r="H157" s="312">
        <f t="shared" si="9"/>
        <v>10</v>
      </c>
    </row>
    <row r="158" spans="1:8">
      <c r="A158" s="348" t="s">
        <v>2233</v>
      </c>
      <c r="B158" s="348" t="s">
        <v>2234</v>
      </c>
      <c r="C158" s="248">
        <v>0</v>
      </c>
      <c r="D158" s="248">
        <v>0</v>
      </c>
      <c r="E158" s="248">
        <v>12</v>
      </c>
      <c r="F158" s="248">
        <v>10</v>
      </c>
      <c r="G158" s="312">
        <f t="shared" si="8"/>
        <v>12</v>
      </c>
      <c r="H158" s="312">
        <f t="shared" si="9"/>
        <v>10</v>
      </c>
    </row>
    <row r="159" spans="1:8">
      <c r="A159" s="296"/>
      <c r="B159" s="1357" t="s">
        <v>15</v>
      </c>
      <c r="C159" s="297">
        <f t="shared" ref="C159:F159" si="10">SUM(C9:C158)</f>
        <v>15148</v>
      </c>
      <c r="D159" s="350">
        <f t="shared" si="10"/>
        <v>14523</v>
      </c>
      <c r="E159" s="297">
        <f t="shared" si="10"/>
        <v>82940</v>
      </c>
      <c r="F159" s="350">
        <f t="shared" si="10"/>
        <v>92467</v>
      </c>
      <c r="G159" s="297">
        <f t="shared" ref="G159:H159" si="11">SUM(G9:G158)</f>
        <v>98088</v>
      </c>
      <c r="H159" s="350">
        <f t="shared" si="11"/>
        <v>106990</v>
      </c>
    </row>
    <row r="160" spans="1:8">
      <c r="A160" s="3547" t="s">
        <v>2245</v>
      </c>
      <c r="B160" s="3548"/>
      <c r="C160" s="119"/>
      <c r="D160" s="119"/>
      <c r="E160" s="119"/>
      <c r="F160" s="119"/>
      <c r="G160" s="119"/>
      <c r="H160" s="119"/>
    </row>
    <row r="161" spans="1:9">
      <c r="A161" s="20" t="s">
        <v>2246</v>
      </c>
      <c r="B161" s="1354" t="s">
        <v>2247</v>
      </c>
      <c r="C161" s="119"/>
      <c r="D161" s="119"/>
      <c r="E161" s="119"/>
      <c r="F161" s="119"/>
      <c r="G161" s="119"/>
      <c r="H161" s="119"/>
    </row>
    <row r="162" spans="1:9">
      <c r="A162" s="20" t="s">
        <v>2248</v>
      </c>
      <c r="B162" s="1354" t="s">
        <v>2249</v>
      </c>
      <c r="C162" s="119"/>
      <c r="D162" s="119"/>
      <c r="E162" s="119"/>
      <c r="F162" s="119"/>
      <c r="G162" s="119"/>
      <c r="H162" s="119"/>
    </row>
    <row r="163" spans="1:9">
      <c r="A163" s="20" t="s">
        <v>2250</v>
      </c>
      <c r="B163" s="1354" t="s">
        <v>2251</v>
      </c>
      <c r="C163" s="119"/>
      <c r="D163" s="119"/>
      <c r="E163" s="119"/>
      <c r="F163" s="119"/>
      <c r="G163" s="119"/>
      <c r="H163" s="119"/>
    </row>
    <row r="164" spans="1:9">
      <c r="A164" s="20" t="s">
        <v>2252</v>
      </c>
      <c r="B164" s="1354" t="s">
        <v>2253</v>
      </c>
      <c r="C164" s="119"/>
      <c r="D164" s="119"/>
      <c r="E164" s="119"/>
      <c r="F164" s="119"/>
      <c r="G164" s="119"/>
      <c r="H164" s="119"/>
    </row>
    <row r="165" spans="1:9">
      <c r="A165" s="20" t="s">
        <v>2254</v>
      </c>
      <c r="B165" s="1354" t="s">
        <v>2255</v>
      </c>
      <c r="C165" s="119"/>
      <c r="D165" s="119"/>
      <c r="E165" s="119"/>
      <c r="F165" s="119"/>
      <c r="G165" s="119"/>
      <c r="H165" s="119"/>
    </row>
    <row r="166" spans="1:9">
      <c r="A166" s="20" t="s">
        <v>2256</v>
      </c>
      <c r="B166" s="1354" t="s">
        <v>2257</v>
      </c>
      <c r="C166" s="119"/>
      <c r="D166" s="119"/>
      <c r="E166" s="119"/>
      <c r="F166" s="119"/>
      <c r="G166" s="119"/>
      <c r="H166" s="119"/>
    </row>
    <row r="167" spans="1:9" ht="36">
      <c r="A167" s="20" t="s">
        <v>2258</v>
      </c>
      <c r="B167" s="1354" t="s">
        <v>2259</v>
      </c>
      <c r="C167" s="119"/>
      <c r="D167" s="119"/>
      <c r="E167" s="119"/>
      <c r="F167" s="119"/>
      <c r="G167" s="119"/>
      <c r="H167" s="119"/>
    </row>
    <row r="168" spans="1:9" ht="48">
      <c r="A168" s="20" t="s">
        <v>2260</v>
      </c>
      <c r="B168" s="1354" t="s">
        <v>2261</v>
      </c>
      <c r="C168" s="119"/>
      <c r="D168" s="119"/>
      <c r="E168" s="119"/>
      <c r="F168" s="119"/>
      <c r="G168" s="119"/>
      <c r="H168" s="119"/>
    </row>
    <row r="169" spans="1:9">
      <c r="A169" s="3549" t="s">
        <v>2262</v>
      </c>
      <c r="B169" s="3550"/>
      <c r="C169" s="119"/>
      <c r="D169" s="119"/>
      <c r="E169" s="119"/>
      <c r="F169" s="119"/>
      <c r="G169" s="119"/>
      <c r="H169" s="119"/>
    </row>
    <row r="170" spans="1:9">
      <c r="A170" s="3563" t="s">
        <v>2263</v>
      </c>
      <c r="B170" s="3564"/>
      <c r="C170" s="122">
        <f>C159</f>
        <v>15148</v>
      </c>
      <c r="D170" s="122">
        <f t="shared" ref="D170:H170" si="12">D159</f>
        <v>14523</v>
      </c>
      <c r="E170" s="122">
        <f t="shared" si="12"/>
        <v>82940</v>
      </c>
      <c r="F170" s="122">
        <f t="shared" si="12"/>
        <v>92467</v>
      </c>
      <c r="G170" s="122">
        <f t="shared" si="12"/>
        <v>98088</v>
      </c>
      <c r="H170" s="122">
        <f t="shared" si="12"/>
        <v>106990</v>
      </c>
      <c r="I170" s="264"/>
    </row>
    <row r="171" spans="1:9">
      <c r="A171" s="277"/>
      <c r="B171" s="277"/>
      <c r="C171" s="277"/>
      <c r="D171" s="277"/>
      <c r="E171" s="277"/>
      <c r="F171" s="277"/>
      <c r="G171" s="239"/>
      <c r="H171" s="239"/>
    </row>
    <row r="172" spans="1:9">
      <c r="A172" s="127"/>
      <c r="B172" s="127"/>
      <c r="C172" s="127"/>
      <c r="D172" s="127"/>
      <c r="E172" s="127"/>
      <c r="F172" s="127"/>
      <c r="G172" s="127"/>
      <c r="H172" s="127"/>
    </row>
    <row r="173" spans="1:9">
      <c r="A173" s="127"/>
      <c r="B173" s="127"/>
      <c r="C173" s="127"/>
      <c r="D173" s="127"/>
      <c r="E173" s="127"/>
      <c r="F173" s="127"/>
      <c r="G173" s="127"/>
      <c r="H173" s="127"/>
    </row>
    <row r="174" spans="1:9">
      <c r="A174" s="127"/>
      <c r="B174" s="127"/>
      <c r="C174" s="127"/>
      <c r="D174" s="127"/>
      <c r="E174" s="127"/>
      <c r="F174" s="127"/>
      <c r="G174" s="127"/>
      <c r="H174" s="127"/>
    </row>
    <row r="175" spans="1:9">
      <c r="A175" s="127"/>
      <c r="B175" s="127"/>
      <c r="C175" s="127"/>
      <c r="D175" s="127"/>
      <c r="E175" s="127"/>
      <c r="F175" s="127"/>
      <c r="G175" s="127"/>
      <c r="H175" s="127"/>
    </row>
    <row r="176" spans="1:9">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9">
    <mergeCell ref="G6:H6"/>
    <mergeCell ref="A8:B8"/>
    <mergeCell ref="A160:B160"/>
    <mergeCell ref="A169:B169"/>
    <mergeCell ref="A170:B170"/>
    <mergeCell ref="A6:A7"/>
    <mergeCell ref="B6:B7"/>
    <mergeCell ref="C6:D6"/>
    <mergeCell ref="E6:F6"/>
  </mergeCells>
  <conditionalFormatting sqref="A160">
    <cfRule type="duplicateValues" dxfId="172" priority="1"/>
    <cfRule type="duplicateValues" dxfId="171" priority="2"/>
  </conditionalFormatting>
  <conditionalFormatting sqref="A169">
    <cfRule type="duplicateValues" dxfId="170" priority="3"/>
    <cfRule type="duplicateValues" dxfId="169" priority="4"/>
  </conditionalFormatting>
  <conditionalFormatting sqref="A161:A168">
    <cfRule type="duplicateValues" dxfId="168" priority="5"/>
    <cfRule type="duplicateValues" dxfId="167"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328"/>
  <sheetViews>
    <sheetView workbookViewId="0"/>
  </sheetViews>
  <sheetFormatPr defaultColWidth="9" defaultRowHeight="15"/>
  <cols>
    <col min="2" max="2" width="60.7109375" customWidth="1"/>
    <col min="3" max="8" width="10.28515625" customWidth="1"/>
  </cols>
  <sheetData>
    <row r="1" spans="1:8">
      <c r="A1" s="275"/>
      <c r="B1" s="300" t="s">
        <v>0</v>
      </c>
      <c r="C1" s="276" t="s">
        <v>251</v>
      </c>
      <c r="D1" s="280"/>
      <c r="E1" s="280"/>
      <c r="F1" s="280"/>
      <c r="G1" s="280"/>
      <c r="H1" s="280"/>
    </row>
    <row r="2" spans="1:8">
      <c r="A2" s="275"/>
      <c r="B2" s="300" t="s">
        <v>2</v>
      </c>
      <c r="C2" s="278" t="s">
        <v>179</v>
      </c>
      <c r="D2" s="280"/>
      <c r="E2" s="280"/>
      <c r="F2" s="280"/>
      <c r="G2" s="280"/>
      <c r="H2" s="280"/>
    </row>
    <row r="3" spans="1:8">
      <c r="A3" s="275"/>
      <c r="B3" s="236" t="s">
        <v>1787</v>
      </c>
      <c r="C3" s="237" t="s">
        <v>1788</v>
      </c>
      <c r="D3" s="237"/>
      <c r="E3" s="280"/>
      <c r="F3" s="280"/>
      <c r="G3" s="280"/>
      <c r="H3" s="280"/>
    </row>
    <row r="4" spans="1:8">
      <c r="A4" s="275"/>
      <c r="B4" s="300" t="s">
        <v>343</v>
      </c>
      <c r="C4" s="301" t="s">
        <v>1795</v>
      </c>
      <c r="D4" s="301"/>
      <c r="E4" s="280"/>
      <c r="F4" s="280"/>
      <c r="G4" s="280"/>
      <c r="H4" s="280"/>
    </row>
    <row r="5" spans="1:8">
      <c r="A5" s="275"/>
      <c r="B5" s="300"/>
      <c r="C5" s="278"/>
      <c r="D5" s="278"/>
      <c r="E5" s="280"/>
      <c r="F5" s="280"/>
      <c r="G5" s="280"/>
      <c r="H5" s="280"/>
    </row>
    <row r="6" spans="1:8">
      <c r="A6" s="3601" t="s">
        <v>276</v>
      </c>
      <c r="B6" s="3566" t="s">
        <v>1798</v>
      </c>
      <c r="C6" s="3598" t="s">
        <v>255</v>
      </c>
      <c r="D6" s="3598"/>
      <c r="E6" s="3604" t="s">
        <v>256</v>
      </c>
      <c r="F6" s="3604"/>
      <c r="G6" s="3598" t="s">
        <v>144</v>
      </c>
      <c r="H6" s="3598"/>
    </row>
    <row r="7" spans="1:8" ht="24">
      <c r="A7" s="3601"/>
      <c r="B7" s="3566"/>
      <c r="C7" s="78" t="s">
        <v>190</v>
      </c>
      <c r="D7" s="7" t="s">
        <v>257</v>
      </c>
      <c r="E7" s="78" t="s">
        <v>190</v>
      </c>
      <c r="F7" s="7" t="s">
        <v>257</v>
      </c>
      <c r="G7" s="78" t="s">
        <v>190</v>
      </c>
      <c r="H7" s="7" t="s">
        <v>257</v>
      </c>
    </row>
    <row r="8" spans="1:8">
      <c r="A8" s="3602" t="s">
        <v>2106</v>
      </c>
      <c r="B8" s="3603"/>
      <c r="C8" s="102"/>
      <c r="D8" s="102"/>
      <c r="E8" s="102"/>
      <c r="F8" s="102"/>
      <c r="G8" s="302"/>
      <c r="H8" s="302"/>
    </row>
    <row r="9" spans="1:8">
      <c r="A9" s="303">
        <v>260102</v>
      </c>
      <c r="B9" s="165" t="s">
        <v>7148</v>
      </c>
      <c r="C9" s="106">
        <v>50</v>
      </c>
      <c r="D9" s="106">
        <v>0</v>
      </c>
      <c r="E9" s="304">
        <v>400</v>
      </c>
      <c r="F9" s="304">
        <v>450</v>
      </c>
      <c r="G9" s="305">
        <f>C9+E9</f>
        <v>450</v>
      </c>
      <c r="H9" s="305">
        <f>D9+F9</f>
        <v>450</v>
      </c>
    </row>
    <row r="10" spans="1:8">
      <c r="A10" s="224"/>
      <c r="B10" s="226" t="s">
        <v>15</v>
      </c>
      <c r="C10" s="101">
        <f t="shared" ref="C10:H10" si="0">SUM(C9)</f>
        <v>50</v>
      </c>
      <c r="D10" s="101">
        <f t="shared" si="0"/>
        <v>0</v>
      </c>
      <c r="E10" s="101">
        <f t="shared" si="0"/>
        <v>400</v>
      </c>
      <c r="F10" s="101">
        <f t="shared" si="0"/>
        <v>450</v>
      </c>
      <c r="G10" s="101">
        <f t="shared" si="0"/>
        <v>450</v>
      </c>
      <c r="H10" s="101">
        <f t="shared" si="0"/>
        <v>450</v>
      </c>
    </row>
    <row r="11" spans="1:8">
      <c r="A11" s="3547" t="s">
        <v>2245</v>
      </c>
      <c r="B11" s="3548"/>
      <c r="C11" s="119"/>
      <c r="D11" s="119"/>
      <c r="E11" s="119"/>
      <c r="F11" s="119"/>
      <c r="G11" s="119"/>
      <c r="H11" s="119"/>
    </row>
    <row r="12" spans="1:8">
      <c r="A12" s="20" t="s">
        <v>2246</v>
      </c>
      <c r="B12" s="1354" t="s">
        <v>2247</v>
      </c>
      <c r="C12" s="119"/>
      <c r="D12" s="119"/>
      <c r="E12" s="119"/>
      <c r="F12" s="119"/>
      <c r="G12" s="119"/>
      <c r="H12" s="119"/>
    </row>
    <row r="13" spans="1:8">
      <c r="A13" s="20" t="s">
        <v>2248</v>
      </c>
      <c r="B13" s="1354" t="s">
        <v>2249</v>
      </c>
      <c r="C13" s="119"/>
      <c r="D13" s="119"/>
      <c r="E13" s="119"/>
      <c r="F13" s="119"/>
      <c r="G13" s="119"/>
      <c r="H13" s="119"/>
    </row>
    <row r="14" spans="1:8">
      <c r="A14" s="20" t="s">
        <v>2250</v>
      </c>
      <c r="B14" s="1354" t="s">
        <v>2251</v>
      </c>
      <c r="C14" s="119"/>
      <c r="D14" s="119"/>
      <c r="E14" s="119"/>
      <c r="F14" s="119"/>
      <c r="G14" s="119"/>
      <c r="H14" s="119"/>
    </row>
    <row r="15" spans="1:8">
      <c r="A15" s="20" t="s">
        <v>2252</v>
      </c>
      <c r="B15" s="1354" t="s">
        <v>2253</v>
      </c>
      <c r="C15" s="119"/>
      <c r="D15" s="119"/>
      <c r="E15" s="119"/>
      <c r="F15" s="119"/>
      <c r="G15" s="119"/>
      <c r="H15" s="119"/>
    </row>
    <row r="16" spans="1:8">
      <c r="A16" s="20" t="s">
        <v>2254</v>
      </c>
      <c r="B16" s="1354" t="s">
        <v>2255</v>
      </c>
      <c r="C16" s="119"/>
      <c r="D16" s="119"/>
      <c r="E16" s="119"/>
      <c r="F16" s="119"/>
      <c r="G16" s="119"/>
      <c r="H16" s="119"/>
    </row>
    <row r="17" spans="1:9">
      <c r="A17" s="20" t="s">
        <v>2256</v>
      </c>
      <c r="B17" s="1354" t="s">
        <v>2257</v>
      </c>
      <c r="C17" s="119"/>
      <c r="D17" s="119"/>
      <c r="E17" s="119"/>
      <c r="F17" s="119"/>
      <c r="G17" s="119"/>
      <c r="H17" s="119"/>
    </row>
    <row r="18" spans="1:9" ht="36">
      <c r="A18" s="20" t="s">
        <v>2258</v>
      </c>
      <c r="B18" s="1354" t="s">
        <v>2259</v>
      </c>
      <c r="C18" s="119"/>
      <c r="D18" s="119"/>
      <c r="E18" s="119"/>
      <c r="F18" s="119"/>
      <c r="G18" s="119"/>
      <c r="H18" s="119"/>
    </row>
    <row r="19" spans="1:9" ht="48">
      <c r="A19" s="20" t="s">
        <v>2260</v>
      </c>
      <c r="B19" s="1354" t="s">
        <v>2261</v>
      </c>
      <c r="C19" s="119"/>
      <c r="D19" s="119"/>
      <c r="E19" s="119"/>
      <c r="F19" s="119"/>
      <c r="G19" s="119"/>
      <c r="H19" s="119"/>
    </row>
    <row r="20" spans="1:9">
      <c r="A20" s="3549" t="s">
        <v>2262</v>
      </c>
      <c r="B20" s="3550"/>
      <c r="C20" s="119"/>
      <c r="D20" s="119"/>
      <c r="E20" s="119"/>
      <c r="F20" s="119"/>
      <c r="G20" s="119"/>
      <c r="H20" s="119"/>
    </row>
    <row r="21" spans="1:9">
      <c r="A21" s="3563" t="s">
        <v>2263</v>
      </c>
      <c r="B21" s="3564"/>
      <c r="C21" s="122">
        <f>C10</f>
        <v>50</v>
      </c>
      <c r="D21" s="122">
        <f t="shared" ref="D21:H21" si="1">D10</f>
        <v>0</v>
      </c>
      <c r="E21" s="122">
        <f t="shared" si="1"/>
        <v>400</v>
      </c>
      <c r="F21" s="122">
        <f t="shared" si="1"/>
        <v>450</v>
      </c>
      <c r="G21" s="122">
        <f t="shared" si="1"/>
        <v>450</v>
      </c>
      <c r="H21" s="122">
        <f t="shared" si="1"/>
        <v>450</v>
      </c>
      <c r="I21" s="264"/>
    </row>
    <row r="22" spans="1:9">
      <c r="A22" s="127"/>
      <c r="B22" s="127"/>
      <c r="C22" s="127"/>
      <c r="D22" s="127"/>
      <c r="E22" s="127"/>
      <c r="F22" s="127"/>
      <c r="G22" s="127"/>
      <c r="H22" s="127"/>
    </row>
    <row r="23" spans="1:9">
      <c r="A23" s="127"/>
      <c r="B23" s="127"/>
      <c r="C23" s="127"/>
      <c r="D23" s="127"/>
      <c r="E23" s="127"/>
      <c r="F23" s="127"/>
      <c r="G23" s="127"/>
      <c r="H23" s="127"/>
    </row>
    <row r="24" spans="1:9">
      <c r="A24" s="127"/>
      <c r="B24" s="127"/>
      <c r="C24" s="127"/>
      <c r="D24" s="127"/>
      <c r="E24" s="127"/>
      <c r="F24" s="127"/>
      <c r="G24" s="127"/>
      <c r="H24" s="127"/>
    </row>
    <row r="25" spans="1:9">
      <c r="A25" s="127"/>
      <c r="B25" s="127"/>
      <c r="C25" s="127"/>
      <c r="D25" s="127"/>
      <c r="E25" s="127"/>
      <c r="F25" s="127"/>
      <c r="G25" s="127"/>
      <c r="H25" s="127"/>
    </row>
    <row r="26" spans="1:9">
      <c r="A26" s="127"/>
      <c r="B26" s="127"/>
      <c r="C26" s="127"/>
      <c r="D26" s="127"/>
      <c r="E26" s="127"/>
      <c r="F26" s="127"/>
      <c r="G26" s="127"/>
      <c r="H26" s="127"/>
    </row>
    <row r="27" spans="1:9">
      <c r="A27" s="127"/>
      <c r="B27" s="127"/>
      <c r="C27" s="127"/>
      <c r="D27" s="127"/>
      <c r="E27" s="127"/>
      <c r="F27" s="127"/>
      <c r="G27" s="127"/>
      <c r="H27" s="127"/>
    </row>
    <row r="28" spans="1:9">
      <c r="A28" s="127"/>
      <c r="B28" s="127"/>
      <c r="C28" s="127"/>
      <c r="D28" s="127"/>
      <c r="E28" s="127"/>
      <c r="F28" s="127"/>
      <c r="G28" s="127"/>
      <c r="H28" s="127"/>
    </row>
    <row r="29" spans="1:9">
      <c r="A29" s="127"/>
      <c r="B29" s="127"/>
      <c r="C29" s="127"/>
      <c r="D29" s="127"/>
      <c r="E29" s="127"/>
      <c r="F29" s="127"/>
      <c r="G29" s="127"/>
      <c r="H29" s="127"/>
    </row>
    <row r="30" spans="1:9">
      <c r="A30" s="127"/>
      <c r="B30" s="127"/>
      <c r="C30" s="127"/>
      <c r="D30" s="127"/>
      <c r="E30" s="127"/>
      <c r="F30" s="127"/>
      <c r="G30" s="127"/>
      <c r="H30" s="127"/>
    </row>
    <row r="31" spans="1:9">
      <c r="A31" s="127"/>
      <c r="B31" s="127"/>
      <c r="C31" s="127"/>
      <c r="D31" s="127"/>
      <c r="E31" s="127"/>
      <c r="F31" s="127"/>
      <c r="G31" s="127"/>
      <c r="H31" s="127"/>
    </row>
    <row r="32" spans="1:9">
      <c r="A32" s="127"/>
      <c r="B32" s="127"/>
      <c r="C32" s="127"/>
      <c r="D32" s="127"/>
      <c r="E32" s="127"/>
      <c r="F32" s="127"/>
      <c r="G32" s="127"/>
      <c r="H32" s="127"/>
    </row>
    <row r="33" spans="1:8">
      <c r="A33" s="127"/>
      <c r="B33" s="127"/>
      <c r="C33" s="127"/>
      <c r="D33" s="127"/>
      <c r="E33" s="127"/>
      <c r="F33" s="127"/>
      <c r="G33" s="127"/>
      <c r="H33" s="127"/>
    </row>
    <row r="34" spans="1:8">
      <c r="A34" s="127"/>
      <c r="B34" s="127"/>
      <c r="C34" s="127"/>
      <c r="D34" s="127"/>
      <c r="E34" s="127"/>
      <c r="F34" s="127"/>
      <c r="G34" s="127"/>
      <c r="H34" s="127"/>
    </row>
    <row r="35" spans="1:8">
      <c r="A35" s="127"/>
      <c r="B35" s="127"/>
      <c r="C35" s="127"/>
      <c r="D35" s="127"/>
      <c r="E35" s="127"/>
      <c r="F35" s="127"/>
      <c r="G35" s="127"/>
      <c r="H35" s="127"/>
    </row>
    <row r="36" spans="1:8">
      <c r="A36" s="127"/>
      <c r="B36" s="127"/>
      <c r="C36" s="127"/>
      <c r="D36" s="127"/>
      <c r="E36" s="127"/>
      <c r="F36" s="127"/>
      <c r="G36" s="127"/>
      <c r="H36" s="127"/>
    </row>
    <row r="37" spans="1:8">
      <c r="A37" s="127"/>
      <c r="B37" s="127"/>
      <c r="C37" s="127"/>
      <c r="D37" s="127"/>
      <c r="E37" s="127"/>
      <c r="F37" s="127"/>
      <c r="G37" s="127"/>
      <c r="H37" s="127"/>
    </row>
    <row r="38" spans="1:8">
      <c r="A38" s="127"/>
      <c r="B38" s="127"/>
      <c r="C38" s="127"/>
      <c r="D38" s="127"/>
      <c r="E38" s="127"/>
      <c r="F38" s="127"/>
      <c r="G38" s="127"/>
      <c r="H38" s="127"/>
    </row>
    <row r="39" spans="1:8">
      <c r="A39" s="127"/>
      <c r="B39" s="127"/>
      <c r="C39" s="127"/>
      <c r="D39" s="127"/>
      <c r="E39" s="127"/>
      <c r="F39" s="127"/>
      <c r="G39" s="127"/>
      <c r="H39" s="127"/>
    </row>
    <row r="40" spans="1:8">
      <c r="A40" s="127"/>
      <c r="B40" s="127"/>
      <c r="C40" s="127"/>
      <c r="D40" s="127"/>
      <c r="E40" s="127"/>
      <c r="F40" s="127"/>
      <c r="G40" s="127"/>
      <c r="H40" s="127"/>
    </row>
    <row r="41" spans="1:8">
      <c r="A41" s="127"/>
      <c r="B41" s="127"/>
      <c r="C41" s="127"/>
      <c r="D41" s="127"/>
      <c r="E41" s="127"/>
      <c r="F41" s="127"/>
      <c r="G41" s="127"/>
      <c r="H41" s="127"/>
    </row>
    <row r="42" spans="1:8">
      <c r="A42" s="127"/>
      <c r="B42" s="127"/>
      <c r="C42" s="127"/>
      <c r="D42" s="127"/>
      <c r="E42" s="127"/>
      <c r="F42" s="127"/>
      <c r="G42" s="127"/>
      <c r="H42" s="127"/>
    </row>
    <row r="43" spans="1:8">
      <c r="A43" s="127"/>
      <c r="B43" s="127"/>
      <c r="C43" s="127"/>
      <c r="D43" s="127"/>
      <c r="E43" s="127"/>
      <c r="F43" s="127"/>
      <c r="G43" s="127"/>
      <c r="H43" s="127"/>
    </row>
    <row r="44" spans="1:8">
      <c r="A44" s="127"/>
      <c r="B44" s="127"/>
      <c r="C44" s="127"/>
      <c r="D44" s="127"/>
      <c r="E44" s="127"/>
      <c r="F44" s="127"/>
      <c r="G44" s="127"/>
      <c r="H44" s="127"/>
    </row>
    <row r="45" spans="1:8">
      <c r="A45" s="127"/>
      <c r="B45" s="127"/>
      <c r="C45" s="127"/>
      <c r="D45" s="127"/>
      <c r="E45" s="127"/>
      <c r="F45" s="127"/>
      <c r="G45" s="127"/>
      <c r="H45" s="127"/>
    </row>
    <row r="46" spans="1:8">
      <c r="A46" s="127"/>
      <c r="B46" s="127"/>
      <c r="C46" s="127"/>
      <c r="D46" s="127"/>
      <c r="E46" s="127"/>
      <c r="F46" s="127"/>
      <c r="G46" s="127"/>
      <c r="H46" s="127"/>
    </row>
    <row r="47" spans="1:8">
      <c r="A47" s="127"/>
      <c r="B47" s="127"/>
      <c r="C47" s="127"/>
      <c r="D47" s="127"/>
      <c r="E47" s="127"/>
      <c r="F47" s="127"/>
      <c r="G47" s="127"/>
      <c r="H47" s="127"/>
    </row>
    <row r="48" spans="1:8">
      <c r="A48" s="127"/>
      <c r="B48" s="127"/>
      <c r="C48" s="127"/>
      <c r="D48" s="127"/>
      <c r="E48" s="127"/>
      <c r="F48" s="127"/>
      <c r="G48" s="127"/>
      <c r="H48" s="127"/>
    </row>
    <row r="49" spans="1:8">
      <c r="A49" s="127"/>
      <c r="B49" s="127"/>
      <c r="C49" s="127"/>
      <c r="D49" s="127"/>
      <c r="E49" s="127"/>
      <c r="F49" s="127"/>
      <c r="G49" s="127"/>
      <c r="H49" s="127"/>
    </row>
    <row r="50" spans="1:8">
      <c r="A50" s="127"/>
      <c r="B50" s="127"/>
      <c r="C50" s="127"/>
      <c r="D50" s="127"/>
      <c r="E50" s="127"/>
      <c r="F50" s="127"/>
      <c r="G50" s="127"/>
      <c r="H50" s="127"/>
    </row>
    <row r="51" spans="1:8">
      <c r="A51" s="127"/>
      <c r="B51" s="127"/>
      <c r="C51" s="127"/>
      <c r="D51" s="127"/>
      <c r="E51" s="127"/>
      <c r="F51" s="127"/>
      <c r="G51" s="127"/>
      <c r="H51" s="127"/>
    </row>
    <row r="52" spans="1:8">
      <c r="A52" s="127"/>
      <c r="B52" s="127"/>
      <c r="C52" s="127"/>
      <c r="D52" s="127"/>
      <c r="E52" s="127"/>
      <c r="F52" s="127"/>
      <c r="G52" s="127"/>
      <c r="H52" s="127"/>
    </row>
    <row r="53" spans="1:8">
      <c r="A53" s="127"/>
      <c r="B53" s="127"/>
      <c r="C53" s="127"/>
      <c r="D53" s="127"/>
      <c r="E53" s="127"/>
      <c r="F53" s="127"/>
      <c r="G53" s="127"/>
      <c r="H53" s="127"/>
    </row>
    <row r="54" spans="1:8">
      <c r="A54" s="127"/>
      <c r="B54" s="127"/>
      <c r="C54" s="127"/>
      <c r="D54" s="127"/>
      <c r="E54" s="127"/>
      <c r="F54" s="127"/>
      <c r="G54" s="127"/>
      <c r="H54" s="127"/>
    </row>
    <row r="55" spans="1:8">
      <c r="A55" s="127"/>
      <c r="B55" s="127"/>
      <c r="C55" s="127"/>
      <c r="D55" s="127"/>
      <c r="E55" s="127"/>
      <c r="F55" s="127"/>
      <c r="G55" s="127"/>
      <c r="H55" s="127"/>
    </row>
    <row r="56" spans="1:8">
      <c r="A56" s="127"/>
      <c r="B56" s="127"/>
      <c r="C56" s="127"/>
      <c r="D56" s="127"/>
      <c r="E56" s="127"/>
      <c r="F56" s="127"/>
      <c r="G56" s="127"/>
      <c r="H56" s="127"/>
    </row>
    <row r="57" spans="1:8">
      <c r="A57" s="127"/>
      <c r="B57" s="127"/>
      <c r="C57" s="127"/>
      <c r="D57" s="127"/>
      <c r="E57" s="127"/>
      <c r="F57" s="127"/>
      <c r="G57" s="127"/>
      <c r="H57" s="127"/>
    </row>
    <row r="58" spans="1:8">
      <c r="A58" s="127"/>
      <c r="B58" s="127"/>
      <c r="C58" s="127"/>
      <c r="D58" s="127"/>
      <c r="E58" s="127"/>
      <c r="F58" s="127"/>
      <c r="G58" s="127"/>
      <c r="H58" s="127"/>
    </row>
    <row r="59" spans="1:8">
      <c r="A59" s="127"/>
      <c r="B59" s="127"/>
      <c r="C59" s="127"/>
      <c r="D59" s="127"/>
      <c r="E59" s="127"/>
      <c r="F59" s="127"/>
      <c r="G59" s="127"/>
      <c r="H59" s="127"/>
    </row>
    <row r="60" spans="1:8">
      <c r="A60" s="127"/>
      <c r="B60" s="127"/>
      <c r="C60" s="127"/>
      <c r="D60" s="127"/>
      <c r="E60" s="127"/>
      <c r="F60" s="127"/>
      <c r="G60" s="127"/>
      <c r="H60" s="127"/>
    </row>
    <row r="61" spans="1:8">
      <c r="A61" s="127"/>
      <c r="B61" s="127"/>
      <c r="C61" s="127"/>
      <c r="D61" s="127"/>
      <c r="E61" s="127"/>
      <c r="F61" s="127"/>
      <c r="G61" s="127"/>
      <c r="H61" s="127"/>
    </row>
    <row r="62" spans="1:8">
      <c r="A62" s="127"/>
      <c r="B62" s="127"/>
      <c r="C62" s="127"/>
      <c r="D62" s="127"/>
      <c r="E62" s="127"/>
      <c r="F62" s="127"/>
      <c r="G62" s="127"/>
      <c r="H62" s="127"/>
    </row>
    <row r="63" spans="1:8">
      <c r="A63" s="127"/>
      <c r="B63" s="127"/>
      <c r="C63" s="127"/>
      <c r="D63" s="127"/>
      <c r="E63" s="127"/>
      <c r="F63" s="127"/>
      <c r="G63" s="127"/>
      <c r="H63" s="127"/>
    </row>
    <row r="64" spans="1:8">
      <c r="A64" s="127"/>
      <c r="B64" s="127"/>
      <c r="C64" s="127"/>
      <c r="D64" s="127"/>
      <c r="E64" s="127"/>
      <c r="F64" s="127"/>
      <c r="G64" s="127"/>
      <c r="H64" s="127"/>
    </row>
    <row r="65" spans="1:8">
      <c r="A65" s="127"/>
      <c r="B65" s="127"/>
      <c r="C65" s="127"/>
      <c r="D65" s="127"/>
      <c r="E65" s="127"/>
      <c r="F65" s="127"/>
      <c r="G65" s="127"/>
      <c r="H65" s="127"/>
    </row>
    <row r="66" spans="1:8">
      <c r="A66" s="127"/>
      <c r="B66" s="127"/>
      <c r="C66" s="127"/>
      <c r="D66" s="127"/>
      <c r="E66" s="127"/>
      <c r="F66" s="127"/>
      <c r="G66" s="127"/>
      <c r="H66" s="127"/>
    </row>
    <row r="67" spans="1:8">
      <c r="A67" s="127"/>
      <c r="B67" s="127"/>
      <c r="C67" s="127"/>
      <c r="D67" s="127"/>
      <c r="E67" s="127"/>
      <c r="F67" s="127"/>
      <c r="G67" s="127"/>
      <c r="H67" s="127"/>
    </row>
    <row r="68" spans="1:8">
      <c r="A68" s="127"/>
      <c r="B68" s="127"/>
      <c r="C68" s="127"/>
      <c r="D68" s="127"/>
      <c r="E68" s="127"/>
      <c r="F68" s="127"/>
      <c r="G68" s="127"/>
      <c r="H68" s="127"/>
    </row>
    <row r="69" spans="1:8">
      <c r="A69" s="127"/>
      <c r="B69" s="127"/>
      <c r="C69" s="127"/>
      <c r="D69" s="127"/>
      <c r="E69" s="127"/>
      <c r="F69" s="127"/>
      <c r="G69" s="127"/>
      <c r="H69" s="127"/>
    </row>
    <row r="70" spans="1:8">
      <c r="A70" s="127"/>
      <c r="B70" s="127"/>
      <c r="C70" s="127"/>
      <c r="D70" s="127"/>
      <c r="E70" s="127"/>
      <c r="F70" s="127"/>
      <c r="G70" s="127"/>
      <c r="H70" s="127"/>
    </row>
    <row r="71" spans="1:8">
      <c r="A71" s="127"/>
      <c r="B71" s="127"/>
      <c r="C71" s="127"/>
      <c r="D71" s="127"/>
      <c r="E71" s="127"/>
      <c r="F71" s="127"/>
      <c r="G71" s="127"/>
      <c r="H71" s="127"/>
    </row>
    <row r="72" spans="1:8">
      <c r="A72" s="127"/>
      <c r="B72" s="127"/>
      <c r="C72" s="127"/>
      <c r="D72" s="127"/>
      <c r="E72" s="127"/>
      <c r="F72" s="127"/>
      <c r="G72" s="127"/>
      <c r="H72" s="127"/>
    </row>
    <row r="73" spans="1:8">
      <c r="A73" s="127"/>
      <c r="B73" s="127"/>
      <c r="C73" s="127"/>
      <c r="D73" s="127"/>
      <c r="E73" s="127"/>
      <c r="F73" s="127"/>
      <c r="G73" s="127"/>
      <c r="H73" s="127"/>
    </row>
    <row r="74" spans="1:8">
      <c r="A74" s="127"/>
      <c r="B74" s="127"/>
      <c r="C74" s="127"/>
      <c r="D74" s="127"/>
      <c r="E74" s="127"/>
      <c r="F74" s="127"/>
      <c r="G74" s="127"/>
      <c r="H74" s="127"/>
    </row>
    <row r="75" spans="1:8">
      <c r="A75" s="127"/>
      <c r="B75" s="127"/>
      <c r="C75" s="127"/>
      <c r="D75" s="127"/>
      <c r="E75" s="127"/>
      <c r="F75" s="127"/>
      <c r="G75" s="127"/>
      <c r="H75" s="127"/>
    </row>
    <row r="76" spans="1:8">
      <c r="A76" s="127"/>
      <c r="B76" s="127"/>
      <c r="C76" s="127"/>
      <c r="D76" s="127"/>
      <c r="E76" s="127"/>
      <c r="F76" s="127"/>
      <c r="G76" s="127"/>
      <c r="H76" s="127"/>
    </row>
    <row r="77" spans="1:8">
      <c r="A77" s="127"/>
      <c r="B77" s="127"/>
      <c r="C77" s="127"/>
      <c r="D77" s="127"/>
      <c r="E77" s="127"/>
      <c r="F77" s="127"/>
      <c r="G77" s="127"/>
      <c r="H77" s="127"/>
    </row>
    <row r="78" spans="1:8">
      <c r="A78" s="127"/>
      <c r="B78" s="127"/>
      <c r="C78" s="127"/>
      <c r="D78" s="127"/>
      <c r="E78" s="127"/>
      <c r="F78" s="127"/>
      <c r="G78" s="127"/>
      <c r="H78" s="127"/>
    </row>
    <row r="79" spans="1:8">
      <c r="A79" s="127"/>
      <c r="B79" s="127"/>
      <c r="C79" s="127"/>
      <c r="D79" s="127"/>
      <c r="E79" s="127"/>
      <c r="F79" s="127"/>
      <c r="G79" s="127"/>
      <c r="H79" s="127"/>
    </row>
    <row r="80" spans="1:8">
      <c r="A80" s="127"/>
      <c r="B80" s="127"/>
      <c r="C80" s="127"/>
      <c r="D80" s="127"/>
      <c r="E80" s="127"/>
      <c r="F80" s="127"/>
      <c r="G80" s="127"/>
      <c r="H80" s="127"/>
    </row>
    <row r="81" spans="1:8">
      <c r="A81" s="127"/>
      <c r="B81" s="127"/>
      <c r="C81" s="127"/>
      <c r="D81" s="127"/>
      <c r="E81" s="127"/>
      <c r="F81" s="127"/>
      <c r="G81" s="127"/>
      <c r="H81" s="127"/>
    </row>
    <row r="82" spans="1:8">
      <c r="A82" s="127"/>
      <c r="B82" s="127"/>
      <c r="C82" s="127"/>
      <c r="D82" s="127"/>
      <c r="E82" s="127"/>
      <c r="F82" s="127"/>
      <c r="G82" s="127"/>
      <c r="H82" s="127"/>
    </row>
    <row r="83" spans="1:8">
      <c r="A83" s="127"/>
      <c r="B83" s="127"/>
      <c r="C83" s="127"/>
      <c r="D83" s="127"/>
      <c r="E83" s="127"/>
      <c r="F83" s="127"/>
      <c r="G83" s="127"/>
      <c r="H83" s="127"/>
    </row>
    <row r="84" spans="1:8">
      <c r="A84" s="127"/>
      <c r="B84" s="127"/>
      <c r="C84" s="127"/>
      <c r="D84" s="127"/>
      <c r="E84" s="127"/>
      <c r="F84" s="127"/>
      <c r="G84" s="127"/>
      <c r="H84" s="127"/>
    </row>
    <row r="85" spans="1:8">
      <c r="A85" s="127"/>
      <c r="B85" s="127"/>
      <c r="C85" s="127"/>
      <c r="D85" s="127"/>
      <c r="E85" s="127"/>
      <c r="F85" s="127"/>
      <c r="G85" s="127"/>
      <c r="H85" s="127"/>
    </row>
    <row r="86" spans="1:8">
      <c r="A86" s="127"/>
      <c r="B86" s="127"/>
      <c r="C86" s="127"/>
      <c r="D86" s="127"/>
      <c r="E86" s="127"/>
      <c r="F86" s="127"/>
      <c r="G86" s="127"/>
      <c r="H86" s="127"/>
    </row>
    <row r="87" spans="1:8">
      <c r="A87" s="127"/>
      <c r="B87" s="127"/>
      <c r="C87" s="127"/>
      <c r="D87" s="127"/>
      <c r="E87" s="127"/>
      <c r="F87" s="127"/>
      <c r="G87" s="127"/>
      <c r="H87" s="127"/>
    </row>
    <row r="88" spans="1:8">
      <c r="A88" s="127"/>
      <c r="B88" s="127"/>
      <c r="C88" s="127"/>
      <c r="D88" s="127"/>
      <c r="E88" s="127"/>
      <c r="F88" s="127"/>
      <c r="G88" s="127"/>
      <c r="H88" s="127"/>
    </row>
    <row r="89" spans="1:8">
      <c r="A89" s="127"/>
      <c r="B89" s="127"/>
      <c r="C89" s="127"/>
      <c r="D89" s="127"/>
      <c r="E89" s="127"/>
      <c r="F89" s="127"/>
      <c r="G89" s="127"/>
      <c r="H89" s="127"/>
    </row>
    <row r="90" spans="1:8">
      <c r="A90" s="127"/>
      <c r="B90" s="127"/>
      <c r="C90" s="127"/>
      <c r="D90" s="127"/>
      <c r="E90" s="127"/>
      <c r="F90" s="127"/>
      <c r="G90" s="127"/>
      <c r="H90" s="127"/>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row r="100" spans="1:8">
      <c r="A100" s="127"/>
      <c r="B100" s="127"/>
      <c r="C100" s="127"/>
      <c r="D100" s="127"/>
      <c r="E100" s="127"/>
      <c r="F100" s="127"/>
      <c r="G100" s="127"/>
      <c r="H100" s="127"/>
    </row>
    <row r="101" spans="1:8">
      <c r="A101" s="127"/>
      <c r="B101" s="127"/>
      <c r="C101" s="127"/>
      <c r="D101" s="127"/>
      <c r="E101" s="127"/>
      <c r="F101" s="127"/>
      <c r="G101" s="127"/>
      <c r="H101" s="127"/>
    </row>
    <row r="102" spans="1:8">
      <c r="A102" s="127"/>
      <c r="B102" s="127"/>
      <c r="C102" s="127"/>
      <c r="D102" s="127"/>
      <c r="E102" s="127"/>
      <c r="F102" s="127"/>
      <c r="G102" s="127"/>
      <c r="H102" s="127"/>
    </row>
    <row r="103" spans="1:8">
      <c r="A103" s="127"/>
      <c r="B103" s="127"/>
      <c r="C103" s="127"/>
      <c r="D103" s="127"/>
      <c r="E103" s="127"/>
      <c r="F103" s="127"/>
      <c r="G103" s="127"/>
      <c r="H103" s="127"/>
    </row>
    <row r="104" spans="1:8">
      <c r="A104" s="127"/>
      <c r="B104" s="127"/>
      <c r="C104" s="127"/>
      <c r="D104" s="127"/>
      <c r="E104" s="127"/>
      <c r="F104" s="127"/>
      <c r="G104" s="127"/>
      <c r="H104" s="127"/>
    </row>
    <row r="105" spans="1:8">
      <c r="A105" s="127"/>
      <c r="B105" s="127"/>
      <c r="C105" s="127"/>
      <c r="D105" s="127"/>
      <c r="E105" s="127"/>
      <c r="F105" s="127"/>
      <c r="G105" s="127"/>
      <c r="H105" s="127"/>
    </row>
    <row r="106" spans="1:8">
      <c r="A106" s="127"/>
      <c r="B106" s="127"/>
      <c r="C106" s="127"/>
      <c r="D106" s="127"/>
      <c r="E106" s="127"/>
      <c r="F106" s="127"/>
      <c r="G106" s="127"/>
      <c r="H106" s="127"/>
    </row>
    <row r="107" spans="1:8">
      <c r="A107" s="127"/>
      <c r="B107" s="127"/>
      <c r="C107" s="127"/>
      <c r="D107" s="127"/>
      <c r="E107" s="127"/>
      <c r="F107" s="127"/>
      <c r="G107" s="127"/>
      <c r="H107" s="127"/>
    </row>
    <row r="108" spans="1:8">
      <c r="A108" s="127"/>
      <c r="B108" s="127"/>
      <c r="C108" s="127"/>
      <c r="D108" s="127"/>
      <c r="E108" s="127"/>
      <c r="F108" s="127"/>
      <c r="G108" s="127"/>
      <c r="H108" s="127"/>
    </row>
    <row r="109" spans="1:8">
      <c r="A109" s="127"/>
      <c r="B109" s="127"/>
      <c r="C109" s="127"/>
      <c r="D109" s="127"/>
      <c r="E109" s="127"/>
      <c r="F109" s="127"/>
      <c r="G109" s="127"/>
      <c r="H109" s="127"/>
    </row>
    <row r="110" spans="1:8">
      <c r="A110" s="127"/>
      <c r="B110" s="127"/>
      <c r="C110" s="127"/>
      <c r="D110" s="127"/>
      <c r="E110" s="127"/>
      <c r="F110" s="127"/>
      <c r="G110" s="127"/>
      <c r="H110" s="127"/>
    </row>
    <row r="111" spans="1:8">
      <c r="A111" s="127"/>
      <c r="B111" s="127"/>
      <c r="C111" s="127"/>
      <c r="D111" s="127"/>
      <c r="E111" s="127"/>
      <c r="F111" s="127"/>
      <c r="G111" s="127"/>
      <c r="H111" s="127"/>
    </row>
    <row r="112" spans="1:8">
      <c r="A112" s="127"/>
      <c r="B112" s="127"/>
      <c r="C112" s="127"/>
      <c r="D112" s="127"/>
      <c r="E112" s="127"/>
      <c r="F112" s="127"/>
      <c r="G112" s="127"/>
      <c r="H112" s="127"/>
    </row>
    <row r="113" spans="1:8">
      <c r="A113" s="127"/>
      <c r="B113" s="127"/>
      <c r="C113" s="127"/>
      <c r="D113" s="127"/>
      <c r="E113" s="127"/>
      <c r="F113" s="127"/>
      <c r="G113" s="127"/>
      <c r="H113" s="127"/>
    </row>
    <row r="114" spans="1:8">
      <c r="A114" s="127"/>
      <c r="B114" s="127"/>
      <c r="C114" s="127"/>
      <c r="D114" s="127"/>
      <c r="E114" s="127"/>
      <c r="F114" s="127"/>
      <c r="G114" s="127"/>
      <c r="H114" s="127"/>
    </row>
    <row r="115" spans="1:8">
      <c r="A115" s="127"/>
      <c r="B115" s="127"/>
      <c r="C115" s="127"/>
      <c r="D115" s="127"/>
      <c r="E115" s="127"/>
      <c r="F115" s="127"/>
      <c r="G115" s="127"/>
      <c r="H115" s="127"/>
    </row>
    <row r="116" spans="1:8">
      <c r="A116" s="127"/>
      <c r="B116" s="127"/>
      <c r="C116" s="127"/>
      <c r="D116" s="127"/>
      <c r="E116" s="127"/>
      <c r="F116" s="127"/>
      <c r="G116" s="127"/>
      <c r="H116" s="127"/>
    </row>
    <row r="117" spans="1:8">
      <c r="A117" s="127"/>
      <c r="B117" s="127"/>
      <c r="C117" s="127"/>
      <c r="D117" s="127"/>
      <c r="E117" s="127"/>
      <c r="F117" s="127"/>
      <c r="G117" s="127"/>
      <c r="H117" s="127"/>
    </row>
    <row r="118" spans="1:8">
      <c r="A118" s="127"/>
      <c r="B118" s="127"/>
      <c r="C118" s="127"/>
      <c r="D118" s="127"/>
      <c r="E118" s="127"/>
      <c r="F118" s="127"/>
      <c r="G118" s="127"/>
      <c r="H118" s="127"/>
    </row>
    <row r="119" spans="1:8">
      <c r="A119" s="127"/>
      <c r="B119" s="127"/>
      <c r="C119" s="127"/>
      <c r="D119" s="127"/>
      <c r="E119" s="127"/>
      <c r="F119" s="127"/>
      <c r="G119" s="127"/>
      <c r="H119" s="127"/>
    </row>
    <row r="120" spans="1:8">
      <c r="A120" s="127"/>
      <c r="B120" s="127"/>
      <c r="C120" s="127"/>
      <c r="D120" s="127"/>
      <c r="E120" s="127"/>
      <c r="F120" s="127"/>
      <c r="G120" s="127"/>
      <c r="H120" s="127"/>
    </row>
    <row r="121" spans="1:8">
      <c r="A121" s="127"/>
      <c r="B121" s="127"/>
      <c r="C121" s="127"/>
      <c r="D121" s="127"/>
      <c r="E121" s="127"/>
      <c r="F121" s="127"/>
      <c r="G121" s="127"/>
      <c r="H121" s="127"/>
    </row>
    <row r="122" spans="1:8">
      <c r="A122" s="127"/>
      <c r="B122" s="127"/>
      <c r="C122" s="127"/>
      <c r="D122" s="127"/>
      <c r="E122" s="127"/>
      <c r="F122" s="127"/>
      <c r="G122" s="127"/>
      <c r="H122" s="127"/>
    </row>
    <row r="123" spans="1:8">
      <c r="A123" s="127"/>
      <c r="B123" s="127"/>
      <c r="C123" s="127"/>
      <c r="D123" s="127"/>
      <c r="E123" s="127"/>
      <c r="F123" s="127"/>
      <c r="G123" s="127"/>
      <c r="H123" s="127"/>
    </row>
    <row r="124" spans="1:8">
      <c r="A124" s="127"/>
      <c r="B124" s="127"/>
      <c r="C124" s="127"/>
      <c r="D124" s="127"/>
      <c r="E124" s="127"/>
      <c r="F124" s="127"/>
      <c r="G124" s="127"/>
      <c r="H124" s="127"/>
    </row>
    <row r="125" spans="1:8">
      <c r="A125" s="127"/>
      <c r="B125" s="127"/>
      <c r="C125" s="127"/>
      <c r="D125" s="127"/>
      <c r="E125" s="127"/>
      <c r="F125" s="127"/>
      <c r="G125" s="127"/>
      <c r="H125" s="127"/>
    </row>
    <row r="126" spans="1:8">
      <c r="A126" s="127"/>
      <c r="B126" s="127"/>
      <c r="C126" s="127"/>
      <c r="D126" s="127"/>
      <c r="E126" s="127"/>
      <c r="F126" s="127"/>
      <c r="G126" s="127"/>
      <c r="H126" s="127"/>
    </row>
    <row r="127" spans="1:8">
      <c r="A127" s="127"/>
      <c r="B127" s="127"/>
      <c r="C127" s="127"/>
      <c r="D127" s="127"/>
      <c r="E127" s="127"/>
      <c r="F127" s="127"/>
      <c r="G127" s="127"/>
      <c r="H127" s="127"/>
    </row>
    <row r="128" spans="1:8">
      <c r="A128" s="127"/>
      <c r="B128" s="127"/>
      <c r="C128" s="127"/>
      <c r="D128" s="127"/>
      <c r="E128" s="127"/>
      <c r="F128" s="127"/>
      <c r="G128" s="127"/>
      <c r="H128" s="127"/>
    </row>
    <row r="129" spans="1:8">
      <c r="A129" s="127"/>
      <c r="B129" s="127"/>
      <c r="C129" s="127"/>
      <c r="D129" s="127"/>
      <c r="E129" s="127"/>
      <c r="F129" s="127"/>
      <c r="G129" s="127"/>
      <c r="H129" s="127"/>
    </row>
    <row r="130" spans="1:8">
      <c r="A130" s="127"/>
      <c r="B130" s="127"/>
      <c r="C130" s="127"/>
      <c r="D130" s="127"/>
      <c r="E130" s="127"/>
      <c r="F130" s="127"/>
      <c r="G130" s="127"/>
      <c r="H130" s="127"/>
    </row>
    <row r="131" spans="1:8">
      <c r="A131" s="127"/>
      <c r="B131" s="127"/>
      <c r="C131" s="127"/>
      <c r="D131" s="127"/>
      <c r="E131" s="127"/>
      <c r="F131" s="127"/>
      <c r="G131" s="127"/>
      <c r="H131" s="127"/>
    </row>
    <row r="132" spans="1:8">
      <c r="A132" s="127"/>
      <c r="B132" s="127"/>
      <c r="C132" s="127"/>
      <c r="D132" s="127"/>
      <c r="E132" s="127"/>
      <c r="F132" s="127"/>
      <c r="G132" s="127"/>
      <c r="H132" s="127"/>
    </row>
    <row r="133" spans="1:8">
      <c r="A133" s="127"/>
      <c r="B133" s="127"/>
      <c r="C133" s="127"/>
      <c r="D133" s="127"/>
      <c r="E133" s="127"/>
      <c r="F133" s="127"/>
      <c r="G133" s="127"/>
      <c r="H133" s="127"/>
    </row>
    <row r="134" spans="1:8">
      <c r="A134" s="127"/>
      <c r="B134" s="127"/>
      <c r="C134" s="127"/>
      <c r="D134" s="127"/>
      <c r="E134" s="127"/>
      <c r="F134" s="127"/>
      <c r="G134" s="127"/>
      <c r="H134" s="127"/>
    </row>
    <row r="135" spans="1:8">
      <c r="A135" s="127"/>
      <c r="B135" s="127"/>
      <c r="C135" s="127"/>
      <c r="D135" s="127"/>
      <c r="E135" s="127"/>
      <c r="F135" s="127"/>
      <c r="G135" s="127"/>
      <c r="H135" s="127"/>
    </row>
    <row r="136" spans="1:8">
      <c r="A136" s="127"/>
      <c r="B136" s="127"/>
      <c r="C136" s="127"/>
      <c r="D136" s="127"/>
      <c r="E136" s="127"/>
      <c r="F136" s="127"/>
      <c r="G136" s="127"/>
      <c r="H136" s="127"/>
    </row>
    <row r="137" spans="1:8">
      <c r="A137" s="127"/>
      <c r="B137" s="127"/>
      <c r="C137" s="127"/>
      <c r="D137" s="127"/>
      <c r="E137" s="127"/>
      <c r="F137" s="127"/>
      <c r="G137" s="127"/>
      <c r="H137" s="127"/>
    </row>
    <row r="138" spans="1:8">
      <c r="A138" s="127"/>
      <c r="B138" s="127"/>
      <c r="C138" s="127"/>
      <c r="D138" s="127"/>
      <c r="E138" s="127"/>
      <c r="F138" s="127"/>
      <c r="G138" s="127"/>
      <c r="H138" s="127"/>
    </row>
    <row r="139" spans="1:8">
      <c r="A139" s="127"/>
      <c r="B139" s="127"/>
      <c r="C139" s="127"/>
      <c r="D139" s="127"/>
      <c r="E139" s="127"/>
      <c r="F139" s="127"/>
      <c r="G139" s="127"/>
      <c r="H139" s="127"/>
    </row>
    <row r="140" spans="1:8">
      <c r="A140" s="127"/>
      <c r="B140" s="127"/>
      <c r="C140" s="127"/>
      <c r="D140" s="127"/>
      <c r="E140" s="127"/>
      <c r="F140" s="127"/>
      <c r="G140" s="127"/>
      <c r="H140" s="127"/>
    </row>
    <row r="141" spans="1:8">
      <c r="A141" s="127"/>
      <c r="B141" s="127"/>
      <c r="C141" s="127"/>
      <c r="D141" s="127"/>
      <c r="E141" s="127"/>
      <c r="F141" s="127"/>
      <c r="G141" s="127"/>
      <c r="H141" s="127"/>
    </row>
    <row r="142" spans="1:8">
      <c r="A142" s="127"/>
      <c r="B142" s="127"/>
      <c r="C142" s="127"/>
      <c r="D142" s="127"/>
      <c r="E142" s="127"/>
      <c r="F142" s="127"/>
      <c r="G142" s="127"/>
      <c r="H142" s="127"/>
    </row>
    <row r="143" spans="1:8">
      <c r="A143" s="127"/>
      <c r="B143" s="127"/>
      <c r="C143" s="127"/>
      <c r="D143" s="127"/>
      <c r="E143" s="127"/>
      <c r="F143" s="127"/>
      <c r="G143" s="127"/>
      <c r="H143" s="127"/>
    </row>
    <row r="144" spans="1:8">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9">
    <mergeCell ref="G6:H6"/>
    <mergeCell ref="A8:B8"/>
    <mergeCell ref="A11:B11"/>
    <mergeCell ref="A20:B20"/>
    <mergeCell ref="A21:B21"/>
    <mergeCell ref="A6:A7"/>
    <mergeCell ref="B6:B7"/>
    <mergeCell ref="C6:D6"/>
    <mergeCell ref="E6:F6"/>
  </mergeCells>
  <conditionalFormatting sqref="A11">
    <cfRule type="duplicateValues" dxfId="166" priority="1"/>
    <cfRule type="duplicateValues" dxfId="165" priority="2"/>
  </conditionalFormatting>
  <conditionalFormatting sqref="A20">
    <cfRule type="duplicateValues" dxfId="164" priority="3"/>
    <cfRule type="duplicateValues" dxfId="163" priority="4"/>
  </conditionalFormatting>
  <conditionalFormatting sqref="A12:A19">
    <cfRule type="duplicateValues" dxfId="162" priority="5"/>
    <cfRule type="duplicateValues" dxfId="161" priority="6"/>
  </conditionalFormatting>
  <printOptions horizontalCentered="1"/>
  <pageMargins left="0.51181102362204722" right="0.51181102362204722" top="0.74803149606299213" bottom="0.35433070866141736"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328"/>
  <sheetViews>
    <sheetView zoomScaleNormal="100" workbookViewId="0">
      <pane ySplit="7" topLeftCell="A8" activePane="bottomLeft" state="frozen"/>
      <selection pane="bottomLeft" activeCell="N18" sqref="N18"/>
    </sheetView>
  </sheetViews>
  <sheetFormatPr defaultColWidth="9" defaultRowHeight="15"/>
  <cols>
    <col min="1" max="1" width="11.42578125" customWidth="1"/>
    <col min="2" max="2" width="60.7109375" customWidth="1"/>
    <col min="3" max="8" width="10.28515625" customWidth="1"/>
    <col min="9" max="9" width="17.28515625" customWidth="1"/>
  </cols>
  <sheetData>
    <row r="1" spans="1:9">
      <c r="A1" s="275"/>
      <c r="B1" s="236" t="s">
        <v>0</v>
      </c>
      <c r="C1" s="276" t="s">
        <v>251</v>
      </c>
      <c r="D1" s="84"/>
      <c r="E1" s="277"/>
      <c r="F1" s="277"/>
      <c r="G1" s="239"/>
      <c r="H1" s="239"/>
      <c r="I1" s="159"/>
    </row>
    <row r="2" spans="1:9">
      <c r="A2" s="275"/>
      <c r="B2" s="236" t="s">
        <v>2</v>
      </c>
      <c r="C2" s="278" t="s">
        <v>179</v>
      </c>
      <c r="D2" s="279"/>
      <c r="E2" s="277"/>
      <c r="F2" s="277"/>
      <c r="G2" s="239"/>
      <c r="H2" s="239"/>
      <c r="I2" s="159"/>
    </row>
    <row r="3" spans="1:9">
      <c r="A3" s="275"/>
      <c r="B3" s="236" t="s">
        <v>5639</v>
      </c>
      <c r="C3" s="237" t="s">
        <v>1788</v>
      </c>
      <c r="D3" s="280"/>
      <c r="E3" s="277"/>
      <c r="F3" s="277"/>
      <c r="G3" s="239"/>
      <c r="H3" s="239"/>
      <c r="I3" s="159"/>
    </row>
    <row r="4" spans="1:9">
      <c r="A4" s="275"/>
      <c r="B4" s="236" t="s">
        <v>297</v>
      </c>
      <c r="C4" s="2546" t="s">
        <v>270</v>
      </c>
      <c r="D4" s="280"/>
      <c r="E4" s="277"/>
      <c r="F4" s="277"/>
      <c r="G4" s="239"/>
      <c r="H4" s="239"/>
      <c r="I4" s="159"/>
    </row>
    <row r="5" spans="1:9" ht="10.5" customHeight="1">
      <c r="A5" s="123"/>
      <c r="B5" s="277"/>
      <c r="C5" s="243"/>
      <c r="D5" s="243"/>
      <c r="E5" s="277"/>
      <c r="F5" s="277"/>
      <c r="G5" s="239"/>
      <c r="H5" s="239"/>
      <c r="I5" s="159"/>
    </row>
    <row r="6" spans="1:9">
      <c r="A6" s="3601" t="s">
        <v>276</v>
      </c>
      <c r="B6" s="3601" t="s">
        <v>1798</v>
      </c>
      <c r="C6" s="3598" t="s">
        <v>255</v>
      </c>
      <c r="D6" s="3598"/>
      <c r="E6" s="3604" t="s">
        <v>256</v>
      </c>
      <c r="F6" s="3604"/>
      <c r="G6" s="3598" t="s">
        <v>144</v>
      </c>
      <c r="H6" s="3598"/>
      <c r="I6" s="159"/>
    </row>
    <row r="7" spans="1:9" ht="24">
      <c r="A7" s="3601"/>
      <c r="B7" s="3601"/>
      <c r="C7" s="78" t="s">
        <v>190</v>
      </c>
      <c r="D7" s="7" t="s">
        <v>257</v>
      </c>
      <c r="E7" s="78" t="s">
        <v>190</v>
      </c>
      <c r="F7" s="7" t="s">
        <v>257</v>
      </c>
      <c r="G7" s="78" t="s">
        <v>190</v>
      </c>
      <c r="H7" s="7" t="s">
        <v>257</v>
      </c>
      <c r="I7" s="159"/>
    </row>
    <row r="8" spans="1:9">
      <c r="A8" s="3605" t="s">
        <v>2106</v>
      </c>
      <c r="B8" s="3605"/>
      <c r="C8" s="116"/>
      <c r="D8" s="116"/>
      <c r="E8" s="116"/>
      <c r="F8" s="116"/>
      <c r="G8" s="244"/>
      <c r="H8" s="244"/>
      <c r="I8" s="159"/>
    </row>
    <row r="9" spans="1:9">
      <c r="A9" s="78" t="s">
        <v>7149</v>
      </c>
      <c r="B9" s="205" t="s">
        <v>7150</v>
      </c>
      <c r="C9" s="248">
        <v>0</v>
      </c>
      <c r="D9" s="248">
        <v>1</v>
      </c>
      <c r="E9" s="248">
        <v>0</v>
      </c>
      <c r="F9" s="248">
        <v>1</v>
      </c>
      <c r="G9" s="248">
        <f t="shared" ref="G9:G49" si="0">C9+E9</f>
        <v>0</v>
      </c>
      <c r="H9" s="248">
        <f t="shared" ref="H9:H49" si="1">D9+F9</f>
        <v>2</v>
      </c>
      <c r="I9" s="160"/>
    </row>
    <row r="10" spans="1:9">
      <c r="A10" s="78" t="s">
        <v>7151</v>
      </c>
      <c r="B10" s="205" t="s">
        <v>7152</v>
      </c>
      <c r="C10" s="248">
        <v>0</v>
      </c>
      <c r="D10" s="248">
        <v>0</v>
      </c>
      <c r="E10" s="248">
        <v>0</v>
      </c>
      <c r="F10" s="248">
        <v>1</v>
      </c>
      <c r="G10" s="248">
        <f t="shared" si="0"/>
        <v>0</v>
      </c>
      <c r="H10" s="248">
        <f t="shared" si="1"/>
        <v>1</v>
      </c>
      <c r="I10" s="160"/>
    </row>
    <row r="11" spans="1:9">
      <c r="A11" s="78" t="s">
        <v>7153</v>
      </c>
      <c r="B11" s="205" t="s">
        <v>7154</v>
      </c>
      <c r="C11" s="248">
        <v>44</v>
      </c>
      <c r="D11" s="248">
        <v>45</v>
      </c>
      <c r="E11" s="248">
        <v>0</v>
      </c>
      <c r="F11" s="248">
        <v>5</v>
      </c>
      <c r="G11" s="248">
        <f t="shared" si="0"/>
        <v>44</v>
      </c>
      <c r="H11" s="248">
        <f t="shared" si="1"/>
        <v>50</v>
      </c>
      <c r="I11" s="160"/>
    </row>
    <row r="12" spans="1:9">
      <c r="A12" s="78" t="s">
        <v>7155</v>
      </c>
      <c r="B12" s="205" t="s">
        <v>7156</v>
      </c>
      <c r="C12" s="248">
        <v>111</v>
      </c>
      <c r="D12" s="248">
        <v>100</v>
      </c>
      <c r="E12" s="248">
        <v>2</v>
      </c>
      <c r="F12" s="248">
        <v>10</v>
      </c>
      <c r="G12" s="248">
        <f t="shared" si="0"/>
        <v>113</v>
      </c>
      <c r="H12" s="248">
        <f t="shared" si="1"/>
        <v>110</v>
      </c>
      <c r="I12" s="160"/>
    </row>
    <row r="13" spans="1:9">
      <c r="A13" s="282" t="s">
        <v>2131</v>
      </c>
      <c r="B13" s="152" t="s">
        <v>2132</v>
      </c>
      <c r="C13" s="248">
        <v>0</v>
      </c>
      <c r="D13" s="248">
        <v>1</v>
      </c>
      <c r="E13" s="248">
        <v>0</v>
      </c>
      <c r="F13" s="248">
        <v>0</v>
      </c>
      <c r="G13" s="248">
        <f t="shared" si="0"/>
        <v>0</v>
      </c>
      <c r="H13" s="248">
        <f t="shared" si="1"/>
        <v>1</v>
      </c>
      <c r="I13" s="181"/>
    </row>
    <row r="14" spans="1:9">
      <c r="A14" s="78" t="s">
        <v>7157</v>
      </c>
      <c r="B14" s="205" t="s">
        <v>7158</v>
      </c>
      <c r="C14" s="248">
        <v>0</v>
      </c>
      <c r="D14" s="248">
        <v>8</v>
      </c>
      <c r="E14" s="248">
        <v>0</v>
      </c>
      <c r="F14" s="248">
        <v>2</v>
      </c>
      <c r="G14" s="248">
        <f t="shared" si="0"/>
        <v>0</v>
      </c>
      <c r="H14" s="248">
        <f t="shared" si="1"/>
        <v>10</v>
      </c>
      <c r="I14" s="160"/>
    </row>
    <row r="15" spans="1:9">
      <c r="A15" s="78" t="s">
        <v>7159</v>
      </c>
      <c r="B15" s="205" t="s">
        <v>7160</v>
      </c>
      <c r="C15" s="248">
        <v>38</v>
      </c>
      <c r="D15" s="248">
        <v>50</v>
      </c>
      <c r="E15" s="248">
        <v>0</v>
      </c>
      <c r="F15" s="248">
        <v>5</v>
      </c>
      <c r="G15" s="248">
        <f t="shared" si="0"/>
        <v>38</v>
      </c>
      <c r="H15" s="248">
        <f t="shared" si="1"/>
        <v>55</v>
      </c>
      <c r="I15" s="160"/>
    </row>
    <row r="16" spans="1:9">
      <c r="A16" s="283" t="s">
        <v>5457</v>
      </c>
      <c r="B16" s="284" t="s">
        <v>7161</v>
      </c>
      <c r="C16" s="248">
        <v>0</v>
      </c>
      <c r="D16" s="248">
        <v>10</v>
      </c>
      <c r="E16" s="248">
        <v>0</v>
      </c>
      <c r="F16" s="248">
        <v>1</v>
      </c>
      <c r="G16" s="248">
        <f t="shared" si="0"/>
        <v>0</v>
      </c>
      <c r="H16" s="248">
        <f t="shared" si="1"/>
        <v>11</v>
      </c>
      <c r="I16" s="160"/>
    </row>
    <row r="17" spans="1:9">
      <c r="A17" s="285" t="s">
        <v>7162</v>
      </c>
      <c r="B17" s="284" t="s">
        <v>7163</v>
      </c>
      <c r="C17" s="248">
        <v>543</v>
      </c>
      <c r="D17" s="248">
        <v>500</v>
      </c>
      <c r="E17" s="248">
        <v>1</v>
      </c>
      <c r="F17" s="248">
        <v>20</v>
      </c>
      <c r="G17" s="248">
        <f t="shared" si="0"/>
        <v>544</v>
      </c>
      <c r="H17" s="248">
        <f t="shared" si="1"/>
        <v>520</v>
      </c>
      <c r="I17" s="160"/>
    </row>
    <row r="18" spans="1:9">
      <c r="A18" s="286" t="s">
        <v>7164</v>
      </c>
      <c r="B18" s="287" t="s">
        <v>7165</v>
      </c>
      <c r="C18" s="248">
        <v>35</v>
      </c>
      <c r="D18" s="248">
        <v>30</v>
      </c>
      <c r="E18" s="248">
        <v>2</v>
      </c>
      <c r="F18" s="248">
        <v>10</v>
      </c>
      <c r="G18" s="248">
        <f t="shared" si="0"/>
        <v>37</v>
      </c>
      <c r="H18" s="248">
        <f t="shared" si="1"/>
        <v>40</v>
      </c>
      <c r="I18" s="160"/>
    </row>
    <row r="19" spans="1:9">
      <c r="A19" s="288" t="s">
        <v>7166</v>
      </c>
      <c r="B19" s="287" t="s">
        <v>7167</v>
      </c>
      <c r="C19" s="248">
        <v>0</v>
      </c>
      <c r="D19" s="248">
        <v>5</v>
      </c>
      <c r="E19" s="248">
        <v>0</v>
      </c>
      <c r="F19" s="248">
        <v>2</v>
      </c>
      <c r="G19" s="248">
        <f t="shared" si="0"/>
        <v>0</v>
      </c>
      <c r="H19" s="248">
        <f t="shared" si="1"/>
        <v>7</v>
      </c>
      <c r="I19" s="160"/>
    </row>
    <row r="20" spans="1:9">
      <c r="A20" s="289" t="s">
        <v>7168</v>
      </c>
      <c r="B20" s="172" t="s">
        <v>7169</v>
      </c>
      <c r="C20" s="248">
        <v>6</v>
      </c>
      <c r="D20" s="248">
        <v>15</v>
      </c>
      <c r="E20" s="248">
        <v>1</v>
      </c>
      <c r="F20" s="248">
        <v>5</v>
      </c>
      <c r="G20" s="248">
        <f t="shared" si="0"/>
        <v>7</v>
      </c>
      <c r="H20" s="248">
        <f t="shared" si="1"/>
        <v>20</v>
      </c>
      <c r="I20" s="160"/>
    </row>
    <row r="21" spans="1:9" ht="24">
      <c r="A21" s="286" t="s">
        <v>7170</v>
      </c>
      <c r="B21" s="287" t="s">
        <v>7171</v>
      </c>
      <c r="C21" s="248">
        <v>0</v>
      </c>
      <c r="D21" s="248">
        <v>2</v>
      </c>
      <c r="E21" s="248">
        <v>0</v>
      </c>
      <c r="F21" s="248">
        <v>2</v>
      </c>
      <c r="G21" s="248">
        <f t="shared" si="0"/>
        <v>0</v>
      </c>
      <c r="H21" s="248">
        <f t="shared" si="1"/>
        <v>4</v>
      </c>
      <c r="I21" s="160"/>
    </row>
    <row r="22" spans="1:9">
      <c r="A22" s="286" t="s">
        <v>7172</v>
      </c>
      <c r="B22" s="287" t="s">
        <v>7173</v>
      </c>
      <c r="C22" s="248">
        <v>0</v>
      </c>
      <c r="D22" s="248">
        <v>2</v>
      </c>
      <c r="E22" s="248">
        <v>3</v>
      </c>
      <c r="F22" s="248">
        <v>8</v>
      </c>
      <c r="G22" s="248">
        <f t="shared" si="0"/>
        <v>3</v>
      </c>
      <c r="H22" s="248">
        <f t="shared" si="1"/>
        <v>10</v>
      </c>
      <c r="I22" s="160"/>
    </row>
    <row r="23" spans="1:9" ht="24">
      <c r="A23" s="286" t="s">
        <v>7174</v>
      </c>
      <c r="B23" s="287" t="s">
        <v>7175</v>
      </c>
      <c r="C23" s="248">
        <v>23</v>
      </c>
      <c r="D23" s="248">
        <v>30</v>
      </c>
      <c r="E23" s="248">
        <v>2</v>
      </c>
      <c r="F23" s="248">
        <v>5</v>
      </c>
      <c r="G23" s="248">
        <f t="shared" si="0"/>
        <v>25</v>
      </c>
      <c r="H23" s="248">
        <f t="shared" si="1"/>
        <v>35</v>
      </c>
      <c r="I23" s="160"/>
    </row>
    <row r="24" spans="1:9">
      <c r="A24" s="286" t="s">
        <v>7176</v>
      </c>
      <c r="B24" s="287" t="s">
        <v>7177</v>
      </c>
      <c r="C24" s="248">
        <v>61</v>
      </c>
      <c r="D24" s="248">
        <v>50</v>
      </c>
      <c r="E24" s="248">
        <v>3</v>
      </c>
      <c r="F24" s="248">
        <v>5</v>
      </c>
      <c r="G24" s="248">
        <f t="shared" si="0"/>
        <v>64</v>
      </c>
      <c r="H24" s="248">
        <f t="shared" si="1"/>
        <v>55</v>
      </c>
      <c r="I24" s="160"/>
    </row>
    <row r="25" spans="1:9">
      <c r="A25" s="290" t="s">
        <v>7178</v>
      </c>
      <c r="B25" s="291" t="s">
        <v>7179</v>
      </c>
      <c r="C25" s="248">
        <v>0</v>
      </c>
      <c r="D25" s="248">
        <v>1</v>
      </c>
      <c r="E25" s="248">
        <v>0</v>
      </c>
      <c r="F25" s="248">
        <v>1</v>
      </c>
      <c r="G25" s="248">
        <f t="shared" si="0"/>
        <v>0</v>
      </c>
      <c r="H25" s="248">
        <f t="shared" si="1"/>
        <v>2</v>
      </c>
      <c r="I25" s="160"/>
    </row>
    <row r="26" spans="1:9">
      <c r="A26" s="286" t="s">
        <v>7180</v>
      </c>
      <c r="B26" s="287" t="s">
        <v>7181</v>
      </c>
      <c r="C26" s="248">
        <v>95</v>
      </c>
      <c r="D26" s="248">
        <v>80</v>
      </c>
      <c r="E26" s="248">
        <v>0</v>
      </c>
      <c r="F26" s="248">
        <v>5</v>
      </c>
      <c r="G26" s="248">
        <f t="shared" si="0"/>
        <v>95</v>
      </c>
      <c r="H26" s="248">
        <f t="shared" si="1"/>
        <v>85</v>
      </c>
      <c r="I26" s="160"/>
    </row>
    <row r="27" spans="1:9">
      <c r="A27" s="289" t="s">
        <v>7182</v>
      </c>
      <c r="B27" s="172" t="s">
        <v>7183</v>
      </c>
      <c r="C27" s="248">
        <v>268</v>
      </c>
      <c r="D27" s="248">
        <v>280</v>
      </c>
      <c r="E27" s="248">
        <v>5</v>
      </c>
      <c r="F27" s="248">
        <v>10</v>
      </c>
      <c r="G27" s="248">
        <f t="shared" si="0"/>
        <v>273</v>
      </c>
      <c r="H27" s="248">
        <f t="shared" si="1"/>
        <v>290</v>
      </c>
      <c r="I27" s="160"/>
    </row>
    <row r="28" spans="1:9" ht="24">
      <c r="A28" s="78" t="s">
        <v>7184</v>
      </c>
      <c r="B28" s="205" t="s">
        <v>7185</v>
      </c>
      <c r="C28" s="248">
        <v>0</v>
      </c>
      <c r="D28" s="248">
        <v>5</v>
      </c>
      <c r="E28" s="248">
        <v>0</v>
      </c>
      <c r="F28" s="248">
        <v>1</v>
      </c>
      <c r="G28" s="248">
        <f t="shared" si="0"/>
        <v>0</v>
      </c>
      <c r="H28" s="248">
        <f t="shared" si="1"/>
        <v>6</v>
      </c>
      <c r="I28" s="160"/>
    </row>
    <row r="29" spans="1:9" ht="24">
      <c r="A29" s="78" t="s">
        <v>7186</v>
      </c>
      <c r="B29" s="205" t="s">
        <v>7187</v>
      </c>
      <c r="C29" s="248">
        <v>7</v>
      </c>
      <c r="D29" s="248">
        <v>15</v>
      </c>
      <c r="E29" s="248">
        <v>0</v>
      </c>
      <c r="F29" s="248">
        <v>2</v>
      </c>
      <c r="G29" s="248">
        <f t="shared" si="0"/>
        <v>7</v>
      </c>
      <c r="H29" s="248">
        <f t="shared" si="1"/>
        <v>17</v>
      </c>
      <c r="I29" s="160"/>
    </row>
    <row r="30" spans="1:9" ht="24">
      <c r="A30" s="289" t="s">
        <v>7188</v>
      </c>
      <c r="B30" s="172" t="s">
        <v>7189</v>
      </c>
      <c r="C30" s="248">
        <v>38</v>
      </c>
      <c r="D30" s="248">
        <v>40</v>
      </c>
      <c r="E30" s="248">
        <v>0</v>
      </c>
      <c r="F30" s="248">
        <v>2</v>
      </c>
      <c r="G30" s="248">
        <f t="shared" si="0"/>
        <v>38</v>
      </c>
      <c r="H30" s="248">
        <f t="shared" si="1"/>
        <v>42</v>
      </c>
      <c r="I30" s="160"/>
    </row>
    <row r="31" spans="1:9">
      <c r="A31" s="286" t="s">
        <v>7190</v>
      </c>
      <c r="B31" s="287" t="s">
        <v>7191</v>
      </c>
      <c r="C31" s="248">
        <v>0</v>
      </c>
      <c r="D31" s="248">
        <v>3</v>
      </c>
      <c r="E31" s="248">
        <v>0</v>
      </c>
      <c r="F31" s="248">
        <v>2</v>
      </c>
      <c r="G31" s="248">
        <f t="shared" si="0"/>
        <v>0</v>
      </c>
      <c r="H31" s="248">
        <f t="shared" si="1"/>
        <v>5</v>
      </c>
      <c r="I31" s="160"/>
    </row>
    <row r="32" spans="1:9">
      <c r="A32" s="286" t="s">
        <v>7192</v>
      </c>
      <c r="B32" s="287" t="s">
        <v>7193</v>
      </c>
      <c r="C32" s="248">
        <v>700</v>
      </c>
      <c r="D32" s="248">
        <v>600</v>
      </c>
      <c r="E32" s="248">
        <v>27</v>
      </c>
      <c r="F32" s="248">
        <v>20</v>
      </c>
      <c r="G32" s="248">
        <f t="shared" si="0"/>
        <v>727</v>
      </c>
      <c r="H32" s="248">
        <f t="shared" si="1"/>
        <v>620</v>
      </c>
      <c r="I32" s="160"/>
    </row>
    <row r="33" spans="1:9">
      <c r="A33" s="289" t="s">
        <v>7194</v>
      </c>
      <c r="B33" s="172" t="s">
        <v>7195</v>
      </c>
      <c r="C33" s="248">
        <v>0</v>
      </c>
      <c r="D33" s="248">
        <v>1</v>
      </c>
      <c r="E33" s="248">
        <v>0</v>
      </c>
      <c r="F33" s="248">
        <v>1</v>
      </c>
      <c r="G33" s="248">
        <f t="shared" si="0"/>
        <v>0</v>
      </c>
      <c r="H33" s="248">
        <f t="shared" si="1"/>
        <v>2</v>
      </c>
      <c r="I33" s="160"/>
    </row>
    <row r="34" spans="1:9">
      <c r="A34" s="292" t="s">
        <v>7196</v>
      </c>
      <c r="B34" s="293" t="s">
        <v>7197</v>
      </c>
      <c r="C34" s="248">
        <v>0</v>
      </c>
      <c r="D34" s="248">
        <v>1</v>
      </c>
      <c r="E34" s="248">
        <v>0</v>
      </c>
      <c r="F34" s="248">
        <v>1</v>
      </c>
      <c r="G34" s="248">
        <f t="shared" si="0"/>
        <v>0</v>
      </c>
      <c r="H34" s="248">
        <f t="shared" si="1"/>
        <v>2</v>
      </c>
      <c r="I34" s="160"/>
    </row>
    <row r="35" spans="1:9">
      <c r="A35" s="290" t="s">
        <v>7198</v>
      </c>
      <c r="B35" s="294" t="s">
        <v>7199</v>
      </c>
      <c r="C35" s="248">
        <v>149</v>
      </c>
      <c r="D35" s="248">
        <v>150</v>
      </c>
      <c r="E35" s="248">
        <v>7</v>
      </c>
      <c r="F35" s="248">
        <v>10</v>
      </c>
      <c r="G35" s="248">
        <f t="shared" si="0"/>
        <v>156</v>
      </c>
      <c r="H35" s="248">
        <f t="shared" si="1"/>
        <v>160</v>
      </c>
      <c r="I35" s="160"/>
    </row>
    <row r="36" spans="1:9">
      <c r="A36" s="290" t="s">
        <v>7200</v>
      </c>
      <c r="B36" s="294" t="s">
        <v>7201</v>
      </c>
      <c r="C36" s="248">
        <v>7</v>
      </c>
      <c r="D36" s="248">
        <v>10</v>
      </c>
      <c r="E36" s="248">
        <v>1</v>
      </c>
      <c r="F36" s="248">
        <v>2</v>
      </c>
      <c r="G36" s="248">
        <f t="shared" si="0"/>
        <v>8</v>
      </c>
      <c r="H36" s="248">
        <f t="shared" si="1"/>
        <v>12</v>
      </c>
      <c r="I36" s="160"/>
    </row>
    <row r="37" spans="1:9">
      <c r="A37" s="290" t="s">
        <v>7202</v>
      </c>
      <c r="B37" s="294" t="s">
        <v>7203</v>
      </c>
      <c r="C37" s="248">
        <v>0</v>
      </c>
      <c r="D37" s="248">
        <v>1</v>
      </c>
      <c r="E37" s="248">
        <v>0</v>
      </c>
      <c r="F37" s="248">
        <v>1</v>
      </c>
      <c r="G37" s="248">
        <f t="shared" si="0"/>
        <v>0</v>
      </c>
      <c r="H37" s="248">
        <f t="shared" si="1"/>
        <v>2</v>
      </c>
      <c r="I37" s="160"/>
    </row>
    <row r="38" spans="1:9">
      <c r="A38" s="286" t="s">
        <v>4342</v>
      </c>
      <c r="B38" s="287" t="s">
        <v>4343</v>
      </c>
      <c r="C38" s="248">
        <v>0</v>
      </c>
      <c r="D38" s="248">
        <v>2</v>
      </c>
      <c r="E38" s="248">
        <v>106</v>
      </c>
      <c r="F38" s="248">
        <v>80</v>
      </c>
      <c r="G38" s="248">
        <f t="shared" si="0"/>
        <v>106</v>
      </c>
      <c r="H38" s="248">
        <f t="shared" si="1"/>
        <v>82</v>
      </c>
      <c r="I38" s="299"/>
    </row>
    <row r="39" spans="1:9">
      <c r="A39" s="286" t="s">
        <v>7204</v>
      </c>
      <c r="B39" s="287" t="s">
        <v>7205</v>
      </c>
      <c r="C39" s="248">
        <v>235</v>
      </c>
      <c r="D39" s="248">
        <v>220</v>
      </c>
      <c r="E39" s="248">
        <v>3</v>
      </c>
      <c r="F39" s="248">
        <v>10</v>
      </c>
      <c r="G39" s="248">
        <f t="shared" si="0"/>
        <v>238</v>
      </c>
      <c r="H39" s="248">
        <f t="shared" si="1"/>
        <v>230</v>
      </c>
      <c r="I39" s="299"/>
    </row>
    <row r="40" spans="1:9">
      <c r="A40" s="286" t="s">
        <v>7206</v>
      </c>
      <c r="B40" s="287" t="s">
        <v>7207</v>
      </c>
      <c r="C40" s="248">
        <v>164</v>
      </c>
      <c r="D40" s="248">
        <v>150</v>
      </c>
      <c r="E40" s="248">
        <v>8</v>
      </c>
      <c r="F40" s="248">
        <v>20</v>
      </c>
      <c r="G40" s="248">
        <f t="shared" si="0"/>
        <v>172</v>
      </c>
      <c r="H40" s="248">
        <f t="shared" si="1"/>
        <v>170</v>
      </c>
      <c r="I40" s="299"/>
    </row>
    <row r="41" spans="1:9">
      <c r="A41" s="286" t="s">
        <v>7208</v>
      </c>
      <c r="B41" s="287" t="s">
        <v>7209</v>
      </c>
      <c r="C41" s="248">
        <v>0</v>
      </c>
      <c r="D41" s="248">
        <v>1</v>
      </c>
      <c r="E41" s="248">
        <v>0</v>
      </c>
      <c r="F41" s="248">
        <v>1</v>
      </c>
      <c r="G41" s="248">
        <f t="shared" si="0"/>
        <v>0</v>
      </c>
      <c r="H41" s="248">
        <f t="shared" si="1"/>
        <v>2</v>
      </c>
      <c r="I41" s="299"/>
    </row>
    <row r="42" spans="1:9">
      <c r="A42" s="292" t="s">
        <v>7210</v>
      </c>
      <c r="B42" s="293" t="s">
        <v>7211</v>
      </c>
      <c r="C42" s="248">
        <v>0</v>
      </c>
      <c r="D42" s="248">
        <v>0</v>
      </c>
      <c r="E42" s="248">
        <v>0</v>
      </c>
      <c r="F42" s="248">
        <v>0</v>
      </c>
      <c r="G42" s="248">
        <f t="shared" si="0"/>
        <v>0</v>
      </c>
      <c r="H42" s="248">
        <f t="shared" si="1"/>
        <v>0</v>
      </c>
      <c r="I42" s="160"/>
    </row>
    <row r="43" spans="1:9">
      <c r="A43" s="292" t="s">
        <v>7212</v>
      </c>
      <c r="B43" s="293" t="s">
        <v>7213</v>
      </c>
      <c r="C43" s="248">
        <v>0</v>
      </c>
      <c r="D43" s="248">
        <v>0</v>
      </c>
      <c r="E43" s="248">
        <v>0</v>
      </c>
      <c r="F43" s="248">
        <v>0</v>
      </c>
      <c r="G43" s="248">
        <f t="shared" si="0"/>
        <v>0</v>
      </c>
      <c r="H43" s="248">
        <f t="shared" si="1"/>
        <v>0</v>
      </c>
      <c r="I43" s="160"/>
    </row>
    <row r="44" spans="1:9">
      <c r="A44" s="286" t="s">
        <v>5628</v>
      </c>
      <c r="B44" s="287" t="s">
        <v>5629</v>
      </c>
      <c r="C44" s="248">
        <v>0</v>
      </c>
      <c r="D44" s="248">
        <v>2</v>
      </c>
      <c r="E44" s="248">
        <v>0</v>
      </c>
      <c r="F44" s="248">
        <v>2</v>
      </c>
      <c r="G44" s="248">
        <f t="shared" si="0"/>
        <v>0</v>
      </c>
      <c r="H44" s="248">
        <f t="shared" si="1"/>
        <v>4</v>
      </c>
      <c r="I44" s="160"/>
    </row>
    <row r="45" spans="1:9">
      <c r="A45" s="2191" t="s">
        <v>7214</v>
      </c>
      <c r="B45" s="2192" t="s">
        <v>7215</v>
      </c>
      <c r="C45" s="2193">
        <v>5926</v>
      </c>
      <c r="D45" s="2193">
        <v>8000</v>
      </c>
      <c r="E45" s="2193">
        <v>4514</v>
      </c>
      <c r="F45" s="2193">
        <v>150</v>
      </c>
      <c r="G45" s="2193">
        <f t="shared" si="0"/>
        <v>10440</v>
      </c>
      <c r="H45" s="2193">
        <f t="shared" si="1"/>
        <v>8150</v>
      </c>
      <c r="I45" s="299"/>
    </row>
    <row r="46" spans="1:9">
      <c r="A46" s="2191" t="s">
        <v>7216</v>
      </c>
      <c r="B46" s="2194" t="s">
        <v>7217</v>
      </c>
      <c r="C46" s="2193">
        <v>90381</v>
      </c>
      <c r="D46" s="2193">
        <v>99100</v>
      </c>
      <c r="E46" s="2193">
        <v>2846</v>
      </c>
      <c r="F46" s="2193">
        <v>3015</v>
      </c>
      <c r="G46" s="2193">
        <f t="shared" si="0"/>
        <v>93227</v>
      </c>
      <c r="H46" s="2193">
        <f t="shared" si="1"/>
        <v>102115</v>
      </c>
      <c r="I46" s="299"/>
    </row>
    <row r="47" spans="1:9">
      <c r="A47" s="2195" t="s">
        <v>7218</v>
      </c>
      <c r="B47" s="2196" t="s">
        <v>7219</v>
      </c>
      <c r="C47" s="2193">
        <v>15520</v>
      </c>
      <c r="D47" s="2193">
        <v>214</v>
      </c>
      <c r="E47" s="2193">
        <v>5383</v>
      </c>
      <c r="F47" s="2193">
        <v>96</v>
      </c>
      <c r="G47" s="2193">
        <f t="shared" si="0"/>
        <v>20903</v>
      </c>
      <c r="H47" s="2193">
        <f t="shared" si="1"/>
        <v>310</v>
      </c>
      <c r="I47" s="299"/>
    </row>
    <row r="48" spans="1:9" ht="24">
      <c r="A48" s="1947" t="s">
        <v>7220</v>
      </c>
      <c r="B48" s="1942" t="s">
        <v>7221</v>
      </c>
      <c r="C48" s="2193">
        <v>51427</v>
      </c>
      <c r="D48" s="2193">
        <v>98000</v>
      </c>
      <c r="E48" s="2193">
        <v>176745</v>
      </c>
      <c r="F48" s="2193">
        <v>203000</v>
      </c>
      <c r="G48" s="2193">
        <f t="shared" si="0"/>
        <v>228172</v>
      </c>
      <c r="H48" s="2193">
        <f t="shared" si="1"/>
        <v>301000</v>
      </c>
      <c r="I48" s="299"/>
    </row>
    <row r="49" spans="1:9" ht="24">
      <c r="A49" s="1947" t="s">
        <v>7222</v>
      </c>
      <c r="B49" s="1942" t="s">
        <v>7223</v>
      </c>
      <c r="C49" s="2193">
        <v>0</v>
      </c>
      <c r="D49" s="2193">
        <v>1</v>
      </c>
      <c r="E49" s="2193">
        <v>2</v>
      </c>
      <c r="F49" s="2193">
        <v>2</v>
      </c>
      <c r="G49" s="2193">
        <f t="shared" si="0"/>
        <v>2</v>
      </c>
      <c r="H49" s="2193">
        <f t="shared" si="1"/>
        <v>3</v>
      </c>
      <c r="I49" s="299"/>
    </row>
    <row r="50" spans="1:9">
      <c r="A50" s="296"/>
      <c r="B50" s="1356" t="s">
        <v>15</v>
      </c>
      <c r="C50" s="297">
        <f t="shared" ref="C50:H50" si="2">SUM(C9:C49)</f>
        <v>165778</v>
      </c>
      <c r="D50" s="297">
        <f t="shared" si="2"/>
        <v>207726</v>
      </c>
      <c r="E50" s="297">
        <f t="shared" si="2"/>
        <v>189661</v>
      </c>
      <c r="F50" s="297">
        <f t="shared" si="2"/>
        <v>206516</v>
      </c>
      <c r="G50" s="297">
        <f t="shared" si="2"/>
        <v>355439</v>
      </c>
      <c r="H50" s="297">
        <f t="shared" si="2"/>
        <v>414242</v>
      </c>
      <c r="I50" s="264"/>
    </row>
    <row r="51" spans="1:9">
      <c r="A51" s="3547" t="s">
        <v>2245</v>
      </c>
      <c r="B51" s="3548"/>
      <c r="C51" s="119"/>
      <c r="D51" s="119"/>
      <c r="E51" s="119"/>
      <c r="F51" s="119"/>
      <c r="G51" s="119"/>
      <c r="H51" s="119"/>
    </row>
    <row r="52" spans="1:9">
      <c r="A52" s="20" t="s">
        <v>2246</v>
      </c>
      <c r="B52" s="1354" t="s">
        <v>2247</v>
      </c>
      <c r="C52" s="119"/>
      <c r="D52" s="119"/>
      <c r="E52" s="119"/>
      <c r="F52" s="119"/>
      <c r="G52" s="119"/>
      <c r="H52" s="119"/>
    </row>
    <row r="53" spans="1:9">
      <c r="A53" s="20" t="s">
        <v>2248</v>
      </c>
      <c r="B53" s="1354" t="s">
        <v>2249</v>
      </c>
      <c r="C53" s="119"/>
      <c r="D53" s="119"/>
      <c r="E53" s="119"/>
      <c r="F53" s="119"/>
      <c r="G53" s="119"/>
      <c r="H53" s="119"/>
    </row>
    <row r="54" spans="1:9">
      <c r="A54" s="20" t="s">
        <v>2250</v>
      </c>
      <c r="B54" s="1354" t="s">
        <v>2251</v>
      </c>
      <c r="C54" s="119"/>
      <c r="D54" s="119"/>
      <c r="E54" s="119"/>
      <c r="F54" s="119"/>
      <c r="G54" s="119"/>
      <c r="H54" s="119"/>
    </row>
    <row r="55" spans="1:9">
      <c r="A55" s="20" t="s">
        <v>2252</v>
      </c>
      <c r="B55" s="1354" t="s">
        <v>2253</v>
      </c>
      <c r="C55" s="119"/>
      <c r="D55" s="119"/>
      <c r="E55" s="119"/>
      <c r="F55" s="119"/>
      <c r="G55" s="119"/>
      <c r="H55" s="119"/>
    </row>
    <row r="56" spans="1:9">
      <c r="A56" s="20" t="s">
        <v>2254</v>
      </c>
      <c r="B56" s="1354" t="s">
        <v>2255</v>
      </c>
      <c r="C56" s="119"/>
      <c r="D56" s="119"/>
      <c r="E56" s="119"/>
      <c r="F56" s="119"/>
      <c r="G56" s="119"/>
      <c r="H56" s="119"/>
    </row>
    <row r="57" spans="1:9">
      <c r="A57" s="20" t="s">
        <v>2256</v>
      </c>
      <c r="B57" s="1354" t="s">
        <v>2257</v>
      </c>
      <c r="C57" s="119"/>
      <c r="D57" s="119"/>
      <c r="E57" s="119"/>
      <c r="F57" s="119"/>
      <c r="G57" s="119"/>
      <c r="H57" s="119"/>
    </row>
    <row r="58" spans="1:9" ht="36">
      <c r="A58" s="20" t="s">
        <v>2258</v>
      </c>
      <c r="B58" s="1354" t="s">
        <v>2259</v>
      </c>
      <c r="C58" s="119"/>
      <c r="D58" s="119"/>
      <c r="E58" s="119"/>
      <c r="F58" s="119"/>
      <c r="G58" s="119"/>
      <c r="H58" s="119"/>
    </row>
    <row r="59" spans="1:9" ht="48">
      <c r="A59" s="20" t="s">
        <v>2260</v>
      </c>
      <c r="B59" s="1354" t="s">
        <v>2261</v>
      </c>
      <c r="C59" s="119"/>
      <c r="D59" s="119"/>
      <c r="E59" s="119"/>
      <c r="F59" s="119"/>
      <c r="G59" s="119"/>
      <c r="H59" s="119"/>
    </row>
    <row r="60" spans="1:9">
      <c r="A60" s="3549" t="s">
        <v>2262</v>
      </c>
      <c r="B60" s="3550"/>
      <c r="C60" s="119"/>
      <c r="D60" s="119"/>
      <c r="E60" s="119"/>
      <c r="F60" s="119"/>
      <c r="G60" s="119"/>
      <c r="H60" s="119"/>
    </row>
    <row r="61" spans="1:9">
      <c r="A61" s="3563" t="s">
        <v>2263</v>
      </c>
      <c r="B61" s="3564"/>
      <c r="C61" s="122">
        <f>C50</f>
        <v>165778</v>
      </c>
      <c r="D61" s="122">
        <f t="shared" ref="D61:H61" si="3">D50</f>
        <v>207726</v>
      </c>
      <c r="E61" s="122">
        <f t="shared" si="3"/>
        <v>189661</v>
      </c>
      <c r="F61" s="122">
        <f t="shared" si="3"/>
        <v>206516</v>
      </c>
      <c r="G61" s="122">
        <f t="shared" si="3"/>
        <v>355439</v>
      </c>
      <c r="H61" s="122">
        <f t="shared" si="3"/>
        <v>414242</v>
      </c>
      <c r="I61" s="264"/>
    </row>
    <row r="62" spans="1:9">
      <c r="A62" s="127"/>
      <c r="B62" s="127"/>
      <c r="C62" s="127"/>
      <c r="D62" s="127"/>
      <c r="E62" s="127"/>
      <c r="F62" s="127"/>
      <c r="G62" s="127"/>
      <c r="H62" s="127"/>
    </row>
    <row r="63" spans="1:9">
      <c r="A63" s="127"/>
      <c r="B63" s="127"/>
      <c r="C63" s="127"/>
      <c r="D63" s="127"/>
      <c r="E63" s="127"/>
      <c r="F63" s="127"/>
      <c r="G63" s="127"/>
      <c r="H63" s="127"/>
    </row>
    <row r="64" spans="1:9">
      <c r="A64" s="127"/>
      <c r="B64" s="127"/>
      <c r="C64" s="127"/>
      <c r="D64" s="298">
        <f>D61-201617</f>
        <v>6109</v>
      </c>
      <c r="E64" s="127"/>
      <c r="F64" s="298">
        <f>F61-200431</f>
        <v>6085</v>
      </c>
      <c r="G64" s="127"/>
      <c r="H64" s="127"/>
    </row>
    <row r="65" spans="1:8">
      <c r="A65" s="127"/>
      <c r="B65" s="127"/>
      <c r="C65" s="127"/>
      <c r="D65" s="127"/>
      <c r="E65" s="127"/>
      <c r="F65" s="127"/>
      <c r="G65" s="127"/>
      <c r="H65" s="127"/>
    </row>
    <row r="66" spans="1:8">
      <c r="A66" s="127"/>
      <c r="B66" s="127"/>
      <c r="C66" s="127"/>
      <c r="D66" s="127"/>
      <c r="E66" s="127"/>
      <c r="F66" s="127"/>
      <c r="G66" s="127"/>
      <c r="H66" s="127"/>
    </row>
    <row r="67" spans="1:8">
      <c r="A67" s="127"/>
      <c r="B67" s="127"/>
      <c r="C67" s="127"/>
      <c r="D67" s="127"/>
      <c r="E67" s="127"/>
      <c r="F67" s="127"/>
      <c r="G67" s="127"/>
      <c r="H67" s="127"/>
    </row>
    <row r="68" spans="1:8">
      <c r="A68" s="127"/>
      <c r="B68" s="127"/>
      <c r="C68" s="127"/>
      <c r="D68" s="127"/>
      <c r="E68" s="127"/>
      <c r="F68" s="127"/>
      <c r="G68" s="127"/>
      <c r="H68" s="127"/>
    </row>
    <row r="69" spans="1:8">
      <c r="A69" s="127"/>
      <c r="B69" s="127"/>
      <c r="C69" s="127"/>
      <c r="D69" s="127"/>
      <c r="E69" s="127"/>
      <c r="F69" s="127"/>
      <c r="G69" s="127"/>
      <c r="H69" s="127"/>
    </row>
    <row r="70" spans="1:8">
      <c r="A70" s="127"/>
      <c r="B70" s="127"/>
      <c r="C70" s="127"/>
      <c r="D70" s="127"/>
      <c r="E70" s="127"/>
      <c r="F70" s="127"/>
      <c r="G70" s="127"/>
      <c r="H70" s="127"/>
    </row>
    <row r="71" spans="1:8">
      <c r="A71" s="127"/>
      <c r="B71" s="127"/>
      <c r="C71" s="127"/>
      <c r="D71" s="127"/>
      <c r="E71" s="127"/>
      <c r="F71" s="127"/>
      <c r="G71" s="127"/>
      <c r="H71" s="127"/>
    </row>
    <row r="72" spans="1:8">
      <c r="A72" s="127"/>
      <c r="B72" s="127"/>
      <c r="C72" s="127"/>
      <c r="D72" s="127"/>
      <c r="E72" s="127"/>
      <c r="F72" s="127"/>
      <c r="G72" s="127"/>
      <c r="H72" s="127"/>
    </row>
    <row r="73" spans="1:8">
      <c r="A73" s="127"/>
      <c r="B73" s="127"/>
      <c r="C73" s="127"/>
      <c r="D73" s="127"/>
      <c r="E73" s="127"/>
      <c r="F73" s="127"/>
      <c r="G73" s="127"/>
      <c r="H73" s="127"/>
    </row>
    <row r="74" spans="1:8">
      <c r="A74" s="127"/>
      <c r="B74" s="127"/>
      <c r="C74" s="127"/>
      <c r="D74" s="127"/>
      <c r="E74" s="127"/>
      <c r="F74" s="127"/>
      <c r="G74" s="127"/>
      <c r="H74" s="127"/>
    </row>
    <row r="75" spans="1:8">
      <c r="A75" s="127"/>
      <c r="B75" s="127"/>
      <c r="C75" s="127"/>
      <c r="D75" s="127"/>
      <c r="E75" s="127"/>
      <c r="F75" s="127"/>
      <c r="G75" s="127"/>
      <c r="H75" s="127"/>
    </row>
    <row r="76" spans="1:8">
      <c r="A76" s="127"/>
      <c r="B76" s="127"/>
      <c r="C76" s="127"/>
      <c r="D76" s="127"/>
      <c r="E76" s="127"/>
      <c r="F76" s="127"/>
      <c r="G76" s="127"/>
      <c r="H76" s="127"/>
    </row>
    <row r="77" spans="1:8">
      <c r="A77" s="127"/>
      <c r="B77" s="127"/>
      <c r="C77" s="127"/>
      <c r="D77" s="127"/>
      <c r="E77" s="127"/>
      <c r="F77" s="127"/>
      <c r="G77" s="127"/>
      <c r="H77" s="127"/>
    </row>
    <row r="78" spans="1:8">
      <c r="A78" s="127"/>
      <c r="B78" s="127"/>
      <c r="C78" s="127"/>
      <c r="D78" s="127"/>
      <c r="E78" s="127"/>
      <c r="F78" s="127"/>
      <c r="G78" s="127"/>
      <c r="H78" s="127"/>
    </row>
    <row r="79" spans="1:8">
      <c r="A79" s="127"/>
      <c r="B79" s="127"/>
      <c r="C79" s="127"/>
      <c r="D79" s="127"/>
      <c r="E79" s="127"/>
      <c r="F79" s="127"/>
      <c r="G79" s="127"/>
      <c r="H79" s="127"/>
    </row>
    <row r="80" spans="1:8">
      <c r="A80" s="127"/>
      <c r="B80" s="127"/>
      <c r="C80" s="127"/>
      <c r="D80" s="127"/>
      <c r="E80" s="127"/>
      <c r="F80" s="127"/>
      <c r="G80" s="127"/>
      <c r="H80" s="127"/>
    </row>
    <row r="81" spans="1:8">
      <c r="A81" s="127"/>
      <c r="B81" s="127"/>
      <c r="C81" s="127"/>
      <c r="D81" s="127"/>
      <c r="E81" s="127"/>
      <c r="F81" s="127"/>
      <c r="G81" s="127"/>
      <c r="H81" s="127"/>
    </row>
    <row r="82" spans="1:8">
      <c r="A82" s="127"/>
      <c r="B82" s="127"/>
      <c r="C82" s="127"/>
      <c r="D82" s="127"/>
      <c r="E82" s="127"/>
      <c r="F82" s="127"/>
      <c r="G82" s="127"/>
      <c r="H82" s="127"/>
    </row>
    <row r="83" spans="1:8">
      <c r="A83" s="127"/>
      <c r="B83" s="127"/>
      <c r="C83" s="127"/>
      <c r="D83" s="127"/>
      <c r="E83" s="127"/>
      <c r="F83" s="127"/>
      <c r="G83" s="127"/>
      <c r="H83" s="127"/>
    </row>
    <row r="84" spans="1:8">
      <c r="A84" s="127"/>
      <c r="B84" s="127"/>
      <c r="C84" s="127"/>
      <c r="D84" s="127"/>
      <c r="E84" s="127"/>
      <c r="F84" s="127"/>
      <c r="G84" s="127"/>
      <c r="H84" s="127"/>
    </row>
    <row r="85" spans="1:8">
      <c r="A85" s="127"/>
      <c r="B85" s="127"/>
      <c r="C85" s="127"/>
      <c r="D85" s="127"/>
      <c r="E85" s="127"/>
      <c r="F85" s="127"/>
      <c r="G85" s="127"/>
      <c r="H85" s="127"/>
    </row>
    <row r="86" spans="1:8">
      <c r="A86" s="127"/>
      <c r="B86" s="127"/>
      <c r="C86" s="127"/>
      <c r="D86" s="127"/>
      <c r="E86" s="127"/>
      <c r="F86" s="127"/>
      <c r="G86" s="127"/>
      <c r="H86" s="127"/>
    </row>
    <row r="87" spans="1:8">
      <c r="A87" s="127"/>
      <c r="B87" s="127"/>
      <c r="C87" s="127"/>
      <c r="D87" s="127"/>
      <c r="E87" s="127"/>
      <c r="F87" s="127"/>
      <c r="G87" s="127"/>
      <c r="H87" s="127"/>
    </row>
    <row r="88" spans="1:8">
      <c r="A88" s="127"/>
      <c r="B88" s="127"/>
      <c r="C88" s="127"/>
      <c r="D88" s="127"/>
      <c r="E88" s="127"/>
      <c r="F88" s="127"/>
      <c r="G88" s="127"/>
      <c r="H88" s="127"/>
    </row>
    <row r="89" spans="1:8">
      <c r="A89" s="127"/>
      <c r="B89" s="127"/>
      <c r="C89" s="127"/>
      <c r="D89" s="127"/>
      <c r="E89" s="127"/>
      <c r="F89" s="127"/>
      <c r="G89" s="127"/>
      <c r="H89" s="127"/>
    </row>
    <row r="90" spans="1:8">
      <c r="A90" s="127"/>
      <c r="B90" s="127"/>
      <c r="C90" s="127"/>
      <c r="D90" s="127"/>
      <c r="E90" s="127"/>
      <c r="F90" s="127"/>
      <c r="G90" s="127"/>
      <c r="H90" s="127"/>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row r="100" spans="1:8">
      <c r="A100" s="127"/>
      <c r="B100" s="127"/>
      <c r="C100" s="127"/>
      <c r="D100" s="127"/>
      <c r="E100" s="127"/>
      <c r="F100" s="127"/>
      <c r="G100" s="127"/>
      <c r="H100" s="127"/>
    </row>
    <row r="101" spans="1:8">
      <c r="A101" s="127"/>
      <c r="B101" s="127"/>
      <c r="C101" s="127"/>
      <c r="D101" s="127"/>
      <c r="E101" s="127"/>
      <c r="F101" s="127"/>
      <c r="G101" s="127"/>
      <c r="H101" s="127"/>
    </row>
    <row r="102" spans="1:8">
      <c r="A102" s="127"/>
      <c r="B102" s="127"/>
      <c r="C102" s="127"/>
      <c r="D102" s="127"/>
      <c r="E102" s="127"/>
      <c r="F102" s="127"/>
      <c r="G102" s="127"/>
      <c r="H102" s="127"/>
    </row>
    <row r="103" spans="1:8">
      <c r="A103" s="127"/>
      <c r="B103" s="127"/>
      <c r="C103" s="127"/>
      <c r="D103" s="127"/>
      <c r="E103" s="127"/>
      <c r="F103" s="127"/>
      <c r="G103" s="127"/>
      <c r="H103" s="127"/>
    </row>
    <row r="104" spans="1:8">
      <c r="A104" s="127"/>
      <c r="B104" s="127"/>
      <c r="C104" s="127"/>
      <c r="D104" s="127"/>
      <c r="E104" s="127"/>
      <c r="F104" s="127"/>
      <c r="G104" s="127"/>
      <c r="H104" s="127"/>
    </row>
    <row r="105" spans="1:8">
      <c r="A105" s="127"/>
      <c r="B105" s="127"/>
      <c r="C105" s="127"/>
      <c r="D105" s="127"/>
      <c r="E105" s="127"/>
      <c r="F105" s="127"/>
      <c r="G105" s="127"/>
      <c r="H105" s="127"/>
    </row>
    <row r="106" spans="1:8">
      <c r="A106" s="127"/>
      <c r="B106" s="127"/>
      <c r="C106" s="127"/>
      <c r="D106" s="127"/>
      <c r="E106" s="127"/>
      <c r="F106" s="127"/>
      <c r="G106" s="127"/>
      <c r="H106" s="127"/>
    </row>
    <row r="107" spans="1:8">
      <c r="A107" s="127"/>
      <c r="B107" s="127"/>
      <c r="C107" s="127"/>
      <c r="D107" s="127"/>
      <c r="E107" s="127"/>
      <c r="F107" s="127"/>
      <c r="G107" s="127"/>
      <c r="H107" s="127"/>
    </row>
    <row r="108" spans="1:8">
      <c r="A108" s="127"/>
      <c r="B108" s="127"/>
      <c r="C108" s="127"/>
      <c r="D108" s="127"/>
      <c r="E108" s="127"/>
      <c r="F108" s="127"/>
      <c r="G108" s="127"/>
      <c r="H108" s="127"/>
    </row>
    <row r="109" spans="1:8">
      <c r="A109" s="127"/>
      <c r="B109" s="127"/>
      <c r="C109" s="127"/>
      <c r="D109" s="127"/>
      <c r="E109" s="127"/>
      <c r="F109" s="127"/>
      <c r="G109" s="127"/>
      <c r="H109" s="127"/>
    </row>
    <row r="110" spans="1:8">
      <c r="A110" s="127"/>
      <c r="B110" s="127"/>
      <c r="C110" s="127"/>
      <c r="D110" s="127"/>
      <c r="E110" s="127"/>
      <c r="F110" s="127"/>
      <c r="G110" s="127"/>
      <c r="H110" s="127"/>
    </row>
    <row r="111" spans="1:8">
      <c r="A111" s="127"/>
      <c r="B111" s="127"/>
      <c r="C111" s="127"/>
      <c r="D111" s="127"/>
      <c r="E111" s="127"/>
      <c r="F111" s="127"/>
      <c r="G111" s="127"/>
      <c r="H111" s="127"/>
    </row>
    <row r="112" spans="1:8">
      <c r="A112" s="127"/>
      <c r="B112" s="127"/>
      <c r="C112" s="127"/>
      <c r="D112" s="127"/>
      <c r="E112" s="127"/>
      <c r="F112" s="127"/>
      <c r="G112" s="127"/>
      <c r="H112" s="127"/>
    </row>
    <row r="113" spans="1:8">
      <c r="A113" s="127"/>
      <c r="B113" s="127"/>
      <c r="C113" s="127"/>
      <c r="D113" s="127"/>
      <c r="E113" s="127"/>
      <c r="F113" s="127"/>
      <c r="G113" s="127"/>
      <c r="H113" s="127"/>
    </row>
    <row r="114" spans="1:8">
      <c r="A114" s="127"/>
      <c r="B114" s="127"/>
      <c r="C114" s="127"/>
      <c r="D114" s="127"/>
      <c r="E114" s="127"/>
      <c r="F114" s="127"/>
      <c r="G114" s="127"/>
      <c r="H114" s="127"/>
    </row>
    <row r="115" spans="1:8">
      <c r="A115" s="127"/>
      <c r="B115" s="127"/>
      <c r="C115" s="127"/>
      <c r="D115" s="127"/>
      <c r="E115" s="127"/>
      <c r="F115" s="127"/>
      <c r="G115" s="127"/>
      <c r="H115" s="127"/>
    </row>
    <row r="116" spans="1:8">
      <c r="A116" s="127"/>
      <c r="B116" s="127"/>
      <c r="C116" s="127"/>
      <c r="D116" s="127"/>
      <c r="E116" s="127"/>
      <c r="F116" s="127"/>
      <c r="G116" s="127"/>
      <c r="H116" s="127"/>
    </row>
    <row r="117" spans="1:8">
      <c r="A117" s="127"/>
      <c r="B117" s="127"/>
      <c r="C117" s="127"/>
      <c r="D117" s="127"/>
      <c r="E117" s="127"/>
      <c r="F117" s="127"/>
      <c r="G117" s="127"/>
      <c r="H117" s="127"/>
    </row>
    <row r="118" spans="1:8">
      <c r="A118" s="127"/>
      <c r="B118" s="127"/>
      <c r="C118" s="127"/>
      <c r="D118" s="127"/>
      <c r="E118" s="127"/>
      <c r="F118" s="127"/>
      <c r="G118" s="127"/>
      <c r="H118" s="127"/>
    </row>
    <row r="119" spans="1:8">
      <c r="A119" s="127"/>
      <c r="B119" s="127"/>
      <c r="C119" s="127"/>
      <c r="D119" s="127"/>
      <c r="E119" s="127"/>
      <c r="F119" s="127"/>
      <c r="G119" s="127"/>
      <c r="H119" s="127"/>
    </row>
    <row r="120" spans="1:8">
      <c r="A120" s="127"/>
      <c r="B120" s="127"/>
      <c r="C120" s="127"/>
      <c r="D120" s="127"/>
      <c r="E120" s="127"/>
      <c r="F120" s="127"/>
      <c r="G120" s="127"/>
      <c r="H120" s="127"/>
    </row>
    <row r="121" spans="1:8">
      <c r="A121" s="127"/>
      <c r="B121" s="127"/>
      <c r="C121" s="127"/>
      <c r="D121" s="127"/>
      <c r="E121" s="127"/>
      <c r="F121" s="127"/>
      <c r="G121" s="127"/>
      <c r="H121" s="127"/>
    </row>
    <row r="122" spans="1:8">
      <c r="A122" s="127"/>
      <c r="B122" s="127"/>
      <c r="C122" s="127"/>
      <c r="D122" s="127"/>
      <c r="E122" s="127"/>
      <c r="F122" s="127"/>
      <c r="G122" s="127"/>
      <c r="H122" s="127"/>
    </row>
    <row r="123" spans="1:8">
      <c r="A123" s="127"/>
      <c r="B123" s="127"/>
      <c r="C123" s="127"/>
      <c r="D123" s="127"/>
      <c r="E123" s="127"/>
      <c r="F123" s="127"/>
      <c r="G123" s="127"/>
      <c r="H123" s="127"/>
    </row>
    <row r="124" spans="1:8">
      <c r="A124" s="127"/>
      <c r="B124" s="127"/>
      <c r="C124" s="127"/>
      <c r="D124" s="127"/>
      <c r="E124" s="127"/>
      <c r="F124" s="127"/>
      <c r="G124" s="127"/>
      <c r="H124" s="127"/>
    </row>
    <row r="125" spans="1:8">
      <c r="A125" s="127"/>
      <c r="B125" s="127"/>
      <c r="C125" s="127"/>
      <c r="D125" s="127"/>
      <c r="E125" s="127"/>
      <c r="F125" s="127"/>
      <c r="G125" s="127"/>
      <c r="H125" s="127"/>
    </row>
    <row r="126" spans="1:8">
      <c r="A126" s="127"/>
      <c r="B126" s="127"/>
      <c r="C126" s="127"/>
      <c r="D126" s="127"/>
      <c r="E126" s="127"/>
      <c r="F126" s="127"/>
      <c r="G126" s="127"/>
      <c r="H126" s="127"/>
    </row>
    <row r="127" spans="1:8">
      <c r="A127" s="127"/>
      <c r="B127" s="127"/>
      <c r="C127" s="127"/>
      <c r="D127" s="127"/>
      <c r="E127" s="127"/>
      <c r="F127" s="127"/>
      <c r="G127" s="127"/>
      <c r="H127" s="127"/>
    </row>
    <row r="128" spans="1:8">
      <c r="A128" s="127"/>
      <c r="B128" s="127"/>
      <c r="C128" s="127"/>
      <c r="D128" s="127"/>
      <c r="E128" s="127"/>
      <c r="F128" s="127"/>
      <c r="G128" s="127"/>
      <c r="H128" s="127"/>
    </row>
    <row r="129" spans="1:8">
      <c r="A129" s="127"/>
      <c r="B129" s="127"/>
      <c r="C129" s="127"/>
      <c r="D129" s="127"/>
      <c r="E129" s="127"/>
      <c r="F129" s="127"/>
      <c r="G129" s="127"/>
      <c r="H129" s="127"/>
    </row>
    <row r="130" spans="1:8">
      <c r="A130" s="127"/>
      <c r="B130" s="127"/>
      <c r="C130" s="127"/>
      <c r="D130" s="127"/>
      <c r="E130" s="127"/>
      <c r="F130" s="127"/>
      <c r="G130" s="127"/>
      <c r="H130" s="127"/>
    </row>
    <row r="131" spans="1:8">
      <c r="A131" s="127"/>
      <c r="B131" s="127"/>
      <c r="C131" s="127"/>
      <c r="D131" s="127"/>
      <c r="E131" s="127"/>
      <c r="F131" s="127"/>
      <c r="G131" s="127"/>
      <c r="H131" s="127"/>
    </row>
    <row r="132" spans="1:8">
      <c r="A132" s="127"/>
      <c r="B132" s="127"/>
      <c r="C132" s="127"/>
      <c r="D132" s="127"/>
      <c r="E132" s="127"/>
      <c r="F132" s="127"/>
      <c r="G132" s="127"/>
      <c r="H132" s="127"/>
    </row>
    <row r="133" spans="1:8">
      <c r="A133" s="127"/>
      <c r="B133" s="127"/>
      <c r="C133" s="127"/>
      <c r="D133" s="127"/>
      <c r="E133" s="127"/>
      <c r="F133" s="127"/>
      <c r="G133" s="127"/>
      <c r="H133" s="127"/>
    </row>
    <row r="134" spans="1:8">
      <c r="A134" s="127"/>
      <c r="B134" s="127"/>
      <c r="C134" s="127"/>
      <c r="D134" s="127"/>
      <c r="E134" s="127"/>
      <c r="F134" s="127"/>
      <c r="G134" s="127"/>
      <c r="H134" s="127"/>
    </row>
    <row r="135" spans="1:8">
      <c r="A135" s="127"/>
      <c r="B135" s="127"/>
      <c r="C135" s="127"/>
      <c r="D135" s="127"/>
      <c r="E135" s="127"/>
      <c r="F135" s="127"/>
      <c r="G135" s="127"/>
      <c r="H135" s="127"/>
    </row>
    <row r="136" spans="1:8">
      <c r="A136" s="127"/>
      <c r="B136" s="127"/>
      <c r="C136" s="127"/>
      <c r="D136" s="127"/>
      <c r="E136" s="127"/>
      <c r="F136" s="127"/>
      <c r="G136" s="127"/>
      <c r="H136" s="127"/>
    </row>
    <row r="137" spans="1:8">
      <c r="A137" s="127"/>
      <c r="B137" s="127"/>
      <c r="C137" s="127"/>
      <c r="D137" s="127"/>
      <c r="E137" s="127"/>
      <c r="F137" s="127"/>
      <c r="G137" s="127"/>
      <c r="H137" s="127"/>
    </row>
    <row r="138" spans="1:8">
      <c r="A138" s="127"/>
      <c r="B138" s="127"/>
      <c r="C138" s="127"/>
      <c r="D138" s="127"/>
      <c r="E138" s="127"/>
      <c r="F138" s="127"/>
      <c r="G138" s="127"/>
      <c r="H138" s="127"/>
    </row>
    <row r="139" spans="1:8">
      <c r="A139" s="127"/>
      <c r="B139" s="127"/>
      <c r="C139" s="127"/>
      <c r="D139" s="127"/>
      <c r="E139" s="127"/>
      <c r="F139" s="127"/>
      <c r="G139" s="127"/>
      <c r="H139" s="127"/>
    </row>
    <row r="140" spans="1:8">
      <c r="A140" s="127"/>
      <c r="B140" s="127"/>
      <c r="C140" s="127"/>
      <c r="D140" s="127"/>
      <c r="E140" s="127"/>
      <c r="F140" s="127"/>
      <c r="G140" s="127"/>
      <c r="H140" s="127"/>
    </row>
    <row r="141" spans="1:8">
      <c r="A141" s="127"/>
      <c r="B141" s="127"/>
      <c r="C141" s="127"/>
      <c r="D141" s="127"/>
      <c r="E141" s="127"/>
      <c r="F141" s="127"/>
      <c r="G141" s="127"/>
      <c r="H141" s="127"/>
    </row>
    <row r="142" spans="1:8">
      <c r="A142" s="127"/>
      <c r="B142" s="127"/>
      <c r="C142" s="127"/>
      <c r="D142" s="127"/>
      <c r="E142" s="127"/>
      <c r="F142" s="127"/>
      <c r="G142" s="127"/>
      <c r="H142" s="127"/>
    </row>
    <row r="143" spans="1:8">
      <c r="A143" s="127"/>
      <c r="B143" s="127"/>
      <c r="C143" s="127"/>
      <c r="D143" s="127"/>
      <c r="E143" s="127"/>
      <c r="F143" s="127"/>
      <c r="G143" s="127"/>
      <c r="H143" s="127"/>
    </row>
    <row r="144" spans="1:8">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9">
    <mergeCell ref="G6:H6"/>
    <mergeCell ref="A8:B8"/>
    <mergeCell ref="A51:B51"/>
    <mergeCell ref="A60:B60"/>
    <mergeCell ref="A61:B61"/>
    <mergeCell ref="A6:A7"/>
    <mergeCell ref="B6:B7"/>
    <mergeCell ref="C6:D6"/>
    <mergeCell ref="E6:F6"/>
  </mergeCells>
  <conditionalFormatting sqref="A51">
    <cfRule type="duplicateValues" dxfId="160" priority="1"/>
    <cfRule type="duplicateValues" dxfId="159" priority="2"/>
  </conditionalFormatting>
  <conditionalFormatting sqref="A60">
    <cfRule type="duplicateValues" dxfId="158" priority="3"/>
    <cfRule type="duplicateValues" dxfId="157" priority="4"/>
  </conditionalFormatting>
  <conditionalFormatting sqref="A52:A59">
    <cfRule type="duplicateValues" dxfId="156" priority="5"/>
    <cfRule type="duplicateValues" dxfId="155" priority="6"/>
  </conditionalFormatting>
  <printOptions horizontalCentered="1"/>
  <pageMargins left="0.51181102362204722" right="0.51181102362204722" top="0.74803149606299213" bottom="0.39370078740157483" header="0.31496062992125984" footer="0.31496062992125984"/>
  <pageSetup paperSize="9" orientation="landscape" r:id="rId1"/>
  <headerFooter>
    <oddFooter>&amp;R&amp;P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1328"/>
  <sheetViews>
    <sheetView workbookViewId="0">
      <pane ySplit="7" topLeftCell="A8" activePane="bottomLeft" state="frozen"/>
      <selection pane="bottomLeft" activeCell="K13" sqref="K13"/>
    </sheetView>
  </sheetViews>
  <sheetFormatPr defaultColWidth="9" defaultRowHeight="15"/>
  <cols>
    <col min="2" max="2" width="60.7109375" customWidth="1"/>
    <col min="3" max="8" width="10.28515625" customWidth="1"/>
  </cols>
  <sheetData>
    <row r="1" spans="1:10">
      <c r="A1" s="235"/>
      <c r="B1" s="236" t="s">
        <v>0</v>
      </c>
      <c r="C1" s="138" t="s">
        <v>251</v>
      </c>
      <c r="D1" s="237"/>
      <c r="E1" s="238"/>
      <c r="F1" s="238"/>
      <c r="G1" s="239"/>
      <c r="H1" s="239"/>
      <c r="I1" s="159"/>
      <c r="J1" s="159"/>
    </row>
    <row r="2" spans="1:10">
      <c r="A2" s="235"/>
      <c r="B2" s="236" t="s">
        <v>2</v>
      </c>
      <c r="C2" s="240" t="s">
        <v>295</v>
      </c>
      <c r="D2" s="237"/>
      <c r="E2" s="238"/>
      <c r="F2" s="238"/>
      <c r="G2" s="239"/>
      <c r="H2" s="239"/>
      <c r="I2" s="159"/>
      <c r="J2" s="159"/>
    </row>
    <row r="3" spans="1:10">
      <c r="A3" s="235"/>
      <c r="B3" s="236" t="s">
        <v>1787</v>
      </c>
      <c r="C3" s="237" t="s">
        <v>1788</v>
      </c>
      <c r="D3" s="237"/>
      <c r="E3" s="241"/>
      <c r="F3" s="241"/>
      <c r="G3" s="239"/>
      <c r="H3" s="239"/>
      <c r="I3" s="159"/>
      <c r="J3" s="159"/>
    </row>
    <row r="4" spans="1:10">
      <c r="A4" s="235"/>
      <c r="B4" s="236" t="s">
        <v>311</v>
      </c>
      <c r="C4" s="2545" t="s">
        <v>272</v>
      </c>
      <c r="D4" s="237"/>
      <c r="E4" s="238"/>
      <c r="F4" s="238"/>
      <c r="G4" s="239"/>
      <c r="H4" s="239"/>
      <c r="I4" s="159"/>
      <c r="J4" s="159"/>
    </row>
    <row r="5" spans="1:10">
      <c r="A5" s="138"/>
      <c r="B5" s="138"/>
      <c r="C5" s="242"/>
      <c r="D5" s="242"/>
      <c r="E5" s="243"/>
      <c r="F5" s="243"/>
      <c r="G5" s="239"/>
      <c r="H5" s="239"/>
      <c r="I5" s="159"/>
      <c r="J5" s="159"/>
    </row>
    <row r="6" spans="1:10">
      <c r="A6" s="3554" t="s">
        <v>276</v>
      </c>
      <c r="B6" s="3554" t="s">
        <v>1798</v>
      </c>
      <c r="C6" s="3598" t="s">
        <v>255</v>
      </c>
      <c r="D6" s="3598"/>
      <c r="E6" s="3604" t="s">
        <v>256</v>
      </c>
      <c r="F6" s="3604"/>
      <c r="G6" s="3598" t="s">
        <v>144</v>
      </c>
      <c r="H6" s="3598"/>
      <c r="I6" s="159"/>
      <c r="J6" s="159"/>
    </row>
    <row r="7" spans="1:10" ht="24">
      <c r="A7" s="3555"/>
      <c r="B7" s="3555"/>
      <c r="C7" s="78" t="s">
        <v>190</v>
      </c>
      <c r="D7" s="7" t="s">
        <v>257</v>
      </c>
      <c r="E7" s="78" t="s">
        <v>190</v>
      </c>
      <c r="F7" s="7" t="s">
        <v>257</v>
      </c>
      <c r="G7" s="78" t="s">
        <v>190</v>
      </c>
      <c r="H7" s="7" t="s">
        <v>257</v>
      </c>
      <c r="I7" s="159"/>
      <c r="J7" s="159"/>
    </row>
    <row r="8" spans="1:10">
      <c r="A8" s="3583" t="s">
        <v>2106</v>
      </c>
      <c r="B8" s="3584"/>
      <c r="C8" s="116"/>
      <c r="D8" s="116"/>
      <c r="E8" s="116"/>
      <c r="F8" s="116"/>
      <c r="G8" s="244"/>
      <c r="H8" s="244"/>
      <c r="I8" s="159"/>
      <c r="J8" s="159"/>
    </row>
    <row r="9" spans="1:10">
      <c r="A9" s="245" t="s">
        <v>1800</v>
      </c>
      <c r="B9" s="246" t="s">
        <v>1801</v>
      </c>
      <c r="C9" s="247">
        <v>0</v>
      </c>
      <c r="D9" s="247">
        <v>1</v>
      </c>
      <c r="E9" s="98">
        <v>0</v>
      </c>
      <c r="F9" s="98">
        <v>1</v>
      </c>
      <c r="G9" s="248">
        <f t="shared" ref="G9:G40" si="0">C9+E9</f>
        <v>0</v>
      </c>
      <c r="H9" s="248">
        <f t="shared" ref="H9:H40" si="1">D9+F9</f>
        <v>2</v>
      </c>
      <c r="I9" s="260"/>
      <c r="J9" s="160"/>
    </row>
    <row r="10" spans="1:10">
      <c r="A10" s="245" t="s">
        <v>2137</v>
      </c>
      <c r="B10" s="246" t="s">
        <v>2138</v>
      </c>
      <c r="C10" s="247">
        <v>0</v>
      </c>
      <c r="D10" s="247">
        <v>1</v>
      </c>
      <c r="E10" s="98">
        <v>0</v>
      </c>
      <c r="F10" s="98">
        <v>1</v>
      </c>
      <c r="G10" s="248">
        <f t="shared" si="0"/>
        <v>0</v>
      </c>
      <c r="H10" s="248">
        <f t="shared" si="1"/>
        <v>2</v>
      </c>
      <c r="I10" s="260"/>
      <c r="J10" s="160"/>
    </row>
    <row r="11" spans="1:10">
      <c r="A11" s="245" t="s">
        <v>1802</v>
      </c>
      <c r="B11" s="246" t="s">
        <v>7224</v>
      </c>
      <c r="C11" s="247">
        <v>0</v>
      </c>
      <c r="D11" s="247">
        <v>6</v>
      </c>
      <c r="E11" s="98">
        <v>0</v>
      </c>
      <c r="F11" s="98">
        <v>0</v>
      </c>
      <c r="G11" s="248">
        <f t="shared" si="0"/>
        <v>0</v>
      </c>
      <c r="H11" s="248">
        <f t="shared" si="1"/>
        <v>6</v>
      </c>
      <c r="I11" s="260"/>
      <c r="J11" s="160"/>
    </row>
    <row r="12" spans="1:10">
      <c r="A12" s="245" t="s">
        <v>2066</v>
      </c>
      <c r="B12" s="246" t="s">
        <v>2067</v>
      </c>
      <c r="C12" s="247">
        <v>0</v>
      </c>
      <c r="D12" s="247">
        <v>1</v>
      </c>
      <c r="E12" s="98">
        <v>0</v>
      </c>
      <c r="F12" s="98">
        <v>1</v>
      </c>
      <c r="G12" s="248">
        <f t="shared" si="0"/>
        <v>0</v>
      </c>
      <c r="H12" s="248">
        <f t="shared" si="1"/>
        <v>2</v>
      </c>
      <c r="I12" s="260"/>
      <c r="J12" s="160"/>
    </row>
    <row r="13" spans="1:10">
      <c r="A13" s="245" t="s">
        <v>4376</v>
      </c>
      <c r="B13" s="246" t="s">
        <v>7225</v>
      </c>
      <c r="C13" s="247">
        <v>12</v>
      </c>
      <c r="D13" s="247">
        <v>14</v>
      </c>
      <c r="E13" s="98">
        <v>10</v>
      </c>
      <c r="F13" s="98">
        <v>10</v>
      </c>
      <c r="G13" s="248">
        <f t="shared" si="0"/>
        <v>22</v>
      </c>
      <c r="H13" s="248">
        <f t="shared" si="1"/>
        <v>24</v>
      </c>
      <c r="I13" s="260"/>
      <c r="J13" s="160"/>
    </row>
    <row r="14" spans="1:10">
      <c r="A14" s="249" t="s">
        <v>5457</v>
      </c>
      <c r="B14" s="12" t="s">
        <v>5458</v>
      </c>
      <c r="C14" s="247">
        <v>0</v>
      </c>
      <c r="D14" s="247">
        <v>1</v>
      </c>
      <c r="E14" s="98">
        <v>0</v>
      </c>
      <c r="F14" s="98">
        <v>0</v>
      </c>
      <c r="G14" s="248">
        <f t="shared" si="0"/>
        <v>0</v>
      </c>
      <c r="H14" s="248">
        <f t="shared" si="1"/>
        <v>1</v>
      </c>
      <c r="I14" s="260"/>
      <c r="J14" s="160"/>
    </row>
    <row r="15" spans="1:10">
      <c r="A15" s="249" t="s">
        <v>3092</v>
      </c>
      <c r="B15" s="12" t="s">
        <v>7226</v>
      </c>
      <c r="C15" s="247">
        <v>0</v>
      </c>
      <c r="D15" s="247">
        <v>5</v>
      </c>
      <c r="E15" s="98">
        <v>0</v>
      </c>
      <c r="F15" s="98">
        <v>5</v>
      </c>
      <c r="G15" s="248">
        <f t="shared" si="0"/>
        <v>0</v>
      </c>
      <c r="H15" s="248">
        <f t="shared" si="1"/>
        <v>10</v>
      </c>
      <c r="I15" s="260"/>
      <c r="J15" s="160"/>
    </row>
    <row r="16" spans="1:10">
      <c r="A16" s="250" t="s">
        <v>3450</v>
      </c>
      <c r="B16" s="251" t="s">
        <v>7227</v>
      </c>
      <c r="C16" s="247">
        <v>1</v>
      </c>
      <c r="D16" s="247">
        <v>2</v>
      </c>
      <c r="E16" s="98">
        <v>21</v>
      </c>
      <c r="F16" s="98">
        <v>20</v>
      </c>
      <c r="G16" s="248">
        <f t="shared" si="0"/>
        <v>22</v>
      </c>
      <c r="H16" s="248">
        <f t="shared" si="1"/>
        <v>22</v>
      </c>
      <c r="I16" s="260"/>
      <c r="J16" s="160"/>
    </row>
    <row r="17" spans="1:10">
      <c r="A17" s="249" t="s">
        <v>4380</v>
      </c>
      <c r="B17" s="12" t="s">
        <v>4381</v>
      </c>
      <c r="C17" s="247">
        <v>0</v>
      </c>
      <c r="D17" s="247">
        <v>0</v>
      </c>
      <c r="E17" s="98">
        <v>3</v>
      </c>
      <c r="F17" s="98">
        <v>3</v>
      </c>
      <c r="G17" s="248">
        <f t="shared" si="0"/>
        <v>3</v>
      </c>
      <c r="H17" s="248">
        <f t="shared" si="1"/>
        <v>3</v>
      </c>
      <c r="I17" s="260"/>
      <c r="J17" s="160"/>
    </row>
    <row r="18" spans="1:10">
      <c r="A18" s="249" t="s">
        <v>4386</v>
      </c>
      <c r="B18" s="252" t="s">
        <v>7228</v>
      </c>
      <c r="C18" s="247">
        <v>38</v>
      </c>
      <c r="D18" s="247">
        <v>39</v>
      </c>
      <c r="E18" s="98">
        <v>38</v>
      </c>
      <c r="F18" s="98">
        <v>41</v>
      </c>
      <c r="G18" s="248">
        <f t="shared" si="0"/>
        <v>76</v>
      </c>
      <c r="H18" s="248">
        <f t="shared" si="1"/>
        <v>80</v>
      </c>
      <c r="I18" s="260"/>
      <c r="J18" s="160"/>
    </row>
    <row r="19" spans="1:10">
      <c r="A19" s="249" t="s">
        <v>7229</v>
      </c>
      <c r="B19" s="253" t="s">
        <v>7230</v>
      </c>
      <c r="C19" s="247">
        <v>4</v>
      </c>
      <c r="D19" s="247">
        <v>3</v>
      </c>
      <c r="E19" s="98">
        <v>9</v>
      </c>
      <c r="F19" s="98">
        <v>10</v>
      </c>
      <c r="G19" s="248">
        <f t="shared" si="0"/>
        <v>13</v>
      </c>
      <c r="H19" s="248">
        <f t="shared" si="1"/>
        <v>13</v>
      </c>
      <c r="I19" s="260"/>
      <c r="J19" s="160"/>
    </row>
    <row r="20" spans="1:10">
      <c r="A20" s="245" t="s">
        <v>5412</v>
      </c>
      <c r="B20" s="246" t="s">
        <v>5413</v>
      </c>
      <c r="C20" s="247">
        <v>21</v>
      </c>
      <c r="D20" s="247">
        <v>23</v>
      </c>
      <c r="E20" s="98">
        <v>39</v>
      </c>
      <c r="F20" s="98">
        <v>37</v>
      </c>
      <c r="G20" s="248">
        <f t="shared" si="0"/>
        <v>60</v>
      </c>
      <c r="H20" s="248">
        <f t="shared" si="1"/>
        <v>60</v>
      </c>
      <c r="I20" s="260"/>
      <c r="J20" s="160"/>
    </row>
    <row r="21" spans="1:10">
      <c r="A21" s="254" t="s">
        <v>7231</v>
      </c>
      <c r="B21" s="255" t="s">
        <v>7232</v>
      </c>
      <c r="C21" s="247">
        <v>0</v>
      </c>
      <c r="D21" s="247">
        <v>0</v>
      </c>
      <c r="E21" s="98">
        <v>0</v>
      </c>
      <c r="F21" s="98">
        <v>1</v>
      </c>
      <c r="G21" s="248">
        <f t="shared" si="0"/>
        <v>0</v>
      </c>
      <c r="H21" s="248">
        <f t="shared" si="1"/>
        <v>1</v>
      </c>
      <c r="I21" s="260"/>
      <c r="J21" s="160"/>
    </row>
    <row r="22" spans="1:10">
      <c r="A22" s="250" t="s">
        <v>7233</v>
      </c>
      <c r="B22" s="246" t="s">
        <v>7234</v>
      </c>
      <c r="C22" s="247">
        <v>0</v>
      </c>
      <c r="D22" s="247">
        <v>0</v>
      </c>
      <c r="E22" s="98">
        <v>0</v>
      </c>
      <c r="F22" s="98">
        <v>1</v>
      </c>
      <c r="G22" s="248">
        <f t="shared" si="0"/>
        <v>0</v>
      </c>
      <c r="H22" s="248">
        <f t="shared" si="1"/>
        <v>1</v>
      </c>
      <c r="I22" s="260"/>
      <c r="J22" s="160"/>
    </row>
    <row r="23" spans="1:10">
      <c r="A23" s="249" t="s">
        <v>7235</v>
      </c>
      <c r="B23" s="253" t="s">
        <v>7236</v>
      </c>
      <c r="C23" s="247">
        <v>0</v>
      </c>
      <c r="D23" s="247">
        <v>0</v>
      </c>
      <c r="E23" s="98">
        <v>0</v>
      </c>
      <c r="F23" s="98">
        <v>1</v>
      </c>
      <c r="G23" s="248">
        <f t="shared" si="0"/>
        <v>0</v>
      </c>
      <c r="H23" s="248">
        <f t="shared" si="1"/>
        <v>1</v>
      </c>
      <c r="I23" s="260"/>
      <c r="J23" s="160"/>
    </row>
    <row r="24" spans="1:10">
      <c r="A24" s="249" t="s">
        <v>7237</v>
      </c>
      <c r="B24" s="253" t="s">
        <v>7238</v>
      </c>
      <c r="C24" s="247">
        <v>0</v>
      </c>
      <c r="D24" s="247">
        <v>0</v>
      </c>
      <c r="E24" s="98">
        <v>0</v>
      </c>
      <c r="F24" s="98">
        <v>1</v>
      </c>
      <c r="G24" s="248">
        <f t="shared" si="0"/>
        <v>0</v>
      </c>
      <c r="H24" s="248">
        <f t="shared" si="1"/>
        <v>1</v>
      </c>
      <c r="I24" s="260"/>
      <c r="J24" s="160"/>
    </row>
    <row r="25" spans="1:10">
      <c r="A25" s="1358" t="s">
        <v>7239</v>
      </c>
      <c r="B25" s="12" t="s">
        <v>7240</v>
      </c>
      <c r="C25" s="247">
        <v>0</v>
      </c>
      <c r="D25" s="247">
        <v>0</v>
      </c>
      <c r="E25" s="98">
        <v>0</v>
      </c>
      <c r="F25" s="98">
        <v>1</v>
      </c>
      <c r="G25" s="248">
        <f t="shared" si="0"/>
        <v>0</v>
      </c>
      <c r="H25" s="248">
        <f t="shared" si="1"/>
        <v>1</v>
      </c>
      <c r="I25" s="260"/>
      <c r="J25" s="160"/>
    </row>
    <row r="26" spans="1:10">
      <c r="A26" s="249" t="s">
        <v>2246</v>
      </c>
      <c r="B26" s="253" t="s">
        <v>7241</v>
      </c>
      <c r="C26" s="247">
        <v>213</v>
      </c>
      <c r="D26" s="247">
        <v>222</v>
      </c>
      <c r="E26" s="98">
        <v>3</v>
      </c>
      <c r="F26" s="98">
        <v>3</v>
      </c>
      <c r="G26" s="248">
        <f t="shared" si="0"/>
        <v>216</v>
      </c>
      <c r="H26" s="248">
        <f t="shared" si="1"/>
        <v>225</v>
      </c>
      <c r="I26" s="261"/>
      <c r="J26" s="262"/>
    </row>
    <row r="27" spans="1:10">
      <c r="A27" s="245" t="s">
        <v>5232</v>
      </c>
      <c r="B27" s="246" t="s">
        <v>5233</v>
      </c>
      <c r="C27" s="247">
        <v>0</v>
      </c>
      <c r="D27" s="247">
        <v>0</v>
      </c>
      <c r="E27" s="98">
        <v>48</v>
      </c>
      <c r="F27" s="98">
        <v>49</v>
      </c>
      <c r="G27" s="248">
        <f t="shared" si="0"/>
        <v>48</v>
      </c>
      <c r="H27" s="248">
        <f t="shared" si="1"/>
        <v>49</v>
      </c>
      <c r="I27" s="260"/>
      <c r="J27" s="160"/>
    </row>
    <row r="28" spans="1:10">
      <c r="A28" s="78" t="s">
        <v>5234</v>
      </c>
      <c r="B28" s="12" t="s">
        <v>5235</v>
      </c>
      <c r="C28" s="247">
        <v>0</v>
      </c>
      <c r="D28" s="247">
        <v>0</v>
      </c>
      <c r="E28" s="98">
        <v>0</v>
      </c>
      <c r="F28" s="98">
        <v>1</v>
      </c>
      <c r="G28" s="248">
        <f t="shared" si="0"/>
        <v>0</v>
      </c>
      <c r="H28" s="248">
        <f t="shared" si="1"/>
        <v>1</v>
      </c>
      <c r="I28" s="260"/>
      <c r="J28" s="160"/>
    </row>
    <row r="29" spans="1:10">
      <c r="A29" s="78" t="s">
        <v>5236</v>
      </c>
      <c r="B29" s="12" t="s">
        <v>5237</v>
      </c>
      <c r="C29" s="247">
        <v>0</v>
      </c>
      <c r="D29" s="247">
        <v>0</v>
      </c>
      <c r="E29" s="98">
        <v>0</v>
      </c>
      <c r="F29" s="98">
        <v>1</v>
      </c>
      <c r="G29" s="248">
        <f t="shared" si="0"/>
        <v>0</v>
      </c>
      <c r="H29" s="248">
        <f t="shared" si="1"/>
        <v>1</v>
      </c>
      <c r="I29" s="260"/>
      <c r="J29" s="160"/>
    </row>
    <row r="30" spans="1:10">
      <c r="A30" s="78" t="s">
        <v>5350</v>
      </c>
      <c r="B30" s="12" t="s">
        <v>5351</v>
      </c>
      <c r="C30" s="247">
        <v>0</v>
      </c>
      <c r="D30" s="247">
        <v>0</v>
      </c>
      <c r="E30" s="98">
        <v>0</v>
      </c>
      <c r="F30" s="98">
        <v>1</v>
      </c>
      <c r="G30" s="248">
        <f t="shared" si="0"/>
        <v>0</v>
      </c>
      <c r="H30" s="248">
        <f t="shared" si="1"/>
        <v>1</v>
      </c>
      <c r="I30" s="260"/>
      <c r="J30" s="160"/>
    </row>
    <row r="31" spans="1:10">
      <c r="A31" s="78" t="s">
        <v>5240</v>
      </c>
      <c r="B31" s="12" t="s">
        <v>5241</v>
      </c>
      <c r="C31" s="247">
        <v>0</v>
      </c>
      <c r="D31" s="247">
        <v>0</v>
      </c>
      <c r="E31" s="98">
        <v>0</v>
      </c>
      <c r="F31" s="98">
        <v>1</v>
      </c>
      <c r="G31" s="248">
        <f t="shared" si="0"/>
        <v>0</v>
      </c>
      <c r="H31" s="248">
        <f t="shared" si="1"/>
        <v>1</v>
      </c>
      <c r="I31" s="260"/>
      <c r="J31" s="263"/>
    </row>
    <row r="32" spans="1:10">
      <c r="A32" s="78" t="s">
        <v>5352</v>
      </c>
      <c r="B32" s="12" t="s">
        <v>5353</v>
      </c>
      <c r="C32" s="247">
        <v>0</v>
      </c>
      <c r="D32" s="247">
        <v>0</v>
      </c>
      <c r="E32" s="98">
        <v>0</v>
      </c>
      <c r="F32" s="98">
        <v>1</v>
      </c>
      <c r="G32" s="248">
        <f t="shared" si="0"/>
        <v>0</v>
      </c>
      <c r="H32" s="248">
        <f t="shared" si="1"/>
        <v>1</v>
      </c>
      <c r="I32" s="260"/>
      <c r="J32" s="160"/>
    </row>
    <row r="33" spans="1:10">
      <c r="A33" s="78" t="s">
        <v>5354</v>
      </c>
      <c r="B33" s="12" t="s">
        <v>5355</v>
      </c>
      <c r="C33" s="247">
        <v>0</v>
      </c>
      <c r="D33" s="247">
        <v>0</v>
      </c>
      <c r="E33" s="98">
        <v>0</v>
      </c>
      <c r="F33" s="98">
        <v>1</v>
      </c>
      <c r="G33" s="248">
        <f t="shared" si="0"/>
        <v>0</v>
      </c>
      <c r="H33" s="248">
        <f t="shared" si="1"/>
        <v>1</v>
      </c>
      <c r="I33" s="260"/>
      <c r="J33" s="160"/>
    </row>
    <row r="34" spans="1:10">
      <c r="A34" s="78" t="s">
        <v>5242</v>
      </c>
      <c r="B34" s="12" t="s">
        <v>5243</v>
      </c>
      <c r="C34" s="247">
        <v>0</v>
      </c>
      <c r="D34" s="247">
        <v>0</v>
      </c>
      <c r="E34" s="98">
        <v>0</v>
      </c>
      <c r="F34" s="98">
        <v>1</v>
      </c>
      <c r="G34" s="248">
        <f t="shared" si="0"/>
        <v>0</v>
      </c>
      <c r="H34" s="248">
        <f t="shared" si="1"/>
        <v>1</v>
      </c>
      <c r="I34" s="260"/>
      <c r="J34" s="160"/>
    </row>
    <row r="35" spans="1:10">
      <c r="A35" s="78" t="s">
        <v>5244</v>
      </c>
      <c r="B35" s="12" t="s">
        <v>5245</v>
      </c>
      <c r="C35" s="247">
        <v>0</v>
      </c>
      <c r="D35" s="247">
        <v>0</v>
      </c>
      <c r="E35" s="98">
        <v>8</v>
      </c>
      <c r="F35" s="98">
        <v>7</v>
      </c>
      <c r="G35" s="248">
        <f t="shared" si="0"/>
        <v>8</v>
      </c>
      <c r="H35" s="248">
        <f t="shared" si="1"/>
        <v>7</v>
      </c>
      <c r="I35" s="260"/>
      <c r="J35" s="160"/>
    </row>
    <row r="36" spans="1:10">
      <c r="A36" s="78" t="s">
        <v>5246</v>
      </c>
      <c r="B36" s="12" t="s">
        <v>5247</v>
      </c>
      <c r="C36" s="247">
        <v>0</v>
      </c>
      <c r="D36" s="247">
        <v>0</v>
      </c>
      <c r="E36" s="98">
        <v>4</v>
      </c>
      <c r="F36" s="98">
        <v>4</v>
      </c>
      <c r="G36" s="248">
        <f t="shared" si="0"/>
        <v>4</v>
      </c>
      <c r="H36" s="248">
        <f t="shared" si="1"/>
        <v>4</v>
      </c>
      <c r="I36" s="260"/>
      <c r="J36" s="160"/>
    </row>
    <row r="37" spans="1:10">
      <c r="A37" s="78" t="s">
        <v>5248</v>
      </c>
      <c r="B37" s="12" t="s">
        <v>5249</v>
      </c>
      <c r="C37" s="247">
        <v>0</v>
      </c>
      <c r="D37" s="247">
        <v>0</v>
      </c>
      <c r="E37" s="98">
        <v>0</v>
      </c>
      <c r="F37" s="98">
        <v>1</v>
      </c>
      <c r="G37" s="248">
        <f t="shared" si="0"/>
        <v>0</v>
      </c>
      <c r="H37" s="248">
        <f t="shared" si="1"/>
        <v>1</v>
      </c>
      <c r="I37" s="260"/>
      <c r="J37" s="160"/>
    </row>
    <row r="38" spans="1:10">
      <c r="A38" s="78" t="s">
        <v>5250</v>
      </c>
      <c r="B38" s="12" t="s">
        <v>5251</v>
      </c>
      <c r="C38" s="247">
        <v>0</v>
      </c>
      <c r="D38" s="247">
        <v>0</v>
      </c>
      <c r="E38" s="98">
        <v>0</v>
      </c>
      <c r="F38" s="98">
        <v>1</v>
      </c>
      <c r="G38" s="248">
        <f t="shared" si="0"/>
        <v>0</v>
      </c>
      <c r="H38" s="248">
        <f t="shared" si="1"/>
        <v>1</v>
      </c>
      <c r="I38" s="260"/>
      <c r="J38" s="160"/>
    </row>
    <row r="39" spans="1:10">
      <c r="A39" s="78" t="s">
        <v>7242</v>
      </c>
      <c r="B39" s="253" t="s">
        <v>7243</v>
      </c>
      <c r="C39" s="247">
        <v>0</v>
      </c>
      <c r="D39" s="247">
        <v>0</v>
      </c>
      <c r="E39" s="98">
        <v>8</v>
      </c>
      <c r="F39" s="98">
        <v>8</v>
      </c>
      <c r="G39" s="248">
        <f t="shared" si="0"/>
        <v>8</v>
      </c>
      <c r="H39" s="248">
        <f t="shared" si="1"/>
        <v>8</v>
      </c>
      <c r="I39" s="260"/>
      <c r="J39" s="160"/>
    </row>
    <row r="40" spans="1:10">
      <c r="A40" s="250" t="s">
        <v>5290</v>
      </c>
      <c r="B40" s="246" t="s">
        <v>5291</v>
      </c>
      <c r="C40" s="247">
        <v>2</v>
      </c>
      <c r="D40" s="247">
        <v>2</v>
      </c>
      <c r="E40" s="98">
        <v>46</v>
      </c>
      <c r="F40" s="98">
        <v>43</v>
      </c>
      <c r="G40" s="248">
        <f t="shared" si="0"/>
        <v>48</v>
      </c>
      <c r="H40" s="248">
        <f t="shared" si="1"/>
        <v>45</v>
      </c>
      <c r="I40" s="260"/>
      <c r="J40" s="160"/>
    </row>
    <row r="41" spans="1:10">
      <c r="A41" s="250" t="s">
        <v>5292</v>
      </c>
      <c r="B41" s="246" t="s">
        <v>5293</v>
      </c>
      <c r="C41" s="247">
        <v>1</v>
      </c>
      <c r="D41" s="247">
        <v>2</v>
      </c>
      <c r="E41" s="98">
        <v>0</v>
      </c>
      <c r="F41" s="98">
        <v>0</v>
      </c>
      <c r="G41" s="248">
        <f t="shared" ref="G41:G72" si="2">C41+E41</f>
        <v>1</v>
      </c>
      <c r="H41" s="248">
        <f t="shared" ref="H41:H72" si="3">D41+F41</f>
        <v>2</v>
      </c>
      <c r="I41" s="260"/>
      <c r="J41" s="160"/>
    </row>
    <row r="42" spans="1:10">
      <c r="A42" s="249" t="s">
        <v>5298</v>
      </c>
      <c r="B42" s="253" t="s">
        <v>5299</v>
      </c>
      <c r="C42" s="247">
        <v>0</v>
      </c>
      <c r="D42" s="247">
        <v>0</v>
      </c>
      <c r="E42" s="98">
        <v>148</v>
      </c>
      <c r="F42" s="98">
        <v>146</v>
      </c>
      <c r="G42" s="248">
        <f t="shared" si="2"/>
        <v>148</v>
      </c>
      <c r="H42" s="248">
        <f t="shared" si="3"/>
        <v>146</v>
      </c>
      <c r="I42" s="260"/>
      <c r="J42" s="160"/>
    </row>
    <row r="43" spans="1:10" ht="24">
      <c r="A43" s="249" t="s">
        <v>5300</v>
      </c>
      <c r="B43" s="253" t="s">
        <v>5301</v>
      </c>
      <c r="C43" s="247">
        <v>0</v>
      </c>
      <c r="D43" s="247">
        <v>0</v>
      </c>
      <c r="E43" s="98">
        <v>50</v>
      </c>
      <c r="F43" s="98">
        <v>49</v>
      </c>
      <c r="G43" s="248">
        <f t="shared" si="2"/>
        <v>50</v>
      </c>
      <c r="H43" s="248">
        <f t="shared" si="3"/>
        <v>49</v>
      </c>
      <c r="I43" s="260"/>
      <c r="J43" s="160"/>
    </row>
    <row r="44" spans="1:10">
      <c r="A44" s="249" t="s">
        <v>5302</v>
      </c>
      <c r="B44" s="253" t="s">
        <v>5303</v>
      </c>
      <c r="C44" s="247">
        <v>0</v>
      </c>
      <c r="D44" s="247">
        <v>0</v>
      </c>
      <c r="E44" s="98">
        <v>43</v>
      </c>
      <c r="F44" s="98">
        <v>43</v>
      </c>
      <c r="G44" s="248">
        <f t="shared" si="2"/>
        <v>43</v>
      </c>
      <c r="H44" s="248">
        <f t="shared" si="3"/>
        <v>43</v>
      </c>
      <c r="I44" s="260"/>
      <c r="J44" s="160"/>
    </row>
    <row r="45" spans="1:10" ht="24">
      <c r="A45" s="249" t="s">
        <v>5304</v>
      </c>
      <c r="B45" s="253" t="s">
        <v>5305</v>
      </c>
      <c r="C45" s="247">
        <v>0</v>
      </c>
      <c r="D45" s="247">
        <v>0</v>
      </c>
      <c r="E45" s="98">
        <v>6</v>
      </c>
      <c r="F45" s="98">
        <v>4</v>
      </c>
      <c r="G45" s="248">
        <f t="shared" si="2"/>
        <v>6</v>
      </c>
      <c r="H45" s="248">
        <f t="shared" si="3"/>
        <v>4</v>
      </c>
      <c r="I45" s="260"/>
      <c r="J45" s="160"/>
    </row>
    <row r="46" spans="1:10">
      <c r="A46" s="78" t="s">
        <v>7244</v>
      </c>
      <c r="B46" s="12" t="s">
        <v>7245</v>
      </c>
      <c r="C46" s="247">
        <v>0</v>
      </c>
      <c r="D46" s="247">
        <v>0</v>
      </c>
      <c r="E46" s="98">
        <v>1</v>
      </c>
      <c r="F46" s="98">
        <v>2</v>
      </c>
      <c r="G46" s="248">
        <f t="shared" si="2"/>
        <v>1</v>
      </c>
      <c r="H46" s="248">
        <f t="shared" si="3"/>
        <v>2</v>
      </c>
      <c r="I46" s="260"/>
      <c r="J46" s="160"/>
    </row>
    <row r="47" spans="1:10">
      <c r="A47" s="78" t="s">
        <v>4428</v>
      </c>
      <c r="B47" s="253" t="s">
        <v>4429</v>
      </c>
      <c r="C47" s="247">
        <v>0</v>
      </c>
      <c r="D47" s="247">
        <v>0</v>
      </c>
      <c r="E47" s="98">
        <v>1</v>
      </c>
      <c r="F47" s="98">
        <v>2</v>
      </c>
      <c r="G47" s="248">
        <f t="shared" si="2"/>
        <v>1</v>
      </c>
      <c r="H47" s="248">
        <f t="shared" si="3"/>
        <v>2</v>
      </c>
      <c r="I47" s="260"/>
      <c r="J47" s="160"/>
    </row>
    <row r="48" spans="1:10">
      <c r="A48" s="249" t="s">
        <v>4971</v>
      </c>
      <c r="B48" s="253" t="s">
        <v>4972</v>
      </c>
      <c r="C48" s="247">
        <v>25</v>
      </c>
      <c r="D48" s="247">
        <v>27</v>
      </c>
      <c r="E48" s="98">
        <v>9</v>
      </c>
      <c r="F48" s="98">
        <v>11</v>
      </c>
      <c r="G48" s="248">
        <f t="shared" si="2"/>
        <v>34</v>
      </c>
      <c r="H48" s="248">
        <f t="shared" si="3"/>
        <v>38</v>
      </c>
      <c r="I48" s="260"/>
      <c r="J48" s="160"/>
    </row>
    <row r="49" spans="1:10">
      <c r="A49" s="249" t="s">
        <v>5306</v>
      </c>
      <c r="B49" s="253" t="s">
        <v>5307</v>
      </c>
      <c r="C49" s="247">
        <v>0</v>
      </c>
      <c r="D49" s="247">
        <v>0</v>
      </c>
      <c r="E49" s="98">
        <v>2</v>
      </c>
      <c r="F49" s="98">
        <v>3</v>
      </c>
      <c r="G49" s="248">
        <f t="shared" si="2"/>
        <v>2</v>
      </c>
      <c r="H49" s="248">
        <f t="shared" si="3"/>
        <v>3</v>
      </c>
      <c r="I49" s="260"/>
      <c r="J49" s="160"/>
    </row>
    <row r="50" spans="1:10">
      <c r="A50" s="249" t="s">
        <v>7246</v>
      </c>
      <c r="B50" s="12" t="s">
        <v>7247</v>
      </c>
      <c r="C50" s="247">
        <v>0</v>
      </c>
      <c r="D50" s="247">
        <v>0</v>
      </c>
      <c r="E50" s="98">
        <v>0</v>
      </c>
      <c r="F50" s="98">
        <v>1</v>
      </c>
      <c r="G50" s="248">
        <f t="shared" si="2"/>
        <v>0</v>
      </c>
      <c r="H50" s="248">
        <f t="shared" si="3"/>
        <v>1</v>
      </c>
      <c r="I50" s="260"/>
      <c r="J50" s="160"/>
    </row>
    <row r="51" spans="1:10">
      <c r="A51" s="249" t="s">
        <v>7248</v>
      </c>
      <c r="B51" s="12" t="s">
        <v>7249</v>
      </c>
      <c r="C51" s="247">
        <v>0</v>
      </c>
      <c r="D51" s="247">
        <v>0</v>
      </c>
      <c r="E51" s="98">
        <v>0</v>
      </c>
      <c r="F51" s="98">
        <v>1</v>
      </c>
      <c r="G51" s="248">
        <f t="shared" si="2"/>
        <v>0</v>
      </c>
      <c r="H51" s="248">
        <f t="shared" si="3"/>
        <v>1</v>
      </c>
      <c r="I51" s="260"/>
      <c r="J51" s="160"/>
    </row>
    <row r="52" spans="1:10" ht="24">
      <c r="A52" s="249" t="s">
        <v>3214</v>
      </c>
      <c r="B52" s="12" t="s">
        <v>7250</v>
      </c>
      <c r="C52" s="247">
        <v>0</v>
      </c>
      <c r="D52" s="247">
        <v>0</v>
      </c>
      <c r="E52" s="98">
        <v>46</v>
      </c>
      <c r="F52" s="98">
        <v>45</v>
      </c>
      <c r="G52" s="248">
        <f t="shared" si="2"/>
        <v>46</v>
      </c>
      <c r="H52" s="248">
        <f t="shared" si="3"/>
        <v>45</v>
      </c>
      <c r="I52" s="260"/>
      <c r="J52" s="160"/>
    </row>
    <row r="53" spans="1:10">
      <c r="A53" s="250" t="s">
        <v>4985</v>
      </c>
      <c r="B53" s="251" t="s">
        <v>4986</v>
      </c>
      <c r="C53" s="247">
        <v>1</v>
      </c>
      <c r="D53" s="247">
        <v>2</v>
      </c>
      <c r="E53" s="98">
        <v>23</v>
      </c>
      <c r="F53" s="98">
        <v>22</v>
      </c>
      <c r="G53" s="248">
        <f t="shared" si="2"/>
        <v>24</v>
      </c>
      <c r="H53" s="248">
        <f t="shared" si="3"/>
        <v>24</v>
      </c>
      <c r="I53" s="260"/>
      <c r="J53" s="160"/>
    </row>
    <row r="54" spans="1:10" ht="24">
      <c r="A54" s="250" t="s">
        <v>4987</v>
      </c>
      <c r="B54" s="246" t="s">
        <v>4988</v>
      </c>
      <c r="C54" s="247">
        <v>1</v>
      </c>
      <c r="D54" s="247">
        <v>2</v>
      </c>
      <c r="E54" s="98">
        <v>26</v>
      </c>
      <c r="F54" s="98">
        <v>29</v>
      </c>
      <c r="G54" s="248">
        <f t="shared" si="2"/>
        <v>27</v>
      </c>
      <c r="H54" s="248">
        <f t="shared" si="3"/>
        <v>31</v>
      </c>
      <c r="I54" s="260"/>
      <c r="J54" s="160"/>
    </row>
    <row r="55" spans="1:10" ht="24">
      <c r="A55" s="250" t="s">
        <v>4570</v>
      </c>
      <c r="B55" s="246" t="s">
        <v>7251</v>
      </c>
      <c r="C55" s="247">
        <v>0</v>
      </c>
      <c r="D55" s="247">
        <v>0</v>
      </c>
      <c r="E55" s="98">
        <v>0</v>
      </c>
      <c r="F55" s="98">
        <v>1</v>
      </c>
      <c r="G55" s="248">
        <f t="shared" si="2"/>
        <v>0</v>
      </c>
      <c r="H55" s="248">
        <f t="shared" si="3"/>
        <v>1</v>
      </c>
      <c r="I55" s="260"/>
      <c r="J55" s="160"/>
    </row>
    <row r="56" spans="1:10">
      <c r="A56" s="256" t="s">
        <v>4991</v>
      </c>
      <c r="B56" s="253" t="s">
        <v>7252</v>
      </c>
      <c r="C56" s="247">
        <v>43</v>
      </c>
      <c r="D56" s="247">
        <v>39</v>
      </c>
      <c r="E56" s="98">
        <v>509</v>
      </c>
      <c r="F56" s="98">
        <v>518</v>
      </c>
      <c r="G56" s="248">
        <f t="shared" si="2"/>
        <v>552</v>
      </c>
      <c r="H56" s="248">
        <f t="shared" si="3"/>
        <v>557</v>
      </c>
      <c r="I56" s="260"/>
      <c r="J56" s="160"/>
    </row>
    <row r="57" spans="1:10">
      <c r="A57" s="245" t="s">
        <v>4995</v>
      </c>
      <c r="B57" s="246" t="s">
        <v>4996</v>
      </c>
      <c r="C57" s="247">
        <v>0</v>
      </c>
      <c r="D57" s="247">
        <v>0</v>
      </c>
      <c r="E57" s="98">
        <v>2</v>
      </c>
      <c r="F57" s="98">
        <v>2</v>
      </c>
      <c r="G57" s="248">
        <f t="shared" si="2"/>
        <v>2</v>
      </c>
      <c r="H57" s="248">
        <f t="shared" si="3"/>
        <v>2</v>
      </c>
      <c r="I57" s="260"/>
      <c r="J57" s="160"/>
    </row>
    <row r="58" spans="1:10">
      <c r="A58" s="245" t="s">
        <v>3815</v>
      </c>
      <c r="B58" s="246" t="s">
        <v>7253</v>
      </c>
      <c r="C58" s="247">
        <v>0</v>
      </c>
      <c r="D58" s="247">
        <v>0</v>
      </c>
      <c r="E58" s="98">
        <v>0</v>
      </c>
      <c r="F58" s="98">
        <v>1</v>
      </c>
      <c r="G58" s="248">
        <f t="shared" si="2"/>
        <v>0</v>
      </c>
      <c r="H58" s="248">
        <f t="shared" si="3"/>
        <v>1</v>
      </c>
      <c r="I58" s="260"/>
      <c r="J58" s="264"/>
    </row>
    <row r="59" spans="1:10">
      <c r="A59" s="78" t="s">
        <v>5039</v>
      </c>
      <c r="B59" s="253" t="s">
        <v>7254</v>
      </c>
      <c r="C59" s="247">
        <v>219</v>
      </c>
      <c r="D59" s="247">
        <v>200</v>
      </c>
      <c r="E59" s="98">
        <v>9</v>
      </c>
      <c r="F59" s="98">
        <v>11</v>
      </c>
      <c r="G59" s="248">
        <f t="shared" si="2"/>
        <v>228</v>
      </c>
      <c r="H59" s="248">
        <f t="shared" si="3"/>
        <v>211</v>
      </c>
      <c r="I59" s="260"/>
      <c r="J59" s="159"/>
    </row>
    <row r="60" spans="1:10">
      <c r="A60" s="245" t="s">
        <v>3202</v>
      </c>
      <c r="B60" s="246" t="s">
        <v>7255</v>
      </c>
      <c r="C60" s="247">
        <v>0</v>
      </c>
      <c r="D60" s="247">
        <v>0</v>
      </c>
      <c r="E60" s="98">
        <v>0</v>
      </c>
      <c r="F60" s="98">
        <v>1</v>
      </c>
      <c r="G60" s="248">
        <f t="shared" si="2"/>
        <v>0</v>
      </c>
      <c r="H60" s="248">
        <f t="shared" si="3"/>
        <v>1</v>
      </c>
      <c r="I60" s="260"/>
      <c r="J60" s="159"/>
    </row>
    <row r="61" spans="1:10">
      <c r="A61" s="249" t="s">
        <v>7256</v>
      </c>
      <c r="B61" s="257" t="s">
        <v>7257</v>
      </c>
      <c r="C61" s="247">
        <v>1</v>
      </c>
      <c r="D61" s="247">
        <v>2</v>
      </c>
      <c r="E61" s="98">
        <v>6</v>
      </c>
      <c r="F61" s="98">
        <v>6</v>
      </c>
      <c r="G61" s="248">
        <f t="shared" si="2"/>
        <v>7</v>
      </c>
      <c r="H61" s="248">
        <f t="shared" si="3"/>
        <v>8</v>
      </c>
      <c r="I61" s="260"/>
      <c r="J61" s="265"/>
    </row>
    <row r="62" spans="1:10">
      <c r="A62" s="256" t="s">
        <v>6799</v>
      </c>
      <c r="B62" s="258" t="s">
        <v>6800</v>
      </c>
      <c r="C62" s="247">
        <v>0</v>
      </c>
      <c r="D62" s="247">
        <v>0</v>
      </c>
      <c r="E62" s="98">
        <v>21</v>
      </c>
      <c r="F62" s="98">
        <v>35</v>
      </c>
      <c r="G62" s="248">
        <f t="shared" si="2"/>
        <v>21</v>
      </c>
      <c r="H62" s="248">
        <f t="shared" si="3"/>
        <v>35</v>
      </c>
      <c r="I62" s="260"/>
      <c r="J62" s="264"/>
    </row>
    <row r="63" spans="1:10" ht="24">
      <c r="A63" s="245" t="s">
        <v>7258</v>
      </c>
      <c r="B63" s="246" t="s">
        <v>7259</v>
      </c>
      <c r="C63" s="247">
        <v>0</v>
      </c>
      <c r="D63" s="247">
        <v>0</v>
      </c>
      <c r="E63" s="98">
        <v>1</v>
      </c>
      <c r="F63" s="98">
        <v>2</v>
      </c>
      <c r="G63" s="248">
        <f t="shared" si="2"/>
        <v>1</v>
      </c>
      <c r="H63" s="248">
        <f t="shared" si="3"/>
        <v>2</v>
      </c>
      <c r="I63" s="260"/>
      <c r="J63" s="264"/>
    </row>
    <row r="64" spans="1:10" ht="24">
      <c r="A64" s="259" t="s">
        <v>7260</v>
      </c>
      <c r="B64" s="253" t="s">
        <v>7261</v>
      </c>
      <c r="C64" s="247">
        <v>0</v>
      </c>
      <c r="D64" s="247">
        <v>0</v>
      </c>
      <c r="E64" s="98">
        <v>22</v>
      </c>
      <c r="F64" s="98">
        <v>22</v>
      </c>
      <c r="G64" s="248">
        <f t="shared" si="2"/>
        <v>22</v>
      </c>
      <c r="H64" s="248">
        <f t="shared" si="3"/>
        <v>22</v>
      </c>
      <c r="I64" s="260"/>
      <c r="J64" s="159"/>
    </row>
    <row r="65" spans="1:10" ht="24">
      <c r="A65" s="266" t="s">
        <v>7262</v>
      </c>
      <c r="B65" s="27" t="s">
        <v>7263</v>
      </c>
      <c r="C65" s="247">
        <v>0</v>
      </c>
      <c r="D65" s="247">
        <v>0</v>
      </c>
      <c r="E65" s="98">
        <v>0</v>
      </c>
      <c r="F65" s="98">
        <v>5</v>
      </c>
      <c r="G65" s="248">
        <f t="shared" si="2"/>
        <v>0</v>
      </c>
      <c r="H65" s="248">
        <f t="shared" si="3"/>
        <v>5</v>
      </c>
      <c r="I65" s="260"/>
      <c r="J65" s="273"/>
    </row>
    <row r="66" spans="1:10" ht="24">
      <c r="A66" s="267" t="s">
        <v>7264</v>
      </c>
      <c r="B66" s="253" t="s">
        <v>7265</v>
      </c>
      <c r="C66" s="247">
        <v>5</v>
      </c>
      <c r="D66" s="247">
        <v>6</v>
      </c>
      <c r="E66" s="98">
        <v>177</v>
      </c>
      <c r="F66" s="98">
        <v>175</v>
      </c>
      <c r="G66" s="248">
        <f t="shared" si="2"/>
        <v>182</v>
      </c>
      <c r="H66" s="248">
        <f t="shared" si="3"/>
        <v>181</v>
      </c>
      <c r="I66" s="260"/>
      <c r="J66" s="159"/>
    </row>
    <row r="67" spans="1:10" ht="24">
      <c r="A67" s="267" t="s">
        <v>7266</v>
      </c>
      <c r="B67" s="251" t="s">
        <v>7267</v>
      </c>
      <c r="C67" s="247">
        <v>0</v>
      </c>
      <c r="D67" s="247">
        <v>0</v>
      </c>
      <c r="E67" s="98">
        <v>0</v>
      </c>
      <c r="F67" s="98">
        <v>1</v>
      </c>
      <c r="G67" s="248">
        <f t="shared" si="2"/>
        <v>0</v>
      </c>
      <c r="H67" s="248">
        <f t="shared" si="3"/>
        <v>1</v>
      </c>
      <c r="I67" s="260"/>
      <c r="J67" s="159"/>
    </row>
    <row r="68" spans="1:10" ht="24">
      <c r="A68" s="245" t="s">
        <v>7268</v>
      </c>
      <c r="B68" s="246" t="s">
        <v>7269</v>
      </c>
      <c r="C68" s="247">
        <v>0</v>
      </c>
      <c r="D68" s="247">
        <v>0</v>
      </c>
      <c r="E68" s="98">
        <v>4</v>
      </c>
      <c r="F68" s="98">
        <v>3</v>
      </c>
      <c r="G68" s="248">
        <f t="shared" si="2"/>
        <v>4</v>
      </c>
      <c r="H68" s="248">
        <f t="shared" si="3"/>
        <v>3</v>
      </c>
      <c r="I68" s="260"/>
      <c r="J68" s="159"/>
    </row>
    <row r="69" spans="1:10" ht="24">
      <c r="A69" s="256" t="s">
        <v>7270</v>
      </c>
      <c r="B69" s="268" t="s">
        <v>7271</v>
      </c>
      <c r="C69" s="247">
        <v>23</v>
      </c>
      <c r="D69" s="247">
        <v>26</v>
      </c>
      <c r="E69" s="98">
        <v>106</v>
      </c>
      <c r="F69" s="98">
        <v>107</v>
      </c>
      <c r="G69" s="248">
        <f t="shared" si="2"/>
        <v>129</v>
      </c>
      <c r="H69" s="248">
        <f t="shared" si="3"/>
        <v>133</v>
      </c>
      <c r="I69" s="260"/>
      <c r="J69" s="159"/>
    </row>
    <row r="70" spans="1:10" ht="24">
      <c r="A70" s="267" t="s">
        <v>7272</v>
      </c>
      <c r="B70" s="253" t="s">
        <v>7273</v>
      </c>
      <c r="C70" s="247">
        <v>0</v>
      </c>
      <c r="D70" s="247">
        <v>0</v>
      </c>
      <c r="E70" s="98">
        <v>5</v>
      </c>
      <c r="F70" s="98">
        <v>7</v>
      </c>
      <c r="G70" s="248">
        <f t="shared" si="2"/>
        <v>5</v>
      </c>
      <c r="H70" s="248">
        <f t="shared" si="3"/>
        <v>7</v>
      </c>
      <c r="I70" s="260"/>
      <c r="J70" s="159"/>
    </row>
    <row r="71" spans="1:10" ht="24">
      <c r="A71" s="267" t="s">
        <v>7274</v>
      </c>
      <c r="B71" s="253" t="s">
        <v>7275</v>
      </c>
      <c r="C71" s="247">
        <v>5</v>
      </c>
      <c r="D71" s="247">
        <v>4</v>
      </c>
      <c r="E71" s="98">
        <v>11</v>
      </c>
      <c r="F71" s="98">
        <v>12</v>
      </c>
      <c r="G71" s="248">
        <f t="shared" si="2"/>
        <v>16</v>
      </c>
      <c r="H71" s="248">
        <f t="shared" si="3"/>
        <v>16</v>
      </c>
      <c r="I71" s="260"/>
      <c r="J71" s="159"/>
    </row>
    <row r="72" spans="1:10" ht="24">
      <c r="A72" s="249" t="s">
        <v>7276</v>
      </c>
      <c r="B72" s="253" t="s">
        <v>7277</v>
      </c>
      <c r="C72" s="247">
        <v>0</v>
      </c>
      <c r="D72" s="247">
        <v>0</v>
      </c>
      <c r="E72" s="98">
        <v>4</v>
      </c>
      <c r="F72" s="98">
        <v>4</v>
      </c>
      <c r="G72" s="248">
        <f t="shared" si="2"/>
        <v>4</v>
      </c>
      <c r="H72" s="248">
        <f t="shared" si="3"/>
        <v>4</v>
      </c>
      <c r="I72" s="260"/>
      <c r="J72" s="159"/>
    </row>
    <row r="73" spans="1:10">
      <c r="A73" s="245" t="s">
        <v>7278</v>
      </c>
      <c r="B73" s="246" t="s">
        <v>7279</v>
      </c>
      <c r="C73" s="247">
        <v>1</v>
      </c>
      <c r="D73" s="247">
        <v>2</v>
      </c>
      <c r="E73" s="98">
        <v>64</v>
      </c>
      <c r="F73" s="98">
        <v>66</v>
      </c>
      <c r="G73" s="248">
        <f t="shared" ref="G73:G88" si="4">C73+E73</f>
        <v>65</v>
      </c>
      <c r="H73" s="248">
        <f t="shared" ref="H73:H88" si="5">D73+F73</f>
        <v>68</v>
      </c>
      <c r="I73" s="260"/>
      <c r="J73" s="159"/>
    </row>
    <row r="74" spans="1:10" ht="24">
      <c r="A74" s="259" t="s">
        <v>7280</v>
      </c>
      <c r="B74" s="253" t="s">
        <v>7281</v>
      </c>
      <c r="C74" s="247">
        <v>0</v>
      </c>
      <c r="D74" s="247">
        <v>0</v>
      </c>
      <c r="E74" s="98">
        <v>10</v>
      </c>
      <c r="F74" s="98">
        <v>7</v>
      </c>
      <c r="G74" s="248">
        <f t="shared" si="4"/>
        <v>10</v>
      </c>
      <c r="H74" s="248">
        <f t="shared" si="5"/>
        <v>7</v>
      </c>
      <c r="I74" s="260"/>
      <c r="J74" s="159"/>
    </row>
    <row r="75" spans="1:10" ht="24">
      <c r="A75" s="259" t="s">
        <v>7282</v>
      </c>
      <c r="B75" s="253" t="s">
        <v>7283</v>
      </c>
      <c r="C75" s="247">
        <v>0</v>
      </c>
      <c r="D75" s="247">
        <v>0</v>
      </c>
      <c r="E75" s="98">
        <v>5</v>
      </c>
      <c r="F75" s="98">
        <v>6</v>
      </c>
      <c r="G75" s="248">
        <f t="shared" si="4"/>
        <v>5</v>
      </c>
      <c r="H75" s="248">
        <f t="shared" si="5"/>
        <v>6</v>
      </c>
      <c r="I75" s="260"/>
      <c r="J75" s="159"/>
    </row>
    <row r="76" spans="1:10" ht="24">
      <c r="A76" s="249" t="s">
        <v>7284</v>
      </c>
      <c r="B76" s="253" t="s">
        <v>7285</v>
      </c>
      <c r="C76" s="247">
        <v>0</v>
      </c>
      <c r="D76" s="247">
        <v>0</v>
      </c>
      <c r="E76" s="98">
        <v>20</v>
      </c>
      <c r="F76" s="98">
        <v>22</v>
      </c>
      <c r="G76" s="248">
        <f t="shared" si="4"/>
        <v>20</v>
      </c>
      <c r="H76" s="248">
        <f t="shared" si="5"/>
        <v>22</v>
      </c>
      <c r="I76" s="260"/>
      <c r="J76" s="159"/>
    </row>
    <row r="77" spans="1:10" ht="24">
      <c r="A77" s="249" t="s">
        <v>7286</v>
      </c>
      <c r="B77" s="253" t="s">
        <v>7287</v>
      </c>
      <c r="C77" s="247">
        <v>2</v>
      </c>
      <c r="D77" s="247">
        <v>3</v>
      </c>
      <c r="E77" s="98">
        <v>163</v>
      </c>
      <c r="F77" s="98">
        <v>162</v>
      </c>
      <c r="G77" s="248">
        <f t="shared" si="4"/>
        <v>165</v>
      </c>
      <c r="H77" s="248">
        <f t="shared" si="5"/>
        <v>165</v>
      </c>
      <c r="I77" s="260"/>
      <c r="J77" s="159"/>
    </row>
    <row r="78" spans="1:10" ht="24">
      <c r="A78" s="267" t="s">
        <v>7288</v>
      </c>
      <c r="B78" s="253" t="s">
        <v>7289</v>
      </c>
      <c r="C78" s="247">
        <v>0</v>
      </c>
      <c r="D78" s="247">
        <v>0</v>
      </c>
      <c r="E78" s="98">
        <v>1</v>
      </c>
      <c r="F78" s="98">
        <v>2</v>
      </c>
      <c r="G78" s="248">
        <f t="shared" si="4"/>
        <v>1</v>
      </c>
      <c r="H78" s="248">
        <f t="shared" si="5"/>
        <v>2</v>
      </c>
      <c r="I78" s="260"/>
      <c r="J78" s="159"/>
    </row>
    <row r="79" spans="1:10" ht="24">
      <c r="A79" s="269" t="s">
        <v>7290</v>
      </c>
      <c r="B79" s="253" t="s">
        <v>7291</v>
      </c>
      <c r="C79" s="247">
        <v>0</v>
      </c>
      <c r="D79" s="247">
        <v>0</v>
      </c>
      <c r="E79" s="98">
        <v>0</v>
      </c>
      <c r="F79" s="98">
        <v>1</v>
      </c>
      <c r="G79" s="248">
        <f t="shared" si="4"/>
        <v>0</v>
      </c>
      <c r="H79" s="248">
        <f t="shared" si="5"/>
        <v>1</v>
      </c>
      <c r="I79" s="260"/>
      <c r="J79" s="159"/>
    </row>
    <row r="80" spans="1:10" ht="24">
      <c r="A80" s="250" t="s">
        <v>7292</v>
      </c>
      <c r="B80" s="253" t="s">
        <v>7293</v>
      </c>
      <c r="C80" s="247">
        <v>0</v>
      </c>
      <c r="D80" s="247">
        <v>0</v>
      </c>
      <c r="E80" s="98">
        <v>0</v>
      </c>
      <c r="F80" s="98">
        <v>1</v>
      </c>
      <c r="G80" s="248">
        <f t="shared" si="4"/>
        <v>0</v>
      </c>
      <c r="H80" s="248">
        <f t="shared" si="5"/>
        <v>1</v>
      </c>
      <c r="I80" s="260"/>
      <c r="J80" s="159"/>
    </row>
    <row r="81" spans="1:10" ht="24">
      <c r="A81" s="259" t="s">
        <v>7294</v>
      </c>
      <c r="B81" s="253" t="s">
        <v>7295</v>
      </c>
      <c r="C81" s="247">
        <v>0</v>
      </c>
      <c r="D81" s="247">
        <v>0</v>
      </c>
      <c r="E81" s="98">
        <v>0</v>
      </c>
      <c r="F81" s="98">
        <v>1</v>
      </c>
      <c r="G81" s="248">
        <f t="shared" si="4"/>
        <v>0</v>
      </c>
      <c r="H81" s="248">
        <f t="shared" si="5"/>
        <v>1</v>
      </c>
      <c r="I81" s="260"/>
      <c r="J81" s="159"/>
    </row>
    <row r="82" spans="1:10" ht="24">
      <c r="A82" s="267" t="s">
        <v>7296</v>
      </c>
      <c r="B82" s="253" t="s">
        <v>7297</v>
      </c>
      <c r="C82" s="247">
        <v>0</v>
      </c>
      <c r="D82" s="247">
        <v>0</v>
      </c>
      <c r="E82" s="98">
        <v>1</v>
      </c>
      <c r="F82" s="98">
        <v>2</v>
      </c>
      <c r="G82" s="248">
        <f t="shared" si="4"/>
        <v>1</v>
      </c>
      <c r="H82" s="248">
        <f t="shared" si="5"/>
        <v>2</v>
      </c>
      <c r="I82" s="260"/>
      <c r="J82" s="159"/>
    </row>
    <row r="83" spans="1:10">
      <c r="A83" s="249" t="s">
        <v>6018</v>
      </c>
      <c r="B83" s="253" t="s">
        <v>6019</v>
      </c>
      <c r="C83" s="247">
        <v>0</v>
      </c>
      <c r="D83" s="247">
        <v>0</v>
      </c>
      <c r="E83" s="98">
        <v>0</v>
      </c>
      <c r="F83" s="98">
        <v>1</v>
      </c>
      <c r="G83" s="248">
        <f t="shared" si="4"/>
        <v>0</v>
      </c>
      <c r="H83" s="248">
        <f t="shared" si="5"/>
        <v>1</v>
      </c>
      <c r="I83" s="260"/>
      <c r="J83" s="159"/>
    </row>
    <row r="84" spans="1:10">
      <c r="A84" s="256" t="s">
        <v>2351</v>
      </c>
      <c r="B84" s="253" t="s">
        <v>2352</v>
      </c>
      <c r="C84" s="247">
        <v>0</v>
      </c>
      <c r="D84" s="247">
        <v>0</v>
      </c>
      <c r="E84" s="98">
        <v>10</v>
      </c>
      <c r="F84" s="98">
        <v>11</v>
      </c>
      <c r="G84" s="248">
        <f t="shared" si="4"/>
        <v>10</v>
      </c>
      <c r="H84" s="248">
        <f t="shared" si="5"/>
        <v>11</v>
      </c>
      <c r="I84" s="260"/>
      <c r="J84" s="159"/>
    </row>
    <row r="85" spans="1:10">
      <c r="A85" s="249" t="s">
        <v>7298</v>
      </c>
      <c r="B85" s="253" t="s">
        <v>7299</v>
      </c>
      <c r="C85" s="247">
        <v>0</v>
      </c>
      <c r="D85" s="247">
        <v>0</v>
      </c>
      <c r="E85" s="98">
        <v>0</v>
      </c>
      <c r="F85" s="98">
        <v>1</v>
      </c>
      <c r="G85" s="248">
        <f t="shared" si="4"/>
        <v>0</v>
      </c>
      <c r="H85" s="248">
        <f t="shared" si="5"/>
        <v>1</v>
      </c>
      <c r="I85" s="260"/>
      <c r="J85" s="159"/>
    </row>
    <row r="86" spans="1:10">
      <c r="A86" s="250" t="s">
        <v>7300</v>
      </c>
      <c r="B86" s="253" t="s">
        <v>7301</v>
      </c>
      <c r="C86" s="247">
        <v>0</v>
      </c>
      <c r="D86" s="247">
        <v>3</v>
      </c>
      <c r="E86" s="98">
        <v>0</v>
      </c>
      <c r="F86" s="98">
        <v>0</v>
      </c>
      <c r="G86" s="248">
        <f t="shared" si="4"/>
        <v>0</v>
      </c>
      <c r="H86" s="248">
        <f t="shared" si="5"/>
        <v>3</v>
      </c>
      <c r="I86" s="260"/>
      <c r="J86" s="159"/>
    </row>
    <row r="87" spans="1:10">
      <c r="A87" s="245" t="s">
        <v>2371</v>
      </c>
      <c r="B87" s="246" t="s">
        <v>7302</v>
      </c>
      <c r="C87" s="247">
        <v>0</v>
      </c>
      <c r="D87" s="247">
        <v>0</v>
      </c>
      <c r="E87" s="98">
        <v>0</v>
      </c>
      <c r="F87" s="98">
        <v>2</v>
      </c>
      <c r="G87" s="248">
        <f t="shared" si="4"/>
        <v>0</v>
      </c>
      <c r="H87" s="248">
        <f t="shared" si="5"/>
        <v>2</v>
      </c>
      <c r="I87" s="260"/>
      <c r="J87" s="159"/>
    </row>
    <row r="88" spans="1:10">
      <c r="A88" s="245" t="s">
        <v>2489</v>
      </c>
      <c r="B88" s="246" t="s">
        <v>2490</v>
      </c>
      <c r="C88" s="247">
        <v>437</v>
      </c>
      <c r="D88" s="247">
        <v>427</v>
      </c>
      <c r="E88" s="98">
        <v>1215</v>
      </c>
      <c r="F88" s="98">
        <v>1211</v>
      </c>
      <c r="G88" s="248">
        <f t="shared" si="4"/>
        <v>1652</v>
      </c>
      <c r="H88" s="248">
        <f t="shared" si="5"/>
        <v>1638</v>
      </c>
      <c r="I88" s="260"/>
      <c r="J88" s="159"/>
    </row>
    <row r="89" spans="1:10">
      <c r="A89" s="3606" t="s">
        <v>15</v>
      </c>
      <c r="B89" s="3607"/>
      <c r="C89" s="270">
        <f t="shared" ref="C89:H89" si="6">SUM(C9:C88)</f>
        <v>1055</v>
      </c>
      <c r="D89" s="270">
        <f t="shared" si="6"/>
        <v>1065</v>
      </c>
      <c r="E89" s="270">
        <f t="shared" si="6"/>
        <v>2958</v>
      </c>
      <c r="F89" s="270">
        <f t="shared" si="6"/>
        <v>3024</v>
      </c>
      <c r="G89" s="270">
        <f t="shared" si="6"/>
        <v>4013</v>
      </c>
      <c r="H89" s="270">
        <f t="shared" si="6"/>
        <v>4089</v>
      </c>
      <c r="I89" s="274"/>
      <c r="J89" s="274"/>
    </row>
    <row r="90" spans="1:10">
      <c r="A90" s="3547" t="s">
        <v>2245</v>
      </c>
      <c r="B90" s="3548"/>
      <c r="C90" s="119"/>
      <c r="D90" s="119"/>
      <c r="E90" s="119"/>
      <c r="F90" s="119"/>
      <c r="G90" s="119"/>
      <c r="H90" s="119"/>
    </row>
    <row r="91" spans="1:10">
      <c r="A91" s="11" t="s">
        <v>2246</v>
      </c>
      <c r="B91" s="1359" t="s">
        <v>2247</v>
      </c>
      <c r="C91" s="248">
        <v>46</v>
      </c>
      <c r="D91" s="248">
        <v>44</v>
      </c>
      <c r="E91" s="271">
        <v>0</v>
      </c>
      <c r="F91" s="271">
        <v>0</v>
      </c>
      <c r="G91" s="248">
        <f t="shared" ref="G91:H99" si="7">C91+E91</f>
        <v>46</v>
      </c>
      <c r="H91" s="248">
        <f t="shared" si="7"/>
        <v>44</v>
      </c>
      <c r="I91" s="159"/>
      <c r="J91" s="159"/>
    </row>
    <row r="92" spans="1:10">
      <c r="A92" s="11" t="s">
        <v>2248</v>
      </c>
      <c r="B92" s="1359" t="s">
        <v>2249</v>
      </c>
      <c r="C92" s="248">
        <v>14</v>
      </c>
      <c r="D92" s="248">
        <v>12</v>
      </c>
      <c r="E92" s="271">
        <v>0</v>
      </c>
      <c r="F92" s="271">
        <v>0</v>
      </c>
      <c r="G92" s="248">
        <f t="shared" si="7"/>
        <v>14</v>
      </c>
      <c r="H92" s="248">
        <f t="shared" si="7"/>
        <v>12</v>
      </c>
      <c r="I92" s="159"/>
      <c r="J92" s="159"/>
    </row>
    <row r="93" spans="1:10">
      <c r="A93" s="20" t="s">
        <v>2250</v>
      </c>
      <c r="B93" s="1354" t="s">
        <v>2251</v>
      </c>
      <c r="C93" s="119"/>
      <c r="D93" s="119"/>
      <c r="E93" s="119"/>
      <c r="F93" s="119"/>
      <c r="G93" s="119"/>
      <c r="H93" s="119"/>
    </row>
    <row r="94" spans="1:10">
      <c r="A94" s="20" t="s">
        <v>2252</v>
      </c>
      <c r="B94" s="1354" t="s">
        <v>2253</v>
      </c>
      <c r="C94" s="119"/>
      <c r="D94" s="119"/>
      <c r="E94" s="119"/>
      <c r="F94" s="119"/>
      <c r="G94" s="119"/>
      <c r="H94" s="119"/>
    </row>
    <row r="95" spans="1:10">
      <c r="A95" s="20" t="s">
        <v>2254</v>
      </c>
      <c r="B95" s="1354" t="s">
        <v>2255</v>
      </c>
      <c r="C95" s="119"/>
      <c r="D95" s="119"/>
      <c r="E95" s="119"/>
      <c r="F95" s="119"/>
      <c r="G95" s="119"/>
      <c r="H95" s="119"/>
    </row>
    <row r="96" spans="1:10">
      <c r="A96" s="20" t="s">
        <v>2256</v>
      </c>
      <c r="B96" s="1354" t="s">
        <v>2257</v>
      </c>
      <c r="C96" s="119"/>
      <c r="D96" s="119"/>
      <c r="E96" s="119"/>
      <c r="F96" s="119"/>
      <c r="G96" s="119"/>
      <c r="H96" s="119"/>
    </row>
    <row r="97" spans="1:10" ht="36">
      <c r="A97" s="20" t="s">
        <v>2258</v>
      </c>
      <c r="B97" s="1354" t="s">
        <v>2259</v>
      </c>
      <c r="C97" s="119"/>
      <c r="D97" s="119"/>
      <c r="E97" s="119"/>
      <c r="F97" s="119"/>
      <c r="G97" s="119"/>
      <c r="H97" s="119"/>
    </row>
    <row r="98" spans="1:10" ht="48">
      <c r="A98" s="20" t="s">
        <v>2260</v>
      </c>
      <c r="B98" s="1354" t="s">
        <v>2261</v>
      </c>
      <c r="C98" s="119"/>
      <c r="D98" s="119"/>
      <c r="E98" s="119"/>
      <c r="F98" s="119"/>
      <c r="G98" s="119"/>
      <c r="H98" s="119"/>
    </row>
    <row r="99" spans="1:10">
      <c r="A99" s="3566" t="s">
        <v>2262</v>
      </c>
      <c r="B99" s="3567"/>
      <c r="C99" s="247">
        <f>SUM(C91:C92)</f>
        <v>60</v>
      </c>
      <c r="D99" s="247">
        <f>SUM(D91:D92)</f>
        <v>56</v>
      </c>
      <c r="E99" s="247">
        <f>SUM(E91:E92)</f>
        <v>0</v>
      </c>
      <c r="F99" s="247">
        <f>SUM(F91:F92)</f>
        <v>0</v>
      </c>
      <c r="G99" s="247">
        <f t="shared" si="7"/>
        <v>60</v>
      </c>
      <c r="H99" s="247">
        <f t="shared" si="7"/>
        <v>56</v>
      </c>
      <c r="I99" s="274"/>
      <c r="J99" s="274"/>
    </row>
    <row r="100" spans="1:10">
      <c r="A100" s="3606" t="s">
        <v>2263</v>
      </c>
      <c r="B100" s="3607"/>
      <c r="C100" s="272">
        <f t="shared" ref="C100:H100" si="8">C89+C99</f>
        <v>1115</v>
      </c>
      <c r="D100" s="272">
        <f t="shared" si="8"/>
        <v>1121</v>
      </c>
      <c r="E100" s="272">
        <f t="shared" si="8"/>
        <v>2958</v>
      </c>
      <c r="F100" s="272">
        <f t="shared" si="8"/>
        <v>3024</v>
      </c>
      <c r="G100" s="272">
        <f t="shared" si="8"/>
        <v>4073</v>
      </c>
      <c r="H100" s="272">
        <f t="shared" si="8"/>
        <v>4145</v>
      </c>
      <c r="I100" s="274"/>
      <c r="J100" s="274"/>
    </row>
    <row r="101" spans="1:10">
      <c r="A101" s="127"/>
      <c r="B101" s="127"/>
      <c r="C101" s="127"/>
      <c r="D101" s="127"/>
      <c r="E101" s="127"/>
      <c r="F101" s="127"/>
      <c r="G101" s="127"/>
      <c r="H101" s="127"/>
    </row>
    <row r="102" spans="1:10">
      <c r="A102" s="127"/>
      <c r="B102" s="127"/>
      <c r="C102" s="127"/>
      <c r="D102" s="127"/>
      <c r="E102" s="127"/>
      <c r="F102" s="127"/>
      <c r="G102" s="127"/>
      <c r="H102" s="127"/>
    </row>
    <row r="103" spans="1:10">
      <c r="A103" s="127"/>
      <c r="B103" s="127"/>
      <c r="C103" s="127"/>
      <c r="D103" s="127"/>
      <c r="E103" s="127"/>
      <c r="F103" s="127"/>
      <c r="G103" s="127"/>
      <c r="H103" s="127"/>
    </row>
    <row r="104" spans="1:10">
      <c r="A104" s="127"/>
      <c r="B104" s="127"/>
      <c r="C104" s="127"/>
      <c r="D104" s="127"/>
      <c r="E104" s="127"/>
      <c r="F104" s="127"/>
      <c r="G104" s="127"/>
      <c r="H104" s="127"/>
    </row>
    <row r="105" spans="1:10">
      <c r="A105" s="127"/>
      <c r="B105" s="127"/>
      <c r="C105" s="127"/>
      <c r="D105" s="127"/>
      <c r="E105" s="127"/>
      <c r="F105" s="127"/>
      <c r="G105" s="127"/>
      <c r="H105" s="127"/>
    </row>
    <row r="106" spans="1:10">
      <c r="A106" s="127"/>
      <c r="B106" s="127"/>
      <c r="C106" s="127"/>
      <c r="D106" s="127"/>
      <c r="E106" s="127"/>
      <c r="F106" s="127"/>
      <c r="G106" s="127"/>
      <c r="H106" s="127"/>
    </row>
    <row r="107" spans="1:10">
      <c r="A107" s="127"/>
      <c r="B107" s="127"/>
      <c r="C107" s="127"/>
      <c r="D107" s="127"/>
      <c r="E107" s="127"/>
      <c r="F107" s="127"/>
      <c r="G107" s="127"/>
      <c r="H107" s="127"/>
    </row>
    <row r="108" spans="1:10">
      <c r="A108" s="127"/>
      <c r="B108" s="127"/>
      <c r="C108" s="127"/>
      <c r="D108" s="127"/>
      <c r="E108" s="127"/>
      <c r="F108" s="127"/>
      <c r="G108" s="127"/>
      <c r="H108" s="127"/>
    </row>
    <row r="109" spans="1:10">
      <c r="A109" s="127"/>
      <c r="B109" s="127"/>
      <c r="C109" s="127"/>
      <c r="D109" s="127"/>
      <c r="E109" s="127"/>
      <c r="F109" s="127"/>
      <c r="G109" s="127"/>
      <c r="H109" s="127"/>
    </row>
    <row r="110" spans="1:10">
      <c r="A110" s="127"/>
      <c r="B110" s="127"/>
      <c r="C110" s="127"/>
      <c r="D110" s="127"/>
      <c r="E110" s="127"/>
      <c r="F110" s="127"/>
      <c r="G110" s="127"/>
      <c r="H110" s="127"/>
    </row>
    <row r="111" spans="1:10">
      <c r="A111" s="127"/>
      <c r="B111" s="127"/>
      <c r="C111" s="127"/>
      <c r="D111" s="127"/>
      <c r="E111" s="127"/>
      <c r="F111" s="127"/>
      <c r="G111" s="127"/>
      <c r="H111" s="127"/>
    </row>
    <row r="112" spans="1:10">
      <c r="A112" s="127"/>
      <c r="B112" s="127"/>
      <c r="C112" s="127"/>
      <c r="D112" s="127"/>
      <c r="E112" s="127"/>
      <c r="F112" s="127"/>
      <c r="G112" s="127"/>
      <c r="H112" s="127"/>
    </row>
    <row r="113" spans="1:8">
      <c r="A113" s="127"/>
      <c r="B113" s="127"/>
      <c r="C113" s="127"/>
      <c r="D113" s="127"/>
      <c r="E113" s="127"/>
      <c r="F113" s="127"/>
      <c r="G113" s="127"/>
      <c r="H113" s="127"/>
    </row>
    <row r="114" spans="1:8">
      <c r="A114" s="127"/>
      <c r="B114" s="127"/>
      <c r="C114" s="127"/>
      <c r="D114" s="127"/>
      <c r="E114" s="127"/>
      <c r="F114" s="127"/>
      <c r="G114" s="127"/>
      <c r="H114" s="127"/>
    </row>
    <row r="115" spans="1:8">
      <c r="A115" s="127"/>
      <c r="B115" s="127"/>
      <c r="C115" s="127"/>
      <c r="D115" s="127"/>
      <c r="E115" s="127"/>
      <c r="F115" s="127"/>
      <c r="G115" s="127"/>
      <c r="H115" s="127"/>
    </row>
    <row r="116" spans="1:8">
      <c r="A116" s="127"/>
      <c r="B116" s="127"/>
      <c r="C116" s="127"/>
      <c r="D116" s="127"/>
      <c r="E116" s="127"/>
      <c r="F116" s="127"/>
      <c r="G116" s="127"/>
      <c r="H116" s="127"/>
    </row>
    <row r="117" spans="1:8">
      <c r="A117" s="127"/>
      <c r="B117" s="127"/>
      <c r="C117" s="127"/>
      <c r="D117" s="127"/>
      <c r="E117" s="127"/>
      <c r="F117" s="127"/>
      <c r="G117" s="127"/>
      <c r="H117" s="127"/>
    </row>
    <row r="118" spans="1:8">
      <c r="A118" s="127"/>
      <c r="B118" s="127"/>
      <c r="C118" s="127"/>
      <c r="D118" s="127"/>
      <c r="E118" s="127"/>
      <c r="F118" s="127"/>
      <c r="G118" s="127"/>
      <c r="H118" s="127"/>
    </row>
    <row r="119" spans="1:8">
      <c r="A119" s="127"/>
      <c r="B119" s="127"/>
      <c r="C119" s="127"/>
      <c r="D119" s="127"/>
      <c r="E119" s="127"/>
      <c r="F119" s="127"/>
      <c r="G119" s="127"/>
      <c r="H119" s="127"/>
    </row>
    <row r="120" spans="1:8">
      <c r="A120" s="127"/>
      <c r="B120" s="127"/>
      <c r="C120" s="127"/>
      <c r="D120" s="127"/>
      <c r="E120" s="127"/>
      <c r="F120" s="127"/>
      <c r="G120" s="127"/>
      <c r="H120" s="127"/>
    </row>
    <row r="121" spans="1:8">
      <c r="A121" s="127"/>
      <c r="B121" s="127"/>
      <c r="C121" s="127"/>
      <c r="D121" s="127"/>
      <c r="E121" s="127"/>
      <c r="F121" s="127"/>
      <c r="G121" s="127"/>
      <c r="H121" s="127"/>
    </row>
    <row r="122" spans="1:8">
      <c r="A122" s="127"/>
      <c r="B122" s="127"/>
      <c r="C122" s="127"/>
      <c r="D122" s="127"/>
      <c r="E122" s="127"/>
      <c r="F122" s="127"/>
      <c r="G122" s="127"/>
      <c r="H122" s="127"/>
    </row>
    <row r="123" spans="1:8">
      <c r="A123" s="127"/>
      <c r="B123" s="127"/>
      <c r="C123" s="127"/>
      <c r="D123" s="127"/>
      <c r="E123" s="127"/>
      <c r="F123" s="127"/>
      <c r="G123" s="127"/>
      <c r="H123" s="127"/>
    </row>
    <row r="124" spans="1:8">
      <c r="A124" s="127"/>
      <c r="B124" s="127"/>
      <c r="C124" s="127"/>
      <c r="D124" s="127"/>
      <c r="E124" s="127"/>
      <c r="F124" s="127"/>
      <c r="G124" s="127"/>
      <c r="H124" s="127"/>
    </row>
    <row r="125" spans="1:8">
      <c r="A125" s="127"/>
      <c r="B125" s="127"/>
      <c r="C125" s="127"/>
      <c r="D125" s="127"/>
      <c r="E125" s="127"/>
      <c r="F125" s="127"/>
      <c r="G125" s="127"/>
      <c r="H125" s="127"/>
    </row>
    <row r="126" spans="1:8">
      <c r="A126" s="127"/>
      <c r="B126" s="127"/>
      <c r="C126" s="127"/>
      <c r="D126" s="127"/>
      <c r="E126" s="127"/>
      <c r="F126" s="127"/>
      <c r="G126" s="127"/>
      <c r="H126" s="127"/>
    </row>
    <row r="127" spans="1:8">
      <c r="A127" s="127"/>
      <c r="B127" s="127"/>
      <c r="C127" s="127"/>
      <c r="D127" s="127"/>
      <c r="E127" s="127"/>
      <c r="F127" s="127"/>
      <c r="G127" s="127"/>
      <c r="H127" s="127"/>
    </row>
    <row r="128" spans="1:8">
      <c r="A128" s="127"/>
      <c r="B128" s="127"/>
      <c r="C128" s="127"/>
      <c r="D128" s="127"/>
      <c r="E128" s="127"/>
      <c r="F128" s="127"/>
      <c r="G128" s="127"/>
      <c r="H128" s="127"/>
    </row>
    <row r="129" spans="1:8">
      <c r="A129" s="127"/>
      <c r="B129" s="127"/>
      <c r="C129" s="127"/>
      <c r="D129" s="127"/>
      <c r="E129" s="127"/>
      <c r="F129" s="127"/>
      <c r="G129" s="127"/>
      <c r="H129" s="127"/>
    </row>
    <row r="130" spans="1:8">
      <c r="A130" s="127"/>
      <c r="B130" s="127"/>
      <c r="C130" s="127"/>
      <c r="D130" s="127"/>
      <c r="E130" s="127"/>
      <c r="F130" s="127"/>
      <c r="G130" s="127"/>
      <c r="H130" s="127"/>
    </row>
    <row r="131" spans="1:8">
      <c r="A131" s="127"/>
      <c r="B131" s="127"/>
      <c r="C131" s="127"/>
      <c r="D131" s="127"/>
      <c r="E131" s="127"/>
      <c r="F131" s="127"/>
      <c r="G131" s="127"/>
      <c r="H131" s="127"/>
    </row>
    <row r="132" spans="1:8">
      <c r="A132" s="127"/>
      <c r="B132" s="127"/>
      <c r="C132" s="127"/>
      <c r="D132" s="127"/>
      <c r="E132" s="127"/>
      <c r="F132" s="127"/>
      <c r="G132" s="127"/>
      <c r="H132" s="127"/>
    </row>
    <row r="133" spans="1:8">
      <c r="A133" s="127"/>
      <c r="B133" s="127"/>
      <c r="C133" s="127"/>
      <c r="D133" s="127"/>
      <c r="E133" s="127"/>
      <c r="F133" s="127"/>
      <c r="G133" s="127"/>
      <c r="H133" s="127"/>
    </row>
    <row r="134" spans="1:8">
      <c r="A134" s="127"/>
      <c r="B134" s="127"/>
      <c r="C134" s="127"/>
      <c r="D134" s="127"/>
      <c r="E134" s="127"/>
      <c r="F134" s="127"/>
      <c r="G134" s="127"/>
      <c r="H134" s="127"/>
    </row>
    <row r="135" spans="1:8">
      <c r="A135" s="127"/>
      <c r="B135" s="127"/>
      <c r="C135" s="127"/>
      <c r="D135" s="127"/>
      <c r="E135" s="127"/>
      <c r="F135" s="127"/>
      <c r="G135" s="127"/>
      <c r="H135" s="127"/>
    </row>
    <row r="136" spans="1:8">
      <c r="A136" s="127"/>
      <c r="B136" s="127"/>
      <c r="C136" s="127"/>
      <c r="D136" s="127"/>
      <c r="E136" s="127"/>
      <c r="F136" s="127"/>
      <c r="G136" s="127"/>
      <c r="H136" s="127"/>
    </row>
    <row r="137" spans="1:8">
      <c r="A137" s="127"/>
      <c r="B137" s="127"/>
      <c r="C137" s="127"/>
      <c r="D137" s="127"/>
      <c r="E137" s="127"/>
      <c r="F137" s="127"/>
      <c r="G137" s="127"/>
      <c r="H137" s="127"/>
    </row>
    <row r="138" spans="1:8">
      <c r="A138" s="127"/>
      <c r="B138" s="127"/>
      <c r="C138" s="127"/>
      <c r="D138" s="127"/>
      <c r="E138" s="127"/>
      <c r="F138" s="127"/>
      <c r="G138" s="127"/>
      <c r="H138" s="127"/>
    </row>
    <row r="139" spans="1:8">
      <c r="A139" s="127"/>
      <c r="B139" s="127"/>
      <c r="C139" s="127"/>
      <c r="D139" s="127"/>
      <c r="E139" s="127"/>
      <c r="F139" s="127"/>
      <c r="G139" s="127"/>
      <c r="H139" s="127"/>
    </row>
    <row r="140" spans="1:8">
      <c r="A140" s="127"/>
      <c r="B140" s="127"/>
      <c r="C140" s="127"/>
      <c r="D140" s="127"/>
      <c r="E140" s="127"/>
      <c r="F140" s="127"/>
      <c r="G140" s="127"/>
      <c r="H140" s="127"/>
    </row>
    <row r="141" spans="1:8">
      <c r="A141" s="127"/>
      <c r="B141" s="127"/>
      <c r="C141" s="127"/>
      <c r="D141" s="127"/>
      <c r="E141" s="127"/>
      <c r="F141" s="127"/>
      <c r="G141" s="127"/>
      <c r="H141" s="127"/>
    </row>
    <row r="142" spans="1:8">
      <c r="A142" s="127"/>
      <c r="B142" s="127"/>
      <c r="C142" s="127"/>
      <c r="D142" s="127"/>
      <c r="E142" s="127"/>
      <c r="F142" s="127"/>
      <c r="G142" s="127"/>
      <c r="H142" s="127"/>
    </row>
    <row r="143" spans="1:8">
      <c r="A143" s="127"/>
      <c r="B143" s="127"/>
      <c r="C143" s="127"/>
      <c r="D143" s="127"/>
      <c r="E143" s="127"/>
      <c r="F143" s="127"/>
      <c r="G143" s="127"/>
      <c r="H143" s="127"/>
    </row>
    <row r="144" spans="1:8">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0">
    <mergeCell ref="A90:B90"/>
    <mergeCell ref="A99:B99"/>
    <mergeCell ref="A100:B100"/>
    <mergeCell ref="A6:A7"/>
    <mergeCell ref="B6:B7"/>
    <mergeCell ref="C6:D6"/>
    <mergeCell ref="E6:F6"/>
    <mergeCell ref="G6:H6"/>
    <mergeCell ref="A8:B8"/>
    <mergeCell ref="A89:B89"/>
  </mergeCells>
  <conditionalFormatting sqref="A65">
    <cfRule type="duplicateValues" dxfId="154" priority="9"/>
    <cfRule type="duplicateValues" dxfId="153" priority="10"/>
    <cfRule type="duplicateValues" dxfId="152" priority="11"/>
    <cfRule type="duplicateValues" dxfId="151" priority="12"/>
  </conditionalFormatting>
  <conditionalFormatting sqref="A90">
    <cfRule type="duplicateValues" dxfId="150" priority="1"/>
    <cfRule type="duplicateValues" dxfId="149" priority="2"/>
  </conditionalFormatting>
  <conditionalFormatting sqref="A93:A98">
    <cfRule type="duplicateValues" dxfId="148" priority="14"/>
    <cfRule type="duplicateValues" dxfId="147" priority="15"/>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329"/>
  <sheetViews>
    <sheetView workbookViewId="0">
      <pane ySplit="7" topLeftCell="A8" activePane="bottomLeft" state="frozen"/>
      <selection pane="bottomLeft" activeCell="O20" sqref="O20"/>
    </sheetView>
  </sheetViews>
  <sheetFormatPr defaultColWidth="9" defaultRowHeight="15"/>
  <cols>
    <col min="2" max="2" width="60.7109375" customWidth="1"/>
    <col min="3" max="3" width="10.28515625" customWidth="1"/>
    <col min="4" max="4" width="10.28515625" style="133" customWidth="1"/>
    <col min="5" max="5" width="10.28515625" customWidth="1"/>
    <col min="6" max="6" width="10.28515625" style="133" customWidth="1"/>
    <col min="7" max="7" width="10.28515625" customWidth="1"/>
    <col min="8" max="8" width="10.28515625" style="133" customWidth="1"/>
  </cols>
  <sheetData>
    <row r="1" spans="1:9">
      <c r="A1" s="80"/>
      <c r="B1" s="86" t="s">
        <v>0</v>
      </c>
      <c r="C1" s="134" t="s">
        <v>251</v>
      </c>
      <c r="D1" s="135"/>
      <c r="E1" s="83"/>
      <c r="F1" s="135"/>
      <c r="G1" s="136"/>
      <c r="H1" s="135"/>
    </row>
    <row r="2" spans="1:9">
      <c r="A2" s="80"/>
      <c r="B2" s="86" t="s">
        <v>2</v>
      </c>
      <c r="C2" s="135" t="s">
        <v>295</v>
      </c>
      <c r="D2" s="135"/>
      <c r="E2" s="83"/>
      <c r="F2" s="135"/>
      <c r="G2" s="136"/>
      <c r="H2" s="135"/>
    </row>
    <row r="3" spans="1:9">
      <c r="A3" s="80"/>
      <c r="B3" s="86" t="s">
        <v>1787</v>
      </c>
      <c r="C3" s="137" t="s">
        <v>1788</v>
      </c>
      <c r="D3" s="137"/>
      <c r="E3" s="83"/>
      <c r="F3" s="137"/>
      <c r="G3" s="136"/>
      <c r="H3" s="137"/>
    </row>
    <row r="4" spans="1:9">
      <c r="A4" s="80"/>
      <c r="B4" s="86" t="s">
        <v>315</v>
      </c>
      <c r="C4" s="137" t="s">
        <v>65</v>
      </c>
      <c r="D4" s="137"/>
      <c r="E4" s="83"/>
      <c r="F4" s="137"/>
      <c r="G4" s="136"/>
      <c r="H4" s="137"/>
    </row>
    <row r="5" spans="1:9">
      <c r="A5" s="123"/>
      <c r="B5" s="138"/>
      <c r="C5" s="139"/>
      <c r="D5" s="139"/>
      <c r="E5" s="84"/>
      <c r="F5" s="139"/>
      <c r="G5" s="136"/>
      <c r="H5" s="139"/>
    </row>
    <row r="6" spans="1:9">
      <c r="A6" s="3554" t="s">
        <v>276</v>
      </c>
      <c r="B6" s="3554" t="s">
        <v>277</v>
      </c>
      <c r="C6" s="3598" t="s">
        <v>255</v>
      </c>
      <c r="D6" s="3598"/>
      <c r="E6" s="3604" t="s">
        <v>256</v>
      </c>
      <c r="F6" s="3604"/>
      <c r="G6" s="3598" t="s">
        <v>144</v>
      </c>
      <c r="H6" s="3598"/>
      <c r="I6" s="159"/>
    </row>
    <row r="7" spans="1:9" ht="24">
      <c r="A7" s="3555"/>
      <c r="B7" s="3555"/>
      <c r="C7" s="78" t="s">
        <v>190</v>
      </c>
      <c r="D7" s="7" t="s">
        <v>257</v>
      </c>
      <c r="E7" s="78" t="s">
        <v>190</v>
      </c>
      <c r="F7" s="7" t="s">
        <v>257</v>
      </c>
      <c r="G7" s="78" t="s">
        <v>190</v>
      </c>
      <c r="H7" s="7" t="s">
        <v>257</v>
      </c>
      <c r="I7" s="159"/>
    </row>
    <row r="8" spans="1:9">
      <c r="A8" s="3556" t="s">
        <v>1799</v>
      </c>
      <c r="B8" s="3557"/>
      <c r="C8" s="140"/>
      <c r="D8" s="140"/>
      <c r="E8" s="141"/>
      <c r="F8" s="140"/>
      <c r="G8" s="142"/>
      <c r="H8" s="143"/>
      <c r="I8" s="159"/>
    </row>
    <row r="9" spans="1:9">
      <c r="A9" s="144" t="s">
        <v>7303</v>
      </c>
      <c r="B9" s="145" t="s">
        <v>7304</v>
      </c>
      <c r="C9" s="146"/>
      <c r="D9" s="146"/>
      <c r="E9" s="147">
        <v>0</v>
      </c>
      <c r="F9" s="146">
        <v>1</v>
      </c>
      <c r="G9" s="148">
        <f t="shared" ref="G9:G72" si="0">C9+E9</f>
        <v>0</v>
      </c>
      <c r="H9" s="148">
        <f t="shared" ref="H9:H72" si="1">D9+F9</f>
        <v>1</v>
      </c>
      <c r="I9" s="160"/>
    </row>
    <row r="10" spans="1:9">
      <c r="A10" s="149" t="s">
        <v>3975</v>
      </c>
      <c r="B10" s="145" t="s">
        <v>1863</v>
      </c>
      <c r="C10" s="146"/>
      <c r="D10" s="146"/>
      <c r="E10" s="142">
        <v>12</v>
      </c>
      <c r="F10" s="146">
        <v>11</v>
      </c>
      <c r="G10" s="148">
        <f t="shared" si="0"/>
        <v>12</v>
      </c>
      <c r="H10" s="148">
        <f t="shared" si="1"/>
        <v>11</v>
      </c>
      <c r="I10" s="160"/>
    </row>
    <row r="11" spans="1:9">
      <c r="A11" s="149" t="s">
        <v>3977</v>
      </c>
      <c r="B11" s="145" t="s">
        <v>1873</v>
      </c>
      <c r="C11" s="146"/>
      <c r="D11" s="146"/>
      <c r="E11" s="142">
        <v>12</v>
      </c>
      <c r="F11" s="146">
        <v>12</v>
      </c>
      <c r="G11" s="148">
        <f t="shared" si="0"/>
        <v>12</v>
      </c>
      <c r="H11" s="148">
        <f t="shared" si="1"/>
        <v>12</v>
      </c>
      <c r="I11" s="160"/>
    </row>
    <row r="12" spans="1:9">
      <c r="A12" s="149" t="s">
        <v>2097</v>
      </c>
      <c r="B12" s="145" t="s">
        <v>1881</v>
      </c>
      <c r="C12" s="146"/>
      <c r="D12" s="146"/>
      <c r="E12" s="142">
        <v>52</v>
      </c>
      <c r="F12" s="146">
        <v>51</v>
      </c>
      <c r="G12" s="148">
        <f t="shared" si="0"/>
        <v>52</v>
      </c>
      <c r="H12" s="148">
        <f t="shared" si="1"/>
        <v>51</v>
      </c>
      <c r="I12" s="160"/>
    </row>
    <row r="13" spans="1:9">
      <c r="A13" s="149" t="s">
        <v>2613</v>
      </c>
      <c r="B13" s="150" t="s">
        <v>2614</v>
      </c>
      <c r="C13" s="146"/>
      <c r="D13" s="146"/>
      <c r="E13" s="142">
        <v>18</v>
      </c>
      <c r="F13" s="146">
        <v>19</v>
      </c>
      <c r="G13" s="148">
        <f t="shared" si="0"/>
        <v>18</v>
      </c>
      <c r="H13" s="148">
        <f t="shared" si="1"/>
        <v>19</v>
      </c>
      <c r="I13" s="160"/>
    </row>
    <row r="14" spans="1:9" ht="24">
      <c r="A14" s="149" t="s">
        <v>3489</v>
      </c>
      <c r="B14" s="10" t="s">
        <v>3490</v>
      </c>
      <c r="C14" s="146"/>
      <c r="D14" s="146"/>
      <c r="E14" s="142">
        <v>7</v>
      </c>
      <c r="F14" s="146">
        <v>8</v>
      </c>
      <c r="G14" s="148">
        <f t="shared" si="0"/>
        <v>7</v>
      </c>
      <c r="H14" s="148">
        <f t="shared" si="1"/>
        <v>8</v>
      </c>
      <c r="I14" s="160"/>
    </row>
    <row r="15" spans="1:9" ht="24">
      <c r="A15" s="151" t="s">
        <v>2617</v>
      </c>
      <c r="B15" s="152" t="s">
        <v>2618</v>
      </c>
      <c r="C15" s="146"/>
      <c r="D15" s="146"/>
      <c r="E15" s="142">
        <v>2</v>
      </c>
      <c r="F15" s="146">
        <v>3</v>
      </c>
      <c r="G15" s="148">
        <f t="shared" si="0"/>
        <v>2</v>
      </c>
      <c r="H15" s="148">
        <f t="shared" si="1"/>
        <v>3</v>
      </c>
      <c r="I15" s="160"/>
    </row>
    <row r="16" spans="1:9">
      <c r="A16" s="153" t="s">
        <v>4308</v>
      </c>
      <c r="B16" s="154" t="s">
        <v>4309</v>
      </c>
      <c r="C16" s="146"/>
      <c r="D16" s="146"/>
      <c r="E16" s="142">
        <v>0</v>
      </c>
      <c r="F16" s="146">
        <v>1</v>
      </c>
      <c r="G16" s="148">
        <f t="shared" si="0"/>
        <v>0</v>
      </c>
      <c r="H16" s="148">
        <f t="shared" si="1"/>
        <v>1</v>
      </c>
      <c r="I16" s="160"/>
    </row>
    <row r="17" spans="1:9">
      <c r="A17" s="153" t="s">
        <v>6301</v>
      </c>
      <c r="B17" s="154" t="s">
        <v>6302</v>
      </c>
      <c r="C17" s="146"/>
      <c r="D17" s="146"/>
      <c r="E17" s="142">
        <v>0</v>
      </c>
      <c r="F17" s="146">
        <v>1</v>
      </c>
      <c r="G17" s="148">
        <f t="shared" si="0"/>
        <v>0</v>
      </c>
      <c r="H17" s="148">
        <f t="shared" si="1"/>
        <v>1</v>
      </c>
      <c r="I17" s="160"/>
    </row>
    <row r="18" spans="1:9">
      <c r="A18" s="153" t="s">
        <v>2619</v>
      </c>
      <c r="B18" s="154" t="s">
        <v>2620</v>
      </c>
      <c r="C18" s="146"/>
      <c r="D18" s="146"/>
      <c r="E18" s="142">
        <v>1</v>
      </c>
      <c r="F18" s="146">
        <v>1</v>
      </c>
      <c r="G18" s="148">
        <f t="shared" si="0"/>
        <v>1</v>
      </c>
      <c r="H18" s="148">
        <f t="shared" si="1"/>
        <v>1</v>
      </c>
      <c r="I18" s="160"/>
    </row>
    <row r="19" spans="1:9">
      <c r="A19" s="149" t="s">
        <v>2621</v>
      </c>
      <c r="B19" s="10" t="s">
        <v>2622</v>
      </c>
      <c r="C19" s="146"/>
      <c r="D19" s="146"/>
      <c r="E19" s="142">
        <v>0</v>
      </c>
      <c r="F19" s="146">
        <v>1</v>
      </c>
      <c r="G19" s="148">
        <f t="shared" si="0"/>
        <v>0</v>
      </c>
      <c r="H19" s="148">
        <f t="shared" si="1"/>
        <v>1</v>
      </c>
      <c r="I19" s="160"/>
    </row>
    <row r="20" spans="1:9">
      <c r="A20" s="153" t="s">
        <v>3084</v>
      </c>
      <c r="B20" s="154" t="s">
        <v>3085</v>
      </c>
      <c r="C20" s="146"/>
      <c r="D20" s="146"/>
      <c r="E20" s="142">
        <v>1</v>
      </c>
      <c r="F20" s="146">
        <v>1</v>
      </c>
      <c r="G20" s="148">
        <f t="shared" si="0"/>
        <v>1</v>
      </c>
      <c r="H20" s="148">
        <f t="shared" si="1"/>
        <v>1</v>
      </c>
      <c r="I20" s="160"/>
    </row>
    <row r="21" spans="1:9">
      <c r="A21" s="151" t="s">
        <v>6067</v>
      </c>
      <c r="B21" s="152" t="s">
        <v>6068</v>
      </c>
      <c r="C21" s="146"/>
      <c r="D21" s="146"/>
      <c r="E21" s="142">
        <v>0</v>
      </c>
      <c r="F21" s="146">
        <v>1</v>
      </c>
      <c r="G21" s="148">
        <f t="shared" si="0"/>
        <v>0</v>
      </c>
      <c r="H21" s="148">
        <f t="shared" si="1"/>
        <v>1</v>
      </c>
      <c r="I21" s="160"/>
    </row>
    <row r="22" spans="1:9" ht="24">
      <c r="A22" s="149" t="s">
        <v>2977</v>
      </c>
      <c r="B22" s="150" t="s">
        <v>2978</v>
      </c>
      <c r="C22" s="146"/>
      <c r="D22" s="146"/>
      <c r="E22" s="142">
        <v>3</v>
      </c>
      <c r="F22" s="146">
        <v>3</v>
      </c>
      <c r="G22" s="148">
        <f t="shared" si="0"/>
        <v>3</v>
      </c>
      <c r="H22" s="148">
        <f t="shared" si="1"/>
        <v>3</v>
      </c>
      <c r="I22" s="160"/>
    </row>
    <row r="23" spans="1:9">
      <c r="A23" s="153" t="s">
        <v>2066</v>
      </c>
      <c r="B23" s="154" t="s">
        <v>2067</v>
      </c>
      <c r="C23" s="146"/>
      <c r="D23" s="146"/>
      <c r="E23" s="142">
        <v>0</v>
      </c>
      <c r="F23" s="146">
        <v>3</v>
      </c>
      <c r="G23" s="148">
        <f t="shared" si="0"/>
        <v>0</v>
      </c>
      <c r="H23" s="148">
        <f t="shared" si="1"/>
        <v>3</v>
      </c>
      <c r="I23" s="160"/>
    </row>
    <row r="24" spans="1:9">
      <c r="A24" s="153" t="s">
        <v>1804</v>
      </c>
      <c r="B24" s="154" t="s">
        <v>1805</v>
      </c>
      <c r="C24" s="146"/>
      <c r="D24" s="146"/>
      <c r="E24" s="142">
        <v>0</v>
      </c>
      <c r="F24" s="146">
        <v>1</v>
      </c>
      <c r="G24" s="148">
        <f t="shared" si="0"/>
        <v>0</v>
      </c>
      <c r="H24" s="148">
        <f t="shared" si="1"/>
        <v>1</v>
      </c>
      <c r="I24" s="160"/>
    </row>
    <row r="25" spans="1:9">
      <c r="A25" s="149" t="s">
        <v>1806</v>
      </c>
      <c r="B25" s="10" t="s">
        <v>1807</v>
      </c>
      <c r="C25" s="146"/>
      <c r="D25" s="146"/>
      <c r="E25" s="142">
        <v>4</v>
      </c>
      <c r="F25" s="146">
        <v>4</v>
      </c>
      <c r="G25" s="148">
        <f t="shared" si="0"/>
        <v>4</v>
      </c>
      <c r="H25" s="148">
        <f t="shared" si="1"/>
        <v>4</v>
      </c>
      <c r="I25" s="160"/>
    </row>
    <row r="26" spans="1:9">
      <c r="A26" s="151" t="s">
        <v>5649</v>
      </c>
      <c r="B26" s="152" t="s">
        <v>5650</v>
      </c>
      <c r="C26" s="146"/>
      <c r="D26" s="146"/>
      <c r="E26" s="142">
        <v>0</v>
      </c>
      <c r="F26" s="146">
        <v>1</v>
      </c>
      <c r="G26" s="148">
        <f t="shared" si="0"/>
        <v>0</v>
      </c>
      <c r="H26" s="148">
        <f t="shared" si="1"/>
        <v>1</v>
      </c>
      <c r="I26" s="160"/>
    </row>
    <row r="27" spans="1:9">
      <c r="A27" s="151" t="s">
        <v>5651</v>
      </c>
      <c r="B27" s="152" t="s">
        <v>5652</v>
      </c>
      <c r="C27" s="146"/>
      <c r="D27" s="146"/>
      <c r="E27" s="142">
        <v>0</v>
      </c>
      <c r="F27" s="146">
        <v>1</v>
      </c>
      <c r="G27" s="148">
        <f t="shared" si="0"/>
        <v>0</v>
      </c>
      <c r="H27" s="148">
        <f t="shared" si="1"/>
        <v>1</v>
      </c>
      <c r="I27" s="160"/>
    </row>
    <row r="28" spans="1:9">
      <c r="A28" s="151" t="s">
        <v>4953</v>
      </c>
      <c r="B28" s="155" t="s">
        <v>4954</v>
      </c>
      <c r="C28" s="147"/>
      <c r="D28" s="147"/>
      <c r="E28" s="142">
        <v>0</v>
      </c>
      <c r="F28" s="146">
        <v>3</v>
      </c>
      <c r="G28" s="148">
        <f t="shared" si="0"/>
        <v>0</v>
      </c>
      <c r="H28" s="148">
        <f t="shared" si="1"/>
        <v>3</v>
      </c>
      <c r="I28" s="160"/>
    </row>
    <row r="29" spans="1:9" ht="24">
      <c r="A29" s="153" t="s">
        <v>7305</v>
      </c>
      <c r="B29" s="154" t="s">
        <v>7306</v>
      </c>
      <c r="C29" s="146"/>
      <c r="D29" s="146"/>
      <c r="E29" s="142">
        <v>0</v>
      </c>
      <c r="F29" s="146">
        <v>1</v>
      </c>
      <c r="G29" s="148">
        <f t="shared" si="0"/>
        <v>0</v>
      </c>
      <c r="H29" s="148">
        <f t="shared" si="1"/>
        <v>1</v>
      </c>
      <c r="I29" s="160"/>
    </row>
    <row r="30" spans="1:9">
      <c r="A30" s="153" t="s">
        <v>3491</v>
      </c>
      <c r="B30" s="154" t="s">
        <v>3492</v>
      </c>
      <c r="C30" s="146"/>
      <c r="D30" s="146"/>
      <c r="E30" s="142">
        <v>0</v>
      </c>
      <c r="F30" s="146">
        <v>1</v>
      </c>
      <c r="G30" s="148">
        <f t="shared" si="0"/>
        <v>0</v>
      </c>
      <c r="H30" s="148">
        <f t="shared" si="1"/>
        <v>1</v>
      </c>
      <c r="I30" s="160"/>
    </row>
    <row r="31" spans="1:9">
      <c r="A31" s="149" t="s">
        <v>2979</v>
      </c>
      <c r="B31" s="10" t="s">
        <v>2980</v>
      </c>
      <c r="C31" s="146"/>
      <c r="D31" s="146"/>
      <c r="E31" s="142">
        <v>5</v>
      </c>
      <c r="F31" s="146">
        <v>5</v>
      </c>
      <c r="G31" s="148">
        <f t="shared" si="0"/>
        <v>5</v>
      </c>
      <c r="H31" s="148">
        <f t="shared" si="1"/>
        <v>5</v>
      </c>
      <c r="I31" s="160"/>
    </row>
    <row r="32" spans="1:9">
      <c r="A32" s="153" t="s">
        <v>2629</v>
      </c>
      <c r="B32" s="154" t="s">
        <v>2630</v>
      </c>
      <c r="C32" s="146"/>
      <c r="D32" s="146"/>
      <c r="E32" s="142">
        <v>8</v>
      </c>
      <c r="F32" s="146">
        <v>8</v>
      </c>
      <c r="G32" s="148">
        <f t="shared" si="0"/>
        <v>8</v>
      </c>
      <c r="H32" s="148">
        <f t="shared" si="1"/>
        <v>8</v>
      </c>
      <c r="I32" s="160"/>
    </row>
    <row r="33" spans="1:9">
      <c r="A33" s="153" t="s">
        <v>3092</v>
      </c>
      <c r="B33" s="154" t="s">
        <v>3093</v>
      </c>
      <c r="C33" s="146"/>
      <c r="D33" s="146"/>
      <c r="E33" s="142">
        <v>0</v>
      </c>
      <c r="F33" s="146">
        <v>1</v>
      </c>
      <c r="G33" s="148">
        <f t="shared" si="0"/>
        <v>0</v>
      </c>
      <c r="H33" s="148">
        <f t="shared" si="1"/>
        <v>1</v>
      </c>
      <c r="I33" s="160"/>
    </row>
    <row r="34" spans="1:9">
      <c r="A34" s="156" t="s">
        <v>3495</v>
      </c>
      <c r="B34" s="157" t="s">
        <v>3496</v>
      </c>
      <c r="C34" s="146"/>
      <c r="D34" s="146"/>
      <c r="E34" s="142">
        <v>4</v>
      </c>
      <c r="F34" s="146">
        <v>5</v>
      </c>
      <c r="G34" s="148">
        <f t="shared" si="0"/>
        <v>4</v>
      </c>
      <c r="H34" s="148">
        <f t="shared" si="1"/>
        <v>5</v>
      </c>
      <c r="I34" s="160"/>
    </row>
    <row r="35" spans="1:9">
      <c r="A35" s="149" t="s">
        <v>2633</v>
      </c>
      <c r="B35" s="158" t="s">
        <v>2634</v>
      </c>
      <c r="C35" s="146"/>
      <c r="D35" s="146"/>
      <c r="E35" s="142">
        <v>2</v>
      </c>
      <c r="F35" s="146">
        <v>3</v>
      </c>
      <c r="G35" s="148">
        <f t="shared" si="0"/>
        <v>2</v>
      </c>
      <c r="H35" s="148">
        <f t="shared" si="1"/>
        <v>3</v>
      </c>
      <c r="I35" s="160"/>
    </row>
    <row r="36" spans="1:9">
      <c r="A36" s="149" t="s">
        <v>3497</v>
      </c>
      <c r="B36" s="158" t="s">
        <v>3498</v>
      </c>
      <c r="C36" s="146"/>
      <c r="D36" s="146"/>
      <c r="E36" s="142">
        <v>4</v>
      </c>
      <c r="F36" s="146">
        <v>4</v>
      </c>
      <c r="G36" s="148">
        <f t="shared" si="0"/>
        <v>4</v>
      </c>
      <c r="H36" s="148">
        <f t="shared" si="1"/>
        <v>4</v>
      </c>
      <c r="I36" s="160"/>
    </row>
    <row r="37" spans="1:9">
      <c r="A37" s="149" t="s">
        <v>2635</v>
      </c>
      <c r="B37" s="158" t="s">
        <v>2636</v>
      </c>
      <c r="C37" s="146"/>
      <c r="D37" s="146"/>
      <c r="E37" s="142">
        <v>4</v>
      </c>
      <c r="F37" s="146">
        <v>1</v>
      </c>
      <c r="G37" s="148">
        <f t="shared" si="0"/>
        <v>4</v>
      </c>
      <c r="H37" s="148">
        <f t="shared" si="1"/>
        <v>1</v>
      </c>
      <c r="I37" s="160"/>
    </row>
    <row r="38" spans="1:9">
      <c r="A38" s="149" t="s">
        <v>2639</v>
      </c>
      <c r="B38" s="10" t="s">
        <v>2640</v>
      </c>
      <c r="C38" s="146"/>
      <c r="D38" s="146"/>
      <c r="E38" s="142">
        <v>0</v>
      </c>
      <c r="F38" s="146">
        <v>1</v>
      </c>
      <c r="G38" s="148">
        <f t="shared" si="0"/>
        <v>0</v>
      </c>
      <c r="H38" s="148">
        <f t="shared" si="1"/>
        <v>1</v>
      </c>
      <c r="I38" s="160"/>
    </row>
    <row r="39" spans="1:9">
      <c r="A39" s="153" t="s">
        <v>2641</v>
      </c>
      <c r="B39" s="154" t="s">
        <v>2642</v>
      </c>
      <c r="C39" s="146"/>
      <c r="D39" s="146"/>
      <c r="E39" s="142">
        <v>0</v>
      </c>
      <c r="F39" s="146">
        <v>1</v>
      </c>
      <c r="G39" s="148">
        <f t="shared" si="0"/>
        <v>0</v>
      </c>
      <c r="H39" s="148">
        <f t="shared" si="1"/>
        <v>1</v>
      </c>
      <c r="I39" s="160"/>
    </row>
    <row r="40" spans="1:9">
      <c r="A40" s="153" t="s">
        <v>2647</v>
      </c>
      <c r="B40" s="154" t="s">
        <v>2648</v>
      </c>
      <c r="C40" s="146"/>
      <c r="D40" s="146"/>
      <c r="E40" s="142">
        <v>4</v>
      </c>
      <c r="F40" s="146">
        <v>4</v>
      </c>
      <c r="G40" s="148">
        <f t="shared" si="0"/>
        <v>4</v>
      </c>
      <c r="H40" s="148">
        <f t="shared" si="1"/>
        <v>4</v>
      </c>
      <c r="I40" s="160"/>
    </row>
    <row r="41" spans="1:9">
      <c r="A41" s="153" t="s">
        <v>2653</v>
      </c>
      <c r="B41" s="154" t="s">
        <v>2654</v>
      </c>
      <c r="C41" s="146"/>
      <c r="D41" s="146"/>
      <c r="E41" s="142">
        <v>0</v>
      </c>
      <c r="F41" s="146">
        <v>1</v>
      </c>
      <c r="G41" s="148">
        <f t="shared" si="0"/>
        <v>0</v>
      </c>
      <c r="H41" s="148">
        <f t="shared" si="1"/>
        <v>1</v>
      </c>
      <c r="I41" s="160"/>
    </row>
    <row r="42" spans="1:9">
      <c r="A42" s="153" t="s">
        <v>2655</v>
      </c>
      <c r="B42" s="154" t="s">
        <v>2656</v>
      </c>
      <c r="C42" s="146"/>
      <c r="D42" s="146"/>
      <c r="E42" s="142">
        <v>8</v>
      </c>
      <c r="F42" s="146">
        <v>9</v>
      </c>
      <c r="G42" s="148">
        <f t="shared" si="0"/>
        <v>8</v>
      </c>
      <c r="H42" s="148">
        <f t="shared" si="1"/>
        <v>9</v>
      </c>
      <c r="I42" s="160"/>
    </row>
    <row r="43" spans="1:9">
      <c r="A43" s="149" t="s">
        <v>2657</v>
      </c>
      <c r="B43" s="10" t="s">
        <v>2658</v>
      </c>
      <c r="C43" s="146"/>
      <c r="D43" s="146"/>
      <c r="E43" s="142">
        <v>2</v>
      </c>
      <c r="F43" s="146">
        <v>3</v>
      </c>
      <c r="G43" s="148">
        <f t="shared" si="0"/>
        <v>2</v>
      </c>
      <c r="H43" s="148">
        <f t="shared" si="1"/>
        <v>3</v>
      </c>
      <c r="I43" s="160"/>
    </row>
    <row r="44" spans="1:9">
      <c r="A44" s="153" t="s">
        <v>1814</v>
      </c>
      <c r="B44" s="154" t="s">
        <v>1815</v>
      </c>
      <c r="C44" s="146"/>
      <c r="D44" s="146"/>
      <c r="E44" s="142">
        <v>1</v>
      </c>
      <c r="F44" s="146">
        <v>1</v>
      </c>
      <c r="G44" s="148">
        <f t="shared" si="0"/>
        <v>1</v>
      </c>
      <c r="H44" s="148">
        <f t="shared" si="1"/>
        <v>1</v>
      </c>
      <c r="I44" s="160"/>
    </row>
    <row r="45" spans="1:9">
      <c r="A45" s="153" t="s">
        <v>3096</v>
      </c>
      <c r="B45" s="154" t="s">
        <v>3097</v>
      </c>
      <c r="C45" s="146"/>
      <c r="D45" s="146"/>
      <c r="E45" s="142">
        <v>8</v>
      </c>
      <c r="F45" s="146">
        <v>9</v>
      </c>
      <c r="G45" s="148">
        <f t="shared" si="0"/>
        <v>8</v>
      </c>
      <c r="H45" s="148">
        <f t="shared" si="1"/>
        <v>9</v>
      </c>
      <c r="I45" s="160"/>
    </row>
    <row r="46" spans="1:9">
      <c r="A46" s="153" t="s">
        <v>1822</v>
      </c>
      <c r="B46" s="154" t="s">
        <v>1823</v>
      </c>
      <c r="C46" s="146"/>
      <c r="D46" s="146"/>
      <c r="E46" s="142">
        <v>2</v>
      </c>
      <c r="F46" s="146">
        <v>3</v>
      </c>
      <c r="G46" s="148">
        <f t="shared" si="0"/>
        <v>2</v>
      </c>
      <c r="H46" s="148">
        <f t="shared" si="1"/>
        <v>3</v>
      </c>
      <c r="I46" s="160"/>
    </row>
    <row r="47" spans="1:9">
      <c r="A47" s="153" t="s">
        <v>2667</v>
      </c>
      <c r="B47" s="154" t="s">
        <v>2668</v>
      </c>
      <c r="C47" s="146"/>
      <c r="D47" s="146"/>
      <c r="E47" s="142">
        <v>0</v>
      </c>
      <c r="F47" s="146">
        <v>1</v>
      </c>
      <c r="G47" s="148">
        <f t="shared" si="0"/>
        <v>0</v>
      </c>
      <c r="H47" s="148">
        <f t="shared" si="1"/>
        <v>1</v>
      </c>
      <c r="I47" s="160"/>
    </row>
    <row r="48" spans="1:9">
      <c r="A48" s="156" t="s">
        <v>3041</v>
      </c>
      <c r="B48" s="157" t="s">
        <v>3042</v>
      </c>
      <c r="C48" s="146"/>
      <c r="D48" s="146"/>
      <c r="E48" s="142">
        <v>0</v>
      </c>
      <c r="F48" s="146">
        <v>1</v>
      </c>
      <c r="G48" s="148">
        <f t="shared" si="0"/>
        <v>0</v>
      </c>
      <c r="H48" s="148">
        <f t="shared" si="1"/>
        <v>1</v>
      </c>
      <c r="I48" s="160"/>
    </row>
    <row r="49" spans="1:9">
      <c r="A49" s="151" t="s">
        <v>3989</v>
      </c>
      <c r="B49" s="152" t="s">
        <v>3990</v>
      </c>
      <c r="C49" s="146"/>
      <c r="D49" s="146"/>
      <c r="E49" s="142">
        <v>0</v>
      </c>
      <c r="F49" s="146">
        <v>5</v>
      </c>
      <c r="G49" s="148">
        <f t="shared" si="0"/>
        <v>0</v>
      </c>
      <c r="H49" s="148">
        <f t="shared" si="1"/>
        <v>5</v>
      </c>
      <c r="I49" s="160"/>
    </row>
    <row r="50" spans="1:9">
      <c r="A50" s="151" t="s">
        <v>3991</v>
      </c>
      <c r="B50" s="152" t="s">
        <v>3992</v>
      </c>
      <c r="C50" s="146"/>
      <c r="D50" s="146"/>
      <c r="E50" s="142">
        <v>0</v>
      </c>
      <c r="F50" s="146">
        <v>1</v>
      </c>
      <c r="G50" s="148">
        <f t="shared" si="0"/>
        <v>0</v>
      </c>
      <c r="H50" s="148">
        <f t="shared" si="1"/>
        <v>1</v>
      </c>
      <c r="I50" s="160"/>
    </row>
    <row r="51" spans="1:9">
      <c r="A51" s="153" t="s">
        <v>3995</v>
      </c>
      <c r="B51" s="154" t="s">
        <v>3996</v>
      </c>
      <c r="C51" s="146"/>
      <c r="D51" s="146"/>
      <c r="E51" s="142">
        <v>1</v>
      </c>
      <c r="F51" s="146">
        <v>1</v>
      </c>
      <c r="G51" s="148">
        <f t="shared" si="0"/>
        <v>1</v>
      </c>
      <c r="H51" s="148">
        <f t="shared" si="1"/>
        <v>1</v>
      </c>
      <c r="I51" s="160"/>
    </row>
    <row r="52" spans="1:9">
      <c r="A52" s="149" t="s">
        <v>1828</v>
      </c>
      <c r="B52" s="10" t="s">
        <v>1829</v>
      </c>
      <c r="C52" s="146"/>
      <c r="D52" s="146"/>
      <c r="E52" s="142">
        <v>121</v>
      </c>
      <c r="F52" s="146">
        <v>99</v>
      </c>
      <c r="G52" s="148">
        <f t="shared" si="0"/>
        <v>121</v>
      </c>
      <c r="H52" s="148">
        <f t="shared" si="1"/>
        <v>99</v>
      </c>
      <c r="I52" s="160"/>
    </row>
    <row r="53" spans="1:9">
      <c r="A53" s="149" t="s">
        <v>7307</v>
      </c>
      <c r="B53" s="10" t="s">
        <v>7308</v>
      </c>
      <c r="C53" s="146"/>
      <c r="D53" s="146"/>
      <c r="E53" s="142">
        <v>1</v>
      </c>
      <c r="F53" s="146">
        <v>1</v>
      </c>
      <c r="G53" s="148">
        <f t="shared" si="0"/>
        <v>1</v>
      </c>
      <c r="H53" s="148">
        <f t="shared" si="1"/>
        <v>1</v>
      </c>
      <c r="I53" s="160"/>
    </row>
    <row r="54" spans="1:9">
      <c r="A54" s="149" t="s">
        <v>1830</v>
      </c>
      <c r="B54" s="10" t="s">
        <v>1831</v>
      </c>
      <c r="C54" s="146"/>
      <c r="D54" s="146"/>
      <c r="E54" s="142">
        <v>5</v>
      </c>
      <c r="F54" s="146">
        <v>5</v>
      </c>
      <c r="G54" s="148">
        <f t="shared" si="0"/>
        <v>5</v>
      </c>
      <c r="H54" s="148">
        <f t="shared" si="1"/>
        <v>5</v>
      </c>
      <c r="I54" s="160"/>
    </row>
    <row r="55" spans="1:9">
      <c r="A55" s="156" t="s">
        <v>7309</v>
      </c>
      <c r="B55" s="157" t="s">
        <v>7310</v>
      </c>
      <c r="C55" s="146"/>
      <c r="D55" s="146"/>
      <c r="E55" s="142">
        <v>10</v>
      </c>
      <c r="F55" s="146">
        <v>9</v>
      </c>
      <c r="G55" s="148">
        <f t="shared" si="0"/>
        <v>10</v>
      </c>
      <c r="H55" s="148">
        <f t="shared" si="1"/>
        <v>9</v>
      </c>
      <c r="I55" s="160"/>
    </row>
    <row r="56" spans="1:9">
      <c r="A56" s="149" t="s">
        <v>1834</v>
      </c>
      <c r="B56" s="10" t="s">
        <v>1835</v>
      </c>
      <c r="C56" s="146"/>
      <c r="D56" s="146"/>
      <c r="E56" s="142">
        <v>4</v>
      </c>
      <c r="F56" s="146">
        <v>5</v>
      </c>
      <c r="G56" s="148">
        <f t="shared" si="0"/>
        <v>4</v>
      </c>
      <c r="H56" s="148">
        <f t="shared" si="1"/>
        <v>5</v>
      </c>
      <c r="I56" s="160"/>
    </row>
    <row r="57" spans="1:9">
      <c r="A57" s="151" t="s">
        <v>4382</v>
      </c>
      <c r="B57" s="155" t="s">
        <v>4383</v>
      </c>
      <c r="C57" s="147"/>
      <c r="D57" s="147"/>
      <c r="E57" s="142">
        <v>0</v>
      </c>
      <c r="F57" s="146">
        <v>1</v>
      </c>
      <c r="G57" s="148">
        <f t="shared" si="0"/>
        <v>0</v>
      </c>
      <c r="H57" s="148">
        <f t="shared" si="1"/>
        <v>1</v>
      </c>
      <c r="I57" s="160"/>
    </row>
    <row r="58" spans="1:9">
      <c r="A58" s="149" t="s">
        <v>1836</v>
      </c>
      <c r="B58" s="10" t="s">
        <v>1837</v>
      </c>
      <c r="C58" s="146"/>
      <c r="D58" s="146"/>
      <c r="E58" s="142">
        <v>53</v>
      </c>
      <c r="F58" s="146">
        <v>52</v>
      </c>
      <c r="G58" s="148">
        <f t="shared" si="0"/>
        <v>53</v>
      </c>
      <c r="H58" s="148">
        <f t="shared" si="1"/>
        <v>52</v>
      </c>
      <c r="I58" s="160"/>
    </row>
    <row r="59" spans="1:9">
      <c r="A59" s="149" t="s">
        <v>7311</v>
      </c>
      <c r="B59" s="10" t="s">
        <v>7312</v>
      </c>
      <c r="C59" s="146"/>
      <c r="D59" s="146"/>
      <c r="E59" s="142">
        <v>4</v>
      </c>
      <c r="F59" s="146">
        <v>4</v>
      </c>
      <c r="G59" s="148">
        <f t="shared" si="0"/>
        <v>4</v>
      </c>
      <c r="H59" s="148">
        <f t="shared" si="1"/>
        <v>4</v>
      </c>
      <c r="I59" s="160"/>
    </row>
    <row r="60" spans="1:9">
      <c r="A60" s="151" t="s">
        <v>7313</v>
      </c>
      <c r="B60" s="152" t="s">
        <v>7314</v>
      </c>
      <c r="C60" s="146"/>
      <c r="D60" s="146"/>
      <c r="E60" s="142">
        <v>7</v>
      </c>
      <c r="F60" s="146">
        <v>4</v>
      </c>
      <c r="G60" s="148">
        <f t="shared" si="0"/>
        <v>7</v>
      </c>
      <c r="H60" s="148">
        <f t="shared" si="1"/>
        <v>4</v>
      </c>
      <c r="I60" s="160"/>
    </row>
    <row r="61" spans="1:9">
      <c r="A61" s="149" t="s">
        <v>1840</v>
      </c>
      <c r="B61" s="158" t="s">
        <v>1841</v>
      </c>
      <c r="C61" s="146"/>
      <c r="D61" s="146"/>
      <c r="E61" s="142">
        <v>32</v>
      </c>
      <c r="F61" s="146">
        <v>28</v>
      </c>
      <c r="G61" s="148">
        <f t="shared" si="0"/>
        <v>32</v>
      </c>
      <c r="H61" s="148">
        <f t="shared" si="1"/>
        <v>28</v>
      </c>
      <c r="I61" s="160"/>
    </row>
    <row r="62" spans="1:9">
      <c r="A62" s="149" t="s">
        <v>6557</v>
      </c>
      <c r="B62" s="158" t="s">
        <v>6558</v>
      </c>
      <c r="C62" s="146"/>
      <c r="D62" s="146"/>
      <c r="E62" s="142">
        <v>3</v>
      </c>
      <c r="F62" s="146">
        <v>3</v>
      </c>
      <c r="G62" s="148">
        <f t="shared" si="0"/>
        <v>3</v>
      </c>
      <c r="H62" s="148">
        <f t="shared" si="1"/>
        <v>3</v>
      </c>
      <c r="I62" s="160"/>
    </row>
    <row r="63" spans="1:9">
      <c r="A63" s="151" t="s">
        <v>1842</v>
      </c>
      <c r="B63" s="152" t="s">
        <v>1843</v>
      </c>
      <c r="C63" s="146"/>
      <c r="D63" s="146"/>
      <c r="E63" s="142">
        <v>4</v>
      </c>
      <c r="F63" s="146">
        <v>3</v>
      </c>
      <c r="G63" s="148">
        <f t="shared" si="0"/>
        <v>4</v>
      </c>
      <c r="H63" s="148">
        <f t="shared" si="1"/>
        <v>3</v>
      </c>
      <c r="I63" s="160"/>
    </row>
    <row r="64" spans="1:9">
      <c r="A64" s="149" t="s">
        <v>1844</v>
      </c>
      <c r="B64" s="10" t="s">
        <v>1845</v>
      </c>
      <c r="C64" s="146"/>
      <c r="D64" s="146"/>
      <c r="E64" s="142">
        <v>6</v>
      </c>
      <c r="F64" s="146">
        <v>7</v>
      </c>
      <c r="G64" s="148">
        <f t="shared" si="0"/>
        <v>6</v>
      </c>
      <c r="H64" s="148">
        <f t="shared" si="1"/>
        <v>7</v>
      </c>
      <c r="I64" s="160"/>
    </row>
    <row r="65" spans="1:9">
      <c r="A65" s="151" t="s">
        <v>7315</v>
      </c>
      <c r="B65" s="152" t="s">
        <v>7316</v>
      </c>
      <c r="C65" s="146"/>
      <c r="D65" s="146"/>
      <c r="E65" s="142">
        <v>0</v>
      </c>
      <c r="F65" s="146">
        <v>1</v>
      </c>
      <c r="G65" s="148">
        <f t="shared" si="0"/>
        <v>0</v>
      </c>
      <c r="H65" s="148">
        <f t="shared" si="1"/>
        <v>1</v>
      </c>
      <c r="I65" s="160"/>
    </row>
    <row r="66" spans="1:9">
      <c r="A66" s="149" t="s">
        <v>1846</v>
      </c>
      <c r="B66" s="10" t="s">
        <v>1847</v>
      </c>
      <c r="C66" s="146"/>
      <c r="D66" s="146"/>
      <c r="E66" s="142">
        <v>197</v>
      </c>
      <c r="F66" s="146">
        <v>184</v>
      </c>
      <c r="G66" s="148">
        <f t="shared" si="0"/>
        <v>197</v>
      </c>
      <c r="H66" s="148">
        <f t="shared" si="1"/>
        <v>184</v>
      </c>
      <c r="I66" s="160"/>
    </row>
    <row r="67" spans="1:9">
      <c r="A67" s="161" t="s">
        <v>7317</v>
      </c>
      <c r="B67" s="162" t="s">
        <v>7318</v>
      </c>
      <c r="C67" s="146"/>
      <c r="D67" s="146"/>
      <c r="E67" s="142">
        <v>0</v>
      </c>
      <c r="F67" s="146">
        <v>1</v>
      </c>
      <c r="G67" s="148">
        <f t="shared" si="0"/>
        <v>0</v>
      </c>
      <c r="H67" s="148">
        <f t="shared" si="1"/>
        <v>1</v>
      </c>
      <c r="I67" s="160"/>
    </row>
    <row r="68" spans="1:9">
      <c r="A68" s="151" t="s">
        <v>1850</v>
      </c>
      <c r="B68" s="152" t="s">
        <v>1851</v>
      </c>
      <c r="C68" s="146"/>
      <c r="D68" s="146"/>
      <c r="E68" s="142">
        <v>20</v>
      </c>
      <c r="F68" s="146">
        <v>31</v>
      </c>
      <c r="G68" s="148">
        <f t="shared" si="0"/>
        <v>20</v>
      </c>
      <c r="H68" s="148">
        <f t="shared" si="1"/>
        <v>31</v>
      </c>
      <c r="I68" s="160"/>
    </row>
    <row r="69" spans="1:9">
      <c r="A69" s="149" t="s">
        <v>1854</v>
      </c>
      <c r="B69" s="150" t="s">
        <v>7319</v>
      </c>
      <c r="C69" s="146"/>
      <c r="D69" s="146"/>
      <c r="E69" s="142">
        <v>81</v>
      </c>
      <c r="F69" s="146">
        <v>76</v>
      </c>
      <c r="G69" s="148">
        <f t="shared" si="0"/>
        <v>81</v>
      </c>
      <c r="H69" s="148">
        <f t="shared" si="1"/>
        <v>76</v>
      </c>
      <c r="I69" s="160"/>
    </row>
    <row r="70" spans="1:9">
      <c r="A70" s="149" t="s">
        <v>2068</v>
      </c>
      <c r="B70" s="158" t="s">
        <v>2069</v>
      </c>
      <c r="C70" s="146"/>
      <c r="D70" s="146"/>
      <c r="E70" s="142">
        <v>232</v>
      </c>
      <c r="F70" s="146">
        <v>207</v>
      </c>
      <c r="G70" s="148">
        <f t="shared" si="0"/>
        <v>232</v>
      </c>
      <c r="H70" s="148">
        <f t="shared" si="1"/>
        <v>207</v>
      </c>
      <c r="I70" s="160"/>
    </row>
    <row r="71" spans="1:9">
      <c r="A71" s="149" t="s">
        <v>1856</v>
      </c>
      <c r="B71" s="10" t="s">
        <v>1857</v>
      </c>
      <c r="C71" s="146"/>
      <c r="D71" s="146"/>
      <c r="E71" s="142">
        <v>7</v>
      </c>
      <c r="F71" s="146">
        <v>5</v>
      </c>
      <c r="G71" s="148">
        <f t="shared" si="0"/>
        <v>7</v>
      </c>
      <c r="H71" s="148">
        <f t="shared" si="1"/>
        <v>5</v>
      </c>
      <c r="I71" s="160"/>
    </row>
    <row r="72" spans="1:9">
      <c r="A72" s="149" t="s">
        <v>1858</v>
      </c>
      <c r="B72" s="145" t="s">
        <v>1859</v>
      </c>
      <c r="C72" s="146"/>
      <c r="D72" s="146"/>
      <c r="E72" s="142">
        <v>7</v>
      </c>
      <c r="F72" s="146">
        <v>7</v>
      </c>
      <c r="G72" s="148">
        <f t="shared" si="0"/>
        <v>7</v>
      </c>
      <c r="H72" s="148">
        <f t="shared" si="1"/>
        <v>7</v>
      </c>
      <c r="I72" s="160"/>
    </row>
    <row r="73" spans="1:9">
      <c r="A73" s="149" t="s">
        <v>2070</v>
      </c>
      <c r="B73" s="10" t="s">
        <v>2071</v>
      </c>
      <c r="C73" s="146"/>
      <c r="D73" s="146"/>
      <c r="E73" s="142">
        <v>1</v>
      </c>
      <c r="F73" s="146">
        <v>1</v>
      </c>
      <c r="G73" s="148">
        <f t="shared" ref="G73:G136" si="2">C73+E73</f>
        <v>1</v>
      </c>
      <c r="H73" s="148">
        <f t="shared" ref="H73:H136" si="3">D73+F73</f>
        <v>1</v>
      </c>
      <c r="I73" s="160"/>
    </row>
    <row r="74" spans="1:9">
      <c r="A74" s="144" t="s">
        <v>1860</v>
      </c>
      <c r="B74" s="150" t="s">
        <v>1861</v>
      </c>
      <c r="C74" s="146"/>
      <c r="D74" s="146"/>
      <c r="E74" s="142">
        <v>1</v>
      </c>
      <c r="F74" s="146">
        <v>1</v>
      </c>
      <c r="G74" s="148">
        <f t="shared" si="2"/>
        <v>1</v>
      </c>
      <c r="H74" s="148">
        <f t="shared" si="3"/>
        <v>1</v>
      </c>
      <c r="I74" s="160"/>
    </row>
    <row r="75" spans="1:9">
      <c r="A75" s="163" t="s">
        <v>7320</v>
      </c>
      <c r="B75" s="12" t="s">
        <v>7321</v>
      </c>
      <c r="C75" s="146"/>
      <c r="D75" s="146"/>
      <c r="E75" s="142">
        <v>0</v>
      </c>
      <c r="F75" s="146">
        <v>1</v>
      </c>
      <c r="G75" s="148">
        <f t="shared" si="2"/>
        <v>0</v>
      </c>
      <c r="H75" s="148">
        <f t="shared" si="3"/>
        <v>1</v>
      </c>
      <c r="I75" s="160"/>
    </row>
    <row r="76" spans="1:9">
      <c r="A76" s="149" t="s">
        <v>1862</v>
      </c>
      <c r="B76" s="145" t="s">
        <v>1863</v>
      </c>
      <c r="C76" s="146"/>
      <c r="D76" s="146"/>
      <c r="E76" s="142">
        <v>1</v>
      </c>
      <c r="F76" s="146">
        <v>1</v>
      </c>
      <c r="G76" s="148">
        <f t="shared" si="2"/>
        <v>1</v>
      </c>
      <c r="H76" s="148">
        <f t="shared" si="3"/>
        <v>1</v>
      </c>
      <c r="I76" s="160"/>
    </row>
    <row r="77" spans="1:9">
      <c r="A77" s="153" t="s">
        <v>1868</v>
      </c>
      <c r="B77" s="154" t="s">
        <v>1869</v>
      </c>
      <c r="C77" s="146"/>
      <c r="D77" s="146"/>
      <c r="E77" s="142">
        <v>6</v>
      </c>
      <c r="F77" s="146">
        <v>4</v>
      </c>
      <c r="G77" s="148">
        <f t="shared" si="2"/>
        <v>6</v>
      </c>
      <c r="H77" s="148">
        <f t="shared" si="3"/>
        <v>4</v>
      </c>
      <c r="I77" s="160"/>
    </row>
    <row r="78" spans="1:9">
      <c r="A78" s="149" t="s">
        <v>1870</v>
      </c>
      <c r="B78" s="10" t="s">
        <v>1871</v>
      </c>
      <c r="C78" s="146"/>
      <c r="D78" s="146"/>
      <c r="E78" s="142">
        <v>9</v>
      </c>
      <c r="F78" s="146">
        <v>8</v>
      </c>
      <c r="G78" s="148">
        <f t="shared" si="2"/>
        <v>9</v>
      </c>
      <c r="H78" s="148">
        <f t="shared" si="3"/>
        <v>8</v>
      </c>
      <c r="I78" s="160"/>
    </row>
    <row r="79" spans="1:9">
      <c r="A79" s="149" t="s">
        <v>1872</v>
      </c>
      <c r="B79" s="145" t="s">
        <v>1873</v>
      </c>
      <c r="C79" s="146"/>
      <c r="D79" s="146"/>
      <c r="E79" s="142">
        <v>1</v>
      </c>
      <c r="F79" s="146">
        <v>1</v>
      </c>
      <c r="G79" s="148">
        <f t="shared" si="2"/>
        <v>1</v>
      </c>
      <c r="H79" s="148">
        <f t="shared" si="3"/>
        <v>1</v>
      </c>
      <c r="I79" s="160"/>
    </row>
    <row r="80" spans="1:9">
      <c r="A80" s="149" t="s">
        <v>1874</v>
      </c>
      <c r="B80" s="10" t="s">
        <v>1875</v>
      </c>
      <c r="C80" s="146"/>
      <c r="D80" s="146"/>
      <c r="E80" s="142">
        <v>2</v>
      </c>
      <c r="F80" s="146">
        <v>3</v>
      </c>
      <c r="G80" s="148">
        <f t="shared" si="2"/>
        <v>2</v>
      </c>
      <c r="H80" s="148">
        <f t="shared" si="3"/>
        <v>3</v>
      </c>
      <c r="I80" s="160"/>
    </row>
    <row r="81" spans="1:9">
      <c r="A81" s="149" t="s">
        <v>1876</v>
      </c>
      <c r="B81" s="10" t="s">
        <v>1877</v>
      </c>
      <c r="C81" s="146"/>
      <c r="D81" s="146"/>
      <c r="E81" s="142">
        <v>0</v>
      </c>
      <c r="F81" s="146">
        <v>1</v>
      </c>
      <c r="G81" s="148">
        <f t="shared" si="2"/>
        <v>0</v>
      </c>
      <c r="H81" s="148">
        <f t="shared" si="3"/>
        <v>1</v>
      </c>
      <c r="I81" s="160"/>
    </row>
    <row r="82" spans="1:9">
      <c r="A82" s="149" t="s">
        <v>7322</v>
      </c>
      <c r="B82" s="158" t="s">
        <v>7323</v>
      </c>
      <c r="C82" s="146"/>
      <c r="D82" s="146"/>
      <c r="E82" s="142">
        <v>2</v>
      </c>
      <c r="F82" s="146">
        <v>3</v>
      </c>
      <c r="G82" s="148">
        <f t="shared" si="2"/>
        <v>2</v>
      </c>
      <c r="H82" s="148">
        <f t="shared" si="3"/>
        <v>3</v>
      </c>
      <c r="I82" s="160"/>
    </row>
    <row r="83" spans="1:9">
      <c r="A83" s="149" t="s">
        <v>7324</v>
      </c>
      <c r="B83" s="158" t="s">
        <v>7325</v>
      </c>
      <c r="C83" s="146"/>
      <c r="D83" s="146"/>
      <c r="E83" s="142">
        <v>0</v>
      </c>
      <c r="F83" s="146">
        <v>1</v>
      </c>
      <c r="G83" s="148">
        <f t="shared" si="2"/>
        <v>0</v>
      </c>
      <c r="H83" s="148">
        <f t="shared" si="3"/>
        <v>1</v>
      </c>
      <c r="I83" s="160"/>
    </row>
    <row r="84" spans="1:9">
      <c r="A84" s="149" t="s">
        <v>1880</v>
      </c>
      <c r="B84" s="145" t="s">
        <v>1881</v>
      </c>
      <c r="C84" s="146"/>
      <c r="D84" s="146"/>
      <c r="E84" s="142">
        <v>1</v>
      </c>
      <c r="F84" s="146">
        <v>1</v>
      </c>
      <c r="G84" s="148">
        <f t="shared" si="2"/>
        <v>1</v>
      </c>
      <c r="H84" s="148">
        <f t="shared" si="3"/>
        <v>1</v>
      </c>
      <c r="I84" s="160"/>
    </row>
    <row r="85" spans="1:9">
      <c r="A85" s="164" t="s">
        <v>1882</v>
      </c>
      <c r="B85" s="150" t="s">
        <v>1883</v>
      </c>
      <c r="C85" s="146"/>
      <c r="D85" s="146"/>
      <c r="E85" s="142">
        <v>0</v>
      </c>
      <c r="F85" s="146">
        <v>1</v>
      </c>
      <c r="G85" s="148">
        <f t="shared" si="2"/>
        <v>0</v>
      </c>
      <c r="H85" s="148">
        <f t="shared" si="3"/>
        <v>1</v>
      </c>
      <c r="I85" s="160"/>
    </row>
    <row r="86" spans="1:9">
      <c r="A86" s="149" t="s">
        <v>1886</v>
      </c>
      <c r="B86" s="158" t="s">
        <v>1887</v>
      </c>
      <c r="C86" s="146"/>
      <c r="D86" s="146"/>
      <c r="E86" s="142">
        <v>209</v>
      </c>
      <c r="F86" s="146">
        <v>207</v>
      </c>
      <c r="G86" s="148">
        <f t="shared" si="2"/>
        <v>209</v>
      </c>
      <c r="H86" s="148">
        <f t="shared" si="3"/>
        <v>207</v>
      </c>
      <c r="I86" s="160"/>
    </row>
    <row r="87" spans="1:9">
      <c r="A87" s="149" t="s">
        <v>1888</v>
      </c>
      <c r="B87" s="158" t="s">
        <v>1889</v>
      </c>
      <c r="C87" s="146"/>
      <c r="D87" s="146"/>
      <c r="E87" s="142">
        <v>105</v>
      </c>
      <c r="F87" s="146">
        <v>159</v>
      </c>
      <c r="G87" s="148">
        <f t="shared" si="2"/>
        <v>105</v>
      </c>
      <c r="H87" s="148">
        <f t="shared" si="3"/>
        <v>159</v>
      </c>
      <c r="I87" s="160"/>
    </row>
    <row r="88" spans="1:9">
      <c r="A88" s="149" t="s">
        <v>1890</v>
      </c>
      <c r="B88" s="10" t="s">
        <v>1891</v>
      </c>
      <c r="C88" s="146"/>
      <c r="D88" s="146"/>
      <c r="E88" s="142">
        <v>0</v>
      </c>
      <c r="F88" s="146">
        <v>1</v>
      </c>
      <c r="G88" s="148">
        <f t="shared" si="2"/>
        <v>0</v>
      </c>
      <c r="H88" s="148">
        <f t="shared" si="3"/>
        <v>1</v>
      </c>
      <c r="I88" s="160"/>
    </row>
    <row r="89" spans="1:9">
      <c r="A89" s="149" t="s">
        <v>1892</v>
      </c>
      <c r="B89" s="158" t="s">
        <v>1893</v>
      </c>
      <c r="C89" s="146"/>
      <c r="D89" s="146"/>
      <c r="E89" s="142">
        <v>10</v>
      </c>
      <c r="F89" s="146">
        <v>8</v>
      </c>
      <c r="G89" s="148">
        <f t="shared" si="2"/>
        <v>10</v>
      </c>
      <c r="H89" s="148">
        <f t="shared" si="3"/>
        <v>8</v>
      </c>
      <c r="I89" s="160"/>
    </row>
    <row r="90" spans="1:9">
      <c r="A90" s="149" t="s">
        <v>1894</v>
      </c>
      <c r="B90" s="158" t="s">
        <v>1895</v>
      </c>
      <c r="C90" s="146"/>
      <c r="D90" s="146"/>
      <c r="E90" s="142">
        <v>51</v>
      </c>
      <c r="F90" s="146">
        <v>48</v>
      </c>
      <c r="G90" s="148">
        <f t="shared" si="2"/>
        <v>51</v>
      </c>
      <c r="H90" s="148">
        <f t="shared" si="3"/>
        <v>48</v>
      </c>
      <c r="I90" s="160"/>
    </row>
    <row r="91" spans="1:9">
      <c r="A91" s="149" t="s">
        <v>1896</v>
      </c>
      <c r="B91" s="145" t="s">
        <v>1897</v>
      </c>
      <c r="C91" s="146"/>
      <c r="D91" s="146"/>
      <c r="E91" s="142">
        <v>18</v>
      </c>
      <c r="F91" s="146">
        <v>16</v>
      </c>
      <c r="G91" s="148">
        <f t="shared" si="2"/>
        <v>18</v>
      </c>
      <c r="H91" s="148">
        <f t="shared" si="3"/>
        <v>16</v>
      </c>
      <c r="I91" s="160"/>
    </row>
    <row r="92" spans="1:9">
      <c r="A92" s="161" t="s">
        <v>1898</v>
      </c>
      <c r="B92" s="162" t="s">
        <v>1899</v>
      </c>
      <c r="C92" s="146"/>
      <c r="D92" s="146"/>
      <c r="E92" s="142">
        <v>0</v>
      </c>
      <c r="F92" s="146">
        <v>1</v>
      </c>
      <c r="G92" s="148">
        <f t="shared" si="2"/>
        <v>0</v>
      </c>
      <c r="H92" s="148">
        <f t="shared" si="3"/>
        <v>1</v>
      </c>
      <c r="I92" s="160"/>
    </row>
    <row r="93" spans="1:9">
      <c r="A93" s="149" t="s">
        <v>1900</v>
      </c>
      <c r="B93" s="158" t="s">
        <v>1901</v>
      </c>
      <c r="C93" s="146"/>
      <c r="D93" s="146"/>
      <c r="E93" s="142">
        <v>12</v>
      </c>
      <c r="F93" s="146">
        <v>13</v>
      </c>
      <c r="G93" s="148">
        <f t="shared" si="2"/>
        <v>12</v>
      </c>
      <c r="H93" s="148">
        <f t="shared" si="3"/>
        <v>13</v>
      </c>
      <c r="I93" s="160"/>
    </row>
    <row r="94" spans="1:9">
      <c r="A94" s="149" t="s">
        <v>1902</v>
      </c>
      <c r="B94" s="158" t="s">
        <v>1903</v>
      </c>
      <c r="C94" s="146"/>
      <c r="D94" s="146"/>
      <c r="E94" s="142">
        <v>1</v>
      </c>
      <c r="F94" s="146">
        <v>1</v>
      </c>
      <c r="G94" s="148">
        <f t="shared" si="2"/>
        <v>1</v>
      </c>
      <c r="H94" s="148">
        <f t="shared" si="3"/>
        <v>1</v>
      </c>
      <c r="I94" s="160"/>
    </row>
    <row r="95" spans="1:9">
      <c r="A95" s="118" t="s">
        <v>7326</v>
      </c>
      <c r="B95" s="165" t="s">
        <v>7327</v>
      </c>
      <c r="C95" s="166"/>
      <c r="D95" s="166"/>
      <c r="E95" s="142">
        <v>0</v>
      </c>
      <c r="F95" s="146">
        <v>1</v>
      </c>
      <c r="G95" s="148">
        <f t="shared" si="2"/>
        <v>0</v>
      </c>
      <c r="H95" s="148">
        <f t="shared" si="3"/>
        <v>1</v>
      </c>
      <c r="I95" s="160"/>
    </row>
    <row r="96" spans="1:9">
      <c r="A96" s="153" t="s">
        <v>1904</v>
      </c>
      <c r="B96" s="154" t="s">
        <v>1905</v>
      </c>
      <c r="C96" s="146"/>
      <c r="D96" s="146"/>
      <c r="E96" s="142">
        <v>3</v>
      </c>
      <c r="F96" s="146">
        <v>1</v>
      </c>
      <c r="G96" s="148">
        <f t="shared" si="2"/>
        <v>3</v>
      </c>
      <c r="H96" s="148">
        <f t="shared" si="3"/>
        <v>1</v>
      </c>
      <c r="I96" s="160"/>
    </row>
    <row r="97" spans="1:9">
      <c r="A97" s="153" t="s">
        <v>2072</v>
      </c>
      <c r="B97" s="154" t="s">
        <v>2073</v>
      </c>
      <c r="C97" s="146"/>
      <c r="D97" s="146"/>
      <c r="E97" s="142">
        <v>0</v>
      </c>
      <c r="F97" s="146">
        <v>1</v>
      </c>
      <c r="G97" s="148">
        <f t="shared" si="2"/>
        <v>0</v>
      </c>
      <c r="H97" s="148">
        <f t="shared" si="3"/>
        <v>1</v>
      </c>
      <c r="I97" s="160"/>
    </row>
    <row r="98" spans="1:9">
      <c r="A98" s="161" t="s">
        <v>2074</v>
      </c>
      <c r="B98" s="162" t="s">
        <v>2075</v>
      </c>
      <c r="C98" s="146"/>
      <c r="D98" s="146"/>
      <c r="E98" s="142">
        <v>0</v>
      </c>
      <c r="F98" s="146">
        <v>1</v>
      </c>
      <c r="G98" s="148">
        <f t="shared" si="2"/>
        <v>0</v>
      </c>
      <c r="H98" s="148">
        <f t="shared" si="3"/>
        <v>1</v>
      </c>
      <c r="I98" s="160"/>
    </row>
    <row r="99" spans="1:9">
      <c r="A99" s="161" t="s">
        <v>5522</v>
      </c>
      <c r="B99" s="162" t="s">
        <v>7328</v>
      </c>
      <c r="C99" s="146"/>
      <c r="D99" s="146"/>
      <c r="E99" s="142">
        <v>0</v>
      </c>
      <c r="F99" s="146">
        <v>1</v>
      </c>
      <c r="G99" s="148">
        <f t="shared" si="2"/>
        <v>0</v>
      </c>
      <c r="H99" s="148">
        <f t="shared" si="3"/>
        <v>1</v>
      </c>
      <c r="I99" s="160"/>
    </row>
    <row r="100" spans="1:9">
      <c r="A100" s="167" t="s">
        <v>7329</v>
      </c>
      <c r="B100" s="8" t="s">
        <v>7330</v>
      </c>
      <c r="C100" s="166"/>
      <c r="D100" s="166"/>
      <c r="E100" s="142">
        <v>0</v>
      </c>
      <c r="F100" s="146">
        <v>1</v>
      </c>
      <c r="G100" s="148">
        <f t="shared" si="2"/>
        <v>0</v>
      </c>
      <c r="H100" s="148">
        <f t="shared" si="3"/>
        <v>1</v>
      </c>
      <c r="I100" s="160"/>
    </row>
    <row r="101" spans="1:9">
      <c r="A101" s="149" t="s">
        <v>7331</v>
      </c>
      <c r="B101" s="10" t="s">
        <v>7332</v>
      </c>
      <c r="C101" s="146"/>
      <c r="D101" s="146"/>
      <c r="E101" s="142">
        <v>0</v>
      </c>
      <c r="F101" s="146">
        <v>1</v>
      </c>
      <c r="G101" s="148">
        <f t="shared" si="2"/>
        <v>0</v>
      </c>
      <c r="H101" s="148">
        <f t="shared" si="3"/>
        <v>1</v>
      </c>
      <c r="I101" s="160"/>
    </row>
    <row r="102" spans="1:9">
      <c r="A102" s="149" t="s">
        <v>1908</v>
      </c>
      <c r="B102" s="10" t="s">
        <v>1909</v>
      </c>
      <c r="C102" s="146"/>
      <c r="D102" s="146"/>
      <c r="E102" s="142">
        <v>6</v>
      </c>
      <c r="F102" s="146">
        <v>4</v>
      </c>
      <c r="G102" s="148">
        <f t="shared" si="2"/>
        <v>6</v>
      </c>
      <c r="H102" s="148">
        <f t="shared" si="3"/>
        <v>4</v>
      </c>
      <c r="I102" s="160"/>
    </row>
    <row r="103" spans="1:9">
      <c r="A103" s="149" t="s">
        <v>1914</v>
      </c>
      <c r="B103" s="158" t="s">
        <v>1915</v>
      </c>
      <c r="C103" s="146"/>
      <c r="D103" s="146"/>
      <c r="E103" s="142">
        <v>1</v>
      </c>
      <c r="F103" s="146">
        <v>1</v>
      </c>
      <c r="G103" s="148">
        <f t="shared" si="2"/>
        <v>1</v>
      </c>
      <c r="H103" s="148">
        <f t="shared" si="3"/>
        <v>1</v>
      </c>
      <c r="I103" s="160"/>
    </row>
    <row r="104" spans="1:9">
      <c r="A104" s="153" t="s">
        <v>1922</v>
      </c>
      <c r="B104" s="154" t="s">
        <v>1923</v>
      </c>
      <c r="C104" s="146"/>
      <c r="D104" s="146"/>
      <c r="E104" s="142">
        <v>1</v>
      </c>
      <c r="F104" s="146">
        <v>1</v>
      </c>
      <c r="G104" s="148">
        <f t="shared" si="2"/>
        <v>1</v>
      </c>
      <c r="H104" s="148">
        <f t="shared" si="3"/>
        <v>1</v>
      </c>
      <c r="I104" s="160"/>
    </row>
    <row r="105" spans="1:9" ht="24.75">
      <c r="A105" s="164" t="s">
        <v>7333</v>
      </c>
      <c r="B105" s="145" t="s">
        <v>7334</v>
      </c>
      <c r="C105" s="146"/>
      <c r="D105" s="146"/>
      <c r="E105" s="142">
        <v>0</v>
      </c>
      <c r="F105" s="146">
        <v>1</v>
      </c>
      <c r="G105" s="148">
        <f t="shared" si="2"/>
        <v>0</v>
      </c>
      <c r="H105" s="148">
        <f t="shared" si="3"/>
        <v>1</v>
      </c>
      <c r="I105" s="160"/>
    </row>
    <row r="106" spans="1:9">
      <c r="A106" s="149" t="s">
        <v>2076</v>
      </c>
      <c r="B106" s="158" t="s">
        <v>2077</v>
      </c>
      <c r="C106" s="146"/>
      <c r="D106" s="146"/>
      <c r="E106" s="142">
        <v>0</v>
      </c>
      <c r="F106" s="146">
        <v>1</v>
      </c>
      <c r="G106" s="148">
        <f t="shared" si="2"/>
        <v>0</v>
      </c>
      <c r="H106" s="148">
        <f t="shared" si="3"/>
        <v>1</v>
      </c>
      <c r="I106" s="160"/>
    </row>
    <row r="107" spans="1:9">
      <c r="A107" s="153" t="s">
        <v>1928</v>
      </c>
      <c r="B107" s="154" t="s">
        <v>1929</v>
      </c>
      <c r="C107" s="146"/>
      <c r="D107" s="146"/>
      <c r="E107" s="142">
        <v>2</v>
      </c>
      <c r="F107" s="146">
        <v>3</v>
      </c>
      <c r="G107" s="148">
        <f t="shared" si="2"/>
        <v>2</v>
      </c>
      <c r="H107" s="148">
        <f t="shared" si="3"/>
        <v>3</v>
      </c>
      <c r="I107" s="160"/>
    </row>
    <row r="108" spans="1:9">
      <c r="A108" s="153" t="s">
        <v>1932</v>
      </c>
      <c r="B108" s="154" t="s">
        <v>1933</v>
      </c>
      <c r="C108" s="146"/>
      <c r="D108" s="146"/>
      <c r="E108" s="142">
        <v>1</v>
      </c>
      <c r="F108" s="146">
        <v>1</v>
      </c>
      <c r="G108" s="148">
        <f t="shared" si="2"/>
        <v>1</v>
      </c>
      <c r="H108" s="148">
        <f t="shared" si="3"/>
        <v>1</v>
      </c>
      <c r="I108" s="160"/>
    </row>
    <row r="109" spans="1:9">
      <c r="A109" s="151" t="s">
        <v>7335</v>
      </c>
      <c r="B109" s="152" t="s">
        <v>7336</v>
      </c>
      <c r="C109" s="146"/>
      <c r="D109" s="146"/>
      <c r="E109" s="142">
        <v>0</v>
      </c>
      <c r="F109" s="146">
        <v>1</v>
      </c>
      <c r="G109" s="148">
        <f t="shared" si="2"/>
        <v>0</v>
      </c>
      <c r="H109" s="148">
        <f t="shared" si="3"/>
        <v>1</v>
      </c>
      <c r="I109" s="160"/>
    </row>
    <row r="110" spans="1:9">
      <c r="A110" s="153" t="s">
        <v>1938</v>
      </c>
      <c r="B110" s="154" t="s">
        <v>1939</v>
      </c>
      <c r="C110" s="146"/>
      <c r="D110" s="146"/>
      <c r="E110" s="142">
        <v>0</v>
      </c>
      <c r="F110" s="146">
        <v>1</v>
      </c>
      <c r="G110" s="148">
        <f t="shared" si="2"/>
        <v>0</v>
      </c>
      <c r="H110" s="148">
        <f t="shared" si="3"/>
        <v>1</v>
      </c>
      <c r="I110" s="160"/>
    </row>
    <row r="111" spans="1:9">
      <c r="A111" s="149" t="s">
        <v>1940</v>
      </c>
      <c r="B111" s="10" t="s">
        <v>1941</v>
      </c>
      <c r="C111" s="146"/>
      <c r="D111" s="146"/>
      <c r="E111" s="142">
        <v>24</v>
      </c>
      <c r="F111" s="146">
        <v>20</v>
      </c>
      <c r="G111" s="148">
        <f t="shared" si="2"/>
        <v>24</v>
      </c>
      <c r="H111" s="148">
        <f t="shared" si="3"/>
        <v>20</v>
      </c>
      <c r="I111" s="160"/>
    </row>
    <row r="112" spans="1:9">
      <c r="A112" s="149" t="s">
        <v>1942</v>
      </c>
      <c r="B112" s="10" t="s">
        <v>1943</v>
      </c>
      <c r="C112" s="146"/>
      <c r="D112" s="146"/>
      <c r="E112" s="142">
        <v>36</v>
      </c>
      <c r="F112" s="146">
        <v>28</v>
      </c>
      <c r="G112" s="148">
        <f t="shared" si="2"/>
        <v>36</v>
      </c>
      <c r="H112" s="148">
        <f t="shared" si="3"/>
        <v>28</v>
      </c>
      <c r="I112" s="160"/>
    </row>
    <row r="113" spans="1:9">
      <c r="A113" s="149" t="s">
        <v>1944</v>
      </c>
      <c r="B113" s="158" t="s">
        <v>1945</v>
      </c>
      <c r="C113" s="146"/>
      <c r="D113" s="146"/>
      <c r="E113" s="142">
        <v>438</v>
      </c>
      <c r="F113" s="146">
        <v>439</v>
      </c>
      <c r="G113" s="148">
        <f t="shared" si="2"/>
        <v>438</v>
      </c>
      <c r="H113" s="148">
        <f t="shared" si="3"/>
        <v>439</v>
      </c>
      <c r="I113" s="160"/>
    </row>
    <row r="114" spans="1:9">
      <c r="A114" s="149" t="s">
        <v>1946</v>
      </c>
      <c r="B114" s="158" t="s">
        <v>1947</v>
      </c>
      <c r="C114" s="146"/>
      <c r="D114" s="146"/>
      <c r="E114" s="142">
        <v>53</v>
      </c>
      <c r="F114" s="146">
        <v>72</v>
      </c>
      <c r="G114" s="148">
        <f t="shared" si="2"/>
        <v>53</v>
      </c>
      <c r="H114" s="148">
        <f t="shared" si="3"/>
        <v>72</v>
      </c>
      <c r="I114" s="160"/>
    </row>
    <row r="115" spans="1:9">
      <c r="A115" s="151" t="s">
        <v>7337</v>
      </c>
      <c r="B115" s="152" t="s">
        <v>7338</v>
      </c>
      <c r="C115" s="146"/>
      <c r="D115" s="146"/>
      <c r="E115" s="142">
        <v>0</v>
      </c>
      <c r="F115" s="146">
        <v>1</v>
      </c>
      <c r="G115" s="148">
        <f t="shared" si="2"/>
        <v>0</v>
      </c>
      <c r="H115" s="148">
        <f t="shared" si="3"/>
        <v>1</v>
      </c>
      <c r="I115" s="160"/>
    </row>
    <row r="116" spans="1:9">
      <c r="A116" s="149" t="s">
        <v>1948</v>
      </c>
      <c r="B116" s="10" t="s">
        <v>1949</v>
      </c>
      <c r="C116" s="146"/>
      <c r="D116" s="146"/>
      <c r="E116" s="142">
        <v>3</v>
      </c>
      <c r="F116" s="146">
        <v>4</v>
      </c>
      <c r="G116" s="148">
        <f t="shared" si="2"/>
        <v>3</v>
      </c>
      <c r="H116" s="148">
        <f t="shared" si="3"/>
        <v>4</v>
      </c>
      <c r="I116" s="160"/>
    </row>
    <row r="117" spans="1:9">
      <c r="A117" s="153" t="s">
        <v>7339</v>
      </c>
      <c r="B117" s="154" t="s">
        <v>7340</v>
      </c>
      <c r="C117" s="146"/>
      <c r="D117" s="146"/>
      <c r="E117" s="142">
        <v>0</v>
      </c>
      <c r="F117" s="146">
        <v>3</v>
      </c>
      <c r="G117" s="148">
        <f t="shared" si="2"/>
        <v>0</v>
      </c>
      <c r="H117" s="148">
        <f t="shared" si="3"/>
        <v>3</v>
      </c>
      <c r="I117" s="160"/>
    </row>
    <row r="118" spans="1:9">
      <c r="A118" s="153" t="s">
        <v>7341</v>
      </c>
      <c r="B118" s="154" t="s">
        <v>7342</v>
      </c>
      <c r="C118" s="146"/>
      <c r="D118" s="146"/>
      <c r="E118" s="142">
        <v>0</v>
      </c>
      <c r="F118" s="146">
        <v>1</v>
      </c>
      <c r="G118" s="148">
        <f t="shared" si="2"/>
        <v>0</v>
      </c>
      <c r="H118" s="148">
        <f t="shared" si="3"/>
        <v>1</v>
      </c>
      <c r="I118" s="160"/>
    </row>
    <row r="119" spans="1:9">
      <c r="A119" s="149" t="s">
        <v>1950</v>
      </c>
      <c r="B119" s="158" t="s">
        <v>1951</v>
      </c>
      <c r="C119" s="146"/>
      <c r="D119" s="146"/>
      <c r="E119" s="142">
        <v>0</v>
      </c>
      <c r="F119" s="146">
        <v>1</v>
      </c>
      <c r="G119" s="148">
        <f t="shared" si="2"/>
        <v>0</v>
      </c>
      <c r="H119" s="148">
        <f t="shared" si="3"/>
        <v>1</v>
      </c>
      <c r="I119" s="160"/>
    </row>
    <row r="120" spans="1:9">
      <c r="A120" s="153" t="s">
        <v>1952</v>
      </c>
      <c r="B120" s="154" t="s">
        <v>1953</v>
      </c>
      <c r="C120" s="146"/>
      <c r="D120" s="146"/>
      <c r="E120" s="142">
        <v>0</v>
      </c>
      <c r="F120" s="146">
        <v>1</v>
      </c>
      <c r="G120" s="148">
        <f t="shared" si="2"/>
        <v>0</v>
      </c>
      <c r="H120" s="148">
        <f t="shared" si="3"/>
        <v>1</v>
      </c>
      <c r="I120" s="160"/>
    </row>
    <row r="121" spans="1:9">
      <c r="A121" s="149" t="s">
        <v>1954</v>
      </c>
      <c r="B121" s="158" t="s">
        <v>1955</v>
      </c>
      <c r="C121" s="146"/>
      <c r="D121" s="146"/>
      <c r="E121" s="142">
        <v>1</v>
      </c>
      <c r="F121" s="146">
        <v>1</v>
      </c>
      <c r="G121" s="148">
        <f t="shared" si="2"/>
        <v>1</v>
      </c>
      <c r="H121" s="148">
        <f t="shared" si="3"/>
        <v>1</v>
      </c>
      <c r="I121" s="160"/>
    </row>
    <row r="122" spans="1:9">
      <c r="A122" s="153" t="s">
        <v>1956</v>
      </c>
      <c r="B122" s="154" t="s">
        <v>1957</v>
      </c>
      <c r="C122" s="146"/>
      <c r="D122" s="146"/>
      <c r="E122" s="142">
        <v>5</v>
      </c>
      <c r="F122" s="146">
        <v>3</v>
      </c>
      <c r="G122" s="148">
        <f t="shared" si="2"/>
        <v>5</v>
      </c>
      <c r="H122" s="148">
        <f t="shared" si="3"/>
        <v>3</v>
      </c>
      <c r="I122" s="160"/>
    </row>
    <row r="123" spans="1:9">
      <c r="A123" s="151" t="s">
        <v>1958</v>
      </c>
      <c r="B123" s="152" t="s">
        <v>1959</v>
      </c>
      <c r="C123" s="146"/>
      <c r="D123" s="146"/>
      <c r="E123" s="142">
        <v>6</v>
      </c>
      <c r="F123" s="146">
        <v>4</v>
      </c>
      <c r="G123" s="148">
        <f t="shared" si="2"/>
        <v>6</v>
      </c>
      <c r="H123" s="148">
        <f t="shared" si="3"/>
        <v>4</v>
      </c>
      <c r="I123" s="160"/>
    </row>
    <row r="124" spans="1:9">
      <c r="A124" s="144" t="s">
        <v>1960</v>
      </c>
      <c r="B124" s="150" t="s">
        <v>1961</v>
      </c>
      <c r="C124" s="146"/>
      <c r="D124" s="146"/>
      <c r="E124" s="142">
        <v>0</v>
      </c>
      <c r="F124" s="146">
        <v>1</v>
      </c>
      <c r="G124" s="148">
        <f t="shared" si="2"/>
        <v>0</v>
      </c>
      <c r="H124" s="148">
        <f t="shared" si="3"/>
        <v>1</v>
      </c>
      <c r="I124" s="160"/>
    </row>
    <row r="125" spans="1:9">
      <c r="A125" s="149" t="s">
        <v>1962</v>
      </c>
      <c r="B125" s="10" t="s">
        <v>1963</v>
      </c>
      <c r="C125" s="146"/>
      <c r="D125" s="146"/>
      <c r="E125" s="142">
        <v>36</v>
      </c>
      <c r="F125" s="146">
        <v>29</v>
      </c>
      <c r="G125" s="148">
        <f t="shared" si="2"/>
        <v>36</v>
      </c>
      <c r="H125" s="148">
        <f t="shared" si="3"/>
        <v>29</v>
      </c>
      <c r="I125" s="160"/>
    </row>
    <row r="126" spans="1:9">
      <c r="A126" s="149" t="s">
        <v>7343</v>
      </c>
      <c r="B126" s="158" t="s">
        <v>7344</v>
      </c>
      <c r="C126" s="146"/>
      <c r="D126" s="146"/>
      <c r="E126" s="142">
        <v>1</v>
      </c>
      <c r="F126" s="146">
        <v>1</v>
      </c>
      <c r="G126" s="148">
        <f t="shared" si="2"/>
        <v>1</v>
      </c>
      <c r="H126" s="148">
        <f t="shared" si="3"/>
        <v>1</v>
      </c>
      <c r="I126" s="160"/>
    </row>
    <row r="127" spans="1:9">
      <c r="A127" s="149" t="s">
        <v>1966</v>
      </c>
      <c r="B127" s="158" t="s">
        <v>1967</v>
      </c>
      <c r="C127" s="146"/>
      <c r="D127" s="146"/>
      <c r="E127" s="142">
        <v>18</v>
      </c>
      <c r="F127" s="146">
        <v>20</v>
      </c>
      <c r="G127" s="148">
        <f t="shared" si="2"/>
        <v>18</v>
      </c>
      <c r="H127" s="148">
        <f t="shared" si="3"/>
        <v>20</v>
      </c>
      <c r="I127" s="160"/>
    </row>
    <row r="128" spans="1:9">
      <c r="A128" s="149" t="s">
        <v>1968</v>
      </c>
      <c r="B128" s="158" t="s">
        <v>1969</v>
      </c>
      <c r="C128" s="146"/>
      <c r="D128" s="146"/>
      <c r="E128" s="142">
        <v>55</v>
      </c>
      <c r="F128" s="146">
        <v>56</v>
      </c>
      <c r="G128" s="148">
        <f t="shared" si="2"/>
        <v>55</v>
      </c>
      <c r="H128" s="148">
        <f t="shared" si="3"/>
        <v>56</v>
      </c>
      <c r="I128" s="160"/>
    </row>
    <row r="129" spans="1:9">
      <c r="A129" s="149" t="s">
        <v>1970</v>
      </c>
      <c r="B129" s="158" t="s">
        <v>1971</v>
      </c>
      <c r="C129" s="146"/>
      <c r="D129" s="146"/>
      <c r="E129" s="142">
        <v>8</v>
      </c>
      <c r="F129" s="146">
        <v>9</v>
      </c>
      <c r="G129" s="148">
        <f t="shared" si="2"/>
        <v>8</v>
      </c>
      <c r="H129" s="148">
        <f t="shared" si="3"/>
        <v>9</v>
      </c>
      <c r="I129" s="160"/>
    </row>
    <row r="130" spans="1:9">
      <c r="A130" s="149" t="s">
        <v>1972</v>
      </c>
      <c r="B130" s="10" t="s">
        <v>1973</v>
      </c>
      <c r="C130" s="146"/>
      <c r="D130" s="146"/>
      <c r="E130" s="142">
        <v>7</v>
      </c>
      <c r="F130" s="146">
        <v>8</v>
      </c>
      <c r="G130" s="148">
        <f t="shared" si="2"/>
        <v>7</v>
      </c>
      <c r="H130" s="148">
        <f t="shared" si="3"/>
        <v>8</v>
      </c>
      <c r="I130" s="160"/>
    </row>
    <row r="131" spans="1:9">
      <c r="A131" s="149" t="s">
        <v>1974</v>
      </c>
      <c r="B131" s="158" t="s">
        <v>1975</v>
      </c>
      <c r="C131" s="146"/>
      <c r="D131" s="146"/>
      <c r="E131" s="142">
        <v>30</v>
      </c>
      <c r="F131" s="146">
        <v>33</v>
      </c>
      <c r="G131" s="148">
        <f t="shared" si="2"/>
        <v>30</v>
      </c>
      <c r="H131" s="148">
        <f t="shared" si="3"/>
        <v>33</v>
      </c>
      <c r="I131" s="160"/>
    </row>
    <row r="132" spans="1:9">
      <c r="A132" s="149" t="s">
        <v>1976</v>
      </c>
      <c r="B132" s="145" t="s">
        <v>7345</v>
      </c>
      <c r="C132" s="146"/>
      <c r="D132" s="146"/>
      <c r="E132" s="142">
        <v>6</v>
      </c>
      <c r="F132" s="146">
        <v>7</v>
      </c>
      <c r="G132" s="148">
        <f t="shared" si="2"/>
        <v>6</v>
      </c>
      <c r="H132" s="148">
        <f t="shared" si="3"/>
        <v>7</v>
      </c>
      <c r="I132" s="160"/>
    </row>
    <row r="133" spans="1:9">
      <c r="A133" s="149" t="s">
        <v>1978</v>
      </c>
      <c r="B133" s="158" t="s">
        <v>1979</v>
      </c>
      <c r="C133" s="146"/>
      <c r="D133" s="146"/>
      <c r="E133" s="142">
        <v>29</v>
      </c>
      <c r="F133" s="146">
        <v>33</v>
      </c>
      <c r="G133" s="148">
        <f t="shared" si="2"/>
        <v>29</v>
      </c>
      <c r="H133" s="148">
        <f t="shared" si="3"/>
        <v>33</v>
      </c>
      <c r="I133" s="160"/>
    </row>
    <row r="134" spans="1:9">
      <c r="A134" s="149" t="s">
        <v>1980</v>
      </c>
      <c r="B134" s="145" t="s">
        <v>1981</v>
      </c>
      <c r="C134" s="146"/>
      <c r="D134" s="146"/>
      <c r="E134" s="142">
        <v>1</v>
      </c>
      <c r="F134" s="146">
        <v>1</v>
      </c>
      <c r="G134" s="148">
        <f t="shared" si="2"/>
        <v>1</v>
      </c>
      <c r="H134" s="148">
        <f t="shared" si="3"/>
        <v>1</v>
      </c>
      <c r="I134" s="160"/>
    </row>
    <row r="135" spans="1:9">
      <c r="A135" s="149" t="s">
        <v>4390</v>
      </c>
      <c r="B135" s="10" t="s">
        <v>4391</v>
      </c>
      <c r="C135" s="146"/>
      <c r="D135" s="146"/>
      <c r="E135" s="142">
        <v>17</v>
      </c>
      <c r="F135" s="146">
        <v>17</v>
      </c>
      <c r="G135" s="148">
        <f t="shared" si="2"/>
        <v>17</v>
      </c>
      <c r="H135" s="148">
        <f t="shared" si="3"/>
        <v>17</v>
      </c>
      <c r="I135" s="160"/>
    </row>
    <row r="136" spans="1:9">
      <c r="A136" s="151" t="s">
        <v>4402</v>
      </c>
      <c r="B136" s="155" t="s">
        <v>4403</v>
      </c>
      <c r="C136" s="147"/>
      <c r="D136" s="147"/>
      <c r="E136" s="142">
        <v>1</v>
      </c>
      <c r="F136" s="146">
        <v>1</v>
      </c>
      <c r="G136" s="148">
        <f t="shared" si="2"/>
        <v>1</v>
      </c>
      <c r="H136" s="148">
        <f t="shared" si="3"/>
        <v>1</v>
      </c>
      <c r="I136" s="160"/>
    </row>
    <row r="137" spans="1:9">
      <c r="A137" s="149" t="s">
        <v>4408</v>
      </c>
      <c r="B137" s="10" t="s">
        <v>4409</v>
      </c>
      <c r="C137" s="146"/>
      <c r="D137" s="146"/>
      <c r="E137" s="142">
        <v>0</v>
      </c>
      <c r="F137" s="146">
        <v>1</v>
      </c>
      <c r="G137" s="148">
        <f t="shared" ref="G137:G200" si="4">C137+E137</f>
        <v>0</v>
      </c>
      <c r="H137" s="148">
        <f t="shared" ref="H137:H200" si="5">D137+F137</f>
        <v>1</v>
      </c>
      <c r="I137" s="160"/>
    </row>
    <row r="138" spans="1:9">
      <c r="A138" s="151" t="s">
        <v>4418</v>
      </c>
      <c r="B138" s="152" t="s">
        <v>4419</v>
      </c>
      <c r="C138" s="146"/>
      <c r="D138" s="146"/>
      <c r="E138" s="142">
        <v>7</v>
      </c>
      <c r="F138" s="146">
        <v>5</v>
      </c>
      <c r="G138" s="148">
        <f t="shared" si="4"/>
        <v>7</v>
      </c>
      <c r="H138" s="148">
        <f t="shared" si="5"/>
        <v>5</v>
      </c>
      <c r="I138" s="160"/>
    </row>
    <row r="139" spans="1:9">
      <c r="A139" s="151" t="s">
        <v>1982</v>
      </c>
      <c r="B139" s="152" t="s">
        <v>1983</v>
      </c>
      <c r="C139" s="146"/>
      <c r="D139" s="146"/>
      <c r="E139" s="142">
        <v>0</v>
      </c>
      <c r="F139" s="146">
        <v>1</v>
      </c>
      <c r="G139" s="148">
        <f t="shared" si="4"/>
        <v>0</v>
      </c>
      <c r="H139" s="148">
        <f t="shared" si="5"/>
        <v>1</v>
      </c>
      <c r="I139" s="160"/>
    </row>
    <row r="140" spans="1:9">
      <c r="A140" s="149" t="s">
        <v>1984</v>
      </c>
      <c r="B140" s="10" t="s">
        <v>1985</v>
      </c>
      <c r="C140" s="146"/>
      <c r="D140" s="146"/>
      <c r="E140" s="142">
        <v>24</v>
      </c>
      <c r="F140" s="146">
        <v>23</v>
      </c>
      <c r="G140" s="148">
        <f t="shared" si="4"/>
        <v>24</v>
      </c>
      <c r="H140" s="148">
        <f t="shared" si="5"/>
        <v>23</v>
      </c>
      <c r="I140" s="160"/>
    </row>
    <row r="141" spans="1:9">
      <c r="A141" s="153" t="s">
        <v>2093</v>
      </c>
      <c r="B141" s="154" t="s">
        <v>2094</v>
      </c>
      <c r="C141" s="146"/>
      <c r="D141" s="146"/>
      <c r="E141" s="142">
        <v>0</v>
      </c>
      <c r="F141" s="146">
        <v>1</v>
      </c>
      <c r="G141" s="148">
        <f t="shared" si="4"/>
        <v>0</v>
      </c>
      <c r="H141" s="148">
        <f t="shared" si="5"/>
        <v>1</v>
      </c>
      <c r="I141" s="160"/>
    </row>
    <row r="142" spans="1:9">
      <c r="A142" s="151" t="s">
        <v>2669</v>
      </c>
      <c r="B142" s="152" t="s">
        <v>2670</v>
      </c>
      <c r="C142" s="146"/>
      <c r="D142" s="146"/>
      <c r="E142" s="142">
        <v>2</v>
      </c>
      <c r="F142" s="146">
        <v>3</v>
      </c>
      <c r="G142" s="148">
        <f t="shared" si="4"/>
        <v>2</v>
      </c>
      <c r="H142" s="148">
        <f t="shared" si="5"/>
        <v>3</v>
      </c>
      <c r="I142" s="160"/>
    </row>
    <row r="143" spans="1:9">
      <c r="A143" s="149" t="s">
        <v>2671</v>
      </c>
      <c r="B143" s="10" t="s">
        <v>2672</v>
      </c>
      <c r="C143" s="146"/>
      <c r="D143" s="146"/>
      <c r="E143" s="142">
        <v>2</v>
      </c>
      <c r="F143" s="146">
        <v>3</v>
      </c>
      <c r="G143" s="148">
        <f t="shared" si="4"/>
        <v>2</v>
      </c>
      <c r="H143" s="148">
        <f t="shared" si="5"/>
        <v>3</v>
      </c>
      <c r="I143" s="160"/>
    </row>
    <row r="144" spans="1:9">
      <c r="A144" s="156" t="s">
        <v>2675</v>
      </c>
      <c r="B144" s="157" t="s">
        <v>2676</v>
      </c>
      <c r="C144" s="146"/>
      <c r="D144" s="146"/>
      <c r="E144" s="142">
        <v>1</v>
      </c>
      <c r="F144" s="146">
        <v>1</v>
      </c>
      <c r="G144" s="148">
        <f t="shared" si="4"/>
        <v>1</v>
      </c>
      <c r="H144" s="148">
        <f t="shared" si="5"/>
        <v>1</v>
      </c>
      <c r="I144" s="160"/>
    </row>
    <row r="145" spans="1:9">
      <c r="A145" s="149" t="s">
        <v>3997</v>
      </c>
      <c r="B145" s="10" t="s">
        <v>3998</v>
      </c>
      <c r="C145" s="146"/>
      <c r="D145" s="146"/>
      <c r="E145" s="142">
        <v>0</v>
      </c>
      <c r="F145" s="146">
        <v>1</v>
      </c>
      <c r="G145" s="148">
        <f t="shared" si="4"/>
        <v>0</v>
      </c>
      <c r="H145" s="148">
        <f t="shared" si="5"/>
        <v>1</v>
      </c>
      <c r="I145" s="160"/>
    </row>
    <row r="146" spans="1:9">
      <c r="A146" s="151" t="s">
        <v>3043</v>
      </c>
      <c r="B146" s="152" t="s">
        <v>3044</v>
      </c>
      <c r="C146" s="146"/>
      <c r="D146" s="146"/>
      <c r="E146" s="142">
        <v>0</v>
      </c>
      <c r="F146" s="146">
        <v>1</v>
      </c>
      <c r="G146" s="148">
        <f t="shared" si="4"/>
        <v>0</v>
      </c>
      <c r="H146" s="148">
        <f t="shared" si="5"/>
        <v>1</v>
      </c>
      <c r="I146" s="160"/>
    </row>
    <row r="147" spans="1:9">
      <c r="A147" s="149" t="s">
        <v>2099</v>
      </c>
      <c r="B147" s="10" t="s">
        <v>2100</v>
      </c>
      <c r="C147" s="146"/>
      <c r="D147" s="146"/>
      <c r="E147" s="142">
        <v>10</v>
      </c>
      <c r="F147" s="146">
        <v>11</v>
      </c>
      <c r="G147" s="148">
        <f t="shared" si="4"/>
        <v>10</v>
      </c>
      <c r="H147" s="148">
        <f t="shared" si="5"/>
        <v>11</v>
      </c>
      <c r="I147" s="160"/>
    </row>
    <row r="148" spans="1:9">
      <c r="A148" s="149" t="s">
        <v>2677</v>
      </c>
      <c r="B148" s="158" t="s">
        <v>2678</v>
      </c>
      <c r="C148" s="146"/>
      <c r="D148" s="146"/>
      <c r="E148" s="142">
        <v>2</v>
      </c>
      <c r="F148" s="146">
        <v>3</v>
      </c>
      <c r="G148" s="148">
        <f t="shared" si="4"/>
        <v>2</v>
      </c>
      <c r="H148" s="148">
        <f t="shared" si="5"/>
        <v>3</v>
      </c>
      <c r="I148" s="160"/>
    </row>
    <row r="149" spans="1:9">
      <c r="A149" s="149" t="s">
        <v>3045</v>
      </c>
      <c r="B149" s="10" t="s">
        <v>3046</v>
      </c>
      <c r="C149" s="146"/>
      <c r="D149" s="146"/>
      <c r="E149" s="142">
        <v>1</v>
      </c>
      <c r="F149" s="146">
        <v>1</v>
      </c>
      <c r="G149" s="148">
        <f t="shared" si="4"/>
        <v>1</v>
      </c>
      <c r="H149" s="148">
        <f t="shared" si="5"/>
        <v>1</v>
      </c>
      <c r="I149" s="160"/>
    </row>
    <row r="150" spans="1:9">
      <c r="A150" s="149" t="s">
        <v>2101</v>
      </c>
      <c r="B150" s="10" t="s">
        <v>2102</v>
      </c>
      <c r="C150" s="146"/>
      <c r="D150" s="146"/>
      <c r="E150" s="142">
        <v>3</v>
      </c>
      <c r="F150" s="146">
        <v>3</v>
      </c>
      <c r="G150" s="148">
        <f t="shared" si="4"/>
        <v>3</v>
      </c>
      <c r="H150" s="148">
        <f t="shared" si="5"/>
        <v>3</v>
      </c>
      <c r="I150" s="160"/>
    </row>
    <row r="151" spans="1:9">
      <c r="A151" s="149" t="s">
        <v>3779</v>
      </c>
      <c r="B151" s="10" t="s">
        <v>3780</v>
      </c>
      <c r="C151" s="146"/>
      <c r="D151" s="146"/>
      <c r="E151" s="142">
        <v>0</v>
      </c>
      <c r="F151" s="146">
        <v>1</v>
      </c>
      <c r="G151" s="148">
        <f t="shared" si="4"/>
        <v>0</v>
      </c>
      <c r="H151" s="148">
        <f t="shared" si="5"/>
        <v>1</v>
      </c>
      <c r="I151" s="160"/>
    </row>
    <row r="152" spans="1:9">
      <c r="A152" s="151" t="s">
        <v>1986</v>
      </c>
      <c r="B152" s="152" t="s">
        <v>1987</v>
      </c>
      <c r="C152" s="146"/>
      <c r="D152" s="146"/>
      <c r="E152" s="142">
        <v>25</v>
      </c>
      <c r="F152" s="146">
        <v>28</v>
      </c>
      <c r="G152" s="148">
        <f t="shared" si="4"/>
        <v>25</v>
      </c>
      <c r="H152" s="148">
        <f t="shared" si="5"/>
        <v>28</v>
      </c>
      <c r="I152" s="160"/>
    </row>
    <row r="153" spans="1:9">
      <c r="A153" s="151" t="s">
        <v>2679</v>
      </c>
      <c r="B153" s="155" t="s">
        <v>2680</v>
      </c>
      <c r="C153" s="147"/>
      <c r="D153" s="147"/>
      <c r="E153" s="142">
        <v>0</v>
      </c>
      <c r="F153" s="146">
        <v>1</v>
      </c>
      <c r="G153" s="148">
        <f t="shared" si="4"/>
        <v>0</v>
      </c>
      <c r="H153" s="148">
        <f t="shared" si="5"/>
        <v>1</v>
      </c>
      <c r="I153" s="160"/>
    </row>
    <row r="154" spans="1:9">
      <c r="A154" s="149" t="s">
        <v>2681</v>
      </c>
      <c r="B154" s="145" t="s">
        <v>2682</v>
      </c>
      <c r="C154" s="146"/>
      <c r="D154" s="146"/>
      <c r="E154" s="142">
        <v>10</v>
      </c>
      <c r="F154" s="146">
        <v>11</v>
      </c>
      <c r="G154" s="148">
        <f t="shared" si="4"/>
        <v>10</v>
      </c>
      <c r="H154" s="148">
        <f t="shared" si="5"/>
        <v>11</v>
      </c>
      <c r="I154" s="160"/>
    </row>
    <row r="155" spans="1:9">
      <c r="A155" s="153" t="s">
        <v>2683</v>
      </c>
      <c r="B155" s="154" t="s">
        <v>2684</v>
      </c>
      <c r="C155" s="146"/>
      <c r="D155" s="146"/>
      <c r="E155" s="142">
        <v>8</v>
      </c>
      <c r="F155" s="146">
        <v>8</v>
      </c>
      <c r="G155" s="148">
        <f t="shared" si="4"/>
        <v>8</v>
      </c>
      <c r="H155" s="148">
        <f t="shared" si="5"/>
        <v>8</v>
      </c>
      <c r="I155" s="160"/>
    </row>
    <row r="156" spans="1:9">
      <c r="A156" s="164" t="s">
        <v>2685</v>
      </c>
      <c r="B156" s="168" t="s">
        <v>2686</v>
      </c>
      <c r="C156" s="146"/>
      <c r="D156" s="146"/>
      <c r="E156" s="142">
        <v>1</v>
      </c>
      <c r="F156" s="146">
        <v>1</v>
      </c>
      <c r="G156" s="148">
        <f t="shared" si="4"/>
        <v>1</v>
      </c>
      <c r="H156" s="148">
        <f t="shared" si="5"/>
        <v>1</v>
      </c>
      <c r="I156" s="160"/>
    </row>
    <row r="157" spans="1:9">
      <c r="A157" s="118" t="s">
        <v>7346</v>
      </c>
      <c r="B157" s="165" t="s">
        <v>7347</v>
      </c>
      <c r="C157" s="166"/>
      <c r="D157" s="166"/>
      <c r="E157" s="142">
        <v>0</v>
      </c>
      <c r="F157" s="146">
        <v>1</v>
      </c>
      <c r="G157" s="148">
        <f t="shared" si="4"/>
        <v>0</v>
      </c>
      <c r="H157" s="148">
        <f t="shared" si="5"/>
        <v>1</v>
      </c>
      <c r="I157" s="160"/>
    </row>
    <row r="158" spans="1:9">
      <c r="A158" s="144" t="s">
        <v>1990</v>
      </c>
      <c r="B158" s="145" t="s">
        <v>1991</v>
      </c>
      <c r="C158" s="146"/>
      <c r="D158" s="146"/>
      <c r="E158" s="142">
        <v>38</v>
      </c>
      <c r="F158" s="146">
        <v>39</v>
      </c>
      <c r="G158" s="148">
        <f t="shared" si="4"/>
        <v>38</v>
      </c>
      <c r="H158" s="148">
        <f t="shared" si="5"/>
        <v>39</v>
      </c>
      <c r="I158" s="160"/>
    </row>
    <row r="159" spans="1:9">
      <c r="A159" s="149" t="s">
        <v>1992</v>
      </c>
      <c r="B159" s="10" t="s">
        <v>1993</v>
      </c>
      <c r="C159" s="146"/>
      <c r="D159" s="146"/>
      <c r="E159" s="142">
        <v>17</v>
      </c>
      <c r="F159" s="146">
        <v>17</v>
      </c>
      <c r="G159" s="148">
        <f t="shared" si="4"/>
        <v>17</v>
      </c>
      <c r="H159" s="148">
        <f t="shared" si="5"/>
        <v>17</v>
      </c>
      <c r="I159" s="160"/>
    </row>
    <row r="160" spans="1:9">
      <c r="A160" s="149" t="s">
        <v>1994</v>
      </c>
      <c r="B160" s="145" t="s">
        <v>1995</v>
      </c>
      <c r="C160" s="146"/>
      <c r="D160" s="146"/>
      <c r="E160" s="142">
        <v>6</v>
      </c>
      <c r="F160" s="146">
        <v>5</v>
      </c>
      <c r="G160" s="148">
        <f t="shared" si="4"/>
        <v>6</v>
      </c>
      <c r="H160" s="148">
        <f t="shared" si="5"/>
        <v>5</v>
      </c>
      <c r="I160" s="160"/>
    </row>
    <row r="161" spans="1:9">
      <c r="A161" s="149" t="s">
        <v>1996</v>
      </c>
      <c r="B161" s="145" t="s">
        <v>1997</v>
      </c>
      <c r="C161" s="146"/>
      <c r="D161" s="146"/>
      <c r="E161" s="142">
        <v>14</v>
      </c>
      <c r="F161" s="146">
        <v>17</v>
      </c>
      <c r="G161" s="148">
        <f t="shared" si="4"/>
        <v>14</v>
      </c>
      <c r="H161" s="148">
        <f t="shared" si="5"/>
        <v>17</v>
      </c>
      <c r="I161" s="160"/>
    </row>
    <row r="162" spans="1:9">
      <c r="A162" s="169" t="s">
        <v>7348</v>
      </c>
      <c r="B162" s="10" t="s">
        <v>7349</v>
      </c>
      <c r="C162" s="146"/>
      <c r="D162" s="146"/>
      <c r="E162" s="142">
        <v>10</v>
      </c>
      <c r="F162" s="146">
        <v>15</v>
      </c>
      <c r="G162" s="148">
        <f t="shared" si="4"/>
        <v>10</v>
      </c>
      <c r="H162" s="148">
        <f t="shared" si="5"/>
        <v>15</v>
      </c>
      <c r="I162" s="160"/>
    </row>
    <row r="163" spans="1:9">
      <c r="A163" s="151" t="s">
        <v>7350</v>
      </c>
      <c r="B163" s="152" t="s">
        <v>7351</v>
      </c>
      <c r="C163" s="146"/>
      <c r="D163" s="146"/>
      <c r="E163" s="142">
        <v>2</v>
      </c>
      <c r="F163" s="146">
        <v>3</v>
      </c>
      <c r="G163" s="148">
        <f t="shared" si="4"/>
        <v>2</v>
      </c>
      <c r="H163" s="148">
        <f t="shared" si="5"/>
        <v>3</v>
      </c>
      <c r="I163" s="160"/>
    </row>
    <row r="164" spans="1:9">
      <c r="A164" s="149" t="s">
        <v>1998</v>
      </c>
      <c r="B164" s="10" t="s">
        <v>1999</v>
      </c>
      <c r="C164" s="146"/>
      <c r="D164" s="146"/>
      <c r="E164" s="142">
        <v>6</v>
      </c>
      <c r="F164" s="146">
        <v>4</v>
      </c>
      <c r="G164" s="148">
        <f t="shared" si="4"/>
        <v>6</v>
      </c>
      <c r="H164" s="148">
        <f t="shared" si="5"/>
        <v>4</v>
      </c>
      <c r="I164" s="160"/>
    </row>
    <row r="165" spans="1:9">
      <c r="A165" s="151" t="s">
        <v>2000</v>
      </c>
      <c r="B165" s="155" t="s">
        <v>2001</v>
      </c>
      <c r="C165" s="147"/>
      <c r="D165" s="147"/>
      <c r="E165" s="142">
        <v>0</v>
      </c>
      <c r="F165" s="146">
        <v>1</v>
      </c>
      <c r="G165" s="148">
        <f t="shared" si="4"/>
        <v>0</v>
      </c>
      <c r="H165" s="148">
        <f t="shared" si="5"/>
        <v>1</v>
      </c>
      <c r="I165" s="160"/>
    </row>
    <row r="166" spans="1:9">
      <c r="A166" s="149" t="s">
        <v>2002</v>
      </c>
      <c r="B166" s="10" t="s">
        <v>2003</v>
      </c>
      <c r="C166" s="146"/>
      <c r="D166" s="146"/>
      <c r="E166" s="142">
        <v>4</v>
      </c>
      <c r="F166" s="146">
        <v>3</v>
      </c>
      <c r="G166" s="148">
        <f t="shared" si="4"/>
        <v>4</v>
      </c>
      <c r="H166" s="148">
        <f t="shared" si="5"/>
        <v>3</v>
      </c>
      <c r="I166" s="160"/>
    </row>
    <row r="167" spans="1:9">
      <c r="A167" s="144" t="s">
        <v>2225</v>
      </c>
      <c r="B167" s="150" t="s">
        <v>2226</v>
      </c>
      <c r="C167" s="146"/>
      <c r="D167" s="146"/>
      <c r="E167" s="142">
        <v>12</v>
      </c>
      <c r="F167" s="146">
        <v>9</v>
      </c>
      <c r="G167" s="148">
        <f t="shared" si="4"/>
        <v>12</v>
      </c>
      <c r="H167" s="148">
        <f t="shared" si="5"/>
        <v>9</v>
      </c>
      <c r="I167" s="160"/>
    </row>
    <row r="168" spans="1:9">
      <c r="A168" s="149" t="s">
        <v>2004</v>
      </c>
      <c r="B168" s="158" t="s">
        <v>2005</v>
      </c>
      <c r="C168" s="146"/>
      <c r="D168" s="146"/>
      <c r="E168" s="142">
        <v>8</v>
      </c>
      <c r="F168" s="146">
        <v>8</v>
      </c>
      <c r="G168" s="148">
        <f t="shared" si="4"/>
        <v>8</v>
      </c>
      <c r="H168" s="148">
        <f t="shared" si="5"/>
        <v>8</v>
      </c>
      <c r="I168" s="160"/>
    </row>
    <row r="169" spans="1:9">
      <c r="A169" s="149" t="s">
        <v>2006</v>
      </c>
      <c r="B169" s="158" t="s">
        <v>2007</v>
      </c>
      <c r="C169" s="146"/>
      <c r="D169" s="146"/>
      <c r="E169" s="142">
        <v>1</v>
      </c>
      <c r="F169" s="146">
        <v>1</v>
      </c>
      <c r="G169" s="148">
        <f t="shared" si="4"/>
        <v>1</v>
      </c>
      <c r="H169" s="148">
        <f t="shared" si="5"/>
        <v>1</v>
      </c>
      <c r="I169" s="160"/>
    </row>
    <row r="170" spans="1:9">
      <c r="A170" s="151" t="s">
        <v>2008</v>
      </c>
      <c r="B170" s="152" t="s">
        <v>2009</v>
      </c>
      <c r="C170" s="146"/>
      <c r="D170" s="146"/>
      <c r="E170" s="142">
        <v>1</v>
      </c>
      <c r="F170" s="146">
        <v>1</v>
      </c>
      <c r="G170" s="148">
        <f t="shared" si="4"/>
        <v>1</v>
      </c>
      <c r="H170" s="148">
        <f t="shared" si="5"/>
        <v>1</v>
      </c>
      <c r="I170" s="160"/>
    </row>
    <row r="171" spans="1:9">
      <c r="A171" s="151" t="s">
        <v>2010</v>
      </c>
      <c r="B171" s="152" t="s">
        <v>2011</v>
      </c>
      <c r="C171" s="146"/>
      <c r="D171" s="146"/>
      <c r="E171" s="142">
        <v>1</v>
      </c>
      <c r="F171" s="146">
        <v>1</v>
      </c>
      <c r="G171" s="148">
        <f t="shared" si="4"/>
        <v>1</v>
      </c>
      <c r="H171" s="148">
        <f t="shared" si="5"/>
        <v>1</v>
      </c>
      <c r="I171" s="160"/>
    </row>
    <row r="172" spans="1:9">
      <c r="A172" s="149" t="s">
        <v>7352</v>
      </c>
      <c r="B172" s="145" t="s">
        <v>7353</v>
      </c>
      <c r="C172" s="146"/>
      <c r="D172" s="146"/>
      <c r="E172" s="142">
        <v>0</v>
      </c>
      <c r="F172" s="146">
        <v>1</v>
      </c>
      <c r="G172" s="148">
        <f t="shared" si="4"/>
        <v>0</v>
      </c>
      <c r="H172" s="148">
        <f t="shared" si="5"/>
        <v>1</v>
      </c>
      <c r="I172" s="160"/>
    </row>
    <row r="173" spans="1:9">
      <c r="A173" s="149" t="s">
        <v>2014</v>
      </c>
      <c r="B173" s="145" t="s">
        <v>2015</v>
      </c>
      <c r="C173" s="146"/>
      <c r="D173" s="146"/>
      <c r="E173" s="142">
        <v>17</v>
      </c>
      <c r="F173" s="146">
        <v>17</v>
      </c>
      <c r="G173" s="148">
        <f t="shared" si="4"/>
        <v>17</v>
      </c>
      <c r="H173" s="148">
        <f t="shared" si="5"/>
        <v>17</v>
      </c>
      <c r="I173" s="160"/>
    </row>
    <row r="174" spans="1:9">
      <c r="A174" s="151" t="s">
        <v>2018</v>
      </c>
      <c r="B174" s="152" t="s">
        <v>2019</v>
      </c>
      <c r="C174" s="146"/>
      <c r="D174" s="146"/>
      <c r="E174" s="142">
        <v>1</v>
      </c>
      <c r="F174" s="146">
        <v>1</v>
      </c>
      <c r="G174" s="148">
        <f t="shared" si="4"/>
        <v>1</v>
      </c>
      <c r="H174" s="148">
        <f t="shared" si="5"/>
        <v>1</v>
      </c>
      <c r="I174" s="160"/>
    </row>
    <row r="175" spans="1:9">
      <c r="A175" s="149" t="s">
        <v>7354</v>
      </c>
      <c r="B175" s="158" t="s">
        <v>7355</v>
      </c>
      <c r="C175" s="146"/>
      <c r="D175" s="146"/>
      <c r="E175" s="142">
        <v>1</v>
      </c>
      <c r="F175" s="146">
        <v>1</v>
      </c>
      <c r="G175" s="148">
        <f t="shared" si="4"/>
        <v>1</v>
      </c>
      <c r="H175" s="148">
        <f t="shared" si="5"/>
        <v>1</v>
      </c>
      <c r="I175" s="160"/>
    </row>
    <row r="176" spans="1:9">
      <c r="A176" s="151" t="s">
        <v>2260</v>
      </c>
      <c r="B176" s="155" t="s">
        <v>5563</v>
      </c>
      <c r="C176" s="147"/>
      <c r="D176" s="147"/>
      <c r="E176" s="142">
        <v>1</v>
      </c>
      <c r="F176" s="146">
        <v>1</v>
      </c>
      <c r="G176" s="148">
        <f t="shared" si="4"/>
        <v>1</v>
      </c>
      <c r="H176" s="148">
        <f t="shared" si="5"/>
        <v>1</v>
      </c>
      <c r="I176" s="160"/>
    </row>
    <row r="177" spans="1:9">
      <c r="A177" s="118" t="s">
        <v>7356</v>
      </c>
      <c r="B177" s="165" t="s">
        <v>7357</v>
      </c>
      <c r="C177" s="166"/>
      <c r="D177" s="166"/>
      <c r="E177" s="142">
        <v>0</v>
      </c>
      <c r="F177" s="146">
        <v>1</v>
      </c>
      <c r="G177" s="148">
        <f t="shared" si="4"/>
        <v>0</v>
      </c>
      <c r="H177" s="148">
        <f t="shared" si="5"/>
        <v>1</v>
      </c>
      <c r="I177" s="160"/>
    </row>
    <row r="178" spans="1:9">
      <c r="A178" s="167" t="s">
        <v>7358</v>
      </c>
      <c r="B178" s="8" t="s">
        <v>7359</v>
      </c>
      <c r="C178" s="166"/>
      <c r="D178" s="166"/>
      <c r="E178" s="142">
        <v>0</v>
      </c>
      <c r="F178" s="146">
        <v>1</v>
      </c>
      <c r="G178" s="148">
        <f t="shared" si="4"/>
        <v>0</v>
      </c>
      <c r="H178" s="148">
        <f t="shared" si="5"/>
        <v>1</v>
      </c>
      <c r="I178" s="160"/>
    </row>
    <row r="179" spans="1:9">
      <c r="A179" s="161" t="s">
        <v>7360</v>
      </c>
      <c r="B179" s="162" t="s">
        <v>7361</v>
      </c>
      <c r="C179" s="146"/>
      <c r="D179" s="146"/>
      <c r="E179" s="142">
        <v>0</v>
      </c>
      <c r="F179" s="146">
        <v>1</v>
      </c>
      <c r="G179" s="148">
        <f t="shared" si="4"/>
        <v>0</v>
      </c>
      <c r="H179" s="148">
        <f t="shared" si="5"/>
        <v>1</v>
      </c>
      <c r="I179" s="160"/>
    </row>
    <row r="180" spans="1:9">
      <c r="A180" s="149" t="s">
        <v>2024</v>
      </c>
      <c r="B180" s="10" t="s">
        <v>2025</v>
      </c>
      <c r="C180" s="146"/>
      <c r="D180" s="146"/>
      <c r="E180" s="142">
        <v>4</v>
      </c>
      <c r="F180" s="146">
        <v>4</v>
      </c>
      <c r="G180" s="148">
        <f t="shared" si="4"/>
        <v>4</v>
      </c>
      <c r="H180" s="148">
        <f t="shared" si="5"/>
        <v>4</v>
      </c>
      <c r="I180" s="160"/>
    </row>
    <row r="181" spans="1:9">
      <c r="A181" s="149" t="s">
        <v>2026</v>
      </c>
      <c r="B181" s="10" t="s">
        <v>2027</v>
      </c>
      <c r="C181" s="146"/>
      <c r="D181" s="146"/>
      <c r="E181" s="142">
        <v>3</v>
      </c>
      <c r="F181" s="146">
        <v>4</v>
      </c>
      <c r="G181" s="148">
        <f t="shared" si="4"/>
        <v>3</v>
      </c>
      <c r="H181" s="148">
        <f t="shared" si="5"/>
        <v>4</v>
      </c>
      <c r="I181" s="160"/>
    </row>
    <row r="182" spans="1:9">
      <c r="A182" s="153" t="s">
        <v>2080</v>
      </c>
      <c r="B182" s="154" t="s">
        <v>2081</v>
      </c>
      <c r="C182" s="146"/>
      <c r="D182" s="146"/>
      <c r="E182" s="142">
        <v>0</v>
      </c>
      <c r="F182" s="146">
        <v>1</v>
      </c>
      <c r="G182" s="148">
        <f t="shared" si="4"/>
        <v>0</v>
      </c>
      <c r="H182" s="148">
        <f t="shared" si="5"/>
        <v>1</v>
      </c>
      <c r="I182" s="160"/>
    </row>
    <row r="183" spans="1:9">
      <c r="A183" s="151" t="s">
        <v>5334</v>
      </c>
      <c r="B183" s="152" t="s">
        <v>5335</v>
      </c>
      <c r="C183" s="146"/>
      <c r="D183" s="146"/>
      <c r="E183" s="142">
        <v>0</v>
      </c>
      <c r="F183" s="146">
        <v>1</v>
      </c>
      <c r="G183" s="148">
        <f t="shared" si="4"/>
        <v>0</v>
      </c>
      <c r="H183" s="148">
        <f t="shared" si="5"/>
        <v>1</v>
      </c>
      <c r="I183" s="160"/>
    </row>
    <row r="184" spans="1:9">
      <c r="A184" s="151" t="s">
        <v>5146</v>
      </c>
      <c r="B184" s="152" t="s">
        <v>5147</v>
      </c>
      <c r="C184" s="146"/>
      <c r="D184" s="146"/>
      <c r="E184" s="142">
        <v>0</v>
      </c>
      <c r="F184" s="146">
        <v>1</v>
      </c>
      <c r="G184" s="148">
        <f t="shared" si="4"/>
        <v>0</v>
      </c>
      <c r="H184" s="148">
        <f t="shared" si="5"/>
        <v>1</v>
      </c>
      <c r="I184" s="160"/>
    </row>
    <row r="185" spans="1:9">
      <c r="A185" s="170" t="s">
        <v>5148</v>
      </c>
      <c r="B185" s="150" t="s">
        <v>5149</v>
      </c>
      <c r="C185" s="146"/>
      <c r="D185" s="146"/>
      <c r="E185" s="142">
        <v>2</v>
      </c>
      <c r="F185" s="146">
        <v>3</v>
      </c>
      <c r="G185" s="148">
        <f t="shared" si="4"/>
        <v>2</v>
      </c>
      <c r="H185" s="148">
        <f t="shared" si="5"/>
        <v>3</v>
      </c>
      <c r="I185" s="160"/>
    </row>
    <row r="186" spans="1:9">
      <c r="A186" s="153" t="s">
        <v>5154</v>
      </c>
      <c r="B186" s="154" t="s">
        <v>5155</v>
      </c>
      <c r="C186" s="146"/>
      <c r="D186" s="146"/>
      <c r="E186" s="142">
        <v>0</v>
      </c>
      <c r="F186" s="146">
        <v>1</v>
      </c>
      <c r="G186" s="148">
        <f t="shared" si="4"/>
        <v>0</v>
      </c>
      <c r="H186" s="148">
        <f t="shared" si="5"/>
        <v>1</v>
      </c>
      <c r="I186" s="160"/>
    </row>
    <row r="187" spans="1:9">
      <c r="A187" s="149" t="s">
        <v>5158</v>
      </c>
      <c r="B187" s="10" t="s">
        <v>5159</v>
      </c>
      <c r="C187" s="146"/>
      <c r="D187" s="146"/>
      <c r="E187" s="142">
        <v>3</v>
      </c>
      <c r="F187" s="146">
        <v>4</v>
      </c>
      <c r="G187" s="148">
        <f t="shared" si="4"/>
        <v>3</v>
      </c>
      <c r="H187" s="148">
        <f t="shared" si="5"/>
        <v>4</v>
      </c>
      <c r="I187" s="160"/>
    </row>
    <row r="188" spans="1:9">
      <c r="A188" s="153" t="s">
        <v>4938</v>
      </c>
      <c r="B188" s="154" t="s">
        <v>4939</v>
      </c>
      <c r="C188" s="146"/>
      <c r="D188" s="146"/>
      <c r="E188" s="142">
        <v>5</v>
      </c>
      <c r="F188" s="146">
        <v>4</v>
      </c>
      <c r="G188" s="148">
        <f t="shared" si="4"/>
        <v>5</v>
      </c>
      <c r="H188" s="148">
        <f t="shared" si="5"/>
        <v>4</v>
      </c>
      <c r="I188" s="160"/>
    </row>
    <row r="189" spans="1:9">
      <c r="A189" s="149" t="s">
        <v>5160</v>
      </c>
      <c r="B189" s="10" t="s">
        <v>5161</v>
      </c>
      <c r="C189" s="146"/>
      <c r="D189" s="146"/>
      <c r="E189" s="142">
        <v>1</v>
      </c>
      <c r="F189" s="146">
        <v>1</v>
      </c>
      <c r="G189" s="148">
        <f t="shared" si="4"/>
        <v>1</v>
      </c>
      <c r="H189" s="148">
        <f t="shared" si="5"/>
        <v>1</v>
      </c>
      <c r="I189" s="160"/>
    </row>
    <row r="190" spans="1:9">
      <c r="A190" s="164" t="s">
        <v>7362</v>
      </c>
      <c r="B190" s="10" t="s">
        <v>7363</v>
      </c>
      <c r="C190" s="146"/>
      <c r="D190" s="146"/>
      <c r="E190" s="142">
        <v>0</v>
      </c>
      <c r="F190" s="146">
        <v>1</v>
      </c>
      <c r="G190" s="148">
        <f t="shared" si="4"/>
        <v>0</v>
      </c>
      <c r="H190" s="148">
        <f t="shared" si="5"/>
        <v>1</v>
      </c>
      <c r="I190" s="160"/>
    </row>
    <row r="191" spans="1:9">
      <c r="A191" s="149" t="s">
        <v>5162</v>
      </c>
      <c r="B191" s="10" t="s">
        <v>5163</v>
      </c>
      <c r="C191" s="146"/>
      <c r="D191" s="146"/>
      <c r="E191" s="142">
        <v>5</v>
      </c>
      <c r="F191" s="146">
        <v>5</v>
      </c>
      <c r="G191" s="148">
        <f t="shared" si="4"/>
        <v>5</v>
      </c>
      <c r="H191" s="148">
        <f t="shared" si="5"/>
        <v>5</v>
      </c>
      <c r="I191" s="160"/>
    </row>
    <row r="192" spans="1:9">
      <c r="A192" s="144" t="s">
        <v>7364</v>
      </c>
      <c r="B192" s="150" t="s">
        <v>7365</v>
      </c>
      <c r="C192" s="146"/>
      <c r="D192" s="146"/>
      <c r="E192" s="142">
        <v>0</v>
      </c>
      <c r="F192" s="146">
        <v>1</v>
      </c>
      <c r="G192" s="148">
        <f t="shared" si="4"/>
        <v>0</v>
      </c>
      <c r="H192" s="148">
        <f t="shared" si="5"/>
        <v>1</v>
      </c>
      <c r="I192" s="160"/>
    </row>
    <row r="193" spans="1:9">
      <c r="A193" s="149" t="s">
        <v>5164</v>
      </c>
      <c r="B193" s="10" t="s">
        <v>5165</v>
      </c>
      <c r="C193" s="146"/>
      <c r="D193" s="146"/>
      <c r="E193" s="142">
        <v>7</v>
      </c>
      <c r="F193" s="146">
        <v>8</v>
      </c>
      <c r="G193" s="148">
        <f t="shared" si="4"/>
        <v>7</v>
      </c>
      <c r="H193" s="148">
        <f t="shared" si="5"/>
        <v>8</v>
      </c>
      <c r="I193" s="160"/>
    </row>
    <row r="194" spans="1:9">
      <c r="A194" s="149" t="s">
        <v>5166</v>
      </c>
      <c r="B194" s="10" t="s">
        <v>5167</v>
      </c>
      <c r="C194" s="146"/>
      <c r="D194" s="146"/>
      <c r="E194" s="142">
        <v>9</v>
      </c>
      <c r="F194" s="146">
        <v>9</v>
      </c>
      <c r="G194" s="148">
        <f t="shared" si="4"/>
        <v>9</v>
      </c>
      <c r="H194" s="148">
        <f t="shared" si="5"/>
        <v>9</v>
      </c>
      <c r="I194" s="160"/>
    </row>
    <row r="195" spans="1:9" ht="24">
      <c r="A195" s="153" t="s">
        <v>5338</v>
      </c>
      <c r="B195" s="154" t="s">
        <v>5339</v>
      </c>
      <c r="C195" s="146"/>
      <c r="D195" s="146"/>
      <c r="E195" s="142">
        <v>6</v>
      </c>
      <c r="F195" s="146">
        <v>7</v>
      </c>
      <c r="G195" s="148">
        <f t="shared" si="4"/>
        <v>6</v>
      </c>
      <c r="H195" s="148">
        <f t="shared" si="5"/>
        <v>7</v>
      </c>
      <c r="I195" s="160"/>
    </row>
    <row r="196" spans="1:9">
      <c r="A196" s="151" t="s">
        <v>5340</v>
      </c>
      <c r="B196" s="155" t="s">
        <v>5341</v>
      </c>
      <c r="C196" s="147"/>
      <c r="D196" s="147"/>
      <c r="E196" s="142">
        <v>0</v>
      </c>
      <c r="F196" s="146">
        <v>1</v>
      </c>
      <c r="G196" s="148">
        <f t="shared" si="4"/>
        <v>0</v>
      </c>
      <c r="H196" s="148">
        <f t="shared" si="5"/>
        <v>1</v>
      </c>
      <c r="I196" s="160"/>
    </row>
    <row r="197" spans="1:9" ht="24">
      <c r="A197" s="149" t="s">
        <v>5168</v>
      </c>
      <c r="B197" s="10" t="s">
        <v>5169</v>
      </c>
      <c r="C197" s="146"/>
      <c r="D197" s="146"/>
      <c r="E197" s="142">
        <v>4</v>
      </c>
      <c r="F197" s="146">
        <v>4</v>
      </c>
      <c r="G197" s="148">
        <f t="shared" si="4"/>
        <v>4</v>
      </c>
      <c r="H197" s="148">
        <f t="shared" si="5"/>
        <v>4</v>
      </c>
      <c r="I197" s="160"/>
    </row>
    <row r="198" spans="1:9" ht="24">
      <c r="A198" s="149" t="s">
        <v>5170</v>
      </c>
      <c r="B198" s="10" t="s">
        <v>5171</v>
      </c>
      <c r="C198" s="146"/>
      <c r="D198" s="146"/>
      <c r="E198" s="142">
        <v>0</v>
      </c>
      <c r="F198" s="146">
        <v>1</v>
      </c>
      <c r="G198" s="148">
        <f t="shared" si="4"/>
        <v>0</v>
      </c>
      <c r="H198" s="148">
        <f t="shared" si="5"/>
        <v>1</v>
      </c>
      <c r="I198" s="160"/>
    </row>
    <row r="199" spans="1:9" ht="24">
      <c r="A199" s="153" t="s">
        <v>5172</v>
      </c>
      <c r="B199" s="154" t="s">
        <v>5173</v>
      </c>
      <c r="C199" s="146"/>
      <c r="D199" s="146"/>
      <c r="E199" s="142">
        <v>0</v>
      </c>
      <c r="F199" s="146">
        <v>1</v>
      </c>
      <c r="G199" s="148">
        <f t="shared" si="4"/>
        <v>0</v>
      </c>
      <c r="H199" s="148">
        <f t="shared" si="5"/>
        <v>1</v>
      </c>
      <c r="I199" s="160"/>
    </row>
    <row r="200" spans="1:9" ht="24">
      <c r="A200" s="149" t="s">
        <v>5174</v>
      </c>
      <c r="B200" s="10" t="s">
        <v>5175</v>
      </c>
      <c r="C200" s="146"/>
      <c r="D200" s="146"/>
      <c r="E200" s="142">
        <v>1</v>
      </c>
      <c r="F200" s="146">
        <v>1</v>
      </c>
      <c r="G200" s="148">
        <f t="shared" si="4"/>
        <v>1</v>
      </c>
      <c r="H200" s="148">
        <f t="shared" si="5"/>
        <v>1</v>
      </c>
      <c r="I200" s="160"/>
    </row>
    <row r="201" spans="1:9" ht="24">
      <c r="A201" s="149" t="s">
        <v>7366</v>
      </c>
      <c r="B201" s="10" t="s">
        <v>7367</v>
      </c>
      <c r="C201" s="146"/>
      <c r="D201" s="146"/>
      <c r="E201" s="142">
        <v>0</v>
      </c>
      <c r="F201" s="146">
        <v>1</v>
      </c>
      <c r="G201" s="148">
        <f t="shared" ref="G201:G264" si="6">C201+E201</f>
        <v>0</v>
      </c>
      <c r="H201" s="148">
        <f t="shared" ref="H201:H264" si="7">D201+F201</f>
        <v>1</v>
      </c>
      <c r="I201" s="160"/>
    </row>
    <row r="202" spans="1:9">
      <c r="A202" s="171" t="s">
        <v>5178</v>
      </c>
      <c r="B202" s="172" t="s">
        <v>5179</v>
      </c>
      <c r="C202" s="146"/>
      <c r="D202" s="146"/>
      <c r="E202" s="142">
        <v>0</v>
      </c>
      <c r="F202" s="146">
        <v>1</v>
      </c>
      <c r="G202" s="148">
        <f t="shared" si="6"/>
        <v>0</v>
      </c>
      <c r="H202" s="148">
        <f t="shared" si="7"/>
        <v>1</v>
      </c>
      <c r="I202" s="160"/>
    </row>
    <row r="203" spans="1:9">
      <c r="A203" s="149" t="s">
        <v>7368</v>
      </c>
      <c r="B203" s="10" t="s">
        <v>7369</v>
      </c>
      <c r="C203" s="146"/>
      <c r="D203" s="146"/>
      <c r="E203" s="142">
        <v>0</v>
      </c>
      <c r="F203" s="146">
        <v>1</v>
      </c>
      <c r="G203" s="148">
        <f t="shared" si="6"/>
        <v>0</v>
      </c>
      <c r="H203" s="148">
        <f t="shared" si="7"/>
        <v>1</v>
      </c>
      <c r="I203" s="160"/>
    </row>
    <row r="204" spans="1:9">
      <c r="A204" s="144" t="s">
        <v>5180</v>
      </c>
      <c r="B204" s="145" t="s">
        <v>5181</v>
      </c>
      <c r="C204" s="146"/>
      <c r="D204" s="146"/>
      <c r="E204" s="142">
        <v>4</v>
      </c>
      <c r="F204" s="146">
        <v>4</v>
      </c>
      <c r="G204" s="148">
        <f t="shared" si="6"/>
        <v>4</v>
      </c>
      <c r="H204" s="148">
        <f t="shared" si="7"/>
        <v>4</v>
      </c>
      <c r="I204" s="160"/>
    </row>
    <row r="205" spans="1:9">
      <c r="A205" s="151" t="s">
        <v>5342</v>
      </c>
      <c r="B205" s="152" t="s">
        <v>5343</v>
      </c>
      <c r="C205" s="146"/>
      <c r="D205" s="146"/>
      <c r="E205" s="142">
        <v>0</v>
      </c>
      <c r="F205" s="146">
        <v>1</v>
      </c>
      <c r="G205" s="148">
        <f t="shared" si="6"/>
        <v>0</v>
      </c>
      <c r="H205" s="148">
        <f t="shared" si="7"/>
        <v>1</v>
      </c>
      <c r="I205" s="160"/>
    </row>
    <row r="206" spans="1:9">
      <c r="A206" s="149" t="s">
        <v>5190</v>
      </c>
      <c r="B206" s="10" t="s">
        <v>5191</v>
      </c>
      <c r="C206" s="146"/>
      <c r="D206" s="146"/>
      <c r="E206" s="142">
        <v>0</v>
      </c>
      <c r="F206" s="146">
        <v>1</v>
      </c>
      <c r="G206" s="148">
        <f t="shared" si="6"/>
        <v>0</v>
      </c>
      <c r="H206" s="148">
        <f t="shared" si="7"/>
        <v>1</v>
      </c>
      <c r="I206" s="160"/>
    </row>
    <row r="207" spans="1:9">
      <c r="A207" s="149" t="s">
        <v>5192</v>
      </c>
      <c r="B207" s="10" t="s">
        <v>5193</v>
      </c>
      <c r="C207" s="146"/>
      <c r="D207" s="146"/>
      <c r="E207" s="142">
        <v>1</v>
      </c>
      <c r="F207" s="146">
        <v>1</v>
      </c>
      <c r="G207" s="148">
        <f t="shared" si="6"/>
        <v>1</v>
      </c>
      <c r="H207" s="148">
        <f t="shared" si="7"/>
        <v>1</v>
      </c>
      <c r="I207" s="160"/>
    </row>
    <row r="208" spans="1:9">
      <c r="A208" s="151" t="s">
        <v>5196</v>
      </c>
      <c r="B208" s="152" t="s">
        <v>5197</v>
      </c>
      <c r="C208" s="146"/>
      <c r="D208" s="146"/>
      <c r="E208" s="142">
        <v>10</v>
      </c>
      <c r="F208" s="146">
        <v>11</v>
      </c>
      <c r="G208" s="148">
        <f t="shared" si="6"/>
        <v>10</v>
      </c>
      <c r="H208" s="148">
        <f t="shared" si="7"/>
        <v>11</v>
      </c>
      <c r="I208" s="160"/>
    </row>
    <row r="209" spans="1:9" ht="24">
      <c r="A209" s="153" t="s">
        <v>5200</v>
      </c>
      <c r="B209" s="154" t="s">
        <v>5201</v>
      </c>
      <c r="C209" s="146"/>
      <c r="D209" s="146"/>
      <c r="E209" s="142">
        <v>5</v>
      </c>
      <c r="F209" s="146">
        <v>5</v>
      </c>
      <c r="G209" s="148">
        <f t="shared" si="6"/>
        <v>5</v>
      </c>
      <c r="H209" s="148">
        <f t="shared" si="7"/>
        <v>5</v>
      </c>
      <c r="I209" s="160"/>
    </row>
    <row r="210" spans="1:9">
      <c r="A210" s="151" t="s">
        <v>5344</v>
      </c>
      <c r="B210" s="155" t="s">
        <v>5345</v>
      </c>
      <c r="C210" s="147"/>
      <c r="D210" s="147"/>
      <c r="E210" s="142">
        <v>0</v>
      </c>
      <c r="F210" s="146">
        <v>1</v>
      </c>
      <c r="G210" s="148">
        <f t="shared" si="6"/>
        <v>0</v>
      </c>
      <c r="H210" s="148">
        <f t="shared" si="7"/>
        <v>1</v>
      </c>
      <c r="I210" s="160"/>
    </row>
    <row r="211" spans="1:9" ht="24">
      <c r="A211" s="151" t="s">
        <v>7370</v>
      </c>
      <c r="B211" s="152" t="s">
        <v>7371</v>
      </c>
      <c r="C211" s="146"/>
      <c r="D211" s="146"/>
      <c r="E211" s="142">
        <v>0</v>
      </c>
      <c r="F211" s="146">
        <v>1</v>
      </c>
      <c r="G211" s="148">
        <f t="shared" si="6"/>
        <v>0</v>
      </c>
      <c r="H211" s="148">
        <f t="shared" si="7"/>
        <v>1</v>
      </c>
      <c r="I211" s="160"/>
    </row>
    <row r="212" spans="1:9" ht="24">
      <c r="A212" s="149" t="s">
        <v>7372</v>
      </c>
      <c r="B212" s="10" t="s">
        <v>7373</v>
      </c>
      <c r="C212" s="146"/>
      <c r="D212" s="146"/>
      <c r="E212" s="142">
        <v>1</v>
      </c>
      <c r="F212" s="146">
        <v>1</v>
      </c>
      <c r="G212" s="148">
        <f t="shared" si="6"/>
        <v>1</v>
      </c>
      <c r="H212" s="148">
        <f t="shared" si="7"/>
        <v>1</v>
      </c>
      <c r="I212" s="160"/>
    </row>
    <row r="213" spans="1:9">
      <c r="A213" s="149" t="s">
        <v>5204</v>
      </c>
      <c r="B213" s="10" t="s">
        <v>5205</v>
      </c>
      <c r="C213" s="146"/>
      <c r="D213" s="146"/>
      <c r="E213" s="142">
        <v>2</v>
      </c>
      <c r="F213" s="146">
        <v>3</v>
      </c>
      <c r="G213" s="148">
        <f t="shared" si="6"/>
        <v>2</v>
      </c>
      <c r="H213" s="148">
        <f t="shared" si="7"/>
        <v>3</v>
      </c>
      <c r="I213" s="160"/>
    </row>
    <row r="214" spans="1:9" ht="24">
      <c r="A214" s="153" t="s">
        <v>5208</v>
      </c>
      <c r="B214" s="154" t="s">
        <v>5209</v>
      </c>
      <c r="C214" s="146"/>
      <c r="D214" s="146"/>
      <c r="E214" s="142">
        <v>3</v>
      </c>
      <c r="F214" s="146">
        <v>3</v>
      </c>
      <c r="G214" s="148">
        <f t="shared" si="6"/>
        <v>3</v>
      </c>
      <c r="H214" s="148">
        <f t="shared" si="7"/>
        <v>3</v>
      </c>
      <c r="I214" s="160"/>
    </row>
    <row r="215" spans="1:9">
      <c r="A215" s="151" t="s">
        <v>5212</v>
      </c>
      <c r="B215" s="155" t="s">
        <v>5213</v>
      </c>
      <c r="C215" s="147"/>
      <c r="D215" s="147"/>
      <c r="E215" s="142">
        <v>4</v>
      </c>
      <c r="F215" s="146">
        <v>3</v>
      </c>
      <c r="G215" s="148">
        <f t="shared" si="6"/>
        <v>4</v>
      </c>
      <c r="H215" s="148">
        <f t="shared" si="7"/>
        <v>3</v>
      </c>
      <c r="I215" s="160"/>
    </row>
    <row r="216" spans="1:9">
      <c r="A216" s="156" t="s">
        <v>7374</v>
      </c>
      <c r="B216" s="157" t="s">
        <v>7375</v>
      </c>
      <c r="C216" s="146"/>
      <c r="D216" s="146"/>
      <c r="E216" s="142">
        <v>0</v>
      </c>
      <c r="F216" s="146">
        <v>1</v>
      </c>
      <c r="G216" s="148">
        <f t="shared" si="6"/>
        <v>0</v>
      </c>
      <c r="H216" s="148">
        <f t="shared" si="7"/>
        <v>1</v>
      </c>
      <c r="I216" s="160"/>
    </row>
    <row r="217" spans="1:9">
      <c r="A217" s="149" t="s">
        <v>7376</v>
      </c>
      <c r="B217" s="10" t="s">
        <v>7377</v>
      </c>
      <c r="C217" s="146"/>
      <c r="D217" s="146"/>
      <c r="E217" s="142">
        <v>2</v>
      </c>
      <c r="F217" s="146">
        <v>3</v>
      </c>
      <c r="G217" s="148">
        <f t="shared" si="6"/>
        <v>2</v>
      </c>
      <c r="H217" s="148">
        <f t="shared" si="7"/>
        <v>3</v>
      </c>
      <c r="I217" s="160"/>
    </row>
    <row r="218" spans="1:9">
      <c r="A218" s="151" t="s">
        <v>5214</v>
      </c>
      <c r="B218" s="152" t="s">
        <v>5215</v>
      </c>
      <c r="C218" s="146"/>
      <c r="D218" s="146"/>
      <c r="E218" s="142">
        <v>13</v>
      </c>
      <c r="F218" s="146">
        <v>13</v>
      </c>
      <c r="G218" s="148">
        <f t="shared" si="6"/>
        <v>13</v>
      </c>
      <c r="H218" s="148">
        <f t="shared" si="7"/>
        <v>13</v>
      </c>
      <c r="I218" s="160"/>
    </row>
    <row r="219" spans="1:9">
      <c r="A219" s="151" t="s">
        <v>5226</v>
      </c>
      <c r="B219" s="155" t="s">
        <v>5227</v>
      </c>
      <c r="C219" s="147"/>
      <c r="D219" s="147"/>
      <c r="E219" s="142">
        <v>3</v>
      </c>
      <c r="F219" s="146">
        <v>4</v>
      </c>
      <c r="G219" s="148">
        <f t="shared" si="6"/>
        <v>3</v>
      </c>
      <c r="H219" s="148">
        <f t="shared" si="7"/>
        <v>4</v>
      </c>
      <c r="I219" s="160"/>
    </row>
    <row r="220" spans="1:9">
      <c r="A220" s="151" t="s">
        <v>5228</v>
      </c>
      <c r="B220" s="152" t="s">
        <v>5229</v>
      </c>
      <c r="C220" s="146"/>
      <c r="D220" s="146"/>
      <c r="E220" s="142">
        <v>21</v>
      </c>
      <c r="F220" s="146">
        <v>21</v>
      </c>
      <c r="G220" s="148">
        <f t="shared" si="6"/>
        <v>21</v>
      </c>
      <c r="H220" s="148">
        <f t="shared" si="7"/>
        <v>21</v>
      </c>
      <c r="I220" s="160"/>
    </row>
    <row r="221" spans="1:9">
      <c r="A221" s="151" t="s">
        <v>5348</v>
      </c>
      <c r="B221" s="155" t="s">
        <v>5349</v>
      </c>
      <c r="C221" s="147"/>
      <c r="D221" s="147"/>
      <c r="E221" s="142">
        <v>2</v>
      </c>
      <c r="F221" s="146">
        <v>3</v>
      </c>
      <c r="G221" s="148">
        <f t="shared" si="6"/>
        <v>2</v>
      </c>
      <c r="H221" s="148">
        <f t="shared" si="7"/>
        <v>3</v>
      </c>
      <c r="I221" s="160"/>
    </row>
    <row r="222" spans="1:9">
      <c r="A222" s="173" t="s">
        <v>5232</v>
      </c>
      <c r="B222" s="174" t="s">
        <v>5233</v>
      </c>
      <c r="C222" s="146"/>
      <c r="D222" s="146"/>
      <c r="E222" s="142">
        <v>0</v>
      </c>
      <c r="F222" s="146">
        <v>1</v>
      </c>
      <c r="G222" s="148">
        <f t="shared" si="6"/>
        <v>0</v>
      </c>
      <c r="H222" s="148">
        <f t="shared" si="7"/>
        <v>1</v>
      </c>
      <c r="I222" s="160"/>
    </row>
    <row r="223" spans="1:9">
      <c r="A223" s="149" t="s">
        <v>5234</v>
      </c>
      <c r="B223" s="10" t="s">
        <v>5235</v>
      </c>
      <c r="C223" s="146"/>
      <c r="D223" s="146"/>
      <c r="E223" s="142">
        <v>0</v>
      </c>
      <c r="F223" s="146">
        <v>1</v>
      </c>
      <c r="G223" s="148">
        <f t="shared" si="6"/>
        <v>0</v>
      </c>
      <c r="H223" s="148">
        <f t="shared" si="7"/>
        <v>1</v>
      </c>
      <c r="I223" s="160"/>
    </row>
    <row r="224" spans="1:9">
      <c r="A224" s="151" t="s">
        <v>5238</v>
      </c>
      <c r="B224" s="155" t="s">
        <v>5239</v>
      </c>
      <c r="C224" s="147"/>
      <c r="D224" s="147"/>
      <c r="E224" s="142">
        <v>1</v>
      </c>
      <c r="F224" s="146">
        <v>1</v>
      </c>
      <c r="G224" s="148">
        <f t="shared" si="6"/>
        <v>1</v>
      </c>
      <c r="H224" s="148">
        <f t="shared" si="7"/>
        <v>1</v>
      </c>
      <c r="I224" s="160"/>
    </row>
    <row r="225" spans="1:9">
      <c r="A225" s="149" t="s">
        <v>5350</v>
      </c>
      <c r="B225" s="10" t="s">
        <v>5351</v>
      </c>
      <c r="C225" s="146"/>
      <c r="D225" s="146"/>
      <c r="E225" s="142">
        <v>0</v>
      </c>
      <c r="F225" s="146">
        <v>1</v>
      </c>
      <c r="G225" s="148">
        <f t="shared" si="6"/>
        <v>0</v>
      </c>
      <c r="H225" s="148">
        <f t="shared" si="7"/>
        <v>1</v>
      </c>
      <c r="I225" s="160"/>
    </row>
    <row r="226" spans="1:9">
      <c r="A226" s="149" t="s">
        <v>5240</v>
      </c>
      <c r="B226" s="10" t="s">
        <v>5241</v>
      </c>
      <c r="C226" s="146"/>
      <c r="D226" s="146"/>
      <c r="E226" s="142">
        <v>6</v>
      </c>
      <c r="F226" s="146">
        <v>5</v>
      </c>
      <c r="G226" s="148">
        <f t="shared" si="6"/>
        <v>6</v>
      </c>
      <c r="H226" s="148">
        <f t="shared" si="7"/>
        <v>5</v>
      </c>
      <c r="I226" s="160"/>
    </row>
    <row r="227" spans="1:9">
      <c r="A227" s="149" t="s">
        <v>5352</v>
      </c>
      <c r="B227" s="10" t="s">
        <v>5353</v>
      </c>
      <c r="C227" s="146"/>
      <c r="D227" s="146"/>
      <c r="E227" s="142">
        <v>9</v>
      </c>
      <c r="F227" s="146">
        <v>8</v>
      </c>
      <c r="G227" s="148">
        <f t="shared" si="6"/>
        <v>9</v>
      </c>
      <c r="H227" s="148">
        <f t="shared" si="7"/>
        <v>8</v>
      </c>
      <c r="I227" s="160"/>
    </row>
    <row r="228" spans="1:9">
      <c r="A228" s="149" t="s">
        <v>5354</v>
      </c>
      <c r="B228" s="10" t="s">
        <v>5355</v>
      </c>
      <c r="C228" s="146"/>
      <c r="D228" s="146"/>
      <c r="E228" s="142">
        <v>11</v>
      </c>
      <c r="F228" s="146">
        <v>8</v>
      </c>
      <c r="G228" s="148">
        <f t="shared" si="6"/>
        <v>11</v>
      </c>
      <c r="H228" s="148">
        <f t="shared" si="7"/>
        <v>8</v>
      </c>
      <c r="I228" s="160"/>
    </row>
    <row r="229" spans="1:9">
      <c r="A229" s="149" t="s">
        <v>5242</v>
      </c>
      <c r="B229" s="10" t="s">
        <v>5243</v>
      </c>
      <c r="C229" s="146"/>
      <c r="D229" s="146"/>
      <c r="E229" s="142">
        <v>12</v>
      </c>
      <c r="F229" s="146">
        <v>12</v>
      </c>
      <c r="G229" s="148">
        <f t="shared" si="6"/>
        <v>12</v>
      </c>
      <c r="H229" s="148">
        <f t="shared" si="7"/>
        <v>12</v>
      </c>
      <c r="I229" s="160"/>
    </row>
    <row r="230" spans="1:9">
      <c r="A230" s="149" t="s">
        <v>5244</v>
      </c>
      <c r="B230" s="10" t="s">
        <v>5245</v>
      </c>
      <c r="C230" s="146"/>
      <c r="D230" s="146"/>
      <c r="E230" s="142">
        <v>33</v>
      </c>
      <c r="F230" s="146">
        <v>36</v>
      </c>
      <c r="G230" s="148">
        <f t="shared" si="6"/>
        <v>33</v>
      </c>
      <c r="H230" s="148">
        <f t="shared" si="7"/>
        <v>36</v>
      </c>
      <c r="I230" s="160"/>
    </row>
    <row r="231" spans="1:9">
      <c r="A231" s="149" t="s">
        <v>5246</v>
      </c>
      <c r="B231" s="10" t="s">
        <v>5247</v>
      </c>
      <c r="C231" s="146"/>
      <c r="D231" s="146"/>
      <c r="E231" s="142">
        <v>14</v>
      </c>
      <c r="F231" s="146">
        <v>15</v>
      </c>
      <c r="G231" s="148">
        <f t="shared" si="6"/>
        <v>14</v>
      </c>
      <c r="H231" s="148">
        <f t="shared" si="7"/>
        <v>15</v>
      </c>
      <c r="I231" s="160"/>
    </row>
    <row r="232" spans="1:9">
      <c r="A232" s="173" t="s">
        <v>5250</v>
      </c>
      <c r="B232" s="145" t="s">
        <v>5251</v>
      </c>
      <c r="C232" s="146"/>
      <c r="D232" s="146"/>
      <c r="E232" s="142">
        <v>8</v>
      </c>
      <c r="F232" s="146">
        <v>8</v>
      </c>
      <c r="G232" s="148">
        <f t="shared" si="6"/>
        <v>8</v>
      </c>
      <c r="H232" s="148">
        <f t="shared" si="7"/>
        <v>8</v>
      </c>
      <c r="I232" s="160"/>
    </row>
    <row r="233" spans="1:9">
      <c r="A233" s="149" t="s">
        <v>5252</v>
      </c>
      <c r="B233" s="10" t="s">
        <v>5253</v>
      </c>
      <c r="C233" s="146"/>
      <c r="D233" s="146"/>
      <c r="E233" s="142">
        <v>7</v>
      </c>
      <c r="F233" s="146">
        <v>8</v>
      </c>
      <c r="G233" s="148">
        <f t="shared" si="6"/>
        <v>7</v>
      </c>
      <c r="H233" s="148">
        <f t="shared" si="7"/>
        <v>8</v>
      </c>
      <c r="I233" s="160"/>
    </row>
    <row r="234" spans="1:9">
      <c r="A234" s="161" t="s">
        <v>7378</v>
      </c>
      <c r="B234" s="162" t="s">
        <v>7379</v>
      </c>
      <c r="C234" s="146"/>
      <c r="D234" s="146"/>
      <c r="E234" s="142">
        <v>0</v>
      </c>
      <c r="F234" s="146">
        <v>1</v>
      </c>
      <c r="G234" s="148">
        <f t="shared" si="6"/>
        <v>0</v>
      </c>
      <c r="H234" s="148">
        <f t="shared" si="7"/>
        <v>1</v>
      </c>
      <c r="I234" s="160"/>
    </row>
    <row r="235" spans="1:9">
      <c r="A235" s="164" t="s">
        <v>7380</v>
      </c>
      <c r="B235" s="168" t="s">
        <v>7381</v>
      </c>
      <c r="C235" s="146"/>
      <c r="D235" s="146"/>
      <c r="E235" s="142">
        <v>0</v>
      </c>
      <c r="F235" s="146">
        <v>1</v>
      </c>
      <c r="G235" s="148">
        <f t="shared" si="6"/>
        <v>0</v>
      </c>
      <c r="H235" s="148">
        <f t="shared" si="7"/>
        <v>1</v>
      </c>
      <c r="I235" s="160"/>
    </row>
    <row r="236" spans="1:9">
      <c r="A236" s="164" t="s">
        <v>7382</v>
      </c>
      <c r="B236" s="168" t="s">
        <v>7383</v>
      </c>
      <c r="C236" s="146"/>
      <c r="D236" s="146"/>
      <c r="E236" s="142">
        <v>1</v>
      </c>
      <c r="F236" s="146">
        <v>1</v>
      </c>
      <c r="G236" s="148">
        <f t="shared" si="6"/>
        <v>1</v>
      </c>
      <c r="H236" s="148">
        <f t="shared" si="7"/>
        <v>1</v>
      </c>
      <c r="I236" s="160"/>
    </row>
    <row r="237" spans="1:9">
      <c r="A237" s="149" t="s">
        <v>7384</v>
      </c>
      <c r="B237" s="10" t="s">
        <v>7385</v>
      </c>
      <c r="C237" s="146"/>
      <c r="D237" s="146"/>
      <c r="E237" s="142">
        <v>1</v>
      </c>
      <c r="F237" s="146">
        <v>1</v>
      </c>
      <c r="G237" s="148">
        <f t="shared" si="6"/>
        <v>1</v>
      </c>
      <c r="H237" s="148">
        <f t="shared" si="7"/>
        <v>1</v>
      </c>
      <c r="I237" s="160"/>
    </row>
    <row r="238" spans="1:9">
      <c r="A238" s="161" t="s">
        <v>7386</v>
      </c>
      <c r="B238" s="162" t="s">
        <v>7387</v>
      </c>
      <c r="C238" s="146"/>
      <c r="D238" s="146"/>
      <c r="E238" s="142">
        <v>1</v>
      </c>
      <c r="F238" s="146">
        <v>1</v>
      </c>
      <c r="G238" s="148">
        <f t="shared" si="6"/>
        <v>1</v>
      </c>
      <c r="H238" s="148">
        <f t="shared" si="7"/>
        <v>1</v>
      </c>
      <c r="I238" s="160"/>
    </row>
    <row r="239" spans="1:9">
      <c r="A239" s="161" t="s">
        <v>7388</v>
      </c>
      <c r="B239" s="162" t="s">
        <v>7389</v>
      </c>
      <c r="C239" s="146"/>
      <c r="D239" s="146"/>
      <c r="E239" s="142">
        <v>0</v>
      </c>
      <c r="F239" s="146">
        <v>3</v>
      </c>
      <c r="G239" s="148">
        <f t="shared" si="6"/>
        <v>0</v>
      </c>
      <c r="H239" s="148">
        <f t="shared" si="7"/>
        <v>3</v>
      </c>
      <c r="I239" s="160"/>
    </row>
    <row r="240" spans="1:9">
      <c r="A240" s="161" t="s">
        <v>5254</v>
      </c>
      <c r="B240" s="162" t="s">
        <v>5255</v>
      </c>
      <c r="C240" s="146"/>
      <c r="D240" s="146"/>
      <c r="E240" s="142">
        <v>0</v>
      </c>
      <c r="F240" s="146">
        <v>3</v>
      </c>
      <c r="G240" s="148">
        <f t="shared" si="6"/>
        <v>0</v>
      </c>
      <c r="H240" s="148">
        <f t="shared" si="7"/>
        <v>3</v>
      </c>
      <c r="I240" s="160"/>
    </row>
    <row r="241" spans="1:9">
      <c r="A241" s="156" t="s">
        <v>7390</v>
      </c>
      <c r="B241" s="145" t="s">
        <v>7391</v>
      </c>
      <c r="C241" s="146"/>
      <c r="D241" s="146"/>
      <c r="E241" s="142">
        <v>1</v>
      </c>
      <c r="F241" s="146">
        <v>1</v>
      </c>
      <c r="G241" s="148">
        <f t="shared" si="6"/>
        <v>1</v>
      </c>
      <c r="H241" s="148">
        <f t="shared" si="7"/>
        <v>1</v>
      </c>
      <c r="I241" s="160"/>
    </row>
    <row r="242" spans="1:9">
      <c r="A242" s="149" t="s">
        <v>7392</v>
      </c>
      <c r="B242" s="10" t="s">
        <v>7393</v>
      </c>
      <c r="C242" s="146"/>
      <c r="D242" s="146"/>
      <c r="E242" s="142">
        <v>4</v>
      </c>
      <c r="F242" s="146">
        <v>5</v>
      </c>
      <c r="G242" s="148">
        <f t="shared" si="6"/>
        <v>4</v>
      </c>
      <c r="H242" s="148">
        <f t="shared" si="7"/>
        <v>5</v>
      </c>
      <c r="I242" s="160"/>
    </row>
    <row r="243" spans="1:9">
      <c r="A243" s="149" t="s">
        <v>4007</v>
      </c>
      <c r="B243" s="10" t="s">
        <v>4008</v>
      </c>
      <c r="C243" s="146"/>
      <c r="D243" s="146"/>
      <c r="E243" s="142">
        <v>10</v>
      </c>
      <c r="F243" s="146">
        <v>12</v>
      </c>
      <c r="G243" s="148">
        <f t="shared" si="6"/>
        <v>10</v>
      </c>
      <c r="H243" s="148">
        <f t="shared" si="7"/>
        <v>12</v>
      </c>
      <c r="I243" s="160"/>
    </row>
    <row r="244" spans="1:9">
      <c r="A244" s="161" t="s">
        <v>7394</v>
      </c>
      <c r="B244" s="162" t="s">
        <v>7395</v>
      </c>
      <c r="C244" s="146"/>
      <c r="D244" s="146"/>
      <c r="E244" s="142">
        <v>0</v>
      </c>
      <c r="F244" s="146">
        <v>1</v>
      </c>
      <c r="G244" s="148">
        <f t="shared" si="6"/>
        <v>0</v>
      </c>
      <c r="H244" s="148">
        <f t="shared" si="7"/>
        <v>1</v>
      </c>
      <c r="I244" s="160"/>
    </row>
    <row r="245" spans="1:9">
      <c r="A245" s="161" t="s">
        <v>7396</v>
      </c>
      <c r="B245" s="162" t="s">
        <v>7397</v>
      </c>
      <c r="C245" s="146"/>
      <c r="D245" s="146"/>
      <c r="E245" s="142">
        <v>0</v>
      </c>
      <c r="F245" s="146">
        <v>1</v>
      </c>
      <c r="G245" s="148">
        <f t="shared" si="6"/>
        <v>0</v>
      </c>
      <c r="H245" s="148">
        <f t="shared" si="7"/>
        <v>1</v>
      </c>
      <c r="I245" s="160"/>
    </row>
    <row r="246" spans="1:9">
      <c r="A246" s="149" t="s">
        <v>3499</v>
      </c>
      <c r="B246" s="10" t="s">
        <v>3500</v>
      </c>
      <c r="C246" s="146"/>
      <c r="D246" s="146"/>
      <c r="E246" s="142">
        <v>0</v>
      </c>
      <c r="F246" s="146">
        <v>1</v>
      </c>
      <c r="G246" s="148">
        <f t="shared" si="6"/>
        <v>0</v>
      </c>
      <c r="H246" s="148">
        <f t="shared" si="7"/>
        <v>1</v>
      </c>
      <c r="I246" s="160"/>
    </row>
    <row r="247" spans="1:9">
      <c r="A247" s="161" t="s">
        <v>7398</v>
      </c>
      <c r="B247" s="162" t="s">
        <v>7399</v>
      </c>
      <c r="C247" s="146"/>
      <c r="D247" s="146"/>
      <c r="E247" s="142">
        <v>0</v>
      </c>
      <c r="F247" s="146">
        <v>1</v>
      </c>
      <c r="G247" s="148">
        <f t="shared" si="6"/>
        <v>0</v>
      </c>
      <c r="H247" s="148">
        <f t="shared" si="7"/>
        <v>1</v>
      </c>
      <c r="I247" s="160"/>
    </row>
    <row r="248" spans="1:9">
      <c r="A248" s="151" t="s">
        <v>5256</v>
      </c>
      <c r="B248" s="152" t="s">
        <v>5257</v>
      </c>
      <c r="C248" s="146"/>
      <c r="D248" s="146"/>
      <c r="E248" s="142">
        <v>0</v>
      </c>
      <c r="F248" s="146">
        <v>1</v>
      </c>
      <c r="G248" s="148">
        <f t="shared" si="6"/>
        <v>0</v>
      </c>
      <c r="H248" s="148">
        <f t="shared" si="7"/>
        <v>1</v>
      </c>
      <c r="I248" s="160"/>
    </row>
    <row r="249" spans="1:9">
      <c r="A249" s="164" t="s">
        <v>7400</v>
      </c>
      <c r="B249" s="168" t="s">
        <v>7401</v>
      </c>
      <c r="C249" s="146"/>
      <c r="D249" s="146"/>
      <c r="E249" s="142">
        <v>0</v>
      </c>
      <c r="F249" s="146">
        <v>1</v>
      </c>
      <c r="G249" s="148">
        <f t="shared" si="6"/>
        <v>0</v>
      </c>
      <c r="H249" s="148">
        <f t="shared" si="7"/>
        <v>1</v>
      </c>
      <c r="I249" s="160"/>
    </row>
    <row r="250" spans="1:9">
      <c r="A250" s="151" t="s">
        <v>5258</v>
      </c>
      <c r="B250" s="152" t="s">
        <v>5259</v>
      </c>
      <c r="C250" s="146"/>
      <c r="D250" s="146"/>
      <c r="E250" s="142">
        <v>1</v>
      </c>
      <c r="F250" s="146">
        <v>1</v>
      </c>
      <c r="G250" s="148">
        <f t="shared" si="6"/>
        <v>1</v>
      </c>
      <c r="H250" s="148">
        <f t="shared" si="7"/>
        <v>1</v>
      </c>
      <c r="I250" s="160"/>
    </row>
    <row r="251" spans="1:9">
      <c r="A251" s="153" t="s">
        <v>4422</v>
      </c>
      <c r="B251" s="154" t="s">
        <v>4423</v>
      </c>
      <c r="C251" s="146"/>
      <c r="D251" s="146"/>
      <c r="E251" s="142">
        <v>0</v>
      </c>
      <c r="F251" s="146">
        <v>1</v>
      </c>
      <c r="G251" s="148">
        <f t="shared" si="6"/>
        <v>0</v>
      </c>
      <c r="H251" s="148">
        <f t="shared" si="7"/>
        <v>1</v>
      </c>
      <c r="I251" s="160"/>
    </row>
    <row r="252" spans="1:9">
      <c r="A252" s="153" t="s">
        <v>2987</v>
      </c>
      <c r="B252" s="154" t="s">
        <v>2988</v>
      </c>
      <c r="C252" s="146"/>
      <c r="D252" s="146"/>
      <c r="E252" s="142">
        <v>0</v>
      </c>
      <c r="F252" s="146">
        <v>1</v>
      </c>
      <c r="G252" s="148">
        <f t="shared" si="6"/>
        <v>0</v>
      </c>
      <c r="H252" s="148">
        <f t="shared" si="7"/>
        <v>1</v>
      </c>
      <c r="I252" s="160"/>
    </row>
    <row r="253" spans="1:9">
      <c r="A253" s="164" t="s">
        <v>7402</v>
      </c>
      <c r="B253" s="168" t="s">
        <v>7403</v>
      </c>
      <c r="C253" s="146"/>
      <c r="D253" s="146"/>
      <c r="E253" s="142">
        <v>0</v>
      </c>
      <c r="F253" s="146">
        <v>1</v>
      </c>
      <c r="G253" s="148">
        <f t="shared" si="6"/>
        <v>0</v>
      </c>
      <c r="H253" s="148">
        <f t="shared" si="7"/>
        <v>1</v>
      </c>
      <c r="I253" s="160"/>
    </row>
    <row r="254" spans="1:9">
      <c r="A254" s="164" t="s">
        <v>5268</v>
      </c>
      <c r="B254" s="168" t="s">
        <v>5269</v>
      </c>
      <c r="C254" s="146"/>
      <c r="D254" s="146"/>
      <c r="E254" s="142">
        <v>4</v>
      </c>
      <c r="F254" s="146">
        <v>4</v>
      </c>
      <c r="G254" s="148">
        <f t="shared" si="6"/>
        <v>4</v>
      </c>
      <c r="H254" s="148">
        <f t="shared" si="7"/>
        <v>4</v>
      </c>
      <c r="I254" s="160"/>
    </row>
    <row r="255" spans="1:9">
      <c r="A255" s="151" t="s">
        <v>5270</v>
      </c>
      <c r="B255" s="155" t="s">
        <v>5271</v>
      </c>
      <c r="C255" s="147"/>
      <c r="D255" s="147"/>
      <c r="E255" s="142">
        <v>0</v>
      </c>
      <c r="F255" s="146">
        <v>3</v>
      </c>
      <c r="G255" s="148">
        <f t="shared" si="6"/>
        <v>0</v>
      </c>
      <c r="H255" s="148">
        <f t="shared" si="7"/>
        <v>3</v>
      </c>
      <c r="I255" s="160"/>
    </row>
    <row r="256" spans="1:9" ht="24">
      <c r="A256" s="149" t="s">
        <v>5319</v>
      </c>
      <c r="B256" s="10" t="s">
        <v>5320</v>
      </c>
      <c r="C256" s="146"/>
      <c r="D256" s="146"/>
      <c r="E256" s="142">
        <v>0</v>
      </c>
      <c r="F256" s="146">
        <v>1</v>
      </c>
      <c r="G256" s="148">
        <f t="shared" si="6"/>
        <v>0</v>
      </c>
      <c r="H256" s="148">
        <f t="shared" si="7"/>
        <v>1</v>
      </c>
      <c r="I256" s="160"/>
    </row>
    <row r="257" spans="1:9" ht="24">
      <c r="A257" s="149" t="s">
        <v>7404</v>
      </c>
      <c r="B257" s="10" t="s">
        <v>7405</v>
      </c>
      <c r="C257" s="146"/>
      <c r="D257" s="146"/>
      <c r="E257" s="142">
        <v>0</v>
      </c>
      <c r="F257" s="146">
        <v>1</v>
      </c>
      <c r="G257" s="148">
        <f t="shared" si="6"/>
        <v>0</v>
      </c>
      <c r="H257" s="148">
        <f t="shared" si="7"/>
        <v>1</v>
      </c>
      <c r="I257" s="160"/>
    </row>
    <row r="258" spans="1:9">
      <c r="A258" s="153" t="s">
        <v>5274</v>
      </c>
      <c r="B258" s="154" t="s">
        <v>5275</v>
      </c>
      <c r="C258" s="146"/>
      <c r="D258" s="146"/>
      <c r="E258" s="142">
        <v>4</v>
      </c>
      <c r="F258" s="146">
        <v>4</v>
      </c>
      <c r="G258" s="148">
        <f t="shared" si="6"/>
        <v>4</v>
      </c>
      <c r="H258" s="148">
        <f t="shared" si="7"/>
        <v>4</v>
      </c>
      <c r="I258" s="160"/>
    </row>
    <row r="259" spans="1:9">
      <c r="A259" s="153" t="s">
        <v>5278</v>
      </c>
      <c r="B259" s="154" t="s">
        <v>5279</v>
      </c>
      <c r="C259" s="146"/>
      <c r="D259" s="146"/>
      <c r="E259" s="142">
        <v>0</v>
      </c>
      <c r="F259" s="146">
        <v>1</v>
      </c>
      <c r="G259" s="148">
        <f t="shared" si="6"/>
        <v>0</v>
      </c>
      <c r="H259" s="148">
        <f t="shared" si="7"/>
        <v>1</v>
      </c>
      <c r="I259" s="160"/>
    </row>
    <row r="260" spans="1:9">
      <c r="A260" s="149" t="s">
        <v>5280</v>
      </c>
      <c r="B260" s="162" t="s">
        <v>5281</v>
      </c>
      <c r="C260" s="146"/>
      <c r="D260" s="146"/>
      <c r="E260" s="142">
        <v>0</v>
      </c>
      <c r="F260" s="146">
        <v>1</v>
      </c>
      <c r="G260" s="148">
        <f t="shared" si="6"/>
        <v>0</v>
      </c>
      <c r="H260" s="148">
        <f t="shared" si="7"/>
        <v>1</v>
      </c>
      <c r="I260" s="160"/>
    </row>
    <row r="261" spans="1:9">
      <c r="A261" s="153" t="s">
        <v>3102</v>
      </c>
      <c r="B261" s="154" t="s">
        <v>3103</v>
      </c>
      <c r="C261" s="146"/>
      <c r="D261" s="146"/>
      <c r="E261" s="142">
        <v>9</v>
      </c>
      <c r="F261" s="146">
        <v>9</v>
      </c>
      <c r="G261" s="148">
        <f t="shared" si="6"/>
        <v>9</v>
      </c>
      <c r="H261" s="148">
        <f t="shared" si="7"/>
        <v>9</v>
      </c>
      <c r="I261" s="160"/>
    </row>
    <row r="262" spans="1:9">
      <c r="A262" s="164" t="s">
        <v>5286</v>
      </c>
      <c r="B262" s="168" t="s">
        <v>5287</v>
      </c>
      <c r="C262" s="146"/>
      <c r="D262" s="146"/>
      <c r="E262" s="142">
        <v>4</v>
      </c>
      <c r="F262" s="146">
        <v>3</v>
      </c>
      <c r="G262" s="148">
        <f t="shared" si="6"/>
        <v>4</v>
      </c>
      <c r="H262" s="148">
        <f t="shared" si="7"/>
        <v>3</v>
      </c>
      <c r="I262" s="160"/>
    </row>
    <row r="263" spans="1:9">
      <c r="A263" s="149" t="s">
        <v>2327</v>
      </c>
      <c r="B263" s="10" t="s">
        <v>2328</v>
      </c>
      <c r="C263" s="146"/>
      <c r="D263" s="146"/>
      <c r="E263" s="142">
        <v>540</v>
      </c>
      <c r="F263" s="146">
        <v>503</v>
      </c>
      <c r="G263" s="148">
        <f t="shared" si="6"/>
        <v>540</v>
      </c>
      <c r="H263" s="148">
        <f t="shared" si="7"/>
        <v>503</v>
      </c>
      <c r="I263" s="160"/>
    </row>
    <row r="264" spans="1:9">
      <c r="A264" s="153" t="s">
        <v>5290</v>
      </c>
      <c r="B264" s="154" t="s">
        <v>5291</v>
      </c>
      <c r="C264" s="146"/>
      <c r="D264" s="146"/>
      <c r="E264" s="142">
        <v>0</v>
      </c>
      <c r="F264" s="146">
        <v>1</v>
      </c>
      <c r="G264" s="148">
        <f t="shared" si="6"/>
        <v>0</v>
      </c>
      <c r="H264" s="148">
        <f t="shared" si="7"/>
        <v>1</v>
      </c>
      <c r="I264" s="160"/>
    </row>
    <row r="265" spans="1:9">
      <c r="A265" s="151" t="s">
        <v>5292</v>
      </c>
      <c r="B265" s="155" t="s">
        <v>5293</v>
      </c>
      <c r="C265" s="147"/>
      <c r="D265" s="147"/>
      <c r="E265" s="142">
        <v>0</v>
      </c>
      <c r="F265" s="146">
        <v>3</v>
      </c>
      <c r="G265" s="148">
        <f t="shared" ref="G265:G328" si="8">C265+E265</f>
        <v>0</v>
      </c>
      <c r="H265" s="148">
        <f t="shared" ref="H265:H328" si="9">D265+F265</f>
        <v>3</v>
      </c>
      <c r="I265" s="160"/>
    </row>
    <row r="266" spans="1:9">
      <c r="A266" s="161" t="s">
        <v>7406</v>
      </c>
      <c r="B266" s="162" t="s">
        <v>7407</v>
      </c>
      <c r="C266" s="146"/>
      <c r="D266" s="146"/>
      <c r="E266" s="142">
        <v>0</v>
      </c>
      <c r="F266" s="146">
        <v>1</v>
      </c>
      <c r="G266" s="148">
        <f t="shared" si="8"/>
        <v>0</v>
      </c>
      <c r="H266" s="148">
        <f t="shared" si="9"/>
        <v>1</v>
      </c>
      <c r="I266" s="160"/>
    </row>
    <row r="267" spans="1:9" ht="24">
      <c r="A267" s="153" t="s">
        <v>5296</v>
      </c>
      <c r="B267" s="154" t="s">
        <v>5297</v>
      </c>
      <c r="C267" s="146"/>
      <c r="D267" s="146"/>
      <c r="E267" s="142">
        <v>0</v>
      </c>
      <c r="F267" s="146">
        <v>1</v>
      </c>
      <c r="G267" s="148">
        <f t="shared" si="8"/>
        <v>0</v>
      </c>
      <c r="H267" s="148">
        <f t="shared" si="9"/>
        <v>1</v>
      </c>
      <c r="I267" s="160"/>
    </row>
    <row r="268" spans="1:9">
      <c r="A268" s="153" t="s">
        <v>6563</v>
      </c>
      <c r="B268" s="154" t="s">
        <v>6564</v>
      </c>
      <c r="C268" s="146"/>
      <c r="D268" s="146"/>
      <c r="E268" s="142">
        <v>1</v>
      </c>
      <c r="F268" s="146">
        <v>1</v>
      </c>
      <c r="G268" s="148">
        <f t="shared" si="8"/>
        <v>1</v>
      </c>
      <c r="H268" s="148">
        <f t="shared" si="9"/>
        <v>1</v>
      </c>
      <c r="I268" s="160"/>
    </row>
    <row r="269" spans="1:9">
      <c r="A269" s="149" t="s">
        <v>6571</v>
      </c>
      <c r="B269" s="10" t="s">
        <v>6572</v>
      </c>
      <c r="C269" s="146"/>
      <c r="D269" s="146"/>
      <c r="E269" s="142">
        <v>0</v>
      </c>
      <c r="F269" s="146">
        <v>1</v>
      </c>
      <c r="G269" s="148">
        <f t="shared" si="8"/>
        <v>0</v>
      </c>
      <c r="H269" s="148">
        <f t="shared" si="9"/>
        <v>1</v>
      </c>
      <c r="I269" s="160"/>
    </row>
    <row r="270" spans="1:9">
      <c r="A270" s="149" t="s">
        <v>4432</v>
      </c>
      <c r="B270" s="10" t="s">
        <v>4433</v>
      </c>
      <c r="C270" s="146"/>
      <c r="D270" s="146"/>
      <c r="E270" s="142">
        <v>0</v>
      </c>
      <c r="F270" s="146">
        <v>1</v>
      </c>
      <c r="G270" s="148">
        <f t="shared" si="8"/>
        <v>0</v>
      </c>
      <c r="H270" s="148">
        <f t="shared" si="9"/>
        <v>1</v>
      </c>
      <c r="I270" s="160"/>
    </row>
    <row r="271" spans="1:9">
      <c r="A271" s="175" t="s">
        <v>6606</v>
      </c>
      <c r="B271" s="162" t="s">
        <v>6607</v>
      </c>
      <c r="C271" s="146"/>
      <c r="D271" s="146"/>
      <c r="E271" s="142">
        <v>0</v>
      </c>
      <c r="F271" s="146">
        <v>1</v>
      </c>
      <c r="G271" s="148">
        <f t="shared" si="8"/>
        <v>0</v>
      </c>
      <c r="H271" s="148">
        <f t="shared" si="9"/>
        <v>1</v>
      </c>
      <c r="I271" s="160"/>
    </row>
    <row r="272" spans="1:9">
      <c r="A272" s="153" t="s">
        <v>6624</v>
      </c>
      <c r="B272" s="145" t="s">
        <v>6625</v>
      </c>
      <c r="C272" s="146"/>
      <c r="D272" s="146"/>
      <c r="E272" s="142">
        <v>1</v>
      </c>
      <c r="F272" s="146">
        <v>1</v>
      </c>
      <c r="G272" s="148">
        <f t="shared" si="8"/>
        <v>1</v>
      </c>
      <c r="H272" s="148">
        <f t="shared" si="9"/>
        <v>1</v>
      </c>
      <c r="I272" s="160"/>
    </row>
    <row r="273" spans="1:9">
      <c r="A273" s="149" t="s">
        <v>4358</v>
      </c>
      <c r="B273" s="145" t="s">
        <v>4359</v>
      </c>
      <c r="C273" s="146"/>
      <c r="D273" s="146"/>
      <c r="E273" s="142">
        <v>2</v>
      </c>
      <c r="F273" s="146">
        <v>1</v>
      </c>
      <c r="G273" s="148">
        <f t="shared" si="8"/>
        <v>2</v>
      </c>
      <c r="H273" s="148">
        <f t="shared" si="9"/>
        <v>1</v>
      </c>
      <c r="I273" s="160"/>
    </row>
    <row r="274" spans="1:9">
      <c r="A274" s="149" t="s">
        <v>2036</v>
      </c>
      <c r="B274" s="10" t="s">
        <v>2037</v>
      </c>
      <c r="C274" s="146"/>
      <c r="D274" s="146"/>
      <c r="E274" s="142">
        <v>1</v>
      </c>
      <c r="F274" s="146">
        <v>1</v>
      </c>
      <c r="G274" s="148">
        <f t="shared" si="8"/>
        <v>1</v>
      </c>
      <c r="H274" s="148">
        <f t="shared" si="9"/>
        <v>1</v>
      </c>
      <c r="I274" s="160"/>
    </row>
    <row r="275" spans="1:9">
      <c r="A275" s="153" t="s">
        <v>6632</v>
      </c>
      <c r="B275" s="154" t="s">
        <v>6633</v>
      </c>
      <c r="C275" s="146"/>
      <c r="D275" s="146"/>
      <c r="E275" s="142">
        <v>0</v>
      </c>
      <c r="F275" s="146">
        <v>1</v>
      </c>
      <c r="G275" s="148">
        <f t="shared" si="8"/>
        <v>0</v>
      </c>
      <c r="H275" s="148">
        <f t="shared" si="9"/>
        <v>1</v>
      </c>
      <c r="I275" s="160"/>
    </row>
    <row r="276" spans="1:9">
      <c r="A276" s="144" t="s">
        <v>6634</v>
      </c>
      <c r="B276" s="150" t="s">
        <v>6635</v>
      </c>
      <c r="C276" s="146"/>
      <c r="D276" s="146"/>
      <c r="E276" s="142">
        <v>0</v>
      </c>
      <c r="F276" s="146">
        <v>1</v>
      </c>
      <c r="G276" s="148">
        <f t="shared" si="8"/>
        <v>0</v>
      </c>
      <c r="H276" s="148">
        <f t="shared" si="9"/>
        <v>1</v>
      </c>
      <c r="I276" s="160"/>
    </row>
    <row r="277" spans="1:9">
      <c r="A277" s="149" t="s">
        <v>6660</v>
      </c>
      <c r="B277" s="158" t="s">
        <v>6661</v>
      </c>
      <c r="C277" s="146"/>
      <c r="D277" s="146"/>
      <c r="E277" s="142">
        <v>2</v>
      </c>
      <c r="F277" s="146">
        <v>1</v>
      </c>
      <c r="G277" s="148">
        <f t="shared" si="8"/>
        <v>2</v>
      </c>
      <c r="H277" s="148">
        <f t="shared" si="9"/>
        <v>1</v>
      </c>
      <c r="I277" s="160"/>
    </row>
    <row r="278" spans="1:9">
      <c r="A278" s="149" t="s">
        <v>2038</v>
      </c>
      <c r="B278" s="158" t="s">
        <v>2039</v>
      </c>
      <c r="C278" s="146"/>
      <c r="D278" s="146"/>
      <c r="E278" s="142">
        <v>3</v>
      </c>
      <c r="F278" s="146">
        <v>4</v>
      </c>
      <c r="G278" s="148">
        <f t="shared" si="8"/>
        <v>3</v>
      </c>
      <c r="H278" s="148">
        <f t="shared" si="9"/>
        <v>4</v>
      </c>
      <c r="I278" s="160"/>
    </row>
    <row r="279" spans="1:9">
      <c r="A279" s="153" t="s">
        <v>6666</v>
      </c>
      <c r="B279" s="154" t="s">
        <v>6667</v>
      </c>
      <c r="C279" s="146"/>
      <c r="D279" s="146"/>
      <c r="E279" s="142">
        <v>1</v>
      </c>
      <c r="F279" s="146">
        <v>1</v>
      </c>
      <c r="G279" s="148">
        <f t="shared" si="8"/>
        <v>1</v>
      </c>
      <c r="H279" s="148">
        <f t="shared" si="9"/>
        <v>1</v>
      </c>
      <c r="I279" s="160"/>
    </row>
    <row r="280" spans="1:9">
      <c r="A280" s="153" t="s">
        <v>6668</v>
      </c>
      <c r="B280" s="154" t="s">
        <v>6669</v>
      </c>
      <c r="C280" s="146"/>
      <c r="D280" s="146"/>
      <c r="E280" s="142">
        <v>4</v>
      </c>
      <c r="F280" s="146">
        <v>5</v>
      </c>
      <c r="G280" s="148">
        <f t="shared" si="8"/>
        <v>4</v>
      </c>
      <c r="H280" s="148">
        <f t="shared" si="9"/>
        <v>5</v>
      </c>
      <c r="I280" s="160"/>
    </row>
    <row r="281" spans="1:9">
      <c r="A281" s="151" t="s">
        <v>6670</v>
      </c>
      <c r="B281" s="152" t="s">
        <v>6671</v>
      </c>
      <c r="C281" s="146"/>
      <c r="D281" s="146"/>
      <c r="E281" s="142">
        <v>0</v>
      </c>
      <c r="F281" s="146">
        <v>1</v>
      </c>
      <c r="G281" s="148">
        <f t="shared" si="8"/>
        <v>0</v>
      </c>
      <c r="H281" s="148">
        <f t="shared" si="9"/>
        <v>1</v>
      </c>
      <c r="I281" s="160"/>
    </row>
    <row r="282" spans="1:9">
      <c r="A282" s="149" t="s">
        <v>6676</v>
      </c>
      <c r="B282" s="158" t="s">
        <v>6677</v>
      </c>
      <c r="C282" s="146"/>
      <c r="D282" s="146"/>
      <c r="E282" s="142">
        <v>0</v>
      </c>
      <c r="F282" s="146">
        <v>1</v>
      </c>
      <c r="G282" s="148">
        <f t="shared" si="8"/>
        <v>0</v>
      </c>
      <c r="H282" s="148">
        <f t="shared" si="9"/>
        <v>1</v>
      </c>
      <c r="I282" s="160"/>
    </row>
    <row r="283" spans="1:9">
      <c r="A283" s="161" t="s">
        <v>6678</v>
      </c>
      <c r="B283" s="162" t="s">
        <v>6679</v>
      </c>
      <c r="C283" s="146"/>
      <c r="D283" s="146"/>
      <c r="E283" s="142">
        <v>0</v>
      </c>
      <c r="F283" s="146">
        <v>1</v>
      </c>
      <c r="G283" s="148">
        <f t="shared" si="8"/>
        <v>0</v>
      </c>
      <c r="H283" s="148">
        <f t="shared" si="9"/>
        <v>1</v>
      </c>
      <c r="I283" s="160"/>
    </row>
    <row r="284" spans="1:9">
      <c r="A284" s="153" t="s">
        <v>6680</v>
      </c>
      <c r="B284" s="154" t="s">
        <v>6681</v>
      </c>
      <c r="C284" s="146"/>
      <c r="D284" s="146"/>
      <c r="E284" s="142">
        <v>1</v>
      </c>
      <c r="F284" s="146">
        <v>1</v>
      </c>
      <c r="G284" s="148">
        <f t="shared" si="8"/>
        <v>1</v>
      </c>
      <c r="H284" s="148">
        <f t="shared" si="9"/>
        <v>1</v>
      </c>
      <c r="I284" s="160"/>
    </row>
    <row r="285" spans="1:9">
      <c r="A285" s="149" t="s">
        <v>2040</v>
      </c>
      <c r="B285" s="10" t="s">
        <v>2041</v>
      </c>
      <c r="C285" s="146"/>
      <c r="D285" s="146"/>
      <c r="E285" s="142">
        <v>10</v>
      </c>
      <c r="F285" s="146">
        <v>9</v>
      </c>
      <c r="G285" s="148">
        <f t="shared" si="8"/>
        <v>10</v>
      </c>
      <c r="H285" s="148">
        <f t="shared" si="9"/>
        <v>9</v>
      </c>
      <c r="I285" s="160"/>
    </row>
    <row r="286" spans="1:9">
      <c r="A286" s="149" t="s">
        <v>2042</v>
      </c>
      <c r="B286" s="145" t="s">
        <v>2043</v>
      </c>
      <c r="C286" s="146"/>
      <c r="D286" s="146"/>
      <c r="E286" s="142">
        <v>15</v>
      </c>
      <c r="F286" s="146">
        <v>15</v>
      </c>
      <c r="G286" s="148">
        <f t="shared" si="8"/>
        <v>15</v>
      </c>
      <c r="H286" s="148">
        <f t="shared" si="9"/>
        <v>15</v>
      </c>
      <c r="I286" s="160"/>
    </row>
    <row r="287" spans="1:9">
      <c r="A287" s="151" t="s">
        <v>4448</v>
      </c>
      <c r="B287" s="152" t="s">
        <v>4449</v>
      </c>
      <c r="C287" s="146"/>
      <c r="D287" s="146"/>
      <c r="E287" s="142">
        <v>0</v>
      </c>
      <c r="F287" s="146">
        <v>1</v>
      </c>
      <c r="G287" s="148">
        <f t="shared" si="8"/>
        <v>0</v>
      </c>
      <c r="H287" s="148">
        <f t="shared" si="9"/>
        <v>1</v>
      </c>
      <c r="I287" s="160"/>
    </row>
    <row r="288" spans="1:9">
      <c r="A288" s="149" t="s">
        <v>4454</v>
      </c>
      <c r="B288" s="145" t="s">
        <v>4455</v>
      </c>
      <c r="C288" s="146"/>
      <c r="D288" s="146"/>
      <c r="E288" s="142">
        <v>0</v>
      </c>
      <c r="F288" s="146">
        <v>1</v>
      </c>
      <c r="G288" s="148">
        <f t="shared" si="8"/>
        <v>0</v>
      </c>
      <c r="H288" s="148">
        <f t="shared" si="9"/>
        <v>1</v>
      </c>
      <c r="I288" s="160"/>
    </row>
    <row r="289" spans="1:9">
      <c r="A289" s="149" t="s">
        <v>4458</v>
      </c>
      <c r="B289" s="145" t="s">
        <v>4459</v>
      </c>
      <c r="C289" s="146"/>
      <c r="D289" s="146"/>
      <c r="E289" s="142">
        <v>0</v>
      </c>
      <c r="F289" s="146">
        <v>1</v>
      </c>
      <c r="G289" s="148">
        <f t="shared" si="8"/>
        <v>0</v>
      </c>
      <c r="H289" s="148">
        <f t="shared" si="9"/>
        <v>1</v>
      </c>
      <c r="I289" s="160"/>
    </row>
    <row r="290" spans="1:9">
      <c r="A290" s="153" t="s">
        <v>4462</v>
      </c>
      <c r="B290" s="145" t="s">
        <v>4463</v>
      </c>
      <c r="C290" s="146"/>
      <c r="D290" s="146"/>
      <c r="E290" s="142">
        <v>1</v>
      </c>
      <c r="F290" s="146">
        <v>1</v>
      </c>
      <c r="G290" s="148">
        <f t="shared" si="8"/>
        <v>1</v>
      </c>
      <c r="H290" s="148">
        <f t="shared" si="9"/>
        <v>1</v>
      </c>
      <c r="I290" s="160"/>
    </row>
    <row r="291" spans="1:9">
      <c r="A291" s="151" t="s">
        <v>4470</v>
      </c>
      <c r="B291" s="155" t="s">
        <v>4471</v>
      </c>
      <c r="C291" s="147"/>
      <c r="D291" s="147"/>
      <c r="E291" s="142">
        <v>0</v>
      </c>
      <c r="F291" s="146">
        <v>1</v>
      </c>
      <c r="G291" s="148">
        <f t="shared" si="8"/>
        <v>0</v>
      </c>
      <c r="H291" s="148">
        <f t="shared" si="9"/>
        <v>1</v>
      </c>
      <c r="I291" s="160"/>
    </row>
    <row r="292" spans="1:9">
      <c r="A292" s="151" t="s">
        <v>4474</v>
      </c>
      <c r="B292" s="152" t="s">
        <v>4475</v>
      </c>
      <c r="C292" s="146"/>
      <c r="D292" s="146"/>
      <c r="E292" s="142">
        <v>1</v>
      </c>
      <c r="F292" s="146">
        <v>1</v>
      </c>
      <c r="G292" s="148">
        <f t="shared" si="8"/>
        <v>1</v>
      </c>
      <c r="H292" s="148">
        <f t="shared" si="9"/>
        <v>1</v>
      </c>
      <c r="I292" s="160"/>
    </row>
    <row r="293" spans="1:9">
      <c r="A293" s="151" t="s">
        <v>4478</v>
      </c>
      <c r="B293" s="152" t="s">
        <v>4479</v>
      </c>
      <c r="C293" s="146"/>
      <c r="D293" s="146"/>
      <c r="E293" s="142">
        <v>0</v>
      </c>
      <c r="F293" s="146">
        <v>1</v>
      </c>
      <c r="G293" s="148">
        <f t="shared" si="8"/>
        <v>0</v>
      </c>
      <c r="H293" s="148">
        <f t="shared" si="9"/>
        <v>1</v>
      </c>
      <c r="I293" s="160"/>
    </row>
    <row r="294" spans="1:9">
      <c r="A294" s="149" t="s">
        <v>4480</v>
      </c>
      <c r="B294" s="145" t="s">
        <v>4481</v>
      </c>
      <c r="C294" s="146"/>
      <c r="D294" s="146"/>
      <c r="E294" s="142">
        <v>1</v>
      </c>
      <c r="F294" s="146">
        <v>1</v>
      </c>
      <c r="G294" s="148">
        <f t="shared" si="8"/>
        <v>1</v>
      </c>
      <c r="H294" s="148">
        <f t="shared" si="9"/>
        <v>1</v>
      </c>
      <c r="I294" s="160"/>
    </row>
    <row r="295" spans="1:9">
      <c r="A295" s="151" t="s">
        <v>4484</v>
      </c>
      <c r="B295" s="152" t="s">
        <v>4485</v>
      </c>
      <c r="C295" s="146"/>
      <c r="D295" s="146"/>
      <c r="E295" s="142">
        <v>3</v>
      </c>
      <c r="F295" s="146">
        <v>3</v>
      </c>
      <c r="G295" s="148">
        <f t="shared" si="8"/>
        <v>3</v>
      </c>
      <c r="H295" s="148">
        <f t="shared" si="9"/>
        <v>3</v>
      </c>
      <c r="I295" s="160"/>
    </row>
    <row r="296" spans="1:9">
      <c r="A296" s="153" t="s">
        <v>4983</v>
      </c>
      <c r="B296" s="145" t="s">
        <v>4984</v>
      </c>
      <c r="C296" s="146"/>
      <c r="D296" s="146"/>
      <c r="E296" s="142">
        <v>2</v>
      </c>
      <c r="F296" s="146">
        <v>1</v>
      </c>
      <c r="G296" s="148">
        <f t="shared" si="8"/>
        <v>2</v>
      </c>
      <c r="H296" s="148">
        <f t="shared" si="9"/>
        <v>1</v>
      </c>
      <c r="I296" s="160"/>
    </row>
    <row r="297" spans="1:9">
      <c r="A297" s="151" t="s">
        <v>4492</v>
      </c>
      <c r="B297" s="152" t="s">
        <v>4493</v>
      </c>
      <c r="C297" s="146"/>
      <c r="D297" s="146"/>
      <c r="E297" s="142">
        <v>0</v>
      </c>
      <c r="F297" s="146">
        <v>1</v>
      </c>
      <c r="G297" s="148">
        <f t="shared" si="8"/>
        <v>0</v>
      </c>
      <c r="H297" s="148">
        <f t="shared" si="9"/>
        <v>1</v>
      </c>
      <c r="I297" s="160"/>
    </row>
    <row r="298" spans="1:9">
      <c r="A298" s="151" t="s">
        <v>4494</v>
      </c>
      <c r="B298" s="155" t="s">
        <v>4495</v>
      </c>
      <c r="C298" s="147"/>
      <c r="D298" s="147"/>
      <c r="E298" s="142">
        <v>0</v>
      </c>
      <c r="F298" s="146">
        <v>1</v>
      </c>
      <c r="G298" s="148">
        <f t="shared" si="8"/>
        <v>0</v>
      </c>
      <c r="H298" s="148">
        <f t="shared" si="9"/>
        <v>1</v>
      </c>
      <c r="I298" s="160"/>
    </row>
    <row r="299" spans="1:9">
      <c r="A299" s="149" t="s">
        <v>4502</v>
      </c>
      <c r="B299" s="145" t="s">
        <v>4503</v>
      </c>
      <c r="C299" s="146"/>
      <c r="D299" s="146"/>
      <c r="E299" s="142">
        <v>0</v>
      </c>
      <c r="F299" s="146">
        <v>1</v>
      </c>
      <c r="G299" s="148">
        <f t="shared" si="8"/>
        <v>0</v>
      </c>
      <c r="H299" s="148">
        <f t="shared" si="9"/>
        <v>1</v>
      </c>
      <c r="I299" s="160"/>
    </row>
    <row r="300" spans="1:9">
      <c r="A300" s="151" t="s">
        <v>4985</v>
      </c>
      <c r="B300" s="152" t="s">
        <v>4986</v>
      </c>
      <c r="C300" s="146"/>
      <c r="D300" s="146"/>
      <c r="E300" s="142">
        <v>0</v>
      </c>
      <c r="F300" s="146">
        <v>1</v>
      </c>
      <c r="G300" s="148">
        <f t="shared" si="8"/>
        <v>0</v>
      </c>
      <c r="H300" s="148">
        <f t="shared" si="9"/>
        <v>1</v>
      </c>
      <c r="I300" s="160"/>
    </row>
    <row r="301" spans="1:9">
      <c r="A301" s="151" t="s">
        <v>4520</v>
      </c>
      <c r="B301" s="152" t="s">
        <v>4521</v>
      </c>
      <c r="C301" s="146"/>
      <c r="D301" s="146"/>
      <c r="E301" s="142">
        <v>0</v>
      </c>
      <c r="F301" s="146">
        <v>1</v>
      </c>
      <c r="G301" s="148">
        <f t="shared" si="8"/>
        <v>0</v>
      </c>
      <c r="H301" s="148">
        <f t="shared" si="9"/>
        <v>1</v>
      </c>
      <c r="I301" s="160"/>
    </row>
    <row r="302" spans="1:9">
      <c r="A302" s="149" t="s">
        <v>4528</v>
      </c>
      <c r="B302" s="145" t="s">
        <v>4529</v>
      </c>
      <c r="C302" s="146"/>
      <c r="D302" s="146"/>
      <c r="E302" s="142">
        <v>0</v>
      </c>
      <c r="F302" s="146">
        <v>1</v>
      </c>
      <c r="G302" s="148">
        <f t="shared" si="8"/>
        <v>0</v>
      </c>
      <c r="H302" s="148">
        <f t="shared" si="9"/>
        <v>1</v>
      </c>
      <c r="I302" s="160"/>
    </row>
    <row r="303" spans="1:9">
      <c r="A303" s="176" t="s">
        <v>4532</v>
      </c>
      <c r="B303" s="145" t="s">
        <v>4533</v>
      </c>
      <c r="C303" s="146"/>
      <c r="D303" s="146"/>
      <c r="E303" s="142">
        <v>4</v>
      </c>
      <c r="F303" s="146">
        <v>5</v>
      </c>
      <c r="G303" s="148">
        <f t="shared" si="8"/>
        <v>4</v>
      </c>
      <c r="H303" s="148">
        <f t="shared" si="9"/>
        <v>5</v>
      </c>
      <c r="I303" s="160"/>
    </row>
    <row r="304" spans="1:9">
      <c r="A304" s="153" t="s">
        <v>4536</v>
      </c>
      <c r="B304" s="145" t="s">
        <v>4537</v>
      </c>
      <c r="C304" s="146"/>
      <c r="D304" s="146"/>
      <c r="E304" s="142">
        <v>0</v>
      </c>
      <c r="F304" s="146">
        <v>1</v>
      </c>
      <c r="G304" s="148">
        <f t="shared" si="8"/>
        <v>0</v>
      </c>
      <c r="H304" s="148">
        <f t="shared" si="9"/>
        <v>1</v>
      </c>
      <c r="I304" s="160"/>
    </row>
    <row r="305" spans="1:9">
      <c r="A305" s="153" t="s">
        <v>4540</v>
      </c>
      <c r="B305" s="145" t="s">
        <v>4541</v>
      </c>
      <c r="C305" s="146"/>
      <c r="D305" s="146"/>
      <c r="E305" s="142">
        <v>0</v>
      </c>
      <c r="F305" s="146">
        <v>1</v>
      </c>
      <c r="G305" s="148">
        <f t="shared" si="8"/>
        <v>0</v>
      </c>
      <c r="H305" s="148">
        <f t="shared" si="9"/>
        <v>1</v>
      </c>
      <c r="I305" s="160"/>
    </row>
    <row r="306" spans="1:9">
      <c r="A306" s="177" t="s">
        <v>4550</v>
      </c>
      <c r="B306" s="155" t="s">
        <v>4551</v>
      </c>
      <c r="C306" s="147"/>
      <c r="D306" s="147"/>
      <c r="E306" s="142">
        <v>0</v>
      </c>
      <c r="F306" s="146">
        <v>1</v>
      </c>
      <c r="G306" s="148">
        <f t="shared" si="8"/>
        <v>0</v>
      </c>
      <c r="H306" s="148">
        <f t="shared" si="9"/>
        <v>1</v>
      </c>
      <c r="I306" s="160"/>
    </row>
    <row r="307" spans="1:9">
      <c r="A307" s="169" t="s">
        <v>4556</v>
      </c>
      <c r="B307" s="145" t="s">
        <v>4557</v>
      </c>
      <c r="C307" s="146"/>
      <c r="D307" s="146"/>
      <c r="E307" s="142">
        <v>0</v>
      </c>
      <c r="F307" s="146">
        <v>1</v>
      </c>
      <c r="G307" s="148">
        <f t="shared" si="8"/>
        <v>0</v>
      </c>
      <c r="H307" s="148">
        <f t="shared" si="9"/>
        <v>1</v>
      </c>
      <c r="I307" s="160"/>
    </row>
    <row r="308" spans="1:9">
      <c r="A308" s="151" t="s">
        <v>4562</v>
      </c>
      <c r="B308" s="155" t="s">
        <v>4563</v>
      </c>
      <c r="C308" s="147"/>
      <c r="D308" s="147"/>
      <c r="E308" s="142">
        <v>0</v>
      </c>
      <c r="F308" s="146">
        <v>1</v>
      </c>
      <c r="G308" s="148">
        <f t="shared" si="8"/>
        <v>0</v>
      </c>
      <c r="H308" s="148">
        <f t="shared" si="9"/>
        <v>1</v>
      </c>
      <c r="I308" s="160"/>
    </row>
    <row r="309" spans="1:9" ht="24.75">
      <c r="A309" s="153" t="s">
        <v>4564</v>
      </c>
      <c r="B309" s="145" t="s">
        <v>4565</v>
      </c>
      <c r="C309" s="146"/>
      <c r="D309" s="146"/>
      <c r="E309" s="142">
        <v>0</v>
      </c>
      <c r="F309" s="146">
        <v>4</v>
      </c>
      <c r="G309" s="148">
        <f t="shared" si="8"/>
        <v>0</v>
      </c>
      <c r="H309" s="148">
        <f t="shared" si="9"/>
        <v>4</v>
      </c>
      <c r="I309" s="160"/>
    </row>
    <row r="310" spans="1:9" ht="24">
      <c r="A310" s="151" t="s">
        <v>4568</v>
      </c>
      <c r="B310" s="152" t="s">
        <v>4569</v>
      </c>
      <c r="C310" s="146"/>
      <c r="D310" s="146"/>
      <c r="E310" s="142">
        <v>0</v>
      </c>
      <c r="F310" s="146">
        <v>1</v>
      </c>
      <c r="G310" s="148">
        <f t="shared" si="8"/>
        <v>0</v>
      </c>
      <c r="H310" s="148">
        <f t="shared" si="9"/>
        <v>1</v>
      </c>
      <c r="I310" s="160"/>
    </row>
    <row r="311" spans="1:9">
      <c r="A311" s="144" t="s">
        <v>4582</v>
      </c>
      <c r="B311" s="145" t="s">
        <v>4583</v>
      </c>
      <c r="C311" s="146"/>
      <c r="D311" s="146"/>
      <c r="E311" s="142">
        <v>0</v>
      </c>
      <c r="F311" s="146">
        <v>1</v>
      </c>
      <c r="G311" s="148">
        <f t="shared" si="8"/>
        <v>0</v>
      </c>
      <c r="H311" s="148">
        <f t="shared" si="9"/>
        <v>1</v>
      </c>
      <c r="I311" s="160"/>
    </row>
    <row r="312" spans="1:9">
      <c r="A312" s="151" t="s">
        <v>4997</v>
      </c>
      <c r="B312" s="155" t="s">
        <v>4998</v>
      </c>
      <c r="C312" s="147"/>
      <c r="D312" s="147"/>
      <c r="E312" s="142">
        <v>0</v>
      </c>
      <c r="F312" s="146">
        <v>1</v>
      </c>
      <c r="G312" s="148">
        <f t="shared" si="8"/>
        <v>0</v>
      </c>
      <c r="H312" s="148">
        <f t="shared" si="9"/>
        <v>1</v>
      </c>
      <c r="I312" s="160"/>
    </row>
    <row r="313" spans="1:9">
      <c r="A313" s="151" t="s">
        <v>4600</v>
      </c>
      <c r="B313" s="155" t="s">
        <v>4601</v>
      </c>
      <c r="C313" s="147"/>
      <c r="D313" s="147"/>
      <c r="E313" s="142">
        <v>0</v>
      </c>
      <c r="F313" s="146">
        <v>1</v>
      </c>
      <c r="G313" s="148">
        <f t="shared" si="8"/>
        <v>0</v>
      </c>
      <c r="H313" s="148">
        <f t="shared" si="9"/>
        <v>1</v>
      </c>
      <c r="I313" s="160"/>
    </row>
    <row r="314" spans="1:9">
      <c r="A314" s="153" t="s">
        <v>4610</v>
      </c>
      <c r="B314" s="145" t="s">
        <v>4611</v>
      </c>
      <c r="C314" s="146"/>
      <c r="D314" s="146"/>
      <c r="E314" s="142">
        <v>0</v>
      </c>
      <c r="F314" s="146">
        <v>3</v>
      </c>
      <c r="G314" s="148">
        <f t="shared" si="8"/>
        <v>0</v>
      </c>
      <c r="H314" s="148">
        <f t="shared" si="9"/>
        <v>3</v>
      </c>
      <c r="I314" s="160"/>
    </row>
    <row r="315" spans="1:9">
      <c r="A315" s="153" t="s">
        <v>4612</v>
      </c>
      <c r="B315" s="154" t="s">
        <v>4613</v>
      </c>
      <c r="C315" s="146"/>
      <c r="D315" s="146"/>
      <c r="E315" s="142">
        <v>0</v>
      </c>
      <c r="F315" s="146">
        <v>4</v>
      </c>
      <c r="G315" s="148">
        <f t="shared" si="8"/>
        <v>0</v>
      </c>
      <c r="H315" s="148">
        <f t="shared" si="9"/>
        <v>4</v>
      </c>
      <c r="I315" s="160"/>
    </row>
    <row r="316" spans="1:9">
      <c r="A316" s="149" t="s">
        <v>3815</v>
      </c>
      <c r="B316" s="145" t="s">
        <v>3816</v>
      </c>
      <c r="C316" s="146"/>
      <c r="D316" s="146"/>
      <c r="E316" s="142">
        <v>3</v>
      </c>
      <c r="F316" s="146">
        <v>3</v>
      </c>
      <c r="G316" s="148">
        <f t="shared" si="8"/>
        <v>3</v>
      </c>
      <c r="H316" s="148">
        <f t="shared" si="9"/>
        <v>3</v>
      </c>
      <c r="I316" s="160"/>
    </row>
    <row r="317" spans="1:9">
      <c r="A317" s="153" t="s">
        <v>4624</v>
      </c>
      <c r="B317" s="154" t="s">
        <v>4625</v>
      </c>
      <c r="C317" s="146"/>
      <c r="D317" s="146"/>
      <c r="E317" s="142">
        <v>0</v>
      </c>
      <c r="F317" s="146">
        <v>1</v>
      </c>
      <c r="G317" s="148">
        <f t="shared" si="8"/>
        <v>0</v>
      </c>
      <c r="H317" s="148">
        <f t="shared" si="9"/>
        <v>1</v>
      </c>
      <c r="I317" s="160"/>
    </row>
    <row r="318" spans="1:9">
      <c r="A318" s="153" t="s">
        <v>4626</v>
      </c>
      <c r="B318" s="145" t="s">
        <v>4627</v>
      </c>
      <c r="C318" s="146"/>
      <c r="D318" s="146"/>
      <c r="E318" s="142">
        <v>0</v>
      </c>
      <c r="F318" s="146">
        <v>3</v>
      </c>
      <c r="G318" s="148">
        <f t="shared" si="8"/>
        <v>0</v>
      </c>
      <c r="H318" s="148">
        <f t="shared" si="9"/>
        <v>3</v>
      </c>
      <c r="I318" s="160"/>
    </row>
    <row r="319" spans="1:9">
      <c r="A319" s="153" t="s">
        <v>4636</v>
      </c>
      <c r="B319" s="154" t="s">
        <v>4637</v>
      </c>
      <c r="C319" s="146"/>
      <c r="D319" s="146"/>
      <c r="E319" s="142">
        <v>0</v>
      </c>
      <c r="F319" s="146">
        <v>4</v>
      </c>
      <c r="G319" s="148">
        <f t="shared" si="8"/>
        <v>0</v>
      </c>
      <c r="H319" s="148">
        <f t="shared" si="9"/>
        <v>4</v>
      </c>
      <c r="I319" s="160"/>
    </row>
    <row r="320" spans="1:9" ht="24.75">
      <c r="A320" s="153" t="s">
        <v>4638</v>
      </c>
      <c r="B320" s="145" t="s">
        <v>4639</v>
      </c>
      <c r="C320" s="146"/>
      <c r="D320" s="146"/>
      <c r="E320" s="142">
        <v>0</v>
      </c>
      <c r="F320" s="146">
        <v>1</v>
      </c>
      <c r="G320" s="148">
        <f t="shared" si="8"/>
        <v>0</v>
      </c>
      <c r="H320" s="148">
        <f t="shared" si="9"/>
        <v>1</v>
      </c>
      <c r="I320" s="160"/>
    </row>
    <row r="321" spans="1:9">
      <c r="A321" s="153" t="s">
        <v>4640</v>
      </c>
      <c r="B321" s="145" t="s">
        <v>4641</v>
      </c>
      <c r="C321" s="146"/>
      <c r="D321" s="146"/>
      <c r="E321" s="142">
        <v>0</v>
      </c>
      <c r="F321" s="146">
        <v>1</v>
      </c>
      <c r="G321" s="148">
        <f t="shared" si="8"/>
        <v>0</v>
      </c>
      <c r="H321" s="148">
        <f t="shared" si="9"/>
        <v>1</v>
      </c>
      <c r="I321" s="160"/>
    </row>
    <row r="322" spans="1:9">
      <c r="A322" s="153" t="s">
        <v>4642</v>
      </c>
      <c r="B322" s="145" t="s">
        <v>4643</v>
      </c>
      <c r="C322" s="146"/>
      <c r="D322" s="146"/>
      <c r="E322" s="142">
        <v>0</v>
      </c>
      <c r="F322" s="146">
        <v>1</v>
      </c>
      <c r="G322" s="148">
        <f t="shared" si="8"/>
        <v>0</v>
      </c>
      <c r="H322" s="148">
        <f t="shared" si="9"/>
        <v>1</v>
      </c>
      <c r="I322" s="160"/>
    </row>
    <row r="323" spans="1:9" ht="24">
      <c r="A323" s="151" t="s">
        <v>4644</v>
      </c>
      <c r="B323" s="152" t="s">
        <v>4645</v>
      </c>
      <c r="C323" s="146"/>
      <c r="D323" s="146"/>
      <c r="E323" s="142">
        <v>0</v>
      </c>
      <c r="F323" s="146">
        <v>4</v>
      </c>
      <c r="G323" s="148">
        <f t="shared" si="8"/>
        <v>0</v>
      </c>
      <c r="H323" s="148">
        <f t="shared" si="9"/>
        <v>4</v>
      </c>
      <c r="I323" s="160"/>
    </row>
    <row r="324" spans="1:9">
      <c r="A324" s="151" t="s">
        <v>4646</v>
      </c>
      <c r="B324" s="152" t="s">
        <v>4647</v>
      </c>
      <c r="C324" s="146"/>
      <c r="D324" s="146"/>
      <c r="E324" s="142">
        <v>0</v>
      </c>
      <c r="F324" s="146">
        <v>5</v>
      </c>
      <c r="G324" s="148">
        <f t="shared" si="8"/>
        <v>0</v>
      </c>
      <c r="H324" s="148">
        <f t="shared" si="9"/>
        <v>5</v>
      </c>
      <c r="I324" s="160"/>
    </row>
    <row r="325" spans="1:9">
      <c r="A325" s="153" t="s">
        <v>4650</v>
      </c>
      <c r="B325" s="145" t="s">
        <v>4651</v>
      </c>
      <c r="C325" s="146"/>
      <c r="D325" s="146"/>
      <c r="E325" s="142">
        <v>1</v>
      </c>
      <c r="F325" s="146">
        <v>1</v>
      </c>
      <c r="G325" s="148">
        <f t="shared" si="8"/>
        <v>1</v>
      </c>
      <c r="H325" s="148">
        <f t="shared" si="9"/>
        <v>1</v>
      </c>
      <c r="I325" s="160"/>
    </row>
    <row r="326" spans="1:9">
      <c r="A326" s="151" t="s">
        <v>4654</v>
      </c>
      <c r="B326" s="155" t="s">
        <v>4655</v>
      </c>
      <c r="C326" s="147"/>
      <c r="D326" s="147"/>
      <c r="E326" s="142">
        <v>0</v>
      </c>
      <c r="F326" s="146">
        <v>1</v>
      </c>
      <c r="G326" s="148">
        <f t="shared" si="8"/>
        <v>0</v>
      </c>
      <c r="H326" s="148">
        <f t="shared" si="9"/>
        <v>1</v>
      </c>
      <c r="I326" s="160"/>
    </row>
    <row r="327" spans="1:9">
      <c r="A327" s="151" t="s">
        <v>4664</v>
      </c>
      <c r="B327" s="155" t="s">
        <v>4665</v>
      </c>
      <c r="C327" s="147"/>
      <c r="D327" s="147"/>
      <c r="E327" s="142">
        <v>0</v>
      </c>
      <c r="F327" s="146">
        <v>1</v>
      </c>
      <c r="G327" s="148">
        <f t="shared" si="8"/>
        <v>0</v>
      </c>
      <c r="H327" s="148">
        <f t="shared" si="9"/>
        <v>1</v>
      </c>
      <c r="I327" s="160"/>
    </row>
    <row r="328" spans="1:9">
      <c r="A328" s="149" t="s">
        <v>2044</v>
      </c>
      <c r="B328" s="145" t="s">
        <v>2045</v>
      </c>
      <c r="C328" s="146"/>
      <c r="D328" s="146"/>
      <c r="E328" s="142">
        <v>1</v>
      </c>
      <c r="F328" s="146">
        <v>1</v>
      </c>
      <c r="G328" s="148">
        <f t="shared" si="8"/>
        <v>1</v>
      </c>
      <c r="H328" s="148">
        <f t="shared" si="9"/>
        <v>1</v>
      </c>
      <c r="I328" s="160"/>
    </row>
    <row r="329" spans="1:9">
      <c r="A329" s="153" t="s">
        <v>4672</v>
      </c>
      <c r="B329" s="145" t="s">
        <v>4673</v>
      </c>
      <c r="C329" s="146"/>
      <c r="D329" s="146"/>
      <c r="E329" s="142">
        <v>0</v>
      </c>
      <c r="F329" s="146">
        <v>1</v>
      </c>
      <c r="G329" s="148">
        <f t="shared" ref="G329:G392" si="10">C329+E329</f>
        <v>0</v>
      </c>
      <c r="H329" s="148">
        <f t="shared" ref="H329:H392" si="11">D329+F329</f>
        <v>1</v>
      </c>
      <c r="I329" s="160"/>
    </row>
    <row r="330" spans="1:9">
      <c r="A330" s="149" t="s">
        <v>4674</v>
      </c>
      <c r="B330" s="145" t="s">
        <v>4675</v>
      </c>
      <c r="C330" s="146"/>
      <c r="D330" s="146"/>
      <c r="E330" s="142">
        <v>0</v>
      </c>
      <c r="F330" s="146">
        <v>3</v>
      </c>
      <c r="G330" s="148">
        <f t="shared" si="10"/>
        <v>0</v>
      </c>
      <c r="H330" s="148">
        <f t="shared" si="11"/>
        <v>3</v>
      </c>
      <c r="I330" s="160"/>
    </row>
    <row r="331" spans="1:9">
      <c r="A331" s="149" t="s">
        <v>4678</v>
      </c>
      <c r="B331" s="145" t="s">
        <v>4679</v>
      </c>
      <c r="C331" s="146"/>
      <c r="D331" s="146"/>
      <c r="E331" s="142">
        <v>0</v>
      </c>
      <c r="F331" s="146">
        <v>1</v>
      </c>
      <c r="G331" s="148">
        <f t="shared" si="10"/>
        <v>0</v>
      </c>
      <c r="H331" s="148">
        <f t="shared" si="11"/>
        <v>1</v>
      </c>
      <c r="I331" s="160"/>
    </row>
    <row r="332" spans="1:9">
      <c r="A332" s="153" t="s">
        <v>4682</v>
      </c>
      <c r="B332" s="145" t="s">
        <v>4683</v>
      </c>
      <c r="C332" s="146"/>
      <c r="D332" s="146"/>
      <c r="E332" s="142">
        <v>0</v>
      </c>
      <c r="F332" s="146">
        <v>1</v>
      </c>
      <c r="G332" s="148">
        <f t="shared" si="10"/>
        <v>0</v>
      </c>
      <c r="H332" s="148">
        <f t="shared" si="11"/>
        <v>1</v>
      </c>
      <c r="I332" s="160"/>
    </row>
    <row r="333" spans="1:9">
      <c r="A333" s="149" t="s">
        <v>4692</v>
      </c>
      <c r="B333" s="145" t="s">
        <v>4693</v>
      </c>
      <c r="C333" s="146"/>
      <c r="D333" s="146"/>
      <c r="E333" s="142">
        <v>0</v>
      </c>
      <c r="F333" s="146">
        <v>5</v>
      </c>
      <c r="G333" s="148">
        <f t="shared" si="10"/>
        <v>0</v>
      </c>
      <c r="H333" s="148">
        <f t="shared" si="11"/>
        <v>5</v>
      </c>
      <c r="I333" s="160"/>
    </row>
    <row r="334" spans="1:9">
      <c r="A334" s="153" t="s">
        <v>4696</v>
      </c>
      <c r="B334" s="145" t="s">
        <v>4697</v>
      </c>
      <c r="C334" s="146"/>
      <c r="D334" s="146"/>
      <c r="E334" s="142">
        <v>0</v>
      </c>
      <c r="F334" s="146">
        <v>1</v>
      </c>
      <c r="G334" s="148">
        <f t="shared" si="10"/>
        <v>0</v>
      </c>
      <c r="H334" s="148">
        <f t="shared" si="11"/>
        <v>1</v>
      </c>
      <c r="I334" s="160"/>
    </row>
    <row r="335" spans="1:9">
      <c r="A335" s="149" t="s">
        <v>4732</v>
      </c>
      <c r="B335" s="10" t="s">
        <v>4733</v>
      </c>
      <c r="C335" s="146"/>
      <c r="D335" s="146"/>
      <c r="E335" s="142">
        <v>0</v>
      </c>
      <c r="F335" s="146">
        <v>1</v>
      </c>
      <c r="G335" s="148">
        <f t="shared" si="10"/>
        <v>0</v>
      </c>
      <c r="H335" s="148">
        <f t="shared" si="11"/>
        <v>1</v>
      </c>
      <c r="I335" s="160"/>
    </row>
    <row r="336" spans="1:9">
      <c r="A336" s="149" t="s">
        <v>4740</v>
      </c>
      <c r="B336" s="10" t="s">
        <v>4741</v>
      </c>
      <c r="C336" s="146"/>
      <c r="D336" s="146"/>
      <c r="E336" s="142">
        <v>1</v>
      </c>
      <c r="F336" s="146">
        <v>1</v>
      </c>
      <c r="G336" s="148">
        <f t="shared" si="10"/>
        <v>1</v>
      </c>
      <c r="H336" s="148">
        <f t="shared" si="11"/>
        <v>1</v>
      </c>
      <c r="I336" s="160"/>
    </row>
    <row r="337" spans="1:9">
      <c r="A337" s="149" t="s">
        <v>4754</v>
      </c>
      <c r="B337" s="10" t="s">
        <v>4755</v>
      </c>
      <c r="C337" s="146"/>
      <c r="D337" s="146"/>
      <c r="E337" s="142">
        <v>0</v>
      </c>
      <c r="F337" s="146">
        <v>3</v>
      </c>
      <c r="G337" s="148">
        <f t="shared" si="10"/>
        <v>0</v>
      </c>
      <c r="H337" s="148">
        <f t="shared" si="11"/>
        <v>3</v>
      </c>
      <c r="I337" s="160"/>
    </row>
    <row r="338" spans="1:9" ht="24">
      <c r="A338" s="151" t="s">
        <v>4762</v>
      </c>
      <c r="B338" s="152" t="s">
        <v>4763</v>
      </c>
      <c r="C338" s="146"/>
      <c r="D338" s="146"/>
      <c r="E338" s="142">
        <v>0</v>
      </c>
      <c r="F338" s="146">
        <v>1</v>
      </c>
      <c r="G338" s="148">
        <f t="shared" si="10"/>
        <v>0</v>
      </c>
      <c r="H338" s="148">
        <f t="shared" si="11"/>
        <v>1</v>
      </c>
      <c r="I338" s="160"/>
    </row>
    <row r="339" spans="1:9">
      <c r="A339" s="153" t="s">
        <v>3454</v>
      </c>
      <c r="B339" s="154" t="s">
        <v>3455</v>
      </c>
      <c r="C339" s="146"/>
      <c r="D339" s="146"/>
      <c r="E339" s="142">
        <v>1</v>
      </c>
      <c r="F339" s="146">
        <v>1</v>
      </c>
      <c r="G339" s="148">
        <f t="shared" si="10"/>
        <v>1</v>
      </c>
      <c r="H339" s="148">
        <f t="shared" si="11"/>
        <v>1</v>
      </c>
      <c r="I339" s="160"/>
    </row>
    <row r="340" spans="1:9">
      <c r="A340" s="153" t="s">
        <v>4772</v>
      </c>
      <c r="B340" s="154" t="s">
        <v>4773</v>
      </c>
      <c r="C340" s="146"/>
      <c r="D340" s="146"/>
      <c r="E340" s="142">
        <v>0</v>
      </c>
      <c r="F340" s="146">
        <v>1</v>
      </c>
      <c r="G340" s="148">
        <f t="shared" si="10"/>
        <v>0</v>
      </c>
      <c r="H340" s="148">
        <f t="shared" si="11"/>
        <v>1</v>
      </c>
      <c r="I340" s="160"/>
    </row>
    <row r="341" spans="1:9">
      <c r="A341" s="153" t="s">
        <v>4788</v>
      </c>
      <c r="B341" s="154" t="s">
        <v>4789</v>
      </c>
      <c r="C341" s="146"/>
      <c r="D341" s="146"/>
      <c r="E341" s="142">
        <v>0</v>
      </c>
      <c r="F341" s="146">
        <v>1</v>
      </c>
      <c r="G341" s="148">
        <f t="shared" si="10"/>
        <v>0</v>
      </c>
      <c r="H341" s="148">
        <f t="shared" si="11"/>
        <v>1</v>
      </c>
      <c r="I341" s="160"/>
    </row>
    <row r="342" spans="1:9">
      <c r="A342" s="149" t="s">
        <v>4794</v>
      </c>
      <c r="B342" s="10" t="s">
        <v>4795</v>
      </c>
      <c r="C342" s="146"/>
      <c r="D342" s="146"/>
      <c r="E342" s="142">
        <v>0</v>
      </c>
      <c r="F342" s="146">
        <v>1</v>
      </c>
      <c r="G342" s="148">
        <f t="shared" si="10"/>
        <v>0</v>
      </c>
      <c r="H342" s="148">
        <f t="shared" si="11"/>
        <v>1</v>
      </c>
      <c r="I342" s="160"/>
    </row>
    <row r="343" spans="1:9">
      <c r="A343" s="151" t="s">
        <v>4806</v>
      </c>
      <c r="B343" s="152" t="s">
        <v>4807</v>
      </c>
      <c r="C343" s="146"/>
      <c r="D343" s="146"/>
      <c r="E343" s="142">
        <v>0</v>
      </c>
      <c r="F343" s="146">
        <v>1</v>
      </c>
      <c r="G343" s="148">
        <f t="shared" si="10"/>
        <v>0</v>
      </c>
      <c r="H343" s="148">
        <f t="shared" si="11"/>
        <v>1</v>
      </c>
      <c r="I343" s="160"/>
    </row>
    <row r="344" spans="1:9">
      <c r="A344" s="144" t="s">
        <v>4822</v>
      </c>
      <c r="B344" s="150" t="s">
        <v>4823</v>
      </c>
      <c r="C344" s="146"/>
      <c r="D344" s="146"/>
      <c r="E344" s="142">
        <v>0</v>
      </c>
      <c r="F344" s="146">
        <v>1</v>
      </c>
      <c r="G344" s="148">
        <f t="shared" si="10"/>
        <v>0</v>
      </c>
      <c r="H344" s="148">
        <f t="shared" si="11"/>
        <v>1</v>
      </c>
      <c r="I344" s="160"/>
    </row>
    <row r="345" spans="1:9">
      <c r="A345" s="151" t="s">
        <v>4824</v>
      </c>
      <c r="B345" s="152" t="s">
        <v>4825</v>
      </c>
      <c r="C345" s="146"/>
      <c r="D345" s="146"/>
      <c r="E345" s="142">
        <v>0</v>
      </c>
      <c r="F345" s="146">
        <v>1</v>
      </c>
      <c r="G345" s="148">
        <f t="shared" si="10"/>
        <v>0</v>
      </c>
      <c r="H345" s="148">
        <f t="shared" si="11"/>
        <v>1</v>
      </c>
      <c r="I345" s="160"/>
    </row>
    <row r="346" spans="1:9">
      <c r="A346" s="151" t="s">
        <v>5059</v>
      </c>
      <c r="B346" s="152" t="s">
        <v>5060</v>
      </c>
      <c r="C346" s="146"/>
      <c r="D346" s="146"/>
      <c r="E346" s="142">
        <v>6</v>
      </c>
      <c r="F346" s="146">
        <v>5</v>
      </c>
      <c r="G346" s="148">
        <f t="shared" si="10"/>
        <v>6</v>
      </c>
      <c r="H346" s="148">
        <f t="shared" si="11"/>
        <v>5</v>
      </c>
      <c r="I346" s="160"/>
    </row>
    <row r="347" spans="1:9">
      <c r="A347" s="151" t="s">
        <v>4836</v>
      </c>
      <c r="B347" s="152" t="s">
        <v>4837</v>
      </c>
      <c r="C347" s="146"/>
      <c r="D347" s="146"/>
      <c r="E347" s="142">
        <v>0</v>
      </c>
      <c r="F347" s="146">
        <v>1</v>
      </c>
      <c r="G347" s="148">
        <f t="shared" si="10"/>
        <v>0</v>
      </c>
      <c r="H347" s="148">
        <f t="shared" si="11"/>
        <v>1</v>
      </c>
      <c r="I347" s="160"/>
    </row>
    <row r="348" spans="1:9">
      <c r="A348" s="153" t="s">
        <v>5065</v>
      </c>
      <c r="B348" s="154" t="s">
        <v>5066</v>
      </c>
      <c r="C348" s="146"/>
      <c r="D348" s="146"/>
      <c r="E348" s="142">
        <v>8</v>
      </c>
      <c r="F348" s="146">
        <v>9</v>
      </c>
      <c r="G348" s="148">
        <f t="shared" si="10"/>
        <v>8</v>
      </c>
      <c r="H348" s="148">
        <f t="shared" si="11"/>
        <v>9</v>
      </c>
      <c r="I348" s="160"/>
    </row>
    <row r="349" spans="1:9">
      <c r="A349" s="151" t="s">
        <v>5067</v>
      </c>
      <c r="B349" s="152" t="s">
        <v>5068</v>
      </c>
      <c r="C349" s="146"/>
      <c r="D349" s="146"/>
      <c r="E349" s="142">
        <v>0</v>
      </c>
      <c r="F349" s="146">
        <v>1</v>
      </c>
      <c r="G349" s="148">
        <f t="shared" si="10"/>
        <v>0</v>
      </c>
      <c r="H349" s="148">
        <f t="shared" si="11"/>
        <v>1</v>
      </c>
      <c r="I349" s="160"/>
    </row>
    <row r="350" spans="1:9">
      <c r="A350" s="151" t="s">
        <v>4854</v>
      </c>
      <c r="B350" s="152" t="s">
        <v>4855</v>
      </c>
      <c r="C350" s="146"/>
      <c r="D350" s="146"/>
      <c r="E350" s="142">
        <v>4</v>
      </c>
      <c r="F350" s="146">
        <v>4</v>
      </c>
      <c r="G350" s="148">
        <f t="shared" si="10"/>
        <v>4</v>
      </c>
      <c r="H350" s="148">
        <f t="shared" si="11"/>
        <v>4</v>
      </c>
      <c r="I350" s="160"/>
    </row>
    <row r="351" spans="1:9">
      <c r="A351" s="169" t="s">
        <v>5069</v>
      </c>
      <c r="B351" s="10" t="s">
        <v>5070</v>
      </c>
      <c r="C351" s="146"/>
      <c r="D351" s="146"/>
      <c r="E351" s="142">
        <v>1</v>
      </c>
      <c r="F351" s="146">
        <v>1</v>
      </c>
      <c r="G351" s="148">
        <f t="shared" si="10"/>
        <v>1</v>
      </c>
      <c r="H351" s="148">
        <f t="shared" si="11"/>
        <v>1</v>
      </c>
      <c r="I351" s="160"/>
    </row>
    <row r="352" spans="1:9">
      <c r="A352" s="169" t="s">
        <v>4862</v>
      </c>
      <c r="B352" s="10" t="s">
        <v>4863</v>
      </c>
      <c r="C352" s="146"/>
      <c r="D352" s="146"/>
      <c r="E352" s="142">
        <v>0</v>
      </c>
      <c r="F352" s="146">
        <v>1</v>
      </c>
      <c r="G352" s="148">
        <f t="shared" si="10"/>
        <v>0</v>
      </c>
      <c r="H352" s="148">
        <f t="shared" si="11"/>
        <v>1</v>
      </c>
      <c r="I352" s="160"/>
    </row>
    <row r="353" spans="1:9">
      <c r="A353" s="177" t="s">
        <v>4864</v>
      </c>
      <c r="B353" s="152" t="s">
        <v>4865</v>
      </c>
      <c r="C353" s="146"/>
      <c r="D353" s="146"/>
      <c r="E353" s="142">
        <v>0</v>
      </c>
      <c r="F353" s="146">
        <v>4</v>
      </c>
      <c r="G353" s="148">
        <f t="shared" si="10"/>
        <v>0</v>
      </c>
      <c r="H353" s="148">
        <f t="shared" si="11"/>
        <v>4</v>
      </c>
      <c r="I353" s="160"/>
    </row>
    <row r="354" spans="1:9">
      <c r="A354" s="178" t="s">
        <v>5072</v>
      </c>
      <c r="B354" s="154" t="s">
        <v>5073</v>
      </c>
      <c r="C354" s="146"/>
      <c r="D354" s="146"/>
      <c r="E354" s="142">
        <v>0</v>
      </c>
      <c r="F354" s="146">
        <v>1</v>
      </c>
      <c r="G354" s="148">
        <f t="shared" si="10"/>
        <v>0</v>
      </c>
      <c r="H354" s="148">
        <f t="shared" si="11"/>
        <v>1</v>
      </c>
      <c r="I354" s="160"/>
    </row>
    <row r="355" spans="1:9">
      <c r="A355" s="151" t="s">
        <v>4882</v>
      </c>
      <c r="B355" s="155" t="s">
        <v>4883</v>
      </c>
      <c r="C355" s="147"/>
      <c r="D355" s="147"/>
      <c r="E355" s="142">
        <v>0</v>
      </c>
      <c r="F355" s="146">
        <v>1</v>
      </c>
      <c r="G355" s="148">
        <f t="shared" si="10"/>
        <v>0</v>
      </c>
      <c r="H355" s="148">
        <f t="shared" si="11"/>
        <v>1</v>
      </c>
      <c r="I355" s="160"/>
    </row>
    <row r="356" spans="1:9">
      <c r="A356" s="161" t="s">
        <v>7408</v>
      </c>
      <c r="B356" s="162" t="s">
        <v>7409</v>
      </c>
      <c r="C356" s="146"/>
      <c r="D356" s="146"/>
      <c r="E356" s="142">
        <v>0</v>
      </c>
      <c r="F356" s="146">
        <v>1</v>
      </c>
      <c r="G356" s="148">
        <f t="shared" si="10"/>
        <v>0</v>
      </c>
      <c r="H356" s="148">
        <f t="shared" si="11"/>
        <v>1</v>
      </c>
      <c r="I356" s="160"/>
    </row>
    <row r="357" spans="1:9">
      <c r="A357" s="169" t="s">
        <v>2048</v>
      </c>
      <c r="B357" s="10" t="s">
        <v>2049</v>
      </c>
      <c r="C357" s="146"/>
      <c r="D357" s="146"/>
      <c r="E357" s="142">
        <v>2</v>
      </c>
      <c r="F357" s="146">
        <v>1</v>
      </c>
      <c r="G357" s="148">
        <f t="shared" si="10"/>
        <v>2</v>
      </c>
      <c r="H357" s="148">
        <f t="shared" si="11"/>
        <v>1</v>
      </c>
      <c r="I357" s="160"/>
    </row>
    <row r="358" spans="1:9">
      <c r="A358" s="161" t="s">
        <v>7410</v>
      </c>
      <c r="B358" s="145" t="s">
        <v>7411</v>
      </c>
      <c r="C358" s="146"/>
      <c r="D358" s="146"/>
      <c r="E358" s="142">
        <v>1</v>
      </c>
      <c r="F358" s="146">
        <v>1</v>
      </c>
      <c r="G358" s="148">
        <f t="shared" si="10"/>
        <v>1</v>
      </c>
      <c r="H358" s="148">
        <f t="shared" si="11"/>
        <v>1</v>
      </c>
      <c r="I358" s="160"/>
    </row>
    <row r="359" spans="1:9">
      <c r="A359" s="179" t="s">
        <v>7412</v>
      </c>
      <c r="B359" s="162" t="s">
        <v>7413</v>
      </c>
      <c r="C359" s="146"/>
      <c r="D359" s="146"/>
      <c r="E359" s="142">
        <v>0</v>
      </c>
      <c r="F359" s="146">
        <v>1</v>
      </c>
      <c r="G359" s="148">
        <f t="shared" si="10"/>
        <v>0</v>
      </c>
      <c r="H359" s="148">
        <f t="shared" si="11"/>
        <v>1</v>
      </c>
      <c r="I359" s="160"/>
    </row>
    <row r="360" spans="1:9">
      <c r="A360" s="153" t="s">
        <v>5788</v>
      </c>
      <c r="B360" s="154" t="s">
        <v>5789</v>
      </c>
      <c r="C360" s="146"/>
      <c r="D360" s="146"/>
      <c r="E360" s="142">
        <v>0</v>
      </c>
      <c r="F360" s="146">
        <v>1</v>
      </c>
      <c r="G360" s="148">
        <f t="shared" si="10"/>
        <v>0</v>
      </c>
      <c r="H360" s="148">
        <f t="shared" si="11"/>
        <v>1</v>
      </c>
      <c r="I360" s="160"/>
    </row>
    <row r="361" spans="1:9">
      <c r="A361" s="161" t="s">
        <v>7414</v>
      </c>
      <c r="B361" s="162" t="s">
        <v>7415</v>
      </c>
      <c r="C361" s="146"/>
      <c r="D361" s="146"/>
      <c r="E361" s="142">
        <v>0</v>
      </c>
      <c r="F361" s="146">
        <v>1</v>
      </c>
      <c r="G361" s="148">
        <f t="shared" si="10"/>
        <v>0</v>
      </c>
      <c r="H361" s="148">
        <f t="shared" si="11"/>
        <v>1</v>
      </c>
      <c r="I361" s="160"/>
    </row>
    <row r="362" spans="1:9">
      <c r="A362" s="149" t="s">
        <v>3222</v>
      </c>
      <c r="B362" s="145" t="s">
        <v>3223</v>
      </c>
      <c r="C362" s="146"/>
      <c r="D362" s="146"/>
      <c r="E362" s="142">
        <v>3</v>
      </c>
      <c r="F362" s="146">
        <v>1</v>
      </c>
      <c r="G362" s="148">
        <f t="shared" si="10"/>
        <v>3</v>
      </c>
      <c r="H362" s="148">
        <f t="shared" si="11"/>
        <v>1</v>
      </c>
      <c r="I362" s="160"/>
    </row>
    <row r="363" spans="1:9">
      <c r="A363" s="149" t="s">
        <v>3224</v>
      </c>
      <c r="B363" s="145" t="s">
        <v>3225</v>
      </c>
      <c r="C363" s="146"/>
      <c r="D363" s="146"/>
      <c r="E363" s="142">
        <v>0</v>
      </c>
      <c r="F363" s="146">
        <v>1</v>
      </c>
      <c r="G363" s="148">
        <f t="shared" si="10"/>
        <v>0</v>
      </c>
      <c r="H363" s="148">
        <f t="shared" si="11"/>
        <v>1</v>
      </c>
      <c r="I363" s="160"/>
    </row>
    <row r="364" spans="1:9">
      <c r="A364" s="149" t="s">
        <v>2989</v>
      </c>
      <c r="B364" s="145" t="s">
        <v>2990</v>
      </c>
      <c r="C364" s="146"/>
      <c r="D364" s="146"/>
      <c r="E364" s="142">
        <v>40</v>
      </c>
      <c r="F364" s="146">
        <v>39</v>
      </c>
      <c r="G364" s="148">
        <f t="shared" si="10"/>
        <v>40</v>
      </c>
      <c r="H364" s="148">
        <f t="shared" si="11"/>
        <v>39</v>
      </c>
      <c r="I364" s="160"/>
    </row>
    <row r="365" spans="1:9">
      <c r="A365" s="153" t="s">
        <v>3234</v>
      </c>
      <c r="B365" s="145" t="s">
        <v>3235</v>
      </c>
      <c r="C365" s="146"/>
      <c r="D365" s="146"/>
      <c r="E365" s="142">
        <v>1</v>
      </c>
      <c r="F365" s="146">
        <v>1</v>
      </c>
      <c r="G365" s="148">
        <f t="shared" si="10"/>
        <v>1</v>
      </c>
      <c r="H365" s="148">
        <f t="shared" si="11"/>
        <v>1</v>
      </c>
      <c r="I365" s="160"/>
    </row>
    <row r="366" spans="1:9">
      <c r="A366" s="151" t="s">
        <v>3236</v>
      </c>
      <c r="B366" s="155" t="s">
        <v>3237</v>
      </c>
      <c r="C366" s="147"/>
      <c r="D366" s="147"/>
      <c r="E366" s="142">
        <v>0</v>
      </c>
      <c r="F366" s="146">
        <v>1</v>
      </c>
      <c r="G366" s="148">
        <f t="shared" si="10"/>
        <v>0</v>
      </c>
      <c r="H366" s="148">
        <f t="shared" si="11"/>
        <v>1</v>
      </c>
      <c r="I366" s="160"/>
    </row>
    <row r="367" spans="1:9">
      <c r="A367" s="180" t="s">
        <v>2691</v>
      </c>
      <c r="B367" s="150" t="s">
        <v>2692</v>
      </c>
      <c r="C367" s="146"/>
      <c r="D367" s="146"/>
      <c r="E367" s="142">
        <v>1</v>
      </c>
      <c r="F367" s="146">
        <v>1</v>
      </c>
      <c r="G367" s="148">
        <f t="shared" si="10"/>
        <v>1</v>
      </c>
      <c r="H367" s="148">
        <f t="shared" si="11"/>
        <v>1</v>
      </c>
      <c r="I367" s="160"/>
    </row>
    <row r="368" spans="1:9">
      <c r="A368" s="151" t="s">
        <v>2697</v>
      </c>
      <c r="B368" s="155" t="s">
        <v>2698</v>
      </c>
      <c r="C368" s="147"/>
      <c r="D368" s="147"/>
      <c r="E368" s="142">
        <v>2</v>
      </c>
      <c r="F368" s="146">
        <v>3</v>
      </c>
      <c r="G368" s="148">
        <f t="shared" si="10"/>
        <v>2</v>
      </c>
      <c r="H368" s="148">
        <f t="shared" si="11"/>
        <v>3</v>
      </c>
      <c r="I368" s="160"/>
    </row>
    <row r="369" spans="1:9">
      <c r="A369" s="149" t="s">
        <v>3434</v>
      </c>
      <c r="B369" s="145" t="s">
        <v>3435</v>
      </c>
      <c r="C369" s="146"/>
      <c r="D369" s="146"/>
      <c r="E369" s="142">
        <v>6</v>
      </c>
      <c r="F369" s="146">
        <v>5</v>
      </c>
      <c r="G369" s="148">
        <f t="shared" si="10"/>
        <v>6</v>
      </c>
      <c r="H369" s="148">
        <f t="shared" si="11"/>
        <v>5</v>
      </c>
      <c r="I369" s="160"/>
    </row>
    <row r="370" spans="1:9">
      <c r="A370" s="153" t="s">
        <v>3246</v>
      </c>
      <c r="B370" s="154" t="s">
        <v>3247</v>
      </c>
      <c r="C370" s="146"/>
      <c r="D370" s="146"/>
      <c r="E370" s="142">
        <v>0</v>
      </c>
      <c r="F370" s="146">
        <v>1</v>
      </c>
      <c r="G370" s="148">
        <f t="shared" si="10"/>
        <v>0</v>
      </c>
      <c r="H370" s="148">
        <f t="shared" si="11"/>
        <v>1</v>
      </c>
      <c r="I370" s="160"/>
    </row>
    <row r="371" spans="1:9">
      <c r="A371" s="149" t="s">
        <v>3248</v>
      </c>
      <c r="B371" s="10" t="s">
        <v>3249</v>
      </c>
      <c r="C371" s="146"/>
      <c r="D371" s="146"/>
      <c r="E371" s="142">
        <v>51</v>
      </c>
      <c r="F371" s="146">
        <v>52</v>
      </c>
      <c r="G371" s="148">
        <f t="shared" si="10"/>
        <v>51</v>
      </c>
      <c r="H371" s="148">
        <f t="shared" si="11"/>
        <v>52</v>
      </c>
      <c r="I371" s="160"/>
    </row>
    <row r="372" spans="1:9">
      <c r="A372" s="149" t="s">
        <v>3250</v>
      </c>
      <c r="B372" s="150" t="s">
        <v>3251</v>
      </c>
      <c r="C372" s="146"/>
      <c r="D372" s="146"/>
      <c r="E372" s="142">
        <v>56</v>
      </c>
      <c r="F372" s="146">
        <v>55</v>
      </c>
      <c r="G372" s="148">
        <f t="shared" si="10"/>
        <v>56</v>
      </c>
      <c r="H372" s="148">
        <f t="shared" si="11"/>
        <v>55</v>
      </c>
      <c r="I372" s="160"/>
    </row>
    <row r="373" spans="1:9">
      <c r="A373" s="149" t="s">
        <v>7416</v>
      </c>
      <c r="B373" s="10" t="s">
        <v>7417</v>
      </c>
      <c r="C373" s="146"/>
      <c r="D373" s="146"/>
      <c r="E373" s="142">
        <v>0</v>
      </c>
      <c r="F373" s="146">
        <v>1</v>
      </c>
      <c r="G373" s="148">
        <f t="shared" si="10"/>
        <v>0</v>
      </c>
      <c r="H373" s="148">
        <f t="shared" si="11"/>
        <v>1</v>
      </c>
      <c r="I373" s="160"/>
    </row>
    <row r="374" spans="1:9" ht="24">
      <c r="A374" s="161" t="s">
        <v>7418</v>
      </c>
      <c r="B374" s="162" t="s">
        <v>7419</v>
      </c>
      <c r="C374" s="146"/>
      <c r="D374" s="146"/>
      <c r="E374" s="142">
        <v>4</v>
      </c>
      <c r="F374" s="146">
        <v>4</v>
      </c>
      <c r="G374" s="148">
        <f t="shared" si="10"/>
        <v>4</v>
      </c>
      <c r="H374" s="148">
        <f t="shared" si="11"/>
        <v>4</v>
      </c>
      <c r="I374" s="160"/>
    </row>
    <row r="375" spans="1:9" ht="24.75">
      <c r="A375" s="153" t="s">
        <v>3258</v>
      </c>
      <c r="B375" s="145" t="s">
        <v>3259</v>
      </c>
      <c r="C375" s="146"/>
      <c r="D375" s="146"/>
      <c r="E375" s="142">
        <v>0</v>
      </c>
      <c r="F375" s="146">
        <v>1</v>
      </c>
      <c r="G375" s="148">
        <f t="shared" si="10"/>
        <v>0</v>
      </c>
      <c r="H375" s="148">
        <f t="shared" si="11"/>
        <v>1</v>
      </c>
      <c r="I375" s="160"/>
    </row>
    <row r="376" spans="1:9">
      <c r="A376" s="151" t="s">
        <v>3262</v>
      </c>
      <c r="B376" s="155" t="s">
        <v>3263</v>
      </c>
      <c r="C376" s="147"/>
      <c r="D376" s="147"/>
      <c r="E376" s="142">
        <v>1</v>
      </c>
      <c r="F376" s="146">
        <v>1</v>
      </c>
      <c r="G376" s="148">
        <f t="shared" si="10"/>
        <v>1</v>
      </c>
      <c r="H376" s="148">
        <f t="shared" si="11"/>
        <v>1</v>
      </c>
      <c r="I376" s="160"/>
    </row>
    <row r="377" spans="1:9" ht="24">
      <c r="A377" s="151" t="s">
        <v>3266</v>
      </c>
      <c r="B377" s="155" t="s">
        <v>3267</v>
      </c>
      <c r="C377" s="147"/>
      <c r="D377" s="147"/>
      <c r="E377" s="142">
        <v>1</v>
      </c>
      <c r="F377" s="146">
        <v>1</v>
      </c>
      <c r="G377" s="148">
        <f t="shared" si="10"/>
        <v>1</v>
      </c>
      <c r="H377" s="148">
        <f t="shared" si="11"/>
        <v>1</v>
      </c>
      <c r="I377" s="160"/>
    </row>
    <row r="378" spans="1:9">
      <c r="A378" s="151" t="s">
        <v>3274</v>
      </c>
      <c r="B378" s="152" t="s">
        <v>3275</v>
      </c>
      <c r="C378" s="146"/>
      <c r="D378" s="146"/>
      <c r="E378" s="142">
        <v>6</v>
      </c>
      <c r="F378" s="146">
        <v>7</v>
      </c>
      <c r="G378" s="148">
        <f t="shared" si="10"/>
        <v>6</v>
      </c>
      <c r="H378" s="148">
        <f t="shared" si="11"/>
        <v>7</v>
      </c>
      <c r="I378" s="160"/>
    </row>
    <row r="379" spans="1:9">
      <c r="A379" s="151" t="s">
        <v>3276</v>
      </c>
      <c r="B379" s="152" t="s">
        <v>3277</v>
      </c>
      <c r="C379" s="146"/>
      <c r="D379" s="146"/>
      <c r="E379" s="142">
        <v>0</v>
      </c>
      <c r="F379" s="146">
        <v>1</v>
      </c>
      <c r="G379" s="148">
        <f t="shared" si="10"/>
        <v>0</v>
      </c>
      <c r="H379" s="148">
        <f t="shared" si="11"/>
        <v>1</v>
      </c>
      <c r="I379" s="160"/>
    </row>
    <row r="380" spans="1:9">
      <c r="A380" s="153" t="s">
        <v>3278</v>
      </c>
      <c r="B380" s="145" t="s">
        <v>3279</v>
      </c>
      <c r="C380" s="146"/>
      <c r="D380" s="146"/>
      <c r="E380" s="142">
        <v>0</v>
      </c>
      <c r="F380" s="146">
        <v>1</v>
      </c>
      <c r="G380" s="148">
        <f t="shared" si="10"/>
        <v>0</v>
      </c>
      <c r="H380" s="148">
        <f t="shared" si="11"/>
        <v>1</v>
      </c>
      <c r="I380" s="160"/>
    </row>
    <row r="381" spans="1:9">
      <c r="A381" s="149" t="s">
        <v>3284</v>
      </c>
      <c r="B381" s="10" t="s">
        <v>3285</v>
      </c>
      <c r="C381" s="146"/>
      <c r="D381" s="146"/>
      <c r="E381" s="142">
        <v>1</v>
      </c>
      <c r="F381" s="146">
        <v>1</v>
      </c>
      <c r="G381" s="148">
        <f t="shared" si="10"/>
        <v>1</v>
      </c>
      <c r="H381" s="148">
        <f t="shared" si="11"/>
        <v>1</v>
      </c>
      <c r="I381" s="160"/>
    </row>
    <row r="382" spans="1:9">
      <c r="A382" s="153" t="s">
        <v>3286</v>
      </c>
      <c r="B382" s="145" t="s">
        <v>3287</v>
      </c>
      <c r="C382" s="146"/>
      <c r="D382" s="146"/>
      <c r="E382" s="142">
        <v>0</v>
      </c>
      <c r="F382" s="146">
        <v>1</v>
      </c>
      <c r="G382" s="148">
        <f t="shared" si="10"/>
        <v>0</v>
      </c>
      <c r="H382" s="148">
        <f t="shared" si="11"/>
        <v>1</v>
      </c>
      <c r="I382" s="160"/>
    </row>
    <row r="383" spans="1:9">
      <c r="A383" s="153" t="s">
        <v>3288</v>
      </c>
      <c r="B383" s="145" t="s">
        <v>3289</v>
      </c>
      <c r="C383" s="146"/>
      <c r="D383" s="146"/>
      <c r="E383" s="142">
        <v>31</v>
      </c>
      <c r="F383" s="146">
        <v>29</v>
      </c>
      <c r="G383" s="148">
        <f t="shared" si="10"/>
        <v>31</v>
      </c>
      <c r="H383" s="148">
        <f t="shared" si="11"/>
        <v>29</v>
      </c>
      <c r="I383" s="160"/>
    </row>
    <row r="384" spans="1:9">
      <c r="A384" s="153" t="s">
        <v>3290</v>
      </c>
      <c r="B384" s="154" t="s">
        <v>3291</v>
      </c>
      <c r="C384" s="146"/>
      <c r="D384" s="146"/>
      <c r="E384" s="142">
        <v>0</v>
      </c>
      <c r="F384" s="146">
        <v>1</v>
      </c>
      <c r="G384" s="148">
        <f t="shared" si="10"/>
        <v>0</v>
      </c>
      <c r="H384" s="148">
        <f t="shared" si="11"/>
        <v>1</v>
      </c>
      <c r="I384" s="160"/>
    </row>
    <row r="385" spans="1:9">
      <c r="A385" s="153" t="s">
        <v>3294</v>
      </c>
      <c r="B385" s="154" t="s">
        <v>3295</v>
      </c>
      <c r="C385" s="146"/>
      <c r="D385" s="146"/>
      <c r="E385" s="142">
        <v>0</v>
      </c>
      <c r="F385" s="146">
        <v>1</v>
      </c>
      <c r="G385" s="148">
        <f t="shared" si="10"/>
        <v>0</v>
      </c>
      <c r="H385" s="148">
        <f t="shared" si="11"/>
        <v>1</v>
      </c>
      <c r="I385" s="160"/>
    </row>
    <row r="386" spans="1:9">
      <c r="A386" s="153" t="s">
        <v>3306</v>
      </c>
      <c r="B386" s="154" t="s">
        <v>3307</v>
      </c>
      <c r="C386" s="146"/>
      <c r="D386" s="146"/>
      <c r="E386" s="142">
        <v>7</v>
      </c>
      <c r="F386" s="146">
        <v>7</v>
      </c>
      <c r="G386" s="148">
        <f t="shared" si="10"/>
        <v>7</v>
      </c>
      <c r="H386" s="148">
        <f t="shared" si="11"/>
        <v>7</v>
      </c>
      <c r="I386" s="160"/>
    </row>
    <row r="387" spans="1:9" ht="24">
      <c r="A387" s="164" t="s">
        <v>3308</v>
      </c>
      <c r="B387" s="168" t="s">
        <v>3309</v>
      </c>
      <c r="C387" s="146"/>
      <c r="D387" s="146"/>
      <c r="E387" s="142">
        <v>1</v>
      </c>
      <c r="F387" s="146">
        <v>1</v>
      </c>
      <c r="G387" s="148">
        <f t="shared" si="10"/>
        <v>1</v>
      </c>
      <c r="H387" s="148">
        <f t="shared" si="11"/>
        <v>1</v>
      </c>
      <c r="I387" s="160"/>
    </row>
    <row r="388" spans="1:9">
      <c r="A388" s="149" t="s">
        <v>3310</v>
      </c>
      <c r="B388" s="10" t="s">
        <v>3311</v>
      </c>
      <c r="C388" s="146"/>
      <c r="D388" s="146"/>
      <c r="E388" s="142">
        <v>13</v>
      </c>
      <c r="F388" s="146">
        <v>12</v>
      </c>
      <c r="G388" s="148">
        <f t="shared" si="10"/>
        <v>13</v>
      </c>
      <c r="H388" s="148">
        <f t="shared" si="11"/>
        <v>12</v>
      </c>
      <c r="I388" s="160"/>
    </row>
    <row r="389" spans="1:9">
      <c r="A389" s="149" t="s">
        <v>7420</v>
      </c>
      <c r="B389" s="10" t="s">
        <v>7421</v>
      </c>
      <c r="C389" s="146"/>
      <c r="D389" s="146"/>
      <c r="E389" s="142">
        <v>2</v>
      </c>
      <c r="F389" s="146">
        <v>1</v>
      </c>
      <c r="G389" s="148">
        <f t="shared" si="10"/>
        <v>2</v>
      </c>
      <c r="H389" s="148">
        <f t="shared" si="11"/>
        <v>1</v>
      </c>
      <c r="I389" s="160"/>
    </row>
    <row r="390" spans="1:9">
      <c r="A390" s="149" t="s">
        <v>7422</v>
      </c>
      <c r="B390" s="10" t="s">
        <v>7423</v>
      </c>
      <c r="C390" s="146"/>
      <c r="D390" s="146"/>
      <c r="E390" s="142">
        <v>6</v>
      </c>
      <c r="F390" s="146">
        <v>5</v>
      </c>
      <c r="G390" s="148">
        <f t="shared" si="10"/>
        <v>6</v>
      </c>
      <c r="H390" s="148">
        <f t="shared" si="11"/>
        <v>5</v>
      </c>
      <c r="I390" s="160"/>
    </row>
    <row r="391" spans="1:9">
      <c r="A391" s="149" t="s">
        <v>3326</v>
      </c>
      <c r="B391" s="145" t="s">
        <v>3327</v>
      </c>
      <c r="C391" s="146"/>
      <c r="D391" s="146"/>
      <c r="E391" s="142">
        <v>19</v>
      </c>
      <c r="F391" s="146">
        <v>20</v>
      </c>
      <c r="G391" s="148">
        <f t="shared" si="10"/>
        <v>19</v>
      </c>
      <c r="H391" s="148">
        <f t="shared" si="11"/>
        <v>20</v>
      </c>
      <c r="I391" s="160"/>
    </row>
    <row r="392" spans="1:9">
      <c r="A392" s="151" t="s">
        <v>3460</v>
      </c>
      <c r="B392" s="155" t="s">
        <v>3461</v>
      </c>
      <c r="C392" s="147"/>
      <c r="D392" s="147"/>
      <c r="E392" s="142">
        <v>0</v>
      </c>
      <c r="F392" s="146">
        <v>1</v>
      </c>
      <c r="G392" s="148">
        <f t="shared" si="10"/>
        <v>0</v>
      </c>
      <c r="H392" s="148">
        <f t="shared" si="11"/>
        <v>1</v>
      </c>
      <c r="I392" s="160"/>
    </row>
    <row r="393" spans="1:9">
      <c r="A393" s="149" t="s">
        <v>3330</v>
      </c>
      <c r="B393" s="10" t="s">
        <v>3331</v>
      </c>
      <c r="C393" s="146"/>
      <c r="D393" s="146"/>
      <c r="E393" s="142">
        <v>0</v>
      </c>
      <c r="F393" s="146">
        <v>1</v>
      </c>
      <c r="G393" s="148">
        <f t="shared" ref="G393:G456" si="12">C393+E393</f>
        <v>0</v>
      </c>
      <c r="H393" s="148">
        <f t="shared" ref="H393:H456" si="13">D393+F393</f>
        <v>1</v>
      </c>
      <c r="I393" s="160"/>
    </row>
    <row r="394" spans="1:9">
      <c r="A394" s="153" t="s">
        <v>3336</v>
      </c>
      <c r="B394" s="154" t="s">
        <v>3337</v>
      </c>
      <c r="C394" s="146"/>
      <c r="D394" s="146"/>
      <c r="E394" s="142">
        <v>7</v>
      </c>
      <c r="F394" s="146">
        <v>3</v>
      </c>
      <c r="G394" s="148">
        <f t="shared" si="12"/>
        <v>7</v>
      </c>
      <c r="H394" s="148">
        <f t="shared" si="13"/>
        <v>3</v>
      </c>
      <c r="I394" s="160"/>
    </row>
    <row r="395" spans="1:9">
      <c r="A395" s="161" t="s">
        <v>7424</v>
      </c>
      <c r="B395" s="162" t="s">
        <v>7413</v>
      </c>
      <c r="C395" s="146"/>
      <c r="D395" s="146"/>
      <c r="E395" s="142">
        <v>0</v>
      </c>
      <c r="F395" s="146">
        <v>1</v>
      </c>
      <c r="G395" s="148">
        <f t="shared" si="12"/>
        <v>0</v>
      </c>
      <c r="H395" s="148">
        <f t="shared" si="13"/>
        <v>1</v>
      </c>
      <c r="I395" s="160"/>
    </row>
    <row r="396" spans="1:9">
      <c r="A396" s="151" t="s">
        <v>2995</v>
      </c>
      <c r="B396" s="155" t="s">
        <v>2996</v>
      </c>
      <c r="C396" s="147"/>
      <c r="D396" s="147"/>
      <c r="E396" s="142">
        <v>16</v>
      </c>
      <c r="F396" s="146">
        <v>15</v>
      </c>
      <c r="G396" s="148">
        <f t="shared" si="12"/>
        <v>16</v>
      </c>
      <c r="H396" s="148">
        <f t="shared" si="13"/>
        <v>15</v>
      </c>
      <c r="I396" s="160"/>
    </row>
    <row r="397" spans="1:9">
      <c r="A397" s="151" t="s">
        <v>3342</v>
      </c>
      <c r="B397" s="152" t="s">
        <v>3343</v>
      </c>
      <c r="C397" s="146"/>
      <c r="D397" s="146"/>
      <c r="E397" s="142">
        <v>52</v>
      </c>
      <c r="F397" s="146">
        <v>57</v>
      </c>
      <c r="G397" s="148">
        <f t="shared" si="12"/>
        <v>52</v>
      </c>
      <c r="H397" s="148">
        <f t="shared" si="13"/>
        <v>57</v>
      </c>
      <c r="I397" s="160"/>
    </row>
    <row r="398" spans="1:9">
      <c r="A398" s="151" t="s">
        <v>3346</v>
      </c>
      <c r="B398" s="152" t="s">
        <v>3347</v>
      </c>
      <c r="C398" s="146"/>
      <c r="D398" s="146"/>
      <c r="E398" s="142">
        <v>0</v>
      </c>
      <c r="F398" s="146">
        <v>1</v>
      </c>
      <c r="G398" s="148">
        <f t="shared" si="12"/>
        <v>0</v>
      </c>
      <c r="H398" s="148">
        <f t="shared" si="13"/>
        <v>1</v>
      </c>
      <c r="I398" s="160"/>
    </row>
    <row r="399" spans="1:9">
      <c r="A399" s="153" t="s">
        <v>3352</v>
      </c>
      <c r="B399" s="154" t="s">
        <v>3353</v>
      </c>
      <c r="C399" s="146"/>
      <c r="D399" s="146"/>
      <c r="E399" s="142">
        <v>6</v>
      </c>
      <c r="F399" s="146">
        <v>5</v>
      </c>
      <c r="G399" s="148">
        <f t="shared" si="12"/>
        <v>6</v>
      </c>
      <c r="H399" s="148">
        <f t="shared" si="13"/>
        <v>5</v>
      </c>
      <c r="I399" s="160"/>
    </row>
    <row r="400" spans="1:9">
      <c r="A400" s="151" t="s">
        <v>3356</v>
      </c>
      <c r="B400" s="155" t="s">
        <v>3357</v>
      </c>
      <c r="C400" s="147"/>
      <c r="D400" s="147"/>
      <c r="E400" s="142">
        <v>0</v>
      </c>
      <c r="F400" s="146">
        <v>1</v>
      </c>
      <c r="G400" s="148">
        <f t="shared" si="12"/>
        <v>0</v>
      </c>
      <c r="H400" s="148">
        <f t="shared" si="13"/>
        <v>1</v>
      </c>
      <c r="I400" s="160"/>
    </row>
    <row r="401" spans="1:9">
      <c r="A401" s="149" t="s">
        <v>3358</v>
      </c>
      <c r="B401" s="10" t="s">
        <v>3359</v>
      </c>
      <c r="C401" s="146"/>
      <c r="D401" s="146"/>
      <c r="E401" s="142">
        <v>4</v>
      </c>
      <c r="F401" s="146">
        <v>4</v>
      </c>
      <c r="G401" s="148">
        <f t="shared" si="12"/>
        <v>4</v>
      </c>
      <c r="H401" s="148">
        <f t="shared" si="13"/>
        <v>4</v>
      </c>
      <c r="I401" s="160"/>
    </row>
    <row r="402" spans="1:9" ht="24">
      <c r="A402" s="149" t="s">
        <v>3360</v>
      </c>
      <c r="B402" s="10" t="s">
        <v>3361</v>
      </c>
      <c r="C402" s="146"/>
      <c r="D402" s="146"/>
      <c r="E402" s="142">
        <v>8</v>
      </c>
      <c r="F402" s="146">
        <v>9</v>
      </c>
      <c r="G402" s="148">
        <f t="shared" si="12"/>
        <v>8</v>
      </c>
      <c r="H402" s="148">
        <f t="shared" si="13"/>
        <v>9</v>
      </c>
      <c r="I402" s="181"/>
    </row>
    <row r="403" spans="1:9">
      <c r="A403" s="151" t="s">
        <v>3362</v>
      </c>
      <c r="B403" s="152" t="s">
        <v>3363</v>
      </c>
      <c r="C403" s="146"/>
      <c r="D403" s="146"/>
      <c r="E403" s="142">
        <v>1</v>
      </c>
      <c r="F403" s="146">
        <v>1</v>
      </c>
      <c r="G403" s="148">
        <f t="shared" si="12"/>
        <v>1</v>
      </c>
      <c r="H403" s="148">
        <f t="shared" si="13"/>
        <v>1</v>
      </c>
      <c r="I403" s="181"/>
    </row>
    <row r="404" spans="1:9">
      <c r="A404" s="144" t="s">
        <v>3366</v>
      </c>
      <c r="B404" s="150" t="s">
        <v>3367</v>
      </c>
      <c r="C404" s="146"/>
      <c r="D404" s="146"/>
      <c r="E404" s="142">
        <v>0</v>
      </c>
      <c r="F404" s="146">
        <v>1</v>
      </c>
      <c r="G404" s="148">
        <f t="shared" si="12"/>
        <v>0</v>
      </c>
      <c r="H404" s="148">
        <f t="shared" si="13"/>
        <v>1</v>
      </c>
      <c r="I404" s="181"/>
    </row>
    <row r="405" spans="1:9" ht="24">
      <c r="A405" s="151" t="s">
        <v>3368</v>
      </c>
      <c r="B405" s="155" t="s">
        <v>3369</v>
      </c>
      <c r="C405" s="147"/>
      <c r="D405" s="147"/>
      <c r="E405" s="142">
        <v>2</v>
      </c>
      <c r="F405" s="146">
        <v>3</v>
      </c>
      <c r="G405" s="148">
        <f t="shared" si="12"/>
        <v>2</v>
      </c>
      <c r="H405" s="148">
        <f t="shared" si="13"/>
        <v>3</v>
      </c>
      <c r="I405" s="181"/>
    </row>
    <row r="406" spans="1:9">
      <c r="A406" s="149" t="s">
        <v>2997</v>
      </c>
      <c r="B406" s="10" t="s">
        <v>2998</v>
      </c>
      <c r="C406" s="146"/>
      <c r="D406" s="146"/>
      <c r="E406" s="142">
        <v>2</v>
      </c>
      <c r="F406" s="146">
        <v>3</v>
      </c>
      <c r="G406" s="148">
        <f t="shared" si="12"/>
        <v>2</v>
      </c>
      <c r="H406" s="148">
        <f t="shared" si="13"/>
        <v>3</v>
      </c>
      <c r="I406" s="181"/>
    </row>
    <row r="407" spans="1:9">
      <c r="A407" s="153" t="s">
        <v>2999</v>
      </c>
      <c r="B407" s="154" t="s">
        <v>3000</v>
      </c>
      <c r="C407" s="146"/>
      <c r="D407" s="146"/>
      <c r="E407" s="142">
        <v>0</v>
      </c>
      <c r="F407" s="146">
        <v>1</v>
      </c>
      <c r="G407" s="148">
        <f t="shared" si="12"/>
        <v>0</v>
      </c>
      <c r="H407" s="148">
        <f t="shared" si="13"/>
        <v>1</v>
      </c>
      <c r="I407" s="181"/>
    </row>
    <row r="408" spans="1:9">
      <c r="A408" s="164" t="s">
        <v>3378</v>
      </c>
      <c r="B408" s="168" t="s">
        <v>3379</v>
      </c>
      <c r="C408" s="146"/>
      <c r="D408" s="146"/>
      <c r="E408" s="142">
        <v>0</v>
      </c>
      <c r="F408" s="146">
        <v>1</v>
      </c>
      <c r="G408" s="148">
        <f t="shared" si="12"/>
        <v>0</v>
      </c>
      <c r="H408" s="148">
        <f t="shared" si="13"/>
        <v>1</v>
      </c>
      <c r="I408" s="160"/>
    </row>
    <row r="409" spans="1:9">
      <c r="A409" s="151" t="s">
        <v>3380</v>
      </c>
      <c r="B409" s="152" t="s">
        <v>3381</v>
      </c>
      <c r="C409" s="146"/>
      <c r="D409" s="146"/>
      <c r="E409" s="142">
        <v>0</v>
      </c>
      <c r="F409" s="146">
        <v>1</v>
      </c>
      <c r="G409" s="148">
        <f t="shared" si="12"/>
        <v>0</v>
      </c>
      <c r="H409" s="148">
        <f t="shared" si="13"/>
        <v>1</v>
      </c>
      <c r="I409" s="160"/>
    </row>
    <row r="410" spans="1:9">
      <c r="A410" s="149" t="s">
        <v>3390</v>
      </c>
      <c r="B410" s="10" t="s">
        <v>3391</v>
      </c>
      <c r="C410" s="146"/>
      <c r="D410" s="146"/>
      <c r="E410" s="142">
        <v>0</v>
      </c>
      <c r="F410" s="146">
        <v>1</v>
      </c>
      <c r="G410" s="148">
        <f t="shared" si="12"/>
        <v>0</v>
      </c>
      <c r="H410" s="148">
        <f t="shared" si="13"/>
        <v>1</v>
      </c>
      <c r="I410" s="160"/>
    </row>
    <row r="411" spans="1:9">
      <c r="A411" s="151" t="s">
        <v>3392</v>
      </c>
      <c r="B411" s="152" t="s">
        <v>3393</v>
      </c>
      <c r="C411" s="146"/>
      <c r="D411" s="146"/>
      <c r="E411" s="142">
        <v>2</v>
      </c>
      <c r="F411" s="146">
        <v>3</v>
      </c>
      <c r="G411" s="148">
        <f t="shared" si="12"/>
        <v>2</v>
      </c>
      <c r="H411" s="148">
        <f t="shared" si="13"/>
        <v>3</v>
      </c>
      <c r="I411" s="160"/>
    </row>
    <row r="412" spans="1:9">
      <c r="A412" s="149" t="s">
        <v>7425</v>
      </c>
      <c r="B412" s="145" t="s">
        <v>7426</v>
      </c>
      <c r="C412" s="146"/>
      <c r="D412" s="146"/>
      <c r="E412" s="142">
        <v>0</v>
      </c>
      <c r="F412" s="146">
        <v>1</v>
      </c>
      <c r="G412" s="148">
        <f t="shared" si="12"/>
        <v>0</v>
      </c>
      <c r="H412" s="148">
        <f t="shared" si="13"/>
        <v>1</v>
      </c>
      <c r="I412" s="160"/>
    </row>
    <row r="413" spans="1:9">
      <c r="A413" s="153" t="s">
        <v>3394</v>
      </c>
      <c r="B413" s="154" t="s">
        <v>3395</v>
      </c>
      <c r="C413" s="146"/>
      <c r="D413" s="146"/>
      <c r="E413" s="142">
        <v>2</v>
      </c>
      <c r="F413" s="146">
        <v>3</v>
      </c>
      <c r="G413" s="148">
        <f t="shared" si="12"/>
        <v>2</v>
      </c>
      <c r="H413" s="148">
        <f t="shared" si="13"/>
        <v>3</v>
      </c>
      <c r="I413" s="160"/>
    </row>
    <row r="414" spans="1:9">
      <c r="A414" s="153" t="s">
        <v>5820</v>
      </c>
      <c r="B414" s="154" t="s">
        <v>5821</v>
      </c>
      <c r="C414" s="146"/>
      <c r="D414" s="146"/>
      <c r="E414" s="142">
        <v>0</v>
      </c>
      <c r="F414" s="146">
        <v>1</v>
      </c>
      <c r="G414" s="148">
        <f t="shared" si="12"/>
        <v>0</v>
      </c>
      <c r="H414" s="148">
        <f t="shared" si="13"/>
        <v>1</v>
      </c>
      <c r="I414" s="160"/>
    </row>
    <row r="415" spans="1:9">
      <c r="A415" s="151" t="s">
        <v>5826</v>
      </c>
      <c r="B415" s="152" t="s">
        <v>5827</v>
      </c>
      <c r="C415" s="146"/>
      <c r="D415" s="146"/>
      <c r="E415" s="142">
        <v>0</v>
      </c>
      <c r="F415" s="146">
        <v>1</v>
      </c>
      <c r="G415" s="148">
        <f t="shared" si="12"/>
        <v>0</v>
      </c>
      <c r="H415" s="148">
        <f t="shared" si="13"/>
        <v>1</v>
      </c>
      <c r="I415" s="160"/>
    </row>
    <row r="416" spans="1:9" ht="24.75">
      <c r="A416" s="153" t="s">
        <v>5872</v>
      </c>
      <c r="B416" s="145" t="s">
        <v>5873</v>
      </c>
      <c r="C416" s="146"/>
      <c r="D416" s="146"/>
      <c r="E416" s="142">
        <v>4</v>
      </c>
      <c r="F416" s="146">
        <v>3</v>
      </c>
      <c r="G416" s="148">
        <f t="shared" si="12"/>
        <v>4</v>
      </c>
      <c r="H416" s="148">
        <f t="shared" si="13"/>
        <v>3</v>
      </c>
      <c r="I416" s="160"/>
    </row>
    <row r="417" spans="1:9" ht="24.75">
      <c r="A417" s="153" t="s">
        <v>2699</v>
      </c>
      <c r="B417" s="145" t="s">
        <v>2700</v>
      </c>
      <c r="C417" s="146"/>
      <c r="D417" s="146"/>
      <c r="E417" s="142">
        <v>6</v>
      </c>
      <c r="F417" s="146">
        <v>5</v>
      </c>
      <c r="G417" s="148">
        <f t="shared" si="12"/>
        <v>6</v>
      </c>
      <c r="H417" s="148">
        <f t="shared" si="13"/>
        <v>5</v>
      </c>
      <c r="I417" s="160"/>
    </row>
    <row r="418" spans="1:9">
      <c r="A418" s="149" t="s">
        <v>2703</v>
      </c>
      <c r="B418" s="145" t="s">
        <v>2704</v>
      </c>
      <c r="C418" s="146"/>
      <c r="D418" s="146"/>
      <c r="E418" s="142">
        <v>27</v>
      </c>
      <c r="F418" s="146">
        <v>28</v>
      </c>
      <c r="G418" s="148">
        <f t="shared" si="12"/>
        <v>27</v>
      </c>
      <c r="H418" s="148">
        <f t="shared" si="13"/>
        <v>28</v>
      </c>
      <c r="I418" s="160"/>
    </row>
    <row r="419" spans="1:9">
      <c r="A419" s="153" t="s">
        <v>2707</v>
      </c>
      <c r="B419" s="154" t="s">
        <v>2708</v>
      </c>
      <c r="C419" s="146"/>
      <c r="D419" s="146"/>
      <c r="E419" s="142">
        <v>0</v>
      </c>
      <c r="F419" s="146">
        <v>1</v>
      </c>
      <c r="G419" s="148">
        <f t="shared" si="12"/>
        <v>0</v>
      </c>
      <c r="H419" s="148">
        <f t="shared" si="13"/>
        <v>1</v>
      </c>
      <c r="I419" s="160"/>
    </row>
    <row r="420" spans="1:9">
      <c r="A420" s="149" t="s">
        <v>2709</v>
      </c>
      <c r="B420" s="10" t="s">
        <v>2710</v>
      </c>
      <c r="C420" s="146"/>
      <c r="D420" s="146"/>
      <c r="E420" s="142">
        <v>1</v>
      </c>
      <c r="F420" s="146">
        <v>1</v>
      </c>
      <c r="G420" s="148">
        <f t="shared" si="12"/>
        <v>1</v>
      </c>
      <c r="H420" s="148">
        <f t="shared" si="13"/>
        <v>1</v>
      </c>
      <c r="I420" s="160"/>
    </row>
    <row r="421" spans="1:9">
      <c r="A421" s="151" t="s">
        <v>2711</v>
      </c>
      <c r="B421" s="152" t="s">
        <v>2712</v>
      </c>
      <c r="C421" s="146"/>
      <c r="D421" s="146"/>
      <c r="E421" s="142">
        <v>1</v>
      </c>
      <c r="F421" s="146">
        <v>1</v>
      </c>
      <c r="G421" s="148">
        <f t="shared" si="12"/>
        <v>1</v>
      </c>
      <c r="H421" s="148">
        <f t="shared" si="13"/>
        <v>1</v>
      </c>
      <c r="I421" s="160"/>
    </row>
    <row r="422" spans="1:9">
      <c r="A422" s="153" t="s">
        <v>2713</v>
      </c>
      <c r="B422" s="154" t="s">
        <v>2714</v>
      </c>
      <c r="C422" s="146"/>
      <c r="D422" s="146"/>
      <c r="E422" s="142">
        <v>0</v>
      </c>
      <c r="F422" s="146">
        <v>1</v>
      </c>
      <c r="G422" s="148">
        <f t="shared" si="12"/>
        <v>0</v>
      </c>
      <c r="H422" s="148">
        <f t="shared" si="13"/>
        <v>1</v>
      </c>
      <c r="I422" s="160"/>
    </row>
    <row r="423" spans="1:9">
      <c r="A423" s="149" t="s">
        <v>2715</v>
      </c>
      <c r="B423" s="145" t="s">
        <v>2716</v>
      </c>
      <c r="C423" s="146"/>
      <c r="D423" s="146"/>
      <c r="E423" s="142">
        <v>1</v>
      </c>
      <c r="F423" s="146">
        <v>1</v>
      </c>
      <c r="G423" s="148">
        <f t="shared" si="12"/>
        <v>1</v>
      </c>
      <c r="H423" s="148">
        <f t="shared" si="13"/>
        <v>1</v>
      </c>
      <c r="I423" s="160"/>
    </row>
    <row r="424" spans="1:9">
      <c r="A424" s="161" t="s">
        <v>2721</v>
      </c>
      <c r="B424" s="162" t="s">
        <v>2722</v>
      </c>
      <c r="C424" s="146"/>
      <c r="D424" s="146"/>
      <c r="E424" s="142">
        <v>0</v>
      </c>
      <c r="F424" s="146">
        <v>1</v>
      </c>
      <c r="G424" s="148">
        <f t="shared" si="12"/>
        <v>0</v>
      </c>
      <c r="H424" s="148">
        <f t="shared" si="13"/>
        <v>1</v>
      </c>
      <c r="I424" s="160"/>
    </row>
    <row r="425" spans="1:9">
      <c r="A425" s="153" t="s">
        <v>3013</v>
      </c>
      <c r="B425" s="154" t="s">
        <v>3014</v>
      </c>
      <c r="C425" s="146"/>
      <c r="D425" s="146"/>
      <c r="E425" s="142">
        <v>0</v>
      </c>
      <c r="F425" s="146">
        <v>1</v>
      </c>
      <c r="G425" s="148">
        <f t="shared" si="12"/>
        <v>0</v>
      </c>
      <c r="H425" s="148">
        <f t="shared" si="13"/>
        <v>1</v>
      </c>
      <c r="I425" s="160"/>
    </row>
    <row r="426" spans="1:9">
      <c r="A426" s="153" t="s">
        <v>5956</v>
      </c>
      <c r="B426" s="154" t="s">
        <v>5957</v>
      </c>
      <c r="C426" s="146"/>
      <c r="D426" s="146"/>
      <c r="E426" s="142">
        <v>1</v>
      </c>
      <c r="F426" s="146">
        <v>1</v>
      </c>
      <c r="G426" s="148">
        <f t="shared" si="12"/>
        <v>1</v>
      </c>
      <c r="H426" s="148">
        <f t="shared" si="13"/>
        <v>1</v>
      </c>
      <c r="I426" s="160"/>
    </row>
    <row r="427" spans="1:9">
      <c r="A427" s="151" t="s">
        <v>5970</v>
      </c>
      <c r="B427" s="155" t="s">
        <v>5971</v>
      </c>
      <c r="C427" s="147"/>
      <c r="D427" s="147"/>
      <c r="E427" s="142">
        <v>0</v>
      </c>
      <c r="F427" s="146">
        <v>1</v>
      </c>
      <c r="G427" s="148">
        <f t="shared" si="12"/>
        <v>0</v>
      </c>
      <c r="H427" s="148">
        <f t="shared" si="13"/>
        <v>1</v>
      </c>
      <c r="I427" s="160"/>
    </row>
    <row r="428" spans="1:9">
      <c r="A428" s="151" t="s">
        <v>5974</v>
      </c>
      <c r="B428" s="152" t="s">
        <v>5975</v>
      </c>
      <c r="C428" s="146"/>
      <c r="D428" s="146"/>
      <c r="E428" s="142">
        <v>0</v>
      </c>
      <c r="F428" s="146">
        <v>1</v>
      </c>
      <c r="G428" s="148">
        <f t="shared" si="12"/>
        <v>0</v>
      </c>
      <c r="H428" s="148">
        <f t="shared" si="13"/>
        <v>1</v>
      </c>
      <c r="I428" s="160"/>
    </row>
    <row r="429" spans="1:9">
      <c r="A429" s="151" t="s">
        <v>5574</v>
      </c>
      <c r="B429" s="152" t="s">
        <v>5575</v>
      </c>
      <c r="C429" s="146"/>
      <c r="D429" s="146"/>
      <c r="E429" s="142">
        <v>0</v>
      </c>
      <c r="F429" s="146">
        <v>1</v>
      </c>
      <c r="G429" s="148">
        <f t="shared" si="12"/>
        <v>0</v>
      </c>
      <c r="H429" s="148">
        <f t="shared" si="13"/>
        <v>1</v>
      </c>
      <c r="I429" s="160"/>
    </row>
    <row r="430" spans="1:9">
      <c r="A430" s="151" t="s">
        <v>6093</v>
      </c>
      <c r="B430" s="155" t="s">
        <v>6094</v>
      </c>
      <c r="C430" s="147"/>
      <c r="D430" s="147"/>
      <c r="E430" s="142">
        <v>3</v>
      </c>
      <c r="F430" s="146">
        <v>4</v>
      </c>
      <c r="G430" s="148">
        <f t="shared" si="12"/>
        <v>3</v>
      </c>
      <c r="H430" s="148">
        <f t="shared" si="13"/>
        <v>4</v>
      </c>
      <c r="I430" s="160"/>
    </row>
    <row r="431" spans="1:9">
      <c r="A431" s="151" t="s">
        <v>5982</v>
      </c>
      <c r="B431" s="155" t="s">
        <v>5983</v>
      </c>
      <c r="C431" s="147"/>
      <c r="D431" s="147"/>
      <c r="E431" s="142">
        <v>2</v>
      </c>
      <c r="F431" s="146">
        <v>3</v>
      </c>
      <c r="G431" s="148">
        <f t="shared" si="12"/>
        <v>2</v>
      </c>
      <c r="H431" s="148">
        <f t="shared" si="13"/>
        <v>3</v>
      </c>
      <c r="I431" s="160"/>
    </row>
    <row r="432" spans="1:9">
      <c r="A432" s="149" t="s">
        <v>2333</v>
      </c>
      <c r="B432" s="10" t="s">
        <v>2334</v>
      </c>
      <c r="C432" s="146"/>
      <c r="D432" s="146"/>
      <c r="E432" s="142">
        <v>134</v>
      </c>
      <c r="F432" s="146">
        <v>117</v>
      </c>
      <c r="G432" s="148">
        <f t="shared" si="12"/>
        <v>134</v>
      </c>
      <c r="H432" s="148">
        <f t="shared" si="13"/>
        <v>117</v>
      </c>
      <c r="I432" s="160"/>
    </row>
    <row r="433" spans="1:9">
      <c r="A433" s="149" t="s">
        <v>2335</v>
      </c>
      <c r="B433" s="10" t="s">
        <v>2336</v>
      </c>
      <c r="C433" s="146"/>
      <c r="D433" s="146"/>
      <c r="E433" s="142">
        <v>85</v>
      </c>
      <c r="F433" s="146">
        <v>71</v>
      </c>
      <c r="G433" s="148">
        <f t="shared" si="12"/>
        <v>85</v>
      </c>
      <c r="H433" s="148">
        <f t="shared" si="13"/>
        <v>71</v>
      </c>
      <c r="I433" s="160"/>
    </row>
    <row r="434" spans="1:9">
      <c r="A434" s="151" t="s">
        <v>2727</v>
      </c>
      <c r="B434" s="152" t="s">
        <v>2728</v>
      </c>
      <c r="C434" s="146"/>
      <c r="D434" s="146"/>
      <c r="E434" s="142">
        <v>3</v>
      </c>
      <c r="F434" s="146">
        <v>4</v>
      </c>
      <c r="G434" s="148">
        <f t="shared" si="12"/>
        <v>3</v>
      </c>
      <c r="H434" s="148">
        <f t="shared" si="13"/>
        <v>4</v>
      </c>
      <c r="I434" s="160"/>
    </row>
    <row r="435" spans="1:9">
      <c r="A435" s="149" t="s">
        <v>2729</v>
      </c>
      <c r="B435" s="10" t="s">
        <v>2730</v>
      </c>
      <c r="C435" s="146"/>
      <c r="D435" s="146"/>
      <c r="E435" s="142">
        <v>6</v>
      </c>
      <c r="F435" s="146">
        <v>5</v>
      </c>
      <c r="G435" s="148">
        <f t="shared" si="12"/>
        <v>6</v>
      </c>
      <c r="H435" s="148">
        <f t="shared" si="13"/>
        <v>5</v>
      </c>
      <c r="I435" s="160"/>
    </row>
    <row r="436" spans="1:9">
      <c r="A436" s="153" t="s">
        <v>5998</v>
      </c>
      <c r="B436" s="154" t="s">
        <v>5999</v>
      </c>
      <c r="C436" s="146"/>
      <c r="D436" s="146"/>
      <c r="E436" s="142">
        <v>0</v>
      </c>
      <c r="F436" s="146">
        <v>1</v>
      </c>
      <c r="G436" s="148">
        <f t="shared" si="12"/>
        <v>0</v>
      </c>
      <c r="H436" s="148">
        <f t="shared" si="13"/>
        <v>1</v>
      </c>
      <c r="I436" s="160"/>
    </row>
    <row r="437" spans="1:9">
      <c r="A437" s="153" t="s">
        <v>6305</v>
      </c>
      <c r="B437" s="154" t="s">
        <v>6306</v>
      </c>
      <c r="C437" s="146"/>
      <c r="D437" s="146"/>
      <c r="E437" s="142">
        <v>0</v>
      </c>
      <c r="F437" s="146">
        <v>1</v>
      </c>
      <c r="G437" s="148">
        <f t="shared" si="12"/>
        <v>0</v>
      </c>
      <c r="H437" s="148">
        <f t="shared" si="13"/>
        <v>1</v>
      </c>
      <c r="I437" s="160"/>
    </row>
    <row r="438" spans="1:9">
      <c r="A438" s="149" t="s">
        <v>7427</v>
      </c>
      <c r="B438" s="158" t="s">
        <v>7428</v>
      </c>
      <c r="C438" s="146"/>
      <c r="D438" s="146"/>
      <c r="E438" s="142">
        <v>0</v>
      </c>
      <c r="F438" s="146">
        <v>1</v>
      </c>
      <c r="G438" s="148">
        <f t="shared" si="12"/>
        <v>0</v>
      </c>
      <c r="H438" s="148">
        <f t="shared" si="13"/>
        <v>1</v>
      </c>
      <c r="I438" s="160"/>
    </row>
    <row r="439" spans="1:9">
      <c r="A439" s="149" t="s">
        <v>7429</v>
      </c>
      <c r="B439" s="158" t="s">
        <v>7430</v>
      </c>
      <c r="C439" s="146"/>
      <c r="D439" s="146"/>
      <c r="E439" s="142">
        <v>2</v>
      </c>
      <c r="F439" s="146">
        <v>3</v>
      </c>
      <c r="G439" s="148">
        <f t="shared" si="12"/>
        <v>2</v>
      </c>
      <c r="H439" s="148">
        <f t="shared" si="13"/>
        <v>3</v>
      </c>
      <c r="I439" s="160"/>
    </row>
    <row r="440" spans="1:9">
      <c r="A440" s="161" t="s">
        <v>7431</v>
      </c>
      <c r="B440" s="162" t="s">
        <v>7432</v>
      </c>
      <c r="C440" s="146"/>
      <c r="D440" s="146"/>
      <c r="E440" s="142">
        <v>0</v>
      </c>
      <c r="F440" s="146">
        <v>1</v>
      </c>
      <c r="G440" s="148">
        <f t="shared" si="12"/>
        <v>0</v>
      </c>
      <c r="H440" s="148">
        <f t="shared" si="13"/>
        <v>1</v>
      </c>
      <c r="I440" s="160"/>
    </row>
    <row r="441" spans="1:9">
      <c r="A441" s="151" t="s">
        <v>7433</v>
      </c>
      <c r="B441" s="152" t="s">
        <v>7434</v>
      </c>
      <c r="C441" s="146"/>
      <c r="D441" s="146"/>
      <c r="E441" s="142">
        <v>0</v>
      </c>
      <c r="F441" s="146">
        <v>1</v>
      </c>
      <c r="G441" s="148">
        <f t="shared" si="12"/>
        <v>0</v>
      </c>
      <c r="H441" s="148">
        <f t="shared" si="13"/>
        <v>1</v>
      </c>
      <c r="I441" s="160"/>
    </row>
    <row r="442" spans="1:9">
      <c r="A442" s="161" t="s">
        <v>7435</v>
      </c>
      <c r="B442" s="162" t="s">
        <v>7436</v>
      </c>
      <c r="C442" s="146"/>
      <c r="D442" s="146"/>
      <c r="E442" s="142">
        <v>0</v>
      </c>
      <c r="F442" s="146">
        <v>1</v>
      </c>
      <c r="G442" s="148">
        <f t="shared" si="12"/>
        <v>0</v>
      </c>
      <c r="H442" s="148">
        <f t="shared" si="13"/>
        <v>1</v>
      </c>
      <c r="I442" s="160"/>
    </row>
    <row r="443" spans="1:9">
      <c r="A443" s="151" t="s">
        <v>3817</v>
      </c>
      <c r="B443" s="152" t="s">
        <v>3818</v>
      </c>
      <c r="C443" s="146"/>
      <c r="D443" s="146"/>
      <c r="E443" s="142">
        <v>0</v>
      </c>
      <c r="F443" s="146">
        <v>1</v>
      </c>
      <c r="G443" s="148">
        <f t="shared" si="12"/>
        <v>0</v>
      </c>
      <c r="H443" s="148">
        <f t="shared" si="13"/>
        <v>1</v>
      </c>
      <c r="I443" s="160"/>
    </row>
    <row r="444" spans="1:9">
      <c r="A444" s="149" t="s">
        <v>5308</v>
      </c>
      <c r="B444" s="158" t="s">
        <v>5309</v>
      </c>
      <c r="C444" s="146"/>
      <c r="D444" s="146"/>
      <c r="E444" s="142">
        <v>2</v>
      </c>
      <c r="F444" s="146">
        <v>3</v>
      </c>
      <c r="G444" s="148">
        <f t="shared" si="12"/>
        <v>2</v>
      </c>
      <c r="H444" s="148">
        <f t="shared" si="13"/>
        <v>3</v>
      </c>
      <c r="I444" s="160"/>
    </row>
    <row r="445" spans="1:9">
      <c r="A445" s="149" t="s">
        <v>7437</v>
      </c>
      <c r="B445" s="10" t="s">
        <v>7438</v>
      </c>
      <c r="C445" s="146"/>
      <c r="D445" s="146"/>
      <c r="E445" s="142">
        <v>1</v>
      </c>
      <c r="F445" s="146">
        <v>1</v>
      </c>
      <c r="G445" s="148">
        <f t="shared" si="12"/>
        <v>1</v>
      </c>
      <c r="H445" s="148">
        <f t="shared" si="13"/>
        <v>1</v>
      </c>
      <c r="I445" s="182"/>
    </row>
    <row r="446" spans="1:9">
      <c r="A446" s="149" t="s">
        <v>4009</v>
      </c>
      <c r="B446" s="158" t="s">
        <v>4010</v>
      </c>
      <c r="C446" s="146"/>
      <c r="D446" s="146"/>
      <c r="E446" s="142">
        <v>6</v>
      </c>
      <c r="F446" s="146">
        <v>7</v>
      </c>
      <c r="G446" s="148">
        <f t="shared" si="12"/>
        <v>6</v>
      </c>
      <c r="H446" s="148">
        <f t="shared" si="13"/>
        <v>7</v>
      </c>
      <c r="I446" s="160"/>
    </row>
    <row r="447" spans="1:9">
      <c r="A447" s="161" t="s">
        <v>5310</v>
      </c>
      <c r="B447" s="162" t="s">
        <v>5311</v>
      </c>
      <c r="C447" s="146"/>
      <c r="D447" s="146"/>
      <c r="E447" s="142">
        <v>5</v>
      </c>
      <c r="F447" s="146">
        <v>5</v>
      </c>
      <c r="G447" s="148">
        <f t="shared" si="12"/>
        <v>5</v>
      </c>
      <c r="H447" s="148">
        <f t="shared" si="13"/>
        <v>5</v>
      </c>
      <c r="I447" s="160"/>
    </row>
    <row r="448" spans="1:9">
      <c r="A448" s="149" t="s">
        <v>5312</v>
      </c>
      <c r="B448" s="158" t="s">
        <v>5313</v>
      </c>
      <c r="C448" s="146"/>
      <c r="D448" s="146"/>
      <c r="E448" s="142">
        <v>99</v>
      </c>
      <c r="F448" s="146">
        <v>97</v>
      </c>
      <c r="G448" s="148">
        <f t="shared" si="12"/>
        <v>99</v>
      </c>
      <c r="H448" s="148">
        <f t="shared" si="13"/>
        <v>97</v>
      </c>
      <c r="I448" s="160"/>
    </row>
    <row r="449" spans="1:9">
      <c r="A449" s="149" t="s">
        <v>3503</v>
      </c>
      <c r="B449" s="158" t="s">
        <v>3504</v>
      </c>
      <c r="C449" s="146"/>
      <c r="D449" s="146"/>
      <c r="E449" s="142">
        <v>21</v>
      </c>
      <c r="F449" s="146">
        <v>21</v>
      </c>
      <c r="G449" s="148">
        <f t="shared" si="12"/>
        <v>21</v>
      </c>
      <c r="H449" s="148">
        <f t="shared" si="13"/>
        <v>21</v>
      </c>
      <c r="I449" s="160"/>
    </row>
    <row r="450" spans="1:9">
      <c r="A450" s="151" t="s">
        <v>5314</v>
      </c>
      <c r="B450" s="152" t="s">
        <v>5315</v>
      </c>
      <c r="C450" s="146"/>
      <c r="D450" s="146"/>
      <c r="E450" s="142">
        <v>2</v>
      </c>
      <c r="F450" s="146">
        <v>3</v>
      </c>
      <c r="G450" s="148">
        <f t="shared" si="12"/>
        <v>2</v>
      </c>
      <c r="H450" s="148">
        <f t="shared" si="13"/>
        <v>3</v>
      </c>
      <c r="I450" s="160"/>
    </row>
    <row r="451" spans="1:9">
      <c r="A451" s="183" t="s">
        <v>7439</v>
      </c>
      <c r="B451" s="162" t="s">
        <v>7440</v>
      </c>
      <c r="C451" s="146"/>
      <c r="D451" s="146"/>
      <c r="E451" s="142">
        <v>0</v>
      </c>
      <c r="F451" s="146">
        <v>1</v>
      </c>
      <c r="G451" s="148">
        <f t="shared" si="12"/>
        <v>0</v>
      </c>
      <c r="H451" s="148">
        <f t="shared" si="13"/>
        <v>1</v>
      </c>
      <c r="I451" s="182"/>
    </row>
    <row r="452" spans="1:9">
      <c r="A452" s="161" t="s">
        <v>7441</v>
      </c>
      <c r="B452" s="162" t="s">
        <v>7442</v>
      </c>
      <c r="C452" s="146"/>
      <c r="D452" s="146"/>
      <c r="E452" s="142">
        <v>0</v>
      </c>
      <c r="F452" s="146">
        <v>1</v>
      </c>
      <c r="G452" s="148">
        <f t="shared" si="12"/>
        <v>0</v>
      </c>
      <c r="H452" s="148">
        <f t="shared" si="13"/>
        <v>1</v>
      </c>
      <c r="I452" s="182"/>
    </row>
    <row r="453" spans="1:9">
      <c r="A453" s="153" t="s">
        <v>2759</v>
      </c>
      <c r="B453" s="145" t="s">
        <v>2760</v>
      </c>
      <c r="C453" s="146"/>
      <c r="D453" s="146"/>
      <c r="E453" s="142">
        <v>3</v>
      </c>
      <c r="F453" s="146">
        <v>4</v>
      </c>
      <c r="G453" s="148">
        <f t="shared" si="12"/>
        <v>3</v>
      </c>
      <c r="H453" s="148">
        <f t="shared" si="13"/>
        <v>4</v>
      </c>
      <c r="I453" s="160"/>
    </row>
    <row r="454" spans="1:9">
      <c r="A454" s="153" t="s">
        <v>3188</v>
      </c>
      <c r="B454" s="145" t="s">
        <v>3189</v>
      </c>
      <c r="C454" s="146"/>
      <c r="D454" s="146"/>
      <c r="E454" s="142">
        <v>1</v>
      </c>
      <c r="F454" s="146">
        <v>1</v>
      </c>
      <c r="G454" s="148">
        <f t="shared" si="12"/>
        <v>1</v>
      </c>
      <c r="H454" s="148">
        <f t="shared" si="13"/>
        <v>1</v>
      </c>
      <c r="I454" s="182"/>
    </row>
    <row r="455" spans="1:9">
      <c r="A455" s="153" t="s">
        <v>3120</v>
      </c>
      <c r="B455" s="154" t="s">
        <v>3121</v>
      </c>
      <c r="C455" s="146"/>
      <c r="D455" s="146"/>
      <c r="E455" s="142">
        <v>1</v>
      </c>
      <c r="F455" s="146">
        <v>1</v>
      </c>
      <c r="G455" s="148">
        <f t="shared" si="12"/>
        <v>1</v>
      </c>
      <c r="H455" s="148">
        <f t="shared" si="13"/>
        <v>1</v>
      </c>
      <c r="I455" s="182"/>
    </row>
    <row r="456" spans="1:9" ht="24">
      <c r="A456" s="149" t="s">
        <v>2761</v>
      </c>
      <c r="B456" s="10" t="s">
        <v>2762</v>
      </c>
      <c r="C456" s="146"/>
      <c r="D456" s="146"/>
      <c r="E456" s="142">
        <v>6</v>
      </c>
      <c r="F456" s="146">
        <v>5</v>
      </c>
      <c r="G456" s="148">
        <f t="shared" si="12"/>
        <v>6</v>
      </c>
      <c r="H456" s="148">
        <f t="shared" si="13"/>
        <v>5</v>
      </c>
      <c r="I456" s="160"/>
    </row>
    <row r="457" spans="1:9" ht="24">
      <c r="A457" s="149" t="s">
        <v>4019</v>
      </c>
      <c r="B457" s="10" t="s">
        <v>4020</v>
      </c>
      <c r="C457" s="146"/>
      <c r="D457" s="146"/>
      <c r="E457" s="142">
        <v>3</v>
      </c>
      <c r="F457" s="146">
        <v>3</v>
      </c>
      <c r="G457" s="148">
        <f t="shared" ref="G457:G520" si="14">C457+E457</f>
        <v>3</v>
      </c>
      <c r="H457" s="148">
        <f t="shared" ref="H457:H520" si="15">D457+F457</f>
        <v>3</v>
      </c>
      <c r="I457" s="160"/>
    </row>
    <row r="458" spans="1:9">
      <c r="A458" s="149" t="s">
        <v>2763</v>
      </c>
      <c r="B458" s="10" t="s">
        <v>2764</v>
      </c>
      <c r="C458" s="146"/>
      <c r="D458" s="146"/>
      <c r="E458" s="142">
        <v>1</v>
      </c>
      <c r="F458" s="146">
        <v>1</v>
      </c>
      <c r="G458" s="148">
        <f t="shared" si="14"/>
        <v>1</v>
      </c>
      <c r="H458" s="148">
        <f t="shared" si="15"/>
        <v>1</v>
      </c>
      <c r="I458" s="160"/>
    </row>
    <row r="459" spans="1:9" ht="24">
      <c r="A459" s="149" t="s">
        <v>4021</v>
      </c>
      <c r="B459" s="10" t="s">
        <v>4022</v>
      </c>
      <c r="C459" s="146"/>
      <c r="D459" s="146"/>
      <c r="E459" s="142">
        <v>2</v>
      </c>
      <c r="F459" s="146">
        <v>3</v>
      </c>
      <c r="G459" s="148">
        <f t="shared" si="14"/>
        <v>2</v>
      </c>
      <c r="H459" s="148">
        <f t="shared" si="15"/>
        <v>3</v>
      </c>
      <c r="I459" s="160"/>
    </row>
    <row r="460" spans="1:9">
      <c r="A460" s="153" t="s">
        <v>3211</v>
      </c>
      <c r="B460" s="154" t="s">
        <v>2786</v>
      </c>
      <c r="C460" s="146"/>
      <c r="D460" s="146"/>
      <c r="E460" s="142">
        <v>1</v>
      </c>
      <c r="F460" s="146">
        <v>1</v>
      </c>
      <c r="G460" s="148">
        <f t="shared" si="14"/>
        <v>1</v>
      </c>
      <c r="H460" s="148">
        <f t="shared" si="15"/>
        <v>1</v>
      </c>
      <c r="I460" s="160"/>
    </row>
    <row r="461" spans="1:9">
      <c r="A461" s="153" t="s">
        <v>4131</v>
      </c>
      <c r="B461" s="154" t="s">
        <v>4132</v>
      </c>
      <c r="C461" s="146"/>
      <c r="D461" s="146"/>
      <c r="E461" s="142">
        <v>6</v>
      </c>
      <c r="F461" s="146">
        <v>5</v>
      </c>
      <c r="G461" s="148">
        <f t="shared" si="14"/>
        <v>6</v>
      </c>
      <c r="H461" s="148">
        <f t="shared" si="15"/>
        <v>5</v>
      </c>
      <c r="I461" s="160"/>
    </row>
    <row r="462" spans="1:9">
      <c r="A462" s="153" t="s">
        <v>2789</v>
      </c>
      <c r="B462" s="154" t="s">
        <v>2790</v>
      </c>
      <c r="C462" s="146"/>
      <c r="D462" s="146"/>
      <c r="E462" s="142">
        <v>1</v>
      </c>
      <c r="F462" s="146">
        <v>1</v>
      </c>
      <c r="G462" s="148">
        <f t="shared" si="14"/>
        <v>1</v>
      </c>
      <c r="H462" s="148">
        <f t="shared" si="15"/>
        <v>1</v>
      </c>
      <c r="I462" s="160"/>
    </row>
    <row r="463" spans="1:9">
      <c r="A463" s="153" t="s">
        <v>4139</v>
      </c>
      <c r="B463" s="154" t="s">
        <v>4140</v>
      </c>
      <c r="C463" s="146"/>
      <c r="D463" s="146"/>
      <c r="E463" s="142">
        <v>0</v>
      </c>
      <c r="F463" s="146">
        <v>1</v>
      </c>
      <c r="G463" s="148">
        <f t="shared" si="14"/>
        <v>0</v>
      </c>
      <c r="H463" s="148">
        <f t="shared" si="15"/>
        <v>1</v>
      </c>
      <c r="I463" s="160"/>
    </row>
    <row r="464" spans="1:9">
      <c r="A464" s="153" t="s">
        <v>3017</v>
      </c>
      <c r="B464" s="154" t="s">
        <v>3018</v>
      </c>
      <c r="C464" s="146"/>
      <c r="D464" s="146"/>
      <c r="E464" s="142">
        <v>0</v>
      </c>
      <c r="F464" s="146">
        <v>1</v>
      </c>
      <c r="G464" s="148">
        <f t="shared" si="14"/>
        <v>0</v>
      </c>
      <c r="H464" s="148">
        <f t="shared" si="15"/>
        <v>1</v>
      </c>
      <c r="I464" s="160"/>
    </row>
    <row r="465" spans="1:9">
      <c r="A465" s="149" t="s">
        <v>2801</v>
      </c>
      <c r="B465" s="10" t="s">
        <v>2802</v>
      </c>
      <c r="C465" s="146"/>
      <c r="D465" s="146"/>
      <c r="E465" s="142">
        <v>6</v>
      </c>
      <c r="F465" s="146">
        <v>7</v>
      </c>
      <c r="G465" s="148">
        <f t="shared" si="14"/>
        <v>6</v>
      </c>
      <c r="H465" s="148">
        <f t="shared" si="15"/>
        <v>7</v>
      </c>
      <c r="I465" s="160"/>
    </row>
    <row r="466" spans="1:9">
      <c r="A466" s="149" t="s">
        <v>2803</v>
      </c>
      <c r="B466" s="10" t="s">
        <v>2804</v>
      </c>
      <c r="C466" s="146"/>
      <c r="D466" s="146"/>
      <c r="E466" s="142">
        <v>11</v>
      </c>
      <c r="F466" s="146">
        <v>12</v>
      </c>
      <c r="G466" s="148">
        <f t="shared" si="14"/>
        <v>11</v>
      </c>
      <c r="H466" s="148">
        <f t="shared" si="15"/>
        <v>12</v>
      </c>
      <c r="I466" s="160"/>
    </row>
    <row r="467" spans="1:9">
      <c r="A467" s="184" t="s">
        <v>2811</v>
      </c>
      <c r="B467" s="10" t="s">
        <v>2812</v>
      </c>
      <c r="C467" s="146"/>
      <c r="D467" s="146"/>
      <c r="E467" s="142">
        <v>0</v>
      </c>
      <c r="F467" s="146">
        <v>3</v>
      </c>
      <c r="G467" s="148">
        <f t="shared" si="14"/>
        <v>0</v>
      </c>
      <c r="H467" s="148">
        <f t="shared" si="15"/>
        <v>3</v>
      </c>
      <c r="I467" s="160"/>
    </row>
    <row r="468" spans="1:9">
      <c r="A468" s="185" t="s">
        <v>2813</v>
      </c>
      <c r="B468" s="154" t="s">
        <v>2814</v>
      </c>
      <c r="C468" s="146"/>
      <c r="D468" s="146"/>
      <c r="E468" s="142">
        <v>0</v>
      </c>
      <c r="F468" s="146">
        <v>1</v>
      </c>
      <c r="G468" s="148">
        <f t="shared" si="14"/>
        <v>0</v>
      </c>
      <c r="H468" s="148">
        <f t="shared" si="15"/>
        <v>1</v>
      </c>
      <c r="I468" s="160"/>
    </row>
    <row r="469" spans="1:9">
      <c r="A469" s="186" t="s">
        <v>2815</v>
      </c>
      <c r="B469" s="152" t="s">
        <v>2816</v>
      </c>
      <c r="C469" s="146"/>
      <c r="D469" s="146"/>
      <c r="E469" s="142">
        <v>0</v>
      </c>
      <c r="F469" s="146">
        <v>1</v>
      </c>
      <c r="G469" s="148">
        <f t="shared" si="14"/>
        <v>0</v>
      </c>
      <c r="H469" s="148">
        <f t="shared" si="15"/>
        <v>1</v>
      </c>
      <c r="I469" s="160"/>
    </row>
    <row r="470" spans="1:9">
      <c r="A470" s="186" t="s">
        <v>2835</v>
      </c>
      <c r="B470" s="152" t="s">
        <v>2836</v>
      </c>
      <c r="C470" s="146"/>
      <c r="D470" s="146"/>
      <c r="E470" s="142">
        <v>0</v>
      </c>
      <c r="F470" s="146">
        <v>1</v>
      </c>
      <c r="G470" s="148">
        <f t="shared" si="14"/>
        <v>0</v>
      </c>
      <c r="H470" s="148">
        <f t="shared" si="15"/>
        <v>1</v>
      </c>
      <c r="I470" s="160"/>
    </row>
    <row r="471" spans="1:9">
      <c r="A471" s="186" t="s">
        <v>2857</v>
      </c>
      <c r="B471" s="152" t="s">
        <v>2858</v>
      </c>
      <c r="C471" s="146"/>
      <c r="D471" s="146"/>
      <c r="E471" s="142">
        <v>0</v>
      </c>
      <c r="F471" s="146">
        <v>1</v>
      </c>
      <c r="G471" s="148">
        <f t="shared" si="14"/>
        <v>0</v>
      </c>
      <c r="H471" s="148">
        <f t="shared" si="15"/>
        <v>1</v>
      </c>
      <c r="I471" s="160"/>
    </row>
    <row r="472" spans="1:9">
      <c r="A472" s="184" t="s">
        <v>3683</v>
      </c>
      <c r="B472" s="158" t="s">
        <v>3684</v>
      </c>
      <c r="C472" s="146"/>
      <c r="D472" s="146"/>
      <c r="E472" s="142">
        <v>6</v>
      </c>
      <c r="F472" s="146">
        <v>7</v>
      </c>
      <c r="G472" s="148">
        <f t="shared" si="14"/>
        <v>6</v>
      </c>
      <c r="H472" s="148">
        <f t="shared" si="15"/>
        <v>7</v>
      </c>
      <c r="I472" s="160"/>
    </row>
    <row r="473" spans="1:9">
      <c r="A473" s="184" t="s">
        <v>3685</v>
      </c>
      <c r="B473" s="158" t="s">
        <v>3686</v>
      </c>
      <c r="C473" s="146"/>
      <c r="D473" s="146"/>
      <c r="E473" s="142">
        <v>1</v>
      </c>
      <c r="F473" s="146">
        <v>1</v>
      </c>
      <c r="G473" s="148">
        <f t="shared" si="14"/>
        <v>1</v>
      </c>
      <c r="H473" s="148">
        <f t="shared" si="15"/>
        <v>1</v>
      </c>
      <c r="I473" s="160"/>
    </row>
    <row r="474" spans="1:9">
      <c r="A474" s="183" t="s">
        <v>3687</v>
      </c>
      <c r="B474" s="162" t="s">
        <v>2334</v>
      </c>
      <c r="C474" s="146"/>
      <c r="D474" s="146"/>
      <c r="E474" s="142">
        <v>0</v>
      </c>
      <c r="F474" s="146">
        <v>1</v>
      </c>
      <c r="G474" s="148">
        <f t="shared" si="14"/>
        <v>0</v>
      </c>
      <c r="H474" s="148">
        <f t="shared" si="15"/>
        <v>1</v>
      </c>
      <c r="I474" s="160"/>
    </row>
    <row r="475" spans="1:9">
      <c r="A475" s="185" t="s">
        <v>3691</v>
      </c>
      <c r="B475" s="154" t="s">
        <v>3692</v>
      </c>
      <c r="C475" s="146"/>
      <c r="D475" s="146"/>
      <c r="E475" s="142">
        <v>2</v>
      </c>
      <c r="F475" s="146">
        <v>1</v>
      </c>
      <c r="G475" s="148">
        <f t="shared" si="14"/>
        <v>2</v>
      </c>
      <c r="H475" s="148">
        <f t="shared" si="15"/>
        <v>1</v>
      </c>
      <c r="I475" s="160"/>
    </row>
    <row r="476" spans="1:9">
      <c r="A476" s="184" t="s">
        <v>3693</v>
      </c>
      <c r="B476" s="150" t="s">
        <v>3694</v>
      </c>
      <c r="C476" s="146"/>
      <c r="D476" s="146"/>
      <c r="E476" s="142">
        <v>5</v>
      </c>
      <c r="F476" s="146">
        <v>5</v>
      </c>
      <c r="G476" s="148">
        <f t="shared" si="14"/>
        <v>5</v>
      </c>
      <c r="H476" s="148">
        <f t="shared" si="15"/>
        <v>5</v>
      </c>
      <c r="I476" s="160"/>
    </row>
    <row r="477" spans="1:9">
      <c r="A477" s="185" t="s">
        <v>4316</v>
      </c>
      <c r="B477" s="154" t="s">
        <v>4317</v>
      </c>
      <c r="C477" s="146"/>
      <c r="D477" s="146"/>
      <c r="E477" s="142">
        <v>0</v>
      </c>
      <c r="F477" s="146">
        <v>1</v>
      </c>
      <c r="G477" s="148">
        <f t="shared" si="14"/>
        <v>0</v>
      </c>
      <c r="H477" s="148">
        <f t="shared" si="15"/>
        <v>1</v>
      </c>
      <c r="I477" s="160"/>
    </row>
    <row r="478" spans="1:9">
      <c r="A478" s="184" t="s">
        <v>3697</v>
      </c>
      <c r="B478" s="158" t="s">
        <v>3698</v>
      </c>
      <c r="C478" s="146"/>
      <c r="D478" s="146"/>
      <c r="E478" s="142">
        <v>11</v>
      </c>
      <c r="F478" s="146">
        <v>8</v>
      </c>
      <c r="G478" s="148">
        <f t="shared" si="14"/>
        <v>11</v>
      </c>
      <c r="H478" s="148">
        <f t="shared" si="15"/>
        <v>8</v>
      </c>
      <c r="I478" s="160"/>
    </row>
    <row r="479" spans="1:9" ht="24.75">
      <c r="A479" s="184" t="s">
        <v>4241</v>
      </c>
      <c r="B479" s="145" t="s">
        <v>4242</v>
      </c>
      <c r="C479" s="146"/>
      <c r="D479" s="146"/>
      <c r="E479" s="142">
        <v>28</v>
      </c>
      <c r="F479" s="146">
        <v>29</v>
      </c>
      <c r="G479" s="148">
        <f t="shared" si="14"/>
        <v>28</v>
      </c>
      <c r="H479" s="148">
        <f t="shared" si="15"/>
        <v>29</v>
      </c>
      <c r="I479" s="160"/>
    </row>
    <row r="480" spans="1:9" ht="24.75">
      <c r="A480" s="184" t="s">
        <v>4245</v>
      </c>
      <c r="B480" s="145" t="s">
        <v>4246</v>
      </c>
      <c r="C480" s="146"/>
      <c r="D480" s="146"/>
      <c r="E480" s="142">
        <v>25</v>
      </c>
      <c r="F480" s="146">
        <v>25</v>
      </c>
      <c r="G480" s="148">
        <f t="shared" si="14"/>
        <v>25</v>
      </c>
      <c r="H480" s="148">
        <f t="shared" si="15"/>
        <v>25</v>
      </c>
      <c r="I480" s="160"/>
    </row>
    <row r="481" spans="1:9" ht="24">
      <c r="A481" s="186" t="s">
        <v>4247</v>
      </c>
      <c r="B481" s="152" t="s">
        <v>4248</v>
      </c>
      <c r="C481" s="146"/>
      <c r="D481" s="146"/>
      <c r="E481" s="142">
        <v>1</v>
      </c>
      <c r="F481" s="146">
        <v>1</v>
      </c>
      <c r="G481" s="148">
        <f t="shared" si="14"/>
        <v>1</v>
      </c>
      <c r="H481" s="148">
        <f t="shared" si="15"/>
        <v>1</v>
      </c>
      <c r="I481" s="160"/>
    </row>
    <row r="482" spans="1:9">
      <c r="A482" s="186" t="s">
        <v>4249</v>
      </c>
      <c r="B482" s="152" t="s">
        <v>4250</v>
      </c>
      <c r="C482" s="146"/>
      <c r="D482" s="146"/>
      <c r="E482" s="142">
        <v>1</v>
      </c>
      <c r="F482" s="146">
        <v>1</v>
      </c>
      <c r="G482" s="148">
        <f t="shared" si="14"/>
        <v>1</v>
      </c>
      <c r="H482" s="148">
        <f t="shared" si="15"/>
        <v>1</v>
      </c>
      <c r="I482" s="160"/>
    </row>
    <row r="483" spans="1:9">
      <c r="A483" s="187" t="s">
        <v>4251</v>
      </c>
      <c r="B483" s="157" t="s">
        <v>4252</v>
      </c>
      <c r="C483" s="146"/>
      <c r="D483" s="146"/>
      <c r="E483" s="142">
        <v>0</v>
      </c>
      <c r="F483" s="146">
        <v>3</v>
      </c>
      <c r="G483" s="148">
        <f t="shared" si="14"/>
        <v>0</v>
      </c>
      <c r="H483" s="148">
        <f t="shared" si="15"/>
        <v>3</v>
      </c>
      <c r="I483" s="160"/>
    </row>
    <row r="484" spans="1:9">
      <c r="A484" s="185" t="s">
        <v>3821</v>
      </c>
      <c r="B484" s="154" t="s">
        <v>3822</v>
      </c>
      <c r="C484" s="146"/>
      <c r="D484" s="146"/>
      <c r="E484" s="142">
        <v>1</v>
      </c>
      <c r="F484" s="146">
        <v>1</v>
      </c>
      <c r="G484" s="148">
        <f t="shared" si="14"/>
        <v>1</v>
      </c>
      <c r="H484" s="148">
        <f t="shared" si="15"/>
        <v>1</v>
      </c>
      <c r="I484" s="160"/>
    </row>
    <row r="485" spans="1:9">
      <c r="A485" s="184" t="s">
        <v>3825</v>
      </c>
      <c r="B485" s="10" t="s">
        <v>3826</v>
      </c>
      <c r="C485" s="146"/>
      <c r="D485" s="146"/>
      <c r="E485" s="142">
        <v>0</v>
      </c>
      <c r="F485" s="146">
        <v>1</v>
      </c>
      <c r="G485" s="148">
        <f t="shared" si="14"/>
        <v>0</v>
      </c>
      <c r="H485" s="148">
        <f t="shared" si="15"/>
        <v>1</v>
      </c>
      <c r="I485" s="160"/>
    </row>
    <row r="486" spans="1:9" ht="24">
      <c r="A486" s="184" t="s">
        <v>3829</v>
      </c>
      <c r="B486" s="150" t="s">
        <v>3830</v>
      </c>
      <c r="C486" s="146"/>
      <c r="D486" s="146"/>
      <c r="E486" s="142">
        <v>0</v>
      </c>
      <c r="F486" s="146">
        <v>1</v>
      </c>
      <c r="G486" s="148">
        <f t="shared" si="14"/>
        <v>0</v>
      </c>
      <c r="H486" s="148">
        <f t="shared" si="15"/>
        <v>1</v>
      </c>
      <c r="I486" s="160"/>
    </row>
    <row r="487" spans="1:9">
      <c r="A487" s="184" t="s">
        <v>7443</v>
      </c>
      <c r="B487" s="150" t="s">
        <v>7444</v>
      </c>
      <c r="C487" s="146"/>
      <c r="D487" s="146"/>
      <c r="E487" s="142">
        <v>1</v>
      </c>
      <c r="F487" s="146">
        <v>1</v>
      </c>
      <c r="G487" s="148">
        <f t="shared" si="14"/>
        <v>1</v>
      </c>
      <c r="H487" s="148">
        <f t="shared" si="15"/>
        <v>1</v>
      </c>
      <c r="I487" s="160"/>
    </row>
    <row r="488" spans="1:9">
      <c r="A488" s="184" t="s">
        <v>3511</v>
      </c>
      <c r="B488" s="158" t="s">
        <v>3512</v>
      </c>
      <c r="C488" s="146"/>
      <c r="D488" s="146"/>
      <c r="E488" s="142">
        <v>2</v>
      </c>
      <c r="F488" s="146">
        <v>3</v>
      </c>
      <c r="G488" s="148">
        <f t="shared" si="14"/>
        <v>2</v>
      </c>
      <c r="H488" s="148">
        <f t="shared" si="15"/>
        <v>3</v>
      </c>
      <c r="I488" s="160"/>
    </row>
    <row r="489" spans="1:9">
      <c r="A489" s="185" t="s">
        <v>3513</v>
      </c>
      <c r="B489" s="154" t="s">
        <v>3514</v>
      </c>
      <c r="C489" s="146"/>
      <c r="D489" s="146"/>
      <c r="E489" s="142">
        <v>4</v>
      </c>
      <c r="F489" s="146">
        <v>4</v>
      </c>
      <c r="G489" s="148">
        <f t="shared" si="14"/>
        <v>4</v>
      </c>
      <c r="H489" s="148">
        <f t="shared" si="15"/>
        <v>4</v>
      </c>
      <c r="I489" s="160"/>
    </row>
    <row r="490" spans="1:9">
      <c r="A490" s="184" t="s">
        <v>7445</v>
      </c>
      <c r="B490" s="150" t="s">
        <v>7446</v>
      </c>
      <c r="C490" s="146"/>
      <c r="D490" s="146"/>
      <c r="E490" s="142">
        <v>1</v>
      </c>
      <c r="F490" s="146">
        <v>1</v>
      </c>
      <c r="G490" s="148">
        <f t="shared" si="14"/>
        <v>1</v>
      </c>
      <c r="H490" s="148">
        <f t="shared" si="15"/>
        <v>1</v>
      </c>
      <c r="I490" s="160"/>
    </row>
    <row r="491" spans="1:9">
      <c r="A491" s="186" t="s">
        <v>7447</v>
      </c>
      <c r="B491" s="152" t="s">
        <v>7448</v>
      </c>
      <c r="C491" s="146"/>
      <c r="D491" s="146"/>
      <c r="E491" s="142">
        <v>0</v>
      </c>
      <c r="F491" s="146">
        <v>1</v>
      </c>
      <c r="G491" s="148">
        <f t="shared" si="14"/>
        <v>0</v>
      </c>
      <c r="H491" s="148">
        <f t="shared" si="15"/>
        <v>1</v>
      </c>
      <c r="I491" s="160"/>
    </row>
    <row r="492" spans="1:9" ht="24">
      <c r="A492" s="184" t="s">
        <v>7449</v>
      </c>
      <c r="B492" s="150" t="s">
        <v>7450</v>
      </c>
      <c r="C492" s="146"/>
      <c r="D492" s="146"/>
      <c r="E492" s="142">
        <v>0</v>
      </c>
      <c r="F492" s="146">
        <v>1</v>
      </c>
      <c r="G492" s="148">
        <f t="shared" si="14"/>
        <v>0</v>
      </c>
      <c r="H492" s="148">
        <f t="shared" si="15"/>
        <v>1</v>
      </c>
      <c r="I492" s="160"/>
    </row>
    <row r="493" spans="1:9" ht="24">
      <c r="A493" s="183" t="s">
        <v>3711</v>
      </c>
      <c r="B493" s="162" t="s">
        <v>3712</v>
      </c>
      <c r="C493" s="146"/>
      <c r="D493" s="146"/>
      <c r="E493" s="142">
        <v>0</v>
      </c>
      <c r="F493" s="146">
        <v>1</v>
      </c>
      <c r="G493" s="148">
        <f t="shared" si="14"/>
        <v>0</v>
      </c>
      <c r="H493" s="148">
        <f t="shared" si="15"/>
        <v>1</v>
      </c>
      <c r="I493" s="160"/>
    </row>
    <row r="494" spans="1:9" ht="24">
      <c r="A494" s="184" t="s">
        <v>3715</v>
      </c>
      <c r="B494" s="150" t="s">
        <v>3716</v>
      </c>
      <c r="C494" s="146"/>
      <c r="D494" s="146"/>
      <c r="E494" s="142">
        <v>1</v>
      </c>
      <c r="F494" s="146">
        <v>1</v>
      </c>
      <c r="G494" s="148">
        <f t="shared" si="14"/>
        <v>1</v>
      </c>
      <c r="H494" s="148">
        <f t="shared" si="15"/>
        <v>1</v>
      </c>
      <c r="I494" s="160"/>
    </row>
    <row r="495" spans="1:9" ht="24">
      <c r="A495" s="186" t="s">
        <v>7451</v>
      </c>
      <c r="B495" s="152" t="s">
        <v>7452</v>
      </c>
      <c r="C495" s="146"/>
      <c r="D495" s="146"/>
      <c r="E495" s="142">
        <v>0</v>
      </c>
      <c r="F495" s="146">
        <v>1</v>
      </c>
      <c r="G495" s="148">
        <f t="shared" si="14"/>
        <v>0</v>
      </c>
      <c r="H495" s="148">
        <f t="shared" si="15"/>
        <v>1</v>
      </c>
      <c r="I495" s="160"/>
    </row>
    <row r="496" spans="1:9">
      <c r="A496" s="184" t="s">
        <v>3719</v>
      </c>
      <c r="B496" s="150" t="s">
        <v>3720</v>
      </c>
      <c r="C496" s="146"/>
      <c r="D496" s="146"/>
      <c r="E496" s="142">
        <v>12</v>
      </c>
      <c r="F496" s="146">
        <v>13</v>
      </c>
      <c r="G496" s="148">
        <f t="shared" si="14"/>
        <v>12</v>
      </c>
      <c r="H496" s="148">
        <f t="shared" si="15"/>
        <v>13</v>
      </c>
      <c r="I496" s="160"/>
    </row>
    <row r="497" spans="1:9">
      <c r="A497" s="183" t="s">
        <v>7453</v>
      </c>
      <c r="B497" s="162" t="s">
        <v>7454</v>
      </c>
      <c r="C497" s="146"/>
      <c r="D497" s="146"/>
      <c r="E497" s="142">
        <v>0</v>
      </c>
      <c r="F497" s="146">
        <v>1</v>
      </c>
      <c r="G497" s="148">
        <f t="shared" si="14"/>
        <v>0</v>
      </c>
      <c r="H497" s="148">
        <f t="shared" si="15"/>
        <v>1</v>
      </c>
      <c r="I497" s="160"/>
    </row>
    <row r="498" spans="1:9">
      <c r="A498" s="183" t="s">
        <v>3721</v>
      </c>
      <c r="B498" s="162" t="s">
        <v>3722</v>
      </c>
      <c r="C498" s="146"/>
      <c r="D498" s="146"/>
      <c r="E498" s="142">
        <v>0</v>
      </c>
      <c r="F498" s="146">
        <v>1</v>
      </c>
      <c r="G498" s="148">
        <f t="shared" si="14"/>
        <v>0</v>
      </c>
      <c r="H498" s="148">
        <f t="shared" si="15"/>
        <v>1</v>
      </c>
      <c r="I498" s="160"/>
    </row>
    <row r="499" spans="1:9" ht="24">
      <c r="A499" s="184" t="s">
        <v>3517</v>
      </c>
      <c r="B499" s="150" t="s">
        <v>3518</v>
      </c>
      <c r="C499" s="146"/>
      <c r="D499" s="146"/>
      <c r="E499" s="142">
        <v>39</v>
      </c>
      <c r="F499" s="146">
        <v>41</v>
      </c>
      <c r="G499" s="148">
        <f t="shared" si="14"/>
        <v>39</v>
      </c>
      <c r="H499" s="148">
        <f t="shared" si="15"/>
        <v>41</v>
      </c>
      <c r="I499" s="160"/>
    </row>
    <row r="500" spans="1:9" ht="24">
      <c r="A500" s="188" t="s">
        <v>7455</v>
      </c>
      <c r="B500" s="150" t="s">
        <v>7456</v>
      </c>
      <c r="C500" s="146"/>
      <c r="D500" s="146"/>
      <c r="E500" s="142">
        <v>1</v>
      </c>
      <c r="F500" s="146">
        <v>1</v>
      </c>
      <c r="G500" s="148">
        <f t="shared" si="14"/>
        <v>1</v>
      </c>
      <c r="H500" s="148">
        <f t="shared" si="15"/>
        <v>1</v>
      </c>
      <c r="I500" s="160"/>
    </row>
    <row r="501" spans="1:9">
      <c r="A501" s="184" t="s">
        <v>7457</v>
      </c>
      <c r="B501" s="150" t="s">
        <v>7458</v>
      </c>
      <c r="C501" s="146"/>
      <c r="D501" s="146"/>
      <c r="E501" s="142">
        <v>4</v>
      </c>
      <c r="F501" s="146">
        <v>4</v>
      </c>
      <c r="G501" s="148">
        <f t="shared" si="14"/>
        <v>4</v>
      </c>
      <c r="H501" s="148">
        <f t="shared" si="15"/>
        <v>4</v>
      </c>
      <c r="I501" s="160"/>
    </row>
    <row r="502" spans="1:9">
      <c r="A502" s="184" t="s">
        <v>7459</v>
      </c>
      <c r="B502" s="150" t="s">
        <v>7460</v>
      </c>
      <c r="C502" s="146"/>
      <c r="D502" s="146"/>
      <c r="E502" s="142">
        <v>9</v>
      </c>
      <c r="F502" s="146">
        <v>11</v>
      </c>
      <c r="G502" s="148">
        <f t="shared" si="14"/>
        <v>9</v>
      </c>
      <c r="H502" s="148">
        <f t="shared" si="15"/>
        <v>11</v>
      </c>
      <c r="I502" s="160"/>
    </row>
    <row r="503" spans="1:9">
      <c r="A503" s="184" t="s">
        <v>3519</v>
      </c>
      <c r="B503" s="150" t="s">
        <v>3520</v>
      </c>
      <c r="C503" s="146"/>
      <c r="D503" s="146"/>
      <c r="E503" s="142">
        <v>9</v>
      </c>
      <c r="F503" s="146">
        <v>9</v>
      </c>
      <c r="G503" s="148">
        <f t="shared" si="14"/>
        <v>9</v>
      </c>
      <c r="H503" s="148">
        <f t="shared" si="15"/>
        <v>9</v>
      </c>
      <c r="I503" s="160"/>
    </row>
    <row r="504" spans="1:9">
      <c r="A504" s="184" t="s">
        <v>3723</v>
      </c>
      <c r="B504" s="150" t="s">
        <v>3724</v>
      </c>
      <c r="C504" s="146"/>
      <c r="D504" s="146"/>
      <c r="E504" s="142">
        <v>20</v>
      </c>
      <c r="F504" s="146">
        <v>19</v>
      </c>
      <c r="G504" s="148">
        <f t="shared" si="14"/>
        <v>20</v>
      </c>
      <c r="H504" s="148">
        <f t="shared" si="15"/>
        <v>19</v>
      </c>
      <c r="I504" s="160"/>
    </row>
    <row r="505" spans="1:9">
      <c r="A505" s="185" t="s">
        <v>3845</v>
      </c>
      <c r="B505" s="154" t="s">
        <v>3846</v>
      </c>
      <c r="C505" s="146"/>
      <c r="D505" s="146"/>
      <c r="E505" s="142">
        <v>0</v>
      </c>
      <c r="F505" s="146">
        <v>1</v>
      </c>
      <c r="G505" s="148">
        <f t="shared" si="14"/>
        <v>0</v>
      </c>
      <c r="H505" s="148">
        <f t="shared" si="15"/>
        <v>1</v>
      </c>
      <c r="I505" s="160"/>
    </row>
    <row r="506" spans="1:9" ht="24">
      <c r="A506" s="184" t="s">
        <v>3849</v>
      </c>
      <c r="B506" s="150" t="s">
        <v>3850</v>
      </c>
      <c r="C506" s="146"/>
      <c r="D506" s="146"/>
      <c r="E506" s="142">
        <v>16</v>
      </c>
      <c r="F506" s="146">
        <v>19</v>
      </c>
      <c r="G506" s="148">
        <f t="shared" si="14"/>
        <v>16</v>
      </c>
      <c r="H506" s="148">
        <f t="shared" si="15"/>
        <v>19</v>
      </c>
      <c r="I506" s="160"/>
    </row>
    <row r="507" spans="1:9">
      <c r="A507" s="184" t="s">
        <v>3523</v>
      </c>
      <c r="B507" s="150" t="s">
        <v>3524</v>
      </c>
      <c r="C507" s="146"/>
      <c r="D507" s="146"/>
      <c r="E507" s="142">
        <v>25</v>
      </c>
      <c r="F507" s="146">
        <v>25</v>
      </c>
      <c r="G507" s="148">
        <f t="shared" si="14"/>
        <v>25</v>
      </c>
      <c r="H507" s="148">
        <f t="shared" si="15"/>
        <v>25</v>
      </c>
      <c r="I507" s="160"/>
    </row>
    <row r="508" spans="1:9">
      <c r="A508" s="183" t="s">
        <v>7461</v>
      </c>
      <c r="B508" s="162" t="s">
        <v>7462</v>
      </c>
      <c r="C508" s="146"/>
      <c r="D508" s="146"/>
      <c r="E508" s="142">
        <v>0</v>
      </c>
      <c r="F508" s="146">
        <v>3</v>
      </c>
      <c r="G508" s="148">
        <f t="shared" si="14"/>
        <v>0</v>
      </c>
      <c r="H508" s="148">
        <f t="shared" si="15"/>
        <v>3</v>
      </c>
      <c r="I508" s="160"/>
    </row>
    <row r="509" spans="1:9" ht="24">
      <c r="A509" s="184" t="s">
        <v>3853</v>
      </c>
      <c r="B509" s="150" t="s">
        <v>3854</v>
      </c>
      <c r="C509" s="146"/>
      <c r="D509" s="146"/>
      <c r="E509" s="142">
        <v>23</v>
      </c>
      <c r="F509" s="146">
        <v>16</v>
      </c>
      <c r="G509" s="148">
        <f t="shared" si="14"/>
        <v>23</v>
      </c>
      <c r="H509" s="148">
        <f t="shared" si="15"/>
        <v>16</v>
      </c>
      <c r="I509" s="160"/>
    </row>
    <row r="510" spans="1:9">
      <c r="A510" s="186" t="s">
        <v>7463</v>
      </c>
      <c r="B510" s="152" t="s">
        <v>7464</v>
      </c>
      <c r="C510" s="146"/>
      <c r="D510" s="146"/>
      <c r="E510" s="142">
        <v>2</v>
      </c>
      <c r="F510" s="146">
        <v>3</v>
      </c>
      <c r="G510" s="148">
        <f t="shared" si="14"/>
        <v>2</v>
      </c>
      <c r="H510" s="148">
        <f t="shared" si="15"/>
        <v>3</v>
      </c>
      <c r="I510" s="160"/>
    </row>
    <row r="511" spans="1:9" ht="24">
      <c r="A511" s="184" t="s">
        <v>7465</v>
      </c>
      <c r="B511" s="150" t="s">
        <v>7466</v>
      </c>
      <c r="C511" s="146"/>
      <c r="D511" s="146"/>
      <c r="E511" s="142">
        <v>4</v>
      </c>
      <c r="F511" s="146">
        <v>4</v>
      </c>
      <c r="G511" s="148">
        <f t="shared" si="14"/>
        <v>4</v>
      </c>
      <c r="H511" s="148">
        <f t="shared" si="15"/>
        <v>4</v>
      </c>
      <c r="I511" s="160"/>
    </row>
    <row r="512" spans="1:9" ht="24">
      <c r="A512" s="186" t="s">
        <v>3855</v>
      </c>
      <c r="B512" s="152" t="s">
        <v>3856</v>
      </c>
      <c r="C512" s="146"/>
      <c r="D512" s="146"/>
      <c r="E512" s="142">
        <v>5</v>
      </c>
      <c r="F512" s="146">
        <v>5</v>
      </c>
      <c r="G512" s="148">
        <f t="shared" si="14"/>
        <v>5</v>
      </c>
      <c r="H512" s="148">
        <f t="shared" si="15"/>
        <v>5</v>
      </c>
      <c r="I512" s="160"/>
    </row>
    <row r="513" spans="1:9">
      <c r="A513" s="184" t="s">
        <v>3525</v>
      </c>
      <c r="B513" s="150" t="s">
        <v>3526</v>
      </c>
      <c r="C513" s="146"/>
      <c r="D513" s="146"/>
      <c r="E513" s="142">
        <v>1</v>
      </c>
      <c r="F513" s="146">
        <v>5</v>
      </c>
      <c r="G513" s="148">
        <f t="shared" si="14"/>
        <v>1</v>
      </c>
      <c r="H513" s="148">
        <f t="shared" si="15"/>
        <v>5</v>
      </c>
      <c r="I513" s="160"/>
    </row>
    <row r="514" spans="1:9">
      <c r="A514" s="183" t="s">
        <v>3861</v>
      </c>
      <c r="B514" s="162" t="s">
        <v>3862</v>
      </c>
      <c r="C514" s="146"/>
      <c r="D514" s="146"/>
      <c r="E514" s="142">
        <v>0</v>
      </c>
      <c r="F514" s="146">
        <v>1</v>
      </c>
      <c r="G514" s="148">
        <f t="shared" si="14"/>
        <v>0</v>
      </c>
      <c r="H514" s="148">
        <f t="shared" si="15"/>
        <v>1</v>
      </c>
      <c r="I514" s="160"/>
    </row>
    <row r="515" spans="1:9">
      <c r="A515" s="186" t="s">
        <v>3863</v>
      </c>
      <c r="B515" s="152" t="s">
        <v>3864</v>
      </c>
      <c r="C515" s="146"/>
      <c r="D515" s="146"/>
      <c r="E515" s="142">
        <v>2</v>
      </c>
      <c r="F515" s="146">
        <v>1</v>
      </c>
      <c r="G515" s="148">
        <f t="shared" si="14"/>
        <v>2</v>
      </c>
      <c r="H515" s="148">
        <f t="shared" si="15"/>
        <v>1</v>
      </c>
      <c r="I515" s="160"/>
    </row>
    <row r="516" spans="1:9">
      <c r="A516" s="184" t="s">
        <v>3527</v>
      </c>
      <c r="B516" s="145" t="s">
        <v>3528</v>
      </c>
      <c r="C516" s="146"/>
      <c r="D516" s="146"/>
      <c r="E516" s="142">
        <v>71</v>
      </c>
      <c r="F516" s="146">
        <v>77</v>
      </c>
      <c r="G516" s="148">
        <f t="shared" si="14"/>
        <v>71</v>
      </c>
      <c r="H516" s="148">
        <f t="shared" si="15"/>
        <v>77</v>
      </c>
      <c r="I516" s="160"/>
    </row>
    <row r="517" spans="1:9">
      <c r="A517" s="183" t="s">
        <v>3529</v>
      </c>
      <c r="B517" s="162" t="s">
        <v>3530</v>
      </c>
      <c r="C517" s="146"/>
      <c r="D517" s="146"/>
      <c r="E517" s="142">
        <v>2</v>
      </c>
      <c r="F517" s="146">
        <v>3</v>
      </c>
      <c r="G517" s="148">
        <f t="shared" si="14"/>
        <v>2</v>
      </c>
      <c r="H517" s="148">
        <f t="shared" si="15"/>
        <v>3</v>
      </c>
      <c r="I517" s="160"/>
    </row>
    <row r="518" spans="1:9">
      <c r="A518" s="184" t="s">
        <v>3531</v>
      </c>
      <c r="B518" s="150" t="s">
        <v>3532</v>
      </c>
      <c r="C518" s="146"/>
      <c r="D518" s="146"/>
      <c r="E518" s="142">
        <v>156</v>
      </c>
      <c r="F518" s="146">
        <v>151</v>
      </c>
      <c r="G518" s="148">
        <f t="shared" si="14"/>
        <v>156</v>
      </c>
      <c r="H518" s="148">
        <f t="shared" si="15"/>
        <v>151</v>
      </c>
      <c r="I518" s="160"/>
    </row>
    <row r="519" spans="1:9">
      <c r="A519" s="186" t="s">
        <v>3865</v>
      </c>
      <c r="B519" s="152" t="s">
        <v>3866</v>
      </c>
      <c r="C519" s="146"/>
      <c r="D519" s="146"/>
      <c r="E519" s="142">
        <v>63</v>
      </c>
      <c r="F519" s="146">
        <v>65</v>
      </c>
      <c r="G519" s="148">
        <f t="shared" si="14"/>
        <v>63</v>
      </c>
      <c r="H519" s="148">
        <f t="shared" si="15"/>
        <v>65</v>
      </c>
      <c r="I519" s="160"/>
    </row>
    <row r="520" spans="1:9" ht="24">
      <c r="A520" s="183" t="s">
        <v>3533</v>
      </c>
      <c r="B520" s="162" t="s">
        <v>3534</v>
      </c>
      <c r="C520" s="146"/>
      <c r="D520" s="146"/>
      <c r="E520" s="142">
        <v>0</v>
      </c>
      <c r="F520" s="146">
        <v>1</v>
      </c>
      <c r="G520" s="148">
        <f t="shared" si="14"/>
        <v>0</v>
      </c>
      <c r="H520" s="148">
        <f t="shared" si="15"/>
        <v>1</v>
      </c>
      <c r="I520" s="160"/>
    </row>
    <row r="521" spans="1:9" ht="24">
      <c r="A521" s="186" t="s">
        <v>3877</v>
      </c>
      <c r="B521" s="152" t="s">
        <v>3878</v>
      </c>
      <c r="C521" s="146"/>
      <c r="D521" s="146"/>
      <c r="E521" s="142">
        <v>0</v>
      </c>
      <c r="F521" s="146">
        <v>2</v>
      </c>
      <c r="G521" s="148">
        <f t="shared" ref="G521:G584" si="16">C521+E521</f>
        <v>0</v>
      </c>
      <c r="H521" s="148">
        <f t="shared" ref="H521:H584" si="17">D521+F521</f>
        <v>2</v>
      </c>
      <c r="I521" s="160"/>
    </row>
    <row r="522" spans="1:9">
      <c r="A522" s="186" t="s">
        <v>3535</v>
      </c>
      <c r="B522" s="152" t="s">
        <v>3536</v>
      </c>
      <c r="C522" s="146"/>
      <c r="D522" s="146"/>
      <c r="E522" s="142">
        <v>36</v>
      </c>
      <c r="F522" s="146">
        <v>36</v>
      </c>
      <c r="G522" s="148">
        <f t="shared" si="16"/>
        <v>36</v>
      </c>
      <c r="H522" s="148">
        <f t="shared" si="17"/>
        <v>36</v>
      </c>
      <c r="I522" s="160"/>
    </row>
    <row r="523" spans="1:9">
      <c r="A523" s="184" t="s">
        <v>3879</v>
      </c>
      <c r="B523" s="150" t="s">
        <v>3880</v>
      </c>
      <c r="C523" s="146"/>
      <c r="D523" s="146"/>
      <c r="E523" s="142">
        <v>42</v>
      </c>
      <c r="F523" s="146">
        <v>43</v>
      </c>
      <c r="G523" s="148">
        <f t="shared" si="16"/>
        <v>42</v>
      </c>
      <c r="H523" s="148">
        <f t="shared" si="17"/>
        <v>43</v>
      </c>
      <c r="I523" s="160"/>
    </row>
    <row r="524" spans="1:9" ht="24.75">
      <c r="A524" s="184" t="s">
        <v>7467</v>
      </c>
      <c r="B524" s="145" t="s">
        <v>7468</v>
      </c>
      <c r="C524" s="146"/>
      <c r="D524" s="146"/>
      <c r="E524" s="142">
        <v>17</v>
      </c>
      <c r="F524" s="146">
        <v>16</v>
      </c>
      <c r="G524" s="148">
        <f t="shared" si="16"/>
        <v>17</v>
      </c>
      <c r="H524" s="148">
        <f t="shared" si="17"/>
        <v>16</v>
      </c>
      <c r="I524" s="160"/>
    </row>
    <row r="525" spans="1:9">
      <c r="A525" s="184" t="s">
        <v>3725</v>
      </c>
      <c r="B525" s="150" t="s">
        <v>3726</v>
      </c>
      <c r="C525" s="146"/>
      <c r="D525" s="146"/>
      <c r="E525" s="142">
        <v>17</v>
      </c>
      <c r="F525" s="146">
        <v>15</v>
      </c>
      <c r="G525" s="148">
        <f t="shared" si="16"/>
        <v>17</v>
      </c>
      <c r="H525" s="148">
        <f t="shared" si="17"/>
        <v>15</v>
      </c>
      <c r="I525" s="160"/>
    </row>
    <row r="526" spans="1:9">
      <c r="A526" s="186" t="s">
        <v>7469</v>
      </c>
      <c r="B526" s="152" t="s">
        <v>7470</v>
      </c>
      <c r="C526" s="146"/>
      <c r="D526" s="146"/>
      <c r="E526" s="142">
        <v>2</v>
      </c>
      <c r="F526" s="146">
        <v>1</v>
      </c>
      <c r="G526" s="148">
        <f t="shared" si="16"/>
        <v>2</v>
      </c>
      <c r="H526" s="148">
        <f t="shared" si="17"/>
        <v>1</v>
      </c>
      <c r="I526" s="160"/>
    </row>
    <row r="527" spans="1:9">
      <c r="A527" s="184" t="s">
        <v>3537</v>
      </c>
      <c r="B527" s="145" t="s">
        <v>3538</v>
      </c>
      <c r="C527" s="146"/>
      <c r="D527" s="146"/>
      <c r="E527" s="142">
        <v>19</v>
      </c>
      <c r="F527" s="146">
        <v>20</v>
      </c>
      <c r="G527" s="148">
        <f t="shared" si="16"/>
        <v>19</v>
      </c>
      <c r="H527" s="148">
        <f t="shared" si="17"/>
        <v>20</v>
      </c>
      <c r="I527" s="160"/>
    </row>
    <row r="528" spans="1:9" ht="24.75">
      <c r="A528" s="184" t="s">
        <v>3539</v>
      </c>
      <c r="B528" s="145" t="s">
        <v>3540</v>
      </c>
      <c r="C528" s="146"/>
      <c r="D528" s="146"/>
      <c r="E528" s="142">
        <v>65</v>
      </c>
      <c r="F528" s="146">
        <v>64</v>
      </c>
      <c r="G528" s="148">
        <f t="shared" si="16"/>
        <v>65</v>
      </c>
      <c r="H528" s="148">
        <f t="shared" si="17"/>
        <v>64</v>
      </c>
      <c r="I528" s="160"/>
    </row>
    <row r="529" spans="1:9" ht="24.75">
      <c r="A529" s="184" t="s">
        <v>3541</v>
      </c>
      <c r="B529" s="145" t="s">
        <v>3542</v>
      </c>
      <c r="C529" s="146"/>
      <c r="D529" s="146"/>
      <c r="E529" s="142">
        <v>13</v>
      </c>
      <c r="F529" s="146">
        <v>15</v>
      </c>
      <c r="G529" s="148">
        <f t="shared" si="16"/>
        <v>13</v>
      </c>
      <c r="H529" s="148">
        <f t="shared" si="17"/>
        <v>15</v>
      </c>
      <c r="I529" s="160"/>
    </row>
    <row r="530" spans="1:9">
      <c r="A530" s="184" t="s">
        <v>7471</v>
      </c>
      <c r="B530" s="10" t="s">
        <v>7472</v>
      </c>
      <c r="C530" s="146"/>
      <c r="D530" s="146"/>
      <c r="E530" s="142">
        <v>3</v>
      </c>
      <c r="F530" s="146">
        <v>4</v>
      </c>
      <c r="G530" s="148">
        <f t="shared" si="16"/>
        <v>3</v>
      </c>
      <c r="H530" s="148">
        <f t="shared" si="17"/>
        <v>4</v>
      </c>
      <c r="I530" s="160"/>
    </row>
    <row r="531" spans="1:9" ht="24">
      <c r="A531" s="186" t="s">
        <v>3889</v>
      </c>
      <c r="B531" s="152" t="s">
        <v>3890</v>
      </c>
      <c r="C531" s="146"/>
      <c r="D531" s="146"/>
      <c r="E531" s="142">
        <v>1</v>
      </c>
      <c r="F531" s="146">
        <v>1</v>
      </c>
      <c r="G531" s="148">
        <f t="shared" si="16"/>
        <v>1</v>
      </c>
      <c r="H531" s="148">
        <f t="shared" si="17"/>
        <v>1</v>
      </c>
      <c r="I531" s="160"/>
    </row>
    <row r="532" spans="1:9" ht="24">
      <c r="A532" s="185" t="s">
        <v>3891</v>
      </c>
      <c r="B532" s="154" t="s">
        <v>3892</v>
      </c>
      <c r="C532" s="146"/>
      <c r="D532" s="146"/>
      <c r="E532" s="142">
        <v>4</v>
      </c>
      <c r="F532" s="146">
        <v>3</v>
      </c>
      <c r="G532" s="148">
        <f t="shared" si="16"/>
        <v>4</v>
      </c>
      <c r="H532" s="148">
        <f t="shared" si="17"/>
        <v>3</v>
      </c>
      <c r="I532" s="160"/>
    </row>
    <row r="533" spans="1:9" ht="24">
      <c r="A533" s="184" t="s">
        <v>7473</v>
      </c>
      <c r="B533" s="150" t="s">
        <v>7474</v>
      </c>
      <c r="C533" s="146"/>
      <c r="D533" s="146"/>
      <c r="E533" s="142">
        <v>4</v>
      </c>
      <c r="F533" s="146">
        <v>3</v>
      </c>
      <c r="G533" s="148">
        <f t="shared" si="16"/>
        <v>4</v>
      </c>
      <c r="H533" s="148">
        <f t="shared" si="17"/>
        <v>3</v>
      </c>
      <c r="I533" s="160"/>
    </row>
    <row r="534" spans="1:9">
      <c r="A534" s="184" t="s">
        <v>3727</v>
      </c>
      <c r="B534" s="10" t="s">
        <v>3728</v>
      </c>
      <c r="C534" s="146"/>
      <c r="D534" s="146"/>
      <c r="E534" s="142">
        <v>6</v>
      </c>
      <c r="F534" s="146">
        <v>7</v>
      </c>
      <c r="G534" s="148">
        <f t="shared" si="16"/>
        <v>6</v>
      </c>
      <c r="H534" s="148">
        <f t="shared" si="17"/>
        <v>7</v>
      </c>
      <c r="I534" s="160"/>
    </row>
    <row r="535" spans="1:9">
      <c r="A535" s="183" t="s">
        <v>7475</v>
      </c>
      <c r="B535" s="162" t="s">
        <v>7476</v>
      </c>
      <c r="C535" s="146"/>
      <c r="D535" s="146"/>
      <c r="E535" s="142">
        <v>0</v>
      </c>
      <c r="F535" s="146">
        <v>1</v>
      </c>
      <c r="G535" s="148">
        <f t="shared" si="16"/>
        <v>0</v>
      </c>
      <c r="H535" s="148">
        <f t="shared" si="17"/>
        <v>1</v>
      </c>
      <c r="I535" s="160"/>
    </row>
    <row r="536" spans="1:9" ht="24">
      <c r="A536" s="184" t="s">
        <v>3543</v>
      </c>
      <c r="B536" s="10" t="s">
        <v>3544</v>
      </c>
      <c r="C536" s="146"/>
      <c r="D536" s="146"/>
      <c r="E536" s="142">
        <v>20</v>
      </c>
      <c r="F536" s="146">
        <v>19</v>
      </c>
      <c r="G536" s="148">
        <f t="shared" si="16"/>
        <v>20</v>
      </c>
      <c r="H536" s="148">
        <f t="shared" si="17"/>
        <v>19</v>
      </c>
      <c r="I536" s="160"/>
    </row>
    <row r="537" spans="1:9">
      <c r="A537" s="184" t="s">
        <v>2873</v>
      </c>
      <c r="B537" s="10" t="s">
        <v>2874</v>
      </c>
      <c r="C537" s="146"/>
      <c r="D537" s="146"/>
      <c r="E537" s="142">
        <v>0</v>
      </c>
      <c r="F537" s="146">
        <v>3</v>
      </c>
      <c r="G537" s="148">
        <f t="shared" si="16"/>
        <v>0</v>
      </c>
      <c r="H537" s="148">
        <f t="shared" si="17"/>
        <v>3</v>
      </c>
      <c r="I537" s="160"/>
    </row>
    <row r="538" spans="1:9">
      <c r="A538" s="185" t="s">
        <v>2877</v>
      </c>
      <c r="B538" s="154" t="s">
        <v>2878</v>
      </c>
      <c r="C538" s="146"/>
      <c r="D538" s="146"/>
      <c r="E538" s="142">
        <v>4</v>
      </c>
      <c r="F538" s="146">
        <v>3</v>
      </c>
      <c r="G538" s="148">
        <f t="shared" si="16"/>
        <v>4</v>
      </c>
      <c r="H538" s="148">
        <f t="shared" si="17"/>
        <v>3</v>
      </c>
      <c r="I538" s="160"/>
    </row>
    <row r="539" spans="1:9">
      <c r="A539" s="184" t="s">
        <v>2879</v>
      </c>
      <c r="B539" s="158" t="s">
        <v>2880</v>
      </c>
      <c r="C539" s="146"/>
      <c r="D539" s="146"/>
      <c r="E539" s="142">
        <v>13</v>
      </c>
      <c r="F539" s="146">
        <v>13</v>
      </c>
      <c r="G539" s="148">
        <f t="shared" si="16"/>
        <v>13</v>
      </c>
      <c r="H539" s="148">
        <f t="shared" si="17"/>
        <v>13</v>
      </c>
      <c r="I539" s="160"/>
    </row>
    <row r="540" spans="1:9" ht="24">
      <c r="A540" s="185" t="s">
        <v>2883</v>
      </c>
      <c r="B540" s="154" t="s">
        <v>2884</v>
      </c>
      <c r="C540" s="146"/>
      <c r="D540" s="146"/>
      <c r="E540" s="142">
        <v>3</v>
      </c>
      <c r="F540" s="146">
        <v>4</v>
      </c>
      <c r="G540" s="148">
        <f t="shared" si="16"/>
        <v>3</v>
      </c>
      <c r="H540" s="148">
        <f t="shared" si="17"/>
        <v>4</v>
      </c>
      <c r="I540" s="160"/>
    </row>
    <row r="541" spans="1:9" ht="24">
      <c r="A541" s="184" t="s">
        <v>2885</v>
      </c>
      <c r="B541" s="150" t="s">
        <v>2886</v>
      </c>
      <c r="C541" s="146"/>
      <c r="D541" s="146"/>
      <c r="E541" s="142">
        <v>2</v>
      </c>
      <c r="F541" s="146">
        <v>3</v>
      </c>
      <c r="G541" s="148">
        <f t="shared" si="16"/>
        <v>2</v>
      </c>
      <c r="H541" s="148">
        <f t="shared" si="17"/>
        <v>3</v>
      </c>
      <c r="I541" s="160"/>
    </row>
    <row r="542" spans="1:9">
      <c r="A542" s="184" t="s">
        <v>7477</v>
      </c>
      <c r="B542" s="158" t="s">
        <v>7478</v>
      </c>
      <c r="C542" s="146"/>
      <c r="D542" s="146"/>
      <c r="E542" s="142">
        <v>0</v>
      </c>
      <c r="F542" s="146">
        <v>1</v>
      </c>
      <c r="G542" s="148">
        <f t="shared" si="16"/>
        <v>0</v>
      </c>
      <c r="H542" s="148">
        <f t="shared" si="17"/>
        <v>1</v>
      </c>
      <c r="I542" s="160"/>
    </row>
    <row r="543" spans="1:9">
      <c r="A543" s="184" t="s">
        <v>2891</v>
      </c>
      <c r="B543" s="150" t="s">
        <v>2892</v>
      </c>
      <c r="C543" s="146"/>
      <c r="D543" s="146"/>
      <c r="E543" s="142">
        <v>0</v>
      </c>
      <c r="F543" s="146">
        <v>2</v>
      </c>
      <c r="G543" s="148">
        <f t="shared" si="16"/>
        <v>0</v>
      </c>
      <c r="H543" s="148">
        <f t="shared" si="17"/>
        <v>2</v>
      </c>
      <c r="I543" s="160"/>
    </row>
    <row r="544" spans="1:9">
      <c r="A544" s="184" t="s">
        <v>2893</v>
      </c>
      <c r="B544" s="150" t="s">
        <v>2894</v>
      </c>
      <c r="C544" s="146"/>
      <c r="D544" s="146"/>
      <c r="E544" s="142">
        <v>1</v>
      </c>
      <c r="F544" s="146">
        <v>1</v>
      </c>
      <c r="G544" s="148">
        <f t="shared" si="16"/>
        <v>1</v>
      </c>
      <c r="H544" s="148">
        <f t="shared" si="17"/>
        <v>1</v>
      </c>
      <c r="I544" s="160"/>
    </row>
    <row r="545" spans="1:9">
      <c r="A545" s="186" t="s">
        <v>3049</v>
      </c>
      <c r="B545" s="152" t="s">
        <v>3050</v>
      </c>
      <c r="C545" s="146"/>
      <c r="D545" s="146"/>
      <c r="E545" s="142">
        <v>17</v>
      </c>
      <c r="F545" s="146">
        <v>19</v>
      </c>
      <c r="G545" s="148">
        <f t="shared" si="16"/>
        <v>17</v>
      </c>
      <c r="H545" s="148">
        <f t="shared" si="17"/>
        <v>19</v>
      </c>
      <c r="I545" s="160"/>
    </row>
    <row r="546" spans="1:9">
      <c r="A546" s="189" t="s">
        <v>3731</v>
      </c>
      <c r="B546" s="145" t="s">
        <v>3732</v>
      </c>
      <c r="C546" s="146"/>
      <c r="D546" s="146"/>
      <c r="E546" s="142">
        <v>8</v>
      </c>
      <c r="F546" s="146">
        <v>8</v>
      </c>
      <c r="G546" s="148">
        <f t="shared" si="16"/>
        <v>8</v>
      </c>
      <c r="H546" s="148">
        <f t="shared" si="17"/>
        <v>8</v>
      </c>
      <c r="I546" s="160"/>
    </row>
    <row r="547" spans="1:9">
      <c r="A547" s="184" t="s">
        <v>3549</v>
      </c>
      <c r="B547" s="145" t="s">
        <v>3550</v>
      </c>
      <c r="C547" s="146"/>
      <c r="D547" s="146"/>
      <c r="E547" s="142">
        <v>7</v>
      </c>
      <c r="F547" s="146">
        <v>5</v>
      </c>
      <c r="G547" s="148">
        <f t="shared" si="16"/>
        <v>7</v>
      </c>
      <c r="H547" s="148">
        <f t="shared" si="17"/>
        <v>5</v>
      </c>
      <c r="I547" s="160"/>
    </row>
    <row r="548" spans="1:9">
      <c r="A548" s="186" t="s">
        <v>3553</v>
      </c>
      <c r="B548" s="152" t="s">
        <v>3554</v>
      </c>
      <c r="C548" s="146"/>
      <c r="D548" s="146"/>
      <c r="E548" s="142">
        <v>0</v>
      </c>
      <c r="F548" s="146">
        <v>1</v>
      </c>
      <c r="G548" s="148">
        <f t="shared" si="16"/>
        <v>0</v>
      </c>
      <c r="H548" s="148">
        <f t="shared" si="17"/>
        <v>1</v>
      </c>
      <c r="I548" s="160"/>
    </row>
    <row r="549" spans="1:9">
      <c r="A549" s="186" t="s">
        <v>3051</v>
      </c>
      <c r="B549" s="152" t="s">
        <v>3052</v>
      </c>
      <c r="C549" s="146"/>
      <c r="D549" s="146"/>
      <c r="E549" s="142">
        <v>0</v>
      </c>
      <c r="F549" s="146">
        <v>1</v>
      </c>
      <c r="G549" s="148">
        <f t="shared" si="16"/>
        <v>0</v>
      </c>
      <c r="H549" s="148">
        <f t="shared" si="17"/>
        <v>1</v>
      </c>
      <c r="I549" s="160"/>
    </row>
    <row r="550" spans="1:9">
      <c r="A550" s="184" t="s">
        <v>3555</v>
      </c>
      <c r="B550" s="10" t="s">
        <v>3556</v>
      </c>
      <c r="C550" s="146"/>
      <c r="D550" s="146"/>
      <c r="E550" s="142">
        <v>5</v>
      </c>
      <c r="F550" s="146">
        <v>5</v>
      </c>
      <c r="G550" s="148">
        <f t="shared" si="16"/>
        <v>5</v>
      </c>
      <c r="H550" s="148">
        <f t="shared" si="17"/>
        <v>5</v>
      </c>
      <c r="I550" s="160"/>
    </row>
    <row r="551" spans="1:9">
      <c r="A551" s="186" t="s">
        <v>3895</v>
      </c>
      <c r="B551" s="152" t="s">
        <v>3896</v>
      </c>
      <c r="C551" s="146"/>
      <c r="D551" s="146"/>
      <c r="E551" s="142">
        <v>0</v>
      </c>
      <c r="F551" s="146">
        <v>1</v>
      </c>
      <c r="G551" s="148">
        <f t="shared" si="16"/>
        <v>0</v>
      </c>
      <c r="H551" s="148">
        <f t="shared" si="17"/>
        <v>1</v>
      </c>
      <c r="I551" s="160"/>
    </row>
    <row r="552" spans="1:9">
      <c r="A552" s="186" t="s">
        <v>4267</v>
      </c>
      <c r="B552" s="152" t="s">
        <v>4268</v>
      </c>
      <c r="C552" s="146"/>
      <c r="D552" s="146"/>
      <c r="E552" s="142">
        <v>14</v>
      </c>
      <c r="F552" s="146">
        <v>15</v>
      </c>
      <c r="G552" s="148">
        <f t="shared" si="16"/>
        <v>14</v>
      </c>
      <c r="H552" s="148">
        <f t="shared" si="17"/>
        <v>15</v>
      </c>
      <c r="I552" s="160"/>
    </row>
    <row r="553" spans="1:9">
      <c r="A553" s="186" t="s">
        <v>4269</v>
      </c>
      <c r="B553" s="152" t="s">
        <v>4270</v>
      </c>
      <c r="C553" s="146"/>
      <c r="D553" s="146"/>
      <c r="E553" s="142">
        <v>1</v>
      </c>
      <c r="F553" s="146">
        <v>1</v>
      </c>
      <c r="G553" s="148">
        <f t="shared" si="16"/>
        <v>1</v>
      </c>
      <c r="H553" s="148">
        <f t="shared" si="17"/>
        <v>1</v>
      </c>
      <c r="I553" s="160"/>
    </row>
    <row r="554" spans="1:9" ht="24">
      <c r="A554" s="186" t="s">
        <v>2339</v>
      </c>
      <c r="B554" s="152" t="s">
        <v>5316</v>
      </c>
      <c r="C554" s="146"/>
      <c r="D554" s="146"/>
      <c r="E554" s="142">
        <v>1</v>
      </c>
      <c r="F554" s="146">
        <v>1</v>
      </c>
      <c r="G554" s="148">
        <f t="shared" si="16"/>
        <v>1</v>
      </c>
      <c r="H554" s="148">
        <f t="shared" si="17"/>
        <v>1</v>
      </c>
      <c r="I554" s="160"/>
    </row>
    <row r="555" spans="1:9">
      <c r="A555" s="186" t="s">
        <v>3897</v>
      </c>
      <c r="B555" s="152" t="s">
        <v>3898</v>
      </c>
      <c r="C555" s="146"/>
      <c r="D555" s="146"/>
      <c r="E555" s="142">
        <v>0</v>
      </c>
      <c r="F555" s="146">
        <v>1</v>
      </c>
      <c r="G555" s="148">
        <f t="shared" si="16"/>
        <v>0</v>
      </c>
      <c r="H555" s="148">
        <f t="shared" si="17"/>
        <v>1</v>
      </c>
      <c r="I555" s="160"/>
    </row>
    <row r="556" spans="1:9">
      <c r="A556" s="184" t="s">
        <v>4273</v>
      </c>
      <c r="B556" s="158" t="s">
        <v>4274</v>
      </c>
      <c r="C556" s="146"/>
      <c r="D556" s="146"/>
      <c r="E556" s="142">
        <v>0</v>
      </c>
      <c r="F556" s="146">
        <v>1</v>
      </c>
      <c r="G556" s="148">
        <f t="shared" si="16"/>
        <v>0</v>
      </c>
      <c r="H556" s="148">
        <f t="shared" si="17"/>
        <v>1</v>
      </c>
      <c r="I556" s="160"/>
    </row>
    <row r="557" spans="1:9">
      <c r="A557" s="184" t="s">
        <v>3899</v>
      </c>
      <c r="B557" s="10" t="s">
        <v>3900</v>
      </c>
      <c r="C557" s="146"/>
      <c r="D557" s="146"/>
      <c r="E557" s="142">
        <v>0</v>
      </c>
      <c r="F557" s="146">
        <v>1</v>
      </c>
      <c r="G557" s="148">
        <f t="shared" si="16"/>
        <v>0</v>
      </c>
      <c r="H557" s="148">
        <f t="shared" si="17"/>
        <v>1</v>
      </c>
      <c r="I557" s="160"/>
    </row>
    <row r="558" spans="1:9">
      <c r="A558" s="183" t="s">
        <v>3905</v>
      </c>
      <c r="B558" s="145" t="s">
        <v>3906</v>
      </c>
      <c r="C558" s="146"/>
      <c r="D558" s="146"/>
      <c r="E558" s="142">
        <v>1</v>
      </c>
      <c r="F558" s="146">
        <v>1</v>
      </c>
      <c r="G558" s="148">
        <f t="shared" si="16"/>
        <v>1</v>
      </c>
      <c r="H558" s="148">
        <f t="shared" si="17"/>
        <v>1</v>
      </c>
      <c r="I558" s="160"/>
    </row>
    <row r="559" spans="1:9">
      <c r="A559" s="183" t="s">
        <v>3907</v>
      </c>
      <c r="B559" s="145" t="s">
        <v>3908</v>
      </c>
      <c r="C559" s="146"/>
      <c r="D559" s="146"/>
      <c r="E559" s="142">
        <v>2</v>
      </c>
      <c r="F559" s="146">
        <v>3</v>
      </c>
      <c r="G559" s="148">
        <f t="shared" si="16"/>
        <v>2</v>
      </c>
      <c r="H559" s="148">
        <f t="shared" si="17"/>
        <v>3</v>
      </c>
      <c r="I559" s="160"/>
    </row>
    <row r="560" spans="1:9">
      <c r="A560" s="183" t="s">
        <v>3679</v>
      </c>
      <c r="B560" s="145" t="s">
        <v>3680</v>
      </c>
      <c r="C560" s="146"/>
      <c r="D560" s="146"/>
      <c r="E560" s="142">
        <v>0</v>
      </c>
      <c r="F560" s="146">
        <v>1</v>
      </c>
      <c r="G560" s="148">
        <f t="shared" si="16"/>
        <v>0</v>
      </c>
      <c r="H560" s="148">
        <f t="shared" si="17"/>
        <v>1</v>
      </c>
      <c r="I560" s="160"/>
    </row>
    <row r="561" spans="1:9">
      <c r="A561" s="186" t="s">
        <v>3400</v>
      </c>
      <c r="B561" s="155" t="s">
        <v>3401</v>
      </c>
      <c r="C561" s="147"/>
      <c r="D561" s="147"/>
      <c r="E561" s="142">
        <v>4</v>
      </c>
      <c r="F561" s="146">
        <v>4</v>
      </c>
      <c r="G561" s="148">
        <f t="shared" si="16"/>
        <v>4</v>
      </c>
      <c r="H561" s="148">
        <f t="shared" si="17"/>
        <v>4</v>
      </c>
      <c r="I561" s="160"/>
    </row>
    <row r="562" spans="1:9">
      <c r="A562" s="184" t="s">
        <v>3563</v>
      </c>
      <c r="B562" s="158" t="s">
        <v>3564</v>
      </c>
      <c r="C562" s="146"/>
      <c r="D562" s="146"/>
      <c r="E562" s="142">
        <v>4</v>
      </c>
      <c r="F562" s="146">
        <v>4</v>
      </c>
      <c r="G562" s="148">
        <f t="shared" si="16"/>
        <v>4</v>
      </c>
      <c r="H562" s="148">
        <f t="shared" si="17"/>
        <v>4</v>
      </c>
      <c r="I562" s="160"/>
    </row>
    <row r="563" spans="1:9">
      <c r="A563" s="185" t="s">
        <v>3565</v>
      </c>
      <c r="B563" s="154" t="s">
        <v>3566</v>
      </c>
      <c r="C563" s="146"/>
      <c r="D563" s="146"/>
      <c r="E563" s="142">
        <v>1</v>
      </c>
      <c r="F563" s="146">
        <v>1</v>
      </c>
      <c r="G563" s="148">
        <f t="shared" si="16"/>
        <v>1</v>
      </c>
      <c r="H563" s="148">
        <f t="shared" si="17"/>
        <v>1</v>
      </c>
      <c r="I563" s="160"/>
    </row>
    <row r="564" spans="1:9">
      <c r="A564" s="184" t="s">
        <v>3567</v>
      </c>
      <c r="B564" s="10" t="s">
        <v>3568</v>
      </c>
      <c r="C564" s="146"/>
      <c r="D564" s="146"/>
      <c r="E564" s="142">
        <v>7</v>
      </c>
      <c r="F564" s="146">
        <v>8</v>
      </c>
      <c r="G564" s="148">
        <f t="shared" si="16"/>
        <v>7</v>
      </c>
      <c r="H564" s="148">
        <f t="shared" si="17"/>
        <v>8</v>
      </c>
      <c r="I564" s="160"/>
    </row>
    <row r="565" spans="1:9">
      <c r="A565" s="186" t="s">
        <v>3569</v>
      </c>
      <c r="B565" s="152" t="s">
        <v>3570</v>
      </c>
      <c r="C565" s="146"/>
      <c r="D565" s="146"/>
      <c r="E565" s="142">
        <v>0</v>
      </c>
      <c r="F565" s="146">
        <v>1</v>
      </c>
      <c r="G565" s="148">
        <f t="shared" si="16"/>
        <v>0</v>
      </c>
      <c r="H565" s="148">
        <f t="shared" si="17"/>
        <v>1</v>
      </c>
      <c r="I565" s="160"/>
    </row>
    <row r="566" spans="1:9">
      <c r="A566" s="184" t="s">
        <v>7479</v>
      </c>
      <c r="B566" s="10" t="s">
        <v>7480</v>
      </c>
      <c r="C566" s="146"/>
      <c r="D566" s="146"/>
      <c r="E566" s="142">
        <v>2</v>
      </c>
      <c r="F566" s="146">
        <v>1</v>
      </c>
      <c r="G566" s="148">
        <f t="shared" si="16"/>
        <v>2</v>
      </c>
      <c r="H566" s="148">
        <f t="shared" si="17"/>
        <v>1</v>
      </c>
      <c r="I566" s="160"/>
    </row>
    <row r="567" spans="1:9">
      <c r="A567" s="186" t="s">
        <v>3747</v>
      </c>
      <c r="B567" s="152" t="s">
        <v>3748</v>
      </c>
      <c r="C567" s="146"/>
      <c r="D567" s="146"/>
      <c r="E567" s="142">
        <v>0</v>
      </c>
      <c r="F567" s="146">
        <v>1</v>
      </c>
      <c r="G567" s="148">
        <f t="shared" si="16"/>
        <v>0</v>
      </c>
      <c r="H567" s="148">
        <f t="shared" si="17"/>
        <v>1</v>
      </c>
      <c r="I567" s="160"/>
    </row>
    <row r="568" spans="1:9">
      <c r="A568" s="183" t="s">
        <v>7481</v>
      </c>
      <c r="B568" s="162" t="s">
        <v>7482</v>
      </c>
      <c r="C568" s="146"/>
      <c r="D568" s="146"/>
      <c r="E568" s="142">
        <v>0</v>
      </c>
      <c r="F568" s="146">
        <v>1</v>
      </c>
      <c r="G568" s="148">
        <f t="shared" si="16"/>
        <v>0</v>
      </c>
      <c r="H568" s="148">
        <f t="shared" si="17"/>
        <v>1</v>
      </c>
      <c r="I568" s="160"/>
    </row>
    <row r="569" spans="1:9">
      <c r="A569" s="183" t="s">
        <v>7483</v>
      </c>
      <c r="B569" s="162" t="s">
        <v>7484</v>
      </c>
      <c r="C569" s="146"/>
      <c r="D569" s="146"/>
      <c r="E569" s="142">
        <v>0</v>
      </c>
      <c r="F569" s="146">
        <v>1</v>
      </c>
      <c r="G569" s="148">
        <f t="shared" si="16"/>
        <v>0</v>
      </c>
      <c r="H569" s="148">
        <f t="shared" si="17"/>
        <v>1</v>
      </c>
      <c r="I569" s="160"/>
    </row>
    <row r="570" spans="1:9">
      <c r="A570" s="184" t="s">
        <v>3575</v>
      </c>
      <c r="B570" s="145" t="s">
        <v>3576</v>
      </c>
      <c r="C570" s="146"/>
      <c r="D570" s="146"/>
      <c r="E570" s="142">
        <v>26</v>
      </c>
      <c r="F570" s="146">
        <v>28</v>
      </c>
      <c r="G570" s="148">
        <f t="shared" si="16"/>
        <v>26</v>
      </c>
      <c r="H570" s="148">
        <f t="shared" si="17"/>
        <v>28</v>
      </c>
      <c r="I570" s="160"/>
    </row>
    <row r="571" spans="1:9">
      <c r="A571" s="190" t="s">
        <v>3577</v>
      </c>
      <c r="B571" s="191" t="s">
        <v>3578</v>
      </c>
      <c r="C571" s="146"/>
      <c r="D571" s="146"/>
      <c r="E571" s="142">
        <v>58</v>
      </c>
      <c r="F571" s="146">
        <v>56</v>
      </c>
      <c r="G571" s="148">
        <f t="shared" si="16"/>
        <v>58</v>
      </c>
      <c r="H571" s="148">
        <f t="shared" si="17"/>
        <v>56</v>
      </c>
      <c r="I571" s="160"/>
    </row>
    <row r="572" spans="1:9">
      <c r="A572" s="184" t="s">
        <v>3579</v>
      </c>
      <c r="B572" s="10" t="s">
        <v>3580</v>
      </c>
      <c r="C572" s="146"/>
      <c r="D572" s="146"/>
      <c r="E572" s="142">
        <v>23</v>
      </c>
      <c r="F572" s="146">
        <v>23</v>
      </c>
      <c r="G572" s="148">
        <f t="shared" si="16"/>
        <v>23</v>
      </c>
      <c r="H572" s="148">
        <f t="shared" si="17"/>
        <v>23</v>
      </c>
      <c r="I572" s="160"/>
    </row>
    <row r="573" spans="1:9">
      <c r="A573" s="186" t="s">
        <v>3585</v>
      </c>
      <c r="B573" s="152" t="s">
        <v>3586</v>
      </c>
      <c r="C573" s="146"/>
      <c r="D573" s="146"/>
      <c r="E573" s="142">
        <v>2</v>
      </c>
      <c r="F573" s="146">
        <v>1</v>
      </c>
      <c r="G573" s="148">
        <f t="shared" si="16"/>
        <v>2</v>
      </c>
      <c r="H573" s="148">
        <f t="shared" si="17"/>
        <v>1</v>
      </c>
      <c r="I573" s="160"/>
    </row>
    <row r="574" spans="1:9">
      <c r="A574" s="185" t="s">
        <v>3587</v>
      </c>
      <c r="B574" s="154" t="s">
        <v>3588</v>
      </c>
      <c r="C574" s="146"/>
      <c r="D574" s="146"/>
      <c r="E574" s="142">
        <v>0</v>
      </c>
      <c r="F574" s="146">
        <v>1</v>
      </c>
      <c r="G574" s="148">
        <f t="shared" si="16"/>
        <v>0</v>
      </c>
      <c r="H574" s="148">
        <f t="shared" si="17"/>
        <v>1</v>
      </c>
      <c r="I574" s="160"/>
    </row>
    <row r="575" spans="1:9">
      <c r="A575" s="183" t="s">
        <v>7485</v>
      </c>
      <c r="B575" s="162" t="s">
        <v>7486</v>
      </c>
      <c r="C575" s="146"/>
      <c r="D575" s="146"/>
      <c r="E575" s="142">
        <v>0</v>
      </c>
      <c r="F575" s="146">
        <v>1</v>
      </c>
      <c r="G575" s="148">
        <f t="shared" si="16"/>
        <v>0</v>
      </c>
      <c r="H575" s="148">
        <f t="shared" si="17"/>
        <v>1</v>
      </c>
      <c r="I575" s="160"/>
    </row>
    <row r="576" spans="1:9">
      <c r="A576" s="183" t="s">
        <v>3781</v>
      </c>
      <c r="B576" s="162" t="s">
        <v>3782</v>
      </c>
      <c r="C576" s="146"/>
      <c r="D576" s="146"/>
      <c r="E576" s="142">
        <v>0</v>
      </c>
      <c r="F576" s="146">
        <v>1</v>
      </c>
      <c r="G576" s="148">
        <f t="shared" si="16"/>
        <v>0</v>
      </c>
      <c r="H576" s="148">
        <f t="shared" si="17"/>
        <v>1</v>
      </c>
      <c r="I576" s="160"/>
    </row>
    <row r="577" spans="1:9">
      <c r="A577" s="184" t="s">
        <v>3591</v>
      </c>
      <c r="B577" s="145" t="s">
        <v>3592</v>
      </c>
      <c r="C577" s="146"/>
      <c r="D577" s="146"/>
      <c r="E577" s="142">
        <v>0</v>
      </c>
      <c r="F577" s="146">
        <v>1</v>
      </c>
      <c r="G577" s="148">
        <f t="shared" si="16"/>
        <v>0</v>
      </c>
      <c r="H577" s="148">
        <f t="shared" si="17"/>
        <v>1</v>
      </c>
      <c r="I577" s="160"/>
    </row>
    <row r="578" spans="1:9">
      <c r="A578" s="183" t="s">
        <v>7487</v>
      </c>
      <c r="B578" s="162" t="s">
        <v>7488</v>
      </c>
      <c r="C578" s="146"/>
      <c r="D578" s="146"/>
      <c r="E578" s="142">
        <v>0</v>
      </c>
      <c r="F578" s="146">
        <v>1</v>
      </c>
      <c r="G578" s="148">
        <f t="shared" si="16"/>
        <v>0</v>
      </c>
      <c r="H578" s="148">
        <f t="shared" si="17"/>
        <v>1</v>
      </c>
      <c r="I578" s="160"/>
    </row>
    <row r="579" spans="1:9">
      <c r="A579" s="183" t="s">
        <v>7489</v>
      </c>
      <c r="B579" s="145" t="s">
        <v>7490</v>
      </c>
      <c r="C579" s="146"/>
      <c r="D579" s="146"/>
      <c r="E579" s="142">
        <v>0</v>
      </c>
      <c r="F579" s="146">
        <v>1</v>
      </c>
      <c r="G579" s="148">
        <f t="shared" si="16"/>
        <v>0</v>
      </c>
      <c r="H579" s="148">
        <f t="shared" si="17"/>
        <v>1</v>
      </c>
      <c r="I579" s="160"/>
    </row>
    <row r="580" spans="1:9">
      <c r="A580" s="189" t="s">
        <v>3595</v>
      </c>
      <c r="B580" s="150" t="s">
        <v>3596</v>
      </c>
      <c r="C580" s="146"/>
      <c r="D580" s="146"/>
      <c r="E580" s="142">
        <v>1</v>
      </c>
      <c r="F580" s="146">
        <v>1</v>
      </c>
      <c r="G580" s="148">
        <f t="shared" si="16"/>
        <v>1</v>
      </c>
      <c r="H580" s="148">
        <f t="shared" si="17"/>
        <v>1</v>
      </c>
      <c r="I580" s="160"/>
    </row>
    <row r="581" spans="1:9">
      <c r="A581" s="190" t="s">
        <v>3599</v>
      </c>
      <c r="B581" s="191" t="s">
        <v>3600</v>
      </c>
      <c r="C581" s="146"/>
      <c r="D581" s="146"/>
      <c r="E581" s="142">
        <v>1</v>
      </c>
      <c r="F581" s="146">
        <v>1</v>
      </c>
      <c r="G581" s="148">
        <f t="shared" si="16"/>
        <v>1</v>
      </c>
      <c r="H581" s="148">
        <f t="shared" si="17"/>
        <v>1</v>
      </c>
      <c r="I581" s="160"/>
    </row>
    <row r="582" spans="1:9">
      <c r="A582" s="186" t="s">
        <v>3601</v>
      </c>
      <c r="B582" s="152" t="s">
        <v>3602</v>
      </c>
      <c r="C582" s="146"/>
      <c r="D582" s="146"/>
      <c r="E582" s="142">
        <v>0</v>
      </c>
      <c r="F582" s="146">
        <v>1</v>
      </c>
      <c r="G582" s="148">
        <f t="shared" si="16"/>
        <v>0</v>
      </c>
      <c r="H582" s="148">
        <f t="shared" si="17"/>
        <v>1</v>
      </c>
      <c r="I582" s="160"/>
    </row>
    <row r="583" spans="1:9">
      <c r="A583" s="184" t="s">
        <v>3607</v>
      </c>
      <c r="B583" s="10" t="s">
        <v>3608</v>
      </c>
      <c r="C583" s="146"/>
      <c r="D583" s="146"/>
      <c r="E583" s="142">
        <v>5</v>
      </c>
      <c r="F583" s="146">
        <v>5</v>
      </c>
      <c r="G583" s="148">
        <f t="shared" si="16"/>
        <v>5</v>
      </c>
      <c r="H583" s="148">
        <f t="shared" si="17"/>
        <v>5</v>
      </c>
      <c r="I583" s="160"/>
    </row>
    <row r="584" spans="1:9">
      <c r="A584" s="184" t="s">
        <v>3609</v>
      </c>
      <c r="B584" s="158" t="s">
        <v>3610</v>
      </c>
      <c r="C584" s="146"/>
      <c r="D584" s="146"/>
      <c r="E584" s="142">
        <v>0</v>
      </c>
      <c r="F584" s="146">
        <v>3</v>
      </c>
      <c r="G584" s="148">
        <f t="shared" si="16"/>
        <v>0</v>
      </c>
      <c r="H584" s="148">
        <f t="shared" si="17"/>
        <v>3</v>
      </c>
      <c r="I584" s="160"/>
    </row>
    <row r="585" spans="1:9">
      <c r="A585" s="184" t="s">
        <v>3755</v>
      </c>
      <c r="B585" s="10" t="s">
        <v>3756</v>
      </c>
      <c r="C585" s="146"/>
      <c r="D585" s="146"/>
      <c r="E585" s="142">
        <v>0</v>
      </c>
      <c r="F585" s="146">
        <v>1</v>
      </c>
      <c r="G585" s="148">
        <f t="shared" ref="G585:G648" si="18">C585+E585</f>
        <v>0</v>
      </c>
      <c r="H585" s="148">
        <f t="shared" ref="H585:H648" si="19">D585+F585</f>
        <v>1</v>
      </c>
      <c r="I585" s="160"/>
    </row>
    <row r="586" spans="1:9" ht="24">
      <c r="A586" s="184" t="s">
        <v>3611</v>
      </c>
      <c r="B586" s="158" t="s">
        <v>3612</v>
      </c>
      <c r="C586" s="146"/>
      <c r="D586" s="146"/>
      <c r="E586" s="142">
        <v>0</v>
      </c>
      <c r="F586" s="146">
        <v>1</v>
      </c>
      <c r="G586" s="148">
        <f t="shared" si="18"/>
        <v>0</v>
      </c>
      <c r="H586" s="148">
        <f t="shared" si="19"/>
        <v>1</v>
      </c>
      <c r="I586" s="160"/>
    </row>
    <row r="587" spans="1:9">
      <c r="A587" s="192" t="s">
        <v>3615</v>
      </c>
      <c r="B587" s="154" t="s">
        <v>3616</v>
      </c>
      <c r="C587" s="146"/>
      <c r="D587" s="146"/>
      <c r="E587" s="142">
        <v>1</v>
      </c>
      <c r="F587" s="146">
        <v>1</v>
      </c>
      <c r="G587" s="148">
        <f t="shared" si="18"/>
        <v>1</v>
      </c>
      <c r="H587" s="148">
        <f t="shared" si="19"/>
        <v>1</v>
      </c>
      <c r="I587" s="160"/>
    </row>
    <row r="588" spans="1:9">
      <c r="A588" s="193" t="s">
        <v>7491</v>
      </c>
      <c r="B588" s="162" t="s">
        <v>7492</v>
      </c>
      <c r="C588" s="146"/>
      <c r="D588" s="146"/>
      <c r="E588" s="142">
        <v>0</v>
      </c>
      <c r="F588" s="146">
        <v>1</v>
      </c>
      <c r="G588" s="148">
        <f t="shared" si="18"/>
        <v>0</v>
      </c>
      <c r="H588" s="148">
        <f t="shared" si="19"/>
        <v>1</v>
      </c>
      <c r="I588" s="160"/>
    </row>
    <row r="589" spans="1:9">
      <c r="A589" s="194" t="s">
        <v>3629</v>
      </c>
      <c r="B589" s="152" t="s">
        <v>3630</v>
      </c>
      <c r="C589" s="146"/>
      <c r="D589" s="146"/>
      <c r="E589" s="142">
        <v>2</v>
      </c>
      <c r="F589" s="146">
        <v>3</v>
      </c>
      <c r="G589" s="148">
        <f t="shared" si="18"/>
        <v>2</v>
      </c>
      <c r="H589" s="148">
        <f t="shared" si="19"/>
        <v>3</v>
      </c>
      <c r="I589" s="160"/>
    </row>
    <row r="590" spans="1:9">
      <c r="A590" s="194" t="s">
        <v>3633</v>
      </c>
      <c r="B590" s="152" t="s">
        <v>3634</v>
      </c>
      <c r="C590" s="146"/>
      <c r="D590" s="146"/>
      <c r="E590" s="142">
        <v>2</v>
      </c>
      <c r="F590" s="146">
        <v>3</v>
      </c>
      <c r="G590" s="148">
        <f t="shared" si="18"/>
        <v>2</v>
      </c>
      <c r="H590" s="148">
        <f t="shared" si="19"/>
        <v>3</v>
      </c>
      <c r="I590" s="160"/>
    </row>
    <row r="591" spans="1:9">
      <c r="A591" s="195" t="s">
        <v>3635</v>
      </c>
      <c r="B591" s="158" t="s">
        <v>3636</v>
      </c>
      <c r="C591" s="146"/>
      <c r="D591" s="146"/>
      <c r="E591" s="142">
        <v>8</v>
      </c>
      <c r="F591" s="146">
        <v>7</v>
      </c>
      <c r="G591" s="148">
        <f t="shared" si="18"/>
        <v>8</v>
      </c>
      <c r="H591" s="148">
        <f t="shared" si="19"/>
        <v>7</v>
      </c>
      <c r="I591" s="160"/>
    </row>
    <row r="592" spans="1:9" ht="36.75">
      <c r="A592" s="196" t="s">
        <v>3649</v>
      </c>
      <c r="B592" s="145" t="s">
        <v>3650</v>
      </c>
      <c r="C592" s="146"/>
      <c r="D592" s="146"/>
      <c r="E592" s="142">
        <v>0</v>
      </c>
      <c r="F592" s="146">
        <v>1</v>
      </c>
      <c r="G592" s="148">
        <f t="shared" si="18"/>
        <v>0</v>
      </c>
      <c r="H592" s="148">
        <f t="shared" si="19"/>
        <v>1</v>
      </c>
      <c r="I592" s="160"/>
    </row>
    <row r="593" spans="1:9" ht="36">
      <c r="A593" s="161" t="s">
        <v>3651</v>
      </c>
      <c r="B593" s="162" t="s">
        <v>3652</v>
      </c>
      <c r="C593" s="146"/>
      <c r="D593" s="146"/>
      <c r="E593" s="142">
        <v>0</v>
      </c>
      <c r="F593" s="146">
        <v>1</v>
      </c>
      <c r="G593" s="148">
        <f t="shared" si="18"/>
        <v>0</v>
      </c>
      <c r="H593" s="148">
        <f t="shared" si="19"/>
        <v>1</v>
      </c>
      <c r="I593" s="160"/>
    </row>
    <row r="594" spans="1:9">
      <c r="A594" s="151" t="s">
        <v>7493</v>
      </c>
      <c r="B594" s="152" t="s">
        <v>7494</v>
      </c>
      <c r="C594" s="146"/>
      <c r="D594" s="146"/>
      <c r="E594" s="142">
        <v>0</v>
      </c>
      <c r="F594" s="146">
        <v>1</v>
      </c>
      <c r="G594" s="148">
        <f t="shared" si="18"/>
        <v>0</v>
      </c>
      <c r="H594" s="148">
        <f t="shared" si="19"/>
        <v>1</v>
      </c>
      <c r="I594" s="160"/>
    </row>
    <row r="595" spans="1:9">
      <c r="A595" s="153" t="s">
        <v>3769</v>
      </c>
      <c r="B595" s="154" t="s">
        <v>3770</v>
      </c>
      <c r="C595" s="146"/>
      <c r="D595" s="146"/>
      <c r="E595" s="142">
        <v>0</v>
      </c>
      <c r="F595" s="146">
        <v>1</v>
      </c>
      <c r="G595" s="148">
        <f t="shared" si="18"/>
        <v>0</v>
      </c>
      <c r="H595" s="148">
        <f t="shared" si="19"/>
        <v>1</v>
      </c>
      <c r="I595" s="160"/>
    </row>
    <row r="596" spans="1:9" ht="24.75">
      <c r="A596" s="153" t="s">
        <v>3925</v>
      </c>
      <c r="B596" s="145" t="s">
        <v>3926</v>
      </c>
      <c r="C596" s="146"/>
      <c r="D596" s="146"/>
      <c r="E596" s="142">
        <v>0</v>
      </c>
      <c r="F596" s="146">
        <v>1</v>
      </c>
      <c r="G596" s="148">
        <f t="shared" si="18"/>
        <v>0</v>
      </c>
      <c r="H596" s="148">
        <f t="shared" si="19"/>
        <v>1</v>
      </c>
      <c r="I596" s="160"/>
    </row>
    <row r="597" spans="1:9">
      <c r="A597" s="153" t="s">
        <v>3927</v>
      </c>
      <c r="B597" s="154" t="s">
        <v>3928</v>
      </c>
      <c r="C597" s="146"/>
      <c r="D597" s="146"/>
      <c r="E597" s="142">
        <v>21</v>
      </c>
      <c r="F597" s="146">
        <v>20</v>
      </c>
      <c r="G597" s="148">
        <f t="shared" si="18"/>
        <v>21</v>
      </c>
      <c r="H597" s="148">
        <f t="shared" si="19"/>
        <v>20</v>
      </c>
      <c r="I597" s="160"/>
    </row>
    <row r="598" spans="1:9">
      <c r="A598" s="149" t="s">
        <v>3202</v>
      </c>
      <c r="B598" s="158" t="s">
        <v>3203</v>
      </c>
      <c r="C598" s="146"/>
      <c r="D598" s="146"/>
      <c r="E598" s="142">
        <v>0</v>
      </c>
      <c r="F598" s="146">
        <v>1</v>
      </c>
      <c r="G598" s="148">
        <f t="shared" si="18"/>
        <v>0</v>
      </c>
      <c r="H598" s="148">
        <f t="shared" si="19"/>
        <v>1</v>
      </c>
      <c r="I598" s="160"/>
    </row>
    <row r="599" spans="1:9">
      <c r="A599" s="161" t="s">
        <v>7495</v>
      </c>
      <c r="B599" s="162" t="s">
        <v>7496</v>
      </c>
      <c r="C599" s="146"/>
      <c r="D599" s="146"/>
      <c r="E599" s="142">
        <v>0</v>
      </c>
      <c r="F599" s="146">
        <v>1</v>
      </c>
      <c r="G599" s="148">
        <f t="shared" si="18"/>
        <v>0</v>
      </c>
      <c r="H599" s="148">
        <f t="shared" si="19"/>
        <v>1</v>
      </c>
      <c r="I599" s="160"/>
    </row>
    <row r="600" spans="1:9">
      <c r="A600" s="151" t="s">
        <v>2913</v>
      </c>
      <c r="B600" s="152" t="s">
        <v>2914</v>
      </c>
      <c r="C600" s="146"/>
      <c r="D600" s="146"/>
      <c r="E600" s="142">
        <v>2</v>
      </c>
      <c r="F600" s="146">
        <v>3</v>
      </c>
      <c r="G600" s="148">
        <f t="shared" si="18"/>
        <v>2</v>
      </c>
      <c r="H600" s="148">
        <f t="shared" si="19"/>
        <v>3</v>
      </c>
      <c r="I600" s="160"/>
    </row>
    <row r="601" spans="1:9" ht="24">
      <c r="A601" s="149" t="s">
        <v>2915</v>
      </c>
      <c r="B601" s="158" t="s">
        <v>2916</v>
      </c>
      <c r="C601" s="146"/>
      <c r="D601" s="146"/>
      <c r="E601" s="142">
        <v>8</v>
      </c>
      <c r="F601" s="146">
        <v>8</v>
      </c>
      <c r="G601" s="148">
        <f t="shared" si="18"/>
        <v>8</v>
      </c>
      <c r="H601" s="148">
        <f t="shared" si="19"/>
        <v>8</v>
      </c>
      <c r="I601" s="160"/>
    </row>
    <row r="602" spans="1:9">
      <c r="A602" s="149" t="s">
        <v>3418</v>
      </c>
      <c r="B602" s="10" t="s">
        <v>3419</v>
      </c>
      <c r="C602" s="146"/>
      <c r="D602" s="146"/>
      <c r="E602" s="142">
        <v>50</v>
      </c>
      <c r="F602" s="146">
        <v>55</v>
      </c>
      <c r="G602" s="148">
        <f t="shared" si="18"/>
        <v>50</v>
      </c>
      <c r="H602" s="148">
        <f t="shared" si="19"/>
        <v>55</v>
      </c>
      <c r="I602" s="160"/>
    </row>
    <row r="603" spans="1:9">
      <c r="A603" s="149" t="s">
        <v>3420</v>
      </c>
      <c r="B603" s="10" t="s">
        <v>3421</v>
      </c>
      <c r="C603" s="146"/>
      <c r="D603" s="146"/>
      <c r="E603" s="142">
        <v>6</v>
      </c>
      <c r="F603" s="146">
        <v>7</v>
      </c>
      <c r="G603" s="148">
        <f t="shared" si="18"/>
        <v>6</v>
      </c>
      <c r="H603" s="148">
        <f t="shared" si="19"/>
        <v>7</v>
      </c>
      <c r="I603" s="160"/>
    </row>
    <row r="604" spans="1:9">
      <c r="A604" s="151" t="s">
        <v>7497</v>
      </c>
      <c r="B604" s="152" t="s">
        <v>7498</v>
      </c>
      <c r="C604" s="146"/>
      <c r="D604" s="146"/>
      <c r="E604" s="142">
        <v>0</v>
      </c>
      <c r="F604" s="146">
        <v>1</v>
      </c>
      <c r="G604" s="148">
        <f t="shared" si="18"/>
        <v>0</v>
      </c>
      <c r="H604" s="148">
        <f t="shared" si="19"/>
        <v>1</v>
      </c>
      <c r="I604" s="160"/>
    </row>
    <row r="605" spans="1:9">
      <c r="A605" s="151" t="s">
        <v>7499</v>
      </c>
      <c r="B605" s="152" t="s">
        <v>7500</v>
      </c>
      <c r="C605" s="146"/>
      <c r="D605" s="146"/>
      <c r="E605" s="142">
        <v>0</v>
      </c>
      <c r="F605" s="146">
        <v>1</v>
      </c>
      <c r="G605" s="148">
        <f t="shared" si="18"/>
        <v>0</v>
      </c>
      <c r="H605" s="148">
        <f t="shared" si="19"/>
        <v>1</v>
      </c>
      <c r="I605" s="160"/>
    </row>
    <row r="606" spans="1:9">
      <c r="A606" s="151" t="s">
        <v>2052</v>
      </c>
      <c r="B606" s="152" t="s">
        <v>2053</v>
      </c>
      <c r="C606" s="146"/>
      <c r="D606" s="146"/>
      <c r="E606" s="142">
        <v>0</v>
      </c>
      <c r="F606" s="146">
        <v>1</v>
      </c>
      <c r="G606" s="148">
        <f t="shared" si="18"/>
        <v>0</v>
      </c>
      <c r="H606" s="148">
        <f t="shared" si="19"/>
        <v>1</v>
      </c>
      <c r="I606" s="160"/>
    </row>
    <row r="607" spans="1:9">
      <c r="A607" s="149" t="s">
        <v>2941</v>
      </c>
      <c r="B607" s="10" t="s">
        <v>2942</v>
      </c>
      <c r="C607" s="146"/>
      <c r="D607" s="146"/>
      <c r="E607" s="142">
        <v>0</v>
      </c>
      <c r="F607" s="146">
        <v>1</v>
      </c>
      <c r="G607" s="148">
        <f t="shared" si="18"/>
        <v>0</v>
      </c>
      <c r="H607" s="148">
        <f t="shared" si="19"/>
        <v>1</v>
      </c>
      <c r="I607" s="160"/>
    </row>
    <row r="608" spans="1:9">
      <c r="A608" s="151" t="s">
        <v>4902</v>
      </c>
      <c r="B608" s="155" t="s">
        <v>4903</v>
      </c>
      <c r="C608" s="147"/>
      <c r="D608" s="147"/>
      <c r="E608" s="142">
        <v>0</v>
      </c>
      <c r="F608" s="146">
        <v>1</v>
      </c>
      <c r="G608" s="148">
        <f t="shared" si="18"/>
        <v>0</v>
      </c>
      <c r="H608" s="148">
        <f t="shared" si="19"/>
        <v>1</v>
      </c>
      <c r="I608" s="160"/>
    </row>
    <row r="609" spans="1:9">
      <c r="A609" s="151" t="s">
        <v>6695</v>
      </c>
      <c r="B609" s="152" t="s">
        <v>6696</v>
      </c>
      <c r="C609" s="146"/>
      <c r="D609" s="146"/>
      <c r="E609" s="142">
        <v>0</v>
      </c>
      <c r="F609" s="146">
        <v>1</v>
      </c>
      <c r="G609" s="148">
        <f t="shared" si="18"/>
        <v>0</v>
      </c>
      <c r="H609" s="148">
        <f t="shared" si="19"/>
        <v>1</v>
      </c>
      <c r="I609" s="160"/>
    </row>
    <row r="610" spans="1:9">
      <c r="A610" s="161" t="s">
        <v>7501</v>
      </c>
      <c r="B610" s="162" t="s">
        <v>7502</v>
      </c>
      <c r="C610" s="146"/>
      <c r="D610" s="146"/>
      <c r="E610" s="142">
        <v>1</v>
      </c>
      <c r="F610" s="146">
        <v>1</v>
      </c>
      <c r="G610" s="148">
        <f t="shared" si="18"/>
        <v>1</v>
      </c>
      <c r="H610" s="148">
        <f t="shared" si="19"/>
        <v>1</v>
      </c>
      <c r="I610" s="160"/>
    </row>
    <row r="611" spans="1:9">
      <c r="A611" s="151" t="s">
        <v>4904</v>
      </c>
      <c r="B611" s="155" t="s">
        <v>4905</v>
      </c>
      <c r="C611" s="147"/>
      <c r="D611" s="147"/>
      <c r="E611" s="142">
        <v>1</v>
      </c>
      <c r="F611" s="146">
        <v>1</v>
      </c>
      <c r="G611" s="148">
        <f t="shared" si="18"/>
        <v>1</v>
      </c>
      <c r="H611" s="148">
        <f t="shared" si="19"/>
        <v>1</v>
      </c>
      <c r="I611" s="160"/>
    </row>
    <row r="612" spans="1:9">
      <c r="A612" s="151" t="s">
        <v>4906</v>
      </c>
      <c r="B612" s="152" t="s">
        <v>4907</v>
      </c>
      <c r="C612" s="146"/>
      <c r="D612" s="146"/>
      <c r="E612" s="142">
        <v>0</v>
      </c>
      <c r="F612" s="146">
        <v>1</v>
      </c>
      <c r="G612" s="148">
        <f t="shared" si="18"/>
        <v>0</v>
      </c>
      <c r="H612" s="148">
        <f t="shared" si="19"/>
        <v>1</v>
      </c>
      <c r="I612" s="160"/>
    </row>
    <row r="613" spans="1:9">
      <c r="A613" s="151" t="s">
        <v>4908</v>
      </c>
      <c r="B613" s="152" t="s">
        <v>4909</v>
      </c>
      <c r="C613" s="146"/>
      <c r="D613" s="146"/>
      <c r="E613" s="142">
        <v>0</v>
      </c>
      <c r="F613" s="146">
        <v>1</v>
      </c>
      <c r="G613" s="148">
        <f t="shared" si="18"/>
        <v>0</v>
      </c>
      <c r="H613" s="148">
        <f t="shared" si="19"/>
        <v>1</v>
      </c>
      <c r="I613" s="160"/>
    </row>
    <row r="614" spans="1:9">
      <c r="A614" s="149" t="s">
        <v>4920</v>
      </c>
      <c r="B614" s="10" t="s">
        <v>4921</v>
      </c>
      <c r="C614" s="146"/>
      <c r="D614" s="146"/>
      <c r="E614" s="142">
        <v>0</v>
      </c>
      <c r="F614" s="146">
        <v>2</v>
      </c>
      <c r="G614" s="148">
        <f t="shared" si="18"/>
        <v>0</v>
      </c>
      <c r="H614" s="148">
        <f t="shared" si="19"/>
        <v>2</v>
      </c>
      <c r="I614" s="160"/>
    </row>
    <row r="615" spans="1:9">
      <c r="A615" s="197" t="s">
        <v>4277</v>
      </c>
      <c r="B615" s="198" t="s">
        <v>4278</v>
      </c>
      <c r="C615" s="146"/>
      <c r="D615" s="146"/>
      <c r="E615" s="142">
        <v>5</v>
      </c>
      <c r="F615" s="146">
        <v>5</v>
      </c>
      <c r="G615" s="148">
        <f t="shared" si="18"/>
        <v>5</v>
      </c>
      <c r="H615" s="148">
        <f t="shared" si="19"/>
        <v>5</v>
      </c>
      <c r="I615" s="160"/>
    </row>
    <row r="616" spans="1:9">
      <c r="A616" s="197" t="s">
        <v>3673</v>
      </c>
      <c r="B616" s="199" t="s">
        <v>3674</v>
      </c>
      <c r="C616" s="146"/>
      <c r="D616" s="146"/>
      <c r="E616" s="142">
        <v>8</v>
      </c>
      <c r="F616" s="146">
        <v>8</v>
      </c>
      <c r="G616" s="148">
        <f t="shared" si="18"/>
        <v>8</v>
      </c>
      <c r="H616" s="148">
        <f t="shared" si="19"/>
        <v>8</v>
      </c>
      <c r="I616" s="160"/>
    </row>
    <row r="617" spans="1:9">
      <c r="A617" s="151" t="s">
        <v>7503</v>
      </c>
      <c r="B617" s="200" t="s">
        <v>7504</v>
      </c>
      <c r="C617" s="146"/>
      <c r="D617" s="146"/>
      <c r="E617" s="142">
        <v>1</v>
      </c>
      <c r="F617" s="146">
        <v>1</v>
      </c>
      <c r="G617" s="148">
        <f t="shared" si="18"/>
        <v>1</v>
      </c>
      <c r="H617" s="148">
        <f t="shared" si="19"/>
        <v>1</v>
      </c>
      <c r="I617" s="160"/>
    </row>
    <row r="618" spans="1:9">
      <c r="A618" s="151" t="s">
        <v>7505</v>
      </c>
      <c r="B618" s="200" t="s">
        <v>7506</v>
      </c>
      <c r="C618" s="146"/>
      <c r="D618" s="146"/>
      <c r="E618" s="142">
        <v>0</v>
      </c>
      <c r="F618" s="146">
        <v>1</v>
      </c>
      <c r="G618" s="148">
        <f t="shared" si="18"/>
        <v>0</v>
      </c>
      <c r="H618" s="148">
        <f t="shared" si="19"/>
        <v>1</v>
      </c>
      <c r="I618" s="160"/>
    </row>
    <row r="619" spans="1:9">
      <c r="A619" s="149" t="s">
        <v>7507</v>
      </c>
      <c r="B619" s="158" t="s">
        <v>7508</v>
      </c>
      <c r="C619" s="146"/>
      <c r="D619" s="146"/>
      <c r="E619" s="142">
        <v>0</v>
      </c>
      <c r="F619" s="146">
        <v>1</v>
      </c>
      <c r="G619" s="148">
        <f t="shared" si="18"/>
        <v>0</v>
      </c>
      <c r="H619" s="148">
        <f t="shared" si="19"/>
        <v>1</v>
      </c>
      <c r="I619" s="160"/>
    </row>
    <row r="620" spans="1:9">
      <c r="A620" s="149" t="s">
        <v>4289</v>
      </c>
      <c r="B620" s="10" t="s">
        <v>4290</v>
      </c>
      <c r="C620" s="146"/>
      <c r="D620" s="146"/>
      <c r="E620" s="142">
        <v>1</v>
      </c>
      <c r="F620" s="146">
        <v>1</v>
      </c>
      <c r="G620" s="148">
        <f t="shared" si="18"/>
        <v>1</v>
      </c>
      <c r="H620" s="148">
        <f t="shared" si="19"/>
        <v>1</v>
      </c>
      <c r="I620" s="160"/>
    </row>
    <row r="621" spans="1:9">
      <c r="A621" s="151" t="s">
        <v>3160</v>
      </c>
      <c r="B621" s="152" t="s">
        <v>3161</v>
      </c>
      <c r="C621" s="146"/>
      <c r="D621" s="146"/>
      <c r="E621" s="142">
        <v>2</v>
      </c>
      <c r="F621" s="146">
        <v>3</v>
      </c>
      <c r="G621" s="148">
        <f t="shared" si="18"/>
        <v>2</v>
      </c>
      <c r="H621" s="148">
        <f t="shared" si="19"/>
        <v>3</v>
      </c>
      <c r="I621" s="160"/>
    </row>
    <row r="622" spans="1:9">
      <c r="A622" s="149" t="s">
        <v>2082</v>
      </c>
      <c r="B622" s="158" t="s">
        <v>2083</v>
      </c>
      <c r="C622" s="146"/>
      <c r="D622" s="146"/>
      <c r="E622" s="142">
        <v>3</v>
      </c>
      <c r="F622" s="146">
        <v>4</v>
      </c>
      <c r="G622" s="148">
        <f t="shared" si="18"/>
        <v>3</v>
      </c>
      <c r="H622" s="148">
        <f t="shared" si="19"/>
        <v>4</v>
      </c>
      <c r="I622" s="160"/>
    </row>
    <row r="623" spans="1:9">
      <c r="A623" s="149" t="s">
        <v>2169</v>
      </c>
      <c r="B623" s="10" t="s">
        <v>2170</v>
      </c>
      <c r="C623" s="146"/>
      <c r="D623" s="146"/>
      <c r="E623" s="142">
        <v>46</v>
      </c>
      <c r="F623" s="146">
        <v>25</v>
      </c>
      <c r="G623" s="148">
        <f t="shared" si="18"/>
        <v>46</v>
      </c>
      <c r="H623" s="148">
        <f t="shared" si="19"/>
        <v>25</v>
      </c>
      <c r="I623" s="160"/>
    </row>
    <row r="624" spans="1:9">
      <c r="A624" s="161" t="s">
        <v>7509</v>
      </c>
      <c r="B624" s="162" t="s">
        <v>7510</v>
      </c>
      <c r="C624" s="146"/>
      <c r="D624" s="146"/>
      <c r="E624" s="142">
        <v>0</v>
      </c>
      <c r="F624" s="146">
        <v>1</v>
      </c>
      <c r="G624" s="148">
        <f t="shared" si="18"/>
        <v>0</v>
      </c>
      <c r="H624" s="148">
        <f t="shared" si="19"/>
        <v>1</v>
      </c>
      <c r="I624" s="160"/>
    </row>
    <row r="625" spans="1:9">
      <c r="A625" s="151" t="s">
        <v>2963</v>
      </c>
      <c r="B625" s="152" t="s">
        <v>2964</v>
      </c>
      <c r="C625" s="146"/>
      <c r="D625" s="146"/>
      <c r="E625" s="142">
        <v>1</v>
      </c>
      <c r="F625" s="146">
        <v>1</v>
      </c>
      <c r="G625" s="148">
        <f t="shared" si="18"/>
        <v>1</v>
      </c>
      <c r="H625" s="148">
        <f t="shared" si="19"/>
        <v>1</v>
      </c>
      <c r="I625" s="160"/>
    </row>
    <row r="626" spans="1:9" ht="24">
      <c r="A626" s="149" t="s">
        <v>2967</v>
      </c>
      <c r="B626" s="10" t="s">
        <v>2968</v>
      </c>
      <c r="C626" s="146"/>
      <c r="D626" s="146"/>
      <c r="E626" s="142">
        <v>0</v>
      </c>
      <c r="F626" s="146">
        <v>1</v>
      </c>
      <c r="G626" s="148">
        <f t="shared" si="18"/>
        <v>0</v>
      </c>
      <c r="H626" s="148">
        <f t="shared" si="19"/>
        <v>1</v>
      </c>
      <c r="I626" s="160"/>
    </row>
    <row r="627" spans="1:9" ht="24">
      <c r="A627" s="149" t="s">
        <v>2969</v>
      </c>
      <c r="B627" s="10" t="s">
        <v>2970</v>
      </c>
      <c r="C627" s="146"/>
      <c r="D627" s="146"/>
      <c r="E627" s="142">
        <v>2</v>
      </c>
      <c r="F627" s="146">
        <v>3</v>
      </c>
      <c r="G627" s="148">
        <f t="shared" si="18"/>
        <v>2</v>
      </c>
      <c r="H627" s="148">
        <f t="shared" si="19"/>
        <v>3</v>
      </c>
      <c r="I627" s="160"/>
    </row>
    <row r="628" spans="1:9">
      <c r="A628" s="108" t="s">
        <v>1810</v>
      </c>
      <c r="B628" s="109" t="s">
        <v>1811</v>
      </c>
      <c r="C628" s="146"/>
      <c r="D628" s="146"/>
      <c r="E628" s="142">
        <v>2</v>
      </c>
      <c r="F628" s="146">
        <v>3</v>
      </c>
      <c r="G628" s="148">
        <f t="shared" si="18"/>
        <v>2</v>
      </c>
      <c r="H628" s="148">
        <f t="shared" si="19"/>
        <v>3</v>
      </c>
      <c r="I628" s="160"/>
    </row>
    <row r="629" spans="1:9">
      <c r="A629" s="108" t="s">
        <v>3981</v>
      </c>
      <c r="B629" s="109" t="s">
        <v>3982</v>
      </c>
      <c r="C629" s="146"/>
      <c r="D629" s="146"/>
      <c r="E629" s="142">
        <v>1</v>
      </c>
      <c r="F629" s="146">
        <v>1</v>
      </c>
      <c r="G629" s="148">
        <f t="shared" si="18"/>
        <v>1</v>
      </c>
      <c r="H629" s="148">
        <f t="shared" si="19"/>
        <v>1</v>
      </c>
      <c r="I629" s="160"/>
    </row>
    <row r="630" spans="1:9">
      <c r="A630" s="108" t="s">
        <v>3094</v>
      </c>
      <c r="B630" s="109" t="s">
        <v>3095</v>
      </c>
      <c r="C630" s="146"/>
      <c r="D630" s="146"/>
      <c r="E630" s="142">
        <v>2</v>
      </c>
      <c r="F630" s="146">
        <v>3</v>
      </c>
      <c r="G630" s="148">
        <f t="shared" si="18"/>
        <v>2</v>
      </c>
      <c r="H630" s="148">
        <f t="shared" si="19"/>
        <v>3</v>
      </c>
      <c r="I630" s="160"/>
    </row>
    <row r="631" spans="1:9">
      <c r="A631" s="108" t="s">
        <v>1864</v>
      </c>
      <c r="B631" s="109" t="s">
        <v>1865</v>
      </c>
      <c r="C631" s="146"/>
      <c r="D631" s="146"/>
      <c r="E631" s="142">
        <v>1</v>
      </c>
      <c r="F631" s="146">
        <v>1</v>
      </c>
      <c r="G631" s="148">
        <f t="shared" si="18"/>
        <v>1</v>
      </c>
      <c r="H631" s="148">
        <f t="shared" si="19"/>
        <v>1</v>
      </c>
      <c r="I631" s="160"/>
    </row>
    <row r="632" spans="1:9">
      <c r="A632" s="108" t="s">
        <v>2020</v>
      </c>
      <c r="B632" s="109" t="s">
        <v>2021</v>
      </c>
      <c r="C632" s="146"/>
      <c r="D632" s="146"/>
      <c r="E632" s="142">
        <v>1</v>
      </c>
      <c r="F632" s="146">
        <v>1</v>
      </c>
      <c r="G632" s="148">
        <f t="shared" si="18"/>
        <v>1</v>
      </c>
      <c r="H632" s="148">
        <f t="shared" si="19"/>
        <v>1</v>
      </c>
      <c r="I632" s="160"/>
    </row>
    <row r="633" spans="1:9">
      <c r="A633" s="108" t="s">
        <v>2078</v>
      </c>
      <c r="B633" s="109" t="s">
        <v>2079</v>
      </c>
      <c r="C633" s="146"/>
      <c r="D633" s="146"/>
      <c r="E633" s="142">
        <v>2</v>
      </c>
      <c r="F633" s="146">
        <v>3</v>
      </c>
      <c r="G633" s="148">
        <f t="shared" si="18"/>
        <v>2</v>
      </c>
      <c r="H633" s="148">
        <f t="shared" si="19"/>
        <v>3</v>
      </c>
      <c r="I633" s="160"/>
    </row>
    <row r="634" spans="1:9" ht="24">
      <c r="A634" s="108" t="s">
        <v>2028</v>
      </c>
      <c r="B634" s="109" t="s">
        <v>7511</v>
      </c>
      <c r="C634" s="146"/>
      <c r="D634" s="146"/>
      <c r="E634" s="142">
        <v>1</v>
      </c>
      <c r="F634" s="146">
        <v>1</v>
      </c>
      <c r="G634" s="148">
        <f t="shared" si="18"/>
        <v>1</v>
      </c>
      <c r="H634" s="148">
        <f t="shared" si="19"/>
        <v>1</v>
      </c>
      <c r="I634" s="160"/>
    </row>
    <row r="635" spans="1:9" ht="24">
      <c r="A635" s="108" t="s">
        <v>2030</v>
      </c>
      <c r="B635" s="109" t="s">
        <v>2031</v>
      </c>
      <c r="C635" s="146"/>
      <c r="D635" s="146"/>
      <c r="E635" s="142">
        <v>2</v>
      </c>
      <c r="F635" s="146">
        <v>1</v>
      </c>
      <c r="G635" s="148">
        <f t="shared" si="18"/>
        <v>2</v>
      </c>
      <c r="H635" s="148">
        <f t="shared" si="19"/>
        <v>1</v>
      </c>
      <c r="I635" s="160"/>
    </row>
    <row r="636" spans="1:9">
      <c r="A636" s="108" t="s">
        <v>5144</v>
      </c>
      <c r="B636" s="109" t="s">
        <v>5145</v>
      </c>
      <c r="C636" s="146"/>
      <c r="D636" s="146"/>
      <c r="E636" s="142">
        <v>2</v>
      </c>
      <c r="F636" s="146">
        <v>3</v>
      </c>
      <c r="G636" s="148">
        <f t="shared" si="18"/>
        <v>2</v>
      </c>
      <c r="H636" s="148">
        <f t="shared" si="19"/>
        <v>3</v>
      </c>
      <c r="I636" s="160"/>
    </row>
    <row r="637" spans="1:9">
      <c r="A637" s="108" t="s">
        <v>7246</v>
      </c>
      <c r="B637" s="109" t="s">
        <v>7247</v>
      </c>
      <c r="C637" s="146"/>
      <c r="D637" s="146"/>
      <c r="E637" s="142">
        <v>1</v>
      </c>
      <c r="F637" s="146">
        <v>1</v>
      </c>
      <c r="G637" s="148">
        <f t="shared" si="18"/>
        <v>1</v>
      </c>
      <c r="H637" s="148">
        <f t="shared" si="19"/>
        <v>1</v>
      </c>
      <c r="I637" s="160"/>
    </row>
    <row r="638" spans="1:9">
      <c r="A638" s="108" t="s">
        <v>7248</v>
      </c>
      <c r="B638" s="109" t="s">
        <v>7249</v>
      </c>
      <c r="C638" s="146"/>
      <c r="D638" s="146"/>
      <c r="E638" s="142">
        <v>1</v>
      </c>
      <c r="F638" s="146">
        <v>1</v>
      </c>
      <c r="G638" s="148">
        <f t="shared" si="18"/>
        <v>1</v>
      </c>
      <c r="H638" s="148">
        <f t="shared" si="19"/>
        <v>1</v>
      </c>
      <c r="I638" s="160"/>
    </row>
    <row r="639" spans="1:9">
      <c r="A639" s="108" t="s">
        <v>4981</v>
      </c>
      <c r="B639" s="109" t="s">
        <v>4982</v>
      </c>
      <c r="C639" s="146"/>
      <c r="D639" s="146"/>
      <c r="E639" s="142">
        <v>0</v>
      </c>
      <c r="F639" s="146">
        <v>1</v>
      </c>
      <c r="G639" s="148">
        <f t="shared" si="18"/>
        <v>0</v>
      </c>
      <c r="H639" s="148">
        <f t="shared" si="19"/>
        <v>1</v>
      </c>
      <c r="I639" s="160"/>
    </row>
    <row r="640" spans="1:9">
      <c r="A640" s="108" t="s">
        <v>6638</v>
      </c>
      <c r="B640" s="111" t="s">
        <v>6639</v>
      </c>
      <c r="C640" s="146"/>
      <c r="D640" s="146"/>
      <c r="E640" s="142">
        <v>1</v>
      </c>
      <c r="F640" s="146">
        <v>1</v>
      </c>
      <c r="G640" s="148">
        <f t="shared" si="18"/>
        <v>1</v>
      </c>
      <c r="H640" s="148">
        <f t="shared" si="19"/>
        <v>1</v>
      </c>
      <c r="I640" s="160"/>
    </row>
    <row r="641" spans="1:9">
      <c r="A641" s="108" t="s">
        <v>4846</v>
      </c>
      <c r="B641" s="109" t="s">
        <v>4847</v>
      </c>
      <c r="C641" s="146"/>
      <c r="D641" s="146"/>
      <c r="E641" s="142">
        <v>1</v>
      </c>
      <c r="F641" s="146">
        <v>1</v>
      </c>
      <c r="G641" s="148">
        <f t="shared" si="18"/>
        <v>1</v>
      </c>
      <c r="H641" s="148">
        <f t="shared" si="19"/>
        <v>1</v>
      </c>
      <c r="I641" s="160"/>
    </row>
    <row r="642" spans="1:9">
      <c r="A642" s="108" t="s">
        <v>4856</v>
      </c>
      <c r="B642" s="109" t="s">
        <v>4857</v>
      </c>
      <c r="C642" s="146"/>
      <c r="D642" s="146"/>
      <c r="E642" s="142">
        <v>1</v>
      </c>
      <c r="F642" s="146">
        <v>1</v>
      </c>
      <c r="G642" s="148">
        <f t="shared" si="18"/>
        <v>1</v>
      </c>
      <c r="H642" s="148">
        <f t="shared" si="19"/>
        <v>1</v>
      </c>
      <c r="I642" s="160"/>
    </row>
    <row r="643" spans="1:9">
      <c r="A643" s="110" t="s">
        <v>3364</v>
      </c>
      <c r="B643" s="111" t="s">
        <v>7512</v>
      </c>
      <c r="C643" s="146"/>
      <c r="D643" s="146"/>
      <c r="E643" s="142">
        <v>1</v>
      </c>
      <c r="F643" s="146">
        <v>1</v>
      </c>
      <c r="G643" s="148">
        <f t="shared" si="18"/>
        <v>1</v>
      </c>
      <c r="H643" s="148">
        <f t="shared" si="19"/>
        <v>1</v>
      </c>
      <c r="I643" s="160"/>
    </row>
    <row r="644" spans="1:9" ht="24">
      <c r="A644" s="108" t="s">
        <v>3372</v>
      </c>
      <c r="B644" s="109" t="s">
        <v>3373</v>
      </c>
      <c r="C644" s="146"/>
      <c r="D644" s="146"/>
      <c r="E644" s="142">
        <v>2</v>
      </c>
      <c r="F644" s="146">
        <v>3</v>
      </c>
      <c r="G644" s="148">
        <f t="shared" si="18"/>
        <v>2</v>
      </c>
      <c r="H644" s="148">
        <f t="shared" si="19"/>
        <v>3</v>
      </c>
      <c r="I644" s="160"/>
    </row>
    <row r="645" spans="1:9">
      <c r="A645" s="108" t="s">
        <v>3009</v>
      </c>
      <c r="B645" s="109" t="s">
        <v>3010</v>
      </c>
      <c r="C645" s="146"/>
      <c r="D645" s="146"/>
      <c r="E645" s="142">
        <v>1</v>
      </c>
      <c r="F645" s="146">
        <v>1</v>
      </c>
      <c r="G645" s="148">
        <f t="shared" si="18"/>
        <v>1</v>
      </c>
      <c r="H645" s="148">
        <f t="shared" si="19"/>
        <v>1</v>
      </c>
      <c r="I645" s="160"/>
    </row>
    <row r="646" spans="1:9">
      <c r="A646" s="110" t="s">
        <v>5906</v>
      </c>
      <c r="B646" s="111" t="s">
        <v>5907</v>
      </c>
      <c r="C646" s="146"/>
      <c r="D646" s="146"/>
      <c r="E646" s="142">
        <v>1</v>
      </c>
      <c r="F646" s="146">
        <v>1</v>
      </c>
      <c r="G646" s="148">
        <f t="shared" si="18"/>
        <v>1</v>
      </c>
      <c r="H646" s="148">
        <f t="shared" si="19"/>
        <v>1</v>
      </c>
      <c r="I646" s="160"/>
    </row>
    <row r="647" spans="1:9">
      <c r="A647" s="108" t="s">
        <v>2717</v>
      </c>
      <c r="B647" s="109" t="s">
        <v>2718</v>
      </c>
      <c r="C647" s="146"/>
      <c r="D647" s="146"/>
      <c r="E647" s="142">
        <v>1</v>
      </c>
      <c r="F647" s="146">
        <v>1</v>
      </c>
      <c r="G647" s="148">
        <f t="shared" si="18"/>
        <v>1</v>
      </c>
      <c r="H647" s="148">
        <f t="shared" si="19"/>
        <v>1</v>
      </c>
      <c r="I647" s="160"/>
    </row>
    <row r="648" spans="1:9">
      <c r="A648" s="108" t="s">
        <v>5930</v>
      </c>
      <c r="B648" s="109" t="s">
        <v>5931</v>
      </c>
      <c r="C648" s="146"/>
      <c r="D648" s="146"/>
      <c r="E648" s="142">
        <v>1</v>
      </c>
      <c r="F648" s="146">
        <v>1</v>
      </c>
      <c r="G648" s="148">
        <f t="shared" si="18"/>
        <v>1</v>
      </c>
      <c r="H648" s="148">
        <f t="shared" si="19"/>
        <v>1</v>
      </c>
      <c r="I648" s="160"/>
    </row>
    <row r="649" spans="1:9">
      <c r="A649" s="108" t="s">
        <v>3114</v>
      </c>
      <c r="B649" s="109" t="s">
        <v>3115</v>
      </c>
      <c r="C649" s="146"/>
      <c r="D649" s="146"/>
      <c r="E649" s="142">
        <v>1</v>
      </c>
      <c r="F649" s="146">
        <v>1</v>
      </c>
      <c r="G649" s="148">
        <f t="shared" ref="G649:G698" si="20">C649+E649</f>
        <v>1</v>
      </c>
      <c r="H649" s="148">
        <f t="shared" ref="H649:H698" si="21">D649+F649</f>
        <v>1</v>
      </c>
      <c r="I649" s="160"/>
    </row>
    <row r="650" spans="1:9">
      <c r="A650" s="108" t="s">
        <v>2735</v>
      </c>
      <c r="B650" s="109" t="s">
        <v>2736</v>
      </c>
      <c r="C650" s="146"/>
      <c r="D650" s="146"/>
      <c r="E650" s="142">
        <v>1</v>
      </c>
      <c r="F650" s="146">
        <v>1</v>
      </c>
      <c r="G650" s="148">
        <f t="shared" si="20"/>
        <v>1</v>
      </c>
      <c r="H650" s="148">
        <f t="shared" si="21"/>
        <v>1</v>
      </c>
      <c r="I650" s="160"/>
    </row>
    <row r="651" spans="1:9">
      <c r="A651" s="108" t="s">
        <v>6329</v>
      </c>
      <c r="B651" s="109" t="s">
        <v>6330</v>
      </c>
      <c r="C651" s="146"/>
      <c r="D651" s="146"/>
      <c r="E651" s="142">
        <v>1</v>
      </c>
      <c r="F651" s="146">
        <v>1</v>
      </c>
      <c r="G651" s="148">
        <f t="shared" si="20"/>
        <v>1</v>
      </c>
      <c r="H651" s="148">
        <f t="shared" si="21"/>
        <v>1</v>
      </c>
      <c r="I651" s="160"/>
    </row>
    <row r="652" spans="1:9">
      <c r="A652" s="108" t="s">
        <v>6331</v>
      </c>
      <c r="B652" s="109" t="s">
        <v>6332</v>
      </c>
      <c r="C652" s="146"/>
      <c r="D652" s="146"/>
      <c r="E652" s="142">
        <v>1</v>
      </c>
      <c r="F652" s="146">
        <v>1</v>
      </c>
      <c r="G652" s="148">
        <f t="shared" si="20"/>
        <v>1</v>
      </c>
      <c r="H652" s="148">
        <f t="shared" si="21"/>
        <v>1</v>
      </c>
      <c r="I652" s="160"/>
    </row>
    <row r="653" spans="1:9" ht="24">
      <c r="A653" s="108" t="s">
        <v>4023</v>
      </c>
      <c r="B653" s="109" t="s">
        <v>4024</v>
      </c>
      <c r="C653" s="146"/>
      <c r="D653" s="146"/>
      <c r="E653" s="142">
        <v>5</v>
      </c>
      <c r="F653" s="146">
        <v>5</v>
      </c>
      <c r="G653" s="148">
        <f t="shared" si="20"/>
        <v>5</v>
      </c>
      <c r="H653" s="148">
        <f t="shared" si="21"/>
        <v>5</v>
      </c>
      <c r="I653" s="160"/>
    </row>
    <row r="654" spans="1:9" ht="24">
      <c r="A654" s="108" t="s">
        <v>4025</v>
      </c>
      <c r="B654" s="109" t="s">
        <v>4026</v>
      </c>
      <c r="C654" s="146"/>
      <c r="D654" s="146"/>
      <c r="E654" s="142">
        <v>2</v>
      </c>
      <c r="F654" s="146">
        <v>3</v>
      </c>
      <c r="G654" s="148">
        <f t="shared" si="20"/>
        <v>2</v>
      </c>
      <c r="H654" s="148">
        <f t="shared" si="21"/>
        <v>3</v>
      </c>
      <c r="I654" s="160"/>
    </row>
    <row r="655" spans="1:9" ht="24">
      <c r="A655" s="108" t="s">
        <v>4031</v>
      </c>
      <c r="B655" s="109" t="s">
        <v>4032</v>
      </c>
      <c r="C655" s="146"/>
      <c r="D655" s="146"/>
      <c r="E655" s="142">
        <v>5</v>
      </c>
      <c r="F655" s="146">
        <v>4</v>
      </c>
      <c r="G655" s="148">
        <f t="shared" si="20"/>
        <v>5</v>
      </c>
      <c r="H655" s="148">
        <f t="shared" si="21"/>
        <v>4</v>
      </c>
      <c r="I655" s="160"/>
    </row>
    <row r="656" spans="1:9">
      <c r="A656" s="108" t="s">
        <v>3209</v>
      </c>
      <c r="B656" s="109" t="s">
        <v>3210</v>
      </c>
      <c r="C656" s="146"/>
      <c r="D656" s="146"/>
      <c r="E656" s="142">
        <v>11</v>
      </c>
      <c r="F656" s="146">
        <v>12</v>
      </c>
      <c r="G656" s="148">
        <f t="shared" si="20"/>
        <v>11</v>
      </c>
      <c r="H656" s="148">
        <f t="shared" si="21"/>
        <v>12</v>
      </c>
      <c r="I656" s="160"/>
    </row>
    <row r="657" spans="1:9">
      <c r="A657" s="108" t="s">
        <v>2765</v>
      </c>
      <c r="B657" s="109" t="s">
        <v>2766</v>
      </c>
      <c r="C657" s="146"/>
      <c r="D657" s="146"/>
      <c r="E657" s="142">
        <v>6</v>
      </c>
      <c r="F657" s="146">
        <v>7</v>
      </c>
      <c r="G657" s="148">
        <f t="shared" si="20"/>
        <v>6</v>
      </c>
      <c r="H657" s="148">
        <f t="shared" si="21"/>
        <v>7</v>
      </c>
      <c r="I657" s="160"/>
    </row>
    <row r="658" spans="1:9">
      <c r="A658" s="108" t="s">
        <v>4037</v>
      </c>
      <c r="B658" s="109" t="s">
        <v>4038</v>
      </c>
      <c r="C658" s="146"/>
      <c r="D658" s="146"/>
      <c r="E658" s="142">
        <v>2</v>
      </c>
      <c r="F658" s="146">
        <v>3</v>
      </c>
      <c r="G658" s="148">
        <f t="shared" si="20"/>
        <v>2</v>
      </c>
      <c r="H658" s="148">
        <f t="shared" si="21"/>
        <v>3</v>
      </c>
      <c r="I658" s="160"/>
    </row>
    <row r="659" spans="1:9">
      <c r="A659" s="108" t="s">
        <v>2773</v>
      </c>
      <c r="B659" s="109" t="s">
        <v>2774</v>
      </c>
      <c r="C659" s="146"/>
      <c r="D659" s="146"/>
      <c r="E659" s="142">
        <v>1</v>
      </c>
      <c r="F659" s="146">
        <v>1</v>
      </c>
      <c r="G659" s="148">
        <f t="shared" si="20"/>
        <v>1</v>
      </c>
      <c r="H659" s="148">
        <f t="shared" si="21"/>
        <v>1</v>
      </c>
      <c r="I659" s="160"/>
    </row>
    <row r="660" spans="1:9">
      <c r="A660" s="108" t="s">
        <v>4045</v>
      </c>
      <c r="B660" s="109" t="s">
        <v>4046</v>
      </c>
      <c r="C660" s="146"/>
      <c r="D660" s="146"/>
      <c r="E660" s="142">
        <v>1</v>
      </c>
      <c r="F660" s="146">
        <v>1</v>
      </c>
      <c r="G660" s="148">
        <f t="shared" si="20"/>
        <v>1</v>
      </c>
      <c r="H660" s="148">
        <f t="shared" si="21"/>
        <v>1</v>
      </c>
      <c r="I660" s="160"/>
    </row>
    <row r="661" spans="1:9">
      <c r="A661" s="108" t="s">
        <v>2781</v>
      </c>
      <c r="B661" s="109" t="s">
        <v>2782</v>
      </c>
      <c r="C661" s="146"/>
      <c r="D661" s="146"/>
      <c r="E661" s="142">
        <v>2</v>
      </c>
      <c r="F661" s="146">
        <v>3</v>
      </c>
      <c r="G661" s="148">
        <f t="shared" si="20"/>
        <v>2</v>
      </c>
      <c r="H661" s="148">
        <f t="shared" si="21"/>
        <v>3</v>
      </c>
      <c r="I661" s="160"/>
    </row>
    <row r="662" spans="1:9">
      <c r="A662" s="108" t="s">
        <v>4049</v>
      </c>
      <c r="B662" s="109" t="s">
        <v>4050</v>
      </c>
      <c r="C662" s="146"/>
      <c r="D662" s="146"/>
      <c r="E662" s="142">
        <v>1</v>
      </c>
      <c r="F662" s="146">
        <v>1</v>
      </c>
      <c r="G662" s="148">
        <f t="shared" si="20"/>
        <v>1</v>
      </c>
      <c r="H662" s="148">
        <f t="shared" si="21"/>
        <v>1</v>
      </c>
      <c r="I662" s="160"/>
    </row>
    <row r="663" spans="1:9">
      <c r="A663" s="108" t="s">
        <v>4087</v>
      </c>
      <c r="B663" s="109" t="s">
        <v>4088</v>
      </c>
      <c r="C663" s="146"/>
      <c r="D663" s="146"/>
      <c r="E663" s="142">
        <v>1</v>
      </c>
      <c r="F663" s="146">
        <v>1</v>
      </c>
      <c r="G663" s="148">
        <f t="shared" si="20"/>
        <v>1</v>
      </c>
      <c r="H663" s="148">
        <f t="shared" si="21"/>
        <v>1</v>
      </c>
      <c r="I663" s="160"/>
    </row>
    <row r="664" spans="1:9">
      <c r="A664" s="108" t="s">
        <v>4113</v>
      </c>
      <c r="B664" s="109" t="s">
        <v>4114</v>
      </c>
      <c r="C664" s="146"/>
      <c r="D664" s="146"/>
      <c r="E664" s="142">
        <v>1</v>
      </c>
      <c r="F664" s="146">
        <v>1</v>
      </c>
      <c r="G664" s="148">
        <f t="shared" si="20"/>
        <v>1</v>
      </c>
      <c r="H664" s="148">
        <f t="shared" si="21"/>
        <v>1</v>
      </c>
      <c r="I664" s="160"/>
    </row>
    <row r="665" spans="1:9">
      <c r="A665" s="108" t="s">
        <v>4193</v>
      </c>
      <c r="B665" s="109" t="s">
        <v>4194</v>
      </c>
      <c r="C665" s="146"/>
      <c r="D665" s="146"/>
      <c r="E665" s="142">
        <v>2</v>
      </c>
      <c r="F665" s="146">
        <v>3</v>
      </c>
      <c r="G665" s="148">
        <f t="shared" si="20"/>
        <v>2</v>
      </c>
      <c r="H665" s="148">
        <f t="shared" si="21"/>
        <v>3</v>
      </c>
      <c r="I665" s="160"/>
    </row>
    <row r="666" spans="1:9">
      <c r="A666" s="108" t="s">
        <v>4195</v>
      </c>
      <c r="B666" s="109" t="s">
        <v>4196</v>
      </c>
      <c r="C666" s="146"/>
      <c r="D666" s="146"/>
      <c r="E666" s="142">
        <v>1</v>
      </c>
      <c r="F666" s="146">
        <v>1</v>
      </c>
      <c r="G666" s="148">
        <f t="shared" si="20"/>
        <v>1</v>
      </c>
      <c r="H666" s="148">
        <f t="shared" si="21"/>
        <v>1</v>
      </c>
      <c r="I666" s="160"/>
    </row>
    <row r="667" spans="1:9">
      <c r="A667" s="108" t="s">
        <v>3200</v>
      </c>
      <c r="B667" s="109" t="s">
        <v>3201</v>
      </c>
      <c r="C667" s="146"/>
      <c r="D667" s="146"/>
      <c r="E667" s="142">
        <v>5</v>
      </c>
      <c r="F667" s="146">
        <v>5</v>
      </c>
      <c r="G667" s="148">
        <f t="shared" si="20"/>
        <v>5</v>
      </c>
      <c r="H667" s="148">
        <f t="shared" si="21"/>
        <v>5</v>
      </c>
      <c r="I667" s="160"/>
    </row>
    <row r="668" spans="1:9">
      <c r="A668" s="108" t="s">
        <v>4214</v>
      </c>
      <c r="B668" s="109" t="s">
        <v>4215</v>
      </c>
      <c r="C668" s="146"/>
      <c r="D668" s="146"/>
      <c r="E668" s="142">
        <v>2</v>
      </c>
      <c r="F668" s="146">
        <v>3</v>
      </c>
      <c r="G668" s="148">
        <f t="shared" si="20"/>
        <v>2</v>
      </c>
      <c r="H668" s="148">
        <f t="shared" si="21"/>
        <v>3</v>
      </c>
      <c r="I668" s="160"/>
    </row>
    <row r="669" spans="1:9">
      <c r="A669" s="108" t="s">
        <v>2833</v>
      </c>
      <c r="B669" s="109" t="s">
        <v>2834</v>
      </c>
      <c r="C669" s="146"/>
      <c r="D669" s="146"/>
      <c r="E669" s="142">
        <v>1</v>
      </c>
      <c r="F669" s="146">
        <v>1</v>
      </c>
      <c r="G669" s="148">
        <f t="shared" si="20"/>
        <v>1</v>
      </c>
      <c r="H669" s="148">
        <f t="shared" si="21"/>
        <v>1</v>
      </c>
      <c r="I669" s="160"/>
    </row>
    <row r="670" spans="1:9">
      <c r="A670" s="108" t="s">
        <v>3130</v>
      </c>
      <c r="B670" s="109" t="s">
        <v>3131</v>
      </c>
      <c r="C670" s="146"/>
      <c r="D670" s="146"/>
      <c r="E670" s="142">
        <v>2</v>
      </c>
      <c r="F670" s="146">
        <v>3</v>
      </c>
      <c r="G670" s="148">
        <f t="shared" si="20"/>
        <v>2</v>
      </c>
      <c r="H670" s="148">
        <f t="shared" si="21"/>
        <v>3</v>
      </c>
      <c r="I670" s="160"/>
    </row>
    <row r="671" spans="1:9">
      <c r="A671" s="108" t="s">
        <v>3134</v>
      </c>
      <c r="B671" s="109" t="s">
        <v>3135</v>
      </c>
      <c r="C671" s="146"/>
      <c r="D671" s="146"/>
      <c r="E671" s="142">
        <v>1</v>
      </c>
      <c r="F671" s="146">
        <v>1</v>
      </c>
      <c r="G671" s="148">
        <f t="shared" si="20"/>
        <v>1</v>
      </c>
      <c r="H671" s="148">
        <f t="shared" si="21"/>
        <v>1</v>
      </c>
      <c r="I671" s="160"/>
    </row>
    <row r="672" spans="1:9">
      <c r="A672" s="108" t="s">
        <v>2849</v>
      </c>
      <c r="B672" s="109" t="s">
        <v>2850</v>
      </c>
      <c r="C672" s="146"/>
      <c r="D672" s="146"/>
      <c r="E672" s="142">
        <v>1</v>
      </c>
      <c r="F672" s="146">
        <v>1</v>
      </c>
      <c r="G672" s="148">
        <f t="shared" si="20"/>
        <v>1</v>
      </c>
      <c r="H672" s="148">
        <f t="shared" si="21"/>
        <v>1</v>
      </c>
      <c r="I672" s="160"/>
    </row>
    <row r="673" spans="1:9">
      <c r="A673" s="108" t="s">
        <v>3136</v>
      </c>
      <c r="B673" s="109" t="s">
        <v>3137</v>
      </c>
      <c r="C673" s="146"/>
      <c r="D673" s="146"/>
      <c r="E673" s="142">
        <v>1</v>
      </c>
      <c r="F673" s="146">
        <v>1</v>
      </c>
      <c r="G673" s="148">
        <f t="shared" si="20"/>
        <v>1</v>
      </c>
      <c r="H673" s="148">
        <f t="shared" si="21"/>
        <v>1</v>
      </c>
      <c r="I673" s="160"/>
    </row>
    <row r="674" spans="1:9" ht="24">
      <c r="A674" s="108" t="s">
        <v>3138</v>
      </c>
      <c r="B674" s="109" t="s">
        <v>3139</v>
      </c>
      <c r="C674" s="146"/>
      <c r="D674" s="146"/>
      <c r="E674" s="142">
        <v>1</v>
      </c>
      <c r="F674" s="146">
        <v>1</v>
      </c>
      <c r="G674" s="148">
        <f t="shared" si="20"/>
        <v>1</v>
      </c>
      <c r="H674" s="148">
        <f t="shared" si="21"/>
        <v>1</v>
      </c>
      <c r="I674" s="160"/>
    </row>
    <row r="675" spans="1:9">
      <c r="A675" s="108" t="s">
        <v>3777</v>
      </c>
      <c r="B675" s="109" t="s">
        <v>3778</v>
      </c>
      <c r="C675" s="146"/>
      <c r="D675" s="146"/>
      <c r="E675" s="142">
        <v>1</v>
      </c>
      <c r="F675" s="146">
        <v>1</v>
      </c>
      <c r="G675" s="148">
        <f t="shared" si="20"/>
        <v>1</v>
      </c>
      <c r="H675" s="148">
        <f t="shared" si="21"/>
        <v>1</v>
      </c>
      <c r="I675" s="160"/>
    </row>
    <row r="676" spans="1:9">
      <c r="A676" s="108" t="s">
        <v>4322</v>
      </c>
      <c r="B676" s="109" t="s">
        <v>4323</v>
      </c>
      <c r="C676" s="146"/>
      <c r="D676" s="146"/>
      <c r="E676" s="142">
        <v>1</v>
      </c>
      <c r="F676" s="146">
        <v>1</v>
      </c>
      <c r="G676" s="148">
        <f t="shared" si="20"/>
        <v>1</v>
      </c>
      <c r="H676" s="148">
        <f t="shared" si="21"/>
        <v>1</v>
      </c>
      <c r="I676" s="160"/>
    </row>
    <row r="677" spans="1:9">
      <c r="A677" s="108" t="s">
        <v>4324</v>
      </c>
      <c r="B677" s="109" t="s">
        <v>4325</v>
      </c>
      <c r="C677" s="146"/>
      <c r="D677" s="146"/>
      <c r="E677" s="142">
        <v>1</v>
      </c>
      <c r="F677" s="146">
        <v>1</v>
      </c>
      <c r="G677" s="148">
        <f t="shared" si="20"/>
        <v>1</v>
      </c>
      <c r="H677" s="148">
        <f t="shared" si="21"/>
        <v>1</v>
      </c>
      <c r="I677" s="160"/>
    </row>
    <row r="678" spans="1:9">
      <c r="A678" s="108" t="s">
        <v>4326</v>
      </c>
      <c r="B678" s="109" t="s">
        <v>4327</v>
      </c>
      <c r="C678" s="146"/>
      <c r="D678" s="146"/>
      <c r="E678" s="142">
        <v>1</v>
      </c>
      <c r="F678" s="146">
        <v>1</v>
      </c>
      <c r="G678" s="148">
        <f t="shared" si="20"/>
        <v>1</v>
      </c>
      <c r="H678" s="148">
        <f t="shared" si="21"/>
        <v>1</v>
      </c>
      <c r="I678" s="160"/>
    </row>
    <row r="679" spans="1:9">
      <c r="A679" s="108" t="s">
        <v>4237</v>
      </c>
      <c r="B679" s="109" t="s">
        <v>4238</v>
      </c>
      <c r="C679" s="146"/>
      <c r="D679" s="146"/>
      <c r="E679" s="142">
        <v>2</v>
      </c>
      <c r="F679" s="146">
        <v>3</v>
      </c>
      <c r="G679" s="148">
        <f t="shared" si="20"/>
        <v>2</v>
      </c>
      <c r="H679" s="148">
        <f t="shared" si="21"/>
        <v>3</v>
      </c>
      <c r="I679" s="160"/>
    </row>
    <row r="680" spans="1:9">
      <c r="A680" s="108" t="s">
        <v>4239</v>
      </c>
      <c r="B680" s="109" t="s">
        <v>4240</v>
      </c>
      <c r="C680" s="146"/>
      <c r="D680" s="146"/>
      <c r="E680" s="142">
        <v>4</v>
      </c>
      <c r="F680" s="146">
        <v>4</v>
      </c>
      <c r="G680" s="148">
        <f t="shared" si="20"/>
        <v>4</v>
      </c>
      <c r="H680" s="148">
        <f t="shared" si="21"/>
        <v>4</v>
      </c>
      <c r="I680" s="160"/>
    </row>
    <row r="681" spans="1:9">
      <c r="A681" s="108" t="s">
        <v>4243</v>
      </c>
      <c r="B681" s="109" t="s">
        <v>4244</v>
      </c>
      <c r="C681" s="146"/>
      <c r="D681" s="146"/>
      <c r="E681" s="142">
        <v>2</v>
      </c>
      <c r="F681" s="146">
        <v>1</v>
      </c>
      <c r="G681" s="148">
        <f t="shared" si="20"/>
        <v>2</v>
      </c>
      <c r="H681" s="148">
        <f t="shared" si="21"/>
        <v>1</v>
      </c>
      <c r="I681" s="160"/>
    </row>
    <row r="682" spans="1:9">
      <c r="A682" s="108" t="s">
        <v>3507</v>
      </c>
      <c r="B682" s="109" t="s">
        <v>3508</v>
      </c>
      <c r="C682" s="146"/>
      <c r="D682" s="146"/>
      <c r="E682" s="142">
        <v>1</v>
      </c>
      <c r="F682" s="146">
        <v>1</v>
      </c>
      <c r="G682" s="148">
        <f t="shared" si="20"/>
        <v>1</v>
      </c>
      <c r="H682" s="148">
        <f t="shared" si="21"/>
        <v>1</v>
      </c>
      <c r="I682" s="160"/>
    </row>
    <row r="683" spans="1:9">
      <c r="A683" s="108" t="s">
        <v>4255</v>
      </c>
      <c r="B683" s="109" t="s">
        <v>4256</v>
      </c>
      <c r="C683" s="146"/>
      <c r="D683" s="146"/>
      <c r="E683" s="142">
        <v>1</v>
      </c>
      <c r="F683" s="146">
        <v>1</v>
      </c>
      <c r="G683" s="148">
        <f t="shared" si="20"/>
        <v>1</v>
      </c>
      <c r="H683" s="148">
        <f t="shared" si="21"/>
        <v>1</v>
      </c>
      <c r="I683" s="160"/>
    </row>
    <row r="684" spans="1:9">
      <c r="A684" s="108" t="s">
        <v>3835</v>
      </c>
      <c r="B684" s="109" t="s">
        <v>3836</v>
      </c>
      <c r="C684" s="146"/>
      <c r="D684" s="146"/>
      <c r="E684" s="142">
        <v>1</v>
      </c>
      <c r="F684" s="146">
        <v>1</v>
      </c>
      <c r="G684" s="148">
        <f t="shared" si="20"/>
        <v>1</v>
      </c>
      <c r="H684" s="148">
        <f t="shared" si="21"/>
        <v>1</v>
      </c>
      <c r="I684" s="160"/>
    </row>
    <row r="685" spans="1:9" ht="24">
      <c r="A685" s="108" t="s">
        <v>3717</v>
      </c>
      <c r="B685" s="109" t="s">
        <v>3718</v>
      </c>
      <c r="C685" s="146"/>
      <c r="D685" s="146"/>
      <c r="E685" s="142">
        <v>1</v>
      </c>
      <c r="F685" s="146">
        <v>1</v>
      </c>
      <c r="G685" s="148">
        <f t="shared" si="20"/>
        <v>1</v>
      </c>
      <c r="H685" s="148">
        <f t="shared" si="21"/>
        <v>1</v>
      </c>
      <c r="I685" s="160"/>
    </row>
    <row r="686" spans="1:9">
      <c r="A686" s="108" t="s">
        <v>3859</v>
      </c>
      <c r="B686" s="109" t="s">
        <v>3860</v>
      </c>
      <c r="C686" s="146"/>
      <c r="D686" s="146"/>
      <c r="E686" s="142">
        <v>1</v>
      </c>
      <c r="F686" s="146">
        <v>1</v>
      </c>
      <c r="G686" s="148">
        <f t="shared" si="20"/>
        <v>1</v>
      </c>
      <c r="H686" s="148">
        <f t="shared" si="21"/>
        <v>1</v>
      </c>
      <c r="I686" s="160"/>
    </row>
    <row r="687" spans="1:9" ht="24">
      <c r="A687" s="108" t="s">
        <v>3885</v>
      </c>
      <c r="B687" s="109" t="s">
        <v>3886</v>
      </c>
      <c r="C687" s="146"/>
      <c r="D687" s="146"/>
      <c r="E687" s="142">
        <v>3</v>
      </c>
      <c r="F687" s="146">
        <v>3</v>
      </c>
      <c r="G687" s="148">
        <f t="shared" si="20"/>
        <v>3</v>
      </c>
      <c r="H687" s="148">
        <f t="shared" si="21"/>
        <v>3</v>
      </c>
      <c r="I687" s="160"/>
    </row>
    <row r="688" spans="1:9">
      <c r="A688" s="108" t="s">
        <v>2871</v>
      </c>
      <c r="B688" s="109" t="s">
        <v>2872</v>
      </c>
      <c r="C688" s="146"/>
      <c r="D688" s="146"/>
      <c r="E688" s="142">
        <v>1</v>
      </c>
      <c r="F688" s="146">
        <v>1</v>
      </c>
      <c r="G688" s="148">
        <f t="shared" si="20"/>
        <v>1</v>
      </c>
      <c r="H688" s="148">
        <f t="shared" si="21"/>
        <v>1</v>
      </c>
      <c r="I688" s="160"/>
    </row>
    <row r="689" spans="1:9" ht="24">
      <c r="A689" s="108" t="s">
        <v>2887</v>
      </c>
      <c r="B689" s="109" t="s">
        <v>2888</v>
      </c>
      <c r="C689" s="146"/>
      <c r="D689" s="146"/>
      <c r="E689" s="142">
        <v>2</v>
      </c>
      <c r="F689" s="146">
        <v>3</v>
      </c>
      <c r="G689" s="148">
        <f t="shared" si="20"/>
        <v>2</v>
      </c>
      <c r="H689" s="148">
        <f t="shared" si="21"/>
        <v>3</v>
      </c>
      <c r="I689" s="160"/>
    </row>
    <row r="690" spans="1:9">
      <c r="A690" s="108" t="s">
        <v>3597</v>
      </c>
      <c r="B690" s="109" t="s">
        <v>3598</v>
      </c>
      <c r="C690" s="146"/>
      <c r="D690" s="146"/>
      <c r="E690" s="142">
        <v>4</v>
      </c>
      <c r="F690" s="146">
        <v>4</v>
      </c>
      <c r="G690" s="148">
        <f t="shared" si="20"/>
        <v>4</v>
      </c>
      <c r="H690" s="148">
        <f t="shared" si="21"/>
        <v>4</v>
      </c>
      <c r="I690" s="160"/>
    </row>
    <row r="691" spans="1:9">
      <c r="A691" s="108" t="s">
        <v>5078</v>
      </c>
      <c r="B691" s="109" t="s">
        <v>5079</v>
      </c>
      <c r="C691" s="146"/>
      <c r="D691" s="146"/>
      <c r="E691" s="142">
        <v>1</v>
      </c>
      <c r="F691" s="146">
        <v>1</v>
      </c>
      <c r="G691" s="148">
        <f t="shared" si="20"/>
        <v>1</v>
      </c>
      <c r="H691" s="148">
        <f t="shared" si="21"/>
        <v>1</v>
      </c>
      <c r="I691" s="160"/>
    </row>
    <row r="692" spans="1:9">
      <c r="A692" s="108" t="s">
        <v>2919</v>
      </c>
      <c r="B692" s="109" t="s">
        <v>2920</v>
      </c>
      <c r="C692" s="146"/>
      <c r="D692" s="146"/>
      <c r="E692" s="142">
        <v>1</v>
      </c>
      <c r="F692" s="146">
        <v>1</v>
      </c>
      <c r="G692" s="148">
        <f t="shared" si="20"/>
        <v>1</v>
      </c>
      <c r="H692" s="148">
        <f t="shared" si="21"/>
        <v>1</v>
      </c>
      <c r="I692" s="160"/>
    </row>
    <row r="693" spans="1:9">
      <c r="A693" s="108" t="s">
        <v>2923</v>
      </c>
      <c r="B693" s="109" t="s">
        <v>2924</v>
      </c>
      <c r="C693" s="146"/>
      <c r="D693" s="146"/>
      <c r="E693" s="142">
        <v>4</v>
      </c>
      <c r="F693" s="146">
        <v>4</v>
      </c>
      <c r="G693" s="148">
        <f t="shared" si="20"/>
        <v>4</v>
      </c>
      <c r="H693" s="148">
        <f t="shared" si="21"/>
        <v>4</v>
      </c>
      <c r="I693" s="160"/>
    </row>
    <row r="694" spans="1:9">
      <c r="A694" s="108" t="s">
        <v>2929</v>
      </c>
      <c r="B694" s="109" t="s">
        <v>2930</v>
      </c>
      <c r="C694" s="146"/>
      <c r="D694" s="146"/>
      <c r="E694" s="142">
        <v>4</v>
      </c>
      <c r="F694" s="146">
        <v>4</v>
      </c>
      <c r="G694" s="148">
        <f t="shared" si="20"/>
        <v>4</v>
      </c>
      <c r="H694" s="148">
        <f t="shared" si="21"/>
        <v>4</v>
      </c>
      <c r="I694" s="160"/>
    </row>
    <row r="695" spans="1:9">
      <c r="A695" s="108" t="s">
        <v>5084</v>
      </c>
      <c r="B695" s="109" t="s">
        <v>5085</v>
      </c>
      <c r="C695" s="146"/>
      <c r="D695" s="146"/>
      <c r="E695" s="142">
        <v>1</v>
      </c>
      <c r="F695" s="146">
        <v>1</v>
      </c>
      <c r="G695" s="148">
        <f t="shared" si="20"/>
        <v>1</v>
      </c>
      <c r="H695" s="148">
        <f t="shared" si="21"/>
        <v>1</v>
      </c>
      <c r="I695" s="160"/>
    </row>
    <row r="696" spans="1:9">
      <c r="A696" s="108" t="s">
        <v>3671</v>
      </c>
      <c r="B696" s="109" t="s">
        <v>3672</v>
      </c>
      <c r="C696" s="146"/>
      <c r="D696" s="146"/>
      <c r="E696" s="142">
        <v>2</v>
      </c>
      <c r="F696" s="146">
        <v>3</v>
      </c>
      <c r="G696" s="148">
        <f t="shared" si="20"/>
        <v>2</v>
      </c>
      <c r="H696" s="148">
        <f t="shared" si="21"/>
        <v>3</v>
      </c>
      <c r="I696" s="160"/>
    </row>
    <row r="697" spans="1:9">
      <c r="A697" s="108" t="s">
        <v>3174</v>
      </c>
      <c r="B697" s="109" t="s">
        <v>3175</v>
      </c>
      <c r="C697" s="146"/>
      <c r="D697" s="146"/>
      <c r="E697" s="142">
        <v>1</v>
      </c>
      <c r="F697" s="146">
        <v>1</v>
      </c>
      <c r="G697" s="148">
        <f t="shared" si="20"/>
        <v>1</v>
      </c>
      <c r="H697" s="148">
        <f t="shared" si="21"/>
        <v>1</v>
      </c>
      <c r="I697" s="160"/>
    </row>
    <row r="698" spans="1:9" ht="24">
      <c r="A698" s="108" t="s">
        <v>2973</v>
      </c>
      <c r="B698" s="109" t="s">
        <v>2974</v>
      </c>
      <c r="C698" s="146"/>
      <c r="D698" s="146"/>
      <c r="E698" s="142">
        <v>2</v>
      </c>
      <c r="F698" s="146">
        <v>3</v>
      </c>
      <c r="G698" s="148">
        <f t="shared" si="20"/>
        <v>2</v>
      </c>
      <c r="H698" s="148">
        <f t="shared" si="21"/>
        <v>3</v>
      </c>
      <c r="I698" s="160"/>
    </row>
    <row r="699" spans="1:9">
      <c r="A699" s="201"/>
      <c r="B699" s="202" t="s">
        <v>15</v>
      </c>
      <c r="C699" s="122"/>
      <c r="D699" s="122"/>
      <c r="E699" s="122">
        <f t="shared" ref="E699:H699" si="22">SUM(E9:E698)</f>
        <v>5421</v>
      </c>
      <c r="F699" s="122">
        <f t="shared" si="22"/>
        <v>5712</v>
      </c>
      <c r="G699" s="122">
        <f t="shared" si="22"/>
        <v>5421</v>
      </c>
      <c r="H699" s="122">
        <f t="shared" si="22"/>
        <v>5712</v>
      </c>
      <c r="I699" s="203"/>
    </row>
    <row r="700" spans="1:9">
      <c r="A700" s="3608" t="s">
        <v>2106</v>
      </c>
      <c r="B700" s="3609"/>
      <c r="C700" s="102"/>
      <c r="D700" s="102"/>
      <c r="E700" s="146"/>
      <c r="F700" s="146"/>
      <c r="G700" s="148"/>
      <c r="H700" s="148"/>
      <c r="I700" s="159"/>
    </row>
    <row r="701" spans="1:9">
      <c r="A701" s="153" t="s">
        <v>3060</v>
      </c>
      <c r="B701" s="154" t="s">
        <v>3061</v>
      </c>
      <c r="C701" s="146">
        <v>0</v>
      </c>
      <c r="D701" s="146">
        <v>0</v>
      </c>
      <c r="E701" s="146">
        <v>10</v>
      </c>
      <c r="F701" s="146">
        <v>11</v>
      </c>
      <c r="G701" s="148">
        <f t="shared" ref="G701:G764" si="23">C701+E701</f>
        <v>10</v>
      </c>
      <c r="H701" s="148">
        <f t="shared" ref="H701:H764" si="24">D701+F701</f>
        <v>11</v>
      </c>
      <c r="I701" s="160"/>
    </row>
    <row r="702" spans="1:9">
      <c r="A702" s="153" t="s">
        <v>3066</v>
      </c>
      <c r="B702" s="154" t="s">
        <v>3067</v>
      </c>
      <c r="C702" s="146">
        <v>2</v>
      </c>
      <c r="D702" s="146">
        <v>1</v>
      </c>
      <c r="E702" s="146">
        <v>9</v>
      </c>
      <c r="F702" s="146">
        <v>9</v>
      </c>
      <c r="G702" s="148">
        <f t="shared" si="23"/>
        <v>11</v>
      </c>
      <c r="H702" s="148">
        <f t="shared" si="24"/>
        <v>10</v>
      </c>
      <c r="I702" s="160"/>
    </row>
    <row r="703" spans="1:9">
      <c r="A703" s="153" t="s">
        <v>2107</v>
      </c>
      <c r="B703" s="154" t="s">
        <v>2108</v>
      </c>
      <c r="C703" s="146">
        <v>1</v>
      </c>
      <c r="D703" s="146">
        <v>1</v>
      </c>
      <c r="E703" s="146">
        <v>40</v>
      </c>
      <c r="F703" s="146">
        <v>40</v>
      </c>
      <c r="G703" s="148">
        <f t="shared" si="23"/>
        <v>41</v>
      </c>
      <c r="H703" s="148">
        <f t="shared" si="24"/>
        <v>41</v>
      </c>
      <c r="I703" s="160"/>
    </row>
    <row r="704" spans="1:9">
      <c r="A704" s="153" t="s">
        <v>3078</v>
      </c>
      <c r="B704" s="154" t="s">
        <v>3079</v>
      </c>
      <c r="C704" s="146">
        <v>0</v>
      </c>
      <c r="D704" s="146">
        <v>0</v>
      </c>
      <c r="E704" s="146">
        <v>0</v>
      </c>
      <c r="F704" s="146">
        <v>1</v>
      </c>
      <c r="G704" s="148">
        <f t="shared" si="23"/>
        <v>0</v>
      </c>
      <c r="H704" s="148">
        <f t="shared" si="24"/>
        <v>1</v>
      </c>
      <c r="I704" s="160"/>
    </row>
    <row r="705" spans="1:9">
      <c r="A705" s="153" t="s">
        <v>7513</v>
      </c>
      <c r="B705" s="154" t="s">
        <v>7514</v>
      </c>
      <c r="C705" s="146">
        <v>0</v>
      </c>
      <c r="D705" s="146">
        <v>0</v>
      </c>
      <c r="E705" s="146">
        <v>0</v>
      </c>
      <c r="F705" s="146">
        <v>1</v>
      </c>
      <c r="G705" s="148">
        <f t="shared" si="23"/>
        <v>0</v>
      </c>
      <c r="H705" s="148">
        <f t="shared" si="24"/>
        <v>1</v>
      </c>
      <c r="I705" s="160"/>
    </row>
    <row r="706" spans="1:9" ht="24">
      <c r="A706" s="153" t="s">
        <v>5421</v>
      </c>
      <c r="B706" s="154" t="s">
        <v>5422</v>
      </c>
      <c r="C706" s="146">
        <v>0</v>
      </c>
      <c r="D706" s="146">
        <v>0</v>
      </c>
      <c r="E706" s="146">
        <v>0</v>
      </c>
      <c r="F706" s="146">
        <v>1</v>
      </c>
      <c r="G706" s="148">
        <f t="shared" si="23"/>
        <v>0</v>
      </c>
      <c r="H706" s="148">
        <f t="shared" si="24"/>
        <v>1</v>
      </c>
      <c r="I706" s="160"/>
    </row>
    <row r="707" spans="1:9">
      <c r="A707" s="153" t="s">
        <v>2217</v>
      </c>
      <c r="B707" s="154" t="s">
        <v>2218</v>
      </c>
      <c r="C707" s="146">
        <v>0</v>
      </c>
      <c r="D707" s="146">
        <v>0</v>
      </c>
      <c r="E707" s="146">
        <v>0</v>
      </c>
      <c r="F707" s="146">
        <v>1</v>
      </c>
      <c r="G707" s="148">
        <f t="shared" si="23"/>
        <v>0</v>
      </c>
      <c r="H707" s="148">
        <f t="shared" si="24"/>
        <v>1</v>
      </c>
      <c r="I707" s="160"/>
    </row>
    <row r="708" spans="1:9" ht="24">
      <c r="A708" s="153" t="s">
        <v>5441</v>
      </c>
      <c r="B708" s="154" t="s">
        <v>5442</v>
      </c>
      <c r="C708" s="146">
        <v>0</v>
      </c>
      <c r="D708" s="146">
        <v>0</v>
      </c>
      <c r="E708" s="146">
        <v>0</v>
      </c>
      <c r="F708" s="146">
        <v>1</v>
      </c>
      <c r="G708" s="148">
        <f t="shared" si="23"/>
        <v>0</v>
      </c>
      <c r="H708" s="148">
        <f t="shared" si="24"/>
        <v>1</v>
      </c>
      <c r="I708" s="160"/>
    </row>
    <row r="709" spans="1:9">
      <c r="A709" s="153" t="s">
        <v>5451</v>
      </c>
      <c r="B709" s="154" t="s">
        <v>5452</v>
      </c>
      <c r="C709" s="146">
        <v>0</v>
      </c>
      <c r="D709" s="146">
        <v>0</v>
      </c>
      <c r="E709" s="146">
        <v>0</v>
      </c>
      <c r="F709" s="146">
        <v>1</v>
      </c>
      <c r="G709" s="148">
        <f t="shared" si="23"/>
        <v>0</v>
      </c>
      <c r="H709" s="148">
        <f t="shared" si="24"/>
        <v>1</v>
      </c>
      <c r="I709" s="160"/>
    </row>
    <row r="710" spans="1:9">
      <c r="A710" s="153" t="s">
        <v>7005</v>
      </c>
      <c r="B710" s="154" t="s">
        <v>7006</v>
      </c>
      <c r="C710" s="146">
        <v>0</v>
      </c>
      <c r="D710" s="146">
        <v>0</v>
      </c>
      <c r="E710" s="146">
        <v>0</v>
      </c>
      <c r="F710" s="146">
        <v>1</v>
      </c>
      <c r="G710" s="148">
        <f t="shared" si="23"/>
        <v>0</v>
      </c>
      <c r="H710" s="148">
        <f t="shared" si="24"/>
        <v>1</v>
      </c>
      <c r="I710" s="160"/>
    </row>
    <row r="711" spans="1:9">
      <c r="A711" s="153" t="s">
        <v>7007</v>
      </c>
      <c r="B711" s="154" t="s">
        <v>7008</v>
      </c>
      <c r="C711" s="146">
        <v>1</v>
      </c>
      <c r="D711" s="146">
        <v>1</v>
      </c>
      <c r="E711" s="146">
        <v>0</v>
      </c>
      <c r="F711" s="146">
        <v>1</v>
      </c>
      <c r="G711" s="148">
        <f t="shared" si="23"/>
        <v>1</v>
      </c>
      <c r="H711" s="148">
        <f t="shared" si="24"/>
        <v>2</v>
      </c>
      <c r="I711" s="160"/>
    </row>
    <row r="712" spans="1:9">
      <c r="A712" s="153" t="s">
        <v>7013</v>
      </c>
      <c r="B712" s="154" t="s">
        <v>7014</v>
      </c>
      <c r="C712" s="146">
        <v>0</v>
      </c>
      <c r="D712" s="146">
        <v>0</v>
      </c>
      <c r="E712" s="146">
        <v>0</v>
      </c>
      <c r="F712" s="146">
        <v>1</v>
      </c>
      <c r="G712" s="148">
        <f t="shared" si="23"/>
        <v>0</v>
      </c>
      <c r="H712" s="148">
        <f t="shared" si="24"/>
        <v>1</v>
      </c>
      <c r="I712" s="160"/>
    </row>
    <row r="713" spans="1:9">
      <c r="A713" s="153" t="s">
        <v>7019</v>
      </c>
      <c r="B713" s="154" t="s">
        <v>7020</v>
      </c>
      <c r="C713" s="146">
        <v>0</v>
      </c>
      <c r="D713" s="146">
        <v>0</v>
      </c>
      <c r="E713" s="146">
        <v>0</v>
      </c>
      <c r="F713" s="146">
        <v>1</v>
      </c>
      <c r="G713" s="148">
        <f t="shared" si="23"/>
        <v>0</v>
      </c>
      <c r="H713" s="148">
        <f t="shared" si="24"/>
        <v>1</v>
      </c>
      <c r="I713" s="160"/>
    </row>
    <row r="714" spans="1:9">
      <c r="A714" s="153" t="s">
        <v>7021</v>
      </c>
      <c r="B714" s="154" t="s">
        <v>7022</v>
      </c>
      <c r="C714" s="146">
        <v>1</v>
      </c>
      <c r="D714" s="146">
        <v>1</v>
      </c>
      <c r="E714" s="146">
        <v>0</v>
      </c>
      <c r="F714" s="146">
        <v>1</v>
      </c>
      <c r="G714" s="148">
        <f t="shared" si="23"/>
        <v>1</v>
      </c>
      <c r="H714" s="148">
        <f t="shared" si="24"/>
        <v>2</v>
      </c>
      <c r="I714" s="160"/>
    </row>
    <row r="715" spans="1:9" ht="24">
      <c r="A715" s="151" t="s">
        <v>2267</v>
      </c>
      <c r="B715" s="152" t="s">
        <v>2268</v>
      </c>
      <c r="C715" s="146">
        <v>2</v>
      </c>
      <c r="D715" s="146">
        <v>3</v>
      </c>
      <c r="E715" s="146">
        <v>458</v>
      </c>
      <c r="F715" s="146">
        <v>413</v>
      </c>
      <c r="G715" s="148">
        <f t="shared" si="23"/>
        <v>460</v>
      </c>
      <c r="H715" s="148">
        <f t="shared" si="24"/>
        <v>416</v>
      </c>
      <c r="I715" s="160"/>
    </row>
    <row r="716" spans="1:9">
      <c r="A716" s="153" t="s">
        <v>5455</v>
      </c>
      <c r="B716" s="154" t="s">
        <v>5456</v>
      </c>
      <c r="C716" s="146">
        <v>0</v>
      </c>
      <c r="D716" s="146">
        <v>0</v>
      </c>
      <c r="E716" s="146">
        <v>0</v>
      </c>
      <c r="F716" s="146">
        <v>1</v>
      </c>
      <c r="G716" s="148">
        <f t="shared" si="23"/>
        <v>0</v>
      </c>
      <c r="H716" s="148">
        <f t="shared" si="24"/>
        <v>1</v>
      </c>
      <c r="I716" s="160"/>
    </row>
    <row r="717" spans="1:9" ht="36">
      <c r="A717" s="151" t="s">
        <v>2271</v>
      </c>
      <c r="B717" s="152" t="s">
        <v>2272</v>
      </c>
      <c r="C717" s="146">
        <v>0</v>
      </c>
      <c r="D717" s="146">
        <v>0</v>
      </c>
      <c r="E717" s="146">
        <v>0</v>
      </c>
      <c r="F717" s="146">
        <v>1</v>
      </c>
      <c r="G717" s="148">
        <f t="shared" si="23"/>
        <v>0</v>
      </c>
      <c r="H717" s="148">
        <f t="shared" si="24"/>
        <v>1</v>
      </c>
      <c r="I717" s="160"/>
    </row>
    <row r="718" spans="1:9" ht="24.75">
      <c r="A718" s="153" t="s">
        <v>6715</v>
      </c>
      <c r="B718" s="145" t="s">
        <v>6716</v>
      </c>
      <c r="C718" s="146">
        <v>0</v>
      </c>
      <c r="D718" s="146">
        <v>0</v>
      </c>
      <c r="E718" s="146">
        <v>0</v>
      </c>
      <c r="F718" s="146">
        <v>1</v>
      </c>
      <c r="G718" s="148">
        <f t="shared" si="23"/>
        <v>0</v>
      </c>
      <c r="H718" s="148">
        <f t="shared" si="24"/>
        <v>1</v>
      </c>
      <c r="I718" s="160"/>
    </row>
    <row r="719" spans="1:9">
      <c r="A719" s="204" t="s">
        <v>2273</v>
      </c>
      <c r="B719" s="152" t="s">
        <v>2274</v>
      </c>
      <c r="C719" s="146">
        <v>323</v>
      </c>
      <c r="D719" s="146">
        <v>245</v>
      </c>
      <c r="E719" s="146">
        <v>4109</v>
      </c>
      <c r="F719" s="146">
        <v>3769</v>
      </c>
      <c r="G719" s="148">
        <f t="shared" si="23"/>
        <v>4432</v>
      </c>
      <c r="H719" s="148">
        <f t="shared" si="24"/>
        <v>4014</v>
      </c>
      <c r="I719" s="160"/>
    </row>
    <row r="720" spans="1:9">
      <c r="A720" s="153" t="s">
        <v>7515</v>
      </c>
      <c r="B720" s="145" t="s">
        <v>6917</v>
      </c>
      <c r="C720" s="146">
        <v>0</v>
      </c>
      <c r="D720" s="146">
        <v>0</v>
      </c>
      <c r="E720" s="146">
        <v>1</v>
      </c>
      <c r="F720" s="146">
        <v>1</v>
      </c>
      <c r="G720" s="148">
        <f t="shared" si="23"/>
        <v>1</v>
      </c>
      <c r="H720" s="148">
        <f t="shared" si="24"/>
        <v>1</v>
      </c>
      <c r="I720" s="160"/>
    </row>
    <row r="721" spans="1:9">
      <c r="A721" s="144" t="s">
        <v>2275</v>
      </c>
      <c r="B721" s="22" t="s">
        <v>2276</v>
      </c>
      <c r="C721" s="146">
        <v>0</v>
      </c>
      <c r="D721" s="146">
        <v>0</v>
      </c>
      <c r="E721" s="146">
        <v>12961</v>
      </c>
      <c r="F721" s="146">
        <v>12667</v>
      </c>
      <c r="G721" s="148">
        <f t="shared" si="23"/>
        <v>12961</v>
      </c>
      <c r="H721" s="148">
        <f t="shared" si="24"/>
        <v>12667</v>
      </c>
      <c r="I721" s="160"/>
    </row>
    <row r="722" spans="1:9">
      <c r="A722" s="153" t="s">
        <v>2277</v>
      </c>
      <c r="B722" s="154" t="s">
        <v>2278</v>
      </c>
      <c r="C722" s="146">
        <v>0</v>
      </c>
      <c r="D722" s="146">
        <v>0</v>
      </c>
      <c r="E722" s="146">
        <v>0</v>
      </c>
      <c r="F722" s="146">
        <v>1</v>
      </c>
      <c r="G722" s="148">
        <f t="shared" si="23"/>
        <v>0</v>
      </c>
      <c r="H722" s="148">
        <f t="shared" si="24"/>
        <v>1</v>
      </c>
      <c r="I722" s="160"/>
    </row>
    <row r="723" spans="1:9">
      <c r="A723" s="144" t="s">
        <v>2279</v>
      </c>
      <c r="B723" s="22" t="s">
        <v>2280</v>
      </c>
      <c r="C723" s="146">
        <v>0</v>
      </c>
      <c r="D723" s="146">
        <v>0</v>
      </c>
      <c r="E723" s="146">
        <v>0</v>
      </c>
      <c r="F723" s="146">
        <v>1</v>
      </c>
      <c r="G723" s="148">
        <f t="shared" si="23"/>
        <v>0</v>
      </c>
      <c r="H723" s="148">
        <f t="shared" si="24"/>
        <v>1</v>
      </c>
      <c r="I723" s="160"/>
    </row>
    <row r="724" spans="1:9">
      <c r="A724" s="144" t="s">
        <v>3796</v>
      </c>
      <c r="B724" s="22" t="s">
        <v>3797</v>
      </c>
      <c r="C724" s="146">
        <v>0</v>
      </c>
      <c r="D724" s="146">
        <v>0</v>
      </c>
      <c r="E724" s="146">
        <v>0</v>
      </c>
      <c r="F724" s="146">
        <v>1</v>
      </c>
      <c r="G724" s="148">
        <f t="shared" si="23"/>
        <v>0</v>
      </c>
      <c r="H724" s="148">
        <f t="shared" si="24"/>
        <v>1</v>
      </c>
      <c r="I724" s="160"/>
    </row>
    <row r="725" spans="1:9">
      <c r="A725" s="144" t="s">
        <v>5378</v>
      </c>
      <c r="B725" s="22" t="s">
        <v>5379</v>
      </c>
      <c r="C725" s="146">
        <v>0</v>
      </c>
      <c r="D725" s="146">
        <v>0</v>
      </c>
      <c r="E725" s="146">
        <v>0</v>
      </c>
      <c r="F725" s="146">
        <v>1</v>
      </c>
      <c r="G725" s="148">
        <f t="shared" si="23"/>
        <v>0</v>
      </c>
      <c r="H725" s="148">
        <f t="shared" si="24"/>
        <v>1</v>
      </c>
      <c r="I725" s="160"/>
    </row>
    <row r="726" spans="1:9">
      <c r="A726" s="151" t="s">
        <v>7516</v>
      </c>
      <c r="B726" s="152" t="s">
        <v>5681</v>
      </c>
      <c r="C726" s="146">
        <v>0</v>
      </c>
      <c r="D726" s="146">
        <v>0</v>
      </c>
      <c r="E726" s="146">
        <v>0</v>
      </c>
      <c r="F726" s="146">
        <v>1</v>
      </c>
      <c r="G726" s="148">
        <f t="shared" si="23"/>
        <v>0</v>
      </c>
      <c r="H726" s="148">
        <f t="shared" si="24"/>
        <v>1</v>
      </c>
      <c r="I726" s="160"/>
    </row>
    <row r="727" spans="1:9">
      <c r="A727" s="149" t="s">
        <v>2281</v>
      </c>
      <c r="B727" s="205" t="s">
        <v>2282</v>
      </c>
      <c r="C727" s="146">
        <v>0</v>
      </c>
      <c r="D727" s="146">
        <v>0</v>
      </c>
      <c r="E727" s="146">
        <v>6539</v>
      </c>
      <c r="F727" s="146">
        <v>6637</v>
      </c>
      <c r="G727" s="148">
        <f t="shared" si="23"/>
        <v>6539</v>
      </c>
      <c r="H727" s="148">
        <f t="shared" si="24"/>
        <v>6637</v>
      </c>
      <c r="I727" s="160"/>
    </row>
    <row r="728" spans="1:9">
      <c r="A728" s="149" t="s">
        <v>7044</v>
      </c>
      <c r="B728" s="158" t="s">
        <v>7045</v>
      </c>
      <c r="C728" s="146">
        <v>0</v>
      </c>
      <c r="D728" s="146">
        <v>0</v>
      </c>
      <c r="E728" s="146">
        <v>2</v>
      </c>
      <c r="F728" s="146">
        <v>3</v>
      </c>
      <c r="G728" s="148">
        <f t="shared" si="23"/>
        <v>2</v>
      </c>
      <c r="H728" s="148">
        <f t="shared" si="24"/>
        <v>3</v>
      </c>
      <c r="I728" s="160"/>
    </row>
    <row r="729" spans="1:9">
      <c r="A729" s="151" t="s">
        <v>6938</v>
      </c>
      <c r="B729" s="152" t="s">
        <v>7056</v>
      </c>
      <c r="C729" s="146">
        <v>0</v>
      </c>
      <c r="D729" s="146">
        <v>0</v>
      </c>
      <c r="E729" s="146">
        <v>0</v>
      </c>
      <c r="F729" s="146">
        <v>1</v>
      </c>
      <c r="G729" s="148">
        <f t="shared" si="23"/>
        <v>0</v>
      </c>
      <c r="H729" s="148">
        <f t="shared" si="24"/>
        <v>1</v>
      </c>
      <c r="I729" s="160"/>
    </row>
    <row r="730" spans="1:9">
      <c r="A730" s="151" t="s">
        <v>7061</v>
      </c>
      <c r="B730" s="152" t="s">
        <v>7062</v>
      </c>
      <c r="C730" s="146">
        <v>0</v>
      </c>
      <c r="D730" s="146">
        <v>0</v>
      </c>
      <c r="E730" s="146">
        <v>0</v>
      </c>
      <c r="F730" s="146">
        <v>1</v>
      </c>
      <c r="G730" s="148">
        <f t="shared" si="23"/>
        <v>0</v>
      </c>
      <c r="H730" s="148">
        <f t="shared" si="24"/>
        <v>1</v>
      </c>
      <c r="I730" s="160"/>
    </row>
    <row r="731" spans="1:9" ht="24.75">
      <c r="A731" s="153" t="s">
        <v>3482</v>
      </c>
      <c r="B731" s="145" t="s">
        <v>3483</v>
      </c>
      <c r="C731" s="146">
        <v>0</v>
      </c>
      <c r="D731" s="146">
        <v>0</v>
      </c>
      <c r="E731" s="146">
        <v>0</v>
      </c>
      <c r="F731" s="146">
        <v>1</v>
      </c>
      <c r="G731" s="148">
        <f t="shared" si="23"/>
        <v>0</v>
      </c>
      <c r="H731" s="148">
        <f t="shared" si="24"/>
        <v>1</v>
      </c>
      <c r="I731" s="160"/>
    </row>
    <row r="732" spans="1:9">
      <c r="A732" s="153" t="s">
        <v>3484</v>
      </c>
      <c r="B732" s="154" t="s">
        <v>3485</v>
      </c>
      <c r="C732" s="146">
        <v>0</v>
      </c>
      <c r="D732" s="146">
        <v>0</v>
      </c>
      <c r="E732" s="146">
        <v>0</v>
      </c>
      <c r="F732" s="146">
        <v>1</v>
      </c>
      <c r="G732" s="148">
        <f t="shared" si="23"/>
        <v>0</v>
      </c>
      <c r="H732" s="148">
        <f t="shared" si="24"/>
        <v>1</v>
      </c>
      <c r="I732" s="160"/>
    </row>
    <row r="733" spans="1:9">
      <c r="A733" s="151" t="s">
        <v>6404</v>
      </c>
      <c r="B733" s="152" t="s">
        <v>6405</v>
      </c>
      <c r="C733" s="146">
        <v>0</v>
      </c>
      <c r="D733" s="146">
        <v>0</v>
      </c>
      <c r="E733" s="146">
        <v>0</v>
      </c>
      <c r="F733" s="146">
        <v>1</v>
      </c>
      <c r="G733" s="148">
        <f t="shared" si="23"/>
        <v>0</v>
      </c>
      <c r="H733" s="148">
        <f t="shared" si="24"/>
        <v>1</v>
      </c>
      <c r="I733" s="160"/>
    </row>
    <row r="734" spans="1:9">
      <c r="A734" s="151" t="s">
        <v>6406</v>
      </c>
      <c r="B734" s="152" t="s">
        <v>6407</v>
      </c>
      <c r="C734" s="146">
        <v>0</v>
      </c>
      <c r="D734" s="146">
        <v>0</v>
      </c>
      <c r="E734" s="146">
        <v>0</v>
      </c>
      <c r="F734" s="146">
        <v>1</v>
      </c>
      <c r="G734" s="148">
        <f t="shared" si="23"/>
        <v>0</v>
      </c>
      <c r="H734" s="148">
        <f t="shared" si="24"/>
        <v>1</v>
      </c>
      <c r="I734" s="160"/>
    </row>
    <row r="735" spans="1:9">
      <c r="A735" s="153" t="s">
        <v>2283</v>
      </c>
      <c r="B735" s="154" t="s">
        <v>2284</v>
      </c>
      <c r="C735" s="146">
        <v>0</v>
      </c>
      <c r="D735" s="146">
        <v>0</v>
      </c>
      <c r="E735" s="146">
        <v>0</v>
      </c>
      <c r="F735" s="146">
        <v>1</v>
      </c>
      <c r="G735" s="148">
        <f t="shared" si="23"/>
        <v>0</v>
      </c>
      <c r="H735" s="148">
        <f t="shared" si="24"/>
        <v>1</v>
      </c>
      <c r="I735" s="160"/>
    </row>
    <row r="736" spans="1:9">
      <c r="A736" s="149" t="s">
        <v>2111</v>
      </c>
      <c r="B736" s="158" t="s">
        <v>2112</v>
      </c>
      <c r="C736" s="146">
        <v>0</v>
      </c>
      <c r="D736" s="146">
        <v>0</v>
      </c>
      <c r="E736" s="146">
        <v>0</v>
      </c>
      <c r="F736" s="146">
        <v>1</v>
      </c>
      <c r="G736" s="148">
        <f t="shared" si="23"/>
        <v>0</v>
      </c>
      <c r="H736" s="148">
        <f t="shared" si="24"/>
        <v>1</v>
      </c>
      <c r="I736" s="160"/>
    </row>
    <row r="737" spans="1:9">
      <c r="A737" s="204" t="s">
        <v>2287</v>
      </c>
      <c r="B737" s="152" t="s">
        <v>2288</v>
      </c>
      <c r="C737" s="146">
        <v>0</v>
      </c>
      <c r="D737" s="146">
        <v>0</v>
      </c>
      <c r="E737" s="146">
        <v>2</v>
      </c>
      <c r="F737" s="146">
        <v>3</v>
      </c>
      <c r="G737" s="148">
        <f t="shared" si="23"/>
        <v>2</v>
      </c>
      <c r="H737" s="148">
        <f t="shared" si="24"/>
        <v>3</v>
      </c>
      <c r="I737" s="160"/>
    </row>
    <row r="738" spans="1:9">
      <c r="A738" s="149" t="s">
        <v>2113</v>
      </c>
      <c r="B738" s="158" t="s">
        <v>2114</v>
      </c>
      <c r="C738" s="146">
        <v>0</v>
      </c>
      <c r="D738" s="146">
        <v>0</v>
      </c>
      <c r="E738" s="146">
        <v>2887</v>
      </c>
      <c r="F738" s="146">
        <v>2749</v>
      </c>
      <c r="G738" s="148">
        <f t="shared" si="23"/>
        <v>2887</v>
      </c>
      <c r="H738" s="148">
        <f t="shared" si="24"/>
        <v>2749</v>
      </c>
      <c r="I738" s="160"/>
    </row>
    <row r="739" spans="1:9">
      <c r="A739" s="149" t="s">
        <v>2115</v>
      </c>
      <c r="B739" s="158" t="s">
        <v>2116</v>
      </c>
      <c r="C739" s="146">
        <v>0</v>
      </c>
      <c r="D739" s="146">
        <v>0</v>
      </c>
      <c r="E739" s="146">
        <v>3046</v>
      </c>
      <c r="F739" s="146">
        <v>2905</v>
      </c>
      <c r="G739" s="148">
        <f t="shared" si="23"/>
        <v>3046</v>
      </c>
      <c r="H739" s="148">
        <f t="shared" si="24"/>
        <v>2905</v>
      </c>
      <c r="I739" s="160"/>
    </row>
    <row r="740" spans="1:9" ht="24">
      <c r="A740" s="149" t="s">
        <v>2289</v>
      </c>
      <c r="B740" s="205" t="s">
        <v>2290</v>
      </c>
      <c r="C740" s="146">
        <v>36</v>
      </c>
      <c r="D740" s="146">
        <v>40</v>
      </c>
      <c r="E740" s="146">
        <v>4</v>
      </c>
      <c r="F740" s="146">
        <v>4</v>
      </c>
      <c r="G740" s="148">
        <f t="shared" si="23"/>
        <v>40</v>
      </c>
      <c r="H740" s="148">
        <f t="shared" si="24"/>
        <v>44</v>
      </c>
      <c r="I740" s="160"/>
    </row>
    <row r="741" spans="1:9">
      <c r="A741" s="149" t="s">
        <v>2291</v>
      </c>
      <c r="B741" s="158" t="s">
        <v>2292</v>
      </c>
      <c r="C741" s="146">
        <v>0</v>
      </c>
      <c r="D741" s="146">
        <v>0</v>
      </c>
      <c r="E741" s="146">
        <v>11496</v>
      </c>
      <c r="F741" s="146">
        <v>11392</v>
      </c>
      <c r="G741" s="148">
        <f t="shared" si="23"/>
        <v>11496</v>
      </c>
      <c r="H741" s="148">
        <f t="shared" si="24"/>
        <v>11392</v>
      </c>
      <c r="I741" s="160"/>
    </row>
    <row r="742" spans="1:9">
      <c r="A742" s="149" t="s">
        <v>2117</v>
      </c>
      <c r="B742" s="158" t="s">
        <v>2118</v>
      </c>
      <c r="C742" s="146">
        <v>9703</v>
      </c>
      <c r="D742" s="146">
        <v>9689</v>
      </c>
      <c r="E742" s="146">
        <v>10034</v>
      </c>
      <c r="F742" s="146">
        <v>9775</v>
      </c>
      <c r="G742" s="148">
        <f t="shared" si="23"/>
        <v>19737</v>
      </c>
      <c r="H742" s="148">
        <f t="shared" si="24"/>
        <v>19464</v>
      </c>
      <c r="I742" s="160"/>
    </row>
    <row r="743" spans="1:9">
      <c r="A743" s="149" t="s">
        <v>3082</v>
      </c>
      <c r="B743" s="145" t="s">
        <v>3083</v>
      </c>
      <c r="C743" s="146">
        <v>0</v>
      </c>
      <c r="D743" s="146">
        <v>0</v>
      </c>
      <c r="E743" s="146">
        <v>8</v>
      </c>
      <c r="F743" s="146">
        <v>9</v>
      </c>
      <c r="G743" s="148">
        <f t="shared" si="23"/>
        <v>8</v>
      </c>
      <c r="H743" s="148">
        <f t="shared" si="24"/>
        <v>9</v>
      </c>
      <c r="I743" s="160"/>
    </row>
    <row r="744" spans="1:9">
      <c r="A744" s="204" t="s">
        <v>2119</v>
      </c>
      <c r="B744" s="152" t="s">
        <v>2120</v>
      </c>
      <c r="C744" s="146">
        <v>1</v>
      </c>
      <c r="D744" s="146">
        <v>1</v>
      </c>
      <c r="E744" s="146">
        <v>2</v>
      </c>
      <c r="F744" s="146">
        <v>3</v>
      </c>
      <c r="G744" s="148">
        <f t="shared" si="23"/>
        <v>3</v>
      </c>
      <c r="H744" s="148">
        <f t="shared" si="24"/>
        <v>4</v>
      </c>
      <c r="I744" s="160"/>
    </row>
    <row r="745" spans="1:9">
      <c r="A745" s="204" t="s">
        <v>2121</v>
      </c>
      <c r="B745" s="152" t="s">
        <v>2122</v>
      </c>
      <c r="C745" s="146">
        <v>0</v>
      </c>
      <c r="D745" s="146">
        <v>0</v>
      </c>
      <c r="E745" s="146">
        <v>3654</v>
      </c>
      <c r="F745" s="146">
        <v>3472</v>
      </c>
      <c r="G745" s="148">
        <f t="shared" si="23"/>
        <v>3654</v>
      </c>
      <c r="H745" s="148">
        <f t="shared" si="24"/>
        <v>3472</v>
      </c>
      <c r="I745" s="160"/>
    </row>
    <row r="746" spans="1:9" ht="24">
      <c r="A746" s="204" t="s">
        <v>5690</v>
      </c>
      <c r="B746" s="152" t="s">
        <v>7517</v>
      </c>
      <c r="C746" s="146">
        <v>0</v>
      </c>
      <c r="D746" s="146">
        <v>0</v>
      </c>
      <c r="E746" s="146">
        <v>0</v>
      </c>
      <c r="F746" s="146">
        <v>1</v>
      </c>
      <c r="G746" s="148">
        <f t="shared" si="23"/>
        <v>0</v>
      </c>
      <c r="H746" s="148">
        <f t="shared" si="24"/>
        <v>1</v>
      </c>
      <c r="I746" s="160"/>
    </row>
    <row r="747" spans="1:9">
      <c r="A747" s="153" t="s">
        <v>7518</v>
      </c>
      <c r="B747" s="154" t="s">
        <v>7519</v>
      </c>
      <c r="C747" s="146">
        <v>0</v>
      </c>
      <c r="D747" s="146">
        <v>0</v>
      </c>
      <c r="E747" s="146">
        <v>0</v>
      </c>
      <c r="F747" s="146">
        <v>1</v>
      </c>
      <c r="G747" s="148">
        <f t="shared" si="23"/>
        <v>0</v>
      </c>
      <c r="H747" s="148">
        <f t="shared" si="24"/>
        <v>1</v>
      </c>
      <c r="I747" s="160"/>
    </row>
    <row r="748" spans="1:9">
      <c r="A748" s="153" t="s">
        <v>7520</v>
      </c>
      <c r="B748" s="154" t="s">
        <v>7521</v>
      </c>
      <c r="C748" s="146">
        <v>0</v>
      </c>
      <c r="D748" s="146">
        <v>0</v>
      </c>
      <c r="E748" s="146">
        <v>0</v>
      </c>
      <c r="F748" s="146">
        <v>1</v>
      </c>
      <c r="G748" s="148">
        <f t="shared" si="23"/>
        <v>0</v>
      </c>
      <c r="H748" s="148">
        <f t="shared" si="24"/>
        <v>1</v>
      </c>
      <c r="I748" s="160"/>
    </row>
    <row r="749" spans="1:9">
      <c r="A749" s="91" t="s">
        <v>5410</v>
      </c>
      <c r="B749" s="205" t="s">
        <v>5411</v>
      </c>
      <c r="C749" s="146">
        <v>0</v>
      </c>
      <c r="D749" s="146">
        <v>0</v>
      </c>
      <c r="E749" s="146">
        <v>0</v>
      </c>
      <c r="F749" s="146">
        <v>1</v>
      </c>
      <c r="G749" s="148">
        <f t="shared" si="23"/>
        <v>0</v>
      </c>
      <c r="H749" s="148">
        <f t="shared" si="24"/>
        <v>1</v>
      </c>
      <c r="I749" s="160"/>
    </row>
    <row r="750" spans="1:9">
      <c r="A750" s="153" t="s">
        <v>7522</v>
      </c>
      <c r="B750" s="154" t="s">
        <v>7523</v>
      </c>
      <c r="C750" s="146">
        <v>0</v>
      </c>
      <c r="D750" s="146">
        <v>0</v>
      </c>
      <c r="E750" s="146">
        <v>0</v>
      </c>
      <c r="F750" s="146">
        <v>1</v>
      </c>
      <c r="G750" s="148">
        <f t="shared" si="23"/>
        <v>0</v>
      </c>
      <c r="H750" s="148">
        <f t="shared" si="24"/>
        <v>1</v>
      </c>
      <c r="I750" s="160"/>
    </row>
    <row r="751" spans="1:9" ht="24">
      <c r="A751" s="149" t="s">
        <v>2599</v>
      </c>
      <c r="B751" s="205" t="s">
        <v>2600</v>
      </c>
      <c r="C751" s="146">
        <v>0</v>
      </c>
      <c r="D751" s="146">
        <v>0</v>
      </c>
      <c r="E751" s="146">
        <v>22</v>
      </c>
      <c r="F751" s="146">
        <v>21</v>
      </c>
      <c r="G751" s="148">
        <f t="shared" si="23"/>
        <v>22</v>
      </c>
      <c r="H751" s="148">
        <f t="shared" si="24"/>
        <v>21</v>
      </c>
      <c r="I751" s="160"/>
    </row>
    <row r="752" spans="1:9">
      <c r="A752" s="149" t="s">
        <v>4948</v>
      </c>
      <c r="B752" s="205" t="s">
        <v>4949</v>
      </c>
      <c r="C752" s="146">
        <v>0</v>
      </c>
      <c r="D752" s="146">
        <v>0</v>
      </c>
      <c r="E752" s="146">
        <v>1</v>
      </c>
      <c r="F752" s="146">
        <v>1</v>
      </c>
      <c r="G752" s="148">
        <f t="shared" si="23"/>
        <v>1</v>
      </c>
      <c r="H752" s="148">
        <f t="shared" si="24"/>
        <v>1</v>
      </c>
      <c r="I752" s="160"/>
    </row>
    <row r="753" spans="1:9" ht="24">
      <c r="A753" s="204" t="s">
        <v>6720</v>
      </c>
      <c r="B753" s="152" t="s">
        <v>6721</v>
      </c>
      <c r="C753" s="146">
        <v>0</v>
      </c>
      <c r="D753" s="146">
        <v>0</v>
      </c>
      <c r="E753" s="146">
        <v>0</v>
      </c>
      <c r="F753" s="146">
        <v>1</v>
      </c>
      <c r="G753" s="148">
        <f t="shared" si="23"/>
        <v>0</v>
      </c>
      <c r="H753" s="148">
        <f t="shared" si="24"/>
        <v>1</v>
      </c>
      <c r="I753" s="160"/>
    </row>
    <row r="754" spans="1:9" ht="24">
      <c r="A754" s="204" t="s">
        <v>6722</v>
      </c>
      <c r="B754" s="152" t="s">
        <v>6723</v>
      </c>
      <c r="C754" s="146">
        <v>0</v>
      </c>
      <c r="D754" s="146">
        <v>0</v>
      </c>
      <c r="E754" s="146">
        <v>0</v>
      </c>
      <c r="F754" s="146">
        <v>1</v>
      </c>
      <c r="G754" s="148">
        <f t="shared" si="23"/>
        <v>0</v>
      </c>
      <c r="H754" s="148">
        <f t="shared" si="24"/>
        <v>1</v>
      </c>
      <c r="I754" s="160"/>
    </row>
    <row r="755" spans="1:9">
      <c r="A755" s="204" t="s">
        <v>6734</v>
      </c>
      <c r="B755" s="152" t="s">
        <v>6735</v>
      </c>
      <c r="C755" s="146">
        <v>0</v>
      </c>
      <c r="D755" s="146">
        <v>0</v>
      </c>
      <c r="E755" s="146">
        <v>0</v>
      </c>
      <c r="F755" s="146">
        <v>1</v>
      </c>
      <c r="G755" s="148">
        <f t="shared" si="23"/>
        <v>0</v>
      </c>
      <c r="H755" s="148">
        <f t="shared" si="24"/>
        <v>1</v>
      </c>
      <c r="I755" s="160"/>
    </row>
    <row r="756" spans="1:9">
      <c r="A756" s="149" t="s">
        <v>2293</v>
      </c>
      <c r="B756" s="158" t="s">
        <v>2294</v>
      </c>
      <c r="C756" s="146">
        <v>0</v>
      </c>
      <c r="D756" s="146">
        <v>0</v>
      </c>
      <c r="E756" s="146">
        <v>2</v>
      </c>
      <c r="F756" s="146">
        <v>3</v>
      </c>
      <c r="G756" s="148">
        <f t="shared" si="23"/>
        <v>2</v>
      </c>
      <c r="H756" s="148">
        <f t="shared" si="24"/>
        <v>3</v>
      </c>
      <c r="I756" s="160"/>
    </row>
    <row r="757" spans="1:9" ht="24">
      <c r="A757" s="151" t="s">
        <v>5640</v>
      </c>
      <c r="B757" s="152" t="s">
        <v>5641</v>
      </c>
      <c r="C757" s="146">
        <v>0</v>
      </c>
      <c r="D757" s="146">
        <v>0</v>
      </c>
      <c r="E757" s="146">
        <v>0</v>
      </c>
      <c r="F757" s="146">
        <v>1</v>
      </c>
      <c r="G757" s="148">
        <f t="shared" si="23"/>
        <v>0</v>
      </c>
      <c r="H757" s="148">
        <f t="shared" si="24"/>
        <v>1</v>
      </c>
      <c r="I757" s="160"/>
    </row>
    <row r="758" spans="1:9">
      <c r="A758" s="153" t="s">
        <v>2295</v>
      </c>
      <c r="B758" s="154" t="s">
        <v>2296</v>
      </c>
      <c r="C758" s="146">
        <v>0</v>
      </c>
      <c r="D758" s="146">
        <v>0</v>
      </c>
      <c r="E758" s="146">
        <v>0</v>
      </c>
      <c r="F758" s="146">
        <v>1</v>
      </c>
      <c r="G758" s="148">
        <f t="shared" si="23"/>
        <v>0</v>
      </c>
      <c r="H758" s="148">
        <f t="shared" si="24"/>
        <v>1</v>
      </c>
      <c r="I758" s="160"/>
    </row>
    <row r="759" spans="1:9">
      <c r="A759" s="149" t="s">
        <v>2127</v>
      </c>
      <c r="B759" s="158" t="s">
        <v>2128</v>
      </c>
      <c r="C759" s="146">
        <v>3</v>
      </c>
      <c r="D759" s="146">
        <v>4</v>
      </c>
      <c r="E759" s="146">
        <v>2648</v>
      </c>
      <c r="F759" s="146">
        <v>2591</v>
      </c>
      <c r="G759" s="148">
        <f t="shared" si="23"/>
        <v>2651</v>
      </c>
      <c r="H759" s="148">
        <f t="shared" si="24"/>
        <v>2595</v>
      </c>
      <c r="I759" s="160"/>
    </row>
    <row r="760" spans="1:9">
      <c r="A760" s="149" t="s">
        <v>2129</v>
      </c>
      <c r="B760" s="158" t="s">
        <v>2130</v>
      </c>
      <c r="C760" s="146">
        <v>0</v>
      </c>
      <c r="D760" s="146">
        <v>0</v>
      </c>
      <c r="E760" s="146">
        <v>268</v>
      </c>
      <c r="F760" s="146">
        <v>252</v>
      </c>
      <c r="G760" s="148">
        <f t="shared" si="23"/>
        <v>268</v>
      </c>
      <c r="H760" s="148">
        <f t="shared" si="24"/>
        <v>252</v>
      </c>
      <c r="I760" s="160"/>
    </row>
    <row r="761" spans="1:9">
      <c r="A761" s="153" t="s">
        <v>2297</v>
      </c>
      <c r="B761" s="154" t="s">
        <v>2298</v>
      </c>
      <c r="C761" s="146">
        <v>0</v>
      </c>
      <c r="D761" s="146">
        <v>0</v>
      </c>
      <c r="E761" s="146">
        <v>1</v>
      </c>
      <c r="F761" s="146">
        <v>1</v>
      </c>
      <c r="G761" s="148">
        <f t="shared" si="23"/>
        <v>1</v>
      </c>
      <c r="H761" s="148">
        <f t="shared" si="24"/>
        <v>1</v>
      </c>
      <c r="I761" s="160"/>
    </row>
    <row r="762" spans="1:9">
      <c r="A762" s="204" t="s">
        <v>7524</v>
      </c>
      <c r="B762" s="152" t="s">
        <v>7525</v>
      </c>
      <c r="C762" s="146">
        <v>0</v>
      </c>
      <c r="D762" s="146">
        <v>0</v>
      </c>
      <c r="E762" s="146">
        <v>0</v>
      </c>
      <c r="F762" s="146">
        <v>1</v>
      </c>
      <c r="G762" s="148">
        <f t="shared" si="23"/>
        <v>0</v>
      </c>
      <c r="H762" s="148">
        <f t="shared" si="24"/>
        <v>1</v>
      </c>
      <c r="I762" s="160"/>
    </row>
    <row r="763" spans="1:9">
      <c r="A763" s="151" t="s">
        <v>5382</v>
      </c>
      <c r="B763" s="152" t="s">
        <v>5383</v>
      </c>
      <c r="C763" s="146">
        <v>0</v>
      </c>
      <c r="D763" s="146">
        <v>0</v>
      </c>
      <c r="E763" s="146">
        <v>0</v>
      </c>
      <c r="F763" s="146">
        <v>1</v>
      </c>
      <c r="G763" s="148">
        <f t="shared" si="23"/>
        <v>0</v>
      </c>
      <c r="H763" s="148">
        <f t="shared" si="24"/>
        <v>1</v>
      </c>
      <c r="I763" s="160"/>
    </row>
    <row r="764" spans="1:9">
      <c r="A764" s="149" t="s">
        <v>2299</v>
      </c>
      <c r="B764" s="205" t="s">
        <v>2300</v>
      </c>
      <c r="C764" s="146">
        <v>1</v>
      </c>
      <c r="D764" s="146">
        <v>1</v>
      </c>
      <c r="E764" s="146">
        <v>797</v>
      </c>
      <c r="F764" s="146">
        <v>781</v>
      </c>
      <c r="G764" s="148">
        <f t="shared" si="23"/>
        <v>798</v>
      </c>
      <c r="H764" s="148">
        <f t="shared" si="24"/>
        <v>782</v>
      </c>
      <c r="I764" s="160"/>
    </row>
    <row r="765" spans="1:9">
      <c r="A765" s="149" t="s">
        <v>2301</v>
      </c>
      <c r="B765" s="205" t="s">
        <v>2302</v>
      </c>
      <c r="C765" s="146">
        <v>0</v>
      </c>
      <c r="D765" s="146">
        <v>0</v>
      </c>
      <c r="E765" s="146">
        <v>0</v>
      </c>
      <c r="F765" s="146">
        <v>3</v>
      </c>
      <c r="G765" s="148">
        <f t="shared" ref="G765:G828" si="25">C765+E765</f>
        <v>0</v>
      </c>
      <c r="H765" s="148">
        <f t="shared" ref="H765:H828" si="26">D765+F765</f>
        <v>3</v>
      </c>
      <c r="I765" s="160"/>
    </row>
    <row r="766" spans="1:9">
      <c r="A766" s="149" t="s">
        <v>2131</v>
      </c>
      <c r="B766" s="158" t="s">
        <v>2132</v>
      </c>
      <c r="C766" s="146">
        <v>1775</v>
      </c>
      <c r="D766" s="146">
        <v>1752</v>
      </c>
      <c r="E766" s="146">
        <v>2873</v>
      </c>
      <c r="F766" s="146">
        <v>2911</v>
      </c>
      <c r="G766" s="148">
        <f t="shared" si="25"/>
        <v>4648</v>
      </c>
      <c r="H766" s="148">
        <f t="shared" si="26"/>
        <v>4663</v>
      </c>
      <c r="I766" s="160"/>
    </row>
    <row r="767" spans="1:9">
      <c r="A767" s="153" t="s">
        <v>5384</v>
      </c>
      <c r="B767" s="154" t="s">
        <v>5385</v>
      </c>
      <c r="C767" s="146">
        <v>0</v>
      </c>
      <c r="D767" s="146">
        <v>0</v>
      </c>
      <c r="E767" s="146">
        <v>0</v>
      </c>
      <c r="F767" s="146">
        <v>1</v>
      </c>
      <c r="G767" s="148">
        <f t="shared" si="25"/>
        <v>0</v>
      </c>
      <c r="H767" s="148">
        <f t="shared" si="26"/>
        <v>1</v>
      </c>
      <c r="I767" s="160"/>
    </row>
    <row r="768" spans="1:9">
      <c r="A768" s="149" t="s">
        <v>2133</v>
      </c>
      <c r="B768" s="158" t="s">
        <v>2134</v>
      </c>
      <c r="C768" s="146">
        <v>2</v>
      </c>
      <c r="D768" s="146">
        <v>3</v>
      </c>
      <c r="E768" s="146">
        <v>1437</v>
      </c>
      <c r="F768" s="146">
        <v>1347</v>
      </c>
      <c r="G768" s="148">
        <f t="shared" si="25"/>
        <v>1439</v>
      </c>
      <c r="H768" s="148">
        <f t="shared" si="26"/>
        <v>1350</v>
      </c>
      <c r="I768" s="160"/>
    </row>
    <row r="769" spans="1:9">
      <c r="A769" s="151" t="s">
        <v>2303</v>
      </c>
      <c r="B769" s="152" t="s">
        <v>7066</v>
      </c>
      <c r="C769" s="146">
        <v>0</v>
      </c>
      <c r="D769" s="146">
        <v>0</v>
      </c>
      <c r="E769" s="146">
        <v>741</v>
      </c>
      <c r="F769" s="146">
        <v>735</v>
      </c>
      <c r="G769" s="148">
        <f t="shared" si="25"/>
        <v>741</v>
      </c>
      <c r="H769" s="148">
        <f t="shared" si="26"/>
        <v>735</v>
      </c>
      <c r="I769" s="160"/>
    </row>
    <row r="770" spans="1:9" ht="24">
      <c r="A770" s="151" t="s">
        <v>2305</v>
      </c>
      <c r="B770" s="152" t="s">
        <v>2306</v>
      </c>
      <c r="C770" s="146">
        <v>0</v>
      </c>
      <c r="D770" s="146">
        <v>0</v>
      </c>
      <c r="E770" s="146">
        <v>221</v>
      </c>
      <c r="F770" s="146">
        <v>220</v>
      </c>
      <c r="G770" s="148">
        <f t="shared" si="25"/>
        <v>221</v>
      </c>
      <c r="H770" s="148">
        <f t="shared" si="26"/>
        <v>220</v>
      </c>
      <c r="I770" s="160"/>
    </row>
    <row r="771" spans="1:9">
      <c r="A771" s="151" t="s">
        <v>2307</v>
      </c>
      <c r="B771" s="152" t="s">
        <v>3445</v>
      </c>
      <c r="C771" s="146">
        <v>0</v>
      </c>
      <c r="D771" s="146">
        <v>0</v>
      </c>
      <c r="E771" s="146">
        <v>508</v>
      </c>
      <c r="F771" s="146">
        <v>509</v>
      </c>
      <c r="G771" s="148">
        <f t="shared" si="25"/>
        <v>508</v>
      </c>
      <c r="H771" s="148">
        <f t="shared" si="26"/>
        <v>509</v>
      </c>
      <c r="I771" s="160"/>
    </row>
    <row r="772" spans="1:9">
      <c r="A772" s="153" t="s">
        <v>3446</v>
      </c>
      <c r="B772" s="154" t="s">
        <v>3447</v>
      </c>
      <c r="C772" s="146">
        <v>0</v>
      </c>
      <c r="D772" s="146">
        <v>0</v>
      </c>
      <c r="E772" s="146">
        <v>0</v>
      </c>
      <c r="F772" s="146">
        <v>1</v>
      </c>
      <c r="G772" s="148">
        <f t="shared" si="25"/>
        <v>0</v>
      </c>
      <c r="H772" s="148">
        <f t="shared" si="26"/>
        <v>1</v>
      </c>
      <c r="I772" s="160"/>
    </row>
    <row r="773" spans="1:9">
      <c r="A773" s="153" t="s">
        <v>2309</v>
      </c>
      <c r="B773" s="154" t="s">
        <v>2310</v>
      </c>
      <c r="C773" s="146">
        <v>0</v>
      </c>
      <c r="D773" s="146">
        <v>0</v>
      </c>
      <c r="E773" s="146">
        <v>0</v>
      </c>
      <c r="F773" s="146">
        <v>1</v>
      </c>
      <c r="G773" s="148">
        <f t="shared" si="25"/>
        <v>0</v>
      </c>
      <c r="H773" s="148">
        <f t="shared" si="26"/>
        <v>1</v>
      </c>
      <c r="I773" s="160"/>
    </row>
    <row r="774" spans="1:9">
      <c r="A774" s="149" t="s">
        <v>2311</v>
      </c>
      <c r="B774" s="158" t="s">
        <v>2312</v>
      </c>
      <c r="C774" s="146">
        <v>120</v>
      </c>
      <c r="D774" s="146">
        <v>120</v>
      </c>
      <c r="E774" s="146">
        <v>122</v>
      </c>
      <c r="F774" s="146">
        <v>120</v>
      </c>
      <c r="G774" s="148">
        <f t="shared" si="25"/>
        <v>242</v>
      </c>
      <c r="H774" s="148">
        <f t="shared" si="26"/>
        <v>240</v>
      </c>
      <c r="I774" s="160"/>
    </row>
    <row r="775" spans="1:9">
      <c r="A775" s="151" t="s">
        <v>2319</v>
      </c>
      <c r="B775" s="152" t="s">
        <v>2320</v>
      </c>
      <c r="C775" s="146">
        <v>0</v>
      </c>
      <c r="D775" s="146">
        <v>0</v>
      </c>
      <c r="E775" s="146">
        <v>0</v>
      </c>
      <c r="F775" s="146">
        <v>1</v>
      </c>
      <c r="G775" s="148">
        <f t="shared" si="25"/>
        <v>0</v>
      </c>
      <c r="H775" s="148">
        <f t="shared" si="26"/>
        <v>1</v>
      </c>
      <c r="I775" s="160"/>
    </row>
    <row r="776" spans="1:9">
      <c r="A776" s="149" t="s">
        <v>2321</v>
      </c>
      <c r="B776" s="205" t="s">
        <v>2322</v>
      </c>
      <c r="C776" s="146">
        <v>10</v>
      </c>
      <c r="D776" s="146">
        <v>12</v>
      </c>
      <c r="E776" s="146">
        <v>2963</v>
      </c>
      <c r="F776" s="146">
        <v>2923</v>
      </c>
      <c r="G776" s="148">
        <f t="shared" si="25"/>
        <v>2973</v>
      </c>
      <c r="H776" s="148">
        <f t="shared" si="26"/>
        <v>2935</v>
      </c>
      <c r="I776" s="160"/>
    </row>
    <row r="777" spans="1:9">
      <c r="A777" s="151" t="s">
        <v>2323</v>
      </c>
      <c r="B777" s="152" t="s">
        <v>2324</v>
      </c>
      <c r="C777" s="146">
        <v>2</v>
      </c>
      <c r="D777" s="146">
        <v>3</v>
      </c>
      <c r="E777" s="146">
        <v>2156</v>
      </c>
      <c r="F777" s="146">
        <v>2209</v>
      </c>
      <c r="G777" s="148">
        <f t="shared" si="25"/>
        <v>2158</v>
      </c>
      <c r="H777" s="148">
        <f t="shared" si="26"/>
        <v>2212</v>
      </c>
      <c r="I777" s="160"/>
    </row>
    <row r="778" spans="1:9">
      <c r="A778" s="149" t="s">
        <v>3811</v>
      </c>
      <c r="B778" s="205" t="s">
        <v>3812</v>
      </c>
      <c r="C778" s="146">
        <v>280</v>
      </c>
      <c r="D778" s="146">
        <v>276</v>
      </c>
      <c r="E778" s="146">
        <v>36</v>
      </c>
      <c r="F778" s="146">
        <v>36</v>
      </c>
      <c r="G778" s="148">
        <f t="shared" si="25"/>
        <v>316</v>
      </c>
      <c r="H778" s="148">
        <f t="shared" si="26"/>
        <v>312</v>
      </c>
      <c r="I778" s="160"/>
    </row>
    <row r="779" spans="1:9">
      <c r="A779" s="149" t="s">
        <v>2325</v>
      </c>
      <c r="B779" s="150" t="s">
        <v>2326</v>
      </c>
      <c r="C779" s="146">
        <v>2</v>
      </c>
      <c r="D779" s="146">
        <v>3</v>
      </c>
      <c r="E779" s="146">
        <v>105</v>
      </c>
      <c r="F779" s="146">
        <v>113</v>
      </c>
      <c r="G779" s="148">
        <f t="shared" si="25"/>
        <v>107</v>
      </c>
      <c r="H779" s="148">
        <f t="shared" si="26"/>
        <v>116</v>
      </c>
      <c r="I779" s="160"/>
    </row>
    <row r="780" spans="1:9">
      <c r="A780" s="149" t="s">
        <v>2135</v>
      </c>
      <c r="B780" s="205" t="s">
        <v>2136</v>
      </c>
      <c r="C780" s="146">
        <v>11720</v>
      </c>
      <c r="D780" s="146">
        <v>11655</v>
      </c>
      <c r="E780" s="146">
        <v>10847</v>
      </c>
      <c r="F780" s="146">
        <v>10587</v>
      </c>
      <c r="G780" s="148">
        <f t="shared" si="25"/>
        <v>22567</v>
      </c>
      <c r="H780" s="148">
        <f t="shared" si="26"/>
        <v>22242</v>
      </c>
      <c r="I780" s="160"/>
    </row>
    <row r="781" spans="1:9">
      <c r="A781" s="149" t="s">
        <v>2625</v>
      </c>
      <c r="B781" s="10" t="s">
        <v>2626</v>
      </c>
      <c r="C781" s="146">
        <v>158</v>
      </c>
      <c r="D781" s="146">
        <v>156</v>
      </c>
      <c r="E781" s="146">
        <v>6</v>
      </c>
      <c r="F781" s="146">
        <v>8</v>
      </c>
      <c r="G781" s="148">
        <f t="shared" si="25"/>
        <v>164</v>
      </c>
      <c r="H781" s="148">
        <f t="shared" si="26"/>
        <v>164</v>
      </c>
      <c r="I781" s="160"/>
    </row>
    <row r="782" spans="1:9">
      <c r="A782" s="149" t="s">
        <v>2219</v>
      </c>
      <c r="B782" s="205" t="s">
        <v>2220</v>
      </c>
      <c r="C782" s="146">
        <v>24</v>
      </c>
      <c r="D782" s="146">
        <v>20</v>
      </c>
      <c r="E782" s="146">
        <v>1</v>
      </c>
      <c r="F782" s="146">
        <v>1</v>
      </c>
      <c r="G782" s="148">
        <f t="shared" si="25"/>
        <v>25</v>
      </c>
      <c r="H782" s="148">
        <f t="shared" si="26"/>
        <v>21</v>
      </c>
      <c r="I782" s="160"/>
    </row>
    <row r="783" spans="1:9">
      <c r="A783" s="149" t="s">
        <v>1800</v>
      </c>
      <c r="B783" s="205" t="s">
        <v>1801</v>
      </c>
      <c r="C783" s="146">
        <v>1</v>
      </c>
      <c r="D783" s="146">
        <v>0</v>
      </c>
      <c r="E783" s="146">
        <v>8</v>
      </c>
      <c r="F783" s="146">
        <v>8</v>
      </c>
      <c r="G783" s="148">
        <f t="shared" si="25"/>
        <v>9</v>
      </c>
      <c r="H783" s="148">
        <f t="shared" si="26"/>
        <v>8</v>
      </c>
      <c r="I783" s="160"/>
    </row>
    <row r="784" spans="1:9">
      <c r="A784" s="151" t="s">
        <v>2137</v>
      </c>
      <c r="B784" s="152" t="s">
        <v>2138</v>
      </c>
      <c r="C784" s="146">
        <v>2</v>
      </c>
      <c r="D784" s="146">
        <v>3</v>
      </c>
      <c r="E784" s="146">
        <v>2</v>
      </c>
      <c r="F784" s="146">
        <v>1</v>
      </c>
      <c r="G784" s="148">
        <f t="shared" si="25"/>
        <v>4</v>
      </c>
      <c r="H784" s="148">
        <f t="shared" si="26"/>
        <v>4</v>
      </c>
      <c r="I784" s="160"/>
    </row>
    <row r="785" spans="1:9">
      <c r="A785" s="204" t="s">
        <v>3212</v>
      </c>
      <c r="B785" s="152" t="s">
        <v>3213</v>
      </c>
      <c r="C785" s="146">
        <v>0</v>
      </c>
      <c r="D785" s="146">
        <v>0</v>
      </c>
      <c r="E785" s="146">
        <v>0</v>
      </c>
      <c r="F785" s="146">
        <v>1</v>
      </c>
      <c r="G785" s="148">
        <f t="shared" si="25"/>
        <v>0</v>
      </c>
      <c r="H785" s="148">
        <f t="shared" si="26"/>
        <v>1</v>
      </c>
      <c r="I785" s="160"/>
    </row>
    <row r="786" spans="1:9">
      <c r="A786" s="149" t="s">
        <v>2139</v>
      </c>
      <c r="B786" s="158" t="s">
        <v>2140</v>
      </c>
      <c r="C786" s="146">
        <v>0</v>
      </c>
      <c r="D786" s="146">
        <v>0</v>
      </c>
      <c r="E786" s="146">
        <v>2</v>
      </c>
      <c r="F786" s="146">
        <v>3</v>
      </c>
      <c r="G786" s="148">
        <f t="shared" si="25"/>
        <v>2</v>
      </c>
      <c r="H786" s="148">
        <f t="shared" si="26"/>
        <v>3</v>
      </c>
      <c r="I786" s="160"/>
    </row>
    <row r="787" spans="1:9">
      <c r="A787" s="149" t="s">
        <v>2141</v>
      </c>
      <c r="B787" s="205" t="s">
        <v>2142</v>
      </c>
      <c r="C787" s="146">
        <v>0</v>
      </c>
      <c r="D787" s="146">
        <v>0</v>
      </c>
      <c r="E787" s="146">
        <v>1</v>
      </c>
      <c r="F787" s="146">
        <v>1</v>
      </c>
      <c r="G787" s="148">
        <f t="shared" si="25"/>
        <v>1</v>
      </c>
      <c r="H787" s="148">
        <f t="shared" si="26"/>
        <v>1</v>
      </c>
      <c r="I787" s="160"/>
    </row>
    <row r="788" spans="1:9">
      <c r="A788" s="151" t="s">
        <v>2064</v>
      </c>
      <c r="B788" s="152" t="s">
        <v>2065</v>
      </c>
      <c r="C788" s="146">
        <v>0</v>
      </c>
      <c r="D788" s="146">
        <v>0</v>
      </c>
      <c r="E788" s="146">
        <v>0</v>
      </c>
      <c r="F788" s="146">
        <v>1</v>
      </c>
      <c r="G788" s="148">
        <f t="shared" si="25"/>
        <v>0</v>
      </c>
      <c r="H788" s="148">
        <f t="shared" si="26"/>
        <v>1</v>
      </c>
      <c r="I788" s="160"/>
    </row>
    <row r="789" spans="1:9">
      <c r="A789" s="151" t="s">
        <v>1802</v>
      </c>
      <c r="B789" s="152" t="s">
        <v>1803</v>
      </c>
      <c r="C789" s="146">
        <v>0</v>
      </c>
      <c r="D789" s="146">
        <v>0</v>
      </c>
      <c r="E789" s="146">
        <v>0</v>
      </c>
      <c r="F789" s="146">
        <v>1</v>
      </c>
      <c r="G789" s="148">
        <f t="shared" si="25"/>
        <v>0</v>
      </c>
      <c r="H789" s="148">
        <f t="shared" si="26"/>
        <v>1</v>
      </c>
      <c r="I789" s="160"/>
    </row>
    <row r="790" spans="1:9">
      <c r="A790" s="173" t="s">
        <v>3090</v>
      </c>
      <c r="B790" s="174" t="s">
        <v>3091</v>
      </c>
      <c r="C790" s="146">
        <v>0</v>
      </c>
      <c r="D790" s="146">
        <v>0</v>
      </c>
      <c r="E790" s="146">
        <v>0</v>
      </c>
      <c r="F790" s="146">
        <v>1</v>
      </c>
      <c r="G790" s="148">
        <f t="shared" si="25"/>
        <v>0</v>
      </c>
      <c r="H790" s="148">
        <f t="shared" si="26"/>
        <v>1</v>
      </c>
      <c r="I790" s="160"/>
    </row>
    <row r="791" spans="1:9">
      <c r="A791" s="204" t="s">
        <v>3027</v>
      </c>
      <c r="B791" s="152" t="s">
        <v>3028</v>
      </c>
      <c r="C791" s="146">
        <v>0</v>
      </c>
      <c r="D791" s="146">
        <v>0</v>
      </c>
      <c r="E791" s="146">
        <v>0</v>
      </c>
      <c r="F791" s="146">
        <v>1</v>
      </c>
      <c r="G791" s="148">
        <f t="shared" si="25"/>
        <v>0</v>
      </c>
      <c r="H791" s="148">
        <f t="shared" si="26"/>
        <v>1</v>
      </c>
      <c r="I791" s="160"/>
    </row>
    <row r="792" spans="1:9">
      <c r="A792" s="206" t="s">
        <v>6294</v>
      </c>
      <c r="B792" s="205" t="s">
        <v>6295</v>
      </c>
      <c r="C792" s="146">
        <v>0</v>
      </c>
      <c r="D792" s="146">
        <v>0</v>
      </c>
      <c r="E792" s="146">
        <v>0</v>
      </c>
      <c r="F792" s="146">
        <v>1</v>
      </c>
      <c r="G792" s="148">
        <f t="shared" si="25"/>
        <v>0</v>
      </c>
      <c r="H792" s="148">
        <f t="shared" si="26"/>
        <v>1</v>
      </c>
      <c r="I792" s="160"/>
    </row>
    <row r="793" spans="1:9">
      <c r="A793" s="161" t="s">
        <v>4370</v>
      </c>
      <c r="B793" s="162" t="s">
        <v>4371</v>
      </c>
      <c r="C793" s="146">
        <v>0</v>
      </c>
      <c r="D793" s="146">
        <v>0</v>
      </c>
      <c r="E793" s="146">
        <v>0</v>
      </c>
      <c r="F793" s="146">
        <v>1</v>
      </c>
      <c r="G793" s="148">
        <f t="shared" si="25"/>
        <v>0</v>
      </c>
      <c r="H793" s="148">
        <f t="shared" si="26"/>
        <v>1</v>
      </c>
      <c r="I793" s="160"/>
    </row>
    <row r="794" spans="1:9">
      <c r="A794" s="164" t="s">
        <v>4374</v>
      </c>
      <c r="B794" s="145" t="s">
        <v>4375</v>
      </c>
      <c r="C794" s="146">
        <v>0</v>
      </c>
      <c r="D794" s="146">
        <v>0</v>
      </c>
      <c r="E794" s="146">
        <v>0</v>
      </c>
      <c r="F794" s="146">
        <v>1</v>
      </c>
      <c r="G794" s="148">
        <f t="shared" si="25"/>
        <v>0</v>
      </c>
      <c r="H794" s="148">
        <f t="shared" si="26"/>
        <v>1</v>
      </c>
      <c r="I794" s="160"/>
    </row>
    <row r="795" spans="1:9">
      <c r="A795" s="204" t="s">
        <v>3493</v>
      </c>
      <c r="B795" s="152" t="s">
        <v>3494</v>
      </c>
      <c r="C795" s="146">
        <v>8</v>
      </c>
      <c r="D795" s="146">
        <v>9</v>
      </c>
      <c r="E795" s="146">
        <v>0</v>
      </c>
      <c r="F795" s="146">
        <v>1</v>
      </c>
      <c r="G795" s="148">
        <f t="shared" si="25"/>
        <v>8</v>
      </c>
      <c r="H795" s="148">
        <f t="shared" si="26"/>
        <v>10</v>
      </c>
      <c r="I795" s="160"/>
    </row>
    <row r="796" spans="1:9">
      <c r="A796" s="149" t="s">
        <v>5331</v>
      </c>
      <c r="B796" s="158" t="s">
        <v>5332</v>
      </c>
      <c r="C796" s="146">
        <v>0</v>
      </c>
      <c r="D796" s="146">
        <v>0</v>
      </c>
      <c r="E796" s="146">
        <v>1</v>
      </c>
      <c r="F796" s="146">
        <v>1</v>
      </c>
      <c r="G796" s="148">
        <f t="shared" si="25"/>
        <v>1</v>
      </c>
      <c r="H796" s="148">
        <f t="shared" si="26"/>
        <v>1</v>
      </c>
      <c r="I796" s="160"/>
    </row>
    <row r="797" spans="1:9">
      <c r="A797" s="149" t="s">
        <v>2627</v>
      </c>
      <c r="B797" s="205" t="s">
        <v>2628</v>
      </c>
      <c r="C797" s="146">
        <v>95</v>
      </c>
      <c r="D797" s="146">
        <v>99</v>
      </c>
      <c r="E797" s="146">
        <v>35</v>
      </c>
      <c r="F797" s="146">
        <v>39</v>
      </c>
      <c r="G797" s="148">
        <f t="shared" si="25"/>
        <v>130</v>
      </c>
      <c r="H797" s="148">
        <f t="shared" si="26"/>
        <v>138</v>
      </c>
      <c r="I797" s="160"/>
    </row>
    <row r="798" spans="1:9">
      <c r="A798" s="149" t="s">
        <v>1812</v>
      </c>
      <c r="B798" s="205" t="s">
        <v>1813</v>
      </c>
      <c r="C798" s="146">
        <v>2</v>
      </c>
      <c r="D798" s="146">
        <v>3</v>
      </c>
      <c r="E798" s="146">
        <v>4</v>
      </c>
      <c r="F798" s="146">
        <v>5</v>
      </c>
      <c r="G798" s="148">
        <f t="shared" si="25"/>
        <v>6</v>
      </c>
      <c r="H798" s="148">
        <f t="shared" si="26"/>
        <v>8</v>
      </c>
      <c r="I798" s="160"/>
    </row>
    <row r="799" spans="1:9">
      <c r="A799" s="149" t="s">
        <v>2221</v>
      </c>
      <c r="B799" s="205" t="s">
        <v>2222</v>
      </c>
      <c r="C799" s="146">
        <v>218</v>
      </c>
      <c r="D799" s="146">
        <v>229</v>
      </c>
      <c r="E799" s="146">
        <v>64</v>
      </c>
      <c r="F799" s="146">
        <v>68</v>
      </c>
      <c r="G799" s="148">
        <f t="shared" si="25"/>
        <v>282</v>
      </c>
      <c r="H799" s="148">
        <f t="shared" si="26"/>
        <v>297</v>
      </c>
      <c r="I799" s="160"/>
    </row>
    <row r="800" spans="1:9">
      <c r="A800" s="149" t="s">
        <v>2631</v>
      </c>
      <c r="B800" s="10" t="s">
        <v>2632</v>
      </c>
      <c r="C800" s="146">
        <v>1042</v>
      </c>
      <c r="D800" s="146">
        <v>1009</v>
      </c>
      <c r="E800" s="146">
        <v>50</v>
      </c>
      <c r="F800" s="146">
        <v>52</v>
      </c>
      <c r="G800" s="148">
        <f t="shared" si="25"/>
        <v>1092</v>
      </c>
      <c r="H800" s="148">
        <f t="shared" si="26"/>
        <v>1061</v>
      </c>
      <c r="I800" s="160"/>
    </row>
    <row r="801" spans="1:9">
      <c r="A801" s="149" t="s">
        <v>2223</v>
      </c>
      <c r="B801" s="158" t="s">
        <v>2224</v>
      </c>
      <c r="C801" s="146">
        <v>32</v>
      </c>
      <c r="D801" s="146">
        <v>31</v>
      </c>
      <c r="E801" s="146">
        <v>41</v>
      </c>
      <c r="F801" s="146">
        <v>47</v>
      </c>
      <c r="G801" s="148">
        <f t="shared" si="25"/>
        <v>73</v>
      </c>
      <c r="H801" s="148">
        <f t="shared" si="26"/>
        <v>78</v>
      </c>
      <c r="I801" s="160"/>
    </row>
    <row r="802" spans="1:9">
      <c r="A802" s="149" t="s">
        <v>3450</v>
      </c>
      <c r="B802" s="22" t="s">
        <v>3451</v>
      </c>
      <c r="C802" s="146">
        <v>0</v>
      </c>
      <c r="D802" s="146">
        <v>0</v>
      </c>
      <c r="E802" s="146">
        <v>0</v>
      </c>
      <c r="F802" s="146">
        <v>1</v>
      </c>
      <c r="G802" s="148">
        <f t="shared" si="25"/>
        <v>0</v>
      </c>
      <c r="H802" s="148">
        <f t="shared" si="26"/>
        <v>1</v>
      </c>
      <c r="I802" s="160"/>
    </row>
    <row r="803" spans="1:9">
      <c r="A803" s="204" t="s">
        <v>2643</v>
      </c>
      <c r="B803" s="152" t="s">
        <v>2644</v>
      </c>
      <c r="C803" s="146">
        <v>0</v>
      </c>
      <c r="D803" s="146">
        <v>0</v>
      </c>
      <c r="E803" s="146">
        <v>5</v>
      </c>
      <c r="F803" s="146">
        <v>5</v>
      </c>
      <c r="G803" s="148">
        <f t="shared" si="25"/>
        <v>5</v>
      </c>
      <c r="H803" s="148">
        <f t="shared" si="26"/>
        <v>5</v>
      </c>
      <c r="I803" s="160"/>
    </row>
    <row r="804" spans="1:9">
      <c r="A804" s="204" t="s">
        <v>1826</v>
      </c>
      <c r="B804" s="152" t="s">
        <v>1827</v>
      </c>
      <c r="C804" s="146">
        <v>0</v>
      </c>
      <c r="D804" s="146">
        <v>0</v>
      </c>
      <c r="E804" s="146">
        <v>0</v>
      </c>
      <c r="F804" s="146">
        <v>1</v>
      </c>
      <c r="G804" s="148">
        <f t="shared" si="25"/>
        <v>0</v>
      </c>
      <c r="H804" s="148">
        <f t="shared" si="26"/>
        <v>1</v>
      </c>
      <c r="I804" s="160"/>
    </row>
    <row r="805" spans="1:9">
      <c r="A805" s="207" t="s">
        <v>1832</v>
      </c>
      <c r="B805" s="208" t="s">
        <v>1833</v>
      </c>
      <c r="C805" s="146">
        <v>0</v>
      </c>
      <c r="D805" s="146">
        <v>0</v>
      </c>
      <c r="E805" s="146">
        <v>8</v>
      </c>
      <c r="F805" s="146">
        <v>8</v>
      </c>
      <c r="G805" s="148">
        <f t="shared" si="25"/>
        <v>8</v>
      </c>
      <c r="H805" s="148">
        <f t="shared" si="26"/>
        <v>8</v>
      </c>
      <c r="I805" s="160"/>
    </row>
    <row r="806" spans="1:9">
      <c r="A806" s="204" t="s">
        <v>1848</v>
      </c>
      <c r="B806" s="152" t="s">
        <v>1849</v>
      </c>
      <c r="C806" s="146">
        <v>1</v>
      </c>
      <c r="D806" s="146">
        <v>1</v>
      </c>
      <c r="E806" s="146">
        <v>72</v>
      </c>
      <c r="F806" s="146">
        <v>67</v>
      </c>
      <c r="G806" s="148">
        <f t="shared" si="25"/>
        <v>73</v>
      </c>
      <c r="H806" s="148">
        <f t="shared" si="26"/>
        <v>68</v>
      </c>
      <c r="I806" s="160"/>
    </row>
    <row r="807" spans="1:9">
      <c r="A807" s="204" t="s">
        <v>1852</v>
      </c>
      <c r="B807" s="152" t="s">
        <v>1853</v>
      </c>
      <c r="C807" s="146">
        <v>0</v>
      </c>
      <c r="D807" s="146">
        <v>0</v>
      </c>
      <c r="E807" s="146">
        <v>11</v>
      </c>
      <c r="F807" s="146">
        <v>13</v>
      </c>
      <c r="G807" s="148">
        <f t="shared" si="25"/>
        <v>11</v>
      </c>
      <c r="H807" s="148">
        <f t="shared" si="26"/>
        <v>13</v>
      </c>
      <c r="I807" s="160"/>
    </row>
    <row r="808" spans="1:9">
      <c r="A808" s="175" t="s">
        <v>4386</v>
      </c>
      <c r="B808" s="162" t="s">
        <v>4387</v>
      </c>
      <c r="C808" s="146">
        <v>0</v>
      </c>
      <c r="D808" s="146">
        <v>0</v>
      </c>
      <c r="E808" s="146">
        <v>0</v>
      </c>
      <c r="F808" s="146">
        <v>1</v>
      </c>
      <c r="G808" s="148">
        <f t="shared" si="25"/>
        <v>0</v>
      </c>
      <c r="H808" s="148">
        <f t="shared" si="26"/>
        <v>1</v>
      </c>
      <c r="I808" s="160"/>
    </row>
    <row r="809" spans="1:9">
      <c r="A809" s="204" t="s">
        <v>7526</v>
      </c>
      <c r="B809" s="152" t="s">
        <v>7527</v>
      </c>
      <c r="C809" s="146">
        <v>0</v>
      </c>
      <c r="D809" s="146">
        <v>0</v>
      </c>
      <c r="E809" s="146">
        <v>0</v>
      </c>
      <c r="F809" s="146">
        <v>1</v>
      </c>
      <c r="G809" s="148">
        <f t="shared" si="25"/>
        <v>0</v>
      </c>
      <c r="H809" s="148">
        <f t="shared" si="26"/>
        <v>1</v>
      </c>
      <c r="I809" s="160"/>
    </row>
    <row r="810" spans="1:9">
      <c r="A810" s="204" t="s">
        <v>1884</v>
      </c>
      <c r="B810" s="152" t="s">
        <v>1885</v>
      </c>
      <c r="C810" s="146">
        <v>0</v>
      </c>
      <c r="D810" s="146">
        <v>0</v>
      </c>
      <c r="E810" s="146">
        <v>90</v>
      </c>
      <c r="F810" s="146">
        <v>81</v>
      </c>
      <c r="G810" s="148">
        <f t="shared" si="25"/>
        <v>90</v>
      </c>
      <c r="H810" s="148">
        <f t="shared" si="26"/>
        <v>81</v>
      </c>
      <c r="I810" s="160"/>
    </row>
    <row r="811" spans="1:9">
      <c r="A811" s="149" t="s">
        <v>5500</v>
      </c>
      <c r="B811" s="158" t="s">
        <v>5501</v>
      </c>
      <c r="C811" s="146">
        <v>0</v>
      </c>
      <c r="D811" s="146">
        <v>0</v>
      </c>
      <c r="E811" s="146">
        <v>0</v>
      </c>
      <c r="F811" s="146">
        <v>1</v>
      </c>
      <c r="G811" s="148">
        <f t="shared" si="25"/>
        <v>0</v>
      </c>
      <c r="H811" s="148">
        <f t="shared" si="26"/>
        <v>1</v>
      </c>
      <c r="I811" s="160"/>
    </row>
    <row r="812" spans="1:9">
      <c r="A812" s="149" t="s">
        <v>5502</v>
      </c>
      <c r="B812" s="158" t="s">
        <v>5503</v>
      </c>
      <c r="C812" s="146">
        <v>0</v>
      </c>
      <c r="D812" s="146">
        <v>0</v>
      </c>
      <c r="E812" s="146">
        <v>0</v>
      </c>
      <c r="F812" s="146">
        <v>1</v>
      </c>
      <c r="G812" s="148">
        <f t="shared" si="25"/>
        <v>0</v>
      </c>
      <c r="H812" s="148">
        <f t="shared" si="26"/>
        <v>1</v>
      </c>
      <c r="I812" s="160"/>
    </row>
    <row r="813" spans="1:9" ht="24">
      <c r="A813" s="204" t="s">
        <v>7528</v>
      </c>
      <c r="B813" s="152" t="s">
        <v>7529</v>
      </c>
      <c r="C813" s="146">
        <v>0</v>
      </c>
      <c r="D813" s="146">
        <v>0</v>
      </c>
      <c r="E813" s="146">
        <v>0</v>
      </c>
      <c r="F813" s="146">
        <v>1</v>
      </c>
      <c r="G813" s="148">
        <f t="shared" si="25"/>
        <v>0</v>
      </c>
      <c r="H813" s="148">
        <f t="shared" si="26"/>
        <v>1</v>
      </c>
      <c r="I813" s="160"/>
    </row>
    <row r="814" spans="1:9">
      <c r="A814" s="149" t="s">
        <v>3098</v>
      </c>
      <c r="B814" s="158" t="s">
        <v>3099</v>
      </c>
      <c r="C814" s="146">
        <v>91</v>
      </c>
      <c r="D814" s="146">
        <v>87</v>
      </c>
      <c r="E814" s="146">
        <v>267</v>
      </c>
      <c r="F814" s="146">
        <v>255</v>
      </c>
      <c r="G814" s="148">
        <f t="shared" si="25"/>
        <v>358</v>
      </c>
      <c r="H814" s="148">
        <f t="shared" si="26"/>
        <v>342</v>
      </c>
      <c r="I814" s="160"/>
    </row>
    <row r="815" spans="1:9">
      <c r="A815" s="149" t="s">
        <v>5504</v>
      </c>
      <c r="B815" s="158" t="s">
        <v>5505</v>
      </c>
      <c r="C815" s="146">
        <v>167</v>
      </c>
      <c r="D815" s="146">
        <v>155</v>
      </c>
      <c r="E815" s="146">
        <v>101</v>
      </c>
      <c r="F815" s="146">
        <v>99</v>
      </c>
      <c r="G815" s="148">
        <f t="shared" si="25"/>
        <v>268</v>
      </c>
      <c r="H815" s="148">
        <f t="shared" si="26"/>
        <v>254</v>
      </c>
      <c r="I815" s="160"/>
    </row>
    <row r="816" spans="1:9">
      <c r="A816" s="149" t="s">
        <v>5508</v>
      </c>
      <c r="B816" s="158" t="s">
        <v>5509</v>
      </c>
      <c r="C816" s="146">
        <v>0</v>
      </c>
      <c r="D816" s="146">
        <v>0</v>
      </c>
      <c r="E816" s="146">
        <v>0</v>
      </c>
      <c r="F816" s="146">
        <v>1</v>
      </c>
      <c r="G816" s="148">
        <f t="shared" si="25"/>
        <v>0</v>
      </c>
      <c r="H816" s="148">
        <f t="shared" si="26"/>
        <v>1</v>
      </c>
      <c r="I816" s="160"/>
    </row>
    <row r="817" spans="1:9" ht="24.75">
      <c r="A817" s="161" t="s">
        <v>5512</v>
      </c>
      <c r="B817" s="145" t="s">
        <v>7530</v>
      </c>
      <c r="C817" s="146">
        <v>0</v>
      </c>
      <c r="D817" s="146">
        <v>0</v>
      </c>
      <c r="E817" s="146">
        <v>0</v>
      </c>
      <c r="F817" s="146">
        <v>1</v>
      </c>
      <c r="G817" s="148">
        <f t="shared" si="25"/>
        <v>0</v>
      </c>
      <c r="H817" s="148">
        <f t="shared" si="26"/>
        <v>1</v>
      </c>
      <c r="I817" s="160"/>
    </row>
    <row r="818" spans="1:9">
      <c r="A818" s="161" t="s">
        <v>5514</v>
      </c>
      <c r="B818" s="145" t="s">
        <v>7531</v>
      </c>
      <c r="C818" s="146">
        <v>0</v>
      </c>
      <c r="D818" s="146">
        <v>0</v>
      </c>
      <c r="E818" s="146">
        <v>4</v>
      </c>
      <c r="F818" s="146">
        <v>5</v>
      </c>
      <c r="G818" s="148">
        <f t="shared" si="25"/>
        <v>4</v>
      </c>
      <c r="H818" s="148">
        <f t="shared" si="26"/>
        <v>5</v>
      </c>
      <c r="I818" s="160"/>
    </row>
    <row r="819" spans="1:9">
      <c r="A819" s="149" t="s">
        <v>5516</v>
      </c>
      <c r="B819" s="158" t="s">
        <v>7532</v>
      </c>
      <c r="C819" s="146">
        <v>2</v>
      </c>
      <c r="D819" s="146">
        <v>3</v>
      </c>
      <c r="E819" s="146">
        <v>0</v>
      </c>
      <c r="F819" s="146">
        <v>1</v>
      </c>
      <c r="G819" s="148">
        <f t="shared" si="25"/>
        <v>2</v>
      </c>
      <c r="H819" s="148">
        <f t="shared" si="26"/>
        <v>4</v>
      </c>
      <c r="I819" s="160"/>
    </row>
    <row r="820" spans="1:9">
      <c r="A820" s="149" t="s">
        <v>5518</v>
      </c>
      <c r="B820" s="158" t="s">
        <v>5519</v>
      </c>
      <c r="C820" s="146">
        <v>0</v>
      </c>
      <c r="D820" s="146">
        <v>0</v>
      </c>
      <c r="E820" s="146">
        <v>0</v>
      </c>
      <c r="F820" s="146">
        <v>1</v>
      </c>
      <c r="G820" s="148">
        <f t="shared" si="25"/>
        <v>0</v>
      </c>
      <c r="H820" s="148">
        <f t="shared" si="26"/>
        <v>1</v>
      </c>
      <c r="I820" s="160"/>
    </row>
    <row r="821" spans="1:9">
      <c r="A821" s="149" t="s">
        <v>5520</v>
      </c>
      <c r="B821" s="145" t="s">
        <v>7533</v>
      </c>
      <c r="C821" s="146">
        <v>0</v>
      </c>
      <c r="D821" s="146">
        <v>0</v>
      </c>
      <c r="E821" s="146">
        <v>0</v>
      </c>
      <c r="F821" s="146">
        <v>1</v>
      </c>
      <c r="G821" s="148">
        <f t="shared" si="25"/>
        <v>0</v>
      </c>
      <c r="H821" s="148">
        <f t="shared" si="26"/>
        <v>1</v>
      </c>
      <c r="I821" s="160"/>
    </row>
    <row r="822" spans="1:9">
      <c r="A822" s="161" t="s">
        <v>5526</v>
      </c>
      <c r="B822" s="145" t="s">
        <v>6075</v>
      </c>
      <c r="C822" s="146">
        <v>6</v>
      </c>
      <c r="D822" s="146">
        <v>7</v>
      </c>
      <c r="E822" s="146">
        <v>0</v>
      </c>
      <c r="F822" s="146">
        <v>1</v>
      </c>
      <c r="G822" s="148">
        <f t="shared" si="25"/>
        <v>6</v>
      </c>
      <c r="H822" s="148">
        <f t="shared" si="26"/>
        <v>8</v>
      </c>
      <c r="I822" s="160"/>
    </row>
    <row r="823" spans="1:9">
      <c r="A823" s="161" t="s">
        <v>5530</v>
      </c>
      <c r="B823" s="162" t="s">
        <v>7534</v>
      </c>
      <c r="C823" s="146">
        <v>0</v>
      </c>
      <c r="D823" s="146">
        <v>0</v>
      </c>
      <c r="E823" s="146">
        <v>0</v>
      </c>
      <c r="F823" s="146">
        <v>1</v>
      </c>
      <c r="G823" s="148">
        <f t="shared" si="25"/>
        <v>0</v>
      </c>
      <c r="H823" s="148">
        <f t="shared" si="26"/>
        <v>1</v>
      </c>
      <c r="I823" s="160"/>
    </row>
    <row r="824" spans="1:9">
      <c r="A824" s="149" t="s">
        <v>5532</v>
      </c>
      <c r="B824" s="158" t="s">
        <v>5533</v>
      </c>
      <c r="C824" s="146">
        <v>1</v>
      </c>
      <c r="D824" s="146">
        <v>1</v>
      </c>
      <c r="E824" s="146">
        <v>1</v>
      </c>
      <c r="F824" s="146">
        <v>1</v>
      </c>
      <c r="G824" s="148">
        <f t="shared" si="25"/>
        <v>2</v>
      </c>
      <c r="H824" s="148">
        <f t="shared" si="26"/>
        <v>2</v>
      </c>
      <c r="I824" s="160"/>
    </row>
    <row r="825" spans="1:9">
      <c r="A825" s="149" t="s">
        <v>5534</v>
      </c>
      <c r="B825" s="22" t="s">
        <v>5535</v>
      </c>
      <c r="C825" s="146">
        <v>0</v>
      </c>
      <c r="D825" s="146">
        <v>0</v>
      </c>
      <c r="E825" s="146">
        <v>0</v>
      </c>
      <c r="F825" s="146">
        <v>1</v>
      </c>
      <c r="G825" s="148">
        <f t="shared" si="25"/>
        <v>0</v>
      </c>
      <c r="H825" s="148">
        <f t="shared" si="26"/>
        <v>1</v>
      </c>
      <c r="I825" s="160"/>
    </row>
    <row r="826" spans="1:9">
      <c r="A826" s="149" t="s">
        <v>5536</v>
      </c>
      <c r="B826" s="22" t="s">
        <v>7535</v>
      </c>
      <c r="C826" s="146">
        <v>0</v>
      </c>
      <c r="D826" s="146">
        <v>0</v>
      </c>
      <c r="E826" s="146">
        <v>1</v>
      </c>
      <c r="F826" s="146">
        <v>1</v>
      </c>
      <c r="G826" s="148">
        <f t="shared" si="25"/>
        <v>1</v>
      </c>
      <c r="H826" s="148">
        <f t="shared" si="26"/>
        <v>1</v>
      </c>
      <c r="I826" s="160"/>
    </row>
    <row r="827" spans="1:9">
      <c r="A827" s="161" t="s">
        <v>5538</v>
      </c>
      <c r="B827" s="145" t="s">
        <v>5539</v>
      </c>
      <c r="C827" s="146">
        <v>2</v>
      </c>
      <c r="D827" s="146">
        <v>3</v>
      </c>
      <c r="E827" s="146">
        <v>12</v>
      </c>
      <c r="F827" s="146">
        <v>12</v>
      </c>
      <c r="G827" s="148">
        <f t="shared" si="25"/>
        <v>14</v>
      </c>
      <c r="H827" s="148">
        <f t="shared" si="26"/>
        <v>15</v>
      </c>
      <c r="I827" s="160"/>
    </row>
    <row r="828" spans="1:9">
      <c r="A828" s="149" t="s">
        <v>5542</v>
      </c>
      <c r="B828" s="22" t="s">
        <v>5543</v>
      </c>
      <c r="C828" s="146">
        <v>0</v>
      </c>
      <c r="D828" s="146">
        <v>0</v>
      </c>
      <c r="E828" s="146">
        <v>0</v>
      </c>
      <c r="F828" s="146">
        <v>1</v>
      </c>
      <c r="G828" s="148">
        <f t="shared" si="25"/>
        <v>0</v>
      </c>
      <c r="H828" s="148">
        <f t="shared" si="26"/>
        <v>1</v>
      </c>
      <c r="I828" s="160"/>
    </row>
    <row r="829" spans="1:9" ht="24.75">
      <c r="A829" s="149" t="s">
        <v>5546</v>
      </c>
      <c r="B829" s="145" t="s">
        <v>5547</v>
      </c>
      <c r="C829" s="146">
        <v>0</v>
      </c>
      <c r="D829" s="146">
        <v>0</v>
      </c>
      <c r="E829" s="146">
        <v>0</v>
      </c>
      <c r="F829" s="146">
        <v>1</v>
      </c>
      <c r="G829" s="148">
        <f t="shared" ref="G829:G892" si="27">C829+E829</f>
        <v>0</v>
      </c>
      <c r="H829" s="148">
        <f t="shared" ref="H829:H892" si="28">D829+F829</f>
        <v>1</v>
      </c>
      <c r="I829" s="160"/>
    </row>
    <row r="830" spans="1:9">
      <c r="A830" s="149" t="s">
        <v>5548</v>
      </c>
      <c r="B830" s="145" t="s">
        <v>5549</v>
      </c>
      <c r="C830" s="146">
        <v>0</v>
      </c>
      <c r="D830" s="146">
        <v>0</v>
      </c>
      <c r="E830" s="146">
        <v>0</v>
      </c>
      <c r="F830" s="146">
        <v>1</v>
      </c>
      <c r="G830" s="148">
        <f t="shared" si="27"/>
        <v>0</v>
      </c>
      <c r="H830" s="148">
        <f t="shared" si="28"/>
        <v>1</v>
      </c>
      <c r="I830" s="160"/>
    </row>
    <row r="831" spans="1:9">
      <c r="A831" s="149" t="s">
        <v>5554</v>
      </c>
      <c r="B831" s="145" t="s">
        <v>7536</v>
      </c>
      <c r="C831" s="146">
        <v>0</v>
      </c>
      <c r="D831" s="146">
        <v>0</v>
      </c>
      <c r="E831" s="146">
        <v>0</v>
      </c>
      <c r="F831" s="146">
        <v>1</v>
      </c>
      <c r="G831" s="148">
        <f t="shared" si="27"/>
        <v>0</v>
      </c>
      <c r="H831" s="148">
        <f t="shared" si="28"/>
        <v>1</v>
      </c>
      <c r="I831" s="160"/>
    </row>
    <row r="832" spans="1:9">
      <c r="A832" s="149" t="s">
        <v>5556</v>
      </c>
      <c r="B832" s="145" t="s">
        <v>5557</v>
      </c>
      <c r="C832" s="146">
        <v>0</v>
      </c>
      <c r="D832" s="146">
        <v>0</v>
      </c>
      <c r="E832" s="146">
        <v>0</v>
      </c>
      <c r="F832" s="146">
        <v>1</v>
      </c>
      <c r="G832" s="148">
        <f t="shared" si="27"/>
        <v>0</v>
      </c>
      <c r="H832" s="148">
        <f t="shared" si="28"/>
        <v>1</v>
      </c>
      <c r="I832" s="160"/>
    </row>
    <row r="833" spans="1:9">
      <c r="A833" s="149" t="s">
        <v>7537</v>
      </c>
      <c r="B833" s="145" t="s">
        <v>7538</v>
      </c>
      <c r="C833" s="146">
        <v>0</v>
      </c>
      <c r="D833" s="146">
        <v>0</v>
      </c>
      <c r="E833" s="146">
        <v>0</v>
      </c>
      <c r="F833" s="146">
        <v>1</v>
      </c>
      <c r="G833" s="148">
        <f t="shared" si="27"/>
        <v>0</v>
      </c>
      <c r="H833" s="148">
        <f t="shared" si="28"/>
        <v>1</v>
      </c>
      <c r="I833" s="160"/>
    </row>
    <row r="834" spans="1:9">
      <c r="A834" s="149" t="s">
        <v>1906</v>
      </c>
      <c r="B834" s="158" t="s">
        <v>1907</v>
      </c>
      <c r="C834" s="146">
        <v>1</v>
      </c>
      <c r="D834" s="146">
        <v>1</v>
      </c>
      <c r="E834" s="146">
        <v>15</v>
      </c>
      <c r="F834" s="146">
        <v>13</v>
      </c>
      <c r="G834" s="148">
        <f t="shared" si="27"/>
        <v>16</v>
      </c>
      <c r="H834" s="148">
        <f t="shared" si="28"/>
        <v>14</v>
      </c>
      <c r="I834" s="160"/>
    </row>
    <row r="835" spans="1:9">
      <c r="A835" s="149" t="s">
        <v>1910</v>
      </c>
      <c r="B835" s="145" t="s">
        <v>1911</v>
      </c>
      <c r="C835" s="146">
        <v>0</v>
      </c>
      <c r="D835" s="146">
        <v>0</v>
      </c>
      <c r="E835" s="146">
        <v>0</v>
      </c>
      <c r="F835" s="146">
        <v>1</v>
      </c>
      <c r="G835" s="148">
        <f t="shared" si="27"/>
        <v>0</v>
      </c>
      <c r="H835" s="148">
        <f t="shared" si="28"/>
        <v>1</v>
      </c>
      <c r="I835" s="160"/>
    </row>
    <row r="836" spans="1:9">
      <c r="A836" s="149" t="s">
        <v>1912</v>
      </c>
      <c r="B836" s="158" t="s">
        <v>1913</v>
      </c>
      <c r="C836" s="146">
        <v>0</v>
      </c>
      <c r="D836" s="146">
        <v>0</v>
      </c>
      <c r="E836" s="146">
        <v>0</v>
      </c>
      <c r="F836" s="146">
        <v>1</v>
      </c>
      <c r="G836" s="148">
        <f t="shared" si="27"/>
        <v>0</v>
      </c>
      <c r="H836" s="148">
        <f t="shared" si="28"/>
        <v>1</v>
      </c>
      <c r="I836" s="160"/>
    </row>
    <row r="837" spans="1:9">
      <c r="A837" s="204" t="s">
        <v>1916</v>
      </c>
      <c r="B837" s="152" t="s">
        <v>1917</v>
      </c>
      <c r="C837" s="146">
        <v>0</v>
      </c>
      <c r="D837" s="146">
        <v>0</v>
      </c>
      <c r="E837" s="146">
        <v>10</v>
      </c>
      <c r="F837" s="146">
        <v>8</v>
      </c>
      <c r="G837" s="148">
        <f t="shared" si="27"/>
        <v>10</v>
      </c>
      <c r="H837" s="148">
        <f t="shared" si="28"/>
        <v>8</v>
      </c>
      <c r="I837" s="160"/>
    </row>
    <row r="838" spans="1:9">
      <c r="A838" s="151" t="s">
        <v>4965</v>
      </c>
      <c r="B838" s="152" t="s">
        <v>4966</v>
      </c>
      <c r="C838" s="146">
        <v>1</v>
      </c>
      <c r="D838" s="146">
        <v>1</v>
      </c>
      <c r="E838" s="146">
        <v>0</v>
      </c>
      <c r="F838" s="146">
        <v>1</v>
      </c>
      <c r="G838" s="148">
        <f t="shared" si="27"/>
        <v>1</v>
      </c>
      <c r="H838" s="148">
        <f t="shared" si="28"/>
        <v>2</v>
      </c>
      <c r="I838" s="160"/>
    </row>
    <row r="839" spans="1:9">
      <c r="A839" s="178" t="s">
        <v>5558</v>
      </c>
      <c r="B839" s="154" t="s">
        <v>7539</v>
      </c>
      <c r="C839" s="146">
        <v>0</v>
      </c>
      <c r="D839" s="146">
        <v>0</v>
      </c>
      <c r="E839" s="146">
        <v>0</v>
      </c>
      <c r="F839" s="146">
        <v>1</v>
      </c>
      <c r="G839" s="148">
        <f t="shared" si="27"/>
        <v>0</v>
      </c>
      <c r="H839" s="148">
        <f t="shared" si="28"/>
        <v>1</v>
      </c>
      <c r="I839" s="160"/>
    </row>
    <row r="840" spans="1:9">
      <c r="A840" s="169" t="s">
        <v>2091</v>
      </c>
      <c r="B840" s="205" t="s">
        <v>2092</v>
      </c>
      <c r="C840" s="146">
        <v>107</v>
      </c>
      <c r="D840" s="146">
        <v>108</v>
      </c>
      <c r="E840" s="146">
        <v>0</v>
      </c>
      <c r="F840" s="146">
        <v>1</v>
      </c>
      <c r="G840" s="148">
        <f t="shared" si="27"/>
        <v>107</v>
      </c>
      <c r="H840" s="148">
        <f t="shared" si="28"/>
        <v>109</v>
      </c>
      <c r="I840" s="160"/>
    </row>
    <row r="841" spans="1:9">
      <c r="A841" s="169" t="s">
        <v>2673</v>
      </c>
      <c r="B841" s="10" t="s">
        <v>2674</v>
      </c>
      <c r="C841" s="146">
        <v>0</v>
      </c>
      <c r="D841" s="146">
        <v>0</v>
      </c>
      <c r="E841" s="146">
        <v>0</v>
      </c>
      <c r="F841" s="146">
        <v>1</v>
      </c>
      <c r="G841" s="148">
        <f t="shared" si="27"/>
        <v>0</v>
      </c>
      <c r="H841" s="148">
        <f t="shared" si="28"/>
        <v>1</v>
      </c>
      <c r="I841" s="160"/>
    </row>
    <row r="842" spans="1:9">
      <c r="A842" s="209" t="s">
        <v>1988</v>
      </c>
      <c r="B842" s="152" t="s">
        <v>1989</v>
      </c>
      <c r="C842" s="146">
        <v>0</v>
      </c>
      <c r="D842" s="146">
        <v>0</v>
      </c>
      <c r="E842" s="146">
        <v>1</v>
      </c>
      <c r="F842" s="146">
        <v>1</v>
      </c>
      <c r="G842" s="148">
        <f t="shared" si="27"/>
        <v>1</v>
      </c>
      <c r="H842" s="148">
        <f t="shared" si="28"/>
        <v>1</v>
      </c>
      <c r="I842" s="160"/>
    </row>
    <row r="843" spans="1:9" ht="24">
      <c r="A843" s="209" t="s">
        <v>2016</v>
      </c>
      <c r="B843" s="152" t="s">
        <v>2017</v>
      </c>
      <c r="C843" s="146">
        <v>0</v>
      </c>
      <c r="D843" s="146">
        <v>0</v>
      </c>
      <c r="E843" s="146">
        <v>0</v>
      </c>
      <c r="F843" s="146">
        <v>1</v>
      </c>
      <c r="G843" s="148">
        <f t="shared" si="27"/>
        <v>0</v>
      </c>
      <c r="H843" s="148">
        <f t="shared" si="28"/>
        <v>1</v>
      </c>
      <c r="I843" s="160"/>
    </row>
    <row r="844" spans="1:9">
      <c r="A844" s="209" t="s">
        <v>5561</v>
      </c>
      <c r="B844" s="152" t="s">
        <v>5562</v>
      </c>
      <c r="C844" s="146">
        <v>11</v>
      </c>
      <c r="D844" s="146">
        <v>12</v>
      </c>
      <c r="E844" s="146">
        <v>4</v>
      </c>
      <c r="F844" s="146">
        <v>5</v>
      </c>
      <c r="G844" s="148">
        <f t="shared" si="27"/>
        <v>15</v>
      </c>
      <c r="H844" s="148">
        <f t="shared" si="28"/>
        <v>17</v>
      </c>
      <c r="I844" s="160"/>
    </row>
    <row r="845" spans="1:9">
      <c r="A845" s="209" t="s">
        <v>2256</v>
      </c>
      <c r="B845" s="152" t="s">
        <v>5566</v>
      </c>
      <c r="C845" s="146">
        <v>85</v>
      </c>
      <c r="D845" s="146">
        <v>84</v>
      </c>
      <c r="E845" s="146">
        <v>40</v>
      </c>
      <c r="F845" s="146">
        <v>43</v>
      </c>
      <c r="G845" s="148">
        <f t="shared" si="27"/>
        <v>125</v>
      </c>
      <c r="H845" s="148">
        <f t="shared" si="28"/>
        <v>127</v>
      </c>
      <c r="I845" s="160"/>
    </row>
    <row r="846" spans="1:9">
      <c r="A846" s="210" t="s">
        <v>5567</v>
      </c>
      <c r="B846" s="152" t="s">
        <v>5568</v>
      </c>
      <c r="C846" s="146">
        <v>107</v>
      </c>
      <c r="D846" s="146">
        <v>91</v>
      </c>
      <c r="E846" s="146">
        <v>61</v>
      </c>
      <c r="F846" s="146">
        <v>48</v>
      </c>
      <c r="G846" s="148">
        <f t="shared" si="27"/>
        <v>168</v>
      </c>
      <c r="H846" s="148">
        <f t="shared" si="28"/>
        <v>139</v>
      </c>
      <c r="I846" s="160"/>
    </row>
    <row r="847" spans="1:9">
      <c r="A847" s="210" t="s">
        <v>2258</v>
      </c>
      <c r="B847" s="152" t="s">
        <v>5569</v>
      </c>
      <c r="C847" s="146">
        <v>20</v>
      </c>
      <c r="D847" s="146">
        <v>23</v>
      </c>
      <c r="E847" s="146">
        <v>6</v>
      </c>
      <c r="F847" s="146">
        <v>5</v>
      </c>
      <c r="G847" s="148">
        <f t="shared" si="27"/>
        <v>26</v>
      </c>
      <c r="H847" s="148">
        <f t="shared" si="28"/>
        <v>28</v>
      </c>
      <c r="I847" s="160"/>
    </row>
    <row r="848" spans="1:9">
      <c r="A848" s="179" t="s">
        <v>5595</v>
      </c>
      <c r="B848" s="211" t="s">
        <v>5596</v>
      </c>
      <c r="C848" s="146">
        <v>1</v>
      </c>
      <c r="D848" s="146">
        <v>1</v>
      </c>
      <c r="E848" s="146">
        <v>0</v>
      </c>
      <c r="F848" s="146">
        <v>1</v>
      </c>
      <c r="G848" s="148">
        <f t="shared" si="27"/>
        <v>1</v>
      </c>
      <c r="H848" s="148">
        <f t="shared" si="28"/>
        <v>2</v>
      </c>
      <c r="I848" s="160"/>
    </row>
    <row r="849" spans="1:9">
      <c r="A849" s="212" t="s">
        <v>3100</v>
      </c>
      <c r="B849" s="145" t="s">
        <v>3101</v>
      </c>
      <c r="C849" s="146">
        <v>1</v>
      </c>
      <c r="D849" s="146">
        <v>1</v>
      </c>
      <c r="E849" s="146">
        <v>0</v>
      </c>
      <c r="F849" s="146">
        <v>1</v>
      </c>
      <c r="G849" s="148">
        <f t="shared" si="27"/>
        <v>1</v>
      </c>
      <c r="H849" s="148">
        <f t="shared" si="28"/>
        <v>2</v>
      </c>
      <c r="I849" s="160"/>
    </row>
    <row r="850" spans="1:9">
      <c r="A850" s="213" t="s">
        <v>7540</v>
      </c>
      <c r="B850" s="205" t="s">
        <v>7541</v>
      </c>
      <c r="C850" s="146">
        <v>0</v>
      </c>
      <c r="D850" s="146">
        <v>0</v>
      </c>
      <c r="E850" s="146">
        <v>0</v>
      </c>
      <c r="F850" s="146">
        <v>1</v>
      </c>
      <c r="G850" s="148">
        <f t="shared" si="27"/>
        <v>0</v>
      </c>
      <c r="H850" s="148">
        <f t="shared" si="28"/>
        <v>1</v>
      </c>
      <c r="I850" s="160"/>
    </row>
    <row r="851" spans="1:9">
      <c r="A851" s="149" t="s">
        <v>2151</v>
      </c>
      <c r="B851" s="158" t="s">
        <v>2152</v>
      </c>
      <c r="C851" s="146">
        <v>0</v>
      </c>
      <c r="D851" s="146">
        <v>0</v>
      </c>
      <c r="E851" s="146">
        <v>0</v>
      </c>
      <c r="F851" s="146">
        <v>1</v>
      </c>
      <c r="G851" s="148">
        <f t="shared" si="27"/>
        <v>0</v>
      </c>
      <c r="H851" s="148">
        <f t="shared" si="28"/>
        <v>1</v>
      </c>
      <c r="I851" s="160"/>
    </row>
    <row r="852" spans="1:9">
      <c r="A852" s="149" t="s">
        <v>2095</v>
      </c>
      <c r="B852" s="145" t="s">
        <v>2096</v>
      </c>
      <c r="C852" s="146">
        <v>0</v>
      </c>
      <c r="D852" s="146">
        <v>0</v>
      </c>
      <c r="E852" s="146">
        <v>1</v>
      </c>
      <c r="F852" s="146">
        <v>1</v>
      </c>
      <c r="G852" s="148">
        <f t="shared" si="27"/>
        <v>1</v>
      </c>
      <c r="H852" s="148">
        <f t="shared" si="28"/>
        <v>1</v>
      </c>
      <c r="I852" s="160"/>
    </row>
    <row r="853" spans="1:9">
      <c r="A853" s="170" t="s">
        <v>2032</v>
      </c>
      <c r="B853" s="145" t="s">
        <v>2033</v>
      </c>
      <c r="C853" s="146">
        <v>16</v>
      </c>
      <c r="D853" s="146">
        <v>15</v>
      </c>
      <c r="E853" s="146">
        <v>3</v>
      </c>
      <c r="F853" s="146">
        <v>4</v>
      </c>
      <c r="G853" s="148">
        <f t="shared" si="27"/>
        <v>19</v>
      </c>
      <c r="H853" s="148">
        <f t="shared" si="28"/>
        <v>19</v>
      </c>
      <c r="I853" s="160"/>
    </row>
    <row r="854" spans="1:9">
      <c r="A854" s="149" t="s">
        <v>2155</v>
      </c>
      <c r="B854" s="205" t="s">
        <v>2156</v>
      </c>
      <c r="C854" s="146">
        <v>2511</v>
      </c>
      <c r="D854" s="146">
        <v>2496</v>
      </c>
      <c r="E854" s="146">
        <v>1225</v>
      </c>
      <c r="F854" s="146">
        <v>1212</v>
      </c>
      <c r="G854" s="148">
        <f t="shared" si="27"/>
        <v>3736</v>
      </c>
      <c r="H854" s="148">
        <f t="shared" si="28"/>
        <v>3708</v>
      </c>
      <c r="I854" s="160"/>
    </row>
    <row r="855" spans="1:9">
      <c r="A855" s="149" t="s">
        <v>2034</v>
      </c>
      <c r="B855" s="158" t="s">
        <v>2035</v>
      </c>
      <c r="C855" s="146">
        <v>54</v>
      </c>
      <c r="D855" s="146">
        <v>52</v>
      </c>
      <c r="E855" s="146">
        <v>5</v>
      </c>
      <c r="F855" s="146">
        <v>5</v>
      </c>
      <c r="G855" s="148">
        <f t="shared" si="27"/>
        <v>59</v>
      </c>
      <c r="H855" s="148">
        <f t="shared" si="28"/>
        <v>57</v>
      </c>
      <c r="I855" s="160"/>
    </row>
    <row r="856" spans="1:9">
      <c r="A856" s="149" t="s">
        <v>7542</v>
      </c>
      <c r="B856" s="10" t="s">
        <v>7543</v>
      </c>
      <c r="C856" s="146">
        <v>0</v>
      </c>
      <c r="D856" s="146">
        <v>0</v>
      </c>
      <c r="E856" s="146">
        <v>14</v>
      </c>
      <c r="F856" s="146">
        <v>16</v>
      </c>
      <c r="G856" s="148">
        <f t="shared" si="27"/>
        <v>14</v>
      </c>
      <c r="H856" s="148">
        <f t="shared" si="28"/>
        <v>16</v>
      </c>
      <c r="I856" s="160"/>
    </row>
    <row r="857" spans="1:9">
      <c r="A857" s="204" t="s">
        <v>5156</v>
      </c>
      <c r="B857" s="152" t="s">
        <v>5157</v>
      </c>
      <c r="C857" s="146">
        <v>0</v>
      </c>
      <c r="D857" s="146">
        <v>0</v>
      </c>
      <c r="E857" s="146">
        <v>5</v>
      </c>
      <c r="F857" s="146">
        <v>5</v>
      </c>
      <c r="G857" s="148">
        <f t="shared" si="27"/>
        <v>5</v>
      </c>
      <c r="H857" s="148">
        <f t="shared" si="28"/>
        <v>5</v>
      </c>
      <c r="I857" s="160"/>
    </row>
    <row r="858" spans="1:9">
      <c r="A858" s="204" t="s">
        <v>5336</v>
      </c>
      <c r="B858" s="152" t="s">
        <v>5337</v>
      </c>
      <c r="C858" s="146">
        <v>0</v>
      </c>
      <c r="D858" s="146">
        <v>0</v>
      </c>
      <c r="E858" s="146">
        <v>1</v>
      </c>
      <c r="F858" s="146">
        <v>1</v>
      </c>
      <c r="G858" s="148">
        <f t="shared" si="27"/>
        <v>1</v>
      </c>
      <c r="H858" s="148">
        <f t="shared" si="28"/>
        <v>1</v>
      </c>
      <c r="I858" s="160"/>
    </row>
    <row r="859" spans="1:9">
      <c r="A859" s="204" t="s">
        <v>5176</v>
      </c>
      <c r="B859" s="152" t="s">
        <v>5177</v>
      </c>
      <c r="C859" s="146">
        <v>0</v>
      </c>
      <c r="D859" s="146">
        <v>0</v>
      </c>
      <c r="E859" s="146">
        <v>23</v>
      </c>
      <c r="F859" s="146">
        <v>27</v>
      </c>
      <c r="G859" s="148">
        <f t="shared" si="27"/>
        <v>23</v>
      </c>
      <c r="H859" s="148">
        <f t="shared" si="28"/>
        <v>27</v>
      </c>
      <c r="I859" s="160"/>
    </row>
    <row r="860" spans="1:9">
      <c r="A860" s="91" t="s">
        <v>5317</v>
      </c>
      <c r="B860" s="205" t="s">
        <v>5318</v>
      </c>
      <c r="C860" s="146">
        <v>0</v>
      </c>
      <c r="D860" s="146">
        <v>0</v>
      </c>
      <c r="E860" s="146">
        <v>0</v>
      </c>
      <c r="F860" s="146">
        <v>1</v>
      </c>
      <c r="G860" s="148">
        <f t="shared" si="27"/>
        <v>0</v>
      </c>
      <c r="H860" s="148">
        <f t="shared" si="28"/>
        <v>1</v>
      </c>
      <c r="I860" s="160"/>
    </row>
    <row r="861" spans="1:9">
      <c r="A861" s="149" t="s">
        <v>5184</v>
      </c>
      <c r="B861" s="10" t="s">
        <v>5185</v>
      </c>
      <c r="C861" s="146">
        <v>1</v>
      </c>
      <c r="D861" s="146">
        <v>1</v>
      </c>
      <c r="E861" s="146">
        <v>3</v>
      </c>
      <c r="F861" s="146">
        <v>4</v>
      </c>
      <c r="G861" s="148">
        <f t="shared" si="27"/>
        <v>4</v>
      </c>
      <c r="H861" s="148">
        <f t="shared" si="28"/>
        <v>5</v>
      </c>
      <c r="I861" s="160"/>
    </row>
    <row r="862" spans="1:9" ht="24">
      <c r="A862" s="204" t="s">
        <v>5194</v>
      </c>
      <c r="B862" s="152" t="s">
        <v>5195</v>
      </c>
      <c r="C862" s="146">
        <v>0</v>
      </c>
      <c r="D862" s="146">
        <v>0</v>
      </c>
      <c r="E862" s="146">
        <v>29</v>
      </c>
      <c r="F862" s="146">
        <v>29</v>
      </c>
      <c r="G862" s="148">
        <f t="shared" si="27"/>
        <v>29</v>
      </c>
      <c r="H862" s="148">
        <f t="shared" si="28"/>
        <v>29</v>
      </c>
      <c r="I862" s="160"/>
    </row>
    <row r="863" spans="1:9" ht="24">
      <c r="A863" s="204" t="s">
        <v>5198</v>
      </c>
      <c r="B863" s="152" t="s">
        <v>5199</v>
      </c>
      <c r="C863" s="146">
        <v>0</v>
      </c>
      <c r="D863" s="146">
        <v>0</v>
      </c>
      <c r="E863" s="146">
        <v>7</v>
      </c>
      <c r="F863" s="146">
        <v>8</v>
      </c>
      <c r="G863" s="148">
        <f t="shared" si="27"/>
        <v>7</v>
      </c>
      <c r="H863" s="148">
        <f t="shared" si="28"/>
        <v>8</v>
      </c>
      <c r="I863" s="160"/>
    </row>
    <row r="864" spans="1:9">
      <c r="A864" s="204" t="s">
        <v>5202</v>
      </c>
      <c r="B864" s="152" t="s">
        <v>5203</v>
      </c>
      <c r="C864" s="146">
        <v>0</v>
      </c>
      <c r="D864" s="146">
        <v>0</v>
      </c>
      <c r="E864" s="146">
        <v>5</v>
      </c>
      <c r="F864" s="146">
        <v>5</v>
      </c>
      <c r="G864" s="148">
        <f t="shared" si="27"/>
        <v>5</v>
      </c>
      <c r="H864" s="148">
        <f t="shared" si="28"/>
        <v>5</v>
      </c>
      <c r="I864" s="160"/>
    </row>
    <row r="865" spans="1:9" ht="24">
      <c r="A865" s="204" t="s">
        <v>5206</v>
      </c>
      <c r="B865" s="152" t="s">
        <v>5207</v>
      </c>
      <c r="C865" s="146">
        <v>0</v>
      </c>
      <c r="D865" s="146">
        <v>0</v>
      </c>
      <c r="E865" s="146">
        <v>35</v>
      </c>
      <c r="F865" s="146">
        <v>36</v>
      </c>
      <c r="G865" s="148">
        <f t="shared" si="27"/>
        <v>35</v>
      </c>
      <c r="H865" s="148">
        <f t="shared" si="28"/>
        <v>36</v>
      </c>
      <c r="I865" s="160"/>
    </row>
    <row r="866" spans="1:9" ht="24">
      <c r="A866" s="204" t="s">
        <v>5210</v>
      </c>
      <c r="B866" s="152" t="s">
        <v>5211</v>
      </c>
      <c r="C866" s="146">
        <v>0</v>
      </c>
      <c r="D866" s="146">
        <v>0</v>
      </c>
      <c r="E866" s="146">
        <v>1</v>
      </c>
      <c r="F866" s="146">
        <v>1</v>
      </c>
      <c r="G866" s="148">
        <f t="shared" si="27"/>
        <v>1</v>
      </c>
      <c r="H866" s="148">
        <f t="shared" si="28"/>
        <v>1</v>
      </c>
      <c r="I866" s="160"/>
    </row>
    <row r="867" spans="1:9">
      <c r="A867" s="204" t="s">
        <v>5216</v>
      </c>
      <c r="B867" s="152" t="s">
        <v>5217</v>
      </c>
      <c r="C867" s="146">
        <v>0</v>
      </c>
      <c r="D867" s="146">
        <v>0</v>
      </c>
      <c r="E867" s="146">
        <v>1</v>
      </c>
      <c r="F867" s="146">
        <v>1</v>
      </c>
      <c r="G867" s="148">
        <f t="shared" si="27"/>
        <v>1</v>
      </c>
      <c r="H867" s="148">
        <f t="shared" si="28"/>
        <v>1</v>
      </c>
      <c r="I867" s="160"/>
    </row>
    <row r="868" spans="1:9">
      <c r="A868" s="204" t="s">
        <v>5220</v>
      </c>
      <c r="B868" s="152" t="s">
        <v>5221</v>
      </c>
      <c r="C868" s="146">
        <v>0</v>
      </c>
      <c r="D868" s="146">
        <v>0</v>
      </c>
      <c r="E868" s="146">
        <v>1</v>
      </c>
      <c r="F868" s="146">
        <v>1</v>
      </c>
      <c r="G868" s="148">
        <f t="shared" si="27"/>
        <v>1</v>
      </c>
      <c r="H868" s="148">
        <f t="shared" si="28"/>
        <v>1</v>
      </c>
      <c r="I868" s="160"/>
    </row>
    <row r="869" spans="1:9">
      <c r="A869" s="204" t="s">
        <v>5222</v>
      </c>
      <c r="B869" s="152" t="s">
        <v>5223</v>
      </c>
      <c r="C869" s="146">
        <v>0</v>
      </c>
      <c r="D869" s="146">
        <v>0</v>
      </c>
      <c r="E869" s="146">
        <v>13</v>
      </c>
      <c r="F869" s="146">
        <v>13</v>
      </c>
      <c r="G869" s="148">
        <f t="shared" si="27"/>
        <v>13</v>
      </c>
      <c r="H869" s="148">
        <f t="shared" si="28"/>
        <v>13</v>
      </c>
      <c r="I869" s="160"/>
    </row>
    <row r="870" spans="1:9" ht="24">
      <c r="A870" s="204" t="s">
        <v>5230</v>
      </c>
      <c r="B870" s="152" t="s">
        <v>5231</v>
      </c>
      <c r="C870" s="146">
        <v>0</v>
      </c>
      <c r="D870" s="146">
        <v>0</v>
      </c>
      <c r="E870" s="146">
        <v>16</v>
      </c>
      <c r="F870" s="146">
        <v>17</v>
      </c>
      <c r="G870" s="148">
        <f t="shared" si="27"/>
        <v>16</v>
      </c>
      <c r="H870" s="148">
        <f t="shared" si="28"/>
        <v>17</v>
      </c>
      <c r="I870" s="160"/>
    </row>
    <row r="871" spans="1:9">
      <c r="A871" s="204" t="s">
        <v>5248</v>
      </c>
      <c r="B871" s="152" t="s">
        <v>5249</v>
      </c>
      <c r="C871" s="146">
        <v>0</v>
      </c>
      <c r="D871" s="146">
        <v>0</v>
      </c>
      <c r="E871" s="146">
        <v>13</v>
      </c>
      <c r="F871" s="146">
        <v>12</v>
      </c>
      <c r="G871" s="148">
        <f t="shared" si="27"/>
        <v>13</v>
      </c>
      <c r="H871" s="148">
        <f t="shared" si="28"/>
        <v>12</v>
      </c>
      <c r="I871" s="160"/>
    </row>
    <row r="872" spans="1:9">
      <c r="A872" s="161" t="s">
        <v>4005</v>
      </c>
      <c r="B872" s="162" t="s">
        <v>4006</v>
      </c>
      <c r="C872" s="146">
        <v>0</v>
      </c>
      <c r="D872" s="146">
        <v>0</v>
      </c>
      <c r="E872" s="146">
        <v>1</v>
      </c>
      <c r="F872" s="146">
        <v>1</v>
      </c>
      <c r="G872" s="148">
        <f t="shared" si="27"/>
        <v>1</v>
      </c>
      <c r="H872" s="148">
        <f t="shared" si="28"/>
        <v>1</v>
      </c>
      <c r="I872" s="160"/>
    </row>
    <row r="873" spans="1:9">
      <c r="A873" s="175" t="s">
        <v>7242</v>
      </c>
      <c r="B873" s="162" t="s">
        <v>7243</v>
      </c>
      <c r="C873" s="146">
        <v>0</v>
      </c>
      <c r="D873" s="146">
        <v>0</v>
      </c>
      <c r="E873" s="146">
        <v>1</v>
      </c>
      <c r="F873" s="146">
        <v>1</v>
      </c>
      <c r="G873" s="148">
        <f t="shared" si="27"/>
        <v>1</v>
      </c>
      <c r="H873" s="148">
        <f t="shared" si="28"/>
        <v>1</v>
      </c>
      <c r="I873" s="160"/>
    </row>
    <row r="874" spans="1:9">
      <c r="A874" s="161" t="s">
        <v>7544</v>
      </c>
      <c r="B874" s="162" t="s">
        <v>7545</v>
      </c>
      <c r="C874" s="146">
        <v>0</v>
      </c>
      <c r="D874" s="146">
        <v>0</v>
      </c>
      <c r="E874" s="146">
        <v>0</v>
      </c>
      <c r="F874" s="146">
        <v>1</v>
      </c>
      <c r="G874" s="148">
        <f t="shared" si="27"/>
        <v>0</v>
      </c>
      <c r="H874" s="148">
        <f t="shared" si="28"/>
        <v>1</v>
      </c>
      <c r="I874" s="160"/>
    </row>
    <row r="875" spans="1:9">
      <c r="A875" s="161" t="s">
        <v>2689</v>
      </c>
      <c r="B875" s="162" t="s">
        <v>2690</v>
      </c>
      <c r="C875" s="146">
        <v>0</v>
      </c>
      <c r="D875" s="146">
        <v>0</v>
      </c>
      <c r="E875" s="146">
        <v>1</v>
      </c>
      <c r="F875" s="146">
        <v>1</v>
      </c>
      <c r="G875" s="148">
        <f t="shared" si="27"/>
        <v>1</v>
      </c>
      <c r="H875" s="148">
        <f t="shared" si="28"/>
        <v>1</v>
      </c>
      <c r="I875" s="160"/>
    </row>
    <row r="876" spans="1:9">
      <c r="A876" s="149" t="s">
        <v>2605</v>
      </c>
      <c r="B876" s="205" t="s">
        <v>2606</v>
      </c>
      <c r="C876" s="146">
        <v>0</v>
      </c>
      <c r="D876" s="146">
        <v>0</v>
      </c>
      <c r="E876" s="146">
        <v>75</v>
      </c>
      <c r="F876" s="146">
        <v>63</v>
      </c>
      <c r="G876" s="148">
        <f t="shared" si="27"/>
        <v>75</v>
      </c>
      <c r="H876" s="148">
        <f t="shared" si="28"/>
        <v>63</v>
      </c>
      <c r="I876" s="160"/>
    </row>
    <row r="877" spans="1:9">
      <c r="A877" s="149" t="s">
        <v>2329</v>
      </c>
      <c r="B877" s="205" t="s">
        <v>2330</v>
      </c>
      <c r="C877" s="146">
        <v>1</v>
      </c>
      <c r="D877" s="146">
        <v>1</v>
      </c>
      <c r="E877" s="146">
        <v>64</v>
      </c>
      <c r="F877" s="146">
        <v>61</v>
      </c>
      <c r="G877" s="148">
        <f t="shared" si="27"/>
        <v>65</v>
      </c>
      <c r="H877" s="148">
        <f t="shared" si="28"/>
        <v>62</v>
      </c>
      <c r="I877" s="160"/>
    </row>
    <row r="878" spans="1:9">
      <c r="A878" s="204" t="s">
        <v>5298</v>
      </c>
      <c r="B878" s="152" t="s">
        <v>5299</v>
      </c>
      <c r="C878" s="146">
        <v>0</v>
      </c>
      <c r="D878" s="146">
        <v>0</v>
      </c>
      <c r="E878" s="146">
        <v>0</v>
      </c>
      <c r="F878" s="146">
        <v>1</v>
      </c>
      <c r="G878" s="148">
        <f t="shared" si="27"/>
        <v>0</v>
      </c>
      <c r="H878" s="148">
        <f t="shared" si="28"/>
        <v>1</v>
      </c>
      <c r="I878" s="160"/>
    </row>
    <row r="879" spans="1:9" ht="24">
      <c r="A879" s="151" t="s">
        <v>5300</v>
      </c>
      <c r="B879" s="152" t="s">
        <v>5301</v>
      </c>
      <c r="C879" s="146">
        <v>0</v>
      </c>
      <c r="D879" s="146">
        <v>0</v>
      </c>
      <c r="E879" s="146">
        <v>0</v>
      </c>
      <c r="F879" s="146">
        <v>1</v>
      </c>
      <c r="G879" s="148">
        <f t="shared" si="27"/>
        <v>0</v>
      </c>
      <c r="H879" s="148">
        <f t="shared" si="28"/>
        <v>1</v>
      </c>
      <c r="I879" s="160"/>
    </row>
    <row r="880" spans="1:9">
      <c r="A880" s="175" t="s">
        <v>4428</v>
      </c>
      <c r="B880" s="145" t="s">
        <v>4429</v>
      </c>
      <c r="C880" s="146">
        <v>0</v>
      </c>
      <c r="D880" s="146">
        <v>0</v>
      </c>
      <c r="E880" s="146">
        <v>0</v>
      </c>
      <c r="F880" s="146">
        <v>1</v>
      </c>
      <c r="G880" s="148">
        <f t="shared" si="27"/>
        <v>0</v>
      </c>
      <c r="H880" s="148">
        <f t="shared" si="28"/>
        <v>1</v>
      </c>
      <c r="I880" s="160"/>
    </row>
    <row r="881" spans="1:9">
      <c r="A881" s="149" t="s">
        <v>7546</v>
      </c>
      <c r="B881" s="158" t="s">
        <v>7547</v>
      </c>
      <c r="C881" s="146">
        <v>0</v>
      </c>
      <c r="D881" s="146">
        <v>0</v>
      </c>
      <c r="E881" s="146">
        <v>0</v>
      </c>
      <c r="F881" s="146">
        <v>1</v>
      </c>
      <c r="G881" s="148">
        <f t="shared" si="27"/>
        <v>0</v>
      </c>
      <c r="H881" s="148">
        <f t="shared" si="28"/>
        <v>1</v>
      </c>
      <c r="I881" s="160"/>
    </row>
    <row r="882" spans="1:9">
      <c r="A882" s="214" t="s">
        <v>6594</v>
      </c>
      <c r="B882" s="152" t="s">
        <v>6595</v>
      </c>
      <c r="C882" s="146">
        <v>0</v>
      </c>
      <c r="D882" s="146">
        <v>0</v>
      </c>
      <c r="E882" s="146">
        <v>0</v>
      </c>
      <c r="F882" s="146">
        <v>1</v>
      </c>
      <c r="G882" s="148">
        <f t="shared" si="27"/>
        <v>0</v>
      </c>
      <c r="H882" s="148">
        <f t="shared" si="28"/>
        <v>1</v>
      </c>
      <c r="I882" s="160"/>
    </row>
    <row r="883" spans="1:9">
      <c r="A883" s="204" t="s">
        <v>6656</v>
      </c>
      <c r="B883" s="152" t="s">
        <v>6657</v>
      </c>
      <c r="C883" s="146">
        <v>0</v>
      </c>
      <c r="D883" s="146">
        <v>0</v>
      </c>
      <c r="E883" s="146">
        <v>1</v>
      </c>
      <c r="F883" s="146">
        <v>1</v>
      </c>
      <c r="G883" s="148">
        <f t="shared" si="27"/>
        <v>1</v>
      </c>
      <c r="H883" s="148">
        <f t="shared" si="28"/>
        <v>1</v>
      </c>
      <c r="I883" s="160"/>
    </row>
    <row r="884" spans="1:9">
      <c r="A884" s="204" t="s">
        <v>6658</v>
      </c>
      <c r="B884" s="152" t="s">
        <v>6659</v>
      </c>
      <c r="C884" s="146">
        <v>0</v>
      </c>
      <c r="D884" s="146">
        <v>0</v>
      </c>
      <c r="E884" s="146">
        <v>0</v>
      </c>
      <c r="F884" s="146">
        <v>1</v>
      </c>
      <c r="G884" s="148">
        <f t="shared" si="27"/>
        <v>0</v>
      </c>
      <c r="H884" s="148">
        <f t="shared" si="28"/>
        <v>1</v>
      </c>
      <c r="I884" s="160"/>
    </row>
    <row r="885" spans="1:9">
      <c r="A885" s="215" t="s">
        <v>4991</v>
      </c>
      <c r="B885" s="145" t="s">
        <v>4992</v>
      </c>
      <c r="C885" s="146">
        <v>0</v>
      </c>
      <c r="D885" s="146">
        <v>0</v>
      </c>
      <c r="E885" s="146">
        <v>0</v>
      </c>
      <c r="F885" s="146">
        <v>1</v>
      </c>
      <c r="G885" s="148">
        <f t="shared" si="27"/>
        <v>0</v>
      </c>
      <c r="H885" s="148">
        <f t="shared" si="28"/>
        <v>1</v>
      </c>
      <c r="I885" s="160"/>
    </row>
    <row r="886" spans="1:9">
      <c r="A886" s="149" t="s">
        <v>2157</v>
      </c>
      <c r="B886" s="145" t="s">
        <v>2158</v>
      </c>
      <c r="C886" s="146">
        <v>1797</v>
      </c>
      <c r="D886" s="146">
        <v>1796</v>
      </c>
      <c r="E886" s="146">
        <v>2520</v>
      </c>
      <c r="F886" s="146">
        <v>2477</v>
      </c>
      <c r="G886" s="148">
        <f t="shared" si="27"/>
        <v>4317</v>
      </c>
      <c r="H886" s="148">
        <f t="shared" si="28"/>
        <v>4273</v>
      </c>
      <c r="I886" s="160"/>
    </row>
    <row r="887" spans="1:9">
      <c r="A887" s="144" t="s">
        <v>5005</v>
      </c>
      <c r="B887" s="145" t="s">
        <v>5006</v>
      </c>
      <c r="C887" s="146">
        <v>6</v>
      </c>
      <c r="D887" s="146">
        <v>7</v>
      </c>
      <c r="E887" s="146">
        <v>0</v>
      </c>
      <c r="F887" s="146">
        <v>1</v>
      </c>
      <c r="G887" s="148">
        <f t="shared" si="27"/>
        <v>6</v>
      </c>
      <c r="H887" s="148">
        <f t="shared" si="28"/>
        <v>8</v>
      </c>
      <c r="I887" s="160"/>
    </row>
    <row r="888" spans="1:9">
      <c r="A888" s="204" t="s">
        <v>4602</v>
      </c>
      <c r="B888" s="152" t="s">
        <v>4603</v>
      </c>
      <c r="C888" s="146">
        <v>0</v>
      </c>
      <c r="D888" s="146">
        <v>0</v>
      </c>
      <c r="E888" s="146">
        <v>0</v>
      </c>
      <c r="F888" s="146">
        <v>2</v>
      </c>
      <c r="G888" s="148">
        <f t="shared" si="27"/>
        <v>0</v>
      </c>
      <c r="H888" s="148">
        <f t="shared" si="28"/>
        <v>2</v>
      </c>
      <c r="I888" s="160"/>
    </row>
    <row r="889" spans="1:9">
      <c r="A889" s="149" t="s">
        <v>5009</v>
      </c>
      <c r="B889" s="205" t="s">
        <v>5010</v>
      </c>
      <c r="C889" s="146">
        <v>0</v>
      </c>
      <c r="D889" s="146">
        <v>0</v>
      </c>
      <c r="E889" s="146">
        <v>0</v>
      </c>
      <c r="F889" s="146">
        <v>2</v>
      </c>
      <c r="G889" s="148">
        <f t="shared" si="27"/>
        <v>0</v>
      </c>
      <c r="H889" s="148">
        <f t="shared" si="28"/>
        <v>2</v>
      </c>
      <c r="I889" s="160"/>
    </row>
    <row r="890" spans="1:9">
      <c r="A890" s="204" t="s">
        <v>5021</v>
      </c>
      <c r="B890" s="152" t="s">
        <v>5022</v>
      </c>
      <c r="C890" s="146">
        <v>0</v>
      </c>
      <c r="D890" s="146">
        <v>0</v>
      </c>
      <c r="E890" s="146">
        <v>0</v>
      </c>
      <c r="F890" s="146">
        <v>1</v>
      </c>
      <c r="G890" s="148">
        <f t="shared" si="27"/>
        <v>0</v>
      </c>
      <c r="H890" s="148">
        <f t="shared" si="28"/>
        <v>1</v>
      </c>
      <c r="I890" s="160"/>
    </row>
    <row r="891" spans="1:9">
      <c r="A891" s="149" t="s">
        <v>4690</v>
      </c>
      <c r="B891" s="145" t="s">
        <v>4691</v>
      </c>
      <c r="C891" s="146">
        <v>35</v>
      </c>
      <c r="D891" s="146">
        <v>37</v>
      </c>
      <c r="E891" s="146">
        <v>2</v>
      </c>
      <c r="F891" s="146">
        <v>3</v>
      </c>
      <c r="G891" s="148">
        <f t="shared" si="27"/>
        <v>37</v>
      </c>
      <c r="H891" s="148">
        <f t="shared" si="28"/>
        <v>40</v>
      </c>
      <c r="I891" s="160"/>
    </row>
    <row r="892" spans="1:9">
      <c r="A892" s="204" t="s">
        <v>4944</v>
      </c>
      <c r="B892" s="152" t="s">
        <v>4945</v>
      </c>
      <c r="C892" s="146">
        <v>0</v>
      </c>
      <c r="D892" s="146">
        <v>0</v>
      </c>
      <c r="E892" s="146">
        <v>0</v>
      </c>
      <c r="F892" s="146">
        <v>1</v>
      </c>
      <c r="G892" s="148">
        <f t="shared" si="27"/>
        <v>0</v>
      </c>
      <c r="H892" s="148">
        <f t="shared" si="28"/>
        <v>1</v>
      </c>
      <c r="I892" s="160"/>
    </row>
    <row r="893" spans="1:9">
      <c r="A893" s="149" t="s">
        <v>4880</v>
      </c>
      <c r="B893" s="205" t="s">
        <v>4881</v>
      </c>
      <c r="C893" s="146">
        <v>0</v>
      </c>
      <c r="D893" s="146">
        <v>0</v>
      </c>
      <c r="E893" s="146">
        <v>2</v>
      </c>
      <c r="F893" s="146">
        <v>3</v>
      </c>
      <c r="G893" s="148">
        <f t="shared" ref="G893:G956" si="29">C893+E893</f>
        <v>2</v>
      </c>
      <c r="H893" s="148">
        <f t="shared" ref="H893:H956" si="30">D893+F893</f>
        <v>3</v>
      </c>
      <c r="I893" s="160"/>
    </row>
    <row r="894" spans="1:9">
      <c r="A894" s="149" t="s">
        <v>7548</v>
      </c>
      <c r="B894" s="158" t="s">
        <v>7549</v>
      </c>
      <c r="C894" s="146">
        <v>0</v>
      </c>
      <c r="D894" s="146">
        <v>0</v>
      </c>
      <c r="E894" s="146">
        <v>0</v>
      </c>
      <c r="F894" s="146">
        <v>1</v>
      </c>
      <c r="G894" s="148">
        <f t="shared" si="29"/>
        <v>0</v>
      </c>
      <c r="H894" s="148">
        <f t="shared" si="30"/>
        <v>1</v>
      </c>
      <c r="I894" s="160"/>
    </row>
    <row r="895" spans="1:9">
      <c r="A895" s="149" t="s">
        <v>7550</v>
      </c>
      <c r="B895" s="145" t="s">
        <v>7551</v>
      </c>
      <c r="C895" s="146">
        <v>0</v>
      </c>
      <c r="D895" s="146">
        <v>0</v>
      </c>
      <c r="E895" s="146">
        <v>0</v>
      </c>
      <c r="F895" s="146">
        <v>1</v>
      </c>
      <c r="G895" s="148">
        <f t="shared" si="29"/>
        <v>0</v>
      </c>
      <c r="H895" s="148">
        <f t="shared" si="30"/>
        <v>1</v>
      </c>
      <c r="I895" s="160"/>
    </row>
    <row r="896" spans="1:9">
      <c r="A896" s="149" t="s">
        <v>2159</v>
      </c>
      <c r="B896" s="205" t="s">
        <v>2160</v>
      </c>
      <c r="C896" s="146">
        <v>27</v>
      </c>
      <c r="D896" s="146">
        <v>29</v>
      </c>
      <c r="E896" s="146">
        <v>199</v>
      </c>
      <c r="F896" s="146">
        <v>177</v>
      </c>
      <c r="G896" s="148">
        <f t="shared" si="29"/>
        <v>226</v>
      </c>
      <c r="H896" s="148">
        <f t="shared" si="30"/>
        <v>206</v>
      </c>
      <c r="I896" s="160"/>
    </row>
    <row r="897" spans="1:9">
      <c r="A897" s="149" t="s">
        <v>3456</v>
      </c>
      <c r="B897" s="205" t="s">
        <v>3457</v>
      </c>
      <c r="C897" s="146">
        <v>40</v>
      </c>
      <c r="D897" s="146">
        <v>40</v>
      </c>
      <c r="E897" s="146">
        <v>80</v>
      </c>
      <c r="F897" s="146">
        <v>85</v>
      </c>
      <c r="G897" s="148">
        <f t="shared" si="29"/>
        <v>120</v>
      </c>
      <c r="H897" s="148">
        <f t="shared" si="30"/>
        <v>125</v>
      </c>
      <c r="I897" s="160"/>
    </row>
    <row r="898" spans="1:9" ht="24">
      <c r="A898" s="204" t="s">
        <v>3216</v>
      </c>
      <c r="B898" s="152" t="s">
        <v>3217</v>
      </c>
      <c r="C898" s="146">
        <v>0</v>
      </c>
      <c r="D898" s="146">
        <v>0</v>
      </c>
      <c r="E898" s="146">
        <v>5</v>
      </c>
      <c r="F898" s="146">
        <v>5</v>
      </c>
      <c r="G898" s="148">
        <f t="shared" si="29"/>
        <v>5</v>
      </c>
      <c r="H898" s="148">
        <f t="shared" si="30"/>
        <v>5</v>
      </c>
      <c r="I898" s="160"/>
    </row>
    <row r="899" spans="1:9">
      <c r="A899" s="149" t="s">
        <v>3218</v>
      </c>
      <c r="B899" s="145" t="s">
        <v>3219</v>
      </c>
      <c r="C899" s="146">
        <v>0</v>
      </c>
      <c r="D899" s="146">
        <v>0</v>
      </c>
      <c r="E899" s="146">
        <v>3</v>
      </c>
      <c r="F899" s="146">
        <v>4</v>
      </c>
      <c r="G899" s="148">
        <f t="shared" si="29"/>
        <v>3</v>
      </c>
      <c r="H899" s="148">
        <f t="shared" si="30"/>
        <v>4</v>
      </c>
      <c r="I899" s="160"/>
    </row>
    <row r="900" spans="1:9">
      <c r="A900" s="149" t="s">
        <v>7552</v>
      </c>
      <c r="B900" s="10" t="s">
        <v>7553</v>
      </c>
      <c r="C900" s="146">
        <v>0</v>
      </c>
      <c r="D900" s="146">
        <v>0</v>
      </c>
      <c r="E900" s="146">
        <v>0</v>
      </c>
      <c r="F900" s="146">
        <v>1</v>
      </c>
      <c r="G900" s="148">
        <f t="shared" si="29"/>
        <v>0</v>
      </c>
      <c r="H900" s="148">
        <f t="shared" si="30"/>
        <v>1</v>
      </c>
      <c r="I900" s="160"/>
    </row>
    <row r="901" spans="1:9">
      <c r="A901" s="164" t="s">
        <v>7554</v>
      </c>
      <c r="B901" s="168" t="s">
        <v>7555</v>
      </c>
      <c r="C901" s="146">
        <v>0</v>
      </c>
      <c r="D901" s="146">
        <v>0</v>
      </c>
      <c r="E901" s="146">
        <v>0</v>
      </c>
      <c r="F901" s="146">
        <v>1</v>
      </c>
      <c r="G901" s="148">
        <f t="shared" si="29"/>
        <v>0</v>
      </c>
      <c r="H901" s="148">
        <f t="shared" si="30"/>
        <v>1</v>
      </c>
      <c r="I901" s="160"/>
    </row>
    <row r="902" spans="1:9">
      <c r="A902" s="204" t="s">
        <v>3252</v>
      </c>
      <c r="B902" s="152" t="s">
        <v>3253</v>
      </c>
      <c r="C902" s="146">
        <v>0</v>
      </c>
      <c r="D902" s="146">
        <v>0</v>
      </c>
      <c r="E902" s="146">
        <v>10</v>
      </c>
      <c r="F902" s="146">
        <v>9</v>
      </c>
      <c r="G902" s="148">
        <f t="shared" si="29"/>
        <v>10</v>
      </c>
      <c r="H902" s="148">
        <f t="shared" si="30"/>
        <v>9</v>
      </c>
      <c r="I902" s="160"/>
    </row>
    <row r="903" spans="1:9">
      <c r="A903" s="204" t="s">
        <v>3254</v>
      </c>
      <c r="B903" s="152" t="s">
        <v>3255</v>
      </c>
      <c r="C903" s="146">
        <v>0</v>
      </c>
      <c r="D903" s="146">
        <v>0</v>
      </c>
      <c r="E903" s="146">
        <v>1</v>
      </c>
      <c r="F903" s="146">
        <v>1</v>
      </c>
      <c r="G903" s="148">
        <f t="shared" si="29"/>
        <v>1</v>
      </c>
      <c r="H903" s="148">
        <f t="shared" si="30"/>
        <v>1</v>
      </c>
      <c r="I903" s="160"/>
    </row>
    <row r="904" spans="1:9">
      <c r="A904" s="204" t="s">
        <v>3256</v>
      </c>
      <c r="B904" s="152" t="s">
        <v>3257</v>
      </c>
      <c r="C904" s="146">
        <v>0</v>
      </c>
      <c r="D904" s="146">
        <v>0</v>
      </c>
      <c r="E904" s="146">
        <v>0</v>
      </c>
      <c r="F904" s="146">
        <v>1</v>
      </c>
      <c r="G904" s="148">
        <f t="shared" si="29"/>
        <v>0</v>
      </c>
      <c r="H904" s="148">
        <f t="shared" si="30"/>
        <v>1</v>
      </c>
      <c r="I904" s="160"/>
    </row>
    <row r="905" spans="1:9">
      <c r="A905" s="204" t="s">
        <v>3260</v>
      </c>
      <c r="B905" s="152" t="s">
        <v>3261</v>
      </c>
      <c r="C905" s="146">
        <v>0</v>
      </c>
      <c r="D905" s="146">
        <v>0</v>
      </c>
      <c r="E905" s="146">
        <v>3</v>
      </c>
      <c r="F905" s="146">
        <v>4</v>
      </c>
      <c r="G905" s="148">
        <f t="shared" si="29"/>
        <v>3</v>
      </c>
      <c r="H905" s="148">
        <f t="shared" si="30"/>
        <v>4</v>
      </c>
      <c r="I905" s="160"/>
    </row>
    <row r="906" spans="1:9">
      <c r="A906" s="204" t="s">
        <v>2991</v>
      </c>
      <c r="B906" s="152" t="s">
        <v>2992</v>
      </c>
      <c r="C906" s="146">
        <v>0</v>
      </c>
      <c r="D906" s="146">
        <v>0</v>
      </c>
      <c r="E906" s="146">
        <v>0</v>
      </c>
      <c r="F906" s="146">
        <v>1</v>
      </c>
      <c r="G906" s="148">
        <f t="shared" si="29"/>
        <v>0</v>
      </c>
      <c r="H906" s="148">
        <f t="shared" si="30"/>
        <v>1</v>
      </c>
      <c r="I906" s="160"/>
    </row>
    <row r="907" spans="1:9">
      <c r="A907" s="204" t="s">
        <v>3282</v>
      </c>
      <c r="B907" s="152" t="s">
        <v>3283</v>
      </c>
      <c r="C907" s="146">
        <v>0</v>
      </c>
      <c r="D907" s="146">
        <v>0</v>
      </c>
      <c r="E907" s="146">
        <v>0</v>
      </c>
      <c r="F907" s="146">
        <v>1</v>
      </c>
      <c r="G907" s="148">
        <f t="shared" si="29"/>
        <v>0</v>
      </c>
      <c r="H907" s="148">
        <f t="shared" si="30"/>
        <v>1</v>
      </c>
      <c r="I907" s="160"/>
    </row>
    <row r="908" spans="1:9">
      <c r="A908" s="204" t="s">
        <v>3292</v>
      </c>
      <c r="B908" s="152" t="s">
        <v>3293</v>
      </c>
      <c r="C908" s="146">
        <v>0</v>
      </c>
      <c r="D908" s="146">
        <v>0</v>
      </c>
      <c r="E908" s="146">
        <v>1</v>
      </c>
      <c r="F908" s="146">
        <v>1</v>
      </c>
      <c r="G908" s="148">
        <f t="shared" si="29"/>
        <v>1</v>
      </c>
      <c r="H908" s="148">
        <f t="shared" si="30"/>
        <v>1</v>
      </c>
      <c r="I908" s="160"/>
    </row>
    <row r="909" spans="1:9">
      <c r="A909" s="204" t="s">
        <v>2993</v>
      </c>
      <c r="B909" s="152" t="s">
        <v>2994</v>
      </c>
      <c r="C909" s="146">
        <v>0</v>
      </c>
      <c r="D909" s="146">
        <v>0</v>
      </c>
      <c r="E909" s="146">
        <v>13</v>
      </c>
      <c r="F909" s="146">
        <v>13</v>
      </c>
      <c r="G909" s="148">
        <f t="shared" si="29"/>
        <v>13</v>
      </c>
      <c r="H909" s="148">
        <f t="shared" si="30"/>
        <v>13</v>
      </c>
      <c r="I909" s="160"/>
    </row>
    <row r="910" spans="1:9">
      <c r="A910" s="204" t="s">
        <v>3302</v>
      </c>
      <c r="B910" s="152" t="s">
        <v>3303</v>
      </c>
      <c r="C910" s="146">
        <v>0</v>
      </c>
      <c r="D910" s="146">
        <v>0</v>
      </c>
      <c r="E910" s="146">
        <v>1</v>
      </c>
      <c r="F910" s="146">
        <v>1</v>
      </c>
      <c r="G910" s="148">
        <f t="shared" si="29"/>
        <v>1</v>
      </c>
      <c r="H910" s="148">
        <f t="shared" si="30"/>
        <v>1</v>
      </c>
      <c r="I910" s="160"/>
    </row>
    <row r="911" spans="1:9">
      <c r="A911" s="161" t="s">
        <v>7556</v>
      </c>
      <c r="B911" s="162" t="s">
        <v>7557</v>
      </c>
      <c r="C911" s="146">
        <v>0</v>
      </c>
      <c r="D911" s="146">
        <v>0</v>
      </c>
      <c r="E911" s="146">
        <v>1</v>
      </c>
      <c r="F911" s="146">
        <v>1</v>
      </c>
      <c r="G911" s="148">
        <f t="shared" si="29"/>
        <v>1</v>
      </c>
      <c r="H911" s="148">
        <f t="shared" si="30"/>
        <v>1</v>
      </c>
      <c r="I911" s="160"/>
    </row>
    <row r="912" spans="1:9">
      <c r="A912" s="149" t="s">
        <v>7558</v>
      </c>
      <c r="B912" s="158" t="s">
        <v>7559</v>
      </c>
      <c r="C912" s="146">
        <v>0</v>
      </c>
      <c r="D912" s="146">
        <v>0</v>
      </c>
      <c r="E912" s="146">
        <v>1</v>
      </c>
      <c r="F912" s="146">
        <v>1</v>
      </c>
      <c r="G912" s="148">
        <f t="shared" si="29"/>
        <v>1</v>
      </c>
      <c r="H912" s="148">
        <f t="shared" si="30"/>
        <v>1</v>
      </c>
      <c r="I912" s="160"/>
    </row>
    <row r="913" spans="1:9">
      <c r="A913" s="149" t="s">
        <v>3340</v>
      </c>
      <c r="B913" s="205" t="s">
        <v>3341</v>
      </c>
      <c r="C913" s="146">
        <v>0</v>
      </c>
      <c r="D913" s="146">
        <v>0</v>
      </c>
      <c r="E913" s="146">
        <v>0</v>
      </c>
      <c r="F913" s="146">
        <v>1</v>
      </c>
      <c r="G913" s="148">
        <f t="shared" si="29"/>
        <v>0</v>
      </c>
      <c r="H913" s="148">
        <f t="shared" si="30"/>
        <v>1</v>
      </c>
      <c r="I913" s="160"/>
    </row>
    <row r="914" spans="1:9">
      <c r="A914" s="204" t="s">
        <v>3370</v>
      </c>
      <c r="B914" s="152" t="s">
        <v>3371</v>
      </c>
      <c r="C914" s="146">
        <v>0</v>
      </c>
      <c r="D914" s="146">
        <v>0</v>
      </c>
      <c r="E914" s="146">
        <v>0</v>
      </c>
      <c r="F914" s="146">
        <v>1</v>
      </c>
      <c r="G914" s="148">
        <f t="shared" si="29"/>
        <v>0</v>
      </c>
      <c r="H914" s="148">
        <f t="shared" si="30"/>
        <v>1</v>
      </c>
      <c r="I914" s="160"/>
    </row>
    <row r="915" spans="1:9">
      <c r="A915" s="204" t="s">
        <v>3396</v>
      </c>
      <c r="B915" s="152" t="s">
        <v>3397</v>
      </c>
      <c r="C915" s="146">
        <v>0</v>
      </c>
      <c r="D915" s="146">
        <v>0</v>
      </c>
      <c r="E915" s="146">
        <v>2</v>
      </c>
      <c r="F915" s="146">
        <v>3</v>
      </c>
      <c r="G915" s="148">
        <f t="shared" si="29"/>
        <v>2</v>
      </c>
      <c r="H915" s="148">
        <f t="shared" si="30"/>
        <v>3</v>
      </c>
      <c r="I915" s="160"/>
    </row>
    <row r="916" spans="1:9">
      <c r="A916" s="204" t="s">
        <v>6085</v>
      </c>
      <c r="B916" s="152" t="s">
        <v>6086</v>
      </c>
      <c r="C916" s="146">
        <v>0</v>
      </c>
      <c r="D916" s="146">
        <v>0</v>
      </c>
      <c r="E916" s="146">
        <v>0</v>
      </c>
      <c r="F916" s="146">
        <v>1</v>
      </c>
      <c r="G916" s="148">
        <f t="shared" si="29"/>
        <v>0</v>
      </c>
      <c r="H916" s="148">
        <f t="shared" si="30"/>
        <v>1</v>
      </c>
      <c r="I916" s="160"/>
    </row>
    <row r="917" spans="1:9">
      <c r="A917" s="204" t="s">
        <v>2719</v>
      </c>
      <c r="B917" s="152" t="s">
        <v>2720</v>
      </c>
      <c r="C917" s="146">
        <v>0</v>
      </c>
      <c r="D917" s="146">
        <v>0</v>
      </c>
      <c r="E917" s="146">
        <v>1</v>
      </c>
      <c r="F917" s="146">
        <v>1</v>
      </c>
      <c r="G917" s="148">
        <f t="shared" si="29"/>
        <v>1</v>
      </c>
      <c r="H917" s="148">
        <f t="shared" si="30"/>
        <v>1</v>
      </c>
      <c r="I917" s="160"/>
    </row>
    <row r="918" spans="1:9">
      <c r="A918" s="204" t="s">
        <v>5962</v>
      </c>
      <c r="B918" s="152" t="s">
        <v>5963</v>
      </c>
      <c r="C918" s="146">
        <v>0</v>
      </c>
      <c r="D918" s="146">
        <v>0</v>
      </c>
      <c r="E918" s="146">
        <v>1</v>
      </c>
      <c r="F918" s="146">
        <v>1</v>
      </c>
      <c r="G918" s="148">
        <f t="shared" si="29"/>
        <v>1</v>
      </c>
      <c r="H918" s="148">
        <f t="shared" si="30"/>
        <v>1</v>
      </c>
      <c r="I918" s="160"/>
    </row>
    <row r="919" spans="1:9">
      <c r="A919" s="204" t="s">
        <v>6091</v>
      </c>
      <c r="B919" s="152" t="s">
        <v>6092</v>
      </c>
      <c r="C919" s="146">
        <v>0</v>
      </c>
      <c r="D919" s="146">
        <v>0</v>
      </c>
      <c r="E919" s="146">
        <v>0</v>
      </c>
      <c r="F919" s="146">
        <v>1</v>
      </c>
      <c r="G919" s="148">
        <f t="shared" si="29"/>
        <v>0</v>
      </c>
      <c r="H919" s="148">
        <f t="shared" si="30"/>
        <v>1</v>
      </c>
      <c r="I919" s="160"/>
    </row>
    <row r="920" spans="1:9">
      <c r="A920" s="204" t="s">
        <v>2337</v>
      </c>
      <c r="B920" s="152" t="s">
        <v>2338</v>
      </c>
      <c r="C920" s="146">
        <v>0</v>
      </c>
      <c r="D920" s="146">
        <v>0</v>
      </c>
      <c r="E920" s="146">
        <v>0</v>
      </c>
      <c r="F920" s="146">
        <v>2</v>
      </c>
      <c r="G920" s="148">
        <f t="shared" si="29"/>
        <v>0</v>
      </c>
      <c r="H920" s="148">
        <f t="shared" si="30"/>
        <v>2</v>
      </c>
      <c r="I920" s="160"/>
    </row>
    <row r="921" spans="1:9">
      <c r="A921" s="204" t="s">
        <v>5663</v>
      </c>
      <c r="B921" s="152" t="s">
        <v>5664</v>
      </c>
      <c r="C921" s="146">
        <v>0</v>
      </c>
      <c r="D921" s="146">
        <v>0</v>
      </c>
      <c r="E921" s="146">
        <v>1</v>
      </c>
      <c r="F921" s="146">
        <v>1</v>
      </c>
      <c r="G921" s="148">
        <f t="shared" si="29"/>
        <v>1</v>
      </c>
      <c r="H921" s="148">
        <f t="shared" si="30"/>
        <v>1</v>
      </c>
      <c r="I921" s="160"/>
    </row>
    <row r="922" spans="1:9">
      <c r="A922" s="204" t="s">
        <v>2607</v>
      </c>
      <c r="B922" s="152" t="s">
        <v>2608</v>
      </c>
      <c r="C922" s="146">
        <v>0</v>
      </c>
      <c r="D922" s="146">
        <v>0</v>
      </c>
      <c r="E922" s="146">
        <v>245</v>
      </c>
      <c r="F922" s="146">
        <v>224</v>
      </c>
      <c r="G922" s="148">
        <f t="shared" si="29"/>
        <v>245</v>
      </c>
      <c r="H922" s="148">
        <f t="shared" si="30"/>
        <v>224</v>
      </c>
      <c r="I922" s="160"/>
    </row>
    <row r="923" spans="1:9">
      <c r="A923" s="149" t="s">
        <v>3501</v>
      </c>
      <c r="B923" s="158" t="s">
        <v>3502</v>
      </c>
      <c r="C923" s="146">
        <v>92</v>
      </c>
      <c r="D923" s="146">
        <v>96</v>
      </c>
      <c r="E923" s="146">
        <v>30</v>
      </c>
      <c r="F923" s="146">
        <v>27</v>
      </c>
      <c r="G923" s="148">
        <f t="shared" si="29"/>
        <v>122</v>
      </c>
      <c r="H923" s="148">
        <f t="shared" si="30"/>
        <v>123</v>
      </c>
      <c r="I923" s="160"/>
    </row>
    <row r="924" spans="1:9">
      <c r="A924" s="149" t="s">
        <v>3505</v>
      </c>
      <c r="B924" s="158" t="s">
        <v>3506</v>
      </c>
      <c r="C924" s="146">
        <v>1</v>
      </c>
      <c r="D924" s="146">
        <v>1</v>
      </c>
      <c r="E924" s="146">
        <v>3</v>
      </c>
      <c r="F924" s="146">
        <v>4</v>
      </c>
      <c r="G924" s="148">
        <f t="shared" si="29"/>
        <v>4</v>
      </c>
      <c r="H924" s="148">
        <f t="shared" si="30"/>
        <v>5</v>
      </c>
      <c r="I924" s="160"/>
    </row>
    <row r="925" spans="1:9">
      <c r="A925" s="204" t="s">
        <v>6012</v>
      </c>
      <c r="B925" s="152" t="s">
        <v>6013</v>
      </c>
      <c r="C925" s="146">
        <v>0</v>
      </c>
      <c r="D925" s="146">
        <v>0</v>
      </c>
      <c r="E925" s="146">
        <v>0</v>
      </c>
      <c r="F925" s="146">
        <v>1</v>
      </c>
      <c r="G925" s="148">
        <f t="shared" si="29"/>
        <v>0</v>
      </c>
      <c r="H925" s="148">
        <f t="shared" si="30"/>
        <v>1</v>
      </c>
      <c r="I925" s="160"/>
    </row>
    <row r="926" spans="1:9">
      <c r="A926" s="149" t="s">
        <v>3033</v>
      </c>
      <c r="B926" s="145" t="s">
        <v>3034</v>
      </c>
      <c r="C926" s="146">
        <v>0</v>
      </c>
      <c r="D926" s="146">
        <v>0</v>
      </c>
      <c r="E926" s="146">
        <v>0</v>
      </c>
      <c r="F926" s="146">
        <v>1</v>
      </c>
      <c r="G926" s="148">
        <f t="shared" si="29"/>
        <v>0</v>
      </c>
      <c r="H926" s="148">
        <f t="shared" si="30"/>
        <v>1</v>
      </c>
      <c r="I926" s="160"/>
    </row>
    <row r="927" spans="1:9">
      <c r="A927" s="204" t="s">
        <v>2853</v>
      </c>
      <c r="B927" s="152" t="s">
        <v>2854</v>
      </c>
      <c r="C927" s="146">
        <v>0</v>
      </c>
      <c r="D927" s="146">
        <v>0</v>
      </c>
      <c r="E927" s="146">
        <v>0</v>
      </c>
      <c r="F927" s="146">
        <v>1</v>
      </c>
      <c r="G927" s="148">
        <f t="shared" si="29"/>
        <v>0</v>
      </c>
      <c r="H927" s="148">
        <f t="shared" si="30"/>
        <v>1</v>
      </c>
      <c r="I927" s="160"/>
    </row>
    <row r="928" spans="1:9">
      <c r="A928" s="149" t="s">
        <v>7560</v>
      </c>
      <c r="B928" s="205" t="s">
        <v>7561</v>
      </c>
      <c r="C928" s="146">
        <v>0</v>
      </c>
      <c r="D928" s="146">
        <v>0</v>
      </c>
      <c r="E928" s="146">
        <v>0</v>
      </c>
      <c r="F928" s="146">
        <v>1</v>
      </c>
      <c r="G928" s="148">
        <f t="shared" si="29"/>
        <v>0</v>
      </c>
      <c r="H928" s="148">
        <f t="shared" si="30"/>
        <v>1</v>
      </c>
      <c r="I928" s="160"/>
    </row>
    <row r="929" spans="1:9">
      <c r="A929" s="149" t="s">
        <v>3699</v>
      </c>
      <c r="B929" s="158" t="s">
        <v>3700</v>
      </c>
      <c r="C929" s="146">
        <v>1</v>
      </c>
      <c r="D929" s="146">
        <v>1</v>
      </c>
      <c r="E929" s="146">
        <v>6</v>
      </c>
      <c r="F929" s="146">
        <v>5</v>
      </c>
      <c r="G929" s="148">
        <f t="shared" si="29"/>
        <v>7</v>
      </c>
      <c r="H929" s="148">
        <f t="shared" si="30"/>
        <v>6</v>
      </c>
      <c r="I929" s="160"/>
    </row>
    <row r="930" spans="1:9">
      <c r="A930" s="149" t="s">
        <v>4253</v>
      </c>
      <c r="B930" s="205" t="s">
        <v>4254</v>
      </c>
      <c r="C930" s="146">
        <v>74</v>
      </c>
      <c r="D930" s="146">
        <v>72</v>
      </c>
      <c r="E930" s="146">
        <v>1</v>
      </c>
      <c r="F930" s="146">
        <v>1</v>
      </c>
      <c r="G930" s="148">
        <f t="shared" si="29"/>
        <v>75</v>
      </c>
      <c r="H930" s="148">
        <f t="shared" si="30"/>
        <v>73</v>
      </c>
      <c r="I930" s="160"/>
    </row>
    <row r="931" spans="1:9">
      <c r="A931" s="149" t="s">
        <v>3707</v>
      </c>
      <c r="B931" s="205" t="s">
        <v>3708</v>
      </c>
      <c r="C931" s="146">
        <v>10</v>
      </c>
      <c r="D931" s="146">
        <v>8</v>
      </c>
      <c r="E931" s="146">
        <v>0</v>
      </c>
      <c r="F931" s="146">
        <v>1</v>
      </c>
      <c r="G931" s="148">
        <f t="shared" si="29"/>
        <v>10</v>
      </c>
      <c r="H931" s="148">
        <f t="shared" si="30"/>
        <v>9</v>
      </c>
      <c r="I931" s="160"/>
    </row>
    <row r="932" spans="1:9">
      <c r="A932" s="149" t="s">
        <v>3773</v>
      </c>
      <c r="B932" s="205" t="s">
        <v>3774</v>
      </c>
      <c r="C932" s="146">
        <v>63</v>
      </c>
      <c r="D932" s="146">
        <v>59</v>
      </c>
      <c r="E932" s="146">
        <v>0</v>
      </c>
      <c r="F932" s="146">
        <v>1</v>
      </c>
      <c r="G932" s="148">
        <f t="shared" si="29"/>
        <v>63</v>
      </c>
      <c r="H932" s="148">
        <f t="shared" si="30"/>
        <v>60</v>
      </c>
      <c r="I932" s="160"/>
    </row>
    <row r="933" spans="1:9">
      <c r="A933" s="170" t="s">
        <v>2869</v>
      </c>
      <c r="B933" s="150" t="s">
        <v>2870</v>
      </c>
      <c r="C933" s="146">
        <v>1</v>
      </c>
      <c r="D933" s="146">
        <v>1</v>
      </c>
      <c r="E933" s="146">
        <v>0</v>
      </c>
      <c r="F933" s="146">
        <v>1</v>
      </c>
      <c r="G933" s="148">
        <f t="shared" si="29"/>
        <v>1</v>
      </c>
      <c r="H933" s="148">
        <f t="shared" si="30"/>
        <v>2</v>
      </c>
      <c r="I933" s="160"/>
    </row>
    <row r="934" spans="1:9">
      <c r="A934" s="149" t="s">
        <v>3823</v>
      </c>
      <c r="B934" s="205" t="s">
        <v>3824</v>
      </c>
      <c r="C934" s="146">
        <v>191</v>
      </c>
      <c r="D934" s="146">
        <v>193</v>
      </c>
      <c r="E934" s="146">
        <v>6</v>
      </c>
      <c r="F934" s="146">
        <v>7</v>
      </c>
      <c r="G934" s="148">
        <f t="shared" si="29"/>
        <v>197</v>
      </c>
      <c r="H934" s="148">
        <f t="shared" si="30"/>
        <v>200</v>
      </c>
      <c r="I934" s="160"/>
    </row>
    <row r="935" spans="1:9">
      <c r="A935" s="171" t="s">
        <v>7562</v>
      </c>
      <c r="B935" s="172" t="s">
        <v>7563</v>
      </c>
      <c r="C935" s="146">
        <v>4</v>
      </c>
      <c r="D935" s="146">
        <v>4</v>
      </c>
      <c r="E935" s="146">
        <v>1</v>
      </c>
      <c r="F935" s="146">
        <v>1</v>
      </c>
      <c r="G935" s="148">
        <f t="shared" si="29"/>
        <v>5</v>
      </c>
      <c r="H935" s="148">
        <f t="shared" si="30"/>
        <v>5</v>
      </c>
      <c r="I935" s="160"/>
    </row>
    <row r="936" spans="1:9">
      <c r="A936" s="149" t="s">
        <v>7564</v>
      </c>
      <c r="B936" s="158" t="s">
        <v>7565</v>
      </c>
      <c r="C936" s="146">
        <v>24</v>
      </c>
      <c r="D936" s="146">
        <v>24</v>
      </c>
      <c r="E936" s="146">
        <v>3</v>
      </c>
      <c r="F936" s="146">
        <v>4</v>
      </c>
      <c r="G936" s="148">
        <f t="shared" si="29"/>
        <v>27</v>
      </c>
      <c r="H936" s="148">
        <f t="shared" si="30"/>
        <v>28</v>
      </c>
      <c r="I936" s="160"/>
    </row>
    <row r="937" spans="1:9">
      <c r="A937" s="149" t="s">
        <v>7566</v>
      </c>
      <c r="B937" s="22" t="s">
        <v>7567</v>
      </c>
      <c r="C937" s="146">
        <v>0</v>
      </c>
      <c r="D937" s="146">
        <v>0</v>
      </c>
      <c r="E937" s="146">
        <v>1</v>
      </c>
      <c r="F937" s="146">
        <v>1</v>
      </c>
      <c r="G937" s="148">
        <f t="shared" si="29"/>
        <v>1</v>
      </c>
      <c r="H937" s="148">
        <f t="shared" si="30"/>
        <v>1</v>
      </c>
      <c r="I937" s="160"/>
    </row>
    <row r="938" spans="1:9" ht="24">
      <c r="A938" s="149" t="s">
        <v>3509</v>
      </c>
      <c r="B938" s="150" t="s">
        <v>3510</v>
      </c>
      <c r="C938" s="146">
        <v>0</v>
      </c>
      <c r="D938" s="146">
        <v>0</v>
      </c>
      <c r="E938" s="146">
        <v>4</v>
      </c>
      <c r="F938" s="146">
        <v>4</v>
      </c>
      <c r="G938" s="148">
        <f t="shared" si="29"/>
        <v>4</v>
      </c>
      <c r="H938" s="148">
        <f t="shared" si="30"/>
        <v>4</v>
      </c>
      <c r="I938" s="160"/>
    </row>
    <row r="939" spans="1:9">
      <c r="A939" s="204" t="s">
        <v>3827</v>
      </c>
      <c r="B939" s="152" t="s">
        <v>3828</v>
      </c>
      <c r="C939" s="146">
        <v>0</v>
      </c>
      <c r="D939" s="146">
        <v>0</v>
      </c>
      <c r="E939" s="146">
        <v>0</v>
      </c>
      <c r="F939" s="146">
        <v>1</v>
      </c>
      <c r="G939" s="148">
        <f t="shared" si="29"/>
        <v>0</v>
      </c>
      <c r="H939" s="148">
        <f t="shared" si="30"/>
        <v>1</v>
      </c>
      <c r="I939" s="160"/>
    </row>
    <row r="940" spans="1:9">
      <c r="A940" s="149" t="s">
        <v>3831</v>
      </c>
      <c r="B940" s="158" t="s">
        <v>3832</v>
      </c>
      <c r="C940" s="146">
        <v>14</v>
      </c>
      <c r="D940" s="146">
        <v>12</v>
      </c>
      <c r="E940" s="146">
        <v>0</v>
      </c>
      <c r="F940" s="146">
        <v>1</v>
      </c>
      <c r="G940" s="148">
        <f t="shared" si="29"/>
        <v>14</v>
      </c>
      <c r="H940" s="148">
        <f t="shared" si="30"/>
        <v>13</v>
      </c>
      <c r="I940" s="160"/>
    </row>
    <row r="941" spans="1:9">
      <c r="A941" s="149" t="s">
        <v>7568</v>
      </c>
      <c r="B941" s="22" t="s">
        <v>7569</v>
      </c>
      <c r="C941" s="146">
        <v>6</v>
      </c>
      <c r="D941" s="146">
        <v>5</v>
      </c>
      <c r="E941" s="146">
        <v>0</v>
      </c>
      <c r="F941" s="146">
        <v>1</v>
      </c>
      <c r="G941" s="148">
        <f t="shared" si="29"/>
        <v>6</v>
      </c>
      <c r="H941" s="148">
        <f t="shared" si="30"/>
        <v>6</v>
      </c>
      <c r="I941" s="160"/>
    </row>
    <row r="942" spans="1:9">
      <c r="A942" s="149" t="s">
        <v>7570</v>
      </c>
      <c r="B942" s="158" t="s">
        <v>7571</v>
      </c>
      <c r="C942" s="146">
        <v>17</v>
      </c>
      <c r="D942" s="146">
        <v>17</v>
      </c>
      <c r="E942" s="146">
        <v>1</v>
      </c>
      <c r="F942" s="146">
        <v>1</v>
      </c>
      <c r="G942" s="148">
        <f t="shared" si="29"/>
        <v>18</v>
      </c>
      <c r="H942" s="148">
        <f t="shared" si="30"/>
        <v>18</v>
      </c>
      <c r="I942" s="160"/>
    </row>
    <row r="943" spans="1:9">
      <c r="A943" s="149" t="s">
        <v>7572</v>
      </c>
      <c r="B943" s="150" t="s">
        <v>7573</v>
      </c>
      <c r="C943" s="146">
        <v>4</v>
      </c>
      <c r="D943" s="146">
        <v>4</v>
      </c>
      <c r="E943" s="146">
        <v>0</v>
      </c>
      <c r="F943" s="146">
        <v>1</v>
      </c>
      <c r="G943" s="148">
        <f t="shared" si="29"/>
        <v>4</v>
      </c>
      <c r="H943" s="148">
        <f t="shared" si="30"/>
        <v>5</v>
      </c>
      <c r="I943" s="160"/>
    </row>
    <row r="944" spans="1:9">
      <c r="A944" s="149" t="s">
        <v>3833</v>
      </c>
      <c r="B944" s="158" t="s">
        <v>3834</v>
      </c>
      <c r="C944" s="146">
        <v>32</v>
      </c>
      <c r="D944" s="146">
        <v>28</v>
      </c>
      <c r="E944" s="146">
        <v>1</v>
      </c>
      <c r="F944" s="146">
        <v>1</v>
      </c>
      <c r="G944" s="148">
        <f t="shared" si="29"/>
        <v>33</v>
      </c>
      <c r="H944" s="148">
        <f t="shared" si="30"/>
        <v>29</v>
      </c>
      <c r="I944" s="160"/>
    </row>
    <row r="945" spans="1:9">
      <c r="A945" s="149" t="s">
        <v>7574</v>
      </c>
      <c r="B945" s="158" t="s">
        <v>7575</v>
      </c>
      <c r="C945" s="146">
        <v>2</v>
      </c>
      <c r="D945" s="146">
        <v>0</v>
      </c>
      <c r="E945" s="146">
        <v>0</v>
      </c>
      <c r="F945" s="146">
        <v>1</v>
      </c>
      <c r="G945" s="148">
        <f t="shared" si="29"/>
        <v>2</v>
      </c>
      <c r="H945" s="148">
        <f t="shared" si="30"/>
        <v>1</v>
      </c>
      <c r="I945" s="160"/>
    </row>
    <row r="946" spans="1:9">
      <c r="A946" s="149" t="s">
        <v>7576</v>
      </c>
      <c r="B946" s="158" t="s">
        <v>7577</v>
      </c>
      <c r="C946" s="146">
        <v>4</v>
      </c>
      <c r="D946" s="146">
        <v>4</v>
      </c>
      <c r="E946" s="146">
        <v>0</v>
      </c>
      <c r="F946" s="146">
        <v>1</v>
      </c>
      <c r="G946" s="148">
        <f t="shared" si="29"/>
        <v>4</v>
      </c>
      <c r="H946" s="148">
        <f t="shared" si="30"/>
        <v>5</v>
      </c>
      <c r="I946" s="160"/>
    </row>
    <row r="947" spans="1:9">
      <c r="A947" s="149" t="s">
        <v>3515</v>
      </c>
      <c r="B947" s="158" t="s">
        <v>3516</v>
      </c>
      <c r="C947" s="146">
        <v>4</v>
      </c>
      <c r="D947" s="146">
        <v>4</v>
      </c>
      <c r="E947" s="146">
        <v>2</v>
      </c>
      <c r="F947" s="146">
        <v>3</v>
      </c>
      <c r="G947" s="148">
        <f t="shared" si="29"/>
        <v>6</v>
      </c>
      <c r="H947" s="148">
        <f t="shared" si="30"/>
        <v>7</v>
      </c>
      <c r="I947" s="160"/>
    </row>
    <row r="948" spans="1:9">
      <c r="A948" s="149" t="s">
        <v>7578</v>
      </c>
      <c r="B948" s="158" t="s">
        <v>7579</v>
      </c>
      <c r="C948" s="146">
        <v>11</v>
      </c>
      <c r="D948" s="146">
        <v>11</v>
      </c>
      <c r="E948" s="146">
        <v>0</v>
      </c>
      <c r="F948" s="146">
        <v>1</v>
      </c>
      <c r="G948" s="148">
        <f t="shared" si="29"/>
        <v>11</v>
      </c>
      <c r="H948" s="148">
        <f t="shared" si="30"/>
        <v>12</v>
      </c>
      <c r="I948" s="160"/>
    </row>
    <row r="949" spans="1:9">
      <c r="A949" s="149" t="s">
        <v>7580</v>
      </c>
      <c r="B949" s="145" t="s">
        <v>7581</v>
      </c>
      <c r="C949" s="146">
        <v>10</v>
      </c>
      <c r="D949" s="146">
        <v>11</v>
      </c>
      <c r="E949" s="146">
        <v>0</v>
      </c>
      <c r="F949" s="146">
        <v>1</v>
      </c>
      <c r="G949" s="148">
        <f t="shared" si="29"/>
        <v>10</v>
      </c>
      <c r="H949" s="148">
        <f t="shared" si="30"/>
        <v>12</v>
      </c>
      <c r="I949" s="160"/>
    </row>
    <row r="950" spans="1:9">
      <c r="A950" s="149" t="s">
        <v>7582</v>
      </c>
      <c r="B950" s="145" t="s">
        <v>7583</v>
      </c>
      <c r="C950" s="146">
        <v>1</v>
      </c>
      <c r="D950" s="146">
        <v>1</v>
      </c>
      <c r="E950" s="146">
        <v>0</v>
      </c>
      <c r="F950" s="146">
        <v>1</v>
      </c>
      <c r="G950" s="148">
        <f t="shared" si="29"/>
        <v>1</v>
      </c>
      <c r="H950" s="148">
        <f t="shared" si="30"/>
        <v>2</v>
      </c>
      <c r="I950" s="160"/>
    </row>
    <row r="951" spans="1:9">
      <c r="A951" s="204" t="s">
        <v>3713</v>
      </c>
      <c r="B951" s="152" t="s">
        <v>3714</v>
      </c>
      <c r="C951" s="146">
        <v>0</v>
      </c>
      <c r="D951" s="146">
        <v>0</v>
      </c>
      <c r="E951" s="146">
        <v>2</v>
      </c>
      <c r="F951" s="146">
        <v>3</v>
      </c>
      <c r="G951" s="148">
        <f t="shared" si="29"/>
        <v>2</v>
      </c>
      <c r="H951" s="148">
        <f t="shared" si="30"/>
        <v>3</v>
      </c>
      <c r="I951" s="160"/>
    </row>
    <row r="952" spans="1:9">
      <c r="A952" s="149" t="s">
        <v>3837</v>
      </c>
      <c r="B952" s="158" t="s">
        <v>3838</v>
      </c>
      <c r="C952" s="146">
        <v>74</v>
      </c>
      <c r="D952" s="146">
        <v>77</v>
      </c>
      <c r="E952" s="146">
        <v>2</v>
      </c>
      <c r="F952" s="146">
        <v>3</v>
      </c>
      <c r="G952" s="148">
        <f t="shared" si="29"/>
        <v>76</v>
      </c>
      <c r="H952" s="148">
        <f t="shared" si="30"/>
        <v>80</v>
      </c>
      <c r="I952" s="160"/>
    </row>
    <row r="953" spans="1:9">
      <c r="A953" s="170" t="s">
        <v>7584</v>
      </c>
      <c r="B953" s="150" t="s">
        <v>7585</v>
      </c>
      <c r="C953" s="146">
        <v>28</v>
      </c>
      <c r="D953" s="146">
        <v>28</v>
      </c>
      <c r="E953" s="146">
        <v>0</v>
      </c>
      <c r="F953" s="146">
        <v>1</v>
      </c>
      <c r="G953" s="148">
        <f t="shared" si="29"/>
        <v>28</v>
      </c>
      <c r="H953" s="148">
        <f t="shared" si="30"/>
        <v>29</v>
      </c>
      <c r="I953" s="160"/>
    </row>
    <row r="954" spans="1:9">
      <c r="A954" s="149" t="s">
        <v>7586</v>
      </c>
      <c r="B954" s="158" t="s">
        <v>7587</v>
      </c>
      <c r="C954" s="146">
        <v>6</v>
      </c>
      <c r="D954" s="146">
        <v>7</v>
      </c>
      <c r="E954" s="146">
        <v>0</v>
      </c>
      <c r="F954" s="146">
        <v>1</v>
      </c>
      <c r="G954" s="148">
        <f t="shared" si="29"/>
        <v>6</v>
      </c>
      <c r="H954" s="148">
        <f t="shared" si="30"/>
        <v>8</v>
      </c>
      <c r="I954" s="160"/>
    </row>
    <row r="955" spans="1:9">
      <c r="A955" s="161" t="s">
        <v>7588</v>
      </c>
      <c r="B955" s="162" t="s">
        <v>7589</v>
      </c>
      <c r="C955" s="146">
        <v>0</v>
      </c>
      <c r="D955" s="146">
        <v>0</v>
      </c>
      <c r="E955" s="146">
        <v>0</v>
      </c>
      <c r="F955" s="146">
        <v>1</v>
      </c>
      <c r="G955" s="148">
        <f t="shared" si="29"/>
        <v>0</v>
      </c>
      <c r="H955" s="148">
        <f t="shared" si="30"/>
        <v>1</v>
      </c>
      <c r="I955" s="160"/>
    </row>
    <row r="956" spans="1:9">
      <c r="A956" s="149" t="s">
        <v>3841</v>
      </c>
      <c r="B956" s="158" t="s">
        <v>3842</v>
      </c>
      <c r="C956" s="146">
        <v>559</v>
      </c>
      <c r="D956" s="146">
        <v>551</v>
      </c>
      <c r="E956" s="146">
        <v>28</v>
      </c>
      <c r="F956" s="146">
        <v>31</v>
      </c>
      <c r="G956" s="148">
        <f t="shared" si="29"/>
        <v>587</v>
      </c>
      <c r="H956" s="148">
        <f t="shared" si="30"/>
        <v>582</v>
      </c>
      <c r="I956" s="160"/>
    </row>
    <row r="957" spans="1:9">
      <c r="A957" s="149" t="s">
        <v>7590</v>
      </c>
      <c r="B957" s="158" t="s">
        <v>7591</v>
      </c>
      <c r="C957" s="146">
        <v>1</v>
      </c>
      <c r="D957" s="146">
        <v>1</v>
      </c>
      <c r="E957" s="146">
        <v>0</v>
      </c>
      <c r="F957" s="146">
        <v>1</v>
      </c>
      <c r="G957" s="148">
        <f t="shared" ref="G957:G1020" si="31">C957+E957</f>
        <v>1</v>
      </c>
      <c r="H957" s="148">
        <f t="shared" ref="H957:H1020" si="32">D957+F957</f>
        <v>2</v>
      </c>
      <c r="I957" s="160"/>
    </row>
    <row r="958" spans="1:9" ht="24">
      <c r="A958" s="204" t="s">
        <v>7592</v>
      </c>
      <c r="B958" s="152" t="s">
        <v>7593</v>
      </c>
      <c r="C958" s="146">
        <v>2</v>
      </c>
      <c r="D958" s="146">
        <v>3</v>
      </c>
      <c r="E958" s="146">
        <v>7</v>
      </c>
      <c r="F958" s="146">
        <v>8</v>
      </c>
      <c r="G958" s="148">
        <f t="shared" si="31"/>
        <v>9</v>
      </c>
      <c r="H958" s="148">
        <f t="shared" si="32"/>
        <v>11</v>
      </c>
      <c r="I958" s="160"/>
    </row>
    <row r="959" spans="1:9">
      <c r="A959" s="161" t="s">
        <v>7594</v>
      </c>
      <c r="B959" s="162" t="s">
        <v>7595</v>
      </c>
      <c r="C959" s="146">
        <v>0</v>
      </c>
      <c r="D959" s="146">
        <v>0</v>
      </c>
      <c r="E959" s="146">
        <v>0</v>
      </c>
      <c r="F959" s="146">
        <v>1</v>
      </c>
      <c r="G959" s="148">
        <f t="shared" si="31"/>
        <v>0</v>
      </c>
      <c r="H959" s="148">
        <f t="shared" si="32"/>
        <v>1</v>
      </c>
      <c r="I959" s="160"/>
    </row>
    <row r="960" spans="1:9">
      <c r="A960" s="161" t="s">
        <v>7596</v>
      </c>
      <c r="B960" s="162" t="s">
        <v>7597</v>
      </c>
      <c r="C960" s="146">
        <v>0</v>
      </c>
      <c r="D960" s="146">
        <v>0</v>
      </c>
      <c r="E960" s="146">
        <v>0</v>
      </c>
      <c r="F960" s="146">
        <v>1</v>
      </c>
      <c r="G960" s="148">
        <f t="shared" si="31"/>
        <v>0</v>
      </c>
      <c r="H960" s="148">
        <f t="shared" si="32"/>
        <v>1</v>
      </c>
      <c r="I960" s="160"/>
    </row>
    <row r="961" spans="1:9">
      <c r="A961" s="149" t="s">
        <v>3843</v>
      </c>
      <c r="B961" s="158" t="s">
        <v>3844</v>
      </c>
      <c r="C961" s="146">
        <v>23</v>
      </c>
      <c r="D961" s="146">
        <v>23</v>
      </c>
      <c r="E961" s="146">
        <v>1</v>
      </c>
      <c r="F961" s="146">
        <v>1</v>
      </c>
      <c r="G961" s="148">
        <f t="shared" si="31"/>
        <v>24</v>
      </c>
      <c r="H961" s="148">
        <f t="shared" si="32"/>
        <v>24</v>
      </c>
      <c r="I961" s="160"/>
    </row>
    <row r="962" spans="1:9">
      <c r="A962" s="161" t="s">
        <v>4265</v>
      </c>
      <c r="B962" s="162" t="s">
        <v>4266</v>
      </c>
      <c r="C962" s="146">
        <v>0</v>
      </c>
      <c r="D962" s="146">
        <v>0</v>
      </c>
      <c r="E962" s="146">
        <v>0</v>
      </c>
      <c r="F962" s="146">
        <v>1</v>
      </c>
      <c r="G962" s="148">
        <f t="shared" si="31"/>
        <v>0</v>
      </c>
      <c r="H962" s="148">
        <f t="shared" si="32"/>
        <v>1</v>
      </c>
      <c r="I962" s="160"/>
    </row>
    <row r="963" spans="1:9">
      <c r="A963" s="149" t="s">
        <v>7598</v>
      </c>
      <c r="B963" s="158" t="s">
        <v>7599</v>
      </c>
      <c r="C963" s="146">
        <v>12</v>
      </c>
      <c r="D963" s="146">
        <v>12</v>
      </c>
      <c r="E963" s="146">
        <v>1</v>
      </c>
      <c r="F963" s="146">
        <v>1</v>
      </c>
      <c r="G963" s="148">
        <f t="shared" si="31"/>
        <v>13</v>
      </c>
      <c r="H963" s="148">
        <f t="shared" si="32"/>
        <v>13</v>
      </c>
      <c r="I963" s="160"/>
    </row>
    <row r="964" spans="1:9">
      <c r="A964" s="149" t="s">
        <v>7600</v>
      </c>
      <c r="B964" s="158" t="s">
        <v>7601</v>
      </c>
      <c r="C964" s="146">
        <v>5</v>
      </c>
      <c r="D964" s="146">
        <v>4</v>
      </c>
      <c r="E964" s="146">
        <v>0</v>
      </c>
      <c r="F964" s="146">
        <v>1</v>
      </c>
      <c r="G964" s="148">
        <f t="shared" si="31"/>
        <v>5</v>
      </c>
      <c r="H964" s="148">
        <f t="shared" si="32"/>
        <v>5</v>
      </c>
      <c r="I964" s="160"/>
    </row>
    <row r="965" spans="1:9" ht="24">
      <c r="A965" s="149" t="s">
        <v>3521</v>
      </c>
      <c r="B965" s="150" t="s">
        <v>3522</v>
      </c>
      <c r="C965" s="146">
        <v>0</v>
      </c>
      <c r="D965" s="146">
        <v>0</v>
      </c>
      <c r="E965" s="146">
        <v>0</v>
      </c>
      <c r="F965" s="146">
        <v>1</v>
      </c>
      <c r="G965" s="148">
        <f t="shared" si="31"/>
        <v>0</v>
      </c>
      <c r="H965" s="148">
        <f t="shared" si="32"/>
        <v>1</v>
      </c>
      <c r="I965" s="160"/>
    </row>
    <row r="966" spans="1:9">
      <c r="A966" s="161" t="s">
        <v>7602</v>
      </c>
      <c r="B966" s="162" t="s">
        <v>7603</v>
      </c>
      <c r="C966" s="146">
        <v>0</v>
      </c>
      <c r="D966" s="146">
        <v>0</v>
      </c>
      <c r="E966" s="146">
        <v>0</v>
      </c>
      <c r="F966" s="146">
        <v>1</v>
      </c>
      <c r="G966" s="148">
        <f t="shared" si="31"/>
        <v>0</v>
      </c>
      <c r="H966" s="148">
        <f t="shared" si="32"/>
        <v>1</v>
      </c>
      <c r="I966" s="160"/>
    </row>
    <row r="967" spans="1:9">
      <c r="A967" s="204" t="s">
        <v>3847</v>
      </c>
      <c r="B967" s="152" t="s">
        <v>3848</v>
      </c>
      <c r="C967" s="146">
        <v>1</v>
      </c>
      <c r="D967" s="146">
        <v>1</v>
      </c>
      <c r="E967" s="146">
        <v>1</v>
      </c>
      <c r="F967" s="146">
        <v>1</v>
      </c>
      <c r="G967" s="148">
        <f t="shared" si="31"/>
        <v>2</v>
      </c>
      <c r="H967" s="148">
        <f t="shared" si="32"/>
        <v>2</v>
      </c>
      <c r="I967" s="160"/>
    </row>
    <row r="968" spans="1:9">
      <c r="A968" s="161" t="s">
        <v>7604</v>
      </c>
      <c r="B968" s="162" t="s">
        <v>7605</v>
      </c>
      <c r="C968" s="146">
        <v>0</v>
      </c>
      <c r="D968" s="146">
        <v>0</v>
      </c>
      <c r="E968" s="146">
        <v>0</v>
      </c>
      <c r="F968" s="146">
        <v>1</v>
      </c>
      <c r="G968" s="148">
        <f t="shared" si="31"/>
        <v>0</v>
      </c>
      <c r="H968" s="148">
        <f t="shared" si="32"/>
        <v>1</v>
      </c>
      <c r="I968" s="160"/>
    </row>
    <row r="969" spans="1:9">
      <c r="A969" s="161" t="s">
        <v>7606</v>
      </c>
      <c r="B969" s="162" t="s">
        <v>7607</v>
      </c>
      <c r="C969" s="146">
        <v>0</v>
      </c>
      <c r="D969" s="146">
        <v>0</v>
      </c>
      <c r="E969" s="146">
        <v>0</v>
      </c>
      <c r="F969" s="146">
        <v>1</v>
      </c>
      <c r="G969" s="148">
        <f t="shared" si="31"/>
        <v>0</v>
      </c>
      <c r="H969" s="148">
        <f t="shared" si="32"/>
        <v>1</v>
      </c>
      <c r="I969" s="160"/>
    </row>
    <row r="970" spans="1:9">
      <c r="A970" s="149" t="s">
        <v>3851</v>
      </c>
      <c r="B970" s="158" t="s">
        <v>3852</v>
      </c>
      <c r="C970" s="146">
        <v>1</v>
      </c>
      <c r="D970" s="146">
        <v>1</v>
      </c>
      <c r="E970" s="146">
        <v>0</v>
      </c>
      <c r="F970" s="146">
        <v>1</v>
      </c>
      <c r="G970" s="148">
        <f t="shared" si="31"/>
        <v>1</v>
      </c>
      <c r="H970" s="148">
        <f t="shared" si="32"/>
        <v>2</v>
      </c>
      <c r="I970" s="160"/>
    </row>
    <row r="971" spans="1:9" ht="24">
      <c r="A971" s="149" t="s">
        <v>3857</v>
      </c>
      <c r="B971" s="150" t="s">
        <v>3858</v>
      </c>
      <c r="C971" s="146">
        <v>0</v>
      </c>
      <c r="D971" s="146">
        <v>0</v>
      </c>
      <c r="E971" s="146">
        <v>3</v>
      </c>
      <c r="F971" s="146">
        <v>3</v>
      </c>
      <c r="G971" s="148">
        <f t="shared" si="31"/>
        <v>3</v>
      </c>
      <c r="H971" s="148">
        <f t="shared" si="32"/>
        <v>3</v>
      </c>
      <c r="I971" s="160"/>
    </row>
    <row r="972" spans="1:9">
      <c r="A972" s="149" t="s">
        <v>7608</v>
      </c>
      <c r="B972" s="145" t="s">
        <v>7609</v>
      </c>
      <c r="C972" s="146">
        <v>0</v>
      </c>
      <c r="D972" s="146">
        <v>0</v>
      </c>
      <c r="E972" s="146">
        <v>0</v>
      </c>
      <c r="F972" s="146">
        <v>1</v>
      </c>
      <c r="G972" s="148">
        <f t="shared" si="31"/>
        <v>0</v>
      </c>
      <c r="H972" s="148">
        <f t="shared" si="32"/>
        <v>1</v>
      </c>
      <c r="I972" s="160"/>
    </row>
    <row r="973" spans="1:9">
      <c r="A973" s="149" t="s">
        <v>7610</v>
      </c>
      <c r="B973" s="158" t="s">
        <v>7611</v>
      </c>
      <c r="C973" s="146">
        <v>0</v>
      </c>
      <c r="D973" s="146">
        <v>0</v>
      </c>
      <c r="E973" s="146">
        <v>34</v>
      </c>
      <c r="F973" s="146">
        <v>36</v>
      </c>
      <c r="G973" s="148">
        <f t="shared" si="31"/>
        <v>34</v>
      </c>
      <c r="H973" s="148">
        <f t="shared" si="32"/>
        <v>36</v>
      </c>
      <c r="I973" s="160"/>
    </row>
    <row r="974" spans="1:9">
      <c r="A974" s="151" t="s">
        <v>3867</v>
      </c>
      <c r="B974" s="152" t="s">
        <v>3868</v>
      </c>
      <c r="C974" s="146">
        <v>0</v>
      </c>
      <c r="D974" s="146">
        <v>0</v>
      </c>
      <c r="E974" s="146">
        <v>0</v>
      </c>
      <c r="F974" s="146">
        <v>1</v>
      </c>
      <c r="G974" s="148">
        <f t="shared" si="31"/>
        <v>0</v>
      </c>
      <c r="H974" s="148">
        <f t="shared" si="32"/>
        <v>1</v>
      </c>
      <c r="I974" s="160"/>
    </row>
    <row r="975" spans="1:9">
      <c r="A975" s="149" t="s">
        <v>3869</v>
      </c>
      <c r="B975" s="145" t="s">
        <v>3870</v>
      </c>
      <c r="C975" s="146">
        <v>0</v>
      </c>
      <c r="D975" s="146">
        <v>0</v>
      </c>
      <c r="E975" s="146">
        <v>0</v>
      </c>
      <c r="F975" s="146">
        <v>1</v>
      </c>
      <c r="G975" s="148">
        <f t="shared" si="31"/>
        <v>0</v>
      </c>
      <c r="H975" s="148">
        <f t="shared" si="32"/>
        <v>1</v>
      </c>
      <c r="I975" s="160"/>
    </row>
    <row r="976" spans="1:9">
      <c r="A976" s="149" t="s">
        <v>3873</v>
      </c>
      <c r="B976" s="158" t="s">
        <v>3874</v>
      </c>
      <c r="C976" s="146">
        <v>0</v>
      </c>
      <c r="D976" s="146">
        <v>0</v>
      </c>
      <c r="E976" s="146">
        <v>0</v>
      </c>
      <c r="F976" s="146">
        <v>1</v>
      </c>
      <c r="G976" s="148">
        <f t="shared" si="31"/>
        <v>0</v>
      </c>
      <c r="H976" s="148">
        <f t="shared" si="32"/>
        <v>1</v>
      </c>
      <c r="I976" s="160"/>
    </row>
    <row r="977" spans="1:9">
      <c r="A977" s="161" t="s">
        <v>7612</v>
      </c>
      <c r="B977" s="162" t="s">
        <v>7613</v>
      </c>
      <c r="C977" s="146">
        <v>0</v>
      </c>
      <c r="D977" s="146">
        <v>0</v>
      </c>
      <c r="E977" s="146">
        <v>0</v>
      </c>
      <c r="F977" s="146">
        <v>1</v>
      </c>
      <c r="G977" s="148">
        <f t="shared" si="31"/>
        <v>0</v>
      </c>
      <c r="H977" s="148">
        <f t="shared" si="32"/>
        <v>1</v>
      </c>
      <c r="I977" s="160"/>
    </row>
    <row r="978" spans="1:9">
      <c r="A978" s="149" t="s">
        <v>3875</v>
      </c>
      <c r="B978" s="158" t="s">
        <v>3876</v>
      </c>
      <c r="C978" s="146">
        <v>0</v>
      </c>
      <c r="D978" s="146">
        <v>0</v>
      </c>
      <c r="E978" s="146">
        <v>1</v>
      </c>
      <c r="F978" s="146">
        <v>1</v>
      </c>
      <c r="G978" s="148">
        <f t="shared" si="31"/>
        <v>1</v>
      </c>
      <c r="H978" s="148">
        <f t="shared" si="32"/>
        <v>1</v>
      </c>
      <c r="I978" s="160"/>
    </row>
    <row r="979" spans="1:9">
      <c r="A979" s="161" t="s">
        <v>7614</v>
      </c>
      <c r="B979" s="145" t="s">
        <v>7615</v>
      </c>
      <c r="C979" s="146">
        <v>0</v>
      </c>
      <c r="D979" s="146">
        <v>0</v>
      </c>
      <c r="E979" s="146">
        <v>0</v>
      </c>
      <c r="F979" s="146">
        <v>1</v>
      </c>
      <c r="G979" s="148">
        <f t="shared" si="31"/>
        <v>0</v>
      </c>
      <c r="H979" s="148">
        <f t="shared" si="32"/>
        <v>1</v>
      </c>
      <c r="I979" s="160"/>
    </row>
    <row r="980" spans="1:9">
      <c r="A980" s="149" t="s">
        <v>7616</v>
      </c>
      <c r="B980" s="158" t="s">
        <v>7617</v>
      </c>
      <c r="C980" s="146">
        <v>2</v>
      </c>
      <c r="D980" s="146">
        <v>3</v>
      </c>
      <c r="E980" s="146">
        <v>2</v>
      </c>
      <c r="F980" s="146">
        <v>1</v>
      </c>
      <c r="G980" s="148">
        <f t="shared" si="31"/>
        <v>4</v>
      </c>
      <c r="H980" s="148">
        <f t="shared" si="32"/>
        <v>4</v>
      </c>
      <c r="I980" s="160"/>
    </row>
    <row r="981" spans="1:9">
      <c r="A981" s="149" t="s">
        <v>7618</v>
      </c>
      <c r="B981" s="158" t="s">
        <v>7619</v>
      </c>
      <c r="C981" s="146">
        <v>7</v>
      </c>
      <c r="D981" s="146">
        <v>8</v>
      </c>
      <c r="E981" s="146">
        <v>1</v>
      </c>
      <c r="F981" s="146">
        <v>1</v>
      </c>
      <c r="G981" s="148">
        <f t="shared" si="31"/>
        <v>8</v>
      </c>
      <c r="H981" s="148">
        <f t="shared" si="32"/>
        <v>9</v>
      </c>
      <c r="I981" s="160"/>
    </row>
    <row r="982" spans="1:9">
      <c r="A982" s="161" t="s">
        <v>7620</v>
      </c>
      <c r="B982" s="162" t="s">
        <v>7621</v>
      </c>
      <c r="C982" s="146">
        <v>0</v>
      </c>
      <c r="D982" s="146">
        <v>0</v>
      </c>
      <c r="E982" s="146">
        <v>0</v>
      </c>
      <c r="F982" s="146">
        <v>1</v>
      </c>
      <c r="G982" s="148">
        <f t="shared" si="31"/>
        <v>0</v>
      </c>
      <c r="H982" s="148">
        <f t="shared" si="32"/>
        <v>1</v>
      </c>
      <c r="I982" s="160"/>
    </row>
    <row r="983" spans="1:9">
      <c r="A983" s="161" t="s">
        <v>7622</v>
      </c>
      <c r="B983" s="162" t="s">
        <v>7623</v>
      </c>
      <c r="C983" s="146">
        <v>0</v>
      </c>
      <c r="D983" s="146">
        <v>0</v>
      </c>
      <c r="E983" s="146">
        <v>0</v>
      </c>
      <c r="F983" s="146">
        <v>1</v>
      </c>
      <c r="G983" s="148">
        <f t="shared" si="31"/>
        <v>0</v>
      </c>
      <c r="H983" s="148">
        <f t="shared" si="32"/>
        <v>1</v>
      </c>
      <c r="I983" s="160"/>
    </row>
    <row r="984" spans="1:9">
      <c r="A984" s="161" t="s">
        <v>7624</v>
      </c>
      <c r="B984" s="162" t="s">
        <v>7625</v>
      </c>
      <c r="C984" s="146">
        <v>0</v>
      </c>
      <c r="D984" s="146">
        <v>0</v>
      </c>
      <c r="E984" s="146">
        <v>1</v>
      </c>
      <c r="F984" s="146">
        <v>1</v>
      </c>
      <c r="G984" s="148">
        <f t="shared" si="31"/>
        <v>1</v>
      </c>
      <c r="H984" s="148">
        <f t="shared" si="32"/>
        <v>1</v>
      </c>
      <c r="I984" s="160"/>
    </row>
    <row r="985" spans="1:9">
      <c r="A985" s="149" t="s">
        <v>3883</v>
      </c>
      <c r="B985" s="158" t="s">
        <v>3884</v>
      </c>
      <c r="C985" s="146">
        <v>69</v>
      </c>
      <c r="D985" s="146">
        <v>73</v>
      </c>
      <c r="E985" s="146">
        <v>23</v>
      </c>
      <c r="F985" s="146">
        <v>21</v>
      </c>
      <c r="G985" s="148">
        <f t="shared" si="31"/>
        <v>92</v>
      </c>
      <c r="H985" s="148">
        <f t="shared" si="32"/>
        <v>94</v>
      </c>
      <c r="I985" s="160"/>
    </row>
    <row r="986" spans="1:9">
      <c r="A986" s="171" t="s">
        <v>7626</v>
      </c>
      <c r="B986" s="172" t="s">
        <v>7627</v>
      </c>
      <c r="C986" s="146">
        <v>0</v>
      </c>
      <c r="D986" s="146">
        <v>0</v>
      </c>
      <c r="E986" s="146">
        <v>0</v>
      </c>
      <c r="F986" s="146">
        <v>1</v>
      </c>
      <c r="G986" s="148">
        <f t="shared" si="31"/>
        <v>0</v>
      </c>
      <c r="H986" s="148">
        <f t="shared" si="32"/>
        <v>1</v>
      </c>
      <c r="I986" s="160"/>
    </row>
    <row r="987" spans="1:9">
      <c r="A987" s="149" t="s">
        <v>7628</v>
      </c>
      <c r="B987" s="158" t="s">
        <v>7629</v>
      </c>
      <c r="C987" s="146">
        <v>1</v>
      </c>
      <c r="D987" s="146">
        <v>1</v>
      </c>
      <c r="E987" s="146">
        <v>0</v>
      </c>
      <c r="F987" s="146">
        <v>1</v>
      </c>
      <c r="G987" s="148">
        <f t="shared" si="31"/>
        <v>1</v>
      </c>
      <c r="H987" s="148">
        <f t="shared" si="32"/>
        <v>2</v>
      </c>
      <c r="I987" s="160"/>
    </row>
    <row r="988" spans="1:9">
      <c r="A988" s="204" t="s">
        <v>3887</v>
      </c>
      <c r="B988" s="152" t="s">
        <v>3888</v>
      </c>
      <c r="C988" s="146">
        <v>0</v>
      </c>
      <c r="D988" s="146">
        <v>0</v>
      </c>
      <c r="E988" s="146">
        <v>1</v>
      </c>
      <c r="F988" s="146">
        <v>1</v>
      </c>
      <c r="G988" s="148">
        <f t="shared" si="31"/>
        <v>1</v>
      </c>
      <c r="H988" s="148">
        <f t="shared" si="32"/>
        <v>1</v>
      </c>
      <c r="I988" s="160"/>
    </row>
    <row r="989" spans="1:9">
      <c r="A989" s="161" t="s">
        <v>7630</v>
      </c>
      <c r="B989" s="162" t="s">
        <v>7631</v>
      </c>
      <c r="C989" s="146">
        <v>1</v>
      </c>
      <c r="D989" s="146">
        <v>0</v>
      </c>
      <c r="E989" s="146">
        <v>1</v>
      </c>
      <c r="F989" s="146">
        <v>1</v>
      </c>
      <c r="G989" s="148">
        <f t="shared" si="31"/>
        <v>2</v>
      </c>
      <c r="H989" s="148">
        <f t="shared" si="32"/>
        <v>1</v>
      </c>
      <c r="I989" s="160"/>
    </row>
    <row r="990" spans="1:9">
      <c r="A990" s="149" t="s">
        <v>3893</v>
      </c>
      <c r="B990" s="158" t="s">
        <v>3894</v>
      </c>
      <c r="C990" s="146">
        <v>13</v>
      </c>
      <c r="D990" s="146">
        <v>13</v>
      </c>
      <c r="E990" s="146">
        <v>1</v>
      </c>
      <c r="F990" s="146">
        <v>1</v>
      </c>
      <c r="G990" s="148">
        <f t="shared" si="31"/>
        <v>14</v>
      </c>
      <c r="H990" s="148">
        <f t="shared" si="32"/>
        <v>14</v>
      </c>
      <c r="I990" s="160"/>
    </row>
    <row r="991" spans="1:9">
      <c r="A991" s="204" t="s">
        <v>2875</v>
      </c>
      <c r="B991" s="152" t="s">
        <v>2876</v>
      </c>
      <c r="C991" s="146">
        <v>0</v>
      </c>
      <c r="D991" s="146">
        <v>0</v>
      </c>
      <c r="E991" s="146">
        <v>0</v>
      </c>
      <c r="F991" s="146">
        <v>1</v>
      </c>
      <c r="G991" s="148">
        <f t="shared" si="31"/>
        <v>0</v>
      </c>
      <c r="H991" s="148">
        <f t="shared" si="32"/>
        <v>1</v>
      </c>
      <c r="I991" s="160"/>
    </row>
    <row r="992" spans="1:9">
      <c r="A992" s="204" t="s">
        <v>2881</v>
      </c>
      <c r="B992" s="152" t="s">
        <v>2882</v>
      </c>
      <c r="C992" s="146">
        <v>0</v>
      </c>
      <c r="D992" s="146">
        <v>0</v>
      </c>
      <c r="E992" s="146">
        <v>2</v>
      </c>
      <c r="F992" s="146">
        <v>1</v>
      </c>
      <c r="G992" s="148">
        <f t="shared" si="31"/>
        <v>2</v>
      </c>
      <c r="H992" s="148">
        <f t="shared" si="32"/>
        <v>1</v>
      </c>
      <c r="I992" s="160"/>
    </row>
    <row r="993" spans="1:9">
      <c r="A993" s="169" t="s">
        <v>3729</v>
      </c>
      <c r="B993" s="158" t="s">
        <v>3730</v>
      </c>
      <c r="C993" s="146">
        <v>29</v>
      </c>
      <c r="D993" s="146">
        <v>31</v>
      </c>
      <c r="E993" s="146">
        <v>0</v>
      </c>
      <c r="F993" s="146">
        <v>1</v>
      </c>
      <c r="G993" s="148">
        <f t="shared" si="31"/>
        <v>29</v>
      </c>
      <c r="H993" s="148">
        <f t="shared" si="32"/>
        <v>32</v>
      </c>
      <c r="I993" s="160"/>
    </row>
    <row r="994" spans="1:9">
      <c r="A994" s="169" t="s">
        <v>3775</v>
      </c>
      <c r="B994" s="205" t="s">
        <v>3776</v>
      </c>
      <c r="C994" s="146">
        <v>50</v>
      </c>
      <c r="D994" s="146">
        <v>53</v>
      </c>
      <c r="E994" s="146">
        <v>0</v>
      </c>
      <c r="F994" s="146">
        <v>1</v>
      </c>
      <c r="G994" s="148">
        <f t="shared" si="31"/>
        <v>50</v>
      </c>
      <c r="H994" s="148">
        <f t="shared" si="32"/>
        <v>54</v>
      </c>
      <c r="I994" s="160"/>
    </row>
    <row r="995" spans="1:9">
      <c r="A995" s="169" t="s">
        <v>3547</v>
      </c>
      <c r="B995" s="145" t="s">
        <v>3548</v>
      </c>
      <c r="C995" s="146">
        <v>0</v>
      </c>
      <c r="D995" s="146">
        <v>0</v>
      </c>
      <c r="E995" s="146">
        <v>5</v>
      </c>
      <c r="F995" s="146">
        <v>3</v>
      </c>
      <c r="G995" s="148">
        <f t="shared" si="31"/>
        <v>5</v>
      </c>
      <c r="H995" s="148">
        <f t="shared" si="32"/>
        <v>3</v>
      </c>
      <c r="I995" s="160"/>
    </row>
    <row r="996" spans="1:9">
      <c r="A996" s="212" t="s">
        <v>3144</v>
      </c>
      <c r="B996" s="145" t="s">
        <v>3145</v>
      </c>
      <c r="C996" s="146">
        <v>29</v>
      </c>
      <c r="D996" s="146">
        <v>31</v>
      </c>
      <c r="E996" s="146">
        <v>2</v>
      </c>
      <c r="F996" s="146">
        <v>3</v>
      </c>
      <c r="G996" s="148">
        <f t="shared" si="31"/>
        <v>31</v>
      </c>
      <c r="H996" s="148">
        <f t="shared" si="32"/>
        <v>34</v>
      </c>
      <c r="I996" s="160"/>
    </row>
    <row r="997" spans="1:9">
      <c r="A997" s="177" t="s">
        <v>3557</v>
      </c>
      <c r="B997" s="152" t="s">
        <v>3558</v>
      </c>
      <c r="C997" s="146">
        <v>0</v>
      </c>
      <c r="D997" s="146">
        <v>0</v>
      </c>
      <c r="E997" s="146">
        <v>0</v>
      </c>
      <c r="F997" s="146">
        <v>1</v>
      </c>
      <c r="G997" s="148">
        <f t="shared" si="31"/>
        <v>0</v>
      </c>
      <c r="H997" s="148">
        <f t="shared" si="32"/>
        <v>1</v>
      </c>
      <c r="I997" s="160"/>
    </row>
    <row r="998" spans="1:9">
      <c r="A998" s="213" t="s">
        <v>7632</v>
      </c>
      <c r="B998" s="205" t="s">
        <v>7633</v>
      </c>
      <c r="C998" s="146">
        <v>0</v>
      </c>
      <c r="D998" s="146">
        <v>0</v>
      </c>
      <c r="E998" s="146">
        <v>0</v>
      </c>
      <c r="F998" s="146">
        <v>1</v>
      </c>
      <c r="G998" s="148">
        <f t="shared" si="31"/>
        <v>0</v>
      </c>
      <c r="H998" s="148">
        <f t="shared" si="32"/>
        <v>1</v>
      </c>
      <c r="I998" s="160"/>
    </row>
    <row r="999" spans="1:9">
      <c r="A999" s="169" t="s">
        <v>7634</v>
      </c>
      <c r="B999" s="145" t="s">
        <v>7635</v>
      </c>
      <c r="C999" s="146">
        <v>0</v>
      </c>
      <c r="D999" s="146">
        <v>0</v>
      </c>
      <c r="E999" s="146">
        <v>4</v>
      </c>
      <c r="F999" s="146">
        <v>4</v>
      </c>
      <c r="G999" s="148">
        <f t="shared" si="31"/>
        <v>4</v>
      </c>
      <c r="H999" s="148">
        <f t="shared" si="32"/>
        <v>4</v>
      </c>
      <c r="I999" s="160"/>
    </row>
    <row r="1000" spans="1:9">
      <c r="A1000" s="169" t="s">
        <v>7636</v>
      </c>
      <c r="B1000" s="145" t="s">
        <v>7637</v>
      </c>
      <c r="C1000" s="146">
        <v>0</v>
      </c>
      <c r="D1000" s="146">
        <v>0</v>
      </c>
      <c r="E1000" s="146">
        <v>0</v>
      </c>
      <c r="F1000" s="146">
        <v>1</v>
      </c>
      <c r="G1000" s="148">
        <f t="shared" si="31"/>
        <v>0</v>
      </c>
      <c r="H1000" s="148">
        <f t="shared" si="32"/>
        <v>1</v>
      </c>
      <c r="I1000" s="160"/>
    </row>
    <row r="1001" spans="1:9">
      <c r="A1001" s="169" t="s">
        <v>7638</v>
      </c>
      <c r="B1001" s="145" t="s">
        <v>7639</v>
      </c>
      <c r="C1001" s="146">
        <v>0</v>
      </c>
      <c r="D1001" s="146">
        <v>0</v>
      </c>
      <c r="E1001" s="146">
        <v>0</v>
      </c>
      <c r="F1001" s="146">
        <v>1</v>
      </c>
      <c r="G1001" s="148">
        <f t="shared" si="31"/>
        <v>0</v>
      </c>
      <c r="H1001" s="148">
        <f t="shared" si="32"/>
        <v>1</v>
      </c>
      <c r="I1001" s="160"/>
    </row>
    <row r="1002" spans="1:9">
      <c r="A1002" s="216" t="s">
        <v>3571</v>
      </c>
      <c r="B1002" s="145" t="s">
        <v>3572</v>
      </c>
      <c r="C1002" s="146">
        <v>0</v>
      </c>
      <c r="D1002" s="146">
        <v>0</v>
      </c>
      <c r="E1002" s="146">
        <v>0</v>
      </c>
      <c r="F1002" s="146">
        <v>1</v>
      </c>
      <c r="G1002" s="148">
        <f t="shared" si="31"/>
        <v>0</v>
      </c>
      <c r="H1002" s="148">
        <f t="shared" si="32"/>
        <v>1</v>
      </c>
      <c r="I1002" s="160"/>
    </row>
    <row r="1003" spans="1:9">
      <c r="A1003" s="217" t="s">
        <v>7640</v>
      </c>
      <c r="B1003" s="174" t="s">
        <v>7641</v>
      </c>
      <c r="C1003" s="146">
        <v>0</v>
      </c>
      <c r="D1003" s="146">
        <v>0</v>
      </c>
      <c r="E1003" s="146">
        <v>0</v>
      </c>
      <c r="F1003" s="146">
        <v>1</v>
      </c>
      <c r="G1003" s="148">
        <f t="shared" si="31"/>
        <v>0</v>
      </c>
      <c r="H1003" s="148">
        <f t="shared" si="32"/>
        <v>1</v>
      </c>
      <c r="I1003" s="160"/>
    </row>
    <row r="1004" spans="1:9">
      <c r="A1004" s="169" t="s">
        <v>3573</v>
      </c>
      <c r="B1004" s="158" t="s">
        <v>3574</v>
      </c>
      <c r="C1004" s="146">
        <v>0</v>
      </c>
      <c r="D1004" s="146">
        <v>0</v>
      </c>
      <c r="E1004" s="146">
        <v>1</v>
      </c>
      <c r="F1004" s="146">
        <v>1</v>
      </c>
      <c r="G1004" s="148">
        <f t="shared" si="31"/>
        <v>1</v>
      </c>
      <c r="H1004" s="148">
        <f t="shared" si="32"/>
        <v>1</v>
      </c>
      <c r="I1004" s="160"/>
    </row>
    <row r="1005" spans="1:9">
      <c r="A1005" s="209" t="s">
        <v>3919</v>
      </c>
      <c r="B1005" s="152" t="s">
        <v>3920</v>
      </c>
      <c r="C1005" s="146">
        <v>0</v>
      </c>
      <c r="D1005" s="146">
        <v>0</v>
      </c>
      <c r="E1005" s="146">
        <v>5</v>
      </c>
      <c r="F1005" s="146">
        <v>5</v>
      </c>
      <c r="G1005" s="148">
        <f t="shared" si="31"/>
        <v>5</v>
      </c>
      <c r="H1005" s="148">
        <f t="shared" si="32"/>
        <v>5</v>
      </c>
      <c r="I1005" s="160"/>
    </row>
    <row r="1006" spans="1:9">
      <c r="A1006" s="177" t="s">
        <v>3627</v>
      </c>
      <c r="B1006" s="152" t="s">
        <v>3628</v>
      </c>
      <c r="C1006" s="146">
        <v>0</v>
      </c>
      <c r="D1006" s="146">
        <v>0</v>
      </c>
      <c r="E1006" s="146">
        <v>2</v>
      </c>
      <c r="F1006" s="146">
        <v>3</v>
      </c>
      <c r="G1006" s="148">
        <f t="shared" si="31"/>
        <v>2</v>
      </c>
      <c r="H1006" s="148">
        <f t="shared" si="32"/>
        <v>3</v>
      </c>
      <c r="I1006" s="160"/>
    </row>
    <row r="1007" spans="1:9">
      <c r="A1007" s="179" t="s">
        <v>7642</v>
      </c>
      <c r="B1007" s="145" t="s">
        <v>7643</v>
      </c>
      <c r="C1007" s="146">
        <v>0</v>
      </c>
      <c r="D1007" s="146">
        <v>0</v>
      </c>
      <c r="E1007" s="146">
        <v>0</v>
      </c>
      <c r="F1007" s="146">
        <v>1</v>
      </c>
      <c r="G1007" s="148">
        <f t="shared" si="31"/>
        <v>0</v>
      </c>
      <c r="H1007" s="148">
        <f t="shared" si="32"/>
        <v>1</v>
      </c>
      <c r="I1007" s="160"/>
    </row>
    <row r="1008" spans="1:9">
      <c r="A1008" s="209" t="s">
        <v>3639</v>
      </c>
      <c r="B1008" s="152" t="s">
        <v>3640</v>
      </c>
      <c r="C1008" s="146">
        <v>0</v>
      </c>
      <c r="D1008" s="146">
        <v>0</v>
      </c>
      <c r="E1008" s="146">
        <v>4</v>
      </c>
      <c r="F1008" s="146">
        <v>4</v>
      </c>
      <c r="G1008" s="148">
        <f t="shared" si="31"/>
        <v>4</v>
      </c>
      <c r="H1008" s="148">
        <f t="shared" si="32"/>
        <v>4</v>
      </c>
      <c r="I1008" s="160"/>
    </row>
    <row r="1009" spans="1:9">
      <c r="A1009" s="216" t="s">
        <v>3771</v>
      </c>
      <c r="B1009" s="158" t="s">
        <v>3772</v>
      </c>
      <c r="C1009" s="146">
        <v>0</v>
      </c>
      <c r="D1009" s="146">
        <v>0</v>
      </c>
      <c r="E1009" s="146">
        <v>3</v>
      </c>
      <c r="F1009" s="146">
        <v>4</v>
      </c>
      <c r="G1009" s="148">
        <f t="shared" si="31"/>
        <v>3</v>
      </c>
      <c r="H1009" s="148">
        <f t="shared" si="32"/>
        <v>4</v>
      </c>
      <c r="I1009" s="160"/>
    </row>
    <row r="1010" spans="1:9">
      <c r="A1010" s="218" t="s">
        <v>3661</v>
      </c>
      <c r="B1010" s="152" t="s">
        <v>3662</v>
      </c>
      <c r="C1010" s="146">
        <v>0</v>
      </c>
      <c r="D1010" s="146">
        <v>0</v>
      </c>
      <c r="E1010" s="146">
        <v>2</v>
      </c>
      <c r="F1010" s="146">
        <v>3</v>
      </c>
      <c r="G1010" s="148">
        <f t="shared" si="31"/>
        <v>2</v>
      </c>
      <c r="H1010" s="148">
        <f t="shared" si="32"/>
        <v>3</v>
      </c>
      <c r="I1010" s="160"/>
    </row>
    <row r="1011" spans="1:9">
      <c r="A1011" s="216" t="s">
        <v>7644</v>
      </c>
      <c r="B1011" s="22" t="s">
        <v>7645</v>
      </c>
      <c r="C1011" s="146">
        <v>0</v>
      </c>
      <c r="D1011" s="146">
        <v>0</v>
      </c>
      <c r="E1011" s="146">
        <v>0</v>
      </c>
      <c r="F1011" s="146">
        <v>1</v>
      </c>
      <c r="G1011" s="148">
        <f t="shared" si="31"/>
        <v>0</v>
      </c>
      <c r="H1011" s="148">
        <f t="shared" si="32"/>
        <v>1</v>
      </c>
      <c r="I1011" s="160"/>
    </row>
    <row r="1012" spans="1:9">
      <c r="A1012" s="151" t="s">
        <v>7646</v>
      </c>
      <c r="B1012" s="152" t="s">
        <v>7647</v>
      </c>
      <c r="C1012" s="146">
        <v>0</v>
      </c>
      <c r="D1012" s="146">
        <v>0</v>
      </c>
      <c r="E1012" s="146">
        <v>0</v>
      </c>
      <c r="F1012" s="146">
        <v>1</v>
      </c>
      <c r="G1012" s="148">
        <f t="shared" si="31"/>
        <v>0</v>
      </c>
      <c r="H1012" s="148">
        <f t="shared" si="32"/>
        <v>1</v>
      </c>
      <c r="I1012" s="160"/>
    </row>
    <row r="1013" spans="1:9" ht="24">
      <c r="A1013" s="204" t="s">
        <v>2911</v>
      </c>
      <c r="B1013" s="152" t="s">
        <v>2912</v>
      </c>
      <c r="C1013" s="146">
        <v>1</v>
      </c>
      <c r="D1013" s="146">
        <v>1</v>
      </c>
      <c r="E1013" s="146">
        <v>0</v>
      </c>
      <c r="F1013" s="146">
        <v>1</v>
      </c>
      <c r="G1013" s="148">
        <f t="shared" si="31"/>
        <v>1</v>
      </c>
      <c r="H1013" s="148">
        <f t="shared" si="32"/>
        <v>2</v>
      </c>
      <c r="I1013" s="160"/>
    </row>
    <row r="1014" spans="1:9" ht="24.75">
      <c r="A1014" s="171" t="s">
        <v>3037</v>
      </c>
      <c r="B1014" s="145" t="s">
        <v>3038</v>
      </c>
      <c r="C1014" s="146">
        <v>0</v>
      </c>
      <c r="D1014" s="146">
        <v>0</v>
      </c>
      <c r="E1014" s="146">
        <v>6</v>
      </c>
      <c r="F1014" s="146">
        <v>7</v>
      </c>
      <c r="G1014" s="148">
        <f t="shared" si="31"/>
        <v>6</v>
      </c>
      <c r="H1014" s="148">
        <f t="shared" si="32"/>
        <v>7</v>
      </c>
      <c r="I1014" s="160"/>
    </row>
    <row r="1015" spans="1:9">
      <c r="A1015" s="171" t="s">
        <v>2050</v>
      </c>
      <c r="B1015" s="172" t="s">
        <v>2051</v>
      </c>
      <c r="C1015" s="146">
        <v>0</v>
      </c>
      <c r="D1015" s="146">
        <v>0</v>
      </c>
      <c r="E1015" s="146">
        <v>10</v>
      </c>
      <c r="F1015" s="146">
        <v>11</v>
      </c>
      <c r="G1015" s="148">
        <f t="shared" si="31"/>
        <v>10</v>
      </c>
      <c r="H1015" s="148">
        <f t="shared" si="32"/>
        <v>11</v>
      </c>
      <c r="I1015" s="160"/>
    </row>
    <row r="1016" spans="1:9" ht="24.75">
      <c r="A1016" s="175" t="s">
        <v>7258</v>
      </c>
      <c r="B1016" s="145" t="s">
        <v>7259</v>
      </c>
      <c r="C1016" s="146">
        <v>0</v>
      </c>
      <c r="D1016" s="146">
        <v>0</v>
      </c>
      <c r="E1016" s="146">
        <v>0</v>
      </c>
      <c r="F1016" s="146">
        <v>1</v>
      </c>
      <c r="G1016" s="148">
        <f t="shared" si="31"/>
        <v>0</v>
      </c>
      <c r="H1016" s="148">
        <f t="shared" si="32"/>
        <v>1</v>
      </c>
      <c r="I1016" s="160"/>
    </row>
    <row r="1017" spans="1:9" ht="24">
      <c r="A1017" s="149" t="s">
        <v>7260</v>
      </c>
      <c r="B1017" s="205" t="s">
        <v>7261</v>
      </c>
      <c r="C1017" s="146">
        <v>0</v>
      </c>
      <c r="D1017" s="146">
        <v>0</v>
      </c>
      <c r="E1017" s="146">
        <v>0</v>
      </c>
      <c r="F1017" s="146">
        <v>1</v>
      </c>
      <c r="G1017" s="148">
        <f t="shared" si="31"/>
        <v>0</v>
      </c>
      <c r="H1017" s="148">
        <f t="shared" si="32"/>
        <v>1</v>
      </c>
      <c r="I1017" s="160"/>
    </row>
    <row r="1018" spans="1:9" ht="24.75">
      <c r="A1018" s="175" t="s">
        <v>7262</v>
      </c>
      <c r="B1018" s="145" t="s">
        <v>7263</v>
      </c>
      <c r="C1018" s="146">
        <v>0</v>
      </c>
      <c r="D1018" s="146">
        <v>0</v>
      </c>
      <c r="E1018" s="146">
        <v>0</v>
      </c>
      <c r="F1018" s="146">
        <v>1</v>
      </c>
      <c r="G1018" s="148">
        <f t="shared" si="31"/>
        <v>0</v>
      </c>
      <c r="H1018" s="148">
        <f t="shared" si="32"/>
        <v>1</v>
      </c>
      <c r="I1018" s="160"/>
    </row>
    <row r="1019" spans="1:9" ht="24">
      <c r="A1019" s="149" t="s">
        <v>7264</v>
      </c>
      <c r="B1019" s="205" t="s">
        <v>7265</v>
      </c>
      <c r="C1019" s="146">
        <v>0</v>
      </c>
      <c r="D1019" s="146">
        <v>0</v>
      </c>
      <c r="E1019" s="146">
        <v>0</v>
      </c>
      <c r="F1019" s="146">
        <v>1</v>
      </c>
      <c r="G1019" s="148">
        <f t="shared" si="31"/>
        <v>0</v>
      </c>
      <c r="H1019" s="148">
        <f t="shared" si="32"/>
        <v>1</v>
      </c>
      <c r="I1019" s="160"/>
    </row>
    <row r="1020" spans="1:9" ht="24">
      <c r="A1020" s="151" t="s">
        <v>7272</v>
      </c>
      <c r="B1020" s="152" t="s">
        <v>7273</v>
      </c>
      <c r="C1020" s="146">
        <v>0</v>
      </c>
      <c r="D1020" s="146">
        <v>0</v>
      </c>
      <c r="E1020" s="146">
        <v>0</v>
      </c>
      <c r="F1020" s="146">
        <v>1</v>
      </c>
      <c r="G1020" s="148">
        <f t="shared" si="31"/>
        <v>0</v>
      </c>
      <c r="H1020" s="148">
        <f t="shared" si="32"/>
        <v>1</v>
      </c>
      <c r="I1020" s="160"/>
    </row>
    <row r="1021" spans="1:9" ht="24.75">
      <c r="A1021" s="175" t="s">
        <v>7274</v>
      </c>
      <c r="B1021" s="145" t="s">
        <v>7275</v>
      </c>
      <c r="C1021" s="146">
        <v>0</v>
      </c>
      <c r="D1021" s="146">
        <v>0</v>
      </c>
      <c r="E1021" s="146">
        <v>0</v>
      </c>
      <c r="F1021" s="146">
        <v>1</v>
      </c>
      <c r="G1021" s="148">
        <f t="shared" ref="G1021:G1084" si="33">C1021+E1021</f>
        <v>0</v>
      </c>
      <c r="H1021" s="148">
        <f t="shared" ref="H1021:H1084" si="34">D1021+F1021</f>
        <v>1</v>
      </c>
      <c r="I1021" s="160"/>
    </row>
    <row r="1022" spans="1:9">
      <c r="A1022" s="204" t="s">
        <v>3412</v>
      </c>
      <c r="B1022" s="152" t="s">
        <v>3413</v>
      </c>
      <c r="C1022" s="146">
        <v>0</v>
      </c>
      <c r="D1022" s="146">
        <v>0</v>
      </c>
      <c r="E1022" s="146">
        <v>0</v>
      </c>
      <c r="F1022" s="146">
        <v>1</v>
      </c>
      <c r="G1022" s="148">
        <f t="shared" si="33"/>
        <v>0</v>
      </c>
      <c r="H1022" s="148">
        <f t="shared" si="34"/>
        <v>1</v>
      </c>
      <c r="I1022" s="160"/>
    </row>
    <row r="1023" spans="1:9">
      <c r="A1023" s="153" t="s">
        <v>3414</v>
      </c>
      <c r="B1023" s="145" t="s">
        <v>3415</v>
      </c>
      <c r="C1023" s="146">
        <v>0</v>
      </c>
      <c r="D1023" s="146">
        <v>0</v>
      </c>
      <c r="E1023" s="146">
        <v>0</v>
      </c>
      <c r="F1023" s="146">
        <v>1</v>
      </c>
      <c r="G1023" s="148">
        <f t="shared" si="33"/>
        <v>0</v>
      </c>
      <c r="H1023" s="148">
        <f t="shared" si="34"/>
        <v>1</v>
      </c>
      <c r="I1023" s="160"/>
    </row>
    <row r="1024" spans="1:9">
      <c r="A1024" s="151" t="s">
        <v>7648</v>
      </c>
      <c r="B1024" s="152" t="s">
        <v>7649</v>
      </c>
      <c r="C1024" s="146">
        <v>0</v>
      </c>
      <c r="D1024" s="146">
        <v>0</v>
      </c>
      <c r="E1024" s="146">
        <v>0</v>
      </c>
      <c r="F1024" s="146">
        <v>1</v>
      </c>
      <c r="G1024" s="148">
        <f t="shared" si="33"/>
        <v>0</v>
      </c>
      <c r="H1024" s="148">
        <f t="shared" si="34"/>
        <v>1</v>
      </c>
      <c r="I1024" s="160"/>
    </row>
    <row r="1025" spans="1:9">
      <c r="A1025" s="204" t="s">
        <v>2345</v>
      </c>
      <c r="B1025" s="152" t="s">
        <v>2346</v>
      </c>
      <c r="C1025" s="146">
        <v>0</v>
      </c>
      <c r="D1025" s="146">
        <v>0</v>
      </c>
      <c r="E1025" s="146">
        <v>0</v>
      </c>
      <c r="F1025" s="146">
        <v>1</v>
      </c>
      <c r="G1025" s="148">
        <f t="shared" si="33"/>
        <v>0</v>
      </c>
      <c r="H1025" s="148">
        <f t="shared" si="34"/>
        <v>1</v>
      </c>
      <c r="I1025" s="160"/>
    </row>
    <row r="1026" spans="1:9">
      <c r="A1026" s="204" t="s">
        <v>3422</v>
      </c>
      <c r="B1026" s="152" t="s">
        <v>3423</v>
      </c>
      <c r="C1026" s="146">
        <v>0</v>
      </c>
      <c r="D1026" s="146">
        <v>0</v>
      </c>
      <c r="E1026" s="146">
        <v>0</v>
      </c>
      <c r="F1026" s="146">
        <v>1</v>
      </c>
      <c r="G1026" s="148">
        <f t="shared" si="33"/>
        <v>0</v>
      </c>
      <c r="H1026" s="148">
        <f t="shared" si="34"/>
        <v>1</v>
      </c>
      <c r="I1026" s="160"/>
    </row>
    <row r="1027" spans="1:9">
      <c r="A1027" s="153" t="s">
        <v>3424</v>
      </c>
      <c r="B1027" s="145" t="s">
        <v>3425</v>
      </c>
      <c r="C1027" s="146">
        <v>0</v>
      </c>
      <c r="D1027" s="146">
        <v>0</v>
      </c>
      <c r="E1027" s="146">
        <v>2</v>
      </c>
      <c r="F1027" s="146">
        <v>3</v>
      </c>
      <c r="G1027" s="148">
        <f t="shared" si="33"/>
        <v>2</v>
      </c>
      <c r="H1027" s="148">
        <f t="shared" si="34"/>
        <v>3</v>
      </c>
      <c r="I1027" s="160"/>
    </row>
    <row r="1028" spans="1:9" ht="24">
      <c r="A1028" s="207" t="s">
        <v>4344</v>
      </c>
      <c r="B1028" s="208" t="s">
        <v>4345</v>
      </c>
      <c r="C1028" s="146">
        <v>0</v>
      </c>
      <c r="D1028" s="146">
        <v>0</v>
      </c>
      <c r="E1028" s="146">
        <v>5</v>
      </c>
      <c r="F1028" s="146">
        <v>7</v>
      </c>
      <c r="G1028" s="148">
        <f t="shared" si="33"/>
        <v>5</v>
      </c>
      <c r="H1028" s="148">
        <f t="shared" si="34"/>
        <v>7</v>
      </c>
      <c r="I1028" s="160"/>
    </row>
    <row r="1029" spans="1:9">
      <c r="A1029" s="153" t="s">
        <v>3464</v>
      </c>
      <c r="B1029" s="154" t="s">
        <v>3465</v>
      </c>
      <c r="C1029" s="146">
        <v>0</v>
      </c>
      <c r="D1029" s="146">
        <v>0</v>
      </c>
      <c r="E1029" s="146">
        <v>0</v>
      </c>
      <c r="F1029" s="146">
        <v>1</v>
      </c>
      <c r="G1029" s="148">
        <f t="shared" si="33"/>
        <v>0</v>
      </c>
      <c r="H1029" s="148">
        <f t="shared" si="34"/>
        <v>1</v>
      </c>
      <c r="I1029" s="160"/>
    </row>
    <row r="1030" spans="1:9">
      <c r="A1030" s="153" t="s">
        <v>2935</v>
      </c>
      <c r="B1030" s="154" t="s">
        <v>2936</v>
      </c>
      <c r="C1030" s="146">
        <v>0</v>
      </c>
      <c r="D1030" s="146">
        <v>0</v>
      </c>
      <c r="E1030" s="146">
        <v>0</v>
      </c>
      <c r="F1030" s="146">
        <v>1</v>
      </c>
      <c r="G1030" s="148">
        <f t="shared" si="33"/>
        <v>0</v>
      </c>
      <c r="H1030" s="148">
        <f t="shared" si="34"/>
        <v>1</v>
      </c>
      <c r="I1030" s="160"/>
    </row>
    <row r="1031" spans="1:9">
      <c r="A1031" s="153" t="s">
        <v>2347</v>
      </c>
      <c r="B1031" s="145" t="s">
        <v>2348</v>
      </c>
      <c r="C1031" s="146">
        <v>0</v>
      </c>
      <c r="D1031" s="146">
        <v>0</v>
      </c>
      <c r="E1031" s="146">
        <v>3</v>
      </c>
      <c r="F1031" s="146">
        <v>4</v>
      </c>
      <c r="G1031" s="148">
        <f t="shared" si="33"/>
        <v>3</v>
      </c>
      <c r="H1031" s="148">
        <f t="shared" si="34"/>
        <v>4</v>
      </c>
      <c r="I1031" s="160"/>
    </row>
    <row r="1032" spans="1:9">
      <c r="A1032" s="149" t="s">
        <v>2349</v>
      </c>
      <c r="B1032" s="205" t="s">
        <v>2350</v>
      </c>
      <c r="C1032" s="146">
        <v>0</v>
      </c>
      <c r="D1032" s="146">
        <v>0</v>
      </c>
      <c r="E1032" s="146">
        <v>594</v>
      </c>
      <c r="F1032" s="146">
        <v>613</v>
      </c>
      <c r="G1032" s="148">
        <f t="shared" si="33"/>
        <v>594</v>
      </c>
      <c r="H1032" s="148">
        <f t="shared" si="34"/>
        <v>613</v>
      </c>
      <c r="I1032" s="160"/>
    </row>
    <row r="1033" spans="1:9">
      <c r="A1033" s="149" t="s">
        <v>7650</v>
      </c>
      <c r="B1033" s="158" t="s">
        <v>7651</v>
      </c>
      <c r="C1033" s="146">
        <v>0</v>
      </c>
      <c r="D1033" s="146">
        <v>0</v>
      </c>
      <c r="E1033" s="146">
        <v>0</v>
      </c>
      <c r="F1033" s="146">
        <v>1</v>
      </c>
      <c r="G1033" s="148">
        <f t="shared" si="33"/>
        <v>0</v>
      </c>
      <c r="H1033" s="148">
        <f t="shared" si="34"/>
        <v>1</v>
      </c>
      <c r="I1033" s="160"/>
    </row>
    <row r="1034" spans="1:9">
      <c r="A1034" s="204" t="s">
        <v>2351</v>
      </c>
      <c r="B1034" s="152" t="s">
        <v>2352</v>
      </c>
      <c r="C1034" s="146">
        <v>0</v>
      </c>
      <c r="D1034" s="146">
        <v>0</v>
      </c>
      <c r="E1034" s="146">
        <v>0</v>
      </c>
      <c r="F1034" s="146">
        <v>1</v>
      </c>
      <c r="G1034" s="148">
        <f t="shared" si="33"/>
        <v>0</v>
      </c>
      <c r="H1034" s="148">
        <f t="shared" si="34"/>
        <v>1</v>
      </c>
      <c r="I1034" s="160"/>
    </row>
    <row r="1035" spans="1:9">
      <c r="A1035" s="215" t="s">
        <v>2161</v>
      </c>
      <c r="B1035" s="219" t="s">
        <v>2162</v>
      </c>
      <c r="C1035" s="146">
        <v>1833</v>
      </c>
      <c r="D1035" s="146">
        <v>1848</v>
      </c>
      <c r="E1035" s="146">
        <v>2955</v>
      </c>
      <c r="F1035" s="146">
        <v>2967</v>
      </c>
      <c r="G1035" s="148">
        <f t="shared" si="33"/>
        <v>4788</v>
      </c>
      <c r="H1035" s="148">
        <f t="shared" si="34"/>
        <v>4815</v>
      </c>
      <c r="I1035" s="160"/>
    </row>
    <row r="1036" spans="1:9">
      <c r="A1036" s="149" t="s">
        <v>7652</v>
      </c>
      <c r="B1036" s="158" t="s">
        <v>7653</v>
      </c>
      <c r="C1036" s="146">
        <v>0</v>
      </c>
      <c r="D1036" s="146">
        <v>0</v>
      </c>
      <c r="E1036" s="146">
        <v>0</v>
      </c>
      <c r="F1036" s="146">
        <v>1</v>
      </c>
      <c r="G1036" s="148">
        <f t="shared" si="33"/>
        <v>0</v>
      </c>
      <c r="H1036" s="148">
        <f t="shared" si="34"/>
        <v>1</v>
      </c>
      <c r="I1036" s="160"/>
    </row>
    <row r="1037" spans="1:9">
      <c r="A1037" s="149" t="s">
        <v>5576</v>
      </c>
      <c r="B1037" s="205" t="s">
        <v>5577</v>
      </c>
      <c r="C1037" s="146">
        <v>1</v>
      </c>
      <c r="D1037" s="146">
        <v>1</v>
      </c>
      <c r="E1037" s="146">
        <v>18</v>
      </c>
      <c r="F1037" s="146">
        <v>17</v>
      </c>
      <c r="G1037" s="148">
        <f t="shared" si="33"/>
        <v>19</v>
      </c>
      <c r="H1037" s="148">
        <f t="shared" si="34"/>
        <v>18</v>
      </c>
      <c r="I1037" s="160"/>
    </row>
    <row r="1038" spans="1:9">
      <c r="A1038" s="153" t="s">
        <v>7654</v>
      </c>
      <c r="B1038" s="154" t="s">
        <v>7655</v>
      </c>
      <c r="C1038" s="146">
        <v>0</v>
      </c>
      <c r="D1038" s="146">
        <v>0</v>
      </c>
      <c r="E1038" s="146">
        <v>0</v>
      </c>
      <c r="F1038" s="146">
        <v>1</v>
      </c>
      <c r="G1038" s="148">
        <f t="shared" si="33"/>
        <v>0</v>
      </c>
      <c r="H1038" s="148">
        <f t="shared" si="34"/>
        <v>1</v>
      </c>
      <c r="I1038" s="160"/>
    </row>
    <row r="1039" spans="1:9">
      <c r="A1039" s="149" t="s">
        <v>2054</v>
      </c>
      <c r="B1039" s="145" t="s">
        <v>6697</v>
      </c>
      <c r="C1039" s="146">
        <v>0</v>
      </c>
      <c r="D1039" s="146">
        <v>0</v>
      </c>
      <c r="E1039" s="146">
        <v>0</v>
      </c>
      <c r="F1039" s="146">
        <v>1</v>
      </c>
      <c r="G1039" s="148">
        <f t="shared" si="33"/>
        <v>0</v>
      </c>
      <c r="H1039" s="148">
        <f t="shared" si="34"/>
        <v>1</v>
      </c>
      <c r="I1039" s="160"/>
    </row>
    <row r="1040" spans="1:9">
      <c r="A1040" s="149" t="s">
        <v>7656</v>
      </c>
      <c r="B1040" s="205" t="s">
        <v>7657</v>
      </c>
      <c r="C1040" s="146">
        <v>0</v>
      </c>
      <c r="D1040" s="146">
        <v>0</v>
      </c>
      <c r="E1040" s="146">
        <v>2</v>
      </c>
      <c r="F1040" s="146">
        <v>1</v>
      </c>
      <c r="G1040" s="148">
        <f t="shared" si="33"/>
        <v>2</v>
      </c>
      <c r="H1040" s="148">
        <f t="shared" si="34"/>
        <v>1</v>
      </c>
      <c r="I1040" s="160"/>
    </row>
    <row r="1041" spans="1:9">
      <c r="A1041" s="151" t="s">
        <v>7658</v>
      </c>
      <c r="B1041" s="152" t="s">
        <v>7659</v>
      </c>
      <c r="C1041" s="146">
        <v>0</v>
      </c>
      <c r="D1041" s="146">
        <v>0</v>
      </c>
      <c r="E1041" s="146">
        <v>0</v>
      </c>
      <c r="F1041" s="146">
        <v>1</v>
      </c>
      <c r="G1041" s="148">
        <f t="shared" si="33"/>
        <v>0</v>
      </c>
      <c r="H1041" s="148">
        <f t="shared" si="34"/>
        <v>1</v>
      </c>
      <c r="I1041" s="160"/>
    </row>
    <row r="1042" spans="1:9">
      <c r="A1042" s="204" t="s">
        <v>4275</v>
      </c>
      <c r="B1042" s="152" t="s">
        <v>4276</v>
      </c>
      <c r="C1042" s="146">
        <v>0</v>
      </c>
      <c r="D1042" s="146">
        <v>0</v>
      </c>
      <c r="E1042" s="146">
        <v>0</v>
      </c>
      <c r="F1042" s="146">
        <v>1</v>
      </c>
      <c r="G1042" s="148">
        <f t="shared" si="33"/>
        <v>0</v>
      </c>
      <c r="H1042" s="148">
        <f t="shared" si="34"/>
        <v>1</v>
      </c>
      <c r="I1042" s="160"/>
    </row>
    <row r="1043" spans="1:9">
      <c r="A1043" s="153" t="s">
        <v>4914</v>
      </c>
      <c r="B1043" s="154" t="s">
        <v>4915</v>
      </c>
      <c r="C1043" s="146">
        <v>0</v>
      </c>
      <c r="D1043" s="146">
        <v>0</v>
      </c>
      <c r="E1043" s="146">
        <v>1</v>
      </c>
      <c r="F1043" s="146">
        <v>1</v>
      </c>
      <c r="G1043" s="148">
        <f t="shared" si="33"/>
        <v>1</v>
      </c>
      <c r="H1043" s="148">
        <f t="shared" si="34"/>
        <v>1</v>
      </c>
      <c r="I1043" s="160"/>
    </row>
    <row r="1044" spans="1:9">
      <c r="A1044" s="153" t="s">
        <v>5626</v>
      </c>
      <c r="B1044" s="154" t="s">
        <v>7660</v>
      </c>
      <c r="C1044" s="146">
        <v>0</v>
      </c>
      <c r="D1044" s="146">
        <v>0</v>
      </c>
      <c r="E1044" s="146">
        <v>0</v>
      </c>
      <c r="F1044" s="146">
        <v>1</v>
      </c>
      <c r="G1044" s="148">
        <f t="shared" si="33"/>
        <v>0</v>
      </c>
      <c r="H1044" s="148">
        <f t="shared" si="34"/>
        <v>1</v>
      </c>
      <c r="I1044" s="160"/>
    </row>
    <row r="1045" spans="1:9">
      <c r="A1045" s="153" t="s">
        <v>4916</v>
      </c>
      <c r="B1045" s="154" t="s">
        <v>4917</v>
      </c>
      <c r="C1045" s="146">
        <v>0</v>
      </c>
      <c r="D1045" s="146">
        <v>0</v>
      </c>
      <c r="E1045" s="146">
        <v>0</v>
      </c>
      <c r="F1045" s="146">
        <v>1</v>
      </c>
      <c r="G1045" s="148">
        <f t="shared" si="33"/>
        <v>0</v>
      </c>
      <c r="H1045" s="148">
        <f t="shared" si="34"/>
        <v>1</v>
      </c>
      <c r="I1045" s="160"/>
    </row>
    <row r="1046" spans="1:9">
      <c r="A1046" s="151" t="s">
        <v>5096</v>
      </c>
      <c r="B1046" s="152" t="s">
        <v>5097</v>
      </c>
      <c r="C1046" s="146">
        <v>0</v>
      </c>
      <c r="D1046" s="146">
        <v>0</v>
      </c>
      <c r="E1046" s="146">
        <v>0</v>
      </c>
      <c r="F1046" s="146">
        <v>1</v>
      </c>
      <c r="G1046" s="148">
        <f t="shared" si="33"/>
        <v>0</v>
      </c>
      <c r="H1046" s="148">
        <f t="shared" si="34"/>
        <v>1</v>
      </c>
      <c r="I1046" s="160"/>
    </row>
    <row r="1047" spans="1:9">
      <c r="A1047" s="204" t="s">
        <v>5106</v>
      </c>
      <c r="B1047" s="152" t="s">
        <v>5107</v>
      </c>
      <c r="C1047" s="146">
        <v>0</v>
      </c>
      <c r="D1047" s="146">
        <v>0</v>
      </c>
      <c r="E1047" s="146">
        <v>1</v>
      </c>
      <c r="F1047" s="146">
        <v>1</v>
      </c>
      <c r="G1047" s="148">
        <f t="shared" si="33"/>
        <v>1</v>
      </c>
      <c r="H1047" s="148">
        <f t="shared" si="34"/>
        <v>1</v>
      </c>
      <c r="I1047" s="160"/>
    </row>
    <row r="1048" spans="1:9">
      <c r="A1048" s="149" t="s">
        <v>5108</v>
      </c>
      <c r="B1048" s="10" t="s">
        <v>5109</v>
      </c>
      <c r="C1048" s="146">
        <v>0</v>
      </c>
      <c r="D1048" s="146">
        <v>0</v>
      </c>
      <c r="E1048" s="146">
        <v>0</v>
      </c>
      <c r="F1048" s="146">
        <v>1</v>
      </c>
      <c r="G1048" s="148">
        <f t="shared" si="33"/>
        <v>0</v>
      </c>
      <c r="H1048" s="148">
        <f t="shared" si="34"/>
        <v>1</v>
      </c>
      <c r="I1048" s="160"/>
    </row>
    <row r="1049" spans="1:9">
      <c r="A1049" s="149" t="s">
        <v>7661</v>
      </c>
      <c r="B1049" s="22" t="s">
        <v>7662</v>
      </c>
      <c r="C1049" s="146">
        <v>0</v>
      </c>
      <c r="D1049" s="146">
        <v>0</v>
      </c>
      <c r="E1049" s="146">
        <v>0</v>
      </c>
      <c r="F1049" s="146">
        <v>1</v>
      </c>
      <c r="G1049" s="148">
        <f t="shared" si="33"/>
        <v>0</v>
      </c>
      <c r="H1049" s="148">
        <f t="shared" si="34"/>
        <v>1</v>
      </c>
      <c r="I1049" s="160"/>
    </row>
    <row r="1050" spans="1:9">
      <c r="A1050" s="153" t="s">
        <v>2945</v>
      </c>
      <c r="B1050" s="154" t="s">
        <v>2946</v>
      </c>
      <c r="C1050" s="146">
        <v>0</v>
      </c>
      <c r="D1050" s="146">
        <v>0</v>
      </c>
      <c r="E1050" s="146">
        <v>13</v>
      </c>
      <c r="F1050" s="146">
        <v>13</v>
      </c>
      <c r="G1050" s="148">
        <f t="shared" si="33"/>
        <v>13</v>
      </c>
      <c r="H1050" s="148">
        <f t="shared" si="34"/>
        <v>13</v>
      </c>
      <c r="I1050" s="160"/>
    </row>
    <row r="1051" spans="1:9">
      <c r="A1051" s="153" t="s">
        <v>5366</v>
      </c>
      <c r="B1051" s="154" t="s">
        <v>5367</v>
      </c>
      <c r="C1051" s="146">
        <v>0</v>
      </c>
      <c r="D1051" s="146">
        <v>0</v>
      </c>
      <c r="E1051" s="146">
        <v>2</v>
      </c>
      <c r="F1051" s="146">
        <v>3</v>
      </c>
      <c r="G1051" s="148">
        <f t="shared" si="33"/>
        <v>2</v>
      </c>
      <c r="H1051" s="148">
        <f t="shared" si="34"/>
        <v>3</v>
      </c>
      <c r="I1051" s="160"/>
    </row>
    <row r="1052" spans="1:9">
      <c r="A1052" s="156" t="s">
        <v>7663</v>
      </c>
      <c r="B1052" s="145" t="s">
        <v>7664</v>
      </c>
      <c r="C1052" s="146">
        <v>0</v>
      </c>
      <c r="D1052" s="146">
        <v>0</v>
      </c>
      <c r="E1052" s="146">
        <v>0</v>
      </c>
      <c r="F1052" s="146">
        <v>1</v>
      </c>
      <c r="G1052" s="148">
        <f t="shared" si="33"/>
        <v>0</v>
      </c>
      <c r="H1052" s="148">
        <f t="shared" si="34"/>
        <v>1</v>
      </c>
      <c r="I1052" s="160"/>
    </row>
    <row r="1053" spans="1:9">
      <c r="A1053" s="161" t="s">
        <v>3681</v>
      </c>
      <c r="B1053" s="162" t="s">
        <v>3682</v>
      </c>
      <c r="C1053" s="146">
        <v>0</v>
      </c>
      <c r="D1053" s="146">
        <v>0</v>
      </c>
      <c r="E1053" s="146">
        <v>0</v>
      </c>
      <c r="F1053" s="146">
        <v>1</v>
      </c>
      <c r="G1053" s="148">
        <f t="shared" si="33"/>
        <v>0</v>
      </c>
      <c r="H1053" s="148">
        <f t="shared" si="34"/>
        <v>1</v>
      </c>
      <c r="I1053" s="160"/>
    </row>
    <row r="1054" spans="1:9">
      <c r="A1054" s="204" t="s">
        <v>3667</v>
      </c>
      <c r="B1054" s="152" t="s">
        <v>3668</v>
      </c>
      <c r="C1054" s="146">
        <v>0</v>
      </c>
      <c r="D1054" s="146">
        <v>0</v>
      </c>
      <c r="E1054" s="146">
        <v>4</v>
      </c>
      <c r="F1054" s="146">
        <v>3</v>
      </c>
      <c r="G1054" s="148">
        <f t="shared" si="33"/>
        <v>4</v>
      </c>
      <c r="H1054" s="148">
        <f t="shared" si="34"/>
        <v>3</v>
      </c>
      <c r="I1054" s="160"/>
    </row>
    <row r="1055" spans="1:9">
      <c r="A1055" s="149" t="s">
        <v>3937</v>
      </c>
      <c r="B1055" s="158" t="s">
        <v>3938</v>
      </c>
      <c r="C1055" s="146">
        <v>0</v>
      </c>
      <c r="D1055" s="146">
        <v>0</v>
      </c>
      <c r="E1055" s="146">
        <v>0</v>
      </c>
      <c r="F1055" s="146">
        <v>1</v>
      </c>
      <c r="G1055" s="148">
        <f t="shared" si="33"/>
        <v>0</v>
      </c>
      <c r="H1055" s="148">
        <f t="shared" si="34"/>
        <v>1</v>
      </c>
      <c r="I1055" s="160"/>
    </row>
    <row r="1056" spans="1:9">
      <c r="A1056" s="153" t="s">
        <v>3025</v>
      </c>
      <c r="B1056" s="154" t="s">
        <v>3026</v>
      </c>
      <c r="C1056" s="146">
        <v>0</v>
      </c>
      <c r="D1056" s="146">
        <v>0</v>
      </c>
      <c r="E1056" s="146">
        <v>2</v>
      </c>
      <c r="F1056" s="146">
        <v>3</v>
      </c>
      <c r="G1056" s="148">
        <f t="shared" si="33"/>
        <v>2</v>
      </c>
      <c r="H1056" s="148">
        <f t="shared" si="34"/>
        <v>3</v>
      </c>
      <c r="I1056" s="160"/>
    </row>
    <row r="1057" spans="1:9">
      <c r="A1057" s="149" t="s">
        <v>7665</v>
      </c>
      <c r="B1057" s="158" t="s">
        <v>7666</v>
      </c>
      <c r="C1057" s="146">
        <v>23</v>
      </c>
      <c r="D1057" s="146">
        <v>25</v>
      </c>
      <c r="E1057" s="146">
        <v>0</v>
      </c>
      <c r="F1057" s="146">
        <v>1</v>
      </c>
      <c r="G1057" s="148">
        <f t="shared" si="33"/>
        <v>23</v>
      </c>
      <c r="H1057" s="148">
        <f t="shared" si="34"/>
        <v>26</v>
      </c>
      <c r="I1057" s="160"/>
    </row>
    <row r="1058" spans="1:9">
      <c r="A1058" s="204" t="s">
        <v>3941</v>
      </c>
      <c r="B1058" s="152" t="s">
        <v>3942</v>
      </c>
      <c r="C1058" s="146">
        <v>19</v>
      </c>
      <c r="D1058" s="146">
        <v>21</v>
      </c>
      <c r="E1058" s="146">
        <v>12</v>
      </c>
      <c r="F1058" s="146">
        <v>11</v>
      </c>
      <c r="G1058" s="148">
        <f t="shared" si="33"/>
        <v>31</v>
      </c>
      <c r="H1058" s="148">
        <f t="shared" si="34"/>
        <v>32</v>
      </c>
      <c r="I1058" s="160"/>
    </row>
    <row r="1059" spans="1:9">
      <c r="A1059" s="220" t="s">
        <v>4279</v>
      </c>
      <c r="B1059" s="152" t="s">
        <v>4280</v>
      </c>
      <c r="C1059" s="146">
        <v>0</v>
      </c>
      <c r="D1059" s="146">
        <v>0</v>
      </c>
      <c r="E1059" s="146">
        <v>5</v>
      </c>
      <c r="F1059" s="146">
        <v>5</v>
      </c>
      <c r="G1059" s="148">
        <f t="shared" si="33"/>
        <v>5</v>
      </c>
      <c r="H1059" s="148">
        <f t="shared" si="34"/>
        <v>5</v>
      </c>
      <c r="I1059" s="160"/>
    </row>
    <row r="1060" spans="1:9">
      <c r="A1060" s="153" t="s">
        <v>2058</v>
      </c>
      <c r="B1060" s="154" t="s">
        <v>2059</v>
      </c>
      <c r="C1060" s="146">
        <v>0</v>
      </c>
      <c r="D1060" s="146">
        <v>0</v>
      </c>
      <c r="E1060" s="146">
        <v>1</v>
      </c>
      <c r="F1060" s="146">
        <v>1</v>
      </c>
      <c r="G1060" s="148">
        <f t="shared" si="33"/>
        <v>1</v>
      </c>
      <c r="H1060" s="148">
        <f t="shared" si="34"/>
        <v>1</v>
      </c>
      <c r="I1060" s="160"/>
    </row>
    <row r="1061" spans="1:9">
      <c r="A1061" s="204" t="s">
        <v>3154</v>
      </c>
      <c r="B1061" s="152" t="s">
        <v>3155</v>
      </c>
      <c r="C1061" s="146">
        <v>1</v>
      </c>
      <c r="D1061" s="146">
        <v>1</v>
      </c>
      <c r="E1061" s="146">
        <v>3</v>
      </c>
      <c r="F1061" s="146">
        <v>4</v>
      </c>
      <c r="G1061" s="148">
        <f t="shared" si="33"/>
        <v>4</v>
      </c>
      <c r="H1061" s="148">
        <f t="shared" si="34"/>
        <v>5</v>
      </c>
      <c r="I1061" s="160"/>
    </row>
    <row r="1062" spans="1:9">
      <c r="A1062" s="149" t="s">
        <v>3669</v>
      </c>
      <c r="B1062" s="205" t="s">
        <v>3670</v>
      </c>
      <c r="C1062" s="146">
        <v>215</v>
      </c>
      <c r="D1062" s="146">
        <v>208</v>
      </c>
      <c r="E1062" s="146">
        <v>36</v>
      </c>
      <c r="F1062" s="146">
        <v>36</v>
      </c>
      <c r="G1062" s="148">
        <f t="shared" si="33"/>
        <v>251</v>
      </c>
      <c r="H1062" s="148">
        <f t="shared" si="34"/>
        <v>244</v>
      </c>
      <c r="I1062" s="160"/>
    </row>
    <row r="1063" spans="1:9">
      <c r="A1063" s="149" t="s">
        <v>2229</v>
      </c>
      <c r="B1063" s="158" t="s">
        <v>2230</v>
      </c>
      <c r="C1063" s="146">
        <v>7</v>
      </c>
      <c r="D1063" s="146">
        <v>4</v>
      </c>
      <c r="E1063" s="146">
        <v>24</v>
      </c>
      <c r="F1063" s="146">
        <v>23</v>
      </c>
      <c r="G1063" s="148">
        <f t="shared" si="33"/>
        <v>31</v>
      </c>
      <c r="H1063" s="148">
        <f t="shared" si="34"/>
        <v>27</v>
      </c>
      <c r="I1063" s="160"/>
    </row>
    <row r="1064" spans="1:9" ht="24.75">
      <c r="A1064" s="149" t="s">
        <v>4285</v>
      </c>
      <c r="B1064" s="145" t="s">
        <v>4286</v>
      </c>
      <c r="C1064" s="146">
        <v>0</v>
      </c>
      <c r="D1064" s="146">
        <v>0</v>
      </c>
      <c r="E1064" s="146">
        <v>0</v>
      </c>
      <c r="F1064" s="146">
        <v>1</v>
      </c>
      <c r="G1064" s="148">
        <f t="shared" si="33"/>
        <v>0</v>
      </c>
      <c r="H1064" s="148">
        <f t="shared" si="34"/>
        <v>1</v>
      </c>
      <c r="I1064" s="160"/>
    </row>
    <row r="1065" spans="1:9">
      <c r="A1065" s="149" t="s">
        <v>3158</v>
      </c>
      <c r="B1065" s="158" t="s">
        <v>3159</v>
      </c>
      <c r="C1065" s="146">
        <v>0</v>
      </c>
      <c r="D1065" s="146">
        <v>0</v>
      </c>
      <c r="E1065" s="146">
        <v>22</v>
      </c>
      <c r="F1065" s="146">
        <v>23</v>
      </c>
      <c r="G1065" s="148">
        <f t="shared" si="33"/>
        <v>22</v>
      </c>
      <c r="H1065" s="148">
        <f t="shared" si="34"/>
        <v>23</v>
      </c>
      <c r="I1065" s="160"/>
    </row>
    <row r="1066" spans="1:9">
      <c r="A1066" s="151" t="s">
        <v>7667</v>
      </c>
      <c r="B1066" s="152" t="s">
        <v>7668</v>
      </c>
      <c r="C1066" s="146">
        <v>0</v>
      </c>
      <c r="D1066" s="146">
        <v>0</v>
      </c>
      <c r="E1066" s="146">
        <v>0</v>
      </c>
      <c r="F1066" s="146">
        <v>1</v>
      </c>
      <c r="G1066" s="148">
        <f t="shared" si="33"/>
        <v>0</v>
      </c>
      <c r="H1066" s="148">
        <f t="shared" si="34"/>
        <v>1</v>
      </c>
      <c r="I1066" s="160"/>
    </row>
    <row r="1067" spans="1:9">
      <c r="A1067" s="149" t="s">
        <v>2103</v>
      </c>
      <c r="B1067" s="158" t="s">
        <v>2104</v>
      </c>
      <c r="C1067" s="146">
        <v>4</v>
      </c>
      <c r="D1067" s="146">
        <v>3</v>
      </c>
      <c r="E1067" s="146">
        <v>0</v>
      </c>
      <c r="F1067" s="146">
        <v>1</v>
      </c>
      <c r="G1067" s="148">
        <f t="shared" si="33"/>
        <v>4</v>
      </c>
      <c r="H1067" s="148">
        <f t="shared" si="34"/>
        <v>4</v>
      </c>
      <c r="I1067" s="160"/>
    </row>
    <row r="1068" spans="1:9">
      <c r="A1068" s="149" t="s">
        <v>2947</v>
      </c>
      <c r="B1068" s="205" t="s">
        <v>2948</v>
      </c>
      <c r="C1068" s="146">
        <v>135</v>
      </c>
      <c r="D1068" s="146">
        <v>136</v>
      </c>
      <c r="E1068" s="146">
        <v>86</v>
      </c>
      <c r="F1068" s="146">
        <v>91</v>
      </c>
      <c r="G1068" s="148">
        <f t="shared" si="33"/>
        <v>221</v>
      </c>
      <c r="H1068" s="148">
        <f t="shared" si="34"/>
        <v>227</v>
      </c>
      <c r="I1068" s="160"/>
    </row>
    <row r="1069" spans="1:9">
      <c r="A1069" s="204" t="s">
        <v>6105</v>
      </c>
      <c r="B1069" s="152" t="s">
        <v>6106</v>
      </c>
      <c r="C1069" s="146">
        <v>0</v>
      </c>
      <c r="D1069" s="146">
        <v>0</v>
      </c>
      <c r="E1069" s="146">
        <v>0</v>
      </c>
      <c r="F1069" s="146">
        <v>1</v>
      </c>
      <c r="G1069" s="148">
        <f t="shared" si="33"/>
        <v>0</v>
      </c>
      <c r="H1069" s="148">
        <f t="shared" si="34"/>
        <v>1</v>
      </c>
      <c r="I1069" s="160"/>
    </row>
    <row r="1070" spans="1:9">
      <c r="A1070" s="204" t="s">
        <v>4350</v>
      </c>
      <c r="B1070" s="152" t="s">
        <v>4351</v>
      </c>
      <c r="C1070" s="146">
        <v>0</v>
      </c>
      <c r="D1070" s="146">
        <v>0</v>
      </c>
      <c r="E1070" s="146">
        <v>1</v>
      </c>
      <c r="F1070" s="146">
        <v>1</v>
      </c>
      <c r="G1070" s="148">
        <f t="shared" si="33"/>
        <v>1</v>
      </c>
      <c r="H1070" s="148">
        <f t="shared" si="34"/>
        <v>1</v>
      </c>
      <c r="I1070" s="160"/>
    </row>
    <row r="1071" spans="1:9">
      <c r="A1071" s="149" t="s">
        <v>2353</v>
      </c>
      <c r="B1071" s="205" t="s">
        <v>2354</v>
      </c>
      <c r="C1071" s="146">
        <v>5792</v>
      </c>
      <c r="D1071" s="146">
        <v>5720</v>
      </c>
      <c r="E1071" s="146">
        <v>417</v>
      </c>
      <c r="F1071" s="146">
        <v>421</v>
      </c>
      <c r="G1071" s="148">
        <f t="shared" si="33"/>
        <v>6209</v>
      </c>
      <c r="H1071" s="148">
        <f t="shared" si="34"/>
        <v>6141</v>
      </c>
      <c r="I1071" s="160"/>
    </row>
    <row r="1072" spans="1:9">
      <c r="A1072" s="149" t="s">
        <v>3162</v>
      </c>
      <c r="B1072" s="145" t="s">
        <v>3163</v>
      </c>
      <c r="C1072" s="146">
        <v>586</v>
      </c>
      <c r="D1072" s="146">
        <v>595</v>
      </c>
      <c r="E1072" s="146">
        <v>249</v>
      </c>
      <c r="F1072" s="146">
        <v>251</v>
      </c>
      <c r="G1072" s="148">
        <f t="shared" si="33"/>
        <v>835</v>
      </c>
      <c r="H1072" s="148">
        <f t="shared" si="34"/>
        <v>846</v>
      </c>
      <c r="I1072" s="160"/>
    </row>
    <row r="1073" spans="1:9">
      <c r="A1073" s="204" t="s">
        <v>7076</v>
      </c>
      <c r="B1073" s="152" t="s">
        <v>7077</v>
      </c>
      <c r="C1073" s="146">
        <v>0</v>
      </c>
      <c r="D1073" s="146">
        <v>0</v>
      </c>
      <c r="E1073" s="146">
        <v>0</v>
      </c>
      <c r="F1073" s="146">
        <v>1</v>
      </c>
      <c r="G1073" s="148">
        <f t="shared" si="33"/>
        <v>0</v>
      </c>
      <c r="H1073" s="148">
        <f t="shared" si="34"/>
        <v>1</v>
      </c>
      <c r="I1073" s="160"/>
    </row>
    <row r="1074" spans="1:9">
      <c r="A1074" s="204" t="s">
        <v>5388</v>
      </c>
      <c r="B1074" s="152" t="s">
        <v>5389</v>
      </c>
      <c r="C1074" s="146">
        <v>1</v>
      </c>
      <c r="D1074" s="146">
        <v>1</v>
      </c>
      <c r="E1074" s="146">
        <v>0</v>
      </c>
      <c r="F1074" s="146">
        <v>1</v>
      </c>
      <c r="G1074" s="148">
        <f t="shared" si="33"/>
        <v>1</v>
      </c>
      <c r="H1074" s="148">
        <f t="shared" si="34"/>
        <v>2</v>
      </c>
      <c r="I1074" s="160"/>
    </row>
    <row r="1075" spans="1:9">
      <c r="A1075" s="153" t="s">
        <v>2959</v>
      </c>
      <c r="B1075" s="154" t="s">
        <v>2960</v>
      </c>
      <c r="C1075" s="146">
        <v>0</v>
      </c>
      <c r="D1075" s="146">
        <v>0</v>
      </c>
      <c r="E1075" s="146">
        <v>1</v>
      </c>
      <c r="F1075" s="146">
        <v>1</v>
      </c>
      <c r="G1075" s="148">
        <f t="shared" si="33"/>
        <v>1</v>
      </c>
      <c r="H1075" s="148">
        <f t="shared" si="34"/>
        <v>1</v>
      </c>
      <c r="I1075" s="160"/>
    </row>
    <row r="1076" spans="1:9">
      <c r="A1076" s="149" t="s">
        <v>2609</v>
      </c>
      <c r="B1076" s="205" t="s">
        <v>2610</v>
      </c>
      <c r="C1076" s="146">
        <v>0</v>
      </c>
      <c r="D1076" s="146">
        <v>0</v>
      </c>
      <c r="E1076" s="146">
        <v>5</v>
      </c>
      <c r="F1076" s="146">
        <v>3</v>
      </c>
      <c r="G1076" s="148">
        <f t="shared" si="33"/>
        <v>5</v>
      </c>
      <c r="H1076" s="148">
        <f t="shared" si="34"/>
        <v>3</v>
      </c>
      <c r="I1076" s="160"/>
    </row>
    <row r="1077" spans="1:9">
      <c r="A1077" s="149" t="s">
        <v>6296</v>
      </c>
      <c r="B1077" s="205" t="s">
        <v>7669</v>
      </c>
      <c r="C1077" s="146">
        <v>0</v>
      </c>
      <c r="D1077" s="146">
        <v>0</v>
      </c>
      <c r="E1077" s="146">
        <v>53</v>
      </c>
      <c r="F1077" s="146">
        <v>59</v>
      </c>
      <c r="G1077" s="148">
        <f t="shared" si="33"/>
        <v>53</v>
      </c>
      <c r="H1077" s="148">
        <f t="shared" si="34"/>
        <v>59</v>
      </c>
      <c r="I1077" s="160"/>
    </row>
    <row r="1078" spans="1:9">
      <c r="A1078" s="149" t="s">
        <v>2163</v>
      </c>
      <c r="B1078" s="158" t="s">
        <v>2164</v>
      </c>
      <c r="C1078" s="146">
        <v>178</v>
      </c>
      <c r="D1078" s="146">
        <v>181</v>
      </c>
      <c r="E1078" s="146">
        <v>1186</v>
      </c>
      <c r="F1078" s="146">
        <v>1151</v>
      </c>
      <c r="G1078" s="148">
        <f t="shared" si="33"/>
        <v>1364</v>
      </c>
      <c r="H1078" s="148">
        <f t="shared" si="34"/>
        <v>1332</v>
      </c>
      <c r="I1078" s="160"/>
    </row>
    <row r="1079" spans="1:9">
      <c r="A1079" s="149" t="s">
        <v>2357</v>
      </c>
      <c r="B1079" s="158" t="s">
        <v>2358</v>
      </c>
      <c r="C1079" s="146">
        <v>1</v>
      </c>
      <c r="D1079" s="146">
        <v>1</v>
      </c>
      <c r="E1079" s="146">
        <v>23</v>
      </c>
      <c r="F1079" s="146">
        <v>23</v>
      </c>
      <c r="G1079" s="148">
        <f t="shared" si="33"/>
        <v>24</v>
      </c>
      <c r="H1079" s="148">
        <f t="shared" si="34"/>
        <v>24</v>
      </c>
      <c r="I1079" s="160"/>
    </row>
    <row r="1080" spans="1:9">
      <c r="A1080" s="153" t="s">
        <v>2359</v>
      </c>
      <c r="B1080" s="154" t="s">
        <v>2360</v>
      </c>
      <c r="C1080" s="146">
        <v>0</v>
      </c>
      <c r="D1080" s="146">
        <v>0</v>
      </c>
      <c r="E1080" s="146">
        <v>0</v>
      </c>
      <c r="F1080" s="146">
        <v>1</v>
      </c>
      <c r="G1080" s="148">
        <f t="shared" si="33"/>
        <v>0</v>
      </c>
      <c r="H1080" s="148">
        <f t="shared" si="34"/>
        <v>1</v>
      </c>
      <c r="I1080" s="160"/>
    </row>
    <row r="1081" spans="1:9">
      <c r="A1081" s="149" t="s">
        <v>2165</v>
      </c>
      <c r="B1081" s="22" t="s">
        <v>2166</v>
      </c>
      <c r="C1081" s="146">
        <v>96</v>
      </c>
      <c r="D1081" s="146">
        <v>92</v>
      </c>
      <c r="E1081" s="146">
        <v>864</v>
      </c>
      <c r="F1081" s="146">
        <v>869</v>
      </c>
      <c r="G1081" s="148">
        <f t="shared" si="33"/>
        <v>960</v>
      </c>
      <c r="H1081" s="148">
        <f t="shared" si="34"/>
        <v>961</v>
      </c>
      <c r="I1081" s="160"/>
    </row>
    <row r="1082" spans="1:9">
      <c r="A1082" s="149" t="s">
        <v>2167</v>
      </c>
      <c r="B1082" s="158" t="s">
        <v>2168</v>
      </c>
      <c r="C1082" s="146">
        <v>89</v>
      </c>
      <c r="D1082" s="146">
        <v>93</v>
      </c>
      <c r="E1082" s="146">
        <v>5378</v>
      </c>
      <c r="F1082" s="146">
        <v>5093</v>
      </c>
      <c r="G1082" s="148">
        <f t="shared" si="33"/>
        <v>5467</v>
      </c>
      <c r="H1082" s="148">
        <f t="shared" si="34"/>
        <v>5186</v>
      </c>
      <c r="I1082" s="160"/>
    </row>
    <row r="1083" spans="1:9" ht="24">
      <c r="A1083" s="204" t="s">
        <v>2361</v>
      </c>
      <c r="B1083" s="152" t="s">
        <v>2362</v>
      </c>
      <c r="C1083" s="146">
        <v>0</v>
      </c>
      <c r="D1083" s="146">
        <v>0</v>
      </c>
      <c r="E1083" s="146">
        <v>0</v>
      </c>
      <c r="F1083" s="146">
        <v>1</v>
      </c>
      <c r="G1083" s="148">
        <f t="shared" si="33"/>
        <v>0</v>
      </c>
      <c r="H1083" s="148">
        <f t="shared" si="34"/>
        <v>1</v>
      </c>
      <c r="I1083" s="160"/>
    </row>
    <row r="1084" spans="1:9">
      <c r="A1084" s="149" t="s">
        <v>2363</v>
      </c>
      <c r="B1084" s="205" t="s">
        <v>2364</v>
      </c>
      <c r="C1084" s="146">
        <v>0</v>
      </c>
      <c r="D1084" s="146">
        <v>0</v>
      </c>
      <c r="E1084" s="146">
        <v>12</v>
      </c>
      <c r="F1084" s="146">
        <v>12</v>
      </c>
      <c r="G1084" s="148">
        <f t="shared" si="33"/>
        <v>12</v>
      </c>
      <c r="H1084" s="148">
        <f t="shared" si="34"/>
        <v>12</v>
      </c>
      <c r="I1084" s="160"/>
    </row>
    <row r="1085" spans="1:9">
      <c r="A1085" s="153" t="s">
        <v>2365</v>
      </c>
      <c r="B1085" s="154" t="s">
        <v>2366</v>
      </c>
      <c r="C1085" s="146">
        <v>0</v>
      </c>
      <c r="D1085" s="146">
        <v>0</v>
      </c>
      <c r="E1085" s="146">
        <v>2</v>
      </c>
      <c r="F1085" s="146">
        <v>1</v>
      </c>
      <c r="G1085" s="148">
        <f t="shared" ref="G1085:G1148" si="35">C1085+E1085</f>
        <v>2</v>
      </c>
      <c r="H1085" s="148">
        <f t="shared" ref="H1085:H1148" si="36">D1085+F1085</f>
        <v>1</v>
      </c>
      <c r="I1085" s="160"/>
    </row>
    <row r="1086" spans="1:9">
      <c r="A1086" s="149" t="s">
        <v>2367</v>
      </c>
      <c r="B1086" s="158" t="s">
        <v>2368</v>
      </c>
      <c r="C1086" s="146">
        <v>3</v>
      </c>
      <c r="D1086" s="146">
        <v>4</v>
      </c>
      <c r="E1086" s="146">
        <v>169</v>
      </c>
      <c r="F1086" s="146">
        <v>151</v>
      </c>
      <c r="G1086" s="148">
        <f t="shared" si="35"/>
        <v>172</v>
      </c>
      <c r="H1086" s="148">
        <f t="shared" si="36"/>
        <v>155</v>
      </c>
      <c r="I1086" s="160"/>
    </row>
    <row r="1087" spans="1:9">
      <c r="A1087" s="149" t="s">
        <v>2369</v>
      </c>
      <c r="B1087" s="158" t="s">
        <v>2370</v>
      </c>
      <c r="C1087" s="146">
        <v>2</v>
      </c>
      <c r="D1087" s="146">
        <v>3</v>
      </c>
      <c r="E1087" s="146">
        <v>54</v>
      </c>
      <c r="F1087" s="146">
        <v>57</v>
      </c>
      <c r="G1087" s="148">
        <f t="shared" si="35"/>
        <v>56</v>
      </c>
      <c r="H1087" s="148">
        <f t="shared" si="36"/>
        <v>60</v>
      </c>
      <c r="I1087" s="160"/>
    </row>
    <row r="1088" spans="1:9">
      <c r="A1088" s="91" t="s">
        <v>7670</v>
      </c>
      <c r="B1088" s="205" t="s">
        <v>7671</v>
      </c>
      <c r="C1088" s="146">
        <v>0</v>
      </c>
      <c r="D1088" s="146">
        <v>0</v>
      </c>
      <c r="E1088" s="146">
        <v>0</v>
      </c>
      <c r="F1088" s="146">
        <v>1</v>
      </c>
      <c r="G1088" s="148">
        <f t="shared" si="35"/>
        <v>0</v>
      </c>
      <c r="H1088" s="148">
        <f t="shared" si="36"/>
        <v>1</v>
      </c>
      <c r="I1088" s="160"/>
    </row>
    <row r="1089" spans="1:9">
      <c r="A1089" s="149" t="s">
        <v>2371</v>
      </c>
      <c r="B1089" s="158" t="s">
        <v>2372</v>
      </c>
      <c r="C1089" s="146">
        <v>0</v>
      </c>
      <c r="D1089" s="146">
        <v>0</v>
      </c>
      <c r="E1089" s="146">
        <v>3184</v>
      </c>
      <c r="F1089" s="146">
        <v>3048</v>
      </c>
      <c r="G1089" s="148">
        <f t="shared" si="35"/>
        <v>3184</v>
      </c>
      <c r="H1089" s="148">
        <f t="shared" si="36"/>
        <v>3048</v>
      </c>
      <c r="I1089" s="160"/>
    </row>
    <row r="1090" spans="1:9">
      <c r="A1090" s="204" t="s">
        <v>2373</v>
      </c>
      <c r="B1090" s="152" t="s">
        <v>2374</v>
      </c>
      <c r="C1090" s="146">
        <v>0</v>
      </c>
      <c r="D1090" s="146">
        <v>0</v>
      </c>
      <c r="E1090" s="146">
        <v>86</v>
      </c>
      <c r="F1090" s="146">
        <v>84</v>
      </c>
      <c r="G1090" s="148">
        <f t="shared" si="35"/>
        <v>86</v>
      </c>
      <c r="H1090" s="148">
        <f t="shared" si="36"/>
        <v>84</v>
      </c>
      <c r="I1090" s="160"/>
    </row>
    <row r="1091" spans="1:9">
      <c r="A1091" s="204" t="s">
        <v>2171</v>
      </c>
      <c r="B1091" s="152" t="s">
        <v>2172</v>
      </c>
      <c r="C1091" s="146">
        <v>0</v>
      </c>
      <c r="D1091" s="146">
        <v>0</v>
      </c>
      <c r="E1091" s="146">
        <v>2</v>
      </c>
      <c r="F1091" s="146">
        <v>3</v>
      </c>
      <c r="G1091" s="148">
        <f t="shared" si="35"/>
        <v>2</v>
      </c>
      <c r="H1091" s="148">
        <f t="shared" si="36"/>
        <v>3</v>
      </c>
      <c r="I1091" s="160"/>
    </row>
    <row r="1092" spans="1:9">
      <c r="A1092" s="149" t="s">
        <v>2173</v>
      </c>
      <c r="B1092" s="158" t="s">
        <v>2174</v>
      </c>
      <c r="C1092" s="146">
        <v>1</v>
      </c>
      <c r="D1092" s="146">
        <v>1</v>
      </c>
      <c r="E1092" s="146">
        <v>1119</v>
      </c>
      <c r="F1092" s="146">
        <v>1088</v>
      </c>
      <c r="G1092" s="148">
        <f t="shared" si="35"/>
        <v>1120</v>
      </c>
      <c r="H1092" s="148">
        <f t="shared" si="36"/>
        <v>1089</v>
      </c>
      <c r="I1092" s="160"/>
    </row>
    <row r="1093" spans="1:9">
      <c r="A1093" s="151" t="s">
        <v>2375</v>
      </c>
      <c r="B1093" s="152" t="s">
        <v>2376</v>
      </c>
      <c r="C1093" s="146">
        <v>0</v>
      </c>
      <c r="D1093" s="146">
        <v>0</v>
      </c>
      <c r="E1093" s="146">
        <v>1</v>
      </c>
      <c r="F1093" s="146">
        <v>1</v>
      </c>
      <c r="G1093" s="148">
        <f t="shared" si="35"/>
        <v>1</v>
      </c>
      <c r="H1093" s="148">
        <f t="shared" si="36"/>
        <v>1</v>
      </c>
      <c r="I1093" s="160"/>
    </row>
    <row r="1094" spans="1:9">
      <c r="A1094" s="149" t="s">
        <v>2175</v>
      </c>
      <c r="B1094" s="158" t="s">
        <v>2176</v>
      </c>
      <c r="C1094" s="146">
        <v>0</v>
      </c>
      <c r="D1094" s="146">
        <v>0</v>
      </c>
      <c r="E1094" s="146">
        <v>15</v>
      </c>
      <c r="F1094" s="146">
        <v>15</v>
      </c>
      <c r="G1094" s="148">
        <f t="shared" si="35"/>
        <v>15</v>
      </c>
      <c r="H1094" s="148">
        <f t="shared" si="36"/>
        <v>15</v>
      </c>
      <c r="I1094" s="160"/>
    </row>
    <row r="1095" spans="1:9">
      <c r="A1095" s="149" t="s">
        <v>2377</v>
      </c>
      <c r="B1095" s="158" t="s">
        <v>2378</v>
      </c>
      <c r="C1095" s="146">
        <v>0</v>
      </c>
      <c r="D1095" s="146">
        <v>0</v>
      </c>
      <c r="E1095" s="146">
        <v>4</v>
      </c>
      <c r="F1095" s="146">
        <v>5</v>
      </c>
      <c r="G1095" s="148">
        <f t="shared" si="35"/>
        <v>4</v>
      </c>
      <c r="H1095" s="148">
        <f t="shared" si="36"/>
        <v>5</v>
      </c>
      <c r="I1095" s="160"/>
    </row>
    <row r="1096" spans="1:9">
      <c r="A1096" s="149" t="s">
        <v>7672</v>
      </c>
      <c r="B1096" s="158" t="s">
        <v>7673</v>
      </c>
      <c r="C1096" s="146">
        <v>6</v>
      </c>
      <c r="D1096" s="146">
        <v>7</v>
      </c>
      <c r="E1096" s="146">
        <v>0</v>
      </c>
      <c r="F1096" s="146">
        <v>1</v>
      </c>
      <c r="G1096" s="148">
        <f t="shared" si="35"/>
        <v>6</v>
      </c>
      <c r="H1096" s="148">
        <f t="shared" si="36"/>
        <v>8</v>
      </c>
      <c r="I1096" s="160"/>
    </row>
    <row r="1097" spans="1:9">
      <c r="A1097" s="151" t="s">
        <v>7674</v>
      </c>
      <c r="B1097" s="152" t="s">
        <v>7675</v>
      </c>
      <c r="C1097" s="146">
        <v>0</v>
      </c>
      <c r="D1097" s="146">
        <v>0</v>
      </c>
      <c r="E1097" s="146">
        <v>0</v>
      </c>
      <c r="F1097" s="146">
        <v>1</v>
      </c>
      <c r="G1097" s="148">
        <f t="shared" si="35"/>
        <v>0</v>
      </c>
      <c r="H1097" s="148">
        <f t="shared" si="36"/>
        <v>1</v>
      </c>
      <c r="I1097" s="160"/>
    </row>
    <row r="1098" spans="1:9">
      <c r="A1098" s="149" t="s">
        <v>5589</v>
      </c>
      <c r="B1098" s="158" t="s">
        <v>7676</v>
      </c>
      <c r="C1098" s="146">
        <v>398</v>
      </c>
      <c r="D1098" s="146">
        <v>403</v>
      </c>
      <c r="E1098" s="146">
        <v>71</v>
      </c>
      <c r="F1098" s="146">
        <v>68</v>
      </c>
      <c r="G1098" s="148">
        <f t="shared" si="35"/>
        <v>469</v>
      </c>
      <c r="H1098" s="148">
        <f t="shared" si="36"/>
        <v>471</v>
      </c>
      <c r="I1098" s="160"/>
    </row>
    <row r="1099" spans="1:9">
      <c r="A1099" s="149" t="s">
        <v>2177</v>
      </c>
      <c r="B1099" s="158" t="s">
        <v>2178</v>
      </c>
      <c r="C1099" s="146">
        <v>1136</v>
      </c>
      <c r="D1099" s="146">
        <v>1131</v>
      </c>
      <c r="E1099" s="146">
        <v>907</v>
      </c>
      <c r="F1099" s="146">
        <v>915</v>
      </c>
      <c r="G1099" s="148">
        <f t="shared" si="35"/>
        <v>2043</v>
      </c>
      <c r="H1099" s="148">
        <f t="shared" si="36"/>
        <v>2046</v>
      </c>
      <c r="I1099" s="160"/>
    </row>
    <row r="1100" spans="1:9">
      <c r="A1100" s="149" t="s">
        <v>2379</v>
      </c>
      <c r="B1100" s="205" t="s">
        <v>2380</v>
      </c>
      <c r="C1100" s="146">
        <v>0</v>
      </c>
      <c r="D1100" s="146">
        <v>0</v>
      </c>
      <c r="E1100" s="146">
        <v>6</v>
      </c>
      <c r="F1100" s="146">
        <v>7</v>
      </c>
      <c r="G1100" s="148">
        <f t="shared" si="35"/>
        <v>6</v>
      </c>
      <c r="H1100" s="148">
        <f t="shared" si="36"/>
        <v>7</v>
      </c>
      <c r="I1100" s="160"/>
    </row>
    <row r="1101" spans="1:9">
      <c r="A1101" s="149" t="s">
        <v>7677</v>
      </c>
      <c r="B1101" s="158" t="s">
        <v>7678</v>
      </c>
      <c r="C1101" s="146">
        <v>1</v>
      </c>
      <c r="D1101" s="146">
        <v>1</v>
      </c>
      <c r="E1101" s="146">
        <v>0</v>
      </c>
      <c r="F1101" s="146">
        <v>1</v>
      </c>
      <c r="G1101" s="148">
        <f t="shared" si="35"/>
        <v>1</v>
      </c>
      <c r="H1101" s="148">
        <f t="shared" si="36"/>
        <v>2</v>
      </c>
      <c r="I1101" s="160"/>
    </row>
    <row r="1102" spans="1:9">
      <c r="A1102" s="149" t="s">
        <v>7679</v>
      </c>
      <c r="B1102" s="205" t="s">
        <v>7680</v>
      </c>
      <c r="C1102" s="146">
        <v>1</v>
      </c>
      <c r="D1102" s="146">
        <v>1</v>
      </c>
      <c r="E1102" s="146">
        <v>0</v>
      </c>
      <c r="F1102" s="146">
        <v>1</v>
      </c>
      <c r="G1102" s="148">
        <f t="shared" si="35"/>
        <v>1</v>
      </c>
      <c r="H1102" s="148">
        <f t="shared" si="36"/>
        <v>2</v>
      </c>
      <c r="I1102" s="160"/>
    </row>
    <row r="1103" spans="1:9">
      <c r="A1103" s="149" t="s">
        <v>5118</v>
      </c>
      <c r="B1103" s="205" t="s">
        <v>5119</v>
      </c>
      <c r="C1103" s="146">
        <v>104</v>
      </c>
      <c r="D1103" s="146">
        <v>97</v>
      </c>
      <c r="E1103" s="146">
        <v>6</v>
      </c>
      <c r="F1103" s="146">
        <v>1</v>
      </c>
      <c r="G1103" s="148">
        <f t="shared" si="35"/>
        <v>110</v>
      </c>
      <c r="H1103" s="148">
        <f t="shared" si="36"/>
        <v>98</v>
      </c>
      <c r="I1103" s="160"/>
    </row>
    <row r="1104" spans="1:9">
      <c r="A1104" s="149" t="s">
        <v>2381</v>
      </c>
      <c r="B1104" s="205" t="s">
        <v>2382</v>
      </c>
      <c r="C1104" s="146">
        <v>0</v>
      </c>
      <c r="D1104" s="146">
        <v>0</v>
      </c>
      <c r="E1104" s="146">
        <v>0</v>
      </c>
      <c r="F1104" s="146">
        <v>1</v>
      </c>
      <c r="G1104" s="148">
        <f t="shared" si="35"/>
        <v>0</v>
      </c>
      <c r="H1104" s="148">
        <f t="shared" si="36"/>
        <v>1</v>
      </c>
      <c r="I1104" s="160"/>
    </row>
    <row r="1105" spans="1:9">
      <c r="A1105" s="149" t="s">
        <v>2383</v>
      </c>
      <c r="B1105" s="205" t="s">
        <v>2384</v>
      </c>
      <c r="C1105" s="146">
        <v>1</v>
      </c>
      <c r="D1105" s="146">
        <v>1</v>
      </c>
      <c r="E1105" s="146">
        <v>0</v>
      </c>
      <c r="F1105" s="146">
        <v>1</v>
      </c>
      <c r="G1105" s="148">
        <f t="shared" si="35"/>
        <v>1</v>
      </c>
      <c r="H1105" s="148">
        <f t="shared" si="36"/>
        <v>2</v>
      </c>
      <c r="I1105" s="160"/>
    </row>
    <row r="1106" spans="1:9">
      <c r="A1106" s="170" t="s">
        <v>3466</v>
      </c>
      <c r="B1106" s="150" t="s">
        <v>3467</v>
      </c>
      <c r="C1106" s="146">
        <v>0</v>
      </c>
      <c r="D1106" s="146">
        <v>0</v>
      </c>
      <c r="E1106" s="146">
        <v>0</v>
      </c>
      <c r="F1106" s="146">
        <v>1</v>
      </c>
      <c r="G1106" s="148">
        <f t="shared" si="35"/>
        <v>0</v>
      </c>
      <c r="H1106" s="148">
        <f t="shared" si="36"/>
        <v>1</v>
      </c>
      <c r="I1106" s="160"/>
    </row>
    <row r="1107" spans="1:9">
      <c r="A1107" s="149" t="s">
        <v>2385</v>
      </c>
      <c r="B1107" s="158" t="s">
        <v>2386</v>
      </c>
      <c r="C1107" s="146">
        <v>1</v>
      </c>
      <c r="D1107" s="146">
        <v>1</v>
      </c>
      <c r="E1107" s="146">
        <v>0</v>
      </c>
      <c r="F1107" s="146">
        <v>1</v>
      </c>
      <c r="G1107" s="148">
        <f t="shared" si="35"/>
        <v>1</v>
      </c>
      <c r="H1107" s="148">
        <f t="shared" si="36"/>
        <v>2</v>
      </c>
      <c r="I1107" s="160"/>
    </row>
    <row r="1108" spans="1:9">
      <c r="A1108" s="149" t="s">
        <v>2391</v>
      </c>
      <c r="B1108" s="205" t="s">
        <v>2392</v>
      </c>
      <c r="C1108" s="146">
        <v>392</v>
      </c>
      <c r="D1108" s="146">
        <v>404</v>
      </c>
      <c r="E1108" s="146">
        <v>106</v>
      </c>
      <c r="F1108" s="146">
        <v>111</v>
      </c>
      <c r="G1108" s="148">
        <f t="shared" si="35"/>
        <v>498</v>
      </c>
      <c r="H1108" s="148">
        <f t="shared" si="36"/>
        <v>515</v>
      </c>
      <c r="I1108" s="160"/>
    </row>
    <row r="1109" spans="1:9">
      <c r="A1109" s="149" t="s">
        <v>2179</v>
      </c>
      <c r="B1109" s="205" t="s">
        <v>2180</v>
      </c>
      <c r="C1109" s="146">
        <v>192</v>
      </c>
      <c r="D1109" s="146">
        <v>196</v>
      </c>
      <c r="E1109" s="146">
        <v>5</v>
      </c>
      <c r="F1109" s="146">
        <v>7</v>
      </c>
      <c r="G1109" s="148">
        <f t="shared" si="35"/>
        <v>197</v>
      </c>
      <c r="H1109" s="148">
        <f t="shared" si="36"/>
        <v>203</v>
      </c>
      <c r="I1109" s="160"/>
    </row>
    <row r="1110" spans="1:9">
      <c r="A1110" s="149" t="s">
        <v>2961</v>
      </c>
      <c r="B1110" s="205" t="s">
        <v>2962</v>
      </c>
      <c r="C1110" s="146">
        <v>0</v>
      </c>
      <c r="D1110" s="146">
        <v>0</v>
      </c>
      <c r="E1110" s="146">
        <v>0</v>
      </c>
      <c r="F1110" s="146">
        <v>1</v>
      </c>
      <c r="G1110" s="148">
        <f t="shared" si="35"/>
        <v>0</v>
      </c>
      <c r="H1110" s="148">
        <f t="shared" si="36"/>
        <v>1</v>
      </c>
      <c r="I1110" s="160"/>
    </row>
    <row r="1111" spans="1:9">
      <c r="A1111" s="149" t="s">
        <v>2060</v>
      </c>
      <c r="B1111" s="205" t="s">
        <v>2061</v>
      </c>
      <c r="C1111" s="146">
        <v>0</v>
      </c>
      <c r="D1111" s="146">
        <v>0</v>
      </c>
      <c r="E1111" s="146">
        <v>1</v>
      </c>
      <c r="F1111" s="146">
        <v>1</v>
      </c>
      <c r="G1111" s="148">
        <f t="shared" si="35"/>
        <v>1</v>
      </c>
      <c r="H1111" s="148">
        <f t="shared" si="36"/>
        <v>1</v>
      </c>
      <c r="I1111" s="160"/>
    </row>
    <row r="1112" spans="1:9">
      <c r="A1112" s="151" t="s">
        <v>2393</v>
      </c>
      <c r="B1112" s="152" t="s">
        <v>2394</v>
      </c>
      <c r="C1112" s="146">
        <v>0</v>
      </c>
      <c r="D1112" s="146">
        <v>0</v>
      </c>
      <c r="E1112" s="146">
        <v>73</v>
      </c>
      <c r="F1112" s="146">
        <v>76</v>
      </c>
      <c r="G1112" s="148">
        <f t="shared" si="35"/>
        <v>73</v>
      </c>
      <c r="H1112" s="148">
        <f t="shared" si="36"/>
        <v>76</v>
      </c>
      <c r="I1112" s="160"/>
    </row>
    <row r="1113" spans="1:9">
      <c r="A1113" s="151" t="s">
        <v>2395</v>
      </c>
      <c r="B1113" s="152" t="s">
        <v>2396</v>
      </c>
      <c r="C1113" s="146">
        <v>0</v>
      </c>
      <c r="D1113" s="146">
        <v>0</v>
      </c>
      <c r="E1113" s="146">
        <v>75</v>
      </c>
      <c r="F1113" s="146">
        <v>79</v>
      </c>
      <c r="G1113" s="148">
        <f t="shared" si="35"/>
        <v>75</v>
      </c>
      <c r="H1113" s="148">
        <f t="shared" si="36"/>
        <v>79</v>
      </c>
      <c r="I1113" s="160"/>
    </row>
    <row r="1114" spans="1:9">
      <c r="A1114" s="151" t="s">
        <v>2397</v>
      </c>
      <c r="B1114" s="152" t="s">
        <v>2398</v>
      </c>
      <c r="C1114" s="146">
        <v>0</v>
      </c>
      <c r="D1114" s="146">
        <v>0</v>
      </c>
      <c r="E1114" s="146">
        <v>25</v>
      </c>
      <c r="F1114" s="146">
        <v>23</v>
      </c>
      <c r="G1114" s="148">
        <f t="shared" si="35"/>
        <v>25</v>
      </c>
      <c r="H1114" s="148">
        <f t="shared" si="36"/>
        <v>23</v>
      </c>
      <c r="I1114" s="160"/>
    </row>
    <row r="1115" spans="1:9">
      <c r="A1115" s="149" t="s">
        <v>2399</v>
      </c>
      <c r="B1115" s="158" t="s">
        <v>2400</v>
      </c>
      <c r="C1115" s="146">
        <v>109</v>
      </c>
      <c r="D1115" s="146">
        <v>111</v>
      </c>
      <c r="E1115" s="146">
        <v>1743</v>
      </c>
      <c r="F1115" s="146">
        <v>1741</v>
      </c>
      <c r="G1115" s="148">
        <f t="shared" si="35"/>
        <v>1852</v>
      </c>
      <c r="H1115" s="148">
        <f t="shared" si="36"/>
        <v>1852</v>
      </c>
      <c r="I1115" s="160"/>
    </row>
    <row r="1116" spans="1:9">
      <c r="A1116" s="153" t="s">
        <v>2403</v>
      </c>
      <c r="B1116" s="154" t="s">
        <v>2404</v>
      </c>
      <c r="C1116" s="146">
        <v>71</v>
      </c>
      <c r="D1116" s="146">
        <v>68</v>
      </c>
      <c r="E1116" s="146">
        <v>2344</v>
      </c>
      <c r="F1116" s="146">
        <v>2325</v>
      </c>
      <c r="G1116" s="148">
        <f t="shared" si="35"/>
        <v>2415</v>
      </c>
      <c r="H1116" s="148">
        <f t="shared" si="36"/>
        <v>2393</v>
      </c>
      <c r="I1116" s="160"/>
    </row>
    <row r="1117" spans="1:9">
      <c r="A1117" s="149" t="s">
        <v>2417</v>
      </c>
      <c r="B1117" s="158" t="s">
        <v>2418</v>
      </c>
      <c r="C1117" s="146">
        <v>0</v>
      </c>
      <c r="D1117" s="146">
        <v>0</v>
      </c>
      <c r="E1117" s="146">
        <v>6</v>
      </c>
      <c r="F1117" s="146">
        <v>5</v>
      </c>
      <c r="G1117" s="148">
        <f t="shared" si="35"/>
        <v>6</v>
      </c>
      <c r="H1117" s="148">
        <f t="shared" si="36"/>
        <v>5</v>
      </c>
      <c r="I1117" s="160"/>
    </row>
    <row r="1118" spans="1:9">
      <c r="A1118" s="149" t="s">
        <v>2419</v>
      </c>
      <c r="B1118" s="205" t="s">
        <v>2420</v>
      </c>
      <c r="C1118" s="146">
        <v>0</v>
      </c>
      <c r="D1118" s="146">
        <v>0</v>
      </c>
      <c r="E1118" s="146">
        <v>27</v>
      </c>
      <c r="F1118" s="146">
        <v>28</v>
      </c>
      <c r="G1118" s="148">
        <f t="shared" si="35"/>
        <v>27</v>
      </c>
      <c r="H1118" s="148">
        <f t="shared" si="36"/>
        <v>28</v>
      </c>
      <c r="I1118" s="160"/>
    </row>
    <row r="1119" spans="1:9">
      <c r="A1119" s="149" t="s">
        <v>2421</v>
      </c>
      <c r="B1119" s="205" t="s">
        <v>2422</v>
      </c>
      <c r="C1119" s="146">
        <v>0</v>
      </c>
      <c r="D1119" s="146">
        <v>0</v>
      </c>
      <c r="E1119" s="146">
        <v>32</v>
      </c>
      <c r="F1119" s="146">
        <v>32</v>
      </c>
      <c r="G1119" s="148">
        <f t="shared" si="35"/>
        <v>32</v>
      </c>
      <c r="H1119" s="148">
        <f t="shared" si="36"/>
        <v>32</v>
      </c>
      <c r="I1119" s="160"/>
    </row>
    <row r="1120" spans="1:9">
      <c r="A1120" s="149" t="s">
        <v>2423</v>
      </c>
      <c r="B1120" s="205" t="s">
        <v>2424</v>
      </c>
      <c r="C1120" s="146">
        <v>0</v>
      </c>
      <c r="D1120" s="146">
        <v>0</v>
      </c>
      <c r="E1120" s="146">
        <v>61</v>
      </c>
      <c r="F1120" s="146">
        <v>65</v>
      </c>
      <c r="G1120" s="148">
        <f t="shared" si="35"/>
        <v>61</v>
      </c>
      <c r="H1120" s="148">
        <f t="shared" si="36"/>
        <v>65</v>
      </c>
      <c r="I1120" s="160"/>
    </row>
    <row r="1121" spans="1:9">
      <c r="A1121" s="149" t="s">
        <v>2425</v>
      </c>
      <c r="B1121" s="205" t="s">
        <v>2426</v>
      </c>
      <c r="C1121" s="146">
        <v>0</v>
      </c>
      <c r="D1121" s="146">
        <v>0</v>
      </c>
      <c r="E1121" s="146">
        <v>32</v>
      </c>
      <c r="F1121" s="146">
        <v>33</v>
      </c>
      <c r="G1121" s="148">
        <f t="shared" si="35"/>
        <v>32</v>
      </c>
      <c r="H1121" s="148">
        <f t="shared" si="36"/>
        <v>33</v>
      </c>
      <c r="I1121" s="160"/>
    </row>
    <row r="1122" spans="1:9">
      <c r="A1122" s="149" t="s">
        <v>2427</v>
      </c>
      <c r="B1122" s="205" t="s">
        <v>2428</v>
      </c>
      <c r="C1122" s="146">
        <v>0</v>
      </c>
      <c r="D1122" s="146">
        <v>0</v>
      </c>
      <c r="E1122" s="146">
        <v>90</v>
      </c>
      <c r="F1122" s="146">
        <v>96</v>
      </c>
      <c r="G1122" s="148">
        <f t="shared" si="35"/>
        <v>90</v>
      </c>
      <c r="H1122" s="148">
        <f t="shared" si="36"/>
        <v>96</v>
      </c>
      <c r="I1122" s="160"/>
    </row>
    <row r="1123" spans="1:9">
      <c r="A1123" s="149" t="s">
        <v>2429</v>
      </c>
      <c r="B1123" s="205" t="s">
        <v>2430</v>
      </c>
      <c r="C1123" s="146">
        <v>0</v>
      </c>
      <c r="D1123" s="146">
        <v>0</v>
      </c>
      <c r="E1123" s="146">
        <v>3</v>
      </c>
      <c r="F1123" s="146">
        <v>4</v>
      </c>
      <c r="G1123" s="148">
        <f t="shared" si="35"/>
        <v>3</v>
      </c>
      <c r="H1123" s="148">
        <f t="shared" si="36"/>
        <v>4</v>
      </c>
      <c r="I1123" s="160"/>
    </row>
    <row r="1124" spans="1:9">
      <c r="A1124" s="149" t="s">
        <v>2431</v>
      </c>
      <c r="B1124" s="205" t="s">
        <v>2432</v>
      </c>
      <c r="C1124" s="146">
        <v>0</v>
      </c>
      <c r="D1124" s="146">
        <v>0</v>
      </c>
      <c r="E1124" s="146">
        <v>2</v>
      </c>
      <c r="F1124" s="146">
        <v>3</v>
      </c>
      <c r="G1124" s="148">
        <f t="shared" si="35"/>
        <v>2</v>
      </c>
      <c r="H1124" s="148">
        <f t="shared" si="36"/>
        <v>3</v>
      </c>
      <c r="I1124" s="160"/>
    </row>
    <row r="1125" spans="1:9">
      <c r="A1125" s="153" t="s">
        <v>2445</v>
      </c>
      <c r="B1125" s="154" t="s">
        <v>2446</v>
      </c>
      <c r="C1125" s="146">
        <v>0</v>
      </c>
      <c r="D1125" s="146">
        <v>0</v>
      </c>
      <c r="E1125" s="146">
        <v>0</v>
      </c>
      <c r="F1125" s="146">
        <v>1</v>
      </c>
      <c r="G1125" s="148">
        <f t="shared" si="35"/>
        <v>0</v>
      </c>
      <c r="H1125" s="148">
        <f t="shared" si="36"/>
        <v>1</v>
      </c>
      <c r="I1125" s="160"/>
    </row>
    <row r="1126" spans="1:9">
      <c r="A1126" s="149" t="s">
        <v>2447</v>
      </c>
      <c r="B1126" s="205" t="s">
        <v>2448</v>
      </c>
      <c r="C1126" s="146">
        <v>0</v>
      </c>
      <c r="D1126" s="146">
        <v>0</v>
      </c>
      <c r="E1126" s="146">
        <v>0</v>
      </c>
      <c r="F1126" s="146">
        <v>1</v>
      </c>
      <c r="G1126" s="148">
        <f t="shared" si="35"/>
        <v>0</v>
      </c>
      <c r="H1126" s="148">
        <f t="shared" si="36"/>
        <v>1</v>
      </c>
      <c r="I1126" s="160"/>
    </row>
    <row r="1127" spans="1:9">
      <c r="A1127" s="149" t="s">
        <v>2451</v>
      </c>
      <c r="B1127" s="205" t="s">
        <v>2452</v>
      </c>
      <c r="C1127" s="146">
        <v>0</v>
      </c>
      <c r="D1127" s="146">
        <v>0</v>
      </c>
      <c r="E1127" s="146">
        <v>0</v>
      </c>
      <c r="F1127" s="146">
        <v>1</v>
      </c>
      <c r="G1127" s="148">
        <f t="shared" si="35"/>
        <v>0</v>
      </c>
      <c r="H1127" s="148">
        <f t="shared" si="36"/>
        <v>1</v>
      </c>
      <c r="I1127" s="160"/>
    </row>
    <row r="1128" spans="1:9">
      <c r="A1128" s="149" t="s">
        <v>2455</v>
      </c>
      <c r="B1128" s="205" t="s">
        <v>2456</v>
      </c>
      <c r="C1128" s="146">
        <v>0</v>
      </c>
      <c r="D1128" s="146">
        <v>0</v>
      </c>
      <c r="E1128" s="146">
        <v>19</v>
      </c>
      <c r="F1128" s="146">
        <v>17</v>
      </c>
      <c r="G1128" s="148">
        <f t="shared" si="35"/>
        <v>19</v>
      </c>
      <c r="H1128" s="148">
        <f t="shared" si="36"/>
        <v>17</v>
      </c>
      <c r="I1128" s="160"/>
    </row>
    <row r="1129" spans="1:9">
      <c r="A1129" s="149" t="s">
        <v>2457</v>
      </c>
      <c r="B1129" s="205" t="s">
        <v>2458</v>
      </c>
      <c r="C1129" s="146">
        <v>0</v>
      </c>
      <c r="D1129" s="146">
        <v>0</v>
      </c>
      <c r="E1129" s="146">
        <v>21</v>
      </c>
      <c r="F1129" s="146">
        <v>21</v>
      </c>
      <c r="G1129" s="148">
        <f t="shared" si="35"/>
        <v>21</v>
      </c>
      <c r="H1129" s="148">
        <f t="shared" si="36"/>
        <v>21</v>
      </c>
      <c r="I1129" s="160"/>
    </row>
    <row r="1130" spans="1:9">
      <c r="A1130" s="149" t="s">
        <v>2459</v>
      </c>
      <c r="B1130" s="205" t="s">
        <v>2460</v>
      </c>
      <c r="C1130" s="146">
        <v>0</v>
      </c>
      <c r="D1130" s="146">
        <v>0</v>
      </c>
      <c r="E1130" s="146">
        <v>33</v>
      </c>
      <c r="F1130" s="146">
        <v>32</v>
      </c>
      <c r="G1130" s="148">
        <f t="shared" si="35"/>
        <v>33</v>
      </c>
      <c r="H1130" s="148">
        <f t="shared" si="36"/>
        <v>32</v>
      </c>
      <c r="I1130" s="160"/>
    </row>
    <row r="1131" spans="1:9">
      <c r="A1131" s="149" t="s">
        <v>2461</v>
      </c>
      <c r="B1131" s="205" t="s">
        <v>2462</v>
      </c>
      <c r="C1131" s="146">
        <v>0</v>
      </c>
      <c r="D1131" s="146">
        <v>0</v>
      </c>
      <c r="E1131" s="146">
        <v>49</v>
      </c>
      <c r="F1131" s="146">
        <v>47</v>
      </c>
      <c r="G1131" s="148">
        <f t="shared" si="35"/>
        <v>49</v>
      </c>
      <c r="H1131" s="148">
        <f t="shared" si="36"/>
        <v>47</v>
      </c>
      <c r="I1131" s="160"/>
    </row>
    <row r="1132" spans="1:9">
      <c r="A1132" s="149" t="s">
        <v>2463</v>
      </c>
      <c r="B1132" s="205" t="s">
        <v>2464</v>
      </c>
      <c r="C1132" s="146">
        <v>0</v>
      </c>
      <c r="D1132" s="146">
        <v>0</v>
      </c>
      <c r="E1132" s="146">
        <v>6</v>
      </c>
      <c r="F1132" s="146">
        <v>7</v>
      </c>
      <c r="G1132" s="148">
        <f t="shared" si="35"/>
        <v>6</v>
      </c>
      <c r="H1132" s="148">
        <f t="shared" si="36"/>
        <v>7</v>
      </c>
      <c r="I1132" s="160"/>
    </row>
    <row r="1133" spans="1:9">
      <c r="A1133" s="149" t="s">
        <v>2465</v>
      </c>
      <c r="B1133" s="205" t="s">
        <v>2466</v>
      </c>
      <c r="C1133" s="146">
        <v>0</v>
      </c>
      <c r="D1133" s="146">
        <v>0</v>
      </c>
      <c r="E1133" s="146">
        <v>22</v>
      </c>
      <c r="F1133" s="146">
        <v>24</v>
      </c>
      <c r="G1133" s="148">
        <f t="shared" si="35"/>
        <v>22</v>
      </c>
      <c r="H1133" s="148">
        <f t="shared" si="36"/>
        <v>24</v>
      </c>
      <c r="I1133" s="160"/>
    </row>
    <row r="1134" spans="1:9">
      <c r="A1134" s="144" t="s">
        <v>2469</v>
      </c>
      <c r="B1134" s="22" t="s">
        <v>2470</v>
      </c>
      <c r="C1134" s="146">
        <v>0</v>
      </c>
      <c r="D1134" s="146">
        <v>0</v>
      </c>
      <c r="E1134" s="146">
        <v>1</v>
      </c>
      <c r="F1134" s="146">
        <v>1</v>
      </c>
      <c r="G1134" s="148">
        <f t="shared" si="35"/>
        <v>1</v>
      </c>
      <c r="H1134" s="148">
        <f t="shared" si="36"/>
        <v>1</v>
      </c>
      <c r="I1134" s="160"/>
    </row>
    <row r="1135" spans="1:9">
      <c r="A1135" s="149" t="s">
        <v>2473</v>
      </c>
      <c r="B1135" s="205" t="s">
        <v>2474</v>
      </c>
      <c r="C1135" s="146">
        <v>0</v>
      </c>
      <c r="D1135" s="146">
        <v>0</v>
      </c>
      <c r="E1135" s="146">
        <v>5</v>
      </c>
      <c r="F1135" s="146">
        <v>4</v>
      </c>
      <c r="G1135" s="148">
        <f t="shared" si="35"/>
        <v>5</v>
      </c>
      <c r="H1135" s="148">
        <f t="shared" si="36"/>
        <v>4</v>
      </c>
      <c r="I1135" s="160"/>
    </row>
    <row r="1136" spans="1:9">
      <c r="A1136" s="149" t="s">
        <v>2475</v>
      </c>
      <c r="B1136" s="205" t="s">
        <v>2476</v>
      </c>
      <c r="C1136" s="146">
        <v>0</v>
      </c>
      <c r="D1136" s="146">
        <v>0</v>
      </c>
      <c r="E1136" s="146">
        <v>24</v>
      </c>
      <c r="F1136" s="146">
        <v>24</v>
      </c>
      <c r="G1136" s="148">
        <f t="shared" si="35"/>
        <v>24</v>
      </c>
      <c r="H1136" s="148">
        <f t="shared" si="36"/>
        <v>24</v>
      </c>
      <c r="I1136" s="160"/>
    </row>
    <row r="1137" spans="1:9">
      <c r="A1137" s="149" t="s">
        <v>2477</v>
      </c>
      <c r="B1137" s="205" t="s">
        <v>2478</v>
      </c>
      <c r="C1137" s="146">
        <v>0</v>
      </c>
      <c r="D1137" s="146">
        <v>0</v>
      </c>
      <c r="E1137" s="146">
        <v>18</v>
      </c>
      <c r="F1137" s="146">
        <v>19</v>
      </c>
      <c r="G1137" s="148">
        <f t="shared" si="35"/>
        <v>18</v>
      </c>
      <c r="H1137" s="148">
        <f t="shared" si="36"/>
        <v>19</v>
      </c>
      <c r="I1137" s="160"/>
    </row>
    <row r="1138" spans="1:9">
      <c r="A1138" s="149" t="s">
        <v>2479</v>
      </c>
      <c r="B1138" s="205" t="s">
        <v>2480</v>
      </c>
      <c r="C1138" s="146">
        <v>0</v>
      </c>
      <c r="D1138" s="146">
        <v>0</v>
      </c>
      <c r="E1138" s="146">
        <v>42</v>
      </c>
      <c r="F1138" s="146">
        <v>44</v>
      </c>
      <c r="G1138" s="148">
        <f t="shared" si="35"/>
        <v>42</v>
      </c>
      <c r="H1138" s="148">
        <f t="shared" si="36"/>
        <v>44</v>
      </c>
      <c r="I1138" s="160"/>
    </row>
    <row r="1139" spans="1:9">
      <c r="A1139" s="149" t="s">
        <v>2481</v>
      </c>
      <c r="B1139" s="205" t="s">
        <v>2482</v>
      </c>
      <c r="C1139" s="146">
        <v>0</v>
      </c>
      <c r="D1139" s="146">
        <v>0</v>
      </c>
      <c r="E1139" s="146">
        <v>28</v>
      </c>
      <c r="F1139" s="146">
        <v>28</v>
      </c>
      <c r="G1139" s="148">
        <f t="shared" si="35"/>
        <v>28</v>
      </c>
      <c r="H1139" s="148">
        <f t="shared" si="36"/>
        <v>28</v>
      </c>
      <c r="I1139" s="160"/>
    </row>
    <row r="1140" spans="1:9">
      <c r="A1140" s="149" t="s">
        <v>2483</v>
      </c>
      <c r="B1140" s="205" t="s">
        <v>2484</v>
      </c>
      <c r="C1140" s="146">
        <v>0</v>
      </c>
      <c r="D1140" s="146">
        <v>0</v>
      </c>
      <c r="E1140" s="146">
        <v>64</v>
      </c>
      <c r="F1140" s="146">
        <v>60</v>
      </c>
      <c r="G1140" s="148">
        <f t="shared" si="35"/>
        <v>64</v>
      </c>
      <c r="H1140" s="148">
        <f t="shared" si="36"/>
        <v>60</v>
      </c>
      <c r="I1140" s="160"/>
    </row>
    <row r="1141" spans="1:9">
      <c r="A1141" s="149" t="s">
        <v>2485</v>
      </c>
      <c r="B1141" s="205" t="s">
        <v>2486</v>
      </c>
      <c r="C1141" s="146">
        <v>0</v>
      </c>
      <c r="D1141" s="146">
        <v>0</v>
      </c>
      <c r="E1141" s="146">
        <v>11</v>
      </c>
      <c r="F1141" s="146">
        <v>12</v>
      </c>
      <c r="G1141" s="148">
        <f t="shared" si="35"/>
        <v>11</v>
      </c>
      <c r="H1141" s="148">
        <f t="shared" si="36"/>
        <v>12</v>
      </c>
      <c r="I1141" s="160"/>
    </row>
    <row r="1142" spans="1:9">
      <c r="A1142" s="149" t="s">
        <v>2487</v>
      </c>
      <c r="B1142" s="205" t="s">
        <v>2488</v>
      </c>
      <c r="C1142" s="146">
        <v>0</v>
      </c>
      <c r="D1142" s="146">
        <v>0</v>
      </c>
      <c r="E1142" s="146">
        <v>9</v>
      </c>
      <c r="F1142" s="146">
        <v>11</v>
      </c>
      <c r="G1142" s="148">
        <f t="shared" si="35"/>
        <v>9</v>
      </c>
      <c r="H1142" s="148">
        <f t="shared" si="36"/>
        <v>11</v>
      </c>
      <c r="I1142" s="160"/>
    </row>
    <row r="1143" spans="1:9">
      <c r="A1143" s="149" t="s">
        <v>2489</v>
      </c>
      <c r="B1143" s="205" t="s">
        <v>2490</v>
      </c>
      <c r="C1143" s="146">
        <v>5812</v>
      </c>
      <c r="D1143" s="146">
        <v>5711</v>
      </c>
      <c r="E1143" s="146">
        <v>335</v>
      </c>
      <c r="F1143" s="146">
        <v>333</v>
      </c>
      <c r="G1143" s="148">
        <f t="shared" si="35"/>
        <v>6147</v>
      </c>
      <c r="H1143" s="148">
        <f t="shared" si="36"/>
        <v>6044</v>
      </c>
      <c r="I1143" s="160"/>
    </row>
    <row r="1144" spans="1:9">
      <c r="A1144" s="149" t="s">
        <v>2491</v>
      </c>
      <c r="B1144" s="205" t="s">
        <v>2340</v>
      </c>
      <c r="C1144" s="146">
        <v>0</v>
      </c>
      <c r="D1144" s="146">
        <v>0</v>
      </c>
      <c r="E1144" s="146">
        <v>26</v>
      </c>
      <c r="F1144" s="146">
        <v>28</v>
      </c>
      <c r="G1144" s="148">
        <f t="shared" si="35"/>
        <v>26</v>
      </c>
      <c r="H1144" s="148">
        <f t="shared" si="36"/>
        <v>28</v>
      </c>
      <c r="I1144" s="160"/>
    </row>
    <row r="1145" spans="1:9">
      <c r="A1145" s="149" t="s">
        <v>2492</v>
      </c>
      <c r="B1145" s="205" t="s">
        <v>2493</v>
      </c>
      <c r="C1145" s="146">
        <v>0</v>
      </c>
      <c r="D1145" s="146">
        <v>0</v>
      </c>
      <c r="E1145" s="146">
        <v>1</v>
      </c>
      <c r="F1145" s="146">
        <v>1</v>
      </c>
      <c r="G1145" s="148">
        <f t="shared" si="35"/>
        <v>1</v>
      </c>
      <c r="H1145" s="148">
        <f t="shared" si="36"/>
        <v>1</v>
      </c>
      <c r="I1145" s="160"/>
    </row>
    <row r="1146" spans="1:9">
      <c r="A1146" s="149" t="s">
        <v>2494</v>
      </c>
      <c r="B1146" s="205" t="s">
        <v>2495</v>
      </c>
      <c r="C1146" s="146">
        <v>0</v>
      </c>
      <c r="D1146" s="146">
        <v>0</v>
      </c>
      <c r="E1146" s="146">
        <v>3</v>
      </c>
      <c r="F1146" s="146">
        <v>4</v>
      </c>
      <c r="G1146" s="148">
        <f t="shared" si="35"/>
        <v>3</v>
      </c>
      <c r="H1146" s="148">
        <f t="shared" si="36"/>
        <v>4</v>
      </c>
      <c r="I1146" s="160"/>
    </row>
    <row r="1147" spans="1:9">
      <c r="A1147" s="149" t="s">
        <v>2496</v>
      </c>
      <c r="B1147" s="205" t="s">
        <v>2497</v>
      </c>
      <c r="C1147" s="146">
        <v>0</v>
      </c>
      <c r="D1147" s="146">
        <v>0</v>
      </c>
      <c r="E1147" s="146">
        <v>0</v>
      </c>
      <c r="F1147" s="146">
        <v>1</v>
      </c>
      <c r="G1147" s="148">
        <f t="shared" si="35"/>
        <v>0</v>
      </c>
      <c r="H1147" s="148">
        <f t="shared" si="36"/>
        <v>1</v>
      </c>
      <c r="I1147" s="160"/>
    </row>
    <row r="1148" spans="1:9">
      <c r="A1148" s="144" t="s">
        <v>2498</v>
      </c>
      <c r="B1148" s="24" t="s">
        <v>2499</v>
      </c>
      <c r="C1148" s="146">
        <v>0</v>
      </c>
      <c r="D1148" s="146">
        <v>0</v>
      </c>
      <c r="E1148" s="146">
        <v>0</v>
      </c>
      <c r="F1148" s="146">
        <v>1</v>
      </c>
      <c r="G1148" s="148">
        <f t="shared" si="35"/>
        <v>0</v>
      </c>
      <c r="H1148" s="148">
        <f t="shared" si="36"/>
        <v>1</v>
      </c>
      <c r="I1148" s="160"/>
    </row>
    <row r="1149" spans="1:9">
      <c r="A1149" s="149" t="s">
        <v>2503</v>
      </c>
      <c r="B1149" s="205" t="s">
        <v>2504</v>
      </c>
      <c r="C1149" s="146">
        <v>13</v>
      </c>
      <c r="D1149" s="146">
        <v>12</v>
      </c>
      <c r="E1149" s="146">
        <v>289</v>
      </c>
      <c r="F1149" s="146">
        <v>284</v>
      </c>
      <c r="G1149" s="148">
        <f t="shared" ref="G1149:G1212" si="37">C1149+E1149</f>
        <v>302</v>
      </c>
      <c r="H1149" s="148">
        <f t="shared" ref="H1149:H1212" si="38">D1149+F1149</f>
        <v>296</v>
      </c>
      <c r="I1149" s="160"/>
    </row>
    <row r="1150" spans="1:9">
      <c r="A1150" s="149" t="s">
        <v>2505</v>
      </c>
      <c r="B1150" s="205" t="s">
        <v>2506</v>
      </c>
      <c r="C1150" s="146">
        <v>10</v>
      </c>
      <c r="D1150" s="146">
        <v>11</v>
      </c>
      <c r="E1150" s="146">
        <v>116</v>
      </c>
      <c r="F1150" s="146">
        <v>108</v>
      </c>
      <c r="G1150" s="148">
        <f t="shared" si="37"/>
        <v>126</v>
      </c>
      <c r="H1150" s="148">
        <f t="shared" si="38"/>
        <v>119</v>
      </c>
      <c r="I1150" s="160"/>
    </row>
    <row r="1151" spans="1:9">
      <c r="A1151" s="149" t="s">
        <v>2507</v>
      </c>
      <c r="B1151" s="205" t="s">
        <v>2508</v>
      </c>
      <c r="C1151" s="146">
        <v>34</v>
      </c>
      <c r="D1151" s="146">
        <v>33</v>
      </c>
      <c r="E1151" s="146">
        <v>629</v>
      </c>
      <c r="F1151" s="146">
        <v>637</v>
      </c>
      <c r="G1151" s="148">
        <f t="shared" si="37"/>
        <v>663</v>
      </c>
      <c r="H1151" s="148">
        <f t="shared" si="38"/>
        <v>670</v>
      </c>
      <c r="I1151" s="160"/>
    </row>
    <row r="1152" spans="1:9">
      <c r="A1152" s="149" t="s">
        <v>2509</v>
      </c>
      <c r="B1152" s="205" t="s">
        <v>2510</v>
      </c>
      <c r="C1152" s="146">
        <v>37</v>
      </c>
      <c r="D1152" s="146">
        <v>32</v>
      </c>
      <c r="E1152" s="146">
        <v>343</v>
      </c>
      <c r="F1152" s="146">
        <v>344</v>
      </c>
      <c r="G1152" s="148">
        <f t="shared" si="37"/>
        <v>380</v>
      </c>
      <c r="H1152" s="148">
        <f t="shared" si="38"/>
        <v>376</v>
      </c>
      <c r="I1152" s="160"/>
    </row>
    <row r="1153" spans="1:9">
      <c r="A1153" s="149" t="s">
        <v>2511</v>
      </c>
      <c r="B1153" s="205" t="s">
        <v>2512</v>
      </c>
      <c r="C1153" s="146">
        <v>18</v>
      </c>
      <c r="D1153" s="146">
        <v>17</v>
      </c>
      <c r="E1153" s="146">
        <v>1003</v>
      </c>
      <c r="F1153" s="146">
        <v>1005</v>
      </c>
      <c r="G1153" s="148">
        <f t="shared" si="37"/>
        <v>1021</v>
      </c>
      <c r="H1153" s="148">
        <f t="shared" si="38"/>
        <v>1022</v>
      </c>
      <c r="I1153" s="160"/>
    </row>
    <row r="1154" spans="1:9">
      <c r="A1154" s="149" t="s">
        <v>2513</v>
      </c>
      <c r="B1154" s="205" t="s">
        <v>2514</v>
      </c>
      <c r="C1154" s="146">
        <v>22</v>
      </c>
      <c r="D1154" s="146">
        <v>25</v>
      </c>
      <c r="E1154" s="146">
        <v>752</v>
      </c>
      <c r="F1154" s="146">
        <v>752</v>
      </c>
      <c r="G1154" s="148">
        <f t="shared" si="37"/>
        <v>774</v>
      </c>
      <c r="H1154" s="148">
        <f t="shared" si="38"/>
        <v>777</v>
      </c>
      <c r="I1154" s="160"/>
    </row>
    <row r="1155" spans="1:9">
      <c r="A1155" s="149" t="s">
        <v>2515</v>
      </c>
      <c r="B1155" s="205" t="s">
        <v>2516</v>
      </c>
      <c r="C1155" s="146">
        <v>3</v>
      </c>
      <c r="D1155" s="146">
        <v>3</v>
      </c>
      <c r="E1155" s="146">
        <v>482</v>
      </c>
      <c r="F1155" s="146">
        <v>475</v>
      </c>
      <c r="G1155" s="148">
        <f t="shared" si="37"/>
        <v>485</v>
      </c>
      <c r="H1155" s="148">
        <f t="shared" si="38"/>
        <v>478</v>
      </c>
      <c r="I1155" s="160"/>
    </row>
    <row r="1156" spans="1:9">
      <c r="A1156" s="149" t="s">
        <v>2517</v>
      </c>
      <c r="B1156" s="205" t="s">
        <v>2518</v>
      </c>
      <c r="C1156" s="146">
        <v>0</v>
      </c>
      <c r="D1156" s="146">
        <v>0</v>
      </c>
      <c r="E1156" s="146">
        <v>98</v>
      </c>
      <c r="F1156" s="146">
        <v>107</v>
      </c>
      <c r="G1156" s="148">
        <f t="shared" si="37"/>
        <v>98</v>
      </c>
      <c r="H1156" s="148">
        <f t="shared" si="38"/>
        <v>107</v>
      </c>
      <c r="I1156" s="160"/>
    </row>
    <row r="1157" spans="1:9">
      <c r="A1157" s="149" t="s">
        <v>2519</v>
      </c>
      <c r="B1157" s="205" t="s">
        <v>2520</v>
      </c>
      <c r="C1157" s="146">
        <v>1</v>
      </c>
      <c r="D1157" s="146">
        <v>1</v>
      </c>
      <c r="E1157" s="146">
        <v>38</v>
      </c>
      <c r="F1157" s="146">
        <v>39</v>
      </c>
      <c r="G1157" s="148">
        <f t="shared" si="37"/>
        <v>39</v>
      </c>
      <c r="H1157" s="148">
        <f t="shared" si="38"/>
        <v>40</v>
      </c>
      <c r="I1157" s="160"/>
    </row>
    <row r="1158" spans="1:9">
      <c r="A1158" s="149" t="s">
        <v>2521</v>
      </c>
      <c r="B1158" s="205" t="s">
        <v>2522</v>
      </c>
      <c r="C1158" s="146">
        <v>0</v>
      </c>
      <c r="D1158" s="146">
        <v>0</v>
      </c>
      <c r="E1158" s="146">
        <v>1</v>
      </c>
      <c r="F1158" s="146">
        <v>1</v>
      </c>
      <c r="G1158" s="148">
        <f t="shared" si="37"/>
        <v>1</v>
      </c>
      <c r="H1158" s="148">
        <f t="shared" si="38"/>
        <v>1</v>
      </c>
      <c r="I1158" s="160"/>
    </row>
    <row r="1159" spans="1:9">
      <c r="A1159" s="149" t="s">
        <v>7681</v>
      </c>
      <c r="B1159" s="205" t="s">
        <v>7682</v>
      </c>
      <c r="C1159" s="146">
        <v>0</v>
      </c>
      <c r="D1159" s="146">
        <v>0</v>
      </c>
      <c r="E1159" s="146">
        <v>0</v>
      </c>
      <c r="F1159" s="146">
        <v>1</v>
      </c>
      <c r="G1159" s="148">
        <f t="shared" si="37"/>
        <v>0</v>
      </c>
      <c r="H1159" s="148">
        <f t="shared" si="38"/>
        <v>1</v>
      </c>
      <c r="I1159" s="160"/>
    </row>
    <row r="1160" spans="1:9">
      <c r="A1160" s="149" t="s">
        <v>2523</v>
      </c>
      <c r="B1160" s="205" t="s">
        <v>2524</v>
      </c>
      <c r="C1160" s="146">
        <v>8</v>
      </c>
      <c r="D1160" s="146">
        <v>8</v>
      </c>
      <c r="E1160" s="146">
        <v>10</v>
      </c>
      <c r="F1160" s="146">
        <v>9</v>
      </c>
      <c r="G1160" s="148">
        <f t="shared" si="37"/>
        <v>18</v>
      </c>
      <c r="H1160" s="148">
        <f t="shared" si="38"/>
        <v>17</v>
      </c>
      <c r="I1160" s="160"/>
    </row>
    <row r="1161" spans="1:9">
      <c r="A1161" s="149" t="s">
        <v>2525</v>
      </c>
      <c r="B1161" s="205" t="s">
        <v>2526</v>
      </c>
      <c r="C1161" s="146">
        <v>7</v>
      </c>
      <c r="D1161" s="146">
        <v>7</v>
      </c>
      <c r="E1161" s="146">
        <v>27</v>
      </c>
      <c r="F1161" s="146">
        <v>25</v>
      </c>
      <c r="G1161" s="148">
        <f t="shared" si="37"/>
        <v>34</v>
      </c>
      <c r="H1161" s="148">
        <f t="shared" si="38"/>
        <v>32</v>
      </c>
      <c r="I1161" s="160"/>
    </row>
    <row r="1162" spans="1:9">
      <c r="A1162" s="149" t="s">
        <v>2527</v>
      </c>
      <c r="B1162" s="205" t="s">
        <v>2528</v>
      </c>
      <c r="C1162" s="146">
        <v>8</v>
      </c>
      <c r="D1162" s="146">
        <v>7</v>
      </c>
      <c r="E1162" s="146">
        <v>24</v>
      </c>
      <c r="F1162" s="146">
        <v>25</v>
      </c>
      <c r="G1162" s="148">
        <f t="shared" si="37"/>
        <v>32</v>
      </c>
      <c r="H1162" s="148">
        <f t="shared" si="38"/>
        <v>32</v>
      </c>
      <c r="I1162" s="160"/>
    </row>
    <row r="1163" spans="1:9">
      <c r="A1163" s="149" t="s">
        <v>2529</v>
      </c>
      <c r="B1163" s="205" t="s">
        <v>2530</v>
      </c>
      <c r="C1163" s="146">
        <v>26</v>
      </c>
      <c r="D1163" s="146">
        <v>24</v>
      </c>
      <c r="E1163" s="146">
        <v>66</v>
      </c>
      <c r="F1163" s="146">
        <v>65</v>
      </c>
      <c r="G1163" s="148">
        <f t="shared" si="37"/>
        <v>92</v>
      </c>
      <c r="H1163" s="148">
        <f t="shared" si="38"/>
        <v>89</v>
      </c>
      <c r="I1163" s="160"/>
    </row>
    <row r="1164" spans="1:9">
      <c r="A1164" s="149" t="s">
        <v>2531</v>
      </c>
      <c r="B1164" s="205" t="s">
        <v>2532</v>
      </c>
      <c r="C1164" s="146">
        <v>17</v>
      </c>
      <c r="D1164" s="146">
        <v>17</v>
      </c>
      <c r="E1164" s="146">
        <v>82</v>
      </c>
      <c r="F1164" s="146">
        <v>83</v>
      </c>
      <c r="G1164" s="148">
        <f t="shared" si="37"/>
        <v>99</v>
      </c>
      <c r="H1164" s="148">
        <f t="shared" si="38"/>
        <v>100</v>
      </c>
      <c r="I1164" s="160"/>
    </row>
    <row r="1165" spans="1:9">
      <c r="A1165" s="149" t="s">
        <v>2533</v>
      </c>
      <c r="B1165" s="205" t="s">
        <v>2534</v>
      </c>
      <c r="C1165" s="146">
        <v>11</v>
      </c>
      <c r="D1165" s="146">
        <v>12</v>
      </c>
      <c r="E1165" s="146">
        <v>130</v>
      </c>
      <c r="F1165" s="146">
        <v>129</v>
      </c>
      <c r="G1165" s="148">
        <f t="shared" si="37"/>
        <v>141</v>
      </c>
      <c r="H1165" s="148">
        <f t="shared" si="38"/>
        <v>141</v>
      </c>
      <c r="I1165" s="160"/>
    </row>
    <row r="1166" spans="1:9">
      <c r="A1166" s="149" t="s">
        <v>2535</v>
      </c>
      <c r="B1166" s="205" t="s">
        <v>2536</v>
      </c>
      <c r="C1166" s="146">
        <v>1</v>
      </c>
      <c r="D1166" s="146">
        <v>1</v>
      </c>
      <c r="E1166" s="146">
        <v>19</v>
      </c>
      <c r="F1166" s="146">
        <v>24</v>
      </c>
      <c r="G1166" s="148">
        <f t="shared" si="37"/>
        <v>20</v>
      </c>
      <c r="H1166" s="148">
        <f t="shared" si="38"/>
        <v>25</v>
      </c>
      <c r="I1166" s="160"/>
    </row>
    <row r="1167" spans="1:9">
      <c r="A1167" s="149" t="s">
        <v>2537</v>
      </c>
      <c r="B1167" s="205" t="s">
        <v>2538</v>
      </c>
      <c r="C1167" s="146">
        <v>2</v>
      </c>
      <c r="D1167" s="146">
        <v>1</v>
      </c>
      <c r="E1167" s="146">
        <v>15</v>
      </c>
      <c r="F1167" s="146">
        <v>17</v>
      </c>
      <c r="G1167" s="148">
        <f t="shared" si="37"/>
        <v>17</v>
      </c>
      <c r="H1167" s="148">
        <f t="shared" si="38"/>
        <v>18</v>
      </c>
      <c r="I1167" s="160"/>
    </row>
    <row r="1168" spans="1:9" ht="24.75">
      <c r="A1168" s="149" t="s">
        <v>2539</v>
      </c>
      <c r="B1168" s="145" t="s">
        <v>2540</v>
      </c>
      <c r="C1168" s="146">
        <v>0</v>
      </c>
      <c r="D1168" s="146">
        <v>0</v>
      </c>
      <c r="E1168" s="146">
        <v>149</v>
      </c>
      <c r="F1168" s="146">
        <v>123</v>
      </c>
      <c r="G1168" s="148">
        <f t="shared" si="37"/>
        <v>149</v>
      </c>
      <c r="H1168" s="148">
        <f t="shared" si="38"/>
        <v>123</v>
      </c>
      <c r="I1168" s="160"/>
    </row>
    <row r="1169" spans="1:9">
      <c r="A1169" s="149" t="s">
        <v>2541</v>
      </c>
      <c r="B1169" s="205" t="s">
        <v>2542</v>
      </c>
      <c r="C1169" s="146">
        <v>7</v>
      </c>
      <c r="D1169" s="146">
        <v>8</v>
      </c>
      <c r="E1169" s="146">
        <v>4958</v>
      </c>
      <c r="F1169" s="146">
        <v>4769</v>
      </c>
      <c r="G1169" s="148">
        <f t="shared" si="37"/>
        <v>4965</v>
      </c>
      <c r="H1169" s="148">
        <f t="shared" si="38"/>
        <v>4777</v>
      </c>
      <c r="I1169" s="160"/>
    </row>
    <row r="1170" spans="1:9">
      <c r="A1170" s="149" t="s">
        <v>2549</v>
      </c>
      <c r="B1170" s="205" t="s">
        <v>2550</v>
      </c>
      <c r="C1170" s="146">
        <v>0</v>
      </c>
      <c r="D1170" s="146">
        <v>0</v>
      </c>
      <c r="E1170" s="146">
        <v>0</v>
      </c>
      <c r="F1170" s="146">
        <v>1</v>
      </c>
      <c r="G1170" s="148">
        <f t="shared" si="37"/>
        <v>0</v>
      </c>
      <c r="H1170" s="148">
        <f t="shared" si="38"/>
        <v>1</v>
      </c>
      <c r="I1170" s="160"/>
    </row>
    <row r="1171" spans="1:9">
      <c r="A1171" s="149" t="s">
        <v>3470</v>
      </c>
      <c r="B1171" s="205" t="s">
        <v>3471</v>
      </c>
      <c r="C1171" s="146">
        <v>0</v>
      </c>
      <c r="D1171" s="146">
        <v>0</v>
      </c>
      <c r="E1171" s="146">
        <v>0</v>
      </c>
      <c r="F1171" s="146">
        <v>1</v>
      </c>
      <c r="G1171" s="148">
        <f t="shared" si="37"/>
        <v>0</v>
      </c>
      <c r="H1171" s="148">
        <f t="shared" si="38"/>
        <v>1</v>
      </c>
      <c r="I1171" s="160"/>
    </row>
    <row r="1172" spans="1:9">
      <c r="A1172" s="153" t="s">
        <v>3164</v>
      </c>
      <c r="B1172" s="154" t="s">
        <v>3165</v>
      </c>
      <c r="C1172" s="146">
        <v>0</v>
      </c>
      <c r="D1172" s="146">
        <v>0</v>
      </c>
      <c r="E1172" s="146">
        <v>0</v>
      </c>
      <c r="F1172" s="146">
        <v>1</v>
      </c>
      <c r="G1172" s="148">
        <f t="shared" si="37"/>
        <v>0</v>
      </c>
      <c r="H1172" s="148">
        <f t="shared" si="38"/>
        <v>1</v>
      </c>
      <c r="I1172" s="160"/>
    </row>
    <row r="1173" spans="1:9">
      <c r="A1173" s="204" t="s">
        <v>3472</v>
      </c>
      <c r="B1173" s="152" t="s">
        <v>3473</v>
      </c>
      <c r="C1173" s="146">
        <v>6040</v>
      </c>
      <c r="D1173" s="146">
        <v>5995</v>
      </c>
      <c r="E1173" s="146">
        <v>1596</v>
      </c>
      <c r="F1173" s="146">
        <v>1585</v>
      </c>
      <c r="G1173" s="148">
        <f t="shared" si="37"/>
        <v>7636</v>
      </c>
      <c r="H1173" s="148">
        <f t="shared" si="38"/>
        <v>7580</v>
      </c>
      <c r="I1173" s="160"/>
    </row>
    <row r="1174" spans="1:9">
      <c r="A1174" s="153" t="s">
        <v>6121</v>
      </c>
      <c r="B1174" s="154" t="s">
        <v>6122</v>
      </c>
      <c r="C1174" s="146">
        <v>0</v>
      </c>
      <c r="D1174" s="146">
        <v>0</v>
      </c>
      <c r="E1174" s="146">
        <v>0</v>
      </c>
      <c r="F1174" s="146">
        <v>1</v>
      </c>
      <c r="G1174" s="148">
        <f t="shared" si="37"/>
        <v>0</v>
      </c>
      <c r="H1174" s="148">
        <f t="shared" si="38"/>
        <v>1</v>
      </c>
      <c r="I1174" s="160"/>
    </row>
    <row r="1175" spans="1:9">
      <c r="A1175" s="153" t="s">
        <v>6129</v>
      </c>
      <c r="B1175" s="154" t="s">
        <v>6130</v>
      </c>
      <c r="C1175" s="146">
        <v>0</v>
      </c>
      <c r="D1175" s="146">
        <v>0</v>
      </c>
      <c r="E1175" s="146">
        <v>0</v>
      </c>
      <c r="F1175" s="146">
        <v>1</v>
      </c>
      <c r="G1175" s="148">
        <f t="shared" si="37"/>
        <v>0</v>
      </c>
      <c r="H1175" s="148">
        <f t="shared" si="38"/>
        <v>1</v>
      </c>
      <c r="I1175" s="160"/>
    </row>
    <row r="1176" spans="1:9">
      <c r="A1176" s="149" t="s">
        <v>2557</v>
      </c>
      <c r="B1176" s="158" t="s">
        <v>2558</v>
      </c>
      <c r="C1176" s="146">
        <v>0</v>
      </c>
      <c r="D1176" s="146">
        <v>0</v>
      </c>
      <c r="E1176" s="146">
        <v>3232</v>
      </c>
      <c r="F1176" s="146">
        <v>3047</v>
      </c>
      <c r="G1176" s="148">
        <f t="shared" si="37"/>
        <v>3232</v>
      </c>
      <c r="H1176" s="148">
        <f t="shared" si="38"/>
        <v>3047</v>
      </c>
      <c r="I1176" s="160"/>
    </row>
    <row r="1177" spans="1:9">
      <c r="A1177" s="153" t="s">
        <v>6473</v>
      </c>
      <c r="B1177" s="154" t="s">
        <v>6474</v>
      </c>
      <c r="C1177" s="146">
        <v>0</v>
      </c>
      <c r="D1177" s="146">
        <v>0</v>
      </c>
      <c r="E1177" s="146">
        <v>0</v>
      </c>
      <c r="F1177" s="146">
        <v>1</v>
      </c>
      <c r="G1177" s="148">
        <f t="shared" si="37"/>
        <v>0</v>
      </c>
      <c r="H1177" s="148">
        <f t="shared" si="38"/>
        <v>1</v>
      </c>
      <c r="I1177" s="160"/>
    </row>
    <row r="1178" spans="1:9">
      <c r="A1178" s="204" t="s">
        <v>2181</v>
      </c>
      <c r="B1178" s="152" t="s">
        <v>2182</v>
      </c>
      <c r="C1178" s="146">
        <v>0</v>
      </c>
      <c r="D1178" s="146">
        <v>0</v>
      </c>
      <c r="E1178" s="146">
        <v>0</v>
      </c>
      <c r="F1178" s="146">
        <v>1</v>
      </c>
      <c r="G1178" s="148">
        <f t="shared" si="37"/>
        <v>0</v>
      </c>
      <c r="H1178" s="148">
        <f t="shared" si="38"/>
        <v>1</v>
      </c>
      <c r="I1178" s="160"/>
    </row>
    <row r="1179" spans="1:9">
      <c r="A1179" s="204" t="s">
        <v>6161</v>
      </c>
      <c r="B1179" s="152" t="s">
        <v>6162</v>
      </c>
      <c r="C1179" s="146">
        <v>0</v>
      </c>
      <c r="D1179" s="146">
        <v>0</v>
      </c>
      <c r="E1179" s="146">
        <v>0</v>
      </c>
      <c r="F1179" s="146">
        <v>1</v>
      </c>
      <c r="G1179" s="148">
        <f t="shared" si="37"/>
        <v>0</v>
      </c>
      <c r="H1179" s="148">
        <f t="shared" si="38"/>
        <v>1</v>
      </c>
      <c r="I1179" s="160"/>
    </row>
    <row r="1180" spans="1:9">
      <c r="A1180" s="149" t="s">
        <v>7683</v>
      </c>
      <c r="B1180" s="158" t="s">
        <v>7684</v>
      </c>
      <c r="C1180" s="146">
        <v>5786</v>
      </c>
      <c r="D1180" s="146">
        <v>5648</v>
      </c>
      <c r="E1180" s="146">
        <v>931</v>
      </c>
      <c r="F1180" s="146">
        <v>915</v>
      </c>
      <c r="G1180" s="148">
        <f t="shared" si="37"/>
        <v>6717</v>
      </c>
      <c r="H1180" s="148">
        <f t="shared" si="38"/>
        <v>6563</v>
      </c>
      <c r="I1180" s="160"/>
    </row>
    <row r="1181" spans="1:9">
      <c r="A1181" s="204" t="s">
        <v>2559</v>
      </c>
      <c r="B1181" s="152" t="s">
        <v>2560</v>
      </c>
      <c r="C1181" s="146">
        <v>0</v>
      </c>
      <c r="D1181" s="146">
        <v>0</v>
      </c>
      <c r="E1181" s="146">
        <v>11</v>
      </c>
      <c r="F1181" s="146">
        <v>13</v>
      </c>
      <c r="G1181" s="148">
        <f t="shared" si="37"/>
        <v>11</v>
      </c>
      <c r="H1181" s="148">
        <f t="shared" si="38"/>
        <v>13</v>
      </c>
      <c r="I1181" s="160"/>
    </row>
    <row r="1182" spans="1:9">
      <c r="A1182" s="204" t="s">
        <v>2185</v>
      </c>
      <c r="B1182" s="152" t="s">
        <v>2186</v>
      </c>
      <c r="C1182" s="146">
        <v>0</v>
      </c>
      <c r="D1182" s="146">
        <v>0</v>
      </c>
      <c r="E1182" s="146">
        <v>1406</v>
      </c>
      <c r="F1182" s="146">
        <v>1451</v>
      </c>
      <c r="G1182" s="148">
        <f t="shared" si="37"/>
        <v>1406</v>
      </c>
      <c r="H1182" s="148">
        <f t="shared" si="38"/>
        <v>1451</v>
      </c>
      <c r="I1182" s="160"/>
    </row>
    <row r="1183" spans="1:9">
      <c r="A1183" s="204" t="s">
        <v>2187</v>
      </c>
      <c r="B1183" s="152" t="s">
        <v>2188</v>
      </c>
      <c r="C1183" s="146">
        <v>0</v>
      </c>
      <c r="D1183" s="146">
        <v>0</v>
      </c>
      <c r="E1183" s="146">
        <v>408</v>
      </c>
      <c r="F1183" s="146">
        <v>345</v>
      </c>
      <c r="G1183" s="148">
        <f t="shared" si="37"/>
        <v>408</v>
      </c>
      <c r="H1183" s="148">
        <f t="shared" si="38"/>
        <v>345</v>
      </c>
      <c r="I1183" s="160"/>
    </row>
    <row r="1184" spans="1:9" ht="24">
      <c r="A1184" s="153" t="s">
        <v>6948</v>
      </c>
      <c r="B1184" s="154" t="s">
        <v>7132</v>
      </c>
      <c r="C1184" s="146">
        <v>0</v>
      </c>
      <c r="D1184" s="146">
        <v>0</v>
      </c>
      <c r="E1184" s="146">
        <v>0</v>
      </c>
      <c r="F1184" s="146">
        <v>1</v>
      </c>
      <c r="G1184" s="148">
        <f t="shared" si="37"/>
        <v>0</v>
      </c>
      <c r="H1184" s="148">
        <f t="shared" si="38"/>
        <v>1</v>
      </c>
      <c r="I1184" s="160"/>
    </row>
    <row r="1185" spans="1:9">
      <c r="A1185" s="149" t="s">
        <v>3951</v>
      </c>
      <c r="B1185" s="158" t="s">
        <v>3952</v>
      </c>
      <c r="C1185" s="146">
        <v>0</v>
      </c>
      <c r="D1185" s="146">
        <v>0</v>
      </c>
      <c r="E1185" s="146">
        <v>0</v>
      </c>
      <c r="F1185" s="146">
        <v>1</v>
      </c>
      <c r="G1185" s="148">
        <f t="shared" si="37"/>
        <v>0</v>
      </c>
      <c r="H1185" s="148">
        <f t="shared" si="38"/>
        <v>1</v>
      </c>
      <c r="I1185" s="160"/>
    </row>
    <row r="1186" spans="1:9">
      <c r="A1186" s="153" t="s">
        <v>6960</v>
      </c>
      <c r="B1186" s="154" t="s">
        <v>6961</v>
      </c>
      <c r="C1186" s="146">
        <v>0</v>
      </c>
      <c r="D1186" s="146">
        <v>0</v>
      </c>
      <c r="E1186" s="146">
        <v>0</v>
      </c>
      <c r="F1186" s="146">
        <v>1</v>
      </c>
      <c r="G1186" s="148">
        <f t="shared" si="37"/>
        <v>0</v>
      </c>
      <c r="H1186" s="148">
        <f t="shared" si="38"/>
        <v>1</v>
      </c>
      <c r="I1186" s="160"/>
    </row>
    <row r="1187" spans="1:9">
      <c r="A1187" s="149" t="s">
        <v>3957</v>
      </c>
      <c r="B1187" s="158" t="s">
        <v>3958</v>
      </c>
      <c r="C1187" s="146">
        <v>0</v>
      </c>
      <c r="D1187" s="146">
        <v>0</v>
      </c>
      <c r="E1187" s="146">
        <v>0</v>
      </c>
      <c r="F1187" s="146">
        <v>1</v>
      </c>
      <c r="G1187" s="148">
        <f t="shared" si="37"/>
        <v>0</v>
      </c>
      <c r="H1187" s="148">
        <f t="shared" si="38"/>
        <v>1</v>
      </c>
      <c r="I1187" s="160"/>
    </row>
    <row r="1188" spans="1:9">
      <c r="A1188" s="144" t="s">
        <v>5392</v>
      </c>
      <c r="B1188" s="22" t="s">
        <v>5393</v>
      </c>
      <c r="C1188" s="146">
        <v>0</v>
      </c>
      <c r="D1188" s="146">
        <v>0</v>
      </c>
      <c r="E1188" s="146">
        <v>0</v>
      </c>
      <c r="F1188" s="146">
        <v>1</v>
      </c>
      <c r="G1188" s="148">
        <f t="shared" si="37"/>
        <v>0</v>
      </c>
      <c r="H1188" s="148">
        <f t="shared" si="38"/>
        <v>1</v>
      </c>
      <c r="I1188" s="160"/>
    </row>
    <row r="1189" spans="1:9" ht="24">
      <c r="A1189" s="173" t="s">
        <v>3963</v>
      </c>
      <c r="B1189" s="162" t="s">
        <v>3964</v>
      </c>
      <c r="C1189" s="146">
        <v>0</v>
      </c>
      <c r="D1189" s="146">
        <v>0</v>
      </c>
      <c r="E1189" s="146">
        <v>0</v>
      </c>
      <c r="F1189" s="146">
        <v>1</v>
      </c>
      <c r="G1189" s="148">
        <f t="shared" si="37"/>
        <v>0</v>
      </c>
      <c r="H1189" s="148">
        <f t="shared" si="38"/>
        <v>1</v>
      </c>
      <c r="I1189" s="160"/>
    </row>
    <row r="1190" spans="1:9">
      <c r="A1190" s="153" t="s">
        <v>6169</v>
      </c>
      <c r="B1190" s="154" t="s">
        <v>6170</v>
      </c>
      <c r="C1190" s="146">
        <v>0</v>
      </c>
      <c r="D1190" s="146">
        <v>0</v>
      </c>
      <c r="E1190" s="146">
        <v>0</v>
      </c>
      <c r="F1190" s="146">
        <v>1</v>
      </c>
      <c r="G1190" s="148">
        <f t="shared" si="37"/>
        <v>0</v>
      </c>
      <c r="H1190" s="148">
        <f t="shared" si="38"/>
        <v>1</v>
      </c>
      <c r="I1190" s="160"/>
    </row>
    <row r="1191" spans="1:9">
      <c r="A1191" s="149" t="s">
        <v>2561</v>
      </c>
      <c r="B1191" s="158" t="s">
        <v>2562</v>
      </c>
      <c r="C1191" s="146">
        <v>0</v>
      </c>
      <c r="D1191" s="146">
        <v>0</v>
      </c>
      <c r="E1191" s="146">
        <v>141</v>
      </c>
      <c r="F1191" s="146">
        <v>133</v>
      </c>
      <c r="G1191" s="148">
        <f t="shared" si="37"/>
        <v>141</v>
      </c>
      <c r="H1191" s="148">
        <f t="shared" si="38"/>
        <v>133</v>
      </c>
      <c r="I1191" s="160"/>
    </row>
    <row r="1192" spans="1:9">
      <c r="A1192" s="153" t="s">
        <v>3965</v>
      </c>
      <c r="B1192" s="154" t="s">
        <v>3966</v>
      </c>
      <c r="C1192" s="146">
        <v>0</v>
      </c>
      <c r="D1192" s="146">
        <v>0</v>
      </c>
      <c r="E1192" s="146">
        <v>0</v>
      </c>
      <c r="F1192" s="146">
        <v>1</v>
      </c>
      <c r="G1192" s="148">
        <f t="shared" si="37"/>
        <v>0</v>
      </c>
      <c r="H1192" s="148">
        <f t="shared" si="38"/>
        <v>1</v>
      </c>
      <c r="I1192" s="160"/>
    </row>
    <row r="1193" spans="1:9">
      <c r="A1193" s="173" t="s">
        <v>5396</v>
      </c>
      <c r="B1193" s="174" t="s">
        <v>5397</v>
      </c>
      <c r="C1193" s="146">
        <v>0</v>
      </c>
      <c r="D1193" s="146">
        <v>0</v>
      </c>
      <c r="E1193" s="146">
        <v>0</v>
      </c>
      <c r="F1193" s="146">
        <v>1</v>
      </c>
      <c r="G1193" s="148">
        <f t="shared" si="37"/>
        <v>0</v>
      </c>
      <c r="H1193" s="148">
        <f t="shared" si="38"/>
        <v>1</v>
      </c>
      <c r="I1193" s="160"/>
    </row>
    <row r="1194" spans="1:9">
      <c r="A1194" s="149" t="s">
        <v>2189</v>
      </c>
      <c r="B1194" s="158" t="s">
        <v>2190</v>
      </c>
      <c r="C1194" s="146">
        <v>5</v>
      </c>
      <c r="D1194" s="146">
        <v>5</v>
      </c>
      <c r="E1194" s="146">
        <v>8017</v>
      </c>
      <c r="F1194" s="146">
        <v>7700</v>
      </c>
      <c r="G1194" s="148">
        <f t="shared" si="37"/>
        <v>8022</v>
      </c>
      <c r="H1194" s="148">
        <f t="shared" si="38"/>
        <v>7705</v>
      </c>
      <c r="I1194" s="160"/>
    </row>
    <row r="1195" spans="1:9">
      <c r="A1195" s="173" t="s">
        <v>2563</v>
      </c>
      <c r="B1195" s="174" t="s">
        <v>2564</v>
      </c>
      <c r="C1195" s="146">
        <v>0</v>
      </c>
      <c r="D1195" s="146">
        <v>0</v>
      </c>
      <c r="E1195" s="146">
        <v>0</v>
      </c>
      <c r="F1195" s="146">
        <v>1</v>
      </c>
      <c r="G1195" s="148">
        <f t="shared" si="37"/>
        <v>0</v>
      </c>
      <c r="H1195" s="148">
        <f t="shared" si="38"/>
        <v>1</v>
      </c>
      <c r="I1195" s="160"/>
    </row>
    <row r="1196" spans="1:9">
      <c r="A1196" s="153" t="s">
        <v>2565</v>
      </c>
      <c r="B1196" s="154" t="s">
        <v>2566</v>
      </c>
      <c r="C1196" s="146">
        <v>0</v>
      </c>
      <c r="D1196" s="146">
        <v>0</v>
      </c>
      <c r="E1196" s="146">
        <v>42</v>
      </c>
      <c r="F1196" s="146">
        <v>45</v>
      </c>
      <c r="G1196" s="148">
        <f t="shared" si="37"/>
        <v>42</v>
      </c>
      <c r="H1196" s="148">
        <f t="shared" si="38"/>
        <v>45</v>
      </c>
      <c r="I1196" s="160"/>
    </row>
    <row r="1197" spans="1:9">
      <c r="A1197" s="221" t="s">
        <v>2062</v>
      </c>
      <c r="B1197" s="152" t="s">
        <v>2063</v>
      </c>
      <c r="C1197" s="146">
        <v>0</v>
      </c>
      <c r="D1197" s="146">
        <v>0</v>
      </c>
      <c r="E1197" s="146">
        <v>17</v>
      </c>
      <c r="F1197" s="146">
        <v>16</v>
      </c>
      <c r="G1197" s="148">
        <f t="shared" si="37"/>
        <v>17</v>
      </c>
      <c r="H1197" s="148">
        <f t="shared" si="38"/>
        <v>16</v>
      </c>
      <c r="I1197" s="160"/>
    </row>
    <row r="1198" spans="1:9" ht="24">
      <c r="A1198" s="185" t="s">
        <v>5125</v>
      </c>
      <c r="B1198" s="154" t="s">
        <v>5126</v>
      </c>
      <c r="C1198" s="146">
        <v>0</v>
      </c>
      <c r="D1198" s="146">
        <v>0</v>
      </c>
      <c r="E1198" s="146">
        <v>0</v>
      </c>
      <c r="F1198" s="146">
        <v>1</v>
      </c>
      <c r="G1198" s="148">
        <f t="shared" si="37"/>
        <v>0</v>
      </c>
      <c r="H1198" s="148">
        <f t="shared" si="38"/>
        <v>1</v>
      </c>
      <c r="I1198" s="160"/>
    </row>
    <row r="1199" spans="1:9">
      <c r="A1199" s="185" t="s">
        <v>5127</v>
      </c>
      <c r="B1199" s="154" t="s">
        <v>5128</v>
      </c>
      <c r="C1199" s="146">
        <v>0</v>
      </c>
      <c r="D1199" s="146">
        <v>0</v>
      </c>
      <c r="E1199" s="146">
        <v>0</v>
      </c>
      <c r="F1199" s="146">
        <v>1</v>
      </c>
      <c r="G1199" s="148">
        <f t="shared" si="37"/>
        <v>0</v>
      </c>
      <c r="H1199" s="148">
        <f t="shared" si="38"/>
        <v>1</v>
      </c>
      <c r="I1199" s="160"/>
    </row>
    <row r="1200" spans="1:9" ht="24">
      <c r="A1200" s="221" t="s">
        <v>3967</v>
      </c>
      <c r="B1200" s="152" t="s">
        <v>3968</v>
      </c>
      <c r="C1200" s="146">
        <v>0</v>
      </c>
      <c r="D1200" s="146">
        <v>0</v>
      </c>
      <c r="E1200" s="146">
        <v>12</v>
      </c>
      <c r="F1200" s="146">
        <v>15</v>
      </c>
      <c r="G1200" s="148">
        <f t="shared" si="37"/>
        <v>12</v>
      </c>
      <c r="H1200" s="148">
        <f t="shared" si="38"/>
        <v>15</v>
      </c>
      <c r="I1200" s="160"/>
    </row>
    <row r="1201" spans="1:9" ht="24">
      <c r="A1201" s="185" t="s">
        <v>3474</v>
      </c>
      <c r="B1201" s="154" t="s">
        <v>3475</v>
      </c>
      <c r="C1201" s="146">
        <v>0</v>
      </c>
      <c r="D1201" s="146">
        <v>0</v>
      </c>
      <c r="E1201" s="146">
        <v>1</v>
      </c>
      <c r="F1201" s="146">
        <v>1</v>
      </c>
      <c r="G1201" s="148">
        <f t="shared" si="37"/>
        <v>1</v>
      </c>
      <c r="H1201" s="148">
        <f t="shared" si="38"/>
        <v>1</v>
      </c>
      <c r="I1201" s="160"/>
    </row>
    <row r="1202" spans="1:9">
      <c r="A1202" s="221" t="s">
        <v>2233</v>
      </c>
      <c r="B1202" s="152" t="s">
        <v>2234</v>
      </c>
      <c r="C1202" s="146">
        <v>0</v>
      </c>
      <c r="D1202" s="146">
        <v>0</v>
      </c>
      <c r="E1202" s="146">
        <v>0</v>
      </c>
      <c r="F1202" s="146">
        <v>1</v>
      </c>
      <c r="G1202" s="148">
        <f t="shared" si="37"/>
        <v>0</v>
      </c>
      <c r="H1202" s="148">
        <f t="shared" si="38"/>
        <v>1</v>
      </c>
      <c r="I1202" s="160"/>
    </row>
    <row r="1203" spans="1:9">
      <c r="A1203" s="221" t="s">
        <v>2191</v>
      </c>
      <c r="B1203" s="152" t="s">
        <v>2192</v>
      </c>
      <c r="C1203" s="146">
        <v>0</v>
      </c>
      <c r="D1203" s="146">
        <v>0</v>
      </c>
      <c r="E1203" s="146">
        <v>0</v>
      </c>
      <c r="F1203" s="146">
        <v>1</v>
      </c>
      <c r="G1203" s="148">
        <f t="shared" si="37"/>
        <v>0</v>
      </c>
      <c r="H1203" s="148">
        <f t="shared" si="38"/>
        <v>1</v>
      </c>
      <c r="I1203" s="160"/>
    </row>
    <row r="1204" spans="1:9">
      <c r="A1204" s="221" t="s">
        <v>5400</v>
      </c>
      <c r="B1204" s="152" t="s">
        <v>5401</v>
      </c>
      <c r="C1204" s="146">
        <v>0</v>
      </c>
      <c r="D1204" s="146">
        <v>0</v>
      </c>
      <c r="E1204" s="146">
        <v>0</v>
      </c>
      <c r="F1204" s="146">
        <v>1</v>
      </c>
      <c r="G1204" s="148">
        <f t="shared" si="37"/>
        <v>0</v>
      </c>
      <c r="H1204" s="148">
        <f t="shared" si="38"/>
        <v>1</v>
      </c>
      <c r="I1204" s="160"/>
    </row>
    <row r="1205" spans="1:9">
      <c r="A1205" s="185" t="s">
        <v>2567</v>
      </c>
      <c r="B1205" s="154" t="s">
        <v>2568</v>
      </c>
      <c r="C1205" s="146">
        <v>0</v>
      </c>
      <c r="D1205" s="146">
        <v>0</v>
      </c>
      <c r="E1205" s="146">
        <v>0</v>
      </c>
      <c r="F1205" s="146">
        <v>1</v>
      </c>
      <c r="G1205" s="148">
        <f t="shared" si="37"/>
        <v>0</v>
      </c>
      <c r="H1205" s="148">
        <f t="shared" si="38"/>
        <v>1</v>
      </c>
      <c r="I1205" s="160"/>
    </row>
    <row r="1206" spans="1:9">
      <c r="A1206" s="221" t="s">
        <v>4354</v>
      </c>
      <c r="B1206" s="152" t="s">
        <v>4355</v>
      </c>
      <c r="C1206" s="146">
        <v>0</v>
      </c>
      <c r="D1206" s="146">
        <v>0</v>
      </c>
      <c r="E1206" s="146">
        <v>0</v>
      </c>
      <c r="F1206" s="146">
        <v>1</v>
      </c>
      <c r="G1206" s="148">
        <f t="shared" si="37"/>
        <v>0</v>
      </c>
      <c r="H1206" s="148">
        <f t="shared" si="38"/>
        <v>1</v>
      </c>
      <c r="I1206" s="160"/>
    </row>
    <row r="1207" spans="1:9">
      <c r="A1207" s="221" t="s">
        <v>4356</v>
      </c>
      <c r="B1207" s="152" t="s">
        <v>4357</v>
      </c>
      <c r="C1207" s="146">
        <v>0</v>
      </c>
      <c r="D1207" s="146">
        <v>0</v>
      </c>
      <c r="E1207" s="146">
        <v>0</v>
      </c>
      <c r="F1207" s="146">
        <v>1</v>
      </c>
      <c r="G1207" s="148">
        <f t="shared" si="37"/>
        <v>0</v>
      </c>
      <c r="H1207" s="148">
        <f t="shared" si="38"/>
        <v>1</v>
      </c>
      <c r="I1207" s="160"/>
    </row>
    <row r="1208" spans="1:9">
      <c r="A1208" s="221" t="s">
        <v>2569</v>
      </c>
      <c r="B1208" s="152" t="s">
        <v>2570</v>
      </c>
      <c r="C1208" s="146">
        <v>0</v>
      </c>
      <c r="D1208" s="146">
        <v>0</v>
      </c>
      <c r="E1208" s="146">
        <v>9</v>
      </c>
      <c r="F1208" s="146">
        <v>11</v>
      </c>
      <c r="G1208" s="148">
        <f t="shared" si="37"/>
        <v>9</v>
      </c>
      <c r="H1208" s="148">
        <f t="shared" si="38"/>
        <v>11</v>
      </c>
      <c r="I1208" s="160"/>
    </row>
    <row r="1209" spans="1:9" ht="24">
      <c r="A1209" s="184" t="s">
        <v>2193</v>
      </c>
      <c r="B1209" s="205" t="s">
        <v>2194</v>
      </c>
      <c r="C1209" s="146">
        <v>9051</v>
      </c>
      <c r="D1209" s="146">
        <v>9145</v>
      </c>
      <c r="E1209" s="146">
        <v>5532</v>
      </c>
      <c r="F1209" s="146">
        <v>5360</v>
      </c>
      <c r="G1209" s="148">
        <f t="shared" si="37"/>
        <v>14583</v>
      </c>
      <c r="H1209" s="148">
        <f t="shared" si="38"/>
        <v>14505</v>
      </c>
      <c r="I1209" s="160"/>
    </row>
    <row r="1210" spans="1:9">
      <c r="A1210" s="185" t="s">
        <v>5131</v>
      </c>
      <c r="B1210" s="154" t="s">
        <v>5132</v>
      </c>
      <c r="C1210" s="146">
        <v>0</v>
      </c>
      <c r="D1210" s="146">
        <v>0</v>
      </c>
      <c r="E1210" s="146">
        <v>0</v>
      </c>
      <c r="F1210" s="146">
        <v>1</v>
      </c>
      <c r="G1210" s="148">
        <f t="shared" si="37"/>
        <v>0</v>
      </c>
      <c r="H1210" s="148">
        <f t="shared" si="38"/>
        <v>1</v>
      </c>
      <c r="I1210" s="160"/>
    </row>
    <row r="1211" spans="1:9">
      <c r="A1211" s="184" t="s">
        <v>3205</v>
      </c>
      <c r="B1211" s="205" t="s">
        <v>3206</v>
      </c>
      <c r="C1211" s="146">
        <v>0</v>
      </c>
      <c r="D1211" s="146">
        <v>0</v>
      </c>
      <c r="E1211" s="146">
        <v>1</v>
      </c>
      <c r="F1211" s="146">
        <v>1</v>
      </c>
      <c r="G1211" s="148">
        <f t="shared" si="37"/>
        <v>1</v>
      </c>
      <c r="H1211" s="148">
        <f t="shared" si="38"/>
        <v>1</v>
      </c>
      <c r="I1211" s="160"/>
    </row>
    <row r="1212" spans="1:9">
      <c r="A1212" s="184" t="s">
        <v>2235</v>
      </c>
      <c r="B1212" s="205" t="s">
        <v>2236</v>
      </c>
      <c r="C1212" s="146">
        <v>2</v>
      </c>
      <c r="D1212" s="146">
        <v>1</v>
      </c>
      <c r="E1212" s="146">
        <v>119</v>
      </c>
      <c r="F1212" s="146">
        <v>113</v>
      </c>
      <c r="G1212" s="148">
        <f t="shared" si="37"/>
        <v>121</v>
      </c>
      <c r="H1212" s="148">
        <f t="shared" si="38"/>
        <v>114</v>
      </c>
      <c r="I1212" s="160"/>
    </row>
    <row r="1213" spans="1:9">
      <c r="A1213" s="186" t="s">
        <v>2195</v>
      </c>
      <c r="B1213" s="152" t="s">
        <v>2196</v>
      </c>
      <c r="C1213" s="146">
        <v>0</v>
      </c>
      <c r="D1213" s="146">
        <v>0</v>
      </c>
      <c r="E1213" s="146">
        <v>23154</v>
      </c>
      <c r="F1213" s="146">
        <v>22783</v>
      </c>
      <c r="G1213" s="148">
        <f t="shared" ref="G1213:G1276" si="39">C1213+E1213</f>
        <v>23154</v>
      </c>
      <c r="H1213" s="148">
        <f t="shared" ref="H1213:H1276" si="40">D1213+F1213</f>
        <v>22783</v>
      </c>
      <c r="I1213" s="160"/>
    </row>
    <row r="1214" spans="1:9">
      <c r="A1214" s="221" t="s">
        <v>2197</v>
      </c>
      <c r="B1214" s="152" t="s">
        <v>2198</v>
      </c>
      <c r="C1214" s="146">
        <v>0</v>
      </c>
      <c r="D1214" s="146">
        <v>0</v>
      </c>
      <c r="E1214" s="146">
        <v>1</v>
      </c>
      <c r="F1214" s="146">
        <v>1</v>
      </c>
      <c r="G1214" s="148">
        <f t="shared" si="39"/>
        <v>1</v>
      </c>
      <c r="H1214" s="148">
        <f t="shared" si="40"/>
        <v>1</v>
      </c>
      <c r="I1214" s="160"/>
    </row>
    <row r="1215" spans="1:9">
      <c r="A1215" s="221" t="s">
        <v>2237</v>
      </c>
      <c r="B1215" s="152" t="s">
        <v>2238</v>
      </c>
      <c r="C1215" s="146">
        <v>0</v>
      </c>
      <c r="D1215" s="146">
        <v>0</v>
      </c>
      <c r="E1215" s="146">
        <v>2</v>
      </c>
      <c r="F1215" s="146">
        <v>3</v>
      </c>
      <c r="G1215" s="148">
        <f t="shared" si="39"/>
        <v>2</v>
      </c>
      <c r="H1215" s="148">
        <f t="shared" si="40"/>
        <v>3</v>
      </c>
      <c r="I1215" s="160"/>
    </row>
    <row r="1216" spans="1:9">
      <c r="A1216" s="186" t="s">
        <v>2571</v>
      </c>
      <c r="B1216" s="152" t="s">
        <v>2572</v>
      </c>
      <c r="C1216" s="146">
        <v>0</v>
      </c>
      <c r="D1216" s="146">
        <v>0</v>
      </c>
      <c r="E1216" s="146">
        <v>4</v>
      </c>
      <c r="F1216" s="146">
        <v>4</v>
      </c>
      <c r="G1216" s="148">
        <f t="shared" si="39"/>
        <v>4</v>
      </c>
      <c r="H1216" s="148">
        <f t="shared" si="40"/>
        <v>4</v>
      </c>
      <c r="I1216" s="160"/>
    </row>
    <row r="1217" spans="1:9">
      <c r="A1217" s="186" t="s">
        <v>2199</v>
      </c>
      <c r="B1217" s="152" t="s">
        <v>2200</v>
      </c>
      <c r="C1217" s="146">
        <v>0</v>
      </c>
      <c r="D1217" s="146">
        <v>0</v>
      </c>
      <c r="E1217" s="146">
        <v>3651</v>
      </c>
      <c r="F1217" s="146">
        <v>3464</v>
      </c>
      <c r="G1217" s="148">
        <f t="shared" si="39"/>
        <v>3651</v>
      </c>
      <c r="H1217" s="148">
        <f t="shared" si="40"/>
        <v>3464</v>
      </c>
      <c r="I1217" s="160"/>
    </row>
    <row r="1218" spans="1:9">
      <c r="A1218" s="184" t="s">
        <v>2201</v>
      </c>
      <c r="B1218" s="205" t="s">
        <v>2202</v>
      </c>
      <c r="C1218" s="146">
        <v>10107</v>
      </c>
      <c r="D1218" s="146">
        <v>10032</v>
      </c>
      <c r="E1218" s="146">
        <v>23279</v>
      </c>
      <c r="F1218" s="146">
        <v>22560</v>
      </c>
      <c r="G1218" s="148">
        <f t="shared" si="39"/>
        <v>33386</v>
      </c>
      <c r="H1218" s="148">
        <f t="shared" si="40"/>
        <v>32592</v>
      </c>
      <c r="I1218" s="160"/>
    </row>
    <row r="1219" spans="1:9" ht="24">
      <c r="A1219" s="184" t="s">
        <v>2203</v>
      </c>
      <c r="B1219" s="205" t="s">
        <v>2204</v>
      </c>
      <c r="C1219" s="146">
        <v>11255</v>
      </c>
      <c r="D1219" s="146">
        <v>11133</v>
      </c>
      <c r="E1219" s="146">
        <v>47180</v>
      </c>
      <c r="F1219" s="146">
        <v>46005</v>
      </c>
      <c r="G1219" s="148">
        <f t="shared" si="39"/>
        <v>58435</v>
      </c>
      <c r="H1219" s="148">
        <f t="shared" si="40"/>
        <v>57138</v>
      </c>
      <c r="I1219" s="160"/>
    </row>
    <row r="1220" spans="1:9">
      <c r="A1220" s="221" t="s">
        <v>3476</v>
      </c>
      <c r="B1220" s="152" t="s">
        <v>3477</v>
      </c>
      <c r="C1220" s="146">
        <v>0</v>
      </c>
      <c r="D1220" s="146">
        <v>0</v>
      </c>
      <c r="E1220" s="146">
        <v>0</v>
      </c>
      <c r="F1220" s="146">
        <v>1</v>
      </c>
      <c r="G1220" s="148">
        <f t="shared" si="39"/>
        <v>0</v>
      </c>
      <c r="H1220" s="148">
        <f t="shared" si="40"/>
        <v>1</v>
      </c>
      <c r="I1220" s="160"/>
    </row>
    <row r="1221" spans="1:9">
      <c r="A1221" s="186" t="s">
        <v>2205</v>
      </c>
      <c r="B1221" s="152" t="s">
        <v>2206</v>
      </c>
      <c r="C1221" s="146">
        <v>3</v>
      </c>
      <c r="D1221" s="146">
        <v>3</v>
      </c>
      <c r="E1221" s="146">
        <v>5507</v>
      </c>
      <c r="F1221" s="146">
        <v>5324</v>
      </c>
      <c r="G1221" s="148">
        <f t="shared" si="39"/>
        <v>5510</v>
      </c>
      <c r="H1221" s="148">
        <f t="shared" si="40"/>
        <v>5327</v>
      </c>
      <c r="I1221" s="160"/>
    </row>
    <row r="1222" spans="1:9">
      <c r="A1222" s="221" t="s">
        <v>2207</v>
      </c>
      <c r="B1222" s="152" t="s">
        <v>2208</v>
      </c>
      <c r="C1222" s="146">
        <v>0</v>
      </c>
      <c r="D1222" s="146">
        <v>0</v>
      </c>
      <c r="E1222" s="146">
        <v>0</v>
      </c>
      <c r="F1222" s="146">
        <v>1</v>
      </c>
      <c r="G1222" s="148">
        <f t="shared" si="39"/>
        <v>0</v>
      </c>
      <c r="H1222" s="148">
        <f t="shared" si="40"/>
        <v>1</v>
      </c>
      <c r="I1222" s="160"/>
    </row>
    <row r="1223" spans="1:9">
      <c r="A1223" s="221" t="s">
        <v>2239</v>
      </c>
      <c r="B1223" s="152" t="s">
        <v>2240</v>
      </c>
      <c r="C1223" s="146">
        <v>0</v>
      </c>
      <c r="D1223" s="146">
        <v>0</v>
      </c>
      <c r="E1223" s="146">
        <v>2</v>
      </c>
      <c r="F1223" s="146">
        <v>3</v>
      </c>
      <c r="G1223" s="148">
        <f t="shared" si="39"/>
        <v>2</v>
      </c>
      <c r="H1223" s="148">
        <f t="shared" si="40"/>
        <v>3</v>
      </c>
      <c r="I1223" s="160"/>
    </row>
    <row r="1224" spans="1:9">
      <c r="A1224" s="186" t="s">
        <v>2573</v>
      </c>
      <c r="B1224" s="152" t="s">
        <v>2574</v>
      </c>
      <c r="C1224" s="146">
        <v>372</v>
      </c>
      <c r="D1224" s="146">
        <v>380</v>
      </c>
      <c r="E1224" s="146">
        <v>404</v>
      </c>
      <c r="F1224" s="146">
        <v>420</v>
      </c>
      <c r="G1224" s="148">
        <f t="shared" si="39"/>
        <v>776</v>
      </c>
      <c r="H1224" s="148">
        <f t="shared" si="40"/>
        <v>800</v>
      </c>
      <c r="I1224" s="160"/>
    </row>
    <row r="1225" spans="1:9">
      <c r="A1225" s="221" t="s">
        <v>3969</v>
      </c>
      <c r="B1225" s="152" t="s">
        <v>3970</v>
      </c>
      <c r="C1225" s="146">
        <v>0</v>
      </c>
      <c r="D1225" s="146">
        <v>0</v>
      </c>
      <c r="E1225" s="146">
        <v>0</v>
      </c>
      <c r="F1225" s="146">
        <v>1</v>
      </c>
      <c r="G1225" s="148">
        <f t="shared" si="39"/>
        <v>0</v>
      </c>
      <c r="H1225" s="148">
        <f t="shared" si="40"/>
        <v>1</v>
      </c>
      <c r="I1225" s="160"/>
    </row>
    <row r="1226" spans="1:9">
      <c r="A1226" s="221" t="s">
        <v>5376</v>
      </c>
      <c r="B1226" s="152" t="s">
        <v>5377</v>
      </c>
      <c r="C1226" s="146">
        <v>0</v>
      </c>
      <c r="D1226" s="146">
        <v>0</v>
      </c>
      <c r="E1226" s="146">
        <v>2</v>
      </c>
      <c r="F1226" s="146">
        <v>3</v>
      </c>
      <c r="G1226" s="148">
        <f t="shared" si="39"/>
        <v>2</v>
      </c>
      <c r="H1226" s="148">
        <f t="shared" si="40"/>
        <v>3</v>
      </c>
      <c r="I1226" s="160"/>
    </row>
    <row r="1227" spans="1:9" ht="24">
      <c r="A1227" s="186" t="s">
        <v>2209</v>
      </c>
      <c r="B1227" s="152" t="s">
        <v>2210</v>
      </c>
      <c r="C1227" s="146">
        <v>11</v>
      </c>
      <c r="D1227" s="146">
        <v>9</v>
      </c>
      <c r="E1227" s="146">
        <v>1271</v>
      </c>
      <c r="F1227" s="146">
        <v>1304</v>
      </c>
      <c r="G1227" s="148">
        <f t="shared" si="39"/>
        <v>1282</v>
      </c>
      <c r="H1227" s="148">
        <f t="shared" si="40"/>
        <v>1313</v>
      </c>
      <c r="I1227" s="160"/>
    </row>
    <row r="1228" spans="1:9">
      <c r="A1228" s="221" t="s">
        <v>2575</v>
      </c>
      <c r="B1228" s="152" t="s">
        <v>2576</v>
      </c>
      <c r="C1228" s="146">
        <v>0</v>
      </c>
      <c r="D1228" s="146">
        <v>0</v>
      </c>
      <c r="E1228" s="146">
        <v>7</v>
      </c>
      <c r="F1228" s="146">
        <v>9</v>
      </c>
      <c r="G1228" s="148">
        <f t="shared" si="39"/>
        <v>7</v>
      </c>
      <c r="H1228" s="148">
        <f t="shared" si="40"/>
        <v>9</v>
      </c>
      <c r="I1228" s="160"/>
    </row>
    <row r="1229" spans="1:9">
      <c r="A1229" s="221" t="s">
        <v>2577</v>
      </c>
      <c r="B1229" s="152" t="s">
        <v>2578</v>
      </c>
      <c r="C1229" s="146">
        <v>0</v>
      </c>
      <c r="D1229" s="146">
        <v>0</v>
      </c>
      <c r="E1229" s="146">
        <v>4</v>
      </c>
      <c r="F1229" s="146">
        <v>5</v>
      </c>
      <c r="G1229" s="148">
        <f t="shared" si="39"/>
        <v>4</v>
      </c>
      <c r="H1229" s="148">
        <f t="shared" si="40"/>
        <v>5</v>
      </c>
      <c r="I1229" s="160"/>
    </row>
    <row r="1230" spans="1:9">
      <c r="A1230" s="221" t="s">
        <v>2579</v>
      </c>
      <c r="B1230" s="152" t="s">
        <v>2580</v>
      </c>
      <c r="C1230" s="146">
        <v>0</v>
      </c>
      <c r="D1230" s="146">
        <v>0</v>
      </c>
      <c r="E1230" s="146">
        <v>5</v>
      </c>
      <c r="F1230" s="146">
        <v>5</v>
      </c>
      <c r="G1230" s="148">
        <f t="shared" si="39"/>
        <v>5</v>
      </c>
      <c r="H1230" s="148">
        <f t="shared" si="40"/>
        <v>5</v>
      </c>
      <c r="I1230" s="160"/>
    </row>
    <row r="1231" spans="1:9" ht="24">
      <c r="A1231" s="221" t="s">
        <v>2581</v>
      </c>
      <c r="B1231" s="152" t="s">
        <v>2582</v>
      </c>
      <c r="C1231" s="146">
        <v>0</v>
      </c>
      <c r="D1231" s="146">
        <v>0</v>
      </c>
      <c r="E1231" s="146">
        <v>7</v>
      </c>
      <c r="F1231" s="146">
        <v>7</v>
      </c>
      <c r="G1231" s="148">
        <f t="shared" si="39"/>
        <v>7</v>
      </c>
      <c r="H1231" s="148">
        <f t="shared" si="40"/>
        <v>7</v>
      </c>
      <c r="I1231" s="160"/>
    </row>
    <row r="1232" spans="1:9">
      <c r="A1232" s="186" t="s">
        <v>3207</v>
      </c>
      <c r="B1232" s="152" t="s">
        <v>3208</v>
      </c>
      <c r="C1232" s="146">
        <v>0</v>
      </c>
      <c r="D1232" s="146">
        <v>0</v>
      </c>
      <c r="E1232" s="146">
        <v>0</v>
      </c>
      <c r="F1232" s="146">
        <v>1</v>
      </c>
      <c r="G1232" s="148">
        <f t="shared" si="39"/>
        <v>0</v>
      </c>
      <c r="H1232" s="148">
        <f t="shared" si="40"/>
        <v>1</v>
      </c>
      <c r="I1232" s="160"/>
    </row>
    <row r="1233" spans="1:9">
      <c r="A1233" s="221" t="s">
        <v>2241</v>
      </c>
      <c r="B1233" s="152" t="s">
        <v>2242</v>
      </c>
      <c r="C1233" s="146">
        <v>0</v>
      </c>
      <c r="D1233" s="146">
        <v>0</v>
      </c>
      <c r="E1233" s="146">
        <v>0</v>
      </c>
      <c r="F1233" s="146">
        <v>1</v>
      </c>
      <c r="G1233" s="148">
        <f t="shared" si="39"/>
        <v>0</v>
      </c>
      <c r="H1233" s="148">
        <f t="shared" si="40"/>
        <v>1</v>
      </c>
      <c r="I1233" s="160"/>
    </row>
    <row r="1234" spans="1:9">
      <c r="A1234" s="221" t="s">
        <v>2211</v>
      </c>
      <c r="B1234" s="152" t="s">
        <v>2212</v>
      </c>
      <c r="C1234" s="146">
        <v>0</v>
      </c>
      <c r="D1234" s="146">
        <v>0</v>
      </c>
      <c r="E1234" s="146">
        <v>11</v>
      </c>
      <c r="F1234" s="146">
        <v>13</v>
      </c>
      <c r="G1234" s="148">
        <f t="shared" si="39"/>
        <v>11</v>
      </c>
      <c r="H1234" s="148">
        <f t="shared" si="40"/>
        <v>13</v>
      </c>
      <c r="I1234" s="160"/>
    </row>
    <row r="1235" spans="1:9">
      <c r="A1235" s="221" t="s">
        <v>2583</v>
      </c>
      <c r="B1235" s="152" t="s">
        <v>2584</v>
      </c>
      <c r="C1235" s="146">
        <v>0</v>
      </c>
      <c r="D1235" s="146">
        <v>0</v>
      </c>
      <c r="E1235" s="146">
        <v>0</v>
      </c>
      <c r="F1235" s="146">
        <v>1</v>
      </c>
      <c r="G1235" s="148">
        <f t="shared" si="39"/>
        <v>0</v>
      </c>
      <c r="H1235" s="148">
        <f t="shared" si="40"/>
        <v>1</v>
      </c>
      <c r="I1235" s="160"/>
    </row>
    <row r="1236" spans="1:9">
      <c r="A1236" s="221" t="s">
        <v>2213</v>
      </c>
      <c r="B1236" s="152" t="s">
        <v>2214</v>
      </c>
      <c r="C1236" s="146">
        <v>0</v>
      </c>
      <c r="D1236" s="146">
        <v>0</v>
      </c>
      <c r="E1236" s="146">
        <v>0</v>
      </c>
      <c r="F1236" s="146">
        <v>1</v>
      </c>
      <c r="G1236" s="148">
        <f t="shared" si="39"/>
        <v>0</v>
      </c>
      <c r="H1236" s="148">
        <f t="shared" si="40"/>
        <v>1</v>
      </c>
      <c r="I1236" s="160"/>
    </row>
    <row r="1237" spans="1:9">
      <c r="A1237" s="221" t="s">
        <v>3478</v>
      </c>
      <c r="B1237" s="152" t="s">
        <v>3479</v>
      </c>
      <c r="C1237" s="146">
        <v>0</v>
      </c>
      <c r="D1237" s="146">
        <v>0</v>
      </c>
      <c r="E1237" s="146">
        <v>4</v>
      </c>
      <c r="F1237" s="146">
        <v>5</v>
      </c>
      <c r="G1237" s="148">
        <f t="shared" si="39"/>
        <v>4</v>
      </c>
      <c r="H1237" s="148">
        <f t="shared" si="40"/>
        <v>5</v>
      </c>
      <c r="I1237" s="160"/>
    </row>
    <row r="1238" spans="1:9" ht="24">
      <c r="A1238" s="221" t="s">
        <v>2215</v>
      </c>
      <c r="B1238" s="152" t="s">
        <v>2216</v>
      </c>
      <c r="C1238" s="146">
        <v>127</v>
      </c>
      <c r="D1238" s="146">
        <v>135</v>
      </c>
      <c r="E1238" s="146">
        <v>2585</v>
      </c>
      <c r="F1238" s="146">
        <v>2677</v>
      </c>
      <c r="G1238" s="148">
        <f t="shared" si="39"/>
        <v>2712</v>
      </c>
      <c r="H1238" s="148">
        <f t="shared" si="40"/>
        <v>2812</v>
      </c>
      <c r="I1238" s="160"/>
    </row>
    <row r="1239" spans="1:9">
      <c r="A1239" s="221" t="s">
        <v>3480</v>
      </c>
      <c r="B1239" s="152" t="s">
        <v>3481</v>
      </c>
      <c r="C1239" s="146">
        <v>1</v>
      </c>
      <c r="D1239" s="146">
        <v>1</v>
      </c>
      <c r="E1239" s="146">
        <v>0</v>
      </c>
      <c r="F1239" s="146">
        <v>1</v>
      </c>
      <c r="G1239" s="148">
        <f t="shared" si="39"/>
        <v>1</v>
      </c>
      <c r="H1239" s="148">
        <f t="shared" si="40"/>
        <v>2</v>
      </c>
      <c r="I1239" s="160"/>
    </row>
    <row r="1240" spans="1:9">
      <c r="A1240" s="185" t="s">
        <v>2585</v>
      </c>
      <c r="B1240" s="154" t="s">
        <v>2586</v>
      </c>
      <c r="C1240" s="146">
        <v>0</v>
      </c>
      <c r="D1240" s="146">
        <v>0</v>
      </c>
      <c r="E1240" s="146">
        <v>1</v>
      </c>
      <c r="F1240" s="146">
        <v>1</v>
      </c>
      <c r="G1240" s="148">
        <f t="shared" si="39"/>
        <v>1</v>
      </c>
      <c r="H1240" s="148">
        <f t="shared" si="40"/>
        <v>1</v>
      </c>
      <c r="I1240" s="160"/>
    </row>
    <row r="1241" spans="1:9" ht="24">
      <c r="A1241" s="184" t="s">
        <v>2587</v>
      </c>
      <c r="B1241" s="205" t="s">
        <v>2588</v>
      </c>
      <c r="C1241" s="146">
        <v>935</v>
      </c>
      <c r="D1241" s="146">
        <v>899</v>
      </c>
      <c r="E1241" s="146">
        <v>8297</v>
      </c>
      <c r="F1241" s="146">
        <v>7893</v>
      </c>
      <c r="G1241" s="148">
        <f t="shared" si="39"/>
        <v>9232</v>
      </c>
      <c r="H1241" s="148">
        <f t="shared" si="40"/>
        <v>8792</v>
      </c>
      <c r="I1241" s="160"/>
    </row>
    <row r="1242" spans="1:9">
      <c r="A1242" s="184" t="s">
        <v>7097</v>
      </c>
      <c r="B1242" s="145" t="s">
        <v>7098</v>
      </c>
      <c r="C1242" s="146">
        <v>0</v>
      </c>
      <c r="D1242" s="146">
        <v>0</v>
      </c>
      <c r="E1242" s="146">
        <v>0</v>
      </c>
      <c r="F1242" s="146">
        <v>1</v>
      </c>
      <c r="G1242" s="148">
        <f t="shared" si="39"/>
        <v>0</v>
      </c>
      <c r="H1242" s="148">
        <f t="shared" si="40"/>
        <v>1</v>
      </c>
      <c r="I1242" s="160"/>
    </row>
    <row r="1243" spans="1:9">
      <c r="A1243" s="185" t="s">
        <v>5404</v>
      </c>
      <c r="B1243" s="154" t="s">
        <v>5405</v>
      </c>
      <c r="C1243" s="146">
        <v>0</v>
      </c>
      <c r="D1243" s="146">
        <v>0</v>
      </c>
      <c r="E1243" s="146">
        <v>0</v>
      </c>
      <c r="F1243" s="146">
        <v>1</v>
      </c>
      <c r="G1243" s="148">
        <f t="shared" si="39"/>
        <v>0</v>
      </c>
      <c r="H1243" s="148">
        <f t="shared" si="40"/>
        <v>1</v>
      </c>
      <c r="I1243" s="160"/>
    </row>
    <row r="1244" spans="1:9">
      <c r="A1244" s="184" t="s">
        <v>5406</v>
      </c>
      <c r="B1244" s="205" t="s">
        <v>5407</v>
      </c>
      <c r="C1244" s="146">
        <v>0</v>
      </c>
      <c r="D1244" s="146">
        <v>0</v>
      </c>
      <c r="E1244" s="146">
        <v>0</v>
      </c>
      <c r="F1244" s="146">
        <v>1</v>
      </c>
      <c r="G1244" s="148">
        <f t="shared" si="39"/>
        <v>0</v>
      </c>
      <c r="H1244" s="148">
        <f t="shared" si="40"/>
        <v>1</v>
      </c>
      <c r="I1244" s="160"/>
    </row>
    <row r="1245" spans="1:9">
      <c r="A1245" s="184" t="s">
        <v>2589</v>
      </c>
      <c r="B1245" s="205" t="s">
        <v>2590</v>
      </c>
      <c r="C1245" s="146">
        <v>0</v>
      </c>
      <c r="D1245" s="146">
        <v>0</v>
      </c>
      <c r="E1245" s="146">
        <v>0</v>
      </c>
      <c r="F1245" s="146">
        <v>1</v>
      </c>
      <c r="G1245" s="148">
        <f t="shared" si="39"/>
        <v>0</v>
      </c>
      <c r="H1245" s="148">
        <f t="shared" si="40"/>
        <v>1</v>
      </c>
      <c r="I1245" s="160"/>
    </row>
    <row r="1246" spans="1:9">
      <c r="A1246" s="184" t="s">
        <v>2591</v>
      </c>
      <c r="B1246" s="205" t="s">
        <v>2592</v>
      </c>
      <c r="C1246" s="146">
        <v>0</v>
      </c>
      <c r="D1246" s="146">
        <v>0</v>
      </c>
      <c r="E1246" s="146">
        <v>2306</v>
      </c>
      <c r="F1246" s="146">
        <v>2172</v>
      </c>
      <c r="G1246" s="148">
        <f t="shared" si="39"/>
        <v>2306</v>
      </c>
      <c r="H1246" s="148">
        <f t="shared" si="40"/>
        <v>2172</v>
      </c>
      <c r="I1246" s="160"/>
    </row>
    <row r="1247" spans="1:9" ht="24">
      <c r="A1247" s="184" t="s">
        <v>2593</v>
      </c>
      <c r="B1247" s="205" t="s">
        <v>2594</v>
      </c>
      <c r="C1247" s="146">
        <v>0</v>
      </c>
      <c r="D1247" s="146">
        <v>0</v>
      </c>
      <c r="E1247" s="146">
        <v>2678</v>
      </c>
      <c r="F1247" s="146">
        <v>2591</v>
      </c>
      <c r="G1247" s="148">
        <f t="shared" si="39"/>
        <v>2678</v>
      </c>
      <c r="H1247" s="148">
        <f t="shared" si="40"/>
        <v>2591</v>
      </c>
      <c r="I1247" s="160"/>
    </row>
    <row r="1248" spans="1:9">
      <c r="A1248" s="221" t="s">
        <v>3170</v>
      </c>
      <c r="B1248" s="152" t="s">
        <v>3171</v>
      </c>
      <c r="C1248" s="146">
        <v>0</v>
      </c>
      <c r="D1248" s="146">
        <v>0</v>
      </c>
      <c r="E1248" s="146">
        <v>0</v>
      </c>
      <c r="F1248" s="146">
        <v>1</v>
      </c>
      <c r="G1248" s="148">
        <f t="shared" si="39"/>
        <v>0</v>
      </c>
      <c r="H1248" s="148">
        <f t="shared" si="40"/>
        <v>1</v>
      </c>
      <c r="I1248" s="160"/>
    </row>
    <row r="1249" spans="1:9">
      <c r="A1249" s="221" t="s">
        <v>2965</v>
      </c>
      <c r="B1249" s="152" t="s">
        <v>2966</v>
      </c>
      <c r="C1249" s="146">
        <v>0</v>
      </c>
      <c r="D1249" s="146">
        <v>0</v>
      </c>
      <c r="E1249" s="146">
        <v>2</v>
      </c>
      <c r="F1249" s="146">
        <v>3</v>
      </c>
      <c r="G1249" s="148">
        <f t="shared" si="39"/>
        <v>2</v>
      </c>
      <c r="H1249" s="148">
        <f t="shared" si="40"/>
        <v>3</v>
      </c>
      <c r="I1249" s="160"/>
    </row>
    <row r="1250" spans="1:9" ht="24">
      <c r="A1250" s="185" t="s">
        <v>3176</v>
      </c>
      <c r="B1250" s="154" t="s">
        <v>3177</v>
      </c>
      <c r="C1250" s="146">
        <v>0</v>
      </c>
      <c r="D1250" s="146">
        <v>0</v>
      </c>
      <c r="E1250" s="146">
        <v>0</v>
      </c>
      <c r="F1250" s="146">
        <v>1</v>
      </c>
      <c r="G1250" s="148">
        <f t="shared" si="39"/>
        <v>0</v>
      </c>
      <c r="H1250" s="148">
        <f t="shared" si="40"/>
        <v>1</v>
      </c>
      <c r="I1250" s="160"/>
    </row>
    <row r="1251" spans="1:9" ht="24">
      <c r="A1251" s="185" t="s">
        <v>3178</v>
      </c>
      <c r="B1251" s="154" t="s">
        <v>3179</v>
      </c>
      <c r="C1251" s="146">
        <v>0</v>
      </c>
      <c r="D1251" s="146">
        <v>0</v>
      </c>
      <c r="E1251" s="146">
        <v>0</v>
      </c>
      <c r="F1251" s="146">
        <v>1</v>
      </c>
      <c r="G1251" s="148">
        <f t="shared" si="39"/>
        <v>0</v>
      </c>
      <c r="H1251" s="148">
        <f t="shared" si="40"/>
        <v>1</v>
      </c>
      <c r="I1251" s="160"/>
    </row>
    <row r="1252" spans="1:9">
      <c r="A1252" s="222" t="s">
        <v>2971</v>
      </c>
      <c r="B1252" s="205" t="s">
        <v>2972</v>
      </c>
      <c r="C1252" s="146">
        <v>1</v>
      </c>
      <c r="D1252" s="146">
        <v>1</v>
      </c>
      <c r="E1252" s="146">
        <v>2</v>
      </c>
      <c r="F1252" s="146">
        <v>3</v>
      </c>
      <c r="G1252" s="148">
        <f t="shared" si="39"/>
        <v>3</v>
      </c>
      <c r="H1252" s="148">
        <f t="shared" si="40"/>
        <v>4</v>
      </c>
      <c r="I1252" s="160"/>
    </row>
    <row r="1253" spans="1:9">
      <c r="A1253" s="185" t="s">
        <v>3180</v>
      </c>
      <c r="B1253" s="154" t="s">
        <v>3181</v>
      </c>
      <c r="C1253" s="146">
        <v>0</v>
      </c>
      <c r="D1253" s="146">
        <v>0</v>
      </c>
      <c r="E1253" s="146">
        <v>6</v>
      </c>
      <c r="F1253" s="146">
        <v>5</v>
      </c>
      <c r="G1253" s="148">
        <f t="shared" si="39"/>
        <v>6</v>
      </c>
      <c r="H1253" s="148">
        <f t="shared" si="40"/>
        <v>5</v>
      </c>
      <c r="I1253" s="160"/>
    </row>
    <row r="1254" spans="1:9" ht="24">
      <c r="A1254" s="185" t="s">
        <v>3039</v>
      </c>
      <c r="B1254" s="154" t="s">
        <v>3040</v>
      </c>
      <c r="C1254" s="146">
        <v>0</v>
      </c>
      <c r="D1254" s="146">
        <v>0</v>
      </c>
      <c r="E1254" s="146">
        <v>0</v>
      </c>
      <c r="F1254" s="146">
        <v>1</v>
      </c>
      <c r="G1254" s="148">
        <f t="shared" si="39"/>
        <v>0</v>
      </c>
      <c r="H1254" s="148">
        <f t="shared" si="40"/>
        <v>1</v>
      </c>
      <c r="I1254" s="160"/>
    </row>
    <row r="1255" spans="1:9" ht="24">
      <c r="A1255" s="185" t="s">
        <v>7101</v>
      </c>
      <c r="B1255" s="154" t="s">
        <v>7102</v>
      </c>
      <c r="C1255" s="146">
        <v>0</v>
      </c>
      <c r="D1255" s="146">
        <v>0</v>
      </c>
      <c r="E1255" s="146">
        <v>0</v>
      </c>
      <c r="F1255" s="146">
        <v>1</v>
      </c>
      <c r="G1255" s="148">
        <f t="shared" si="39"/>
        <v>0</v>
      </c>
      <c r="H1255" s="148">
        <f t="shared" si="40"/>
        <v>1</v>
      </c>
      <c r="I1255" s="160"/>
    </row>
    <row r="1256" spans="1:9" ht="24">
      <c r="A1256" s="221" t="s">
        <v>6491</v>
      </c>
      <c r="B1256" s="152" t="s">
        <v>6492</v>
      </c>
      <c r="C1256" s="146">
        <v>0</v>
      </c>
      <c r="D1256" s="146">
        <v>0</v>
      </c>
      <c r="E1256" s="146">
        <v>0</v>
      </c>
      <c r="F1256" s="146">
        <v>1</v>
      </c>
      <c r="G1256" s="148">
        <f t="shared" si="39"/>
        <v>0</v>
      </c>
      <c r="H1256" s="148">
        <f t="shared" si="40"/>
        <v>1</v>
      </c>
      <c r="I1256" s="160"/>
    </row>
    <row r="1257" spans="1:9" ht="24">
      <c r="A1257" s="221" t="s">
        <v>6503</v>
      </c>
      <c r="B1257" s="152" t="s">
        <v>6504</v>
      </c>
      <c r="C1257" s="146">
        <v>0</v>
      </c>
      <c r="D1257" s="146">
        <v>0</v>
      </c>
      <c r="E1257" s="146">
        <v>0</v>
      </c>
      <c r="F1257" s="146">
        <v>1</v>
      </c>
      <c r="G1257" s="148">
        <f t="shared" si="39"/>
        <v>0</v>
      </c>
      <c r="H1257" s="148">
        <f t="shared" si="40"/>
        <v>1</v>
      </c>
      <c r="I1257" s="160"/>
    </row>
    <row r="1258" spans="1:9" ht="24">
      <c r="A1258" s="185" t="s">
        <v>6515</v>
      </c>
      <c r="B1258" s="154" t="s">
        <v>6516</v>
      </c>
      <c r="C1258" s="146">
        <v>0</v>
      </c>
      <c r="D1258" s="146">
        <v>0</v>
      </c>
      <c r="E1258" s="146">
        <v>0</v>
      </c>
      <c r="F1258" s="146">
        <v>1</v>
      </c>
      <c r="G1258" s="148">
        <f t="shared" si="39"/>
        <v>0</v>
      </c>
      <c r="H1258" s="148">
        <f t="shared" si="40"/>
        <v>1</v>
      </c>
      <c r="I1258" s="160"/>
    </row>
    <row r="1259" spans="1:9" ht="24">
      <c r="A1259" s="221" t="s">
        <v>6523</v>
      </c>
      <c r="B1259" s="152" t="s">
        <v>6524</v>
      </c>
      <c r="C1259" s="146">
        <v>0</v>
      </c>
      <c r="D1259" s="146">
        <v>0</v>
      </c>
      <c r="E1259" s="146">
        <v>0</v>
      </c>
      <c r="F1259" s="146">
        <v>1</v>
      </c>
      <c r="G1259" s="148">
        <f t="shared" si="39"/>
        <v>0</v>
      </c>
      <c r="H1259" s="148">
        <f t="shared" si="40"/>
        <v>1</v>
      </c>
      <c r="I1259" s="160"/>
    </row>
    <row r="1260" spans="1:9" ht="24">
      <c r="A1260" s="221" t="s">
        <v>6533</v>
      </c>
      <c r="B1260" s="152" t="s">
        <v>6534</v>
      </c>
      <c r="C1260" s="146">
        <v>0</v>
      </c>
      <c r="D1260" s="146">
        <v>0</v>
      </c>
      <c r="E1260" s="146">
        <v>0</v>
      </c>
      <c r="F1260" s="146">
        <v>1</v>
      </c>
      <c r="G1260" s="148">
        <f t="shared" si="39"/>
        <v>0</v>
      </c>
      <c r="H1260" s="148">
        <f t="shared" si="40"/>
        <v>1</v>
      </c>
      <c r="I1260" s="160"/>
    </row>
    <row r="1261" spans="1:9" ht="24">
      <c r="A1261" s="221" t="s">
        <v>6200</v>
      </c>
      <c r="B1261" s="152" t="s">
        <v>6201</v>
      </c>
      <c r="C1261" s="146">
        <v>0</v>
      </c>
      <c r="D1261" s="146">
        <v>0</v>
      </c>
      <c r="E1261" s="146">
        <v>0</v>
      </c>
      <c r="F1261" s="146">
        <v>1</v>
      </c>
      <c r="G1261" s="148">
        <f t="shared" si="39"/>
        <v>0</v>
      </c>
      <c r="H1261" s="148">
        <f t="shared" si="40"/>
        <v>1</v>
      </c>
      <c r="I1261" s="160"/>
    </row>
    <row r="1262" spans="1:9" ht="24">
      <c r="A1262" s="221" t="s">
        <v>6204</v>
      </c>
      <c r="B1262" s="152" t="s">
        <v>6205</v>
      </c>
      <c r="C1262" s="146">
        <v>0</v>
      </c>
      <c r="D1262" s="146">
        <v>0</v>
      </c>
      <c r="E1262" s="146">
        <v>0</v>
      </c>
      <c r="F1262" s="146">
        <v>1</v>
      </c>
      <c r="G1262" s="148">
        <f t="shared" si="39"/>
        <v>0</v>
      </c>
      <c r="H1262" s="148">
        <f t="shared" si="40"/>
        <v>1</v>
      </c>
      <c r="I1262" s="160"/>
    </row>
    <row r="1263" spans="1:9" ht="24">
      <c r="A1263" s="221" t="s">
        <v>6208</v>
      </c>
      <c r="B1263" s="152" t="s">
        <v>6209</v>
      </c>
      <c r="C1263" s="146">
        <v>0</v>
      </c>
      <c r="D1263" s="146">
        <v>0</v>
      </c>
      <c r="E1263" s="146">
        <v>0</v>
      </c>
      <c r="F1263" s="146">
        <v>1</v>
      </c>
      <c r="G1263" s="148">
        <f t="shared" si="39"/>
        <v>0</v>
      </c>
      <c r="H1263" s="148">
        <f t="shared" si="40"/>
        <v>1</v>
      </c>
      <c r="I1263" s="160"/>
    </row>
    <row r="1264" spans="1:9" ht="24">
      <c r="A1264" s="221" t="s">
        <v>6222</v>
      </c>
      <c r="B1264" s="152" t="s">
        <v>6223</v>
      </c>
      <c r="C1264" s="146">
        <v>0</v>
      </c>
      <c r="D1264" s="146">
        <v>0</v>
      </c>
      <c r="E1264" s="146">
        <v>1</v>
      </c>
      <c r="F1264" s="146">
        <v>1</v>
      </c>
      <c r="G1264" s="148">
        <f t="shared" si="39"/>
        <v>1</v>
      </c>
      <c r="H1264" s="148">
        <f t="shared" si="40"/>
        <v>1</v>
      </c>
      <c r="I1264" s="160"/>
    </row>
    <row r="1265" spans="1:9">
      <c r="A1265" s="223" t="s">
        <v>2595</v>
      </c>
      <c r="B1265" s="205" t="s">
        <v>2596</v>
      </c>
      <c r="C1265" s="146">
        <v>61795</v>
      </c>
      <c r="D1265" s="146">
        <v>61336</v>
      </c>
      <c r="E1265" s="146">
        <v>18799</v>
      </c>
      <c r="F1265" s="146">
        <v>18737</v>
      </c>
      <c r="G1265" s="148">
        <f t="shared" si="39"/>
        <v>80594</v>
      </c>
      <c r="H1265" s="148">
        <f t="shared" si="40"/>
        <v>80073</v>
      </c>
      <c r="I1265" s="160"/>
    </row>
    <row r="1266" spans="1:9">
      <c r="A1266" s="223" t="s">
        <v>2597</v>
      </c>
      <c r="B1266" s="152" t="s">
        <v>2598</v>
      </c>
      <c r="C1266" s="146">
        <v>0</v>
      </c>
      <c r="D1266" s="146">
        <v>0</v>
      </c>
      <c r="E1266" s="146">
        <v>1</v>
      </c>
      <c r="F1266" s="146">
        <v>1</v>
      </c>
      <c r="G1266" s="148">
        <f t="shared" si="39"/>
        <v>1</v>
      </c>
      <c r="H1266" s="148">
        <f t="shared" si="40"/>
        <v>1</v>
      </c>
      <c r="I1266" s="160"/>
    </row>
    <row r="1267" spans="1:9" ht="24">
      <c r="A1267" s="185" t="s">
        <v>6252</v>
      </c>
      <c r="B1267" s="154" t="s">
        <v>6253</v>
      </c>
      <c r="C1267" s="146">
        <v>0</v>
      </c>
      <c r="D1267" s="146">
        <v>0</v>
      </c>
      <c r="E1267" s="146">
        <v>0</v>
      </c>
      <c r="F1267" s="146">
        <v>1</v>
      </c>
      <c r="G1267" s="148">
        <f t="shared" si="39"/>
        <v>0</v>
      </c>
      <c r="H1267" s="148">
        <f t="shared" si="40"/>
        <v>1</v>
      </c>
      <c r="I1267" s="160"/>
    </row>
    <row r="1268" spans="1:9">
      <c r="A1268" s="108" t="s">
        <v>3058</v>
      </c>
      <c r="B1268" s="109" t="s">
        <v>3059</v>
      </c>
      <c r="C1268" s="146">
        <v>0</v>
      </c>
      <c r="D1268" s="146">
        <v>0</v>
      </c>
      <c r="E1268" s="146">
        <v>1</v>
      </c>
      <c r="F1268" s="146">
        <v>1</v>
      </c>
      <c r="G1268" s="148">
        <f t="shared" si="39"/>
        <v>1</v>
      </c>
      <c r="H1268" s="148">
        <f t="shared" si="40"/>
        <v>1</v>
      </c>
      <c r="I1268" s="160"/>
    </row>
    <row r="1269" spans="1:9">
      <c r="A1269" s="108" t="s">
        <v>3062</v>
      </c>
      <c r="B1269" s="109" t="s">
        <v>3063</v>
      </c>
      <c r="C1269" s="146">
        <v>0</v>
      </c>
      <c r="D1269" s="146">
        <v>0</v>
      </c>
      <c r="E1269" s="146">
        <v>2</v>
      </c>
      <c r="F1269" s="146">
        <v>1</v>
      </c>
      <c r="G1269" s="148">
        <f t="shared" si="39"/>
        <v>2</v>
      </c>
      <c r="H1269" s="148">
        <f t="shared" si="40"/>
        <v>1</v>
      </c>
      <c r="I1269" s="160"/>
    </row>
    <row r="1270" spans="1:9">
      <c r="A1270" s="108" t="s">
        <v>6036</v>
      </c>
      <c r="B1270" s="109" t="s">
        <v>6037</v>
      </c>
      <c r="C1270" s="146">
        <v>0</v>
      </c>
      <c r="D1270" s="146">
        <v>0</v>
      </c>
      <c r="E1270" s="146">
        <v>4</v>
      </c>
      <c r="F1270" s="146">
        <v>5</v>
      </c>
      <c r="G1270" s="148">
        <f t="shared" si="39"/>
        <v>4</v>
      </c>
      <c r="H1270" s="148">
        <f t="shared" si="40"/>
        <v>5</v>
      </c>
      <c r="I1270" s="160"/>
    </row>
    <row r="1271" spans="1:9">
      <c r="A1271" s="108" t="s">
        <v>4946</v>
      </c>
      <c r="B1271" s="109" t="s">
        <v>4947</v>
      </c>
      <c r="C1271" s="146">
        <v>0</v>
      </c>
      <c r="D1271" s="146">
        <v>0</v>
      </c>
      <c r="E1271" s="146">
        <v>3</v>
      </c>
      <c r="F1271" s="146">
        <v>1</v>
      </c>
      <c r="G1271" s="148">
        <f t="shared" si="39"/>
        <v>3</v>
      </c>
      <c r="H1271" s="148">
        <f t="shared" si="40"/>
        <v>1</v>
      </c>
      <c r="I1271" s="160"/>
    </row>
    <row r="1272" spans="1:9">
      <c r="A1272" s="108" t="s">
        <v>6738</v>
      </c>
      <c r="B1272" s="109" t="s">
        <v>6739</v>
      </c>
      <c r="C1272" s="146">
        <v>0</v>
      </c>
      <c r="D1272" s="146">
        <v>0</v>
      </c>
      <c r="E1272" s="146">
        <v>2</v>
      </c>
      <c r="F1272" s="146">
        <v>3</v>
      </c>
      <c r="G1272" s="148">
        <f t="shared" si="39"/>
        <v>2</v>
      </c>
      <c r="H1272" s="148">
        <f t="shared" si="40"/>
        <v>3</v>
      </c>
      <c r="I1272" s="160"/>
    </row>
    <row r="1273" spans="1:9">
      <c r="A1273" s="108" t="s">
        <v>2317</v>
      </c>
      <c r="B1273" s="109" t="s">
        <v>2318</v>
      </c>
      <c r="C1273" s="146">
        <v>0</v>
      </c>
      <c r="D1273" s="146">
        <v>0</v>
      </c>
      <c r="E1273" s="146">
        <v>1</v>
      </c>
      <c r="F1273" s="146">
        <v>1</v>
      </c>
      <c r="G1273" s="148">
        <f t="shared" si="39"/>
        <v>1</v>
      </c>
      <c r="H1273" s="148">
        <f t="shared" si="40"/>
        <v>1</v>
      </c>
      <c r="I1273" s="160"/>
    </row>
    <row r="1274" spans="1:9">
      <c r="A1274" s="108" t="s">
        <v>2601</v>
      </c>
      <c r="B1274" s="109" t="s">
        <v>2602</v>
      </c>
      <c r="C1274" s="146">
        <v>0</v>
      </c>
      <c r="D1274" s="146">
        <v>0</v>
      </c>
      <c r="E1274" s="146">
        <v>3</v>
      </c>
      <c r="F1274" s="146">
        <v>4</v>
      </c>
      <c r="G1274" s="148">
        <f t="shared" si="39"/>
        <v>3</v>
      </c>
      <c r="H1274" s="148">
        <f t="shared" si="40"/>
        <v>4</v>
      </c>
      <c r="I1274" s="160"/>
    </row>
    <row r="1275" spans="1:9">
      <c r="A1275" s="108" t="s">
        <v>4934</v>
      </c>
      <c r="B1275" s="109" t="s">
        <v>4935</v>
      </c>
      <c r="C1275" s="146">
        <v>0</v>
      </c>
      <c r="D1275" s="146">
        <v>0</v>
      </c>
      <c r="E1275" s="146">
        <v>2</v>
      </c>
      <c r="F1275" s="146">
        <v>3</v>
      </c>
      <c r="G1275" s="148">
        <f t="shared" si="39"/>
        <v>2</v>
      </c>
      <c r="H1275" s="148">
        <f t="shared" si="40"/>
        <v>3</v>
      </c>
      <c r="I1275" s="160"/>
    </row>
    <row r="1276" spans="1:9">
      <c r="A1276" s="108" t="s">
        <v>2623</v>
      </c>
      <c r="B1276" s="109" t="s">
        <v>2624</v>
      </c>
      <c r="C1276" s="146">
        <v>0</v>
      </c>
      <c r="D1276" s="146">
        <v>0</v>
      </c>
      <c r="E1276" s="146">
        <v>3</v>
      </c>
      <c r="F1276" s="146">
        <v>4</v>
      </c>
      <c r="G1276" s="148">
        <f t="shared" si="39"/>
        <v>3</v>
      </c>
      <c r="H1276" s="148">
        <f t="shared" si="40"/>
        <v>4</v>
      </c>
      <c r="I1276" s="160"/>
    </row>
    <row r="1277" spans="1:9">
      <c r="A1277" s="108" t="s">
        <v>5778</v>
      </c>
      <c r="B1277" s="109" t="s">
        <v>5779</v>
      </c>
      <c r="C1277" s="146">
        <v>0</v>
      </c>
      <c r="D1277" s="146">
        <v>0</v>
      </c>
      <c r="E1277" s="146">
        <v>1</v>
      </c>
      <c r="F1277" s="146">
        <v>1</v>
      </c>
      <c r="G1277" s="148">
        <f t="shared" ref="G1277:G1316" si="41">C1277+E1277</f>
        <v>1</v>
      </c>
      <c r="H1277" s="148">
        <f t="shared" ref="H1277:H1316" si="42">D1277+F1277</f>
        <v>1</v>
      </c>
      <c r="I1277" s="160"/>
    </row>
    <row r="1278" spans="1:9">
      <c r="A1278" s="108" t="s">
        <v>3086</v>
      </c>
      <c r="B1278" s="109" t="s">
        <v>3087</v>
      </c>
      <c r="C1278" s="146">
        <v>0</v>
      </c>
      <c r="D1278" s="146">
        <v>0</v>
      </c>
      <c r="E1278" s="146">
        <v>2</v>
      </c>
      <c r="F1278" s="146">
        <v>3</v>
      </c>
      <c r="G1278" s="148">
        <f t="shared" si="41"/>
        <v>2</v>
      </c>
      <c r="H1278" s="148">
        <f t="shared" si="42"/>
        <v>3</v>
      </c>
      <c r="I1278" s="160"/>
    </row>
    <row r="1279" spans="1:9">
      <c r="A1279" s="108" t="s">
        <v>2981</v>
      </c>
      <c r="B1279" s="109" t="s">
        <v>2982</v>
      </c>
      <c r="C1279" s="146">
        <v>2</v>
      </c>
      <c r="D1279" s="146">
        <v>3</v>
      </c>
      <c r="E1279" s="146">
        <v>4</v>
      </c>
      <c r="F1279" s="146">
        <v>5</v>
      </c>
      <c r="G1279" s="148">
        <f t="shared" si="41"/>
        <v>6</v>
      </c>
      <c r="H1279" s="148">
        <f t="shared" si="42"/>
        <v>8</v>
      </c>
      <c r="I1279" s="160"/>
    </row>
    <row r="1280" spans="1:9">
      <c r="A1280" s="108" t="s">
        <v>2651</v>
      </c>
      <c r="B1280" s="109" t="s">
        <v>2652</v>
      </c>
      <c r="C1280" s="146">
        <v>0</v>
      </c>
      <c r="D1280" s="146">
        <v>0</v>
      </c>
      <c r="E1280" s="146">
        <v>1</v>
      </c>
      <c r="F1280" s="146">
        <v>1</v>
      </c>
      <c r="G1280" s="148">
        <f t="shared" si="41"/>
        <v>1</v>
      </c>
      <c r="H1280" s="148">
        <f t="shared" si="42"/>
        <v>1</v>
      </c>
      <c r="I1280" s="160"/>
    </row>
    <row r="1281" spans="1:9">
      <c r="A1281" s="108" t="s">
        <v>2659</v>
      </c>
      <c r="B1281" s="109" t="s">
        <v>2660</v>
      </c>
      <c r="C1281" s="146">
        <v>0</v>
      </c>
      <c r="D1281" s="146">
        <v>0</v>
      </c>
      <c r="E1281" s="146">
        <v>1</v>
      </c>
      <c r="F1281" s="146">
        <v>1</v>
      </c>
      <c r="G1281" s="148">
        <f t="shared" si="41"/>
        <v>1</v>
      </c>
      <c r="H1281" s="148">
        <f t="shared" si="42"/>
        <v>1</v>
      </c>
      <c r="I1281" s="160"/>
    </row>
    <row r="1282" spans="1:9">
      <c r="A1282" s="108" t="s">
        <v>2661</v>
      </c>
      <c r="B1282" s="109" t="s">
        <v>2662</v>
      </c>
      <c r="C1282" s="146">
        <v>0</v>
      </c>
      <c r="D1282" s="146">
        <v>0</v>
      </c>
      <c r="E1282" s="146">
        <v>1</v>
      </c>
      <c r="F1282" s="146">
        <v>1</v>
      </c>
      <c r="G1282" s="148">
        <f t="shared" si="41"/>
        <v>1</v>
      </c>
      <c r="H1282" s="148">
        <f t="shared" si="42"/>
        <v>1</v>
      </c>
      <c r="I1282" s="160"/>
    </row>
    <row r="1283" spans="1:9">
      <c r="A1283" s="108" t="s">
        <v>5564</v>
      </c>
      <c r="B1283" s="109" t="s">
        <v>5565</v>
      </c>
      <c r="C1283" s="146">
        <v>2</v>
      </c>
      <c r="D1283" s="146">
        <v>3</v>
      </c>
      <c r="E1283" s="146">
        <v>2</v>
      </c>
      <c r="F1283" s="146">
        <v>3</v>
      </c>
      <c r="G1283" s="148">
        <f t="shared" si="41"/>
        <v>4</v>
      </c>
      <c r="H1283" s="148">
        <f t="shared" si="42"/>
        <v>6</v>
      </c>
      <c r="I1283" s="160"/>
    </row>
    <row r="1284" spans="1:9" ht="24">
      <c r="A1284" s="108" t="s">
        <v>5262</v>
      </c>
      <c r="B1284" s="109" t="s">
        <v>5263</v>
      </c>
      <c r="C1284" s="146">
        <v>0</v>
      </c>
      <c r="D1284" s="146">
        <v>0</v>
      </c>
      <c r="E1284" s="146">
        <v>1</v>
      </c>
      <c r="F1284" s="146">
        <v>1</v>
      </c>
      <c r="G1284" s="148">
        <f t="shared" si="41"/>
        <v>1</v>
      </c>
      <c r="H1284" s="148">
        <f t="shared" si="42"/>
        <v>1</v>
      </c>
      <c r="I1284" s="160"/>
    </row>
    <row r="1285" spans="1:9">
      <c r="A1285" s="108" t="s">
        <v>2687</v>
      </c>
      <c r="B1285" s="109" t="s">
        <v>2688</v>
      </c>
      <c r="C1285" s="146">
        <v>0</v>
      </c>
      <c r="D1285" s="146">
        <v>0</v>
      </c>
      <c r="E1285" s="146">
        <v>1</v>
      </c>
      <c r="F1285" s="146">
        <v>1</v>
      </c>
      <c r="G1285" s="148">
        <f t="shared" si="41"/>
        <v>1</v>
      </c>
      <c r="H1285" s="148">
        <f t="shared" si="42"/>
        <v>1</v>
      </c>
      <c r="I1285" s="160"/>
    </row>
    <row r="1286" spans="1:9">
      <c r="A1286" s="108" t="s">
        <v>4586</v>
      </c>
      <c r="B1286" s="109" t="s">
        <v>4587</v>
      </c>
      <c r="C1286" s="146">
        <v>0</v>
      </c>
      <c r="D1286" s="146">
        <v>0</v>
      </c>
      <c r="E1286" s="146">
        <v>1</v>
      </c>
      <c r="F1286" s="146">
        <v>1</v>
      </c>
      <c r="G1286" s="148">
        <f t="shared" si="41"/>
        <v>1</v>
      </c>
      <c r="H1286" s="148">
        <f t="shared" si="42"/>
        <v>1</v>
      </c>
      <c r="I1286" s="160"/>
    </row>
    <row r="1287" spans="1:9">
      <c r="A1287" s="108" t="s">
        <v>4995</v>
      </c>
      <c r="B1287" s="109" t="s">
        <v>4996</v>
      </c>
      <c r="C1287" s="146">
        <v>21</v>
      </c>
      <c r="D1287" s="146">
        <v>13</v>
      </c>
      <c r="E1287" s="146">
        <v>4</v>
      </c>
      <c r="F1287" s="146">
        <v>1</v>
      </c>
      <c r="G1287" s="148">
        <f t="shared" si="41"/>
        <v>25</v>
      </c>
      <c r="H1287" s="148">
        <f t="shared" si="42"/>
        <v>14</v>
      </c>
      <c r="I1287" s="160"/>
    </row>
    <row r="1288" spans="1:9">
      <c r="A1288" s="108" t="s">
        <v>5035</v>
      </c>
      <c r="B1288" s="109" t="s">
        <v>5036</v>
      </c>
      <c r="C1288" s="146">
        <v>0</v>
      </c>
      <c r="D1288" s="146">
        <v>0</v>
      </c>
      <c r="E1288" s="146">
        <v>1</v>
      </c>
      <c r="F1288" s="146">
        <v>1</v>
      </c>
      <c r="G1288" s="148">
        <f t="shared" si="41"/>
        <v>1</v>
      </c>
      <c r="H1288" s="148">
        <f t="shared" si="42"/>
        <v>1</v>
      </c>
      <c r="I1288" s="160"/>
    </row>
    <row r="1289" spans="1:9">
      <c r="A1289" s="108" t="s">
        <v>4768</v>
      </c>
      <c r="B1289" s="109" t="s">
        <v>4769</v>
      </c>
      <c r="C1289" s="146">
        <v>0</v>
      </c>
      <c r="D1289" s="146">
        <v>0</v>
      </c>
      <c r="E1289" s="146">
        <v>1</v>
      </c>
      <c r="F1289" s="146">
        <v>1</v>
      </c>
      <c r="G1289" s="148">
        <f t="shared" si="41"/>
        <v>1</v>
      </c>
      <c r="H1289" s="148">
        <f t="shared" si="42"/>
        <v>1</v>
      </c>
      <c r="I1289" s="160"/>
    </row>
    <row r="1290" spans="1:9">
      <c r="A1290" s="108" t="s">
        <v>4820</v>
      </c>
      <c r="B1290" s="109" t="s">
        <v>4821</v>
      </c>
      <c r="C1290" s="146">
        <v>0</v>
      </c>
      <c r="D1290" s="146">
        <v>0</v>
      </c>
      <c r="E1290" s="146">
        <v>1</v>
      </c>
      <c r="F1290" s="146">
        <v>1</v>
      </c>
      <c r="G1290" s="148">
        <f t="shared" si="41"/>
        <v>1</v>
      </c>
      <c r="H1290" s="148">
        <f t="shared" si="42"/>
        <v>1</v>
      </c>
      <c r="I1290" s="160"/>
    </row>
    <row r="1291" spans="1:9">
      <c r="A1291" s="108" t="s">
        <v>6010</v>
      </c>
      <c r="B1291" s="109" t="s">
        <v>6011</v>
      </c>
      <c r="C1291" s="146">
        <v>0</v>
      </c>
      <c r="D1291" s="146">
        <v>0</v>
      </c>
      <c r="E1291" s="146">
        <v>1</v>
      </c>
      <c r="F1291" s="146">
        <v>1</v>
      </c>
      <c r="G1291" s="148">
        <f t="shared" si="41"/>
        <v>1</v>
      </c>
      <c r="H1291" s="148">
        <f t="shared" si="42"/>
        <v>1</v>
      </c>
      <c r="I1291" s="160"/>
    </row>
    <row r="1292" spans="1:9">
      <c r="A1292" s="108" t="s">
        <v>2743</v>
      </c>
      <c r="B1292" s="109" t="s">
        <v>2744</v>
      </c>
      <c r="C1292" s="146">
        <v>0</v>
      </c>
      <c r="D1292" s="146">
        <v>0</v>
      </c>
      <c r="E1292" s="146">
        <v>2</v>
      </c>
      <c r="F1292" s="146">
        <v>3</v>
      </c>
      <c r="G1292" s="148">
        <f t="shared" si="41"/>
        <v>2</v>
      </c>
      <c r="H1292" s="148">
        <f t="shared" si="42"/>
        <v>3</v>
      </c>
      <c r="I1292" s="160"/>
    </row>
    <row r="1293" spans="1:9">
      <c r="A1293" s="108" t="s">
        <v>3031</v>
      </c>
      <c r="B1293" s="109" t="s">
        <v>3032</v>
      </c>
      <c r="C1293" s="146">
        <v>0</v>
      </c>
      <c r="D1293" s="146">
        <v>0</v>
      </c>
      <c r="E1293" s="146">
        <v>9</v>
      </c>
      <c r="F1293" s="146">
        <v>11</v>
      </c>
      <c r="G1293" s="148">
        <f t="shared" si="41"/>
        <v>9</v>
      </c>
      <c r="H1293" s="148">
        <f t="shared" si="42"/>
        <v>11</v>
      </c>
      <c r="I1293" s="160"/>
    </row>
    <row r="1294" spans="1:9">
      <c r="A1294" s="108" t="s">
        <v>2749</v>
      </c>
      <c r="B1294" s="109" t="s">
        <v>2750</v>
      </c>
      <c r="C1294" s="146">
        <v>0</v>
      </c>
      <c r="D1294" s="146">
        <v>0</v>
      </c>
      <c r="E1294" s="146">
        <v>2</v>
      </c>
      <c r="F1294" s="146">
        <v>3</v>
      </c>
      <c r="G1294" s="148">
        <f t="shared" si="41"/>
        <v>2</v>
      </c>
      <c r="H1294" s="148">
        <f t="shared" si="42"/>
        <v>3</v>
      </c>
      <c r="I1294" s="160"/>
    </row>
    <row r="1295" spans="1:9">
      <c r="A1295" s="108" t="s">
        <v>2751</v>
      </c>
      <c r="B1295" s="109" t="s">
        <v>2752</v>
      </c>
      <c r="C1295" s="146">
        <v>0</v>
      </c>
      <c r="D1295" s="146">
        <v>0</v>
      </c>
      <c r="E1295" s="146">
        <v>1</v>
      </c>
      <c r="F1295" s="146">
        <v>1</v>
      </c>
      <c r="G1295" s="148">
        <f t="shared" si="41"/>
        <v>1</v>
      </c>
      <c r="H1295" s="148">
        <f t="shared" si="42"/>
        <v>1</v>
      </c>
      <c r="I1295" s="160"/>
    </row>
    <row r="1296" spans="1:9">
      <c r="A1296" s="108" t="s">
        <v>2753</v>
      </c>
      <c r="B1296" s="109" t="s">
        <v>2754</v>
      </c>
      <c r="C1296" s="146">
        <v>0</v>
      </c>
      <c r="D1296" s="146">
        <v>0</v>
      </c>
      <c r="E1296" s="146">
        <v>1</v>
      </c>
      <c r="F1296" s="146">
        <v>1</v>
      </c>
      <c r="G1296" s="148">
        <f t="shared" si="41"/>
        <v>1</v>
      </c>
      <c r="H1296" s="148">
        <f t="shared" si="42"/>
        <v>1</v>
      </c>
      <c r="I1296" s="160"/>
    </row>
    <row r="1297" spans="1:9">
      <c r="A1297" s="108" t="s">
        <v>2755</v>
      </c>
      <c r="B1297" s="109" t="s">
        <v>2756</v>
      </c>
      <c r="C1297" s="146">
        <v>0</v>
      </c>
      <c r="D1297" s="146">
        <v>0</v>
      </c>
      <c r="E1297" s="146">
        <v>2</v>
      </c>
      <c r="F1297" s="146">
        <v>3</v>
      </c>
      <c r="G1297" s="148">
        <f t="shared" si="41"/>
        <v>2</v>
      </c>
      <c r="H1297" s="148">
        <f t="shared" si="42"/>
        <v>3</v>
      </c>
      <c r="I1297" s="160"/>
    </row>
    <row r="1298" spans="1:9">
      <c r="A1298" s="108" t="s">
        <v>3190</v>
      </c>
      <c r="B1298" s="109" t="s">
        <v>3191</v>
      </c>
      <c r="C1298" s="146">
        <v>0</v>
      </c>
      <c r="D1298" s="146">
        <v>0</v>
      </c>
      <c r="E1298" s="146">
        <v>2</v>
      </c>
      <c r="F1298" s="146">
        <v>1</v>
      </c>
      <c r="G1298" s="148">
        <f t="shared" si="41"/>
        <v>2</v>
      </c>
      <c r="H1298" s="148">
        <f t="shared" si="42"/>
        <v>1</v>
      </c>
      <c r="I1298" s="160"/>
    </row>
    <row r="1299" spans="1:9">
      <c r="A1299" s="108" t="s">
        <v>2791</v>
      </c>
      <c r="B1299" s="109" t="s">
        <v>2792</v>
      </c>
      <c r="C1299" s="146">
        <v>0</v>
      </c>
      <c r="D1299" s="146">
        <v>0</v>
      </c>
      <c r="E1299" s="146">
        <v>4</v>
      </c>
      <c r="F1299" s="146">
        <v>4</v>
      </c>
      <c r="G1299" s="148">
        <f t="shared" si="41"/>
        <v>4</v>
      </c>
      <c r="H1299" s="148">
        <f t="shared" si="42"/>
        <v>4</v>
      </c>
      <c r="I1299" s="160"/>
    </row>
    <row r="1300" spans="1:9">
      <c r="A1300" s="108" t="s">
        <v>2793</v>
      </c>
      <c r="B1300" s="109" t="s">
        <v>2794</v>
      </c>
      <c r="C1300" s="146">
        <v>0</v>
      </c>
      <c r="D1300" s="146">
        <v>0</v>
      </c>
      <c r="E1300" s="146">
        <v>1</v>
      </c>
      <c r="F1300" s="146">
        <v>1</v>
      </c>
      <c r="G1300" s="148">
        <f t="shared" si="41"/>
        <v>1</v>
      </c>
      <c r="H1300" s="148">
        <f t="shared" si="42"/>
        <v>1</v>
      </c>
      <c r="I1300" s="160"/>
    </row>
    <row r="1301" spans="1:9">
      <c r="A1301" s="108" t="s">
        <v>3122</v>
      </c>
      <c r="B1301" s="109" t="s">
        <v>3123</v>
      </c>
      <c r="C1301" s="146">
        <v>0</v>
      </c>
      <c r="D1301" s="146">
        <v>0</v>
      </c>
      <c r="E1301" s="146">
        <v>1</v>
      </c>
      <c r="F1301" s="146">
        <v>1</v>
      </c>
      <c r="G1301" s="148">
        <f t="shared" si="41"/>
        <v>1</v>
      </c>
      <c r="H1301" s="148">
        <f t="shared" si="42"/>
        <v>1</v>
      </c>
      <c r="I1301" s="160"/>
    </row>
    <row r="1302" spans="1:9">
      <c r="A1302" s="108" t="s">
        <v>2795</v>
      </c>
      <c r="B1302" s="109" t="s">
        <v>2796</v>
      </c>
      <c r="C1302" s="146">
        <v>0</v>
      </c>
      <c r="D1302" s="146">
        <v>0</v>
      </c>
      <c r="E1302" s="146">
        <v>3</v>
      </c>
      <c r="F1302" s="146">
        <v>3</v>
      </c>
      <c r="G1302" s="148">
        <f t="shared" si="41"/>
        <v>3</v>
      </c>
      <c r="H1302" s="148">
        <f t="shared" si="42"/>
        <v>3</v>
      </c>
      <c r="I1302" s="160"/>
    </row>
    <row r="1303" spans="1:9">
      <c r="A1303" s="108" t="s">
        <v>3617</v>
      </c>
      <c r="B1303" s="109" t="s">
        <v>3618</v>
      </c>
      <c r="C1303" s="146">
        <v>0</v>
      </c>
      <c r="D1303" s="146">
        <v>0</v>
      </c>
      <c r="E1303" s="146">
        <v>1</v>
      </c>
      <c r="F1303" s="146">
        <v>1</v>
      </c>
      <c r="G1303" s="148">
        <f t="shared" si="41"/>
        <v>1</v>
      </c>
      <c r="H1303" s="148">
        <f t="shared" si="42"/>
        <v>1</v>
      </c>
      <c r="I1303" s="160"/>
    </row>
    <row r="1304" spans="1:9">
      <c r="A1304" s="108" t="s">
        <v>2897</v>
      </c>
      <c r="B1304" s="109" t="s">
        <v>2898</v>
      </c>
      <c r="C1304" s="146">
        <v>0</v>
      </c>
      <c r="D1304" s="146">
        <v>0</v>
      </c>
      <c r="E1304" s="146">
        <v>12</v>
      </c>
      <c r="F1304" s="146">
        <v>12</v>
      </c>
      <c r="G1304" s="148">
        <f t="shared" si="41"/>
        <v>12</v>
      </c>
      <c r="H1304" s="148">
        <f t="shared" si="42"/>
        <v>12</v>
      </c>
      <c r="I1304" s="160"/>
    </row>
    <row r="1305" spans="1:9">
      <c r="A1305" s="108" t="s">
        <v>7685</v>
      </c>
      <c r="B1305" s="109" t="s">
        <v>7686</v>
      </c>
      <c r="C1305" s="146">
        <v>0</v>
      </c>
      <c r="D1305" s="146">
        <v>0</v>
      </c>
      <c r="E1305" s="146">
        <v>21</v>
      </c>
      <c r="F1305" s="146">
        <v>40</v>
      </c>
      <c r="G1305" s="148">
        <f t="shared" si="41"/>
        <v>21</v>
      </c>
      <c r="H1305" s="148">
        <f t="shared" si="42"/>
        <v>40</v>
      </c>
      <c r="I1305" s="160"/>
    </row>
    <row r="1306" spans="1:9">
      <c r="A1306" s="108" t="s">
        <v>2343</v>
      </c>
      <c r="B1306" s="109" t="s">
        <v>2344</v>
      </c>
      <c r="C1306" s="146">
        <v>0</v>
      </c>
      <c r="D1306" s="146">
        <v>0</v>
      </c>
      <c r="E1306" s="146">
        <v>21</v>
      </c>
      <c r="F1306" s="146">
        <v>24</v>
      </c>
      <c r="G1306" s="148">
        <f t="shared" si="41"/>
        <v>21</v>
      </c>
      <c r="H1306" s="148">
        <f t="shared" si="42"/>
        <v>24</v>
      </c>
      <c r="I1306" s="160"/>
    </row>
    <row r="1307" spans="1:9">
      <c r="A1307" s="108" t="s">
        <v>3148</v>
      </c>
      <c r="B1307" s="109" t="s">
        <v>3149</v>
      </c>
      <c r="C1307" s="146">
        <v>0</v>
      </c>
      <c r="D1307" s="146">
        <v>0</v>
      </c>
      <c r="E1307" s="146">
        <v>5</v>
      </c>
      <c r="F1307" s="146">
        <v>4</v>
      </c>
      <c r="G1307" s="148">
        <f t="shared" si="41"/>
        <v>5</v>
      </c>
      <c r="H1307" s="148">
        <f t="shared" si="42"/>
        <v>4</v>
      </c>
      <c r="I1307" s="160"/>
    </row>
    <row r="1308" spans="1:9">
      <c r="A1308" s="108" t="s">
        <v>5104</v>
      </c>
      <c r="B1308" s="109" t="s">
        <v>5105</v>
      </c>
      <c r="C1308" s="146">
        <v>0</v>
      </c>
      <c r="D1308" s="146">
        <v>0</v>
      </c>
      <c r="E1308" s="146">
        <v>1</v>
      </c>
      <c r="F1308" s="146">
        <v>1</v>
      </c>
      <c r="G1308" s="148">
        <f t="shared" si="41"/>
        <v>1</v>
      </c>
      <c r="H1308" s="148">
        <f t="shared" si="42"/>
        <v>1</v>
      </c>
      <c r="I1308" s="160"/>
    </row>
    <row r="1309" spans="1:9">
      <c r="A1309" s="108" t="s">
        <v>2943</v>
      </c>
      <c r="B1309" s="109" t="s">
        <v>2944</v>
      </c>
      <c r="C1309" s="146">
        <v>0</v>
      </c>
      <c r="D1309" s="146">
        <v>0</v>
      </c>
      <c r="E1309" s="146">
        <v>1</v>
      </c>
      <c r="F1309" s="146">
        <v>1</v>
      </c>
      <c r="G1309" s="148">
        <f t="shared" si="41"/>
        <v>1</v>
      </c>
      <c r="H1309" s="148">
        <f t="shared" si="42"/>
        <v>1</v>
      </c>
      <c r="I1309" s="160"/>
    </row>
    <row r="1310" spans="1:9">
      <c r="A1310" s="108" t="s">
        <v>5665</v>
      </c>
      <c r="B1310" s="109" t="s">
        <v>5666</v>
      </c>
      <c r="C1310" s="146">
        <v>0</v>
      </c>
      <c r="D1310" s="146">
        <v>0</v>
      </c>
      <c r="E1310" s="146">
        <v>2</v>
      </c>
      <c r="F1310" s="146">
        <v>3</v>
      </c>
      <c r="G1310" s="148">
        <f t="shared" si="41"/>
        <v>2</v>
      </c>
      <c r="H1310" s="148">
        <f t="shared" si="42"/>
        <v>3</v>
      </c>
      <c r="I1310" s="160"/>
    </row>
    <row r="1311" spans="1:9">
      <c r="A1311" s="108" t="s">
        <v>2389</v>
      </c>
      <c r="B1311" s="109" t="s">
        <v>2390</v>
      </c>
      <c r="C1311" s="146">
        <v>0</v>
      </c>
      <c r="D1311" s="146">
        <v>0</v>
      </c>
      <c r="E1311" s="146">
        <v>36</v>
      </c>
      <c r="F1311" s="146">
        <v>35</v>
      </c>
      <c r="G1311" s="148">
        <f t="shared" si="41"/>
        <v>36</v>
      </c>
      <c r="H1311" s="148">
        <f t="shared" si="42"/>
        <v>35</v>
      </c>
      <c r="I1311" s="160"/>
    </row>
    <row r="1312" spans="1:9">
      <c r="A1312" s="108" t="s">
        <v>2401</v>
      </c>
      <c r="B1312" s="109" t="s">
        <v>2402</v>
      </c>
      <c r="C1312" s="146">
        <v>0</v>
      </c>
      <c r="D1312" s="146">
        <v>0</v>
      </c>
      <c r="E1312" s="146">
        <v>96</v>
      </c>
      <c r="F1312" s="146">
        <v>99</v>
      </c>
      <c r="G1312" s="148">
        <f t="shared" si="41"/>
        <v>96</v>
      </c>
      <c r="H1312" s="148">
        <f t="shared" si="42"/>
        <v>99</v>
      </c>
      <c r="I1312" s="160"/>
    </row>
    <row r="1313" spans="1:9">
      <c r="A1313" s="108" t="s">
        <v>2467</v>
      </c>
      <c r="B1313" s="109" t="s">
        <v>2468</v>
      </c>
      <c r="C1313" s="146">
        <v>0</v>
      </c>
      <c r="D1313" s="146">
        <v>0</v>
      </c>
      <c r="E1313" s="146">
        <v>1</v>
      </c>
      <c r="F1313" s="146">
        <v>1</v>
      </c>
      <c r="G1313" s="148">
        <f t="shared" si="41"/>
        <v>1</v>
      </c>
      <c r="H1313" s="148">
        <f t="shared" si="42"/>
        <v>1</v>
      </c>
      <c r="I1313" s="160"/>
    </row>
    <row r="1314" spans="1:9">
      <c r="A1314" s="108" t="s">
        <v>2500</v>
      </c>
      <c r="B1314" s="109" t="s">
        <v>2501</v>
      </c>
      <c r="C1314" s="146">
        <v>0</v>
      </c>
      <c r="D1314" s="146">
        <v>0</v>
      </c>
      <c r="E1314" s="146">
        <v>1</v>
      </c>
      <c r="F1314" s="146">
        <v>1</v>
      </c>
      <c r="G1314" s="148">
        <f t="shared" si="41"/>
        <v>1</v>
      </c>
      <c r="H1314" s="148">
        <f t="shared" si="42"/>
        <v>1</v>
      </c>
      <c r="I1314" s="160"/>
    </row>
    <row r="1315" spans="1:9">
      <c r="A1315" s="108" t="s">
        <v>5372</v>
      </c>
      <c r="B1315" s="109" t="s">
        <v>5373</v>
      </c>
      <c r="C1315" s="146">
        <v>0</v>
      </c>
      <c r="D1315" s="146">
        <v>0</v>
      </c>
      <c r="E1315" s="146">
        <v>1</v>
      </c>
      <c r="F1315" s="146">
        <v>1</v>
      </c>
      <c r="G1315" s="148">
        <f t="shared" si="41"/>
        <v>1</v>
      </c>
      <c r="H1315" s="148">
        <f t="shared" si="42"/>
        <v>1</v>
      </c>
      <c r="I1315" s="160"/>
    </row>
    <row r="1316" spans="1:9">
      <c r="A1316" s="108" t="s">
        <v>6178</v>
      </c>
      <c r="B1316" s="109" t="s">
        <v>6179</v>
      </c>
      <c r="C1316" s="146">
        <v>0</v>
      </c>
      <c r="D1316" s="146">
        <v>0</v>
      </c>
      <c r="E1316" s="146">
        <v>1</v>
      </c>
      <c r="F1316" s="146">
        <v>1</v>
      </c>
      <c r="G1316" s="148">
        <f t="shared" si="41"/>
        <v>1</v>
      </c>
      <c r="H1316" s="148">
        <f t="shared" si="42"/>
        <v>1</v>
      </c>
      <c r="I1316" s="160"/>
    </row>
    <row r="1317" spans="1:9">
      <c r="A1317" s="224"/>
      <c r="B1317" s="224" t="s">
        <v>15</v>
      </c>
      <c r="C1317" s="225">
        <f t="shared" ref="C1317:D1317" si="43">SUM(C701:C1316)</f>
        <v>155091</v>
      </c>
      <c r="D1317" s="225">
        <f t="shared" si="43"/>
        <v>153932</v>
      </c>
      <c r="E1317" s="225">
        <f t="shared" ref="E1317:F1317" si="44">SUM(E701:E1316)</f>
        <v>279884</v>
      </c>
      <c r="F1317" s="225">
        <f t="shared" si="44"/>
        <v>273744</v>
      </c>
      <c r="G1317" s="225">
        <f t="shared" ref="G1317:H1317" si="45">SUM(G701:G1316)</f>
        <v>434975</v>
      </c>
      <c r="H1317" s="225">
        <f t="shared" si="45"/>
        <v>427676</v>
      </c>
      <c r="I1317" s="233"/>
    </row>
    <row r="1318" spans="1:9">
      <c r="A1318" s="3547" t="s">
        <v>2245</v>
      </c>
      <c r="B1318" s="3548"/>
      <c r="C1318" s="119"/>
      <c r="D1318" s="119"/>
      <c r="E1318" s="119"/>
      <c r="F1318" s="119"/>
      <c r="G1318" s="119"/>
      <c r="H1318" s="119"/>
    </row>
    <row r="1319" spans="1:9">
      <c r="A1319" s="20" t="s">
        <v>2246</v>
      </c>
      <c r="B1319" s="1354" t="s">
        <v>2247</v>
      </c>
      <c r="C1319" s="119"/>
      <c r="D1319" s="119"/>
      <c r="E1319" s="119"/>
      <c r="F1319" s="119"/>
      <c r="G1319" s="119"/>
      <c r="H1319" s="119"/>
    </row>
    <row r="1320" spans="1:9">
      <c r="A1320" s="20" t="s">
        <v>2248</v>
      </c>
      <c r="B1320" s="1354" t="s">
        <v>2249</v>
      </c>
      <c r="C1320" s="119"/>
      <c r="D1320" s="119"/>
      <c r="E1320" s="119"/>
      <c r="F1320" s="119"/>
      <c r="G1320" s="119"/>
      <c r="H1320" s="119"/>
    </row>
    <row r="1321" spans="1:9">
      <c r="A1321" s="20" t="s">
        <v>2250</v>
      </c>
      <c r="B1321" s="1354" t="s">
        <v>2251</v>
      </c>
      <c r="C1321" s="119"/>
      <c r="D1321" s="119"/>
      <c r="E1321" s="119"/>
      <c r="F1321" s="119"/>
      <c r="G1321" s="119"/>
      <c r="H1321" s="119"/>
    </row>
    <row r="1322" spans="1:9">
      <c r="A1322" s="20" t="s">
        <v>2252</v>
      </c>
      <c r="B1322" s="1354" t="s">
        <v>2253</v>
      </c>
      <c r="C1322" s="119"/>
      <c r="D1322" s="119"/>
      <c r="E1322" s="119"/>
      <c r="F1322" s="119"/>
      <c r="G1322" s="119"/>
      <c r="H1322" s="119"/>
    </row>
    <row r="1323" spans="1:9">
      <c r="A1323" s="20" t="s">
        <v>2254</v>
      </c>
      <c r="B1323" s="1354" t="s">
        <v>2255</v>
      </c>
      <c r="C1323" s="119"/>
      <c r="D1323" s="119"/>
      <c r="E1323" s="119"/>
      <c r="F1323" s="119"/>
      <c r="G1323" s="119"/>
      <c r="H1323" s="119"/>
    </row>
    <row r="1324" spans="1:9">
      <c r="A1324" s="20" t="s">
        <v>2256</v>
      </c>
      <c r="B1324" s="1354" t="s">
        <v>2257</v>
      </c>
      <c r="C1324" s="119"/>
      <c r="D1324" s="119"/>
      <c r="E1324" s="119"/>
      <c r="F1324" s="119"/>
      <c r="G1324" s="119"/>
      <c r="H1324" s="119"/>
    </row>
    <row r="1325" spans="1:9" ht="36">
      <c r="A1325" s="20" t="s">
        <v>2258</v>
      </c>
      <c r="B1325" s="1354" t="s">
        <v>2259</v>
      </c>
      <c r="C1325" s="119"/>
      <c r="D1325" s="119"/>
      <c r="E1325" s="119"/>
      <c r="F1325" s="119"/>
      <c r="G1325" s="119"/>
      <c r="H1325" s="119"/>
    </row>
    <row r="1326" spans="1:9" ht="48">
      <c r="A1326" s="20" t="s">
        <v>2260</v>
      </c>
      <c r="B1326" s="1354" t="s">
        <v>2261</v>
      </c>
      <c r="C1326" s="119"/>
      <c r="D1326" s="119"/>
      <c r="E1326" s="119"/>
      <c r="F1326" s="119"/>
      <c r="G1326" s="119"/>
      <c r="H1326" s="119"/>
    </row>
    <row r="1327" spans="1:9">
      <c r="A1327" s="3549" t="s">
        <v>2262</v>
      </c>
      <c r="B1327" s="3550"/>
      <c r="C1327" s="119"/>
      <c r="D1327" s="119"/>
      <c r="E1327" s="119"/>
      <c r="F1327" s="119"/>
      <c r="G1327" s="119"/>
      <c r="H1327" s="119"/>
    </row>
    <row r="1328" spans="1:9">
      <c r="A1328" s="3563" t="s">
        <v>2263</v>
      </c>
      <c r="B1328" s="3564"/>
      <c r="C1328" s="122">
        <f t="shared" ref="C1328:H1328" si="46">C1317+C699</f>
        <v>155091</v>
      </c>
      <c r="D1328" s="122">
        <f t="shared" si="46"/>
        <v>153932</v>
      </c>
      <c r="E1328" s="122">
        <f t="shared" si="46"/>
        <v>285305</v>
      </c>
      <c r="F1328" s="122">
        <f t="shared" si="46"/>
        <v>279456</v>
      </c>
      <c r="G1328" s="122">
        <f t="shared" si="46"/>
        <v>440396</v>
      </c>
      <c r="H1328" s="122">
        <f t="shared" si="46"/>
        <v>433388</v>
      </c>
      <c r="I1328" s="234"/>
    </row>
    <row r="1329" spans="1:8">
      <c r="A1329" s="227"/>
      <c r="B1329" s="228"/>
      <c r="C1329" s="229"/>
      <c r="D1329" s="230"/>
      <c r="E1329" s="231"/>
      <c r="F1329" s="230"/>
      <c r="G1329" s="232"/>
      <c r="H1329" s="230"/>
    </row>
  </sheetData>
  <mergeCells count="10">
    <mergeCell ref="A1318:B1318"/>
    <mergeCell ref="A1327:B1327"/>
    <mergeCell ref="A1328:B1328"/>
    <mergeCell ref="A6:A7"/>
    <mergeCell ref="B6:B7"/>
    <mergeCell ref="C6:D6"/>
    <mergeCell ref="E6:F6"/>
    <mergeCell ref="G6:H6"/>
    <mergeCell ref="A8:B8"/>
    <mergeCell ref="A700:B700"/>
  </mergeCells>
  <conditionalFormatting sqref="A1318">
    <cfRule type="duplicateValues" dxfId="146" priority="1"/>
    <cfRule type="duplicateValues" dxfId="145" priority="2"/>
  </conditionalFormatting>
  <conditionalFormatting sqref="A1327">
    <cfRule type="duplicateValues" dxfId="144" priority="3"/>
    <cfRule type="duplicateValues" dxfId="143" priority="4"/>
  </conditionalFormatting>
  <conditionalFormatting sqref="A1319:A1326">
    <cfRule type="duplicateValues" dxfId="142" priority="5"/>
    <cfRule type="duplicateValues" dxfId="141" priority="6"/>
  </conditionalFormatting>
  <conditionalFormatting sqref="A1:A5 A1329">
    <cfRule type="duplicateValues" dxfId="140" priority="10"/>
    <cfRule type="duplicateValues" dxfId="139" priority="11"/>
    <cfRule type="duplicateValues" dxfId="138" priority="12"/>
  </conditionalFormatting>
  <conditionalFormatting sqref="A6:A1317 A1328">
    <cfRule type="duplicateValues" dxfId="137" priority="7"/>
    <cfRule type="duplicateValues" dxfId="136" priority="8"/>
    <cfRule type="duplicateValues" dxfId="135" priority="9"/>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328"/>
  <sheetViews>
    <sheetView workbookViewId="0">
      <pane ySplit="7" topLeftCell="A8" activePane="bottomLeft" state="frozen"/>
      <selection pane="bottomLeft" activeCell="M20" sqref="M20"/>
    </sheetView>
  </sheetViews>
  <sheetFormatPr defaultColWidth="9" defaultRowHeight="15"/>
  <cols>
    <col min="2" max="2" width="60.7109375" customWidth="1"/>
    <col min="3" max="8" width="10.28515625" customWidth="1"/>
  </cols>
  <sheetData>
    <row r="1" spans="1:9">
      <c r="A1" s="80"/>
      <c r="B1" s="81" t="s">
        <v>0</v>
      </c>
      <c r="C1" s="82" t="s">
        <v>251</v>
      </c>
      <c r="D1" s="83"/>
      <c r="E1" s="83"/>
      <c r="F1" s="83"/>
      <c r="G1" s="84"/>
      <c r="H1" s="83"/>
      <c r="I1" s="128"/>
    </row>
    <row r="2" spans="1:9">
      <c r="A2" s="80"/>
      <c r="B2" s="81" t="s">
        <v>2</v>
      </c>
      <c r="C2" s="85" t="s">
        <v>179</v>
      </c>
      <c r="D2" s="83"/>
      <c r="E2" s="83"/>
      <c r="F2" s="83"/>
      <c r="G2" s="84"/>
      <c r="H2" s="83"/>
      <c r="I2" s="128"/>
    </row>
    <row r="3" spans="1:9">
      <c r="A3" s="80"/>
      <c r="B3" s="86" t="s">
        <v>1787</v>
      </c>
      <c r="C3" s="87" t="s">
        <v>1788</v>
      </c>
      <c r="D3" s="87"/>
      <c r="E3" s="83"/>
      <c r="F3" s="83"/>
      <c r="G3" s="84"/>
      <c r="H3" s="83"/>
      <c r="I3" s="128"/>
    </row>
    <row r="4" spans="1:9">
      <c r="A4" s="80"/>
      <c r="B4" s="81" t="s">
        <v>343</v>
      </c>
      <c r="C4" s="85" t="s">
        <v>73</v>
      </c>
      <c r="D4" s="88"/>
      <c r="E4" s="83"/>
      <c r="F4" s="83"/>
      <c r="G4" s="84"/>
      <c r="H4" s="83"/>
      <c r="I4" s="128"/>
    </row>
    <row r="5" spans="1:9">
      <c r="A5" s="80"/>
      <c r="B5" s="81"/>
      <c r="C5" s="85"/>
      <c r="D5" s="85"/>
      <c r="E5" s="83"/>
      <c r="F5" s="83"/>
      <c r="G5" s="84"/>
      <c r="H5" s="83"/>
      <c r="I5" s="128"/>
    </row>
    <row r="6" spans="1:9">
      <c r="A6" s="3554" t="s">
        <v>276</v>
      </c>
      <c r="B6" s="3554" t="s">
        <v>277</v>
      </c>
      <c r="C6" s="3598" t="s">
        <v>255</v>
      </c>
      <c r="D6" s="3598"/>
      <c r="E6" s="3604" t="s">
        <v>256</v>
      </c>
      <c r="F6" s="3604"/>
      <c r="G6" s="3598" t="s">
        <v>144</v>
      </c>
      <c r="H6" s="3598"/>
      <c r="I6" s="128"/>
    </row>
    <row r="7" spans="1:9" ht="24">
      <c r="A7" s="3555"/>
      <c r="B7" s="3555"/>
      <c r="C7" s="78" t="s">
        <v>190</v>
      </c>
      <c r="D7" s="7" t="s">
        <v>257</v>
      </c>
      <c r="E7" s="78" t="s">
        <v>190</v>
      </c>
      <c r="F7" s="7" t="s">
        <v>257</v>
      </c>
      <c r="G7" s="78" t="s">
        <v>190</v>
      </c>
      <c r="H7" s="7" t="s">
        <v>257</v>
      </c>
      <c r="I7" s="128"/>
    </row>
    <row r="8" spans="1:9">
      <c r="A8" s="3556" t="s">
        <v>1799</v>
      </c>
      <c r="B8" s="3557"/>
      <c r="C8" s="3610"/>
      <c r="D8" s="3610"/>
      <c r="E8" s="3610"/>
      <c r="F8" s="3610"/>
      <c r="G8" s="92"/>
      <c r="H8" s="93"/>
      <c r="I8" s="128"/>
    </row>
    <row r="9" spans="1:9">
      <c r="A9" s="94" t="s">
        <v>7687</v>
      </c>
      <c r="B9" s="95" t="s">
        <v>7688</v>
      </c>
      <c r="C9" s="96"/>
      <c r="D9" s="96"/>
      <c r="E9" s="97">
        <v>8</v>
      </c>
      <c r="F9" s="97">
        <v>15</v>
      </c>
      <c r="G9" s="98">
        <f>E9</f>
        <v>8</v>
      </c>
      <c r="H9" s="98">
        <f>D9+F9</f>
        <v>15</v>
      </c>
      <c r="I9" s="128"/>
    </row>
    <row r="10" spans="1:9">
      <c r="A10" s="99"/>
      <c r="B10" s="100" t="s">
        <v>1790</v>
      </c>
      <c r="C10" s="101"/>
      <c r="D10" s="101"/>
      <c r="E10" s="101">
        <f>E9</f>
        <v>8</v>
      </c>
      <c r="F10" s="101">
        <f>F9</f>
        <v>15</v>
      </c>
      <c r="G10" s="101">
        <f>SUM(G9:G9)</f>
        <v>8</v>
      </c>
      <c r="H10" s="101">
        <f>SUM(H9:H9)</f>
        <v>15</v>
      </c>
      <c r="I10" s="129"/>
    </row>
    <row r="11" spans="1:9">
      <c r="A11" s="3603" t="s">
        <v>2106</v>
      </c>
      <c r="B11" s="3611"/>
      <c r="C11" s="102"/>
      <c r="D11" s="102"/>
      <c r="E11" s="102"/>
      <c r="F11" s="102"/>
      <c r="G11" s="103"/>
      <c r="H11" s="103"/>
      <c r="I11" s="128"/>
    </row>
    <row r="12" spans="1:9">
      <c r="A12" s="104" t="s">
        <v>2127</v>
      </c>
      <c r="B12" s="105" t="s">
        <v>2128</v>
      </c>
      <c r="C12" s="106"/>
      <c r="D12" s="106"/>
      <c r="E12" s="97">
        <v>8</v>
      </c>
      <c r="F12" s="97">
        <v>30</v>
      </c>
      <c r="G12" s="98">
        <f t="shared" ref="G12:G34" si="0">E12</f>
        <v>8</v>
      </c>
      <c r="H12" s="98">
        <f t="shared" ref="H12:H34" si="1">D12+F12</f>
        <v>30</v>
      </c>
      <c r="I12" s="128"/>
    </row>
    <row r="13" spans="1:9">
      <c r="A13" s="104" t="s">
        <v>2299</v>
      </c>
      <c r="B13" s="105" t="s">
        <v>2300</v>
      </c>
      <c r="C13" s="106"/>
      <c r="D13" s="106"/>
      <c r="E13" s="97">
        <v>0</v>
      </c>
      <c r="F13" s="97">
        <v>1</v>
      </c>
      <c r="G13" s="98">
        <f t="shared" si="0"/>
        <v>0</v>
      </c>
      <c r="H13" s="98">
        <f t="shared" si="1"/>
        <v>1</v>
      </c>
      <c r="I13" s="128"/>
    </row>
    <row r="14" spans="1:9">
      <c r="A14" s="104" t="s">
        <v>2135</v>
      </c>
      <c r="B14" s="107" t="s">
        <v>2136</v>
      </c>
      <c r="C14" s="106"/>
      <c r="D14" s="106"/>
      <c r="E14" s="97">
        <v>103</v>
      </c>
      <c r="F14" s="97">
        <v>200</v>
      </c>
      <c r="G14" s="98">
        <f t="shared" si="0"/>
        <v>103</v>
      </c>
      <c r="H14" s="98">
        <f t="shared" si="1"/>
        <v>200</v>
      </c>
      <c r="I14" s="128"/>
    </row>
    <row r="15" spans="1:9">
      <c r="A15" s="104" t="s">
        <v>2327</v>
      </c>
      <c r="B15" s="107" t="s">
        <v>2328</v>
      </c>
      <c r="C15" s="106"/>
      <c r="D15" s="106"/>
      <c r="E15" s="97">
        <v>0</v>
      </c>
      <c r="F15" s="97">
        <v>1</v>
      </c>
      <c r="G15" s="98">
        <f t="shared" si="0"/>
        <v>0</v>
      </c>
      <c r="H15" s="98">
        <f t="shared" si="1"/>
        <v>1</v>
      </c>
      <c r="I15" s="128"/>
    </row>
    <row r="16" spans="1:9">
      <c r="A16" s="104" t="s">
        <v>2403</v>
      </c>
      <c r="B16" s="107" t="s">
        <v>2404</v>
      </c>
      <c r="C16" s="106"/>
      <c r="D16" s="106"/>
      <c r="E16" s="97">
        <v>0</v>
      </c>
      <c r="F16" s="97">
        <v>1</v>
      </c>
      <c r="G16" s="98">
        <f t="shared" si="0"/>
        <v>0</v>
      </c>
      <c r="H16" s="98">
        <f t="shared" si="1"/>
        <v>1</v>
      </c>
      <c r="I16" s="128"/>
    </row>
    <row r="17" spans="1:9">
      <c r="A17" s="104" t="s">
        <v>2175</v>
      </c>
      <c r="B17" s="107" t="s">
        <v>2176</v>
      </c>
      <c r="C17" s="106"/>
      <c r="D17" s="106"/>
      <c r="E17" s="97">
        <v>0</v>
      </c>
      <c r="F17" s="97">
        <v>1</v>
      </c>
      <c r="G17" s="98">
        <f t="shared" si="0"/>
        <v>0</v>
      </c>
      <c r="H17" s="98">
        <f t="shared" si="1"/>
        <v>1</v>
      </c>
      <c r="I17" s="128"/>
    </row>
    <row r="18" spans="1:9">
      <c r="A18" s="104" t="s">
        <v>2399</v>
      </c>
      <c r="B18" s="107" t="s">
        <v>2400</v>
      </c>
      <c r="C18" s="106"/>
      <c r="D18" s="106"/>
      <c r="E18" s="97">
        <v>0</v>
      </c>
      <c r="F18" s="97">
        <v>1</v>
      </c>
      <c r="G18" s="98">
        <f t="shared" si="0"/>
        <v>0</v>
      </c>
      <c r="H18" s="98">
        <f t="shared" si="1"/>
        <v>1</v>
      </c>
      <c r="I18" s="128"/>
    </row>
    <row r="19" spans="1:9">
      <c r="A19" s="104" t="s">
        <v>2513</v>
      </c>
      <c r="B19" s="107" t="s">
        <v>2514</v>
      </c>
      <c r="C19" s="106"/>
      <c r="D19" s="106"/>
      <c r="E19" s="97">
        <v>0</v>
      </c>
      <c r="F19" s="97">
        <v>1</v>
      </c>
      <c r="G19" s="98">
        <f t="shared" si="0"/>
        <v>0</v>
      </c>
      <c r="H19" s="98">
        <f t="shared" si="1"/>
        <v>1</v>
      </c>
      <c r="I19" s="128"/>
    </row>
    <row r="20" spans="1:9">
      <c r="A20" s="104" t="s">
        <v>2515</v>
      </c>
      <c r="B20" s="107" t="s">
        <v>2516</v>
      </c>
      <c r="C20" s="106"/>
      <c r="D20" s="106"/>
      <c r="E20" s="97">
        <v>0</v>
      </c>
      <c r="F20" s="97">
        <v>1</v>
      </c>
      <c r="G20" s="98">
        <f t="shared" si="0"/>
        <v>0</v>
      </c>
      <c r="H20" s="98">
        <f t="shared" si="1"/>
        <v>1</v>
      </c>
      <c r="I20" s="128"/>
    </row>
    <row r="21" spans="1:9">
      <c r="A21" s="104" t="s">
        <v>2517</v>
      </c>
      <c r="B21" s="107" t="s">
        <v>2518</v>
      </c>
      <c r="C21" s="106"/>
      <c r="D21" s="106"/>
      <c r="E21" s="97">
        <v>0</v>
      </c>
      <c r="F21" s="97">
        <v>1</v>
      </c>
      <c r="G21" s="98">
        <f t="shared" si="0"/>
        <v>0</v>
      </c>
      <c r="H21" s="98">
        <f t="shared" si="1"/>
        <v>1</v>
      </c>
      <c r="I21" s="128"/>
    </row>
    <row r="22" spans="1:9" ht="24.75">
      <c r="A22" s="104" t="s">
        <v>2193</v>
      </c>
      <c r="B22" s="107" t="s">
        <v>2194</v>
      </c>
      <c r="C22" s="106"/>
      <c r="D22" s="106"/>
      <c r="E22" s="97">
        <v>56</v>
      </c>
      <c r="F22" s="97">
        <v>150</v>
      </c>
      <c r="G22" s="98">
        <f t="shared" si="0"/>
        <v>56</v>
      </c>
      <c r="H22" s="98">
        <f t="shared" si="1"/>
        <v>150</v>
      </c>
      <c r="I22" s="128"/>
    </row>
    <row r="23" spans="1:9">
      <c r="A23" s="104" t="s">
        <v>2199</v>
      </c>
      <c r="B23" s="107" t="s">
        <v>2200</v>
      </c>
      <c r="C23" s="106"/>
      <c r="D23" s="106"/>
      <c r="E23" s="97">
        <v>8</v>
      </c>
      <c r="F23" s="97">
        <v>15</v>
      </c>
      <c r="G23" s="98">
        <f t="shared" si="0"/>
        <v>8</v>
      </c>
      <c r="H23" s="98">
        <f t="shared" si="1"/>
        <v>15</v>
      </c>
      <c r="I23" s="128"/>
    </row>
    <row r="24" spans="1:9">
      <c r="A24" s="104" t="s">
        <v>2201</v>
      </c>
      <c r="B24" s="107" t="s">
        <v>2202</v>
      </c>
      <c r="C24" s="106"/>
      <c r="D24" s="106"/>
      <c r="E24" s="97">
        <v>29</v>
      </c>
      <c r="F24" s="97">
        <v>50</v>
      </c>
      <c r="G24" s="98">
        <f t="shared" si="0"/>
        <v>29</v>
      </c>
      <c r="H24" s="98">
        <f t="shared" si="1"/>
        <v>50</v>
      </c>
      <c r="I24" s="128"/>
    </row>
    <row r="25" spans="1:9" ht="24.75">
      <c r="A25" s="104" t="s">
        <v>2203</v>
      </c>
      <c r="B25" s="107" t="s">
        <v>2204</v>
      </c>
      <c r="C25" s="106"/>
      <c r="D25" s="106"/>
      <c r="E25" s="97">
        <v>172</v>
      </c>
      <c r="F25" s="97">
        <v>50</v>
      </c>
      <c r="G25" s="98">
        <f t="shared" si="0"/>
        <v>172</v>
      </c>
      <c r="H25" s="98">
        <f t="shared" si="1"/>
        <v>50</v>
      </c>
      <c r="I25" s="128"/>
    </row>
    <row r="26" spans="1:9">
      <c r="A26" s="104" t="s">
        <v>2205</v>
      </c>
      <c r="B26" s="107" t="s">
        <v>2206</v>
      </c>
      <c r="C26" s="106"/>
      <c r="D26" s="106"/>
      <c r="E26" s="97">
        <v>150</v>
      </c>
      <c r="F26" s="97">
        <v>150</v>
      </c>
      <c r="G26" s="98">
        <f t="shared" si="0"/>
        <v>150</v>
      </c>
      <c r="H26" s="98">
        <f t="shared" si="1"/>
        <v>150</v>
      </c>
      <c r="I26" s="128"/>
    </row>
    <row r="27" spans="1:9">
      <c r="A27" s="108" t="s">
        <v>2113</v>
      </c>
      <c r="B27" s="109" t="s">
        <v>2114</v>
      </c>
      <c r="C27" s="106"/>
      <c r="D27" s="106"/>
      <c r="E27" s="97">
        <v>41</v>
      </c>
      <c r="F27" s="97">
        <v>100</v>
      </c>
      <c r="G27" s="98">
        <f t="shared" si="0"/>
        <v>41</v>
      </c>
      <c r="H27" s="98">
        <f t="shared" si="1"/>
        <v>100</v>
      </c>
      <c r="I27" s="130"/>
    </row>
    <row r="28" spans="1:9">
      <c r="A28" s="108" t="s">
        <v>2115</v>
      </c>
      <c r="B28" s="109" t="s">
        <v>2116</v>
      </c>
      <c r="C28" s="106"/>
      <c r="D28" s="106"/>
      <c r="E28" s="97">
        <v>115</v>
      </c>
      <c r="F28" s="97">
        <v>150</v>
      </c>
      <c r="G28" s="98">
        <f t="shared" si="0"/>
        <v>115</v>
      </c>
      <c r="H28" s="98">
        <f t="shared" si="1"/>
        <v>150</v>
      </c>
      <c r="I28" s="130"/>
    </row>
    <row r="29" spans="1:9">
      <c r="A29" s="108" t="s">
        <v>2119</v>
      </c>
      <c r="B29" s="109" t="s">
        <v>2120</v>
      </c>
      <c r="C29" s="106"/>
      <c r="D29" s="106"/>
      <c r="E29" s="97">
        <v>20</v>
      </c>
      <c r="F29" s="97">
        <v>15</v>
      </c>
      <c r="G29" s="98">
        <f t="shared" si="0"/>
        <v>20</v>
      </c>
      <c r="H29" s="98">
        <f t="shared" si="1"/>
        <v>15</v>
      </c>
      <c r="I29" s="130"/>
    </row>
    <row r="30" spans="1:9">
      <c r="A30" s="108" t="s">
        <v>2291</v>
      </c>
      <c r="B30" s="109" t="s">
        <v>2292</v>
      </c>
      <c r="C30" s="106"/>
      <c r="D30" s="106"/>
      <c r="E30" s="97">
        <v>113</v>
      </c>
      <c r="F30" s="97">
        <v>100</v>
      </c>
      <c r="G30" s="98">
        <f t="shared" si="0"/>
        <v>113</v>
      </c>
      <c r="H30" s="98">
        <f t="shared" si="1"/>
        <v>100</v>
      </c>
      <c r="I30" s="130"/>
    </row>
    <row r="31" spans="1:9">
      <c r="A31" s="108" t="s">
        <v>2131</v>
      </c>
      <c r="B31" s="109" t="s">
        <v>2132</v>
      </c>
      <c r="C31" s="106"/>
      <c r="D31" s="106"/>
      <c r="E31" s="97">
        <v>111</v>
      </c>
      <c r="F31" s="97">
        <v>100</v>
      </c>
      <c r="G31" s="98">
        <f t="shared" si="0"/>
        <v>111</v>
      </c>
      <c r="H31" s="98">
        <f t="shared" si="1"/>
        <v>100</v>
      </c>
      <c r="I31" s="130"/>
    </row>
    <row r="32" spans="1:9">
      <c r="A32" s="110" t="s">
        <v>2195</v>
      </c>
      <c r="B32" s="111" t="s">
        <v>2196</v>
      </c>
      <c r="C32" s="112"/>
      <c r="D32" s="112"/>
      <c r="E32" s="97">
        <v>128</v>
      </c>
      <c r="F32" s="113">
        <v>200</v>
      </c>
      <c r="G32" s="114">
        <f t="shared" si="0"/>
        <v>128</v>
      </c>
      <c r="H32" s="114">
        <f t="shared" si="1"/>
        <v>200</v>
      </c>
      <c r="I32" s="130"/>
    </row>
    <row r="33" spans="1:9">
      <c r="A33" s="115" t="s">
        <v>2157</v>
      </c>
      <c r="B33" s="115" t="s">
        <v>2158</v>
      </c>
      <c r="C33" s="116"/>
      <c r="D33" s="116"/>
      <c r="E33" s="97">
        <v>0</v>
      </c>
      <c r="F33" s="116">
        <v>2</v>
      </c>
      <c r="G33" s="98">
        <f t="shared" si="0"/>
        <v>0</v>
      </c>
      <c r="H33" s="98">
        <f t="shared" si="1"/>
        <v>2</v>
      </c>
      <c r="I33" s="128"/>
    </row>
    <row r="34" spans="1:9">
      <c r="A34" s="115" t="s">
        <v>2163</v>
      </c>
      <c r="B34" s="115" t="s">
        <v>2164</v>
      </c>
      <c r="C34" s="116"/>
      <c r="D34" s="116"/>
      <c r="E34" s="97">
        <v>0</v>
      </c>
      <c r="F34" s="116">
        <v>2</v>
      </c>
      <c r="G34" s="98">
        <f t="shared" si="0"/>
        <v>0</v>
      </c>
      <c r="H34" s="98">
        <f t="shared" si="1"/>
        <v>2</v>
      </c>
      <c r="I34" s="128"/>
    </row>
    <row r="35" spans="1:9">
      <c r="A35" s="3612" t="s">
        <v>15</v>
      </c>
      <c r="B35" s="3613"/>
      <c r="C35" s="117"/>
      <c r="D35" s="117">
        <f t="shared" ref="D35:H35" si="2">SUM(D12:D34)</f>
        <v>0</v>
      </c>
      <c r="E35" s="117">
        <f t="shared" si="2"/>
        <v>1054</v>
      </c>
      <c r="F35" s="117">
        <f t="shared" si="2"/>
        <v>1322</v>
      </c>
      <c r="G35" s="117">
        <f t="shared" si="2"/>
        <v>1054</v>
      </c>
      <c r="H35" s="117">
        <f t="shared" si="2"/>
        <v>1322</v>
      </c>
      <c r="I35" s="131"/>
    </row>
    <row r="36" spans="1:9">
      <c r="A36" s="3547" t="s">
        <v>2245</v>
      </c>
      <c r="B36" s="3548"/>
      <c r="C36" s="119"/>
      <c r="D36" s="119"/>
      <c r="E36" s="119"/>
      <c r="F36" s="119"/>
      <c r="G36" s="119"/>
      <c r="H36" s="119"/>
    </row>
    <row r="37" spans="1:9">
      <c r="A37" s="20" t="s">
        <v>2246</v>
      </c>
      <c r="B37" s="1354" t="s">
        <v>2247</v>
      </c>
      <c r="C37" s="119"/>
      <c r="D37" s="119"/>
      <c r="E37" s="119"/>
      <c r="F37" s="119"/>
      <c r="G37" s="119"/>
      <c r="H37" s="119"/>
    </row>
    <row r="38" spans="1:9">
      <c r="A38" s="20" t="s">
        <v>2248</v>
      </c>
      <c r="B38" s="1354" t="s">
        <v>2249</v>
      </c>
      <c r="C38" s="119"/>
      <c r="D38" s="119"/>
      <c r="E38" s="119"/>
      <c r="F38" s="119"/>
      <c r="G38" s="119"/>
      <c r="H38" s="119"/>
    </row>
    <row r="39" spans="1:9">
      <c r="A39" s="20" t="s">
        <v>2250</v>
      </c>
      <c r="B39" s="1354" t="s">
        <v>2251</v>
      </c>
      <c r="C39" s="119"/>
      <c r="D39" s="119"/>
      <c r="E39" s="119"/>
      <c r="F39" s="119"/>
      <c r="G39" s="119"/>
      <c r="H39" s="119"/>
    </row>
    <row r="40" spans="1:9">
      <c r="A40" s="20" t="s">
        <v>2252</v>
      </c>
      <c r="B40" s="1354" t="s">
        <v>2253</v>
      </c>
      <c r="C40" s="119"/>
      <c r="D40" s="119"/>
      <c r="E40" s="119"/>
      <c r="F40" s="119"/>
      <c r="G40" s="119"/>
      <c r="H40" s="119"/>
    </row>
    <row r="41" spans="1:9">
      <c r="A41" s="20" t="s">
        <v>2254</v>
      </c>
      <c r="B41" s="1354" t="s">
        <v>2255</v>
      </c>
      <c r="C41" s="119"/>
      <c r="D41" s="119"/>
      <c r="E41" s="119"/>
      <c r="F41" s="119"/>
      <c r="G41" s="119"/>
      <c r="H41" s="119"/>
    </row>
    <row r="42" spans="1:9">
      <c r="A42" s="20" t="s">
        <v>2256</v>
      </c>
      <c r="B42" s="1354" t="s">
        <v>2257</v>
      </c>
      <c r="C42" s="119"/>
      <c r="D42" s="119"/>
      <c r="E42" s="119"/>
      <c r="F42" s="119"/>
      <c r="G42" s="119"/>
      <c r="H42" s="119"/>
    </row>
    <row r="43" spans="1:9" ht="36">
      <c r="A43" s="20" t="s">
        <v>2258</v>
      </c>
      <c r="B43" s="1354" t="s">
        <v>2259</v>
      </c>
      <c r="C43" s="119"/>
      <c r="D43" s="119"/>
      <c r="E43" s="119"/>
      <c r="F43" s="119"/>
      <c r="G43" s="119"/>
      <c r="H43" s="119"/>
    </row>
    <row r="44" spans="1:9" ht="48">
      <c r="A44" s="20" t="s">
        <v>2260</v>
      </c>
      <c r="B44" s="1354" t="s">
        <v>2261</v>
      </c>
      <c r="C44" s="119"/>
      <c r="D44" s="119"/>
      <c r="E44" s="119"/>
      <c r="F44" s="119"/>
      <c r="G44" s="119"/>
      <c r="H44" s="119"/>
    </row>
    <row r="45" spans="1:9">
      <c r="A45" s="3549" t="s">
        <v>2262</v>
      </c>
      <c r="B45" s="3550"/>
      <c r="C45" s="119"/>
      <c r="D45" s="119"/>
      <c r="E45" s="119"/>
      <c r="F45" s="119"/>
      <c r="G45" s="119"/>
      <c r="H45" s="119"/>
    </row>
    <row r="46" spans="1:9">
      <c r="A46" s="3560" t="s">
        <v>2263</v>
      </c>
      <c r="B46" s="3561"/>
      <c r="C46" s="122"/>
      <c r="D46" s="122">
        <f t="shared" ref="D46:H46" si="3">D35+D10</f>
        <v>0</v>
      </c>
      <c r="E46" s="122">
        <f t="shared" si="3"/>
        <v>1062</v>
      </c>
      <c r="F46" s="122">
        <f t="shared" si="3"/>
        <v>1337</v>
      </c>
      <c r="G46" s="122">
        <f t="shared" si="3"/>
        <v>1062</v>
      </c>
      <c r="H46" s="122">
        <f t="shared" si="3"/>
        <v>1337</v>
      </c>
      <c r="I46" s="132"/>
    </row>
    <row r="47" spans="1:9">
      <c r="A47" s="123"/>
      <c r="B47" s="124"/>
      <c r="C47" s="125"/>
      <c r="D47" s="125"/>
      <c r="E47" s="126"/>
      <c r="F47" s="125"/>
      <c r="G47" s="126"/>
      <c r="H47" s="125"/>
      <c r="I47" s="128"/>
    </row>
    <row r="48" spans="1:9">
      <c r="A48" s="127"/>
      <c r="B48" s="127"/>
      <c r="C48" s="127"/>
      <c r="D48" s="127"/>
      <c r="E48" s="127"/>
      <c r="F48" s="127"/>
      <c r="G48" s="127"/>
      <c r="H48" s="127"/>
    </row>
    <row r="49" spans="1:8">
      <c r="A49" s="127"/>
      <c r="B49" s="127"/>
      <c r="C49" s="127"/>
      <c r="D49" s="127"/>
      <c r="E49" s="127"/>
      <c r="F49" s="127"/>
      <c r="G49" s="127"/>
      <c r="H49" s="127"/>
    </row>
    <row r="50" spans="1:8">
      <c r="A50" s="127"/>
      <c r="B50" s="127"/>
      <c r="C50" s="127"/>
      <c r="D50" s="127"/>
      <c r="E50" s="127"/>
      <c r="F50" s="127"/>
      <c r="G50" s="127"/>
      <c r="H50" s="127"/>
    </row>
    <row r="51" spans="1:8">
      <c r="A51" s="127"/>
      <c r="B51" s="127"/>
      <c r="C51" s="127"/>
      <c r="D51" s="127"/>
      <c r="E51" s="127"/>
      <c r="F51" s="127"/>
      <c r="G51" s="127"/>
      <c r="H51" s="127"/>
    </row>
    <row r="52" spans="1:8">
      <c r="A52" s="127"/>
      <c r="B52" s="127"/>
      <c r="C52" s="127"/>
      <c r="D52" s="127"/>
      <c r="E52" s="127"/>
      <c r="F52" s="127"/>
      <c r="G52" s="127"/>
      <c r="H52" s="127"/>
    </row>
    <row r="53" spans="1:8">
      <c r="A53" s="127"/>
      <c r="B53" s="127"/>
      <c r="C53" s="127"/>
      <c r="D53" s="127"/>
      <c r="E53" s="127"/>
      <c r="F53" s="127"/>
      <c r="G53" s="127"/>
      <c r="H53" s="127"/>
    </row>
    <row r="54" spans="1:8">
      <c r="A54" s="127"/>
      <c r="B54" s="127"/>
      <c r="C54" s="127"/>
      <c r="D54" s="127"/>
      <c r="E54" s="127"/>
      <c r="F54" s="127"/>
      <c r="G54" s="127"/>
      <c r="H54" s="127"/>
    </row>
    <row r="55" spans="1:8">
      <c r="A55" s="127"/>
      <c r="B55" s="127"/>
      <c r="C55" s="127"/>
      <c r="D55" s="127"/>
      <c r="E55" s="127"/>
      <c r="F55" s="127"/>
      <c r="G55" s="127"/>
      <c r="H55" s="127"/>
    </row>
    <row r="56" spans="1:8">
      <c r="A56" s="127"/>
      <c r="B56" s="127"/>
      <c r="C56" s="127"/>
      <c r="D56" s="127"/>
      <c r="E56" s="127"/>
      <c r="F56" s="127"/>
      <c r="G56" s="127"/>
      <c r="H56" s="127"/>
    </row>
    <row r="57" spans="1:8">
      <c r="A57" s="127"/>
      <c r="B57" s="127"/>
      <c r="C57" s="127"/>
      <c r="D57" s="127"/>
      <c r="E57" s="127"/>
      <c r="F57" s="127"/>
      <c r="G57" s="127"/>
      <c r="H57" s="127"/>
    </row>
    <row r="58" spans="1:8">
      <c r="A58" s="127"/>
      <c r="B58" s="127"/>
      <c r="C58" s="127"/>
      <c r="D58" s="127"/>
      <c r="E58" s="127"/>
      <c r="F58" s="127"/>
      <c r="G58" s="127"/>
      <c r="H58" s="127"/>
    </row>
    <row r="59" spans="1:8">
      <c r="A59" s="127"/>
      <c r="B59" s="127"/>
      <c r="C59" s="127"/>
      <c r="D59" s="127"/>
      <c r="E59" s="127"/>
      <c r="F59" s="127"/>
      <c r="G59" s="127"/>
      <c r="H59" s="127"/>
    </row>
    <row r="60" spans="1:8">
      <c r="A60" s="127"/>
      <c r="B60" s="127"/>
      <c r="C60" s="127"/>
      <c r="D60" s="127"/>
      <c r="E60" s="127"/>
      <c r="F60" s="127"/>
      <c r="G60" s="127"/>
      <c r="H60" s="127"/>
    </row>
    <row r="61" spans="1:8">
      <c r="A61" s="127"/>
      <c r="B61" s="127"/>
      <c r="C61" s="127"/>
      <c r="D61" s="127"/>
      <c r="E61" s="127"/>
      <c r="F61" s="127"/>
      <c r="G61" s="127"/>
      <c r="H61" s="127"/>
    </row>
    <row r="62" spans="1:8">
      <c r="A62" s="127"/>
      <c r="B62" s="127"/>
      <c r="C62" s="127"/>
      <c r="D62" s="127"/>
      <c r="E62" s="127"/>
      <c r="F62" s="127"/>
      <c r="G62" s="127"/>
      <c r="H62" s="127"/>
    </row>
    <row r="63" spans="1:8">
      <c r="A63" s="127"/>
      <c r="B63" s="127"/>
      <c r="C63" s="127"/>
      <c r="D63" s="127"/>
      <c r="E63" s="127"/>
      <c r="F63" s="127"/>
      <c r="G63" s="127"/>
      <c r="H63" s="127"/>
    </row>
    <row r="64" spans="1:8">
      <c r="A64" s="127"/>
      <c r="B64" s="127"/>
      <c r="C64" s="127"/>
      <c r="D64" s="127"/>
      <c r="E64" s="127"/>
      <c r="F64" s="127"/>
      <c r="G64" s="127"/>
      <c r="H64" s="127"/>
    </row>
    <row r="65" spans="1:8">
      <c r="A65" s="127"/>
      <c r="B65" s="127"/>
      <c r="C65" s="127"/>
      <c r="D65" s="127"/>
      <c r="E65" s="127"/>
      <c r="F65" s="127"/>
      <c r="G65" s="127"/>
      <c r="H65" s="127"/>
    </row>
    <row r="66" spans="1:8">
      <c r="A66" s="127"/>
      <c r="B66" s="127"/>
      <c r="C66" s="127"/>
      <c r="D66" s="127"/>
      <c r="E66" s="127"/>
      <c r="F66" s="127"/>
      <c r="G66" s="127"/>
      <c r="H66" s="127"/>
    </row>
    <row r="67" spans="1:8">
      <c r="A67" s="127"/>
      <c r="B67" s="127"/>
      <c r="C67" s="127"/>
      <c r="D67" s="127"/>
      <c r="E67" s="127"/>
      <c r="F67" s="127"/>
      <c r="G67" s="127"/>
      <c r="H67" s="127"/>
    </row>
    <row r="68" spans="1:8">
      <c r="A68" s="127"/>
      <c r="B68" s="127"/>
      <c r="C68" s="127"/>
      <c r="D68" s="127"/>
      <c r="E68" s="127"/>
      <c r="F68" s="127"/>
      <c r="G68" s="127"/>
      <c r="H68" s="127"/>
    </row>
    <row r="69" spans="1:8">
      <c r="A69" s="127"/>
      <c r="B69" s="127"/>
      <c r="C69" s="127"/>
      <c r="D69" s="127"/>
      <c r="E69" s="127"/>
      <c r="F69" s="127"/>
      <c r="G69" s="127"/>
      <c r="H69" s="127"/>
    </row>
    <row r="70" spans="1:8">
      <c r="A70" s="127"/>
      <c r="B70" s="127"/>
      <c r="C70" s="127"/>
      <c r="D70" s="127"/>
      <c r="E70" s="127"/>
      <c r="F70" s="127"/>
      <c r="G70" s="127"/>
      <c r="H70" s="127"/>
    </row>
    <row r="71" spans="1:8">
      <c r="A71" s="127"/>
      <c r="B71" s="127"/>
      <c r="C71" s="127"/>
      <c r="D71" s="127"/>
      <c r="E71" s="127"/>
      <c r="F71" s="127"/>
      <c r="G71" s="127"/>
      <c r="H71" s="127"/>
    </row>
    <row r="72" spans="1:8">
      <c r="A72" s="127"/>
      <c r="B72" s="127"/>
      <c r="C72" s="127"/>
      <c r="D72" s="127"/>
      <c r="E72" s="127"/>
      <c r="F72" s="127"/>
      <c r="G72" s="127"/>
      <c r="H72" s="127"/>
    </row>
    <row r="73" spans="1:8">
      <c r="A73" s="127"/>
      <c r="B73" s="127"/>
      <c r="C73" s="127"/>
      <c r="D73" s="127"/>
      <c r="E73" s="127"/>
      <c r="F73" s="127"/>
      <c r="G73" s="127"/>
      <c r="H73" s="127"/>
    </row>
    <row r="74" spans="1:8">
      <c r="A74" s="127"/>
      <c r="B74" s="127"/>
      <c r="C74" s="127"/>
      <c r="D74" s="127"/>
      <c r="E74" s="127"/>
      <c r="F74" s="127"/>
      <c r="G74" s="127"/>
      <c r="H74" s="127"/>
    </row>
    <row r="75" spans="1:8">
      <c r="A75" s="127"/>
      <c r="B75" s="127"/>
      <c r="C75" s="127"/>
      <c r="D75" s="127"/>
      <c r="E75" s="127"/>
      <c r="F75" s="127"/>
      <c r="G75" s="127"/>
      <c r="H75" s="127"/>
    </row>
    <row r="76" spans="1:8">
      <c r="A76" s="127"/>
      <c r="B76" s="127"/>
      <c r="C76" s="127"/>
      <c r="D76" s="127"/>
      <c r="E76" s="127"/>
      <c r="F76" s="127"/>
      <c r="G76" s="127"/>
      <c r="H76" s="127"/>
    </row>
    <row r="77" spans="1:8">
      <c r="A77" s="127"/>
      <c r="B77" s="127"/>
      <c r="C77" s="127"/>
      <c r="D77" s="127"/>
      <c r="E77" s="127"/>
      <c r="F77" s="127"/>
      <c r="G77" s="127"/>
      <c r="H77" s="127"/>
    </row>
    <row r="78" spans="1:8">
      <c r="A78" s="127"/>
      <c r="B78" s="127"/>
      <c r="C78" s="127"/>
      <c r="D78" s="127"/>
      <c r="E78" s="127"/>
      <c r="F78" s="127"/>
      <c r="G78" s="127"/>
      <c r="H78" s="127"/>
    </row>
    <row r="79" spans="1:8">
      <c r="A79" s="127"/>
      <c r="B79" s="127"/>
      <c r="C79" s="127"/>
      <c r="D79" s="127"/>
      <c r="E79" s="127"/>
      <c r="F79" s="127"/>
      <c r="G79" s="127"/>
      <c r="H79" s="127"/>
    </row>
    <row r="80" spans="1:8">
      <c r="A80" s="127"/>
      <c r="B80" s="127"/>
      <c r="C80" s="127"/>
      <c r="D80" s="127"/>
      <c r="E80" s="127"/>
      <c r="F80" s="127"/>
      <c r="G80" s="127"/>
      <c r="H80" s="127"/>
    </row>
    <row r="81" spans="1:8">
      <c r="A81" s="127"/>
      <c r="B81" s="127"/>
      <c r="C81" s="127"/>
      <c r="D81" s="127"/>
      <c r="E81" s="127"/>
      <c r="F81" s="127"/>
      <c r="G81" s="127"/>
      <c r="H81" s="127"/>
    </row>
    <row r="82" spans="1:8">
      <c r="A82" s="127"/>
      <c r="B82" s="127"/>
      <c r="C82" s="127"/>
      <c r="D82" s="127"/>
      <c r="E82" s="127"/>
      <c r="F82" s="127"/>
      <c r="G82" s="127"/>
      <c r="H82" s="127"/>
    </row>
    <row r="83" spans="1:8">
      <c r="A83" s="127"/>
      <c r="B83" s="127"/>
      <c r="C83" s="127"/>
      <c r="D83" s="127"/>
      <c r="E83" s="127"/>
      <c r="F83" s="127"/>
      <c r="G83" s="127"/>
      <c r="H83" s="127"/>
    </row>
    <row r="84" spans="1:8">
      <c r="A84" s="127"/>
      <c r="B84" s="127"/>
      <c r="C84" s="127"/>
      <c r="D84" s="127"/>
      <c r="E84" s="127"/>
      <c r="F84" s="127"/>
      <c r="G84" s="127"/>
      <c r="H84" s="127"/>
    </row>
    <row r="85" spans="1:8">
      <c r="A85" s="127"/>
      <c r="B85" s="127"/>
      <c r="C85" s="127"/>
      <c r="D85" s="127"/>
      <c r="E85" s="127"/>
      <c r="F85" s="127"/>
      <c r="G85" s="127"/>
      <c r="H85" s="127"/>
    </row>
    <row r="86" spans="1:8">
      <c r="A86" s="127"/>
      <c r="B86" s="127"/>
      <c r="C86" s="127"/>
      <c r="D86" s="127"/>
      <c r="E86" s="127"/>
      <c r="F86" s="127"/>
      <c r="G86" s="127"/>
      <c r="H86" s="127"/>
    </row>
    <row r="87" spans="1:8">
      <c r="A87" s="127"/>
      <c r="B87" s="127"/>
      <c r="C87" s="127"/>
      <c r="D87" s="127"/>
      <c r="E87" s="127"/>
      <c r="F87" s="127"/>
      <c r="G87" s="127"/>
      <c r="H87" s="127"/>
    </row>
    <row r="88" spans="1:8">
      <c r="A88" s="127"/>
      <c r="B88" s="127"/>
      <c r="C88" s="127"/>
      <c r="D88" s="127"/>
      <c r="E88" s="127"/>
      <c r="F88" s="127"/>
      <c r="G88" s="127"/>
      <c r="H88" s="127"/>
    </row>
    <row r="89" spans="1:8">
      <c r="A89" s="127"/>
      <c r="B89" s="127"/>
      <c r="C89" s="127"/>
      <c r="D89" s="127"/>
      <c r="E89" s="127"/>
      <c r="F89" s="127"/>
      <c r="G89" s="127"/>
      <c r="H89" s="127"/>
    </row>
    <row r="90" spans="1:8">
      <c r="A90" s="127"/>
      <c r="B90" s="127"/>
      <c r="C90" s="127"/>
      <c r="D90" s="127"/>
      <c r="E90" s="127"/>
      <c r="F90" s="127"/>
      <c r="G90" s="127"/>
      <c r="H90" s="127"/>
    </row>
    <row r="91" spans="1:8">
      <c r="A91" s="127"/>
      <c r="B91" s="127"/>
      <c r="C91" s="127"/>
      <c r="D91" s="127"/>
      <c r="E91" s="127"/>
      <c r="F91" s="127"/>
      <c r="G91" s="127"/>
      <c r="H91" s="127"/>
    </row>
    <row r="92" spans="1:8">
      <c r="A92" s="127"/>
      <c r="B92" s="127"/>
      <c r="C92" s="127"/>
      <c r="D92" s="127"/>
      <c r="E92" s="127"/>
      <c r="F92" s="127"/>
      <c r="G92" s="127"/>
      <c r="H92" s="127"/>
    </row>
    <row r="93" spans="1:8">
      <c r="A93" s="127"/>
      <c r="B93" s="127"/>
      <c r="C93" s="127"/>
      <c r="D93" s="127"/>
      <c r="E93" s="127"/>
      <c r="F93" s="127"/>
      <c r="G93" s="127"/>
      <c r="H93" s="127"/>
    </row>
    <row r="94" spans="1:8">
      <c r="A94" s="127"/>
      <c r="B94" s="127"/>
      <c r="C94" s="127"/>
      <c r="D94" s="127"/>
      <c r="E94" s="127"/>
      <c r="F94" s="127"/>
      <c r="G94" s="127"/>
      <c r="H94" s="127"/>
    </row>
    <row r="95" spans="1:8">
      <c r="A95" s="127"/>
      <c r="B95" s="127"/>
      <c r="C95" s="127"/>
      <c r="D95" s="127"/>
      <c r="E95" s="127"/>
      <c r="F95" s="127"/>
      <c r="G95" s="127"/>
      <c r="H95" s="127"/>
    </row>
    <row r="96" spans="1:8">
      <c r="A96" s="127"/>
      <c r="B96" s="127"/>
      <c r="C96" s="127"/>
      <c r="D96" s="127"/>
      <c r="E96" s="127"/>
      <c r="F96" s="127"/>
      <c r="G96" s="127"/>
      <c r="H96" s="127"/>
    </row>
    <row r="97" spans="1:8">
      <c r="A97" s="127"/>
      <c r="B97" s="127"/>
      <c r="C97" s="127"/>
      <c r="D97" s="127"/>
      <c r="E97" s="127"/>
      <c r="F97" s="127"/>
      <c r="G97" s="127"/>
      <c r="H97" s="127"/>
    </row>
    <row r="98" spans="1:8">
      <c r="A98" s="127"/>
      <c r="B98" s="127"/>
      <c r="C98" s="127"/>
      <c r="D98" s="127"/>
      <c r="E98" s="127"/>
      <c r="F98" s="127"/>
      <c r="G98" s="127"/>
      <c r="H98" s="127"/>
    </row>
    <row r="99" spans="1:8">
      <c r="A99" s="127"/>
      <c r="B99" s="127"/>
      <c r="C99" s="127"/>
      <c r="D99" s="127"/>
      <c r="E99" s="127"/>
      <c r="F99" s="127"/>
      <c r="G99" s="127"/>
      <c r="H99" s="127"/>
    </row>
    <row r="100" spans="1:8">
      <c r="A100" s="127"/>
      <c r="B100" s="127"/>
      <c r="C100" s="127"/>
      <c r="D100" s="127"/>
      <c r="E100" s="127"/>
      <c r="F100" s="127"/>
      <c r="G100" s="127"/>
      <c r="H100" s="127"/>
    </row>
    <row r="101" spans="1:8">
      <c r="A101" s="127"/>
      <c r="B101" s="127"/>
      <c r="C101" s="127"/>
      <c r="D101" s="127"/>
      <c r="E101" s="127"/>
      <c r="F101" s="127"/>
      <c r="G101" s="127"/>
      <c r="H101" s="127"/>
    </row>
    <row r="102" spans="1:8">
      <c r="A102" s="127"/>
      <c r="B102" s="127"/>
      <c r="C102" s="127"/>
      <c r="D102" s="127"/>
      <c r="E102" s="127"/>
      <c r="F102" s="127"/>
      <c r="G102" s="127"/>
      <c r="H102" s="127"/>
    </row>
    <row r="103" spans="1:8">
      <c r="A103" s="127"/>
      <c r="B103" s="127"/>
      <c r="C103" s="127"/>
      <c r="D103" s="127"/>
      <c r="E103" s="127"/>
      <c r="F103" s="127"/>
      <c r="G103" s="127"/>
      <c r="H103" s="127"/>
    </row>
    <row r="104" spans="1:8">
      <c r="A104" s="127"/>
      <c r="B104" s="127"/>
      <c r="C104" s="127"/>
      <c r="D104" s="127"/>
      <c r="E104" s="127"/>
      <c r="F104" s="127"/>
      <c r="G104" s="127"/>
      <c r="H104" s="127"/>
    </row>
    <row r="105" spans="1:8">
      <c r="A105" s="127"/>
      <c r="B105" s="127"/>
      <c r="C105" s="127"/>
      <c r="D105" s="127"/>
      <c r="E105" s="127"/>
      <c r="F105" s="127"/>
      <c r="G105" s="127"/>
      <c r="H105" s="127"/>
    </row>
    <row r="106" spans="1:8">
      <c r="A106" s="127"/>
      <c r="B106" s="127"/>
      <c r="C106" s="127"/>
      <c r="D106" s="127"/>
      <c r="E106" s="127"/>
      <c r="F106" s="127"/>
      <c r="G106" s="127"/>
      <c r="H106" s="127"/>
    </row>
    <row r="107" spans="1:8">
      <c r="A107" s="127"/>
      <c r="B107" s="127"/>
      <c r="C107" s="127"/>
      <c r="D107" s="127"/>
      <c r="E107" s="127"/>
      <c r="F107" s="127"/>
      <c r="G107" s="127"/>
      <c r="H107" s="127"/>
    </row>
    <row r="108" spans="1:8">
      <c r="A108" s="127"/>
      <c r="B108" s="127"/>
      <c r="C108" s="127"/>
      <c r="D108" s="127"/>
      <c r="E108" s="127"/>
      <c r="F108" s="127"/>
      <c r="G108" s="127"/>
      <c r="H108" s="127"/>
    </row>
    <row r="109" spans="1:8">
      <c r="A109" s="127"/>
      <c r="B109" s="127"/>
      <c r="C109" s="127"/>
      <c r="D109" s="127"/>
      <c r="E109" s="127"/>
      <c r="F109" s="127"/>
      <c r="G109" s="127"/>
      <c r="H109" s="127"/>
    </row>
    <row r="110" spans="1:8">
      <c r="A110" s="127"/>
      <c r="B110" s="127"/>
      <c r="C110" s="127"/>
      <c r="D110" s="127"/>
      <c r="E110" s="127"/>
      <c r="F110" s="127"/>
      <c r="G110" s="127"/>
      <c r="H110" s="127"/>
    </row>
    <row r="111" spans="1:8">
      <c r="A111" s="127"/>
      <c r="B111" s="127"/>
      <c r="C111" s="127"/>
      <c r="D111" s="127"/>
      <c r="E111" s="127"/>
      <c r="F111" s="127"/>
      <c r="G111" s="127"/>
      <c r="H111" s="127"/>
    </row>
    <row r="112" spans="1:8">
      <c r="A112" s="127"/>
      <c r="B112" s="127"/>
      <c r="C112" s="127"/>
      <c r="D112" s="127"/>
      <c r="E112" s="127"/>
      <c r="F112" s="127"/>
      <c r="G112" s="127"/>
      <c r="H112" s="127"/>
    </row>
    <row r="113" spans="1:8">
      <c r="A113" s="127"/>
      <c r="B113" s="127"/>
      <c r="C113" s="127"/>
      <c r="D113" s="127"/>
      <c r="E113" s="127"/>
      <c r="F113" s="127"/>
      <c r="G113" s="127"/>
      <c r="H113" s="127"/>
    </row>
    <row r="114" spans="1:8">
      <c r="A114" s="127"/>
      <c r="B114" s="127"/>
      <c r="C114" s="127"/>
      <c r="D114" s="127"/>
      <c r="E114" s="127"/>
      <c r="F114" s="127"/>
      <c r="G114" s="127"/>
      <c r="H114" s="127"/>
    </row>
    <row r="115" spans="1:8">
      <c r="A115" s="127"/>
      <c r="B115" s="127"/>
      <c r="C115" s="127"/>
      <c r="D115" s="127"/>
      <c r="E115" s="127"/>
      <c r="F115" s="127"/>
      <c r="G115" s="127"/>
      <c r="H115" s="127"/>
    </row>
    <row r="116" spans="1:8">
      <c r="A116" s="127"/>
      <c r="B116" s="127"/>
      <c r="C116" s="127"/>
      <c r="D116" s="127"/>
      <c r="E116" s="127"/>
      <c r="F116" s="127"/>
      <c r="G116" s="127"/>
      <c r="H116" s="127"/>
    </row>
    <row r="117" spans="1:8">
      <c r="A117" s="127"/>
      <c r="B117" s="127"/>
      <c r="C117" s="127"/>
      <c r="D117" s="127"/>
      <c r="E117" s="127"/>
      <c r="F117" s="127"/>
      <c r="G117" s="127"/>
      <c r="H117" s="127"/>
    </row>
    <row r="118" spans="1:8">
      <c r="A118" s="127"/>
      <c r="B118" s="127"/>
      <c r="C118" s="127"/>
      <c r="D118" s="127"/>
      <c r="E118" s="127"/>
      <c r="F118" s="127"/>
      <c r="G118" s="127"/>
      <c r="H118" s="127"/>
    </row>
    <row r="119" spans="1:8">
      <c r="A119" s="127"/>
      <c r="B119" s="127"/>
      <c r="C119" s="127"/>
      <c r="D119" s="127"/>
      <c r="E119" s="127"/>
      <c r="F119" s="127"/>
      <c r="G119" s="127"/>
      <c r="H119" s="127"/>
    </row>
    <row r="120" spans="1:8">
      <c r="A120" s="127"/>
      <c r="B120" s="127"/>
      <c r="C120" s="127"/>
      <c r="D120" s="127"/>
      <c r="E120" s="127"/>
      <c r="F120" s="127"/>
      <c r="G120" s="127"/>
      <c r="H120" s="127"/>
    </row>
    <row r="121" spans="1:8">
      <c r="A121" s="127"/>
      <c r="B121" s="127"/>
      <c r="C121" s="127"/>
      <c r="D121" s="127"/>
      <c r="E121" s="127"/>
      <c r="F121" s="127"/>
      <c r="G121" s="127"/>
      <c r="H121" s="127"/>
    </row>
    <row r="122" spans="1:8">
      <c r="A122" s="127"/>
      <c r="B122" s="127"/>
      <c r="C122" s="127"/>
      <c r="D122" s="127"/>
      <c r="E122" s="127"/>
      <c r="F122" s="127"/>
      <c r="G122" s="127"/>
      <c r="H122" s="127"/>
    </row>
    <row r="123" spans="1:8">
      <c r="A123" s="127"/>
      <c r="B123" s="127"/>
      <c r="C123" s="127"/>
      <c r="D123" s="127"/>
      <c r="E123" s="127"/>
      <c r="F123" s="127"/>
      <c r="G123" s="127"/>
      <c r="H123" s="127"/>
    </row>
    <row r="124" spans="1:8">
      <c r="A124" s="127"/>
      <c r="B124" s="127"/>
      <c r="C124" s="127"/>
      <c r="D124" s="127"/>
      <c r="E124" s="127"/>
      <c r="F124" s="127"/>
      <c r="G124" s="127"/>
      <c r="H124" s="127"/>
    </row>
    <row r="125" spans="1:8">
      <c r="A125" s="127"/>
      <c r="B125" s="127"/>
      <c r="C125" s="127"/>
      <c r="D125" s="127"/>
      <c r="E125" s="127"/>
      <c r="F125" s="127"/>
      <c r="G125" s="127"/>
      <c r="H125" s="127"/>
    </row>
    <row r="126" spans="1:8">
      <c r="A126" s="127"/>
      <c r="B126" s="127"/>
      <c r="C126" s="127"/>
      <c r="D126" s="127"/>
      <c r="E126" s="127"/>
      <c r="F126" s="127"/>
      <c r="G126" s="127"/>
      <c r="H126" s="127"/>
    </row>
    <row r="127" spans="1:8">
      <c r="A127" s="127"/>
      <c r="B127" s="127"/>
      <c r="C127" s="127"/>
      <c r="D127" s="127"/>
      <c r="E127" s="127"/>
      <c r="F127" s="127"/>
      <c r="G127" s="127"/>
      <c r="H127" s="127"/>
    </row>
    <row r="128" spans="1:8">
      <c r="A128" s="127"/>
      <c r="B128" s="127"/>
      <c r="C128" s="127"/>
      <c r="D128" s="127"/>
      <c r="E128" s="127"/>
      <c r="F128" s="127"/>
      <c r="G128" s="127"/>
      <c r="H128" s="127"/>
    </row>
    <row r="129" spans="1:8">
      <c r="A129" s="127"/>
      <c r="B129" s="127"/>
      <c r="C129" s="127"/>
      <c r="D129" s="127"/>
      <c r="E129" s="127"/>
      <c r="F129" s="127"/>
      <c r="G129" s="127"/>
      <c r="H129" s="127"/>
    </row>
    <row r="130" spans="1:8">
      <c r="A130" s="127"/>
      <c r="B130" s="127"/>
      <c r="C130" s="127"/>
      <c r="D130" s="127"/>
      <c r="E130" s="127"/>
      <c r="F130" s="127"/>
      <c r="G130" s="127"/>
      <c r="H130" s="127"/>
    </row>
    <row r="131" spans="1:8">
      <c r="A131" s="127"/>
      <c r="B131" s="127"/>
      <c r="C131" s="127"/>
      <c r="D131" s="127"/>
      <c r="E131" s="127"/>
      <c r="F131" s="127"/>
      <c r="G131" s="127"/>
      <c r="H131" s="127"/>
    </row>
    <row r="132" spans="1:8">
      <c r="A132" s="127"/>
      <c r="B132" s="127"/>
      <c r="C132" s="127"/>
      <c r="D132" s="127"/>
      <c r="E132" s="127"/>
      <c r="F132" s="127"/>
      <c r="G132" s="127"/>
      <c r="H132" s="127"/>
    </row>
    <row r="133" spans="1:8">
      <c r="A133" s="127"/>
      <c r="B133" s="127"/>
      <c r="C133" s="127"/>
      <c r="D133" s="127"/>
      <c r="E133" s="127"/>
      <c r="F133" s="127"/>
      <c r="G133" s="127"/>
      <c r="H133" s="127"/>
    </row>
    <row r="134" spans="1:8">
      <c r="A134" s="127"/>
      <c r="B134" s="127"/>
      <c r="C134" s="127"/>
      <c r="D134" s="127"/>
      <c r="E134" s="127"/>
      <c r="F134" s="127"/>
      <c r="G134" s="127"/>
      <c r="H134" s="127"/>
    </row>
    <row r="135" spans="1:8">
      <c r="A135" s="127"/>
      <c r="B135" s="127"/>
      <c r="C135" s="127"/>
      <c r="D135" s="127"/>
      <c r="E135" s="127"/>
      <c r="F135" s="127"/>
      <c r="G135" s="127"/>
      <c r="H135" s="127"/>
    </row>
    <row r="136" spans="1:8">
      <c r="A136" s="127"/>
      <c r="B136" s="127"/>
      <c r="C136" s="127"/>
      <c r="D136" s="127"/>
      <c r="E136" s="127"/>
      <c r="F136" s="127"/>
      <c r="G136" s="127"/>
      <c r="H136" s="127"/>
    </row>
    <row r="137" spans="1:8">
      <c r="A137" s="127"/>
      <c r="B137" s="127"/>
      <c r="C137" s="127"/>
      <c r="D137" s="127"/>
      <c r="E137" s="127"/>
      <c r="F137" s="127"/>
      <c r="G137" s="127"/>
      <c r="H137" s="127"/>
    </row>
    <row r="138" spans="1:8">
      <c r="A138" s="127"/>
      <c r="B138" s="127"/>
      <c r="C138" s="127"/>
      <c r="D138" s="127"/>
      <c r="E138" s="127"/>
      <c r="F138" s="127"/>
      <c r="G138" s="127"/>
      <c r="H138" s="127"/>
    </row>
    <row r="139" spans="1:8">
      <c r="A139" s="127"/>
      <c r="B139" s="127"/>
      <c r="C139" s="127"/>
      <c r="D139" s="127"/>
      <c r="E139" s="127"/>
      <c r="F139" s="127"/>
      <c r="G139" s="127"/>
      <c r="H139" s="127"/>
    </row>
    <row r="140" spans="1:8">
      <c r="A140" s="127"/>
      <c r="B140" s="127"/>
      <c r="C140" s="127"/>
      <c r="D140" s="127"/>
      <c r="E140" s="127"/>
      <c r="F140" s="127"/>
      <c r="G140" s="127"/>
      <c r="H140" s="127"/>
    </row>
    <row r="141" spans="1:8">
      <c r="A141" s="127"/>
      <c r="B141" s="127"/>
      <c r="C141" s="127"/>
      <c r="D141" s="127"/>
      <c r="E141" s="127"/>
      <c r="F141" s="127"/>
      <c r="G141" s="127"/>
      <c r="H141" s="127"/>
    </row>
    <row r="142" spans="1:8">
      <c r="A142" s="127"/>
      <c r="B142" s="127"/>
      <c r="C142" s="127"/>
      <c r="D142" s="127"/>
      <c r="E142" s="127"/>
      <c r="F142" s="127"/>
      <c r="G142" s="127"/>
      <c r="H142" s="127"/>
    </row>
    <row r="143" spans="1:8">
      <c r="A143" s="127"/>
      <c r="B143" s="127"/>
      <c r="C143" s="127"/>
      <c r="D143" s="127"/>
      <c r="E143" s="127"/>
      <c r="F143" s="127"/>
      <c r="G143" s="127"/>
      <c r="H143" s="127"/>
    </row>
    <row r="144" spans="1:8">
      <c r="A144" s="127"/>
      <c r="B144" s="127"/>
      <c r="C144" s="127"/>
      <c r="D144" s="127"/>
      <c r="E144" s="127"/>
      <c r="F144" s="127"/>
      <c r="G144" s="127"/>
      <c r="H144" s="127"/>
    </row>
    <row r="145" spans="1:8">
      <c r="A145" s="127"/>
      <c r="B145" s="127"/>
      <c r="C145" s="127"/>
      <c r="D145" s="127"/>
      <c r="E145" s="127"/>
      <c r="F145" s="127"/>
      <c r="G145" s="127"/>
      <c r="H145" s="127"/>
    </row>
    <row r="146" spans="1:8">
      <c r="A146" s="127"/>
      <c r="B146" s="127"/>
      <c r="C146" s="127"/>
      <c r="D146" s="127"/>
      <c r="E146" s="127"/>
      <c r="F146" s="127"/>
      <c r="G146" s="127"/>
      <c r="H146" s="127"/>
    </row>
    <row r="147" spans="1:8">
      <c r="A147" s="127"/>
      <c r="B147" s="127"/>
      <c r="C147" s="127"/>
      <c r="D147" s="127"/>
      <c r="E147" s="127"/>
      <c r="F147" s="127"/>
      <c r="G147" s="127"/>
      <c r="H147" s="127"/>
    </row>
    <row r="148" spans="1:8">
      <c r="A148" s="127"/>
      <c r="B148" s="127"/>
      <c r="C148" s="127"/>
      <c r="D148" s="127"/>
      <c r="E148" s="127"/>
      <c r="F148" s="127"/>
      <c r="G148" s="127"/>
      <c r="H148" s="127"/>
    </row>
    <row r="149" spans="1:8">
      <c r="A149" s="127"/>
      <c r="B149" s="127"/>
      <c r="C149" s="127"/>
      <c r="D149" s="127"/>
      <c r="E149" s="127"/>
      <c r="F149" s="127"/>
      <c r="G149" s="127"/>
      <c r="H149" s="127"/>
    </row>
    <row r="150" spans="1:8">
      <c r="A150" s="127"/>
      <c r="B150" s="127"/>
      <c r="C150" s="127"/>
      <c r="D150" s="127"/>
      <c r="E150" s="127"/>
      <c r="F150" s="127"/>
      <c r="G150" s="127"/>
      <c r="H150" s="127"/>
    </row>
    <row r="151" spans="1:8">
      <c r="A151" s="127"/>
      <c r="B151" s="127"/>
      <c r="C151" s="127"/>
      <c r="D151" s="127"/>
      <c r="E151" s="127"/>
      <c r="F151" s="127"/>
      <c r="G151" s="127"/>
      <c r="H151" s="127"/>
    </row>
    <row r="152" spans="1:8">
      <c r="A152" s="127"/>
      <c r="B152" s="127"/>
      <c r="C152" s="127"/>
      <c r="D152" s="127"/>
      <c r="E152" s="127"/>
      <c r="F152" s="127"/>
      <c r="G152" s="127"/>
      <c r="H152" s="127"/>
    </row>
    <row r="153" spans="1:8">
      <c r="A153" s="127"/>
      <c r="B153" s="127"/>
      <c r="C153" s="127"/>
      <c r="D153" s="127"/>
      <c r="E153" s="127"/>
      <c r="F153" s="127"/>
      <c r="G153" s="127"/>
      <c r="H153" s="127"/>
    </row>
    <row r="154" spans="1:8">
      <c r="A154" s="127"/>
      <c r="B154" s="127"/>
      <c r="C154" s="127"/>
      <c r="D154" s="127"/>
      <c r="E154" s="127"/>
      <c r="F154" s="127"/>
      <c r="G154" s="127"/>
      <c r="H154" s="127"/>
    </row>
    <row r="155" spans="1:8">
      <c r="A155" s="127"/>
      <c r="B155" s="127"/>
      <c r="C155" s="127"/>
      <c r="D155" s="127"/>
      <c r="E155" s="127"/>
      <c r="F155" s="127"/>
      <c r="G155" s="127"/>
      <c r="H155" s="127"/>
    </row>
    <row r="156" spans="1:8">
      <c r="A156" s="127"/>
      <c r="B156" s="127"/>
      <c r="C156" s="127"/>
      <c r="D156" s="127"/>
      <c r="E156" s="127"/>
      <c r="F156" s="127"/>
      <c r="G156" s="127"/>
      <c r="H156" s="127"/>
    </row>
    <row r="157" spans="1:8">
      <c r="A157" s="127"/>
      <c r="B157" s="127"/>
      <c r="C157" s="127"/>
      <c r="D157" s="127"/>
      <c r="E157" s="127"/>
      <c r="F157" s="127"/>
      <c r="G157" s="127"/>
      <c r="H157" s="127"/>
    </row>
    <row r="158" spans="1:8">
      <c r="A158" s="127"/>
      <c r="B158" s="127"/>
      <c r="C158" s="127"/>
      <c r="D158" s="127"/>
      <c r="E158" s="127"/>
      <c r="F158" s="127"/>
      <c r="G158" s="127"/>
      <c r="H158" s="127"/>
    </row>
    <row r="159" spans="1:8">
      <c r="A159" s="127"/>
      <c r="B159" s="127"/>
      <c r="C159" s="127"/>
      <c r="D159" s="127"/>
      <c r="E159" s="127"/>
      <c r="F159" s="127"/>
      <c r="G159" s="127"/>
      <c r="H159" s="127"/>
    </row>
    <row r="160" spans="1:8">
      <c r="A160" s="127"/>
      <c r="B160" s="127"/>
      <c r="C160" s="127"/>
      <c r="D160" s="127"/>
      <c r="E160" s="127"/>
      <c r="F160" s="127"/>
      <c r="G160" s="127"/>
      <c r="H160" s="127"/>
    </row>
    <row r="161" spans="1:8">
      <c r="A161" s="127"/>
      <c r="B161" s="127"/>
      <c r="C161" s="127"/>
      <c r="D161" s="127"/>
      <c r="E161" s="127"/>
      <c r="F161" s="127"/>
      <c r="G161" s="127"/>
      <c r="H161" s="127"/>
    </row>
    <row r="162" spans="1:8">
      <c r="A162" s="127"/>
      <c r="B162" s="127"/>
      <c r="C162" s="127"/>
      <c r="D162" s="127"/>
      <c r="E162" s="127"/>
      <c r="F162" s="127"/>
      <c r="G162" s="127"/>
      <c r="H162" s="127"/>
    </row>
    <row r="163" spans="1:8">
      <c r="A163" s="127"/>
      <c r="B163" s="127"/>
      <c r="C163" s="127"/>
      <c r="D163" s="127"/>
      <c r="E163" s="127"/>
      <c r="F163" s="127"/>
      <c r="G163" s="127"/>
      <c r="H163" s="127"/>
    </row>
    <row r="164" spans="1:8">
      <c r="A164" s="127"/>
      <c r="B164" s="127"/>
      <c r="C164" s="127"/>
      <c r="D164" s="127"/>
      <c r="E164" s="127"/>
      <c r="F164" s="127"/>
      <c r="G164" s="127"/>
      <c r="H164" s="127"/>
    </row>
    <row r="165" spans="1:8">
      <c r="A165" s="127"/>
      <c r="B165" s="127"/>
      <c r="C165" s="127"/>
      <c r="D165" s="127"/>
      <c r="E165" s="127"/>
      <c r="F165" s="127"/>
      <c r="G165" s="127"/>
      <c r="H165" s="127"/>
    </row>
    <row r="166" spans="1:8">
      <c r="A166" s="127"/>
      <c r="B166" s="127"/>
      <c r="C166" s="127"/>
      <c r="D166" s="127"/>
      <c r="E166" s="127"/>
      <c r="F166" s="127"/>
      <c r="G166" s="127"/>
      <c r="H166" s="127"/>
    </row>
    <row r="167" spans="1:8">
      <c r="A167" s="127"/>
      <c r="B167" s="127"/>
      <c r="C167" s="127"/>
      <c r="D167" s="127"/>
      <c r="E167" s="127"/>
      <c r="F167" s="127"/>
      <c r="G167" s="127"/>
      <c r="H167" s="127"/>
    </row>
    <row r="168" spans="1:8">
      <c r="A168" s="127"/>
      <c r="B168" s="127"/>
      <c r="C168" s="127"/>
      <c r="D168" s="127"/>
      <c r="E168" s="127"/>
      <c r="F168" s="127"/>
      <c r="G168" s="127"/>
      <c r="H168" s="127"/>
    </row>
    <row r="169" spans="1:8">
      <c r="A169" s="127"/>
      <c r="B169" s="127"/>
      <c r="C169" s="127"/>
      <c r="D169" s="127"/>
      <c r="E169" s="127"/>
      <c r="F169" s="127"/>
      <c r="G169" s="127"/>
      <c r="H169" s="127"/>
    </row>
    <row r="170" spans="1:8">
      <c r="A170" s="127"/>
      <c r="B170" s="127"/>
      <c r="C170" s="127"/>
      <c r="D170" s="127"/>
      <c r="E170" s="127"/>
      <c r="F170" s="127"/>
      <c r="G170" s="127"/>
      <c r="H170" s="127"/>
    </row>
    <row r="171" spans="1:8">
      <c r="A171" s="127"/>
      <c r="B171" s="127"/>
      <c r="C171" s="127"/>
      <c r="D171" s="127"/>
      <c r="E171" s="127"/>
      <c r="F171" s="127"/>
      <c r="G171" s="127"/>
      <c r="H171" s="127"/>
    </row>
    <row r="172" spans="1:8">
      <c r="A172" s="127"/>
      <c r="B172" s="127"/>
      <c r="C172" s="127"/>
      <c r="D172" s="127"/>
      <c r="E172" s="127"/>
      <c r="F172" s="127"/>
      <c r="G172" s="127"/>
      <c r="H172" s="127"/>
    </row>
    <row r="173" spans="1:8">
      <c r="A173" s="127"/>
      <c r="B173" s="127"/>
      <c r="C173" s="127"/>
      <c r="D173" s="127"/>
      <c r="E173" s="127"/>
      <c r="F173" s="127"/>
      <c r="G173" s="127"/>
      <c r="H173" s="127"/>
    </row>
    <row r="174" spans="1:8">
      <c r="A174" s="127"/>
      <c r="B174" s="127"/>
      <c r="C174" s="127"/>
      <c r="D174" s="127"/>
      <c r="E174" s="127"/>
      <c r="F174" s="127"/>
      <c r="G174" s="127"/>
      <c r="H174" s="127"/>
    </row>
    <row r="175" spans="1:8">
      <c r="A175" s="127"/>
      <c r="B175" s="127"/>
      <c r="C175" s="127"/>
      <c r="D175" s="127"/>
      <c r="E175" s="127"/>
      <c r="F175" s="127"/>
      <c r="G175" s="127"/>
      <c r="H175" s="127"/>
    </row>
    <row r="176" spans="1:8">
      <c r="A176" s="127"/>
      <c r="B176" s="127"/>
      <c r="C176" s="127"/>
      <c r="D176" s="127"/>
      <c r="E176" s="127"/>
      <c r="F176" s="127"/>
      <c r="G176" s="127"/>
      <c r="H176" s="127"/>
    </row>
    <row r="177" spans="1:8">
      <c r="A177" s="127"/>
      <c r="B177" s="127"/>
      <c r="C177" s="127"/>
      <c r="D177" s="127"/>
      <c r="E177" s="127"/>
      <c r="F177" s="127"/>
      <c r="G177" s="127"/>
      <c r="H177" s="127"/>
    </row>
    <row r="178" spans="1:8">
      <c r="A178" s="127"/>
      <c r="B178" s="127"/>
      <c r="C178" s="127"/>
      <c r="D178" s="127"/>
      <c r="E178" s="127"/>
      <c r="F178" s="127"/>
      <c r="G178" s="127"/>
      <c r="H178" s="127"/>
    </row>
    <row r="179" spans="1:8">
      <c r="A179" s="127"/>
      <c r="B179" s="127"/>
      <c r="C179" s="127"/>
      <c r="D179" s="127"/>
      <c r="E179" s="127"/>
      <c r="F179" s="127"/>
      <c r="G179" s="127"/>
      <c r="H179" s="127"/>
    </row>
    <row r="180" spans="1:8">
      <c r="A180" s="127"/>
      <c r="B180" s="127"/>
      <c r="C180" s="127"/>
      <c r="D180" s="127"/>
      <c r="E180" s="127"/>
      <c r="F180" s="127"/>
      <c r="G180" s="127"/>
      <c r="H180" s="127"/>
    </row>
    <row r="181" spans="1:8">
      <c r="A181" s="127"/>
      <c r="B181" s="127"/>
      <c r="C181" s="127"/>
      <c r="D181" s="127"/>
      <c r="E181" s="127"/>
      <c r="F181" s="127"/>
      <c r="G181" s="127"/>
      <c r="H181" s="127"/>
    </row>
    <row r="182" spans="1:8">
      <c r="A182" s="127"/>
      <c r="B182" s="127"/>
      <c r="C182" s="127"/>
      <c r="D182" s="127"/>
      <c r="E182" s="127"/>
      <c r="F182" s="127"/>
      <c r="G182" s="127"/>
      <c r="H182" s="127"/>
    </row>
    <row r="183" spans="1:8">
      <c r="A183" s="127"/>
      <c r="B183" s="127"/>
      <c r="C183" s="127"/>
      <c r="D183" s="127"/>
      <c r="E183" s="127"/>
      <c r="F183" s="127"/>
      <c r="G183" s="127"/>
      <c r="H183" s="127"/>
    </row>
    <row r="184" spans="1:8">
      <c r="A184" s="127"/>
      <c r="B184" s="127"/>
      <c r="C184" s="127"/>
      <c r="D184" s="127"/>
      <c r="E184" s="127"/>
      <c r="F184" s="127"/>
      <c r="G184" s="127"/>
      <c r="H184" s="127"/>
    </row>
    <row r="185" spans="1:8">
      <c r="A185" s="127"/>
      <c r="B185" s="127"/>
      <c r="C185" s="127"/>
      <c r="D185" s="127"/>
      <c r="E185" s="127"/>
      <c r="F185" s="127"/>
      <c r="G185" s="127"/>
      <c r="H185" s="127"/>
    </row>
    <row r="186" spans="1:8">
      <c r="A186" s="127"/>
      <c r="B186" s="127"/>
      <c r="C186" s="127"/>
      <c r="D186" s="127"/>
      <c r="E186" s="127"/>
      <c r="F186" s="127"/>
      <c r="G186" s="127"/>
      <c r="H186" s="127"/>
    </row>
    <row r="187" spans="1:8">
      <c r="A187" s="127"/>
      <c r="B187" s="127"/>
      <c r="C187" s="127"/>
      <c r="D187" s="127"/>
      <c r="E187" s="127"/>
      <c r="F187" s="127"/>
      <c r="G187" s="127"/>
      <c r="H187" s="127"/>
    </row>
    <row r="188" spans="1:8">
      <c r="A188" s="127"/>
      <c r="B188" s="127"/>
      <c r="C188" s="127"/>
      <c r="D188" s="127"/>
      <c r="E188" s="127"/>
      <c r="F188" s="127"/>
      <c r="G188" s="127"/>
      <c r="H188" s="127"/>
    </row>
    <row r="189" spans="1:8">
      <c r="A189" s="127"/>
      <c r="B189" s="127"/>
      <c r="C189" s="127"/>
      <c r="D189" s="127"/>
      <c r="E189" s="127"/>
      <c r="F189" s="127"/>
      <c r="G189" s="127"/>
      <c r="H189" s="127"/>
    </row>
    <row r="190" spans="1:8">
      <c r="A190" s="127"/>
      <c r="B190" s="127"/>
      <c r="C190" s="127"/>
      <c r="D190" s="127"/>
      <c r="E190" s="127"/>
      <c r="F190" s="127"/>
      <c r="G190" s="127"/>
      <c r="H190" s="127"/>
    </row>
    <row r="191" spans="1:8">
      <c r="A191" s="127"/>
      <c r="B191" s="127"/>
      <c r="C191" s="127"/>
      <c r="D191" s="127"/>
      <c r="E191" s="127"/>
      <c r="F191" s="127"/>
      <c r="G191" s="127"/>
      <c r="H191" s="127"/>
    </row>
    <row r="192" spans="1:8">
      <c r="A192" s="127"/>
      <c r="B192" s="127"/>
      <c r="C192" s="127"/>
      <c r="D192" s="127"/>
      <c r="E192" s="127"/>
      <c r="F192" s="127"/>
      <c r="G192" s="127"/>
      <c r="H192" s="127"/>
    </row>
    <row r="193" spans="1:8">
      <c r="A193" s="127"/>
      <c r="B193" s="127"/>
      <c r="C193" s="127"/>
      <c r="D193" s="127"/>
      <c r="E193" s="127"/>
      <c r="F193" s="127"/>
      <c r="G193" s="127"/>
      <c r="H193" s="127"/>
    </row>
    <row r="194" spans="1:8">
      <c r="A194" s="127"/>
      <c r="B194" s="127"/>
      <c r="C194" s="127"/>
      <c r="D194" s="127"/>
      <c r="E194" s="127"/>
      <c r="F194" s="127"/>
      <c r="G194" s="127"/>
      <c r="H194" s="127"/>
    </row>
    <row r="195" spans="1:8">
      <c r="A195" s="127"/>
      <c r="B195" s="127"/>
      <c r="C195" s="127"/>
      <c r="D195" s="127"/>
      <c r="E195" s="127"/>
      <c r="F195" s="127"/>
      <c r="G195" s="127"/>
      <c r="H195" s="127"/>
    </row>
    <row r="196" spans="1:8">
      <c r="A196" s="127"/>
      <c r="B196" s="127"/>
      <c r="C196" s="127"/>
      <c r="D196" s="127"/>
      <c r="E196" s="127"/>
      <c r="F196" s="127"/>
      <c r="G196" s="127"/>
      <c r="H196" s="127"/>
    </row>
    <row r="197" spans="1:8">
      <c r="A197" s="127"/>
      <c r="B197" s="127"/>
      <c r="C197" s="127"/>
      <c r="D197" s="127"/>
      <c r="E197" s="127"/>
      <c r="F197" s="127"/>
      <c r="G197" s="127"/>
      <c r="H197" s="127"/>
    </row>
    <row r="198" spans="1:8">
      <c r="A198" s="127"/>
      <c r="B198" s="127"/>
      <c r="C198" s="127"/>
      <c r="D198" s="127"/>
      <c r="E198" s="127"/>
      <c r="F198" s="127"/>
      <c r="G198" s="127"/>
      <c r="H198" s="127"/>
    </row>
    <row r="199" spans="1:8">
      <c r="A199" s="127"/>
      <c r="B199" s="127"/>
      <c r="C199" s="127"/>
      <c r="D199" s="127"/>
      <c r="E199" s="127"/>
      <c r="F199" s="127"/>
      <c r="G199" s="127"/>
      <c r="H199" s="127"/>
    </row>
    <row r="200" spans="1:8">
      <c r="A200" s="127"/>
      <c r="B200" s="127"/>
      <c r="C200" s="127"/>
      <c r="D200" s="127"/>
      <c r="E200" s="127"/>
      <c r="F200" s="127"/>
      <c r="G200" s="127"/>
      <c r="H200" s="127"/>
    </row>
    <row r="201" spans="1:8">
      <c r="A201" s="127"/>
      <c r="B201" s="127"/>
      <c r="C201" s="127"/>
      <c r="D201" s="127"/>
      <c r="E201" s="127"/>
      <c r="F201" s="127"/>
      <c r="G201" s="127"/>
      <c r="H201" s="127"/>
    </row>
    <row r="202" spans="1:8">
      <c r="A202" s="127"/>
      <c r="B202" s="127"/>
      <c r="C202" s="127"/>
      <c r="D202" s="127"/>
      <c r="E202" s="127"/>
      <c r="F202" s="127"/>
      <c r="G202" s="127"/>
      <c r="H202" s="127"/>
    </row>
    <row r="203" spans="1:8">
      <c r="A203" s="127"/>
      <c r="B203" s="127"/>
      <c r="C203" s="127"/>
      <c r="D203" s="127"/>
      <c r="E203" s="127"/>
      <c r="F203" s="127"/>
      <c r="G203" s="127"/>
      <c r="H203" s="127"/>
    </row>
    <row r="204" spans="1:8">
      <c r="A204" s="127"/>
      <c r="B204" s="127"/>
      <c r="C204" s="127"/>
      <c r="D204" s="127"/>
      <c r="E204" s="127"/>
      <c r="F204" s="127"/>
      <c r="G204" s="127"/>
      <c r="H204" s="127"/>
    </row>
    <row r="205" spans="1:8">
      <c r="A205" s="127"/>
      <c r="B205" s="127"/>
      <c r="C205" s="127"/>
      <c r="D205" s="127"/>
      <c r="E205" s="127"/>
      <c r="F205" s="127"/>
      <c r="G205" s="127"/>
      <c r="H205" s="127"/>
    </row>
    <row r="206" spans="1:8">
      <c r="A206" s="127"/>
      <c r="B206" s="127"/>
      <c r="C206" s="127"/>
      <c r="D206" s="127"/>
      <c r="E206" s="127"/>
      <c r="F206" s="127"/>
      <c r="G206" s="127"/>
      <c r="H206" s="127"/>
    </row>
    <row r="207" spans="1:8">
      <c r="A207" s="127"/>
      <c r="B207" s="127"/>
      <c r="C207" s="127"/>
      <c r="D207" s="127"/>
      <c r="E207" s="127"/>
      <c r="F207" s="127"/>
      <c r="G207" s="127"/>
      <c r="H207" s="127"/>
    </row>
    <row r="208" spans="1:8">
      <c r="A208" s="127"/>
      <c r="B208" s="127"/>
      <c r="C208" s="127"/>
      <c r="D208" s="127"/>
      <c r="E208" s="127"/>
      <c r="F208" s="127"/>
      <c r="G208" s="127"/>
      <c r="H208" s="127"/>
    </row>
    <row r="209" spans="1:8">
      <c r="A209" s="127"/>
      <c r="B209" s="127"/>
      <c r="C209" s="127"/>
      <c r="D209" s="127"/>
      <c r="E209" s="127"/>
      <c r="F209" s="127"/>
      <c r="G209" s="127"/>
      <c r="H209" s="127"/>
    </row>
    <row r="210" spans="1:8">
      <c r="A210" s="127"/>
      <c r="B210" s="127"/>
      <c r="C210" s="127"/>
      <c r="D210" s="127"/>
      <c r="E210" s="127"/>
      <c r="F210" s="127"/>
      <c r="G210" s="127"/>
      <c r="H210" s="127"/>
    </row>
    <row r="211" spans="1:8">
      <c r="A211" s="127"/>
      <c r="B211" s="127"/>
      <c r="C211" s="127"/>
      <c r="D211" s="127"/>
      <c r="E211" s="127"/>
      <c r="F211" s="127"/>
      <c r="G211" s="127"/>
      <c r="H211" s="127"/>
    </row>
    <row r="212" spans="1:8">
      <c r="A212" s="127"/>
      <c r="B212" s="127"/>
      <c r="C212" s="127"/>
      <c r="D212" s="127"/>
      <c r="E212" s="127"/>
      <c r="F212" s="127"/>
      <c r="G212" s="127"/>
      <c r="H212" s="127"/>
    </row>
    <row r="213" spans="1:8">
      <c r="A213" s="127"/>
      <c r="B213" s="127"/>
      <c r="C213" s="127"/>
      <c r="D213" s="127"/>
      <c r="E213" s="127"/>
      <c r="F213" s="127"/>
      <c r="G213" s="127"/>
      <c r="H213" s="127"/>
    </row>
    <row r="214" spans="1:8">
      <c r="A214" s="127"/>
      <c r="B214" s="127"/>
      <c r="C214" s="127"/>
      <c r="D214" s="127"/>
      <c r="E214" s="127"/>
      <c r="F214" s="127"/>
      <c r="G214" s="127"/>
      <c r="H214" s="127"/>
    </row>
    <row r="215" spans="1:8">
      <c r="A215" s="127"/>
      <c r="B215" s="127"/>
      <c r="C215" s="127"/>
      <c r="D215" s="127"/>
      <c r="E215" s="127"/>
      <c r="F215" s="127"/>
      <c r="G215" s="127"/>
      <c r="H215" s="127"/>
    </row>
    <row r="216" spans="1:8">
      <c r="A216" s="127"/>
      <c r="B216" s="127"/>
      <c r="C216" s="127"/>
      <c r="D216" s="127"/>
      <c r="E216" s="127"/>
      <c r="F216" s="127"/>
      <c r="G216" s="127"/>
      <c r="H216" s="127"/>
    </row>
    <row r="217" spans="1:8">
      <c r="A217" s="127"/>
      <c r="B217" s="127"/>
      <c r="C217" s="127"/>
      <c r="D217" s="127"/>
      <c r="E217" s="127"/>
      <c r="F217" s="127"/>
      <c r="G217" s="127"/>
      <c r="H217" s="127"/>
    </row>
    <row r="218" spans="1:8">
      <c r="A218" s="127"/>
      <c r="B218" s="127"/>
      <c r="C218" s="127"/>
      <c r="D218" s="127"/>
      <c r="E218" s="127"/>
      <c r="F218" s="127"/>
      <c r="G218" s="127"/>
      <c r="H218" s="127"/>
    </row>
    <row r="219" spans="1:8">
      <c r="A219" s="127"/>
      <c r="B219" s="127"/>
      <c r="C219" s="127"/>
      <c r="D219" s="127"/>
      <c r="E219" s="127"/>
      <c r="F219" s="127"/>
      <c r="G219" s="127"/>
      <c r="H219" s="127"/>
    </row>
    <row r="220" spans="1:8">
      <c r="A220" s="127"/>
      <c r="B220" s="127"/>
      <c r="C220" s="127"/>
      <c r="D220" s="127"/>
      <c r="E220" s="127"/>
      <c r="F220" s="127"/>
      <c r="G220" s="127"/>
      <c r="H220" s="127"/>
    </row>
    <row r="221" spans="1:8">
      <c r="A221" s="127"/>
      <c r="B221" s="127"/>
      <c r="C221" s="127"/>
      <c r="D221" s="127"/>
      <c r="E221" s="127"/>
      <c r="F221" s="127"/>
      <c r="G221" s="127"/>
      <c r="H221" s="127"/>
    </row>
    <row r="222" spans="1:8">
      <c r="A222" s="127"/>
      <c r="B222" s="127"/>
      <c r="C222" s="127"/>
      <c r="D222" s="127"/>
      <c r="E222" s="127"/>
      <c r="F222" s="127"/>
      <c r="G222" s="127"/>
      <c r="H222" s="127"/>
    </row>
    <row r="223" spans="1:8">
      <c r="A223" s="127"/>
      <c r="B223" s="127"/>
      <c r="C223" s="127"/>
      <c r="D223" s="127"/>
      <c r="E223" s="127"/>
      <c r="F223" s="127"/>
      <c r="G223" s="127"/>
      <c r="H223" s="127"/>
    </row>
    <row r="224" spans="1:8">
      <c r="A224" s="127"/>
      <c r="B224" s="127"/>
      <c r="C224" s="127"/>
      <c r="D224" s="127"/>
      <c r="E224" s="127"/>
      <c r="F224" s="127"/>
      <c r="G224" s="127"/>
      <c r="H224" s="127"/>
    </row>
    <row r="225" spans="1:8">
      <c r="A225" s="127"/>
      <c r="B225" s="127"/>
      <c r="C225" s="127"/>
      <c r="D225" s="127"/>
      <c r="E225" s="127"/>
      <c r="F225" s="127"/>
      <c r="G225" s="127"/>
      <c r="H225" s="127"/>
    </row>
    <row r="226" spans="1:8">
      <c r="A226" s="127"/>
      <c r="B226" s="127"/>
      <c r="C226" s="127"/>
      <c r="D226" s="127"/>
      <c r="E226" s="127"/>
      <c r="F226" s="127"/>
      <c r="G226" s="127"/>
      <c r="H226" s="127"/>
    </row>
    <row r="227" spans="1:8">
      <c r="A227" s="127"/>
      <c r="B227" s="127"/>
      <c r="C227" s="127"/>
      <c r="D227" s="127"/>
      <c r="E227" s="127"/>
      <c r="F227" s="127"/>
      <c r="G227" s="127"/>
      <c r="H227" s="127"/>
    </row>
    <row r="228" spans="1:8">
      <c r="A228" s="127"/>
      <c r="B228" s="127"/>
      <c r="C228" s="127"/>
      <c r="D228" s="127"/>
      <c r="E228" s="127"/>
      <c r="F228" s="127"/>
      <c r="G228" s="127"/>
      <c r="H228" s="127"/>
    </row>
    <row r="229" spans="1:8">
      <c r="A229" s="127"/>
      <c r="B229" s="127"/>
      <c r="C229" s="127"/>
      <c r="D229" s="127"/>
      <c r="E229" s="127"/>
      <c r="F229" s="127"/>
      <c r="G229" s="127"/>
      <c r="H229" s="127"/>
    </row>
    <row r="230" spans="1:8">
      <c r="A230" s="127"/>
      <c r="B230" s="127"/>
      <c r="C230" s="127"/>
      <c r="D230" s="127"/>
      <c r="E230" s="127"/>
      <c r="F230" s="127"/>
      <c r="G230" s="127"/>
      <c r="H230" s="127"/>
    </row>
    <row r="231" spans="1:8">
      <c r="A231" s="127"/>
      <c r="B231" s="127"/>
      <c r="C231" s="127"/>
      <c r="D231" s="127"/>
      <c r="E231" s="127"/>
      <c r="F231" s="127"/>
      <c r="G231" s="127"/>
      <c r="H231" s="127"/>
    </row>
    <row r="232" spans="1:8">
      <c r="A232" s="127"/>
      <c r="B232" s="127"/>
      <c r="C232" s="127"/>
      <c r="D232" s="127"/>
      <c r="E232" s="127"/>
      <c r="F232" s="127"/>
      <c r="G232" s="127"/>
      <c r="H232" s="127"/>
    </row>
    <row r="233" spans="1:8">
      <c r="A233" s="127"/>
      <c r="B233" s="127"/>
      <c r="C233" s="127"/>
      <c r="D233" s="127"/>
      <c r="E233" s="127"/>
      <c r="F233" s="127"/>
      <c r="G233" s="127"/>
      <c r="H233" s="127"/>
    </row>
    <row r="234" spans="1:8">
      <c r="A234" s="127"/>
      <c r="B234" s="127"/>
      <c r="C234" s="127"/>
      <c r="D234" s="127"/>
      <c r="E234" s="127"/>
      <c r="F234" s="127"/>
      <c r="G234" s="127"/>
      <c r="H234" s="127"/>
    </row>
    <row r="235" spans="1:8">
      <c r="A235" s="127"/>
      <c r="B235" s="127"/>
      <c r="C235" s="127"/>
      <c r="D235" s="127"/>
      <c r="E235" s="127"/>
      <c r="F235" s="127"/>
      <c r="G235" s="127"/>
      <c r="H235" s="127"/>
    </row>
    <row r="236" spans="1:8">
      <c r="A236" s="127"/>
      <c r="B236" s="127"/>
      <c r="C236" s="127"/>
      <c r="D236" s="127"/>
      <c r="E236" s="127"/>
      <c r="F236" s="127"/>
      <c r="G236" s="127"/>
      <c r="H236" s="127"/>
    </row>
    <row r="237" spans="1:8">
      <c r="A237" s="127"/>
      <c r="B237" s="127"/>
      <c r="C237" s="127"/>
      <c r="D237" s="127"/>
      <c r="E237" s="127"/>
      <c r="F237" s="127"/>
      <c r="G237" s="127"/>
      <c r="H237" s="127"/>
    </row>
    <row r="238" spans="1:8">
      <c r="A238" s="127"/>
      <c r="B238" s="127"/>
      <c r="C238" s="127"/>
      <c r="D238" s="127"/>
      <c r="E238" s="127"/>
      <c r="F238" s="127"/>
      <c r="G238" s="127"/>
      <c r="H238" s="127"/>
    </row>
    <row r="239" spans="1:8">
      <c r="A239" s="127"/>
      <c r="B239" s="127"/>
      <c r="C239" s="127"/>
      <c r="D239" s="127"/>
      <c r="E239" s="127"/>
      <c r="F239" s="127"/>
      <c r="G239" s="127"/>
      <c r="H239" s="127"/>
    </row>
    <row r="240" spans="1:8">
      <c r="A240" s="127"/>
      <c r="B240" s="127"/>
      <c r="C240" s="127"/>
      <c r="D240" s="127"/>
      <c r="E240" s="127"/>
      <c r="F240" s="127"/>
      <c r="G240" s="127"/>
      <c r="H240" s="127"/>
    </row>
    <row r="241" spans="1:8">
      <c r="A241" s="127"/>
      <c r="B241" s="127"/>
      <c r="C241" s="127"/>
      <c r="D241" s="127"/>
      <c r="E241" s="127"/>
      <c r="F241" s="127"/>
      <c r="G241" s="127"/>
      <c r="H241" s="127"/>
    </row>
    <row r="242" spans="1:8">
      <c r="A242" s="127"/>
      <c r="B242" s="127"/>
      <c r="C242" s="127"/>
      <c r="D242" s="127"/>
      <c r="E242" s="127"/>
      <c r="F242" s="127"/>
      <c r="G242" s="127"/>
      <c r="H242" s="127"/>
    </row>
    <row r="243" spans="1:8">
      <c r="A243" s="127"/>
      <c r="B243" s="127"/>
      <c r="C243" s="127"/>
      <c r="D243" s="127"/>
      <c r="E243" s="127"/>
      <c r="F243" s="127"/>
      <c r="G243" s="127"/>
      <c r="H243" s="127"/>
    </row>
    <row r="244" spans="1:8">
      <c r="A244" s="127"/>
      <c r="B244" s="127"/>
      <c r="C244" s="127"/>
      <c r="D244" s="127"/>
      <c r="E244" s="127"/>
      <c r="F244" s="127"/>
      <c r="G244" s="127"/>
      <c r="H244" s="127"/>
    </row>
    <row r="245" spans="1:8">
      <c r="A245" s="127"/>
      <c r="B245" s="127"/>
      <c r="C245" s="127"/>
      <c r="D245" s="127"/>
      <c r="E245" s="127"/>
      <c r="F245" s="127"/>
      <c r="G245" s="127"/>
      <c r="H245" s="127"/>
    </row>
    <row r="246" spans="1:8">
      <c r="A246" s="127"/>
      <c r="B246" s="127"/>
      <c r="C246" s="127"/>
      <c r="D246" s="127"/>
      <c r="E246" s="127"/>
      <c r="F246" s="127"/>
      <c r="G246" s="127"/>
      <c r="H246" s="127"/>
    </row>
    <row r="247" spans="1:8">
      <c r="A247" s="127"/>
      <c r="B247" s="127"/>
      <c r="C247" s="127"/>
      <c r="D247" s="127"/>
      <c r="E247" s="127"/>
      <c r="F247" s="127"/>
      <c r="G247" s="127"/>
      <c r="H247" s="127"/>
    </row>
    <row r="248" spans="1:8">
      <c r="A248" s="127"/>
      <c r="B248" s="127"/>
      <c r="C248" s="127"/>
      <c r="D248" s="127"/>
      <c r="E248" s="127"/>
      <c r="F248" s="127"/>
      <c r="G248" s="127"/>
      <c r="H248" s="127"/>
    </row>
    <row r="249" spans="1:8">
      <c r="A249" s="127"/>
      <c r="B249" s="127"/>
      <c r="C249" s="127"/>
      <c r="D249" s="127"/>
      <c r="E249" s="127"/>
      <c r="F249" s="127"/>
      <c r="G249" s="127"/>
      <c r="H249" s="127"/>
    </row>
    <row r="250" spans="1:8">
      <c r="A250" s="127"/>
      <c r="B250" s="127"/>
      <c r="C250" s="127"/>
      <c r="D250" s="127"/>
      <c r="E250" s="127"/>
      <c r="F250" s="127"/>
      <c r="G250" s="127"/>
      <c r="H250" s="127"/>
    </row>
    <row r="251" spans="1:8">
      <c r="A251" s="127"/>
      <c r="B251" s="127"/>
      <c r="C251" s="127"/>
      <c r="D251" s="127"/>
      <c r="E251" s="127"/>
      <c r="F251" s="127"/>
      <c r="G251" s="127"/>
      <c r="H251" s="127"/>
    </row>
    <row r="252" spans="1:8">
      <c r="A252" s="127"/>
      <c r="B252" s="127"/>
      <c r="C252" s="127"/>
      <c r="D252" s="127"/>
      <c r="E252" s="127"/>
      <c r="F252" s="127"/>
      <c r="G252" s="127"/>
      <c r="H252" s="127"/>
    </row>
    <row r="253" spans="1:8">
      <c r="A253" s="127"/>
      <c r="B253" s="127"/>
      <c r="C253" s="127"/>
      <c r="D253" s="127"/>
      <c r="E253" s="127"/>
      <c r="F253" s="127"/>
      <c r="G253" s="127"/>
      <c r="H253" s="127"/>
    </row>
    <row r="254" spans="1:8">
      <c r="A254" s="127"/>
      <c r="B254" s="127"/>
      <c r="C254" s="127"/>
      <c r="D254" s="127"/>
      <c r="E254" s="127"/>
      <c r="F254" s="127"/>
      <c r="G254" s="127"/>
      <c r="H254" s="127"/>
    </row>
    <row r="255" spans="1:8">
      <c r="A255" s="127"/>
      <c r="B255" s="127"/>
      <c r="C255" s="127"/>
      <c r="D255" s="127"/>
      <c r="E255" s="127"/>
      <c r="F255" s="127"/>
      <c r="G255" s="127"/>
      <c r="H255" s="127"/>
    </row>
    <row r="256" spans="1:8">
      <c r="A256" s="127"/>
      <c r="B256" s="127"/>
      <c r="C256" s="127"/>
      <c r="D256" s="127"/>
      <c r="E256" s="127"/>
      <c r="F256" s="127"/>
      <c r="G256" s="127"/>
      <c r="H256" s="127"/>
    </row>
    <row r="257" spans="1:8">
      <c r="A257" s="127"/>
      <c r="B257" s="127"/>
      <c r="C257" s="127"/>
      <c r="D257" s="127"/>
      <c r="E257" s="127"/>
      <c r="F257" s="127"/>
      <c r="G257" s="127"/>
      <c r="H257" s="127"/>
    </row>
    <row r="258" spans="1:8">
      <c r="A258" s="127"/>
      <c r="B258" s="127"/>
      <c r="C258" s="127"/>
      <c r="D258" s="127"/>
      <c r="E258" s="127"/>
      <c r="F258" s="127"/>
      <c r="G258" s="127"/>
      <c r="H258" s="127"/>
    </row>
    <row r="259" spans="1:8">
      <c r="A259" s="127"/>
      <c r="B259" s="127"/>
      <c r="C259" s="127"/>
      <c r="D259" s="127"/>
      <c r="E259" s="127"/>
      <c r="F259" s="127"/>
      <c r="G259" s="127"/>
      <c r="H259" s="127"/>
    </row>
    <row r="260" spans="1:8">
      <c r="A260" s="127"/>
      <c r="B260" s="127"/>
      <c r="C260" s="127"/>
      <c r="D260" s="127"/>
      <c r="E260" s="127"/>
      <c r="F260" s="127"/>
      <c r="G260" s="127"/>
      <c r="H260" s="127"/>
    </row>
    <row r="261" spans="1:8">
      <c r="A261" s="127"/>
      <c r="B261" s="127"/>
      <c r="C261" s="127"/>
      <c r="D261" s="127"/>
      <c r="E261" s="127"/>
      <c r="F261" s="127"/>
      <c r="G261" s="127"/>
      <c r="H261" s="127"/>
    </row>
    <row r="262" spans="1:8">
      <c r="A262" s="127"/>
      <c r="B262" s="127"/>
      <c r="C262" s="127"/>
      <c r="D262" s="127"/>
      <c r="E262" s="127"/>
      <c r="F262" s="127"/>
      <c r="G262" s="127"/>
      <c r="H262" s="127"/>
    </row>
    <row r="263" spans="1:8">
      <c r="A263" s="127"/>
      <c r="B263" s="127"/>
      <c r="C263" s="127"/>
      <c r="D263" s="127"/>
      <c r="E263" s="127"/>
      <c r="F263" s="127"/>
      <c r="G263" s="127"/>
      <c r="H263" s="127"/>
    </row>
    <row r="264" spans="1:8">
      <c r="A264" s="127"/>
      <c r="B264" s="127"/>
      <c r="C264" s="127"/>
      <c r="D264" s="127"/>
      <c r="E264" s="127"/>
      <c r="F264" s="127"/>
      <c r="G264" s="127"/>
      <c r="H264" s="127"/>
    </row>
    <row r="265" spans="1:8">
      <c r="A265" s="127"/>
      <c r="B265" s="127"/>
      <c r="C265" s="127"/>
      <c r="D265" s="127"/>
      <c r="E265" s="127"/>
      <c r="F265" s="127"/>
      <c r="G265" s="127"/>
      <c r="H265" s="127"/>
    </row>
    <row r="266" spans="1:8">
      <c r="A266" s="127"/>
      <c r="B266" s="127"/>
      <c r="C266" s="127"/>
      <c r="D266" s="127"/>
      <c r="E266" s="127"/>
      <c r="F266" s="127"/>
      <c r="G266" s="127"/>
      <c r="H266" s="127"/>
    </row>
    <row r="267" spans="1:8">
      <c r="A267" s="127"/>
      <c r="B267" s="127"/>
      <c r="C267" s="127"/>
      <c r="D267" s="127"/>
      <c r="E267" s="127"/>
      <c r="F267" s="127"/>
      <c r="G267" s="127"/>
      <c r="H267" s="127"/>
    </row>
    <row r="268" spans="1:8">
      <c r="A268" s="127"/>
      <c r="B268" s="127"/>
      <c r="C268" s="127"/>
      <c r="D268" s="127"/>
      <c r="E268" s="127"/>
      <c r="F268" s="127"/>
      <c r="G268" s="127"/>
      <c r="H268" s="127"/>
    </row>
    <row r="269" spans="1:8">
      <c r="A269" s="127"/>
      <c r="B269" s="127"/>
      <c r="C269" s="127"/>
      <c r="D269" s="127"/>
      <c r="E269" s="127"/>
      <c r="F269" s="127"/>
      <c r="G269" s="127"/>
      <c r="H269" s="127"/>
    </row>
    <row r="270" spans="1:8">
      <c r="A270" s="127"/>
      <c r="B270" s="127"/>
      <c r="C270" s="127"/>
      <c r="D270" s="127"/>
      <c r="E270" s="127"/>
      <c r="F270" s="127"/>
      <c r="G270" s="127"/>
      <c r="H270" s="127"/>
    </row>
    <row r="271" spans="1:8">
      <c r="A271" s="127"/>
      <c r="B271" s="127"/>
      <c r="C271" s="127"/>
      <c r="D271" s="127"/>
      <c r="E271" s="127"/>
      <c r="F271" s="127"/>
      <c r="G271" s="127"/>
      <c r="H271" s="127"/>
    </row>
    <row r="272" spans="1:8">
      <c r="A272" s="127"/>
      <c r="B272" s="127"/>
      <c r="C272" s="127"/>
      <c r="D272" s="127"/>
      <c r="E272" s="127"/>
      <c r="F272" s="127"/>
      <c r="G272" s="127"/>
      <c r="H272" s="127"/>
    </row>
    <row r="273" spans="1:8">
      <c r="A273" s="127"/>
      <c r="B273" s="127"/>
      <c r="C273" s="127"/>
      <c r="D273" s="127"/>
      <c r="E273" s="127"/>
      <c r="F273" s="127"/>
      <c r="G273" s="127"/>
      <c r="H273" s="127"/>
    </row>
    <row r="274" spans="1:8">
      <c r="A274" s="127"/>
      <c r="B274" s="127"/>
      <c r="C274" s="127"/>
      <c r="D274" s="127"/>
      <c r="E274" s="127"/>
      <c r="F274" s="127"/>
      <c r="G274" s="127"/>
      <c r="H274" s="127"/>
    </row>
    <row r="275" spans="1:8">
      <c r="A275" s="127"/>
      <c r="B275" s="127"/>
      <c r="C275" s="127"/>
      <c r="D275" s="127"/>
      <c r="E275" s="127"/>
      <c r="F275" s="127"/>
      <c r="G275" s="127"/>
      <c r="H275" s="127"/>
    </row>
    <row r="276" spans="1:8">
      <c r="A276" s="127"/>
      <c r="B276" s="127"/>
      <c r="C276" s="127"/>
      <c r="D276" s="127"/>
      <c r="E276" s="127"/>
      <c r="F276" s="127"/>
      <c r="G276" s="127"/>
      <c r="H276" s="127"/>
    </row>
    <row r="277" spans="1:8">
      <c r="A277" s="127"/>
      <c r="B277" s="127"/>
      <c r="C277" s="127"/>
      <c r="D277" s="127"/>
      <c r="E277" s="127"/>
      <c r="F277" s="127"/>
      <c r="G277" s="127"/>
      <c r="H277" s="127"/>
    </row>
    <row r="278" spans="1:8">
      <c r="A278" s="127"/>
      <c r="B278" s="127"/>
      <c r="C278" s="127"/>
      <c r="D278" s="127"/>
      <c r="E278" s="127"/>
      <c r="F278" s="127"/>
      <c r="G278" s="127"/>
      <c r="H278" s="127"/>
    </row>
    <row r="279" spans="1:8">
      <c r="A279" s="127"/>
      <c r="B279" s="127"/>
      <c r="C279" s="127"/>
      <c r="D279" s="127"/>
      <c r="E279" s="127"/>
      <c r="F279" s="127"/>
      <c r="G279" s="127"/>
      <c r="H279" s="127"/>
    </row>
    <row r="280" spans="1:8">
      <c r="A280" s="127"/>
      <c r="B280" s="127"/>
      <c r="C280" s="127"/>
      <c r="D280" s="127"/>
      <c r="E280" s="127"/>
      <c r="F280" s="127"/>
      <c r="G280" s="127"/>
      <c r="H280" s="127"/>
    </row>
    <row r="281" spans="1:8">
      <c r="A281" s="127"/>
      <c r="B281" s="127"/>
      <c r="C281" s="127"/>
      <c r="D281" s="127"/>
      <c r="E281" s="127"/>
      <c r="F281" s="127"/>
      <c r="G281" s="127"/>
      <c r="H281" s="127"/>
    </row>
    <row r="282" spans="1:8">
      <c r="A282" s="127"/>
      <c r="B282" s="127"/>
      <c r="C282" s="127"/>
      <c r="D282" s="127"/>
      <c r="E282" s="127"/>
      <c r="F282" s="127"/>
      <c r="G282" s="127"/>
      <c r="H282" s="127"/>
    </row>
    <row r="283" spans="1:8">
      <c r="A283" s="127"/>
      <c r="B283" s="127"/>
      <c r="C283" s="127"/>
      <c r="D283" s="127"/>
      <c r="E283" s="127"/>
      <c r="F283" s="127"/>
      <c r="G283" s="127"/>
      <c r="H283" s="127"/>
    </row>
    <row r="284" spans="1:8">
      <c r="A284" s="127"/>
      <c r="B284" s="127"/>
      <c r="C284" s="127"/>
      <c r="D284" s="127"/>
      <c r="E284" s="127"/>
      <c r="F284" s="127"/>
      <c r="G284" s="127"/>
      <c r="H284" s="127"/>
    </row>
    <row r="285" spans="1:8">
      <c r="A285" s="127"/>
      <c r="B285" s="127"/>
      <c r="C285" s="127"/>
      <c r="D285" s="127"/>
      <c r="E285" s="127"/>
      <c r="F285" s="127"/>
      <c r="G285" s="127"/>
      <c r="H285" s="127"/>
    </row>
    <row r="286" spans="1:8">
      <c r="A286" s="127"/>
      <c r="B286" s="127"/>
      <c r="C286" s="127"/>
      <c r="D286" s="127"/>
      <c r="E286" s="127"/>
      <c r="F286" s="127"/>
      <c r="G286" s="127"/>
      <c r="H286" s="127"/>
    </row>
    <row r="287" spans="1:8">
      <c r="A287" s="127"/>
      <c r="B287" s="127"/>
      <c r="C287" s="127"/>
      <c r="D287" s="127"/>
      <c r="E287" s="127"/>
      <c r="F287" s="127"/>
      <c r="G287" s="127"/>
      <c r="H287" s="127"/>
    </row>
    <row r="288" spans="1:8">
      <c r="A288" s="127"/>
      <c r="B288" s="127"/>
      <c r="C288" s="127"/>
      <c r="D288" s="127"/>
      <c r="E288" s="127"/>
      <c r="F288" s="127"/>
      <c r="G288" s="127"/>
      <c r="H288" s="127"/>
    </row>
    <row r="289" spans="1:8">
      <c r="A289" s="127"/>
      <c r="B289" s="127"/>
      <c r="C289" s="127"/>
      <c r="D289" s="127"/>
      <c r="E289" s="127"/>
      <c r="F289" s="127"/>
      <c r="G289" s="127"/>
      <c r="H289" s="127"/>
    </row>
    <row r="290" spans="1:8">
      <c r="A290" s="127"/>
      <c r="B290" s="127"/>
      <c r="C290" s="127"/>
      <c r="D290" s="127"/>
      <c r="E290" s="127"/>
      <c r="F290" s="127"/>
      <c r="G290" s="127"/>
      <c r="H290" s="127"/>
    </row>
    <row r="291" spans="1:8">
      <c r="A291" s="127"/>
      <c r="B291" s="127"/>
      <c r="C291" s="127"/>
      <c r="D291" s="127"/>
      <c r="E291" s="127"/>
      <c r="F291" s="127"/>
      <c r="G291" s="127"/>
      <c r="H291" s="127"/>
    </row>
    <row r="292" spans="1:8">
      <c r="A292" s="127"/>
      <c r="B292" s="127"/>
      <c r="C292" s="127"/>
      <c r="D292" s="127"/>
      <c r="E292" s="127"/>
      <c r="F292" s="127"/>
      <c r="G292" s="127"/>
      <c r="H292" s="127"/>
    </row>
    <row r="293" spans="1:8">
      <c r="A293" s="127"/>
      <c r="B293" s="127"/>
      <c r="C293" s="127"/>
      <c r="D293" s="127"/>
      <c r="E293" s="127"/>
      <c r="F293" s="127"/>
      <c r="G293" s="127"/>
      <c r="H293" s="127"/>
    </row>
    <row r="294" spans="1:8">
      <c r="A294" s="127"/>
      <c r="B294" s="127"/>
      <c r="C294" s="127"/>
      <c r="D294" s="127"/>
      <c r="E294" s="127"/>
      <c r="F294" s="127"/>
      <c r="G294" s="127"/>
      <c r="H294" s="127"/>
    </row>
    <row r="295" spans="1:8">
      <c r="A295" s="127"/>
      <c r="B295" s="127"/>
      <c r="C295" s="127"/>
      <c r="D295" s="127"/>
      <c r="E295" s="127"/>
      <c r="F295" s="127"/>
      <c r="G295" s="127"/>
      <c r="H295" s="127"/>
    </row>
    <row r="296" spans="1:8">
      <c r="A296" s="127"/>
      <c r="B296" s="127"/>
      <c r="C296" s="127"/>
      <c r="D296" s="127"/>
      <c r="E296" s="127"/>
      <c r="F296" s="127"/>
      <c r="G296" s="127"/>
      <c r="H296" s="127"/>
    </row>
    <row r="297" spans="1:8">
      <c r="A297" s="127"/>
      <c r="B297" s="127"/>
      <c r="C297" s="127"/>
      <c r="D297" s="127"/>
      <c r="E297" s="127"/>
      <c r="F297" s="127"/>
      <c r="G297" s="127"/>
      <c r="H297" s="127"/>
    </row>
    <row r="298" spans="1:8">
      <c r="A298" s="127"/>
      <c r="B298" s="127"/>
      <c r="C298" s="127"/>
      <c r="D298" s="127"/>
      <c r="E298" s="127"/>
      <c r="F298" s="127"/>
      <c r="G298" s="127"/>
      <c r="H298" s="127"/>
    </row>
    <row r="299" spans="1:8">
      <c r="A299" s="127"/>
      <c r="B299" s="127"/>
      <c r="C299" s="127"/>
      <c r="D299" s="127"/>
      <c r="E299" s="127"/>
      <c r="F299" s="127"/>
      <c r="G299" s="127"/>
      <c r="H299" s="127"/>
    </row>
    <row r="300" spans="1:8">
      <c r="A300" s="127"/>
      <c r="B300" s="127"/>
      <c r="C300" s="127"/>
      <c r="D300" s="127"/>
      <c r="E300" s="127"/>
      <c r="F300" s="127"/>
      <c r="G300" s="127"/>
      <c r="H300" s="127"/>
    </row>
    <row r="301" spans="1:8">
      <c r="A301" s="127"/>
      <c r="B301" s="127"/>
      <c r="C301" s="127"/>
      <c r="D301" s="127"/>
      <c r="E301" s="127"/>
      <c r="F301" s="127"/>
      <c r="G301" s="127"/>
      <c r="H301" s="127"/>
    </row>
    <row r="302" spans="1:8">
      <c r="A302" s="127"/>
      <c r="B302" s="127"/>
      <c r="C302" s="127"/>
      <c r="D302" s="127"/>
      <c r="E302" s="127"/>
      <c r="F302" s="127"/>
      <c r="G302" s="127"/>
      <c r="H302" s="127"/>
    </row>
    <row r="303" spans="1:8">
      <c r="A303" s="127"/>
      <c r="B303" s="127"/>
      <c r="C303" s="127"/>
      <c r="D303" s="127"/>
      <c r="E303" s="127"/>
      <c r="F303" s="127"/>
      <c r="G303" s="127"/>
      <c r="H303" s="127"/>
    </row>
    <row r="304" spans="1:8">
      <c r="A304" s="127"/>
      <c r="B304" s="127"/>
      <c r="C304" s="127"/>
      <c r="D304" s="127"/>
      <c r="E304" s="127"/>
      <c r="F304" s="127"/>
      <c r="G304" s="127"/>
      <c r="H304" s="127"/>
    </row>
    <row r="305" spans="1:8">
      <c r="A305" s="127"/>
      <c r="B305" s="127"/>
      <c r="C305" s="127"/>
      <c r="D305" s="127"/>
      <c r="E305" s="127"/>
      <c r="F305" s="127"/>
      <c r="G305" s="127"/>
      <c r="H305" s="127"/>
    </row>
    <row r="306" spans="1:8">
      <c r="A306" s="127"/>
      <c r="B306" s="127"/>
      <c r="C306" s="127"/>
      <c r="D306" s="127"/>
      <c r="E306" s="127"/>
      <c r="F306" s="127"/>
      <c r="G306" s="127"/>
      <c r="H306" s="127"/>
    </row>
    <row r="307" spans="1:8">
      <c r="A307" s="127"/>
      <c r="B307" s="127"/>
      <c r="C307" s="127"/>
      <c r="D307" s="127"/>
      <c r="E307" s="127"/>
      <c r="F307" s="127"/>
      <c r="G307" s="127"/>
      <c r="H307" s="127"/>
    </row>
    <row r="308" spans="1:8">
      <c r="A308" s="127"/>
      <c r="B308" s="127"/>
      <c r="C308" s="127"/>
      <c r="D308" s="127"/>
      <c r="E308" s="127"/>
      <c r="F308" s="127"/>
      <c r="G308" s="127"/>
      <c r="H308" s="127"/>
    </row>
    <row r="309" spans="1:8">
      <c r="A309" s="127"/>
      <c r="B309" s="127"/>
      <c r="C309" s="127"/>
      <c r="D309" s="127"/>
      <c r="E309" s="127"/>
      <c r="F309" s="127"/>
      <c r="G309" s="127"/>
      <c r="H309" s="127"/>
    </row>
    <row r="310" spans="1:8">
      <c r="A310" s="127"/>
      <c r="B310" s="127"/>
      <c r="C310" s="127"/>
      <c r="D310" s="127"/>
      <c r="E310" s="127"/>
      <c r="F310" s="127"/>
      <c r="G310" s="127"/>
      <c r="H310" s="127"/>
    </row>
    <row r="311" spans="1:8">
      <c r="A311" s="127"/>
      <c r="B311" s="127"/>
      <c r="C311" s="127"/>
      <c r="D311" s="127"/>
      <c r="E311" s="127"/>
      <c r="F311" s="127"/>
      <c r="G311" s="127"/>
      <c r="H311" s="127"/>
    </row>
    <row r="312" spans="1:8">
      <c r="A312" s="127"/>
      <c r="B312" s="127"/>
      <c r="C312" s="127"/>
      <c r="D312" s="127"/>
      <c r="E312" s="127"/>
      <c r="F312" s="127"/>
      <c r="G312" s="127"/>
      <c r="H312" s="127"/>
    </row>
    <row r="313" spans="1:8">
      <c r="A313" s="127"/>
      <c r="B313" s="127"/>
      <c r="C313" s="127"/>
      <c r="D313" s="127"/>
      <c r="E313" s="127"/>
      <c r="F313" s="127"/>
      <c r="G313" s="127"/>
      <c r="H313" s="127"/>
    </row>
    <row r="314" spans="1:8">
      <c r="A314" s="127"/>
      <c r="B314" s="127"/>
      <c r="C314" s="127"/>
      <c r="D314" s="127"/>
      <c r="E314" s="127"/>
      <c r="F314" s="127"/>
      <c r="G314" s="127"/>
      <c r="H314" s="127"/>
    </row>
    <row r="315" spans="1:8">
      <c r="A315" s="127"/>
      <c r="B315" s="127"/>
      <c r="C315" s="127"/>
      <c r="D315" s="127"/>
      <c r="E315" s="127"/>
      <c r="F315" s="127"/>
      <c r="G315" s="127"/>
      <c r="H315" s="127"/>
    </row>
    <row r="316" spans="1:8">
      <c r="A316" s="127"/>
      <c r="B316" s="127"/>
      <c r="C316" s="127"/>
      <c r="D316" s="127"/>
      <c r="E316" s="127"/>
      <c r="F316" s="127"/>
      <c r="G316" s="127"/>
      <c r="H316" s="127"/>
    </row>
    <row r="317" spans="1:8">
      <c r="A317" s="127"/>
      <c r="B317" s="127"/>
      <c r="C317" s="127"/>
      <c r="D317" s="127"/>
      <c r="E317" s="127"/>
      <c r="F317" s="127"/>
      <c r="G317" s="127"/>
      <c r="H317" s="127"/>
    </row>
    <row r="318" spans="1:8">
      <c r="A318" s="127"/>
      <c r="B318" s="127"/>
      <c r="C318" s="127"/>
      <c r="D318" s="127"/>
      <c r="E318" s="127"/>
      <c r="F318" s="127"/>
      <c r="G318" s="127"/>
      <c r="H318" s="127"/>
    </row>
    <row r="319" spans="1:8">
      <c r="A319" s="127"/>
      <c r="B319" s="127"/>
      <c r="C319" s="127"/>
      <c r="D319" s="127"/>
      <c r="E319" s="127"/>
      <c r="F319" s="127"/>
      <c r="G319" s="127"/>
      <c r="H319" s="127"/>
    </row>
    <row r="320" spans="1:8">
      <c r="A320" s="127"/>
      <c r="B320" s="127"/>
      <c r="C320" s="127"/>
      <c r="D320" s="127"/>
      <c r="E320" s="127"/>
      <c r="F320" s="127"/>
      <c r="G320" s="127"/>
      <c r="H320" s="127"/>
    </row>
    <row r="321" spans="1:8">
      <c r="A321" s="127"/>
      <c r="B321" s="127"/>
      <c r="C321" s="127"/>
      <c r="D321" s="127"/>
      <c r="E321" s="127"/>
      <c r="F321" s="127"/>
      <c r="G321" s="127"/>
      <c r="H321" s="127"/>
    </row>
    <row r="322" spans="1:8">
      <c r="A322" s="127"/>
      <c r="B322" s="127"/>
      <c r="C322" s="127"/>
      <c r="D322" s="127"/>
      <c r="E322" s="127"/>
      <c r="F322" s="127"/>
      <c r="G322" s="127"/>
      <c r="H322" s="127"/>
    </row>
    <row r="323" spans="1:8">
      <c r="A323" s="127"/>
      <c r="B323" s="127"/>
      <c r="C323" s="127"/>
      <c r="D323" s="127"/>
      <c r="E323" s="127"/>
      <c r="F323" s="127"/>
      <c r="G323" s="127"/>
      <c r="H323" s="127"/>
    </row>
    <row r="324" spans="1:8">
      <c r="A324" s="127"/>
      <c r="B324" s="127"/>
      <c r="C324" s="127"/>
      <c r="D324" s="127"/>
      <c r="E324" s="127"/>
      <c r="F324" s="127"/>
      <c r="G324" s="127"/>
      <c r="H324" s="127"/>
    </row>
    <row r="325" spans="1:8">
      <c r="A325" s="127"/>
      <c r="B325" s="127"/>
      <c r="C325" s="127"/>
      <c r="D325" s="127"/>
      <c r="E325" s="127"/>
      <c r="F325" s="127"/>
      <c r="G325" s="127"/>
      <c r="H325" s="127"/>
    </row>
    <row r="326" spans="1:8">
      <c r="A326" s="127"/>
      <c r="B326" s="127"/>
      <c r="C326" s="127"/>
      <c r="D326" s="127"/>
      <c r="E326" s="127"/>
      <c r="F326" s="127"/>
      <c r="G326" s="127"/>
      <c r="H326" s="127"/>
    </row>
    <row r="327" spans="1:8">
      <c r="A327" s="127"/>
      <c r="B327" s="127"/>
      <c r="C327" s="127"/>
      <c r="D327" s="127"/>
      <c r="E327" s="127"/>
      <c r="F327" s="127"/>
      <c r="G327" s="127"/>
      <c r="H327" s="127"/>
    </row>
    <row r="328" spans="1:8">
      <c r="A328" s="127"/>
      <c r="B328" s="127"/>
      <c r="C328" s="127"/>
      <c r="D328" s="127"/>
      <c r="E328" s="127"/>
      <c r="F328" s="127"/>
      <c r="G328" s="127"/>
      <c r="H328" s="127"/>
    </row>
    <row r="329" spans="1:8">
      <c r="A329" s="127"/>
      <c r="B329" s="127"/>
      <c r="C329" s="127"/>
      <c r="D329" s="127"/>
      <c r="E329" s="127"/>
      <c r="F329" s="127"/>
      <c r="G329" s="127"/>
      <c r="H329" s="127"/>
    </row>
    <row r="330" spans="1:8">
      <c r="A330" s="127"/>
      <c r="B330" s="127"/>
      <c r="C330" s="127"/>
      <c r="D330" s="127"/>
      <c r="E330" s="127"/>
      <c r="F330" s="127"/>
      <c r="G330" s="127"/>
      <c r="H330" s="127"/>
    </row>
    <row r="331" spans="1:8">
      <c r="A331" s="127"/>
      <c r="B331" s="127"/>
      <c r="C331" s="127"/>
      <c r="D331" s="127"/>
      <c r="E331" s="127"/>
      <c r="F331" s="127"/>
      <c r="G331" s="127"/>
      <c r="H331" s="127"/>
    </row>
    <row r="332" spans="1:8">
      <c r="A332" s="127"/>
      <c r="B332" s="127"/>
      <c r="C332" s="127"/>
      <c r="D332" s="127"/>
      <c r="E332" s="127"/>
      <c r="F332" s="127"/>
      <c r="G332" s="127"/>
      <c r="H332" s="127"/>
    </row>
    <row r="333" spans="1:8">
      <c r="A333" s="127"/>
      <c r="B333" s="127"/>
      <c r="C333" s="127"/>
      <c r="D333" s="127"/>
      <c r="E333" s="127"/>
      <c r="F333" s="127"/>
      <c r="G333" s="127"/>
      <c r="H333" s="127"/>
    </row>
    <row r="334" spans="1:8">
      <c r="A334" s="127"/>
      <c r="B334" s="127"/>
      <c r="C334" s="127"/>
      <c r="D334" s="127"/>
      <c r="E334" s="127"/>
      <c r="F334" s="127"/>
      <c r="G334" s="127"/>
      <c r="H334" s="127"/>
    </row>
    <row r="335" spans="1:8">
      <c r="A335" s="127"/>
      <c r="B335" s="127"/>
      <c r="C335" s="127"/>
      <c r="D335" s="127"/>
      <c r="E335" s="127"/>
      <c r="F335" s="127"/>
      <c r="G335" s="127"/>
      <c r="H335" s="127"/>
    </row>
    <row r="336" spans="1:8">
      <c r="A336" s="127"/>
      <c r="B336" s="127"/>
      <c r="C336" s="127"/>
      <c r="D336" s="127"/>
      <c r="E336" s="127"/>
      <c r="F336" s="127"/>
      <c r="G336" s="127"/>
      <c r="H336" s="127"/>
    </row>
    <row r="337" spans="1:8">
      <c r="A337" s="127"/>
      <c r="B337" s="127"/>
      <c r="C337" s="127"/>
      <c r="D337" s="127"/>
      <c r="E337" s="127"/>
      <c r="F337" s="127"/>
      <c r="G337" s="127"/>
      <c r="H337" s="127"/>
    </row>
    <row r="338" spans="1:8">
      <c r="A338" s="127"/>
      <c r="B338" s="127"/>
      <c r="C338" s="127"/>
      <c r="D338" s="127"/>
      <c r="E338" s="127"/>
      <c r="F338" s="127"/>
      <c r="G338" s="127"/>
      <c r="H338" s="127"/>
    </row>
    <row r="339" spans="1:8">
      <c r="A339" s="127"/>
      <c r="B339" s="127"/>
      <c r="C339" s="127"/>
      <c r="D339" s="127"/>
      <c r="E339" s="127"/>
      <c r="F339" s="127"/>
      <c r="G339" s="127"/>
      <c r="H339" s="127"/>
    </row>
    <row r="340" spans="1:8">
      <c r="A340" s="127"/>
      <c r="B340" s="127"/>
      <c r="C340" s="127"/>
      <c r="D340" s="127"/>
      <c r="E340" s="127"/>
      <c r="F340" s="127"/>
      <c r="G340" s="127"/>
      <c r="H340" s="127"/>
    </row>
    <row r="341" spans="1:8">
      <c r="A341" s="127"/>
      <c r="B341" s="127"/>
      <c r="C341" s="127"/>
      <c r="D341" s="127"/>
      <c r="E341" s="127"/>
      <c r="F341" s="127"/>
      <c r="G341" s="127"/>
      <c r="H341" s="127"/>
    </row>
    <row r="342" spans="1:8">
      <c r="A342" s="127"/>
      <c r="B342" s="127"/>
      <c r="C342" s="127"/>
      <c r="D342" s="127"/>
      <c r="E342" s="127"/>
      <c r="F342" s="127"/>
      <c r="G342" s="127"/>
      <c r="H342" s="127"/>
    </row>
    <row r="343" spans="1:8">
      <c r="A343" s="127"/>
      <c r="B343" s="127"/>
      <c r="C343" s="127"/>
      <c r="D343" s="127"/>
      <c r="E343" s="127"/>
      <c r="F343" s="127"/>
      <c r="G343" s="127"/>
      <c r="H343" s="127"/>
    </row>
    <row r="344" spans="1:8">
      <c r="A344" s="127"/>
      <c r="B344" s="127"/>
      <c r="C344" s="127"/>
      <c r="D344" s="127"/>
      <c r="E344" s="127"/>
      <c r="F344" s="127"/>
      <c r="G344" s="127"/>
      <c r="H344" s="127"/>
    </row>
    <row r="345" spans="1:8">
      <c r="A345" s="127"/>
      <c r="B345" s="127"/>
      <c r="C345" s="127"/>
      <c r="D345" s="127"/>
      <c r="E345" s="127"/>
      <c r="F345" s="127"/>
      <c r="G345" s="127"/>
      <c r="H345" s="127"/>
    </row>
    <row r="346" spans="1:8">
      <c r="A346" s="127"/>
      <c r="B346" s="127"/>
      <c r="C346" s="127"/>
      <c r="D346" s="127"/>
      <c r="E346" s="127"/>
      <c r="F346" s="127"/>
      <c r="G346" s="127"/>
      <c r="H346" s="127"/>
    </row>
    <row r="347" spans="1:8">
      <c r="A347" s="127"/>
      <c r="B347" s="127"/>
      <c r="C347" s="127"/>
      <c r="D347" s="127"/>
      <c r="E347" s="127"/>
      <c r="F347" s="127"/>
      <c r="G347" s="127"/>
      <c r="H347" s="127"/>
    </row>
    <row r="348" spans="1:8">
      <c r="A348" s="127"/>
      <c r="B348" s="127"/>
      <c r="C348" s="127"/>
      <c r="D348" s="127"/>
      <c r="E348" s="127"/>
      <c r="F348" s="127"/>
      <c r="G348" s="127"/>
      <c r="H348" s="127"/>
    </row>
    <row r="349" spans="1:8">
      <c r="A349" s="127"/>
      <c r="B349" s="127"/>
      <c r="C349" s="127"/>
      <c r="D349" s="127"/>
      <c r="E349" s="127"/>
      <c r="F349" s="127"/>
      <c r="G349" s="127"/>
      <c r="H349" s="127"/>
    </row>
    <row r="350" spans="1:8">
      <c r="A350" s="127"/>
      <c r="B350" s="127"/>
      <c r="C350" s="127"/>
      <c r="D350" s="127"/>
      <c r="E350" s="127"/>
      <c r="F350" s="127"/>
      <c r="G350" s="127"/>
      <c r="H350" s="127"/>
    </row>
    <row r="351" spans="1:8">
      <c r="A351" s="127"/>
      <c r="B351" s="127"/>
      <c r="C351" s="127"/>
      <c r="D351" s="127"/>
      <c r="E351" s="127"/>
      <c r="F351" s="127"/>
      <c r="G351" s="127"/>
      <c r="H351" s="127"/>
    </row>
    <row r="352" spans="1:8">
      <c r="A352" s="127"/>
      <c r="B352" s="127"/>
      <c r="C352" s="127"/>
      <c r="D352" s="127"/>
      <c r="E352" s="127"/>
      <c r="F352" s="127"/>
      <c r="G352" s="127"/>
      <c r="H352" s="127"/>
    </row>
    <row r="353" spans="1:8">
      <c r="A353" s="127"/>
      <c r="B353" s="127"/>
      <c r="C353" s="127"/>
      <c r="D353" s="127"/>
      <c r="E353" s="127"/>
      <c r="F353" s="127"/>
      <c r="G353" s="127"/>
      <c r="H353" s="127"/>
    </row>
    <row r="354" spans="1:8">
      <c r="A354" s="127"/>
      <c r="B354" s="127"/>
      <c r="C354" s="127"/>
      <c r="D354" s="127"/>
      <c r="E354" s="127"/>
      <c r="F354" s="127"/>
      <c r="G354" s="127"/>
      <c r="H354" s="127"/>
    </row>
    <row r="355" spans="1:8">
      <c r="A355" s="127"/>
      <c r="B355" s="127"/>
      <c r="C355" s="127"/>
      <c r="D355" s="127"/>
      <c r="E355" s="127"/>
      <c r="F355" s="127"/>
      <c r="G355" s="127"/>
      <c r="H355" s="127"/>
    </row>
    <row r="356" spans="1:8">
      <c r="A356" s="127"/>
      <c r="B356" s="127"/>
      <c r="C356" s="127"/>
      <c r="D356" s="127"/>
      <c r="E356" s="127"/>
      <c r="F356" s="127"/>
      <c r="G356" s="127"/>
      <c r="H356" s="127"/>
    </row>
    <row r="357" spans="1:8">
      <c r="A357" s="127"/>
      <c r="B357" s="127"/>
      <c r="C357" s="127"/>
      <c r="D357" s="127"/>
      <c r="E357" s="127"/>
      <c r="F357" s="127"/>
      <c r="G357" s="127"/>
      <c r="H357" s="127"/>
    </row>
    <row r="358" spans="1:8">
      <c r="A358" s="127"/>
      <c r="B358" s="127"/>
      <c r="C358" s="127"/>
      <c r="D358" s="127"/>
      <c r="E358" s="127"/>
      <c r="F358" s="127"/>
      <c r="G358" s="127"/>
      <c r="H358" s="127"/>
    </row>
    <row r="359" spans="1:8">
      <c r="A359" s="127"/>
      <c r="B359" s="127"/>
      <c r="C359" s="127"/>
      <c r="D359" s="127"/>
      <c r="E359" s="127"/>
      <c r="F359" s="127"/>
      <c r="G359" s="127"/>
      <c r="H359" s="127"/>
    </row>
    <row r="360" spans="1:8">
      <c r="A360" s="127"/>
      <c r="B360" s="127"/>
      <c r="C360" s="127"/>
      <c r="D360" s="127"/>
      <c r="E360" s="127"/>
      <c r="F360" s="127"/>
      <c r="G360" s="127"/>
      <c r="H360" s="127"/>
    </row>
    <row r="361" spans="1:8">
      <c r="A361" s="127"/>
      <c r="B361" s="127"/>
      <c r="C361" s="127"/>
      <c r="D361" s="127"/>
      <c r="E361" s="127"/>
      <c r="F361" s="127"/>
      <c r="G361" s="127"/>
      <c r="H361" s="127"/>
    </row>
    <row r="362" spans="1:8">
      <c r="A362" s="127"/>
      <c r="B362" s="127"/>
      <c r="C362" s="127"/>
      <c r="D362" s="127"/>
      <c r="E362" s="127"/>
      <c r="F362" s="127"/>
      <c r="G362" s="127"/>
      <c r="H362" s="127"/>
    </row>
    <row r="363" spans="1:8">
      <c r="A363" s="127"/>
      <c r="B363" s="127"/>
      <c r="C363" s="127"/>
      <c r="D363" s="127"/>
      <c r="E363" s="127"/>
      <c r="F363" s="127"/>
      <c r="G363" s="127"/>
      <c r="H363" s="127"/>
    </row>
    <row r="364" spans="1:8">
      <c r="A364" s="127"/>
      <c r="B364" s="127"/>
      <c r="C364" s="127"/>
      <c r="D364" s="127"/>
      <c r="E364" s="127"/>
      <c r="F364" s="127"/>
      <c r="G364" s="127"/>
      <c r="H364" s="127"/>
    </row>
    <row r="365" spans="1:8">
      <c r="A365" s="127"/>
      <c r="B365" s="127"/>
      <c r="C365" s="127"/>
      <c r="D365" s="127"/>
      <c r="E365" s="127"/>
      <c r="F365" s="127"/>
      <c r="G365" s="127"/>
      <c r="H365" s="127"/>
    </row>
    <row r="366" spans="1:8">
      <c r="A366" s="127"/>
      <c r="B366" s="127"/>
      <c r="C366" s="127"/>
      <c r="D366" s="127"/>
      <c r="E366" s="127"/>
      <c r="F366" s="127"/>
      <c r="G366" s="127"/>
      <c r="H366" s="127"/>
    </row>
    <row r="367" spans="1:8">
      <c r="A367" s="127"/>
      <c r="B367" s="127"/>
      <c r="C367" s="127"/>
      <c r="D367" s="127"/>
      <c r="E367" s="127"/>
      <c r="F367" s="127"/>
      <c r="G367" s="127"/>
      <c r="H367" s="127"/>
    </row>
    <row r="368" spans="1:8">
      <c r="A368" s="127"/>
      <c r="B368" s="127"/>
      <c r="C368" s="127"/>
      <c r="D368" s="127"/>
      <c r="E368" s="127"/>
      <c r="F368" s="127"/>
      <c r="G368" s="127"/>
      <c r="H368" s="127"/>
    </row>
    <row r="369" spans="1:8">
      <c r="A369" s="127"/>
      <c r="B369" s="127"/>
      <c r="C369" s="127"/>
      <c r="D369" s="127"/>
      <c r="E369" s="127"/>
      <c r="F369" s="127"/>
      <c r="G369" s="127"/>
      <c r="H369" s="127"/>
    </row>
    <row r="370" spans="1:8">
      <c r="A370" s="127"/>
      <c r="B370" s="127"/>
      <c r="C370" s="127"/>
      <c r="D370" s="127"/>
      <c r="E370" s="127"/>
      <c r="F370" s="127"/>
      <c r="G370" s="127"/>
      <c r="H370" s="127"/>
    </row>
    <row r="371" spans="1:8">
      <c r="A371" s="127"/>
      <c r="B371" s="127"/>
      <c r="C371" s="127"/>
      <c r="D371" s="127"/>
      <c r="E371" s="127"/>
      <c r="F371" s="127"/>
      <c r="G371" s="127"/>
      <c r="H371" s="127"/>
    </row>
    <row r="372" spans="1:8">
      <c r="A372" s="127"/>
      <c r="B372" s="127"/>
      <c r="C372" s="127"/>
      <c r="D372" s="127"/>
      <c r="E372" s="127"/>
      <c r="F372" s="127"/>
      <c r="G372" s="127"/>
      <c r="H372" s="127"/>
    </row>
    <row r="373" spans="1:8">
      <c r="A373" s="127"/>
      <c r="B373" s="127"/>
      <c r="C373" s="127"/>
      <c r="D373" s="127"/>
      <c r="E373" s="127"/>
      <c r="F373" s="127"/>
      <c r="G373" s="127"/>
      <c r="H373" s="127"/>
    </row>
    <row r="374" spans="1:8">
      <c r="A374" s="127"/>
      <c r="B374" s="127"/>
      <c r="C374" s="127"/>
      <c r="D374" s="127"/>
      <c r="E374" s="127"/>
      <c r="F374" s="127"/>
      <c r="G374" s="127"/>
      <c r="H374" s="127"/>
    </row>
    <row r="375" spans="1:8">
      <c r="A375" s="127"/>
      <c r="B375" s="127"/>
      <c r="C375" s="127"/>
      <c r="D375" s="127"/>
      <c r="E375" s="127"/>
      <c r="F375" s="127"/>
      <c r="G375" s="127"/>
      <c r="H375" s="127"/>
    </row>
    <row r="376" spans="1:8">
      <c r="A376" s="127"/>
      <c r="B376" s="127"/>
      <c r="C376" s="127"/>
      <c r="D376" s="127"/>
      <c r="E376" s="127"/>
      <c r="F376" s="127"/>
      <c r="G376" s="127"/>
      <c r="H376" s="127"/>
    </row>
    <row r="377" spans="1:8">
      <c r="A377" s="127"/>
      <c r="B377" s="127"/>
      <c r="C377" s="127"/>
      <c r="D377" s="127"/>
      <c r="E377" s="127"/>
      <c r="F377" s="127"/>
      <c r="G377" s="127"/>
      <c r="H377" s="127"/>
    </row>
    <row r="378" spans="1:8">
      <c r="A378" s="127"/>
      <c r="B378" s="127"/>
      <c r="C378" s="127"/>
      <c r="D378" s="127"/>
      <c r="E378" s="127"/>
      <c r="F378" s="127"/>
      <c r="G378" s="127"/>
      <c r="H378" s="127"/>
    </row>
    <row r="379" spans="1:8">
      <c r="A379" s="127"/>
      <c r="B379" s="127"/>
      <c r="C379" s="127"/>
      <c r="D379" s="127"/>
      <c r="E379" s="127"/>
      <c r="F379" s="127"/>
      <c r="G379" s="127"/>
      <c r="H379" s="127"/>
    </row>
    <row r="380" spans="1:8">
      <c r="A380" s="127"/>
      <c r="B380" s="127"/>
      <c r="C380" s="127"/>
      <c r="D380" s="127"/>
      <c r="E380" s="127"/>
      <c r="F380" s="127"/>
      <c r="G380" s="127"/>
      <c r="H380" s="127"/>
    </row>
    <row r="381" spans="1:8">
      <c r="A381" s="127"/>
      <c r="B381" s="127"/>
      <c r="C381" s="127"/>
      <c r="D381" s="127"/>
      <c r="E381" s="127"/>
      <c r="F381" s="127"/>
      <c r="G381" s="127"/>
      <c r="H381" s="127"/>
    </row>
    <row r="382" spans="1:8">
      <c r="A382" s="127"/>
      <c r="B382" s="127"/>
      <c r="C382" s="127"/>
      <c r="D382" s="127"/>
      <c r="E382" s="127"/>
      <c r="F382" s="127"/>
      <c r="G382" s="127"/>
      <c r="H382" s="127"/>
    </row>
    <row r="383" spans="1:8">
      <c r="A383" s="127"/>
      <c r="B383" s="127"/>
      <c r="C383" s="127"/>
      <c r="D383" s="127"/>
      <c r="E383" s="127"/>
      <c r="F383" s="127"/>
      <c r="G383" s="127"/>
      <c r="H383" s="127"/>
    </row>
    <row r="384" spans="1:8">
      <c r="A384" s="127"/>
      <c r="B384" s="127"/>
      <c r="C384" s="127"/>
      <c r="D384" s="127"/>
      <c r="E384" s="127"/>
      <c r="F384" s="127"/>
      <c r="G384" s="127"/>
      <c r="H384" s="127"/>
    </row>
    <row r="385" spans="1:8">
      <c r="A385" s="127"/>
      <c r="B385" s="127"/>
      <c r="C385" s="127"/>
      <c r="D385" s="127"/>
      <c r="E385" s="127"/>
      <c r="F385" s="127"/>
      <c r="G385" s="127"/>
      <c r="H385" s="127"/>
    </row>
    <row r="386" spans="1:8">
      <c r="A386" s="127"/>
      <c r="B386" s="127"/>
      <c r="C386" s="127"/>
      <c r="D386" s="127"/>
      <c r="E386" s="127"/>
      <c r="F386" s="127"/>
      <c r="G386" s="127"/>
      <c r="H386" s="127"/>
    </row>
    <row r="387" spans="1:8">
      <c r="A387" s="127"/>
      <c r="B387" s="127"/>
      <c r="C387" s="127"/>
      <c r="D387" s="127"/>
      <c r="E387" s="127"/>
      <c r="F387" s="127"/>
      <c r="G387" s="127"/>
      <c r="H387" s="127"/>
    </row>
    <row r="388" spans="1:8">
      <c r="A388" s="127"/>
      <c r="B388" s="127"/>
      <c r="C388" s="127"/>
      <c r="D388" s="127"/>
      <c r="E388" s="127"/>
      <c r="F388" s="127"/>
      <c r="G388" s="127"/>
      <c r="H388" s="127"/>
    </row>
    <row r="389" spans="1:8">
      <c r="A389" s="127"/>
      <c r="B389" s="127"/>
      <c r="C389" s="127"/>
      <c r="D389" s="127"/>
      <c r="E389" s="127"/>
      <c r="F389" s="127"/>
      <c r="G389" s="127"/>
      <c r="H389" s="127"/>
    </row>
    <row r="390" spans="1:8">
      <c r="A390" s="127"/>
      <c r="B390" s="127"/>
      <c r="C390" s="127"/>
      <c r="D390" s="127"/>
      <c r="E390" s="127"/>
      <c r="F390" s="127"/>
      <c r="G390" s="127"/>
      <c r="H390" s="127"/>
    </row>
    <row r="391" spans="1:8">
      <c r="A391" s="127"/>
      <c r="B391" s="127"/>
      <c r="C391" s="127"/>
      <c r="D391" s="127"/>
      <c r="E391" s="127"/>
      <c r="F391" s="127"/>
      <c r="G391" s="127"/>
      <c r="H391" s="127"/>
    </row>
    <row r="392" spans="1:8">
      <c r="A392" s="127"/>
      <c r="B392" s="127"/>
      <c r="C392" s="127"/>
      <c r="D392" s="127"/>
      <c r="E392" s="127"/>
      <c r="F392" s="127"/>
      <c r="G392" s="127"/>
      <c r="H392" s="127"/>
    </row>
    <row r="393" spans="1:8">
      <c r="A393" s="127"/>
      <c r="B393" s="127"/>
      <c r="C393" s="127"/>
      <c r="D393" s="127"/>
      <c r="E393" s="127"/>
      <c r="F393" s="127"/>
      <c r="G393" s="127"/>
      <c r="H393" s="127"/>
    </row>
    <row r="394" spans="1:8">
      <c r="A394" s="127"/>
      <c r="B394" s="127"/>
      <c r="C394" s="127"/>
      <c r="D394" s="127"/>
      <c r="E394" s="127"/>
      <c r="F394" s="127"/>
      <c r="G394" s="127"/>
      <c r="H394" s="127"/>
    </row>
    <row r="395" spans="1:8">
      <c r="A395" s="127"/>
      <c r="B395" s="127"/>
      <c r="C395" s="127"/>
      <c r="D395" s="127"/>
      <c r="E395" s="127"/>
      <c r="F395" s="127"/>
      <c r="G395" s="127"/>
      <c r="H395" s="127"/>
    </row>
    <row r="396" spans="1:8">
      <c r="A396" s="127"/>
      <c r="B396" s="127"/>
      <c r="C396" s="127"/>
      <c r="D396" s="127"/>
      <c r="E396" s="127"/>
      <c r="F396" s="127"/>
      <c r="G396" s="127"/>
      <c r="H396" s="127"/>
    </row>
    <row r="397" spans="1:8">
      <c r="A397" s="127"/>
      <c r="B397" s="127"/>
      <c r="C397" s="127"/>
      <c r="D397" s="127"/>
      <c r="E397" s="127"/>
      <c r="F397" s="127"/>
      <c r="G397" s="127"/>
      <c r="H397" s="127"/>
    </row>
    <row r="398" spans="1:8">
      <c r="A398" s="127"/>
      <c r="B398" s="127"/>
      <c r="C398" s="127"/>
      <c r="D398" s="127"/>
      <c r="E398" s="127"/>
      <c r="F398" s="127"/>
      <c r="G398" s="127"/>
      <c r="H398" s="127"/>
    </row>
    <row r="399" spans="1:8">
      <c r="A399" s="127"/>
      <c r="B399" s="127"/>
      <c r="C399" s="127"/>
      <c r="D399" s="127"/>
      <c r="E399" s="127"/>
      <c r="F399" s="127"/>
      <c r="G399" s="127"/>
      <c r="H399" s="127"/>
    </row>
    <row r="400" spans="1:8">
      <c r="A400" s="127"/>
      <c r="B400" s="127"/>
      <c r="C400" s="127"/>
      <c r="D400" s="127"/>
      <c r="E400" s="127"/>
      <c r="F400" s="127"/>
      <c r="G400" s="127"/>
      <c r="H400" s="127"/>
    </row>
    <row r="401" spans="1:8">
      <c r="A401" s="127"/>
      <c r="B401" s="127"/>
      <c r="C401" s="127"/>
      <c r="D401" s="127"/>
      <c r="E401" s="127"/>
      <c r="F401" s="127"/>
      <c r="G401" s="127"/>
      <c r="H401" s="127"/>
    </row>
    <row r="402" spans="1:8">
      <c r="A402" s="127"/>
      <c r="B402" s="127"/>
      <c r="C402" s="127"/>
      <c r="D402" s="127"/>
      <c r="E402" s="127"/>
      <c r="F402" s="127"/>
      <c r="G402" s="127"/>
      <c r="H402" s="127"/>
    </row>
    <row r="403" spans="1:8">
      <c r="A403" s="127"/>
      <c r="B403" s="127"/>
      <c r="C403" s="127"/>
      <c r="D403" s="127"/>
      <c r="E403" s="127"/>
      <c r="F403" s="127"/>
      <c r="G403" s="127"/>
      <c r="H403" s="127"/>
    </row>
    <row r="404" spans="1:8">
      <c r="A404" s="127"/>
      <c r="B404" s="127"/>
      <c r="C404" s="127"/>
      <c r="D404" s="127"/>
      <c r="E404" s="127"/>
      <c r="F404" s="127"/>
      <c r="G404" s="127"/>
      <c r="H404" s="127"/>
    </row>
    <row r="405" spans="1:8">
      <c r="A405" s="127"/>
      <c r="B405" s="127"/>
      <c r="C405" s="127"/>
      <c r="D405" s="127"/>
      <c r="E405" s="127"/>
      <c r="F405" s="127"/>
      <c r="G405" s="127"/>
      <c r="H405" s="127"/>
    </row>
    <row r="406" spans="1:8">
      <c r="A406" s="127"/>
      <c r="B406" s="127"/>
      <c r="C406" s="127"/>
      <c r="D406" s="127"/>
      <c r="E406" s="127"/>
      <c r="F406" s="127"/>
      <c r="G406" s="127"/>
      <c r="H406" s="127"/>
    </row>
    <row r="407" spans="1:8">
      <c r="A407" s="127"/>
      <c r="B407" s="127"/>
      <c r="C407" s="127"/>
      <c r="D407" s="127"/>
      <c r="E407" s="127"/>
      <c r="F407" s="127"/>
      <c r="G407" s="127"/>
      <c r="H407" s="127"/>
    </row>
    <row r="408" spans="1:8">
      <c r="A408" s="127"/>
      <c r="B408" s="127"/>
      <c r="C408" s="127"/>
      <c r="D408" s="127"/>
      <c r="E408" s="127"/>
      <c r="F408" s="127"/>
      <c r="G408" s="127"/>
      <c r="H408" s="127"/>
    </row>
    <row r="409" spans="1:8">
      <c r="A409" s="127"/>
      <c r="B409" s="127"/>
      <c r="C409" s="127"/>
      <c r="D409" s="127"/>
      <c r="E409" s="127"/>
      <c r="F409" s="127"/>
      <c r="G409" s="127"/>
      <c r="H409" s="127"/>
    </row>
    <row r="410" spans="1:8">
      <c r="A410" s="127"/>
      <c r="B410" s="127"/>
      <c r="C410" s="127"/>
      <c r="D410" s="127"/>
      <c r="E410" s="127"/>
      <c r="F410" s="127"/>
      <c r="G410" s="127"/>
      <c r="H410" s="127"/>
    </row>
    <row r="411" spans="1:8">
      <c r="A411" s="127"/>
      <c r="B411" s="127"/>
      <c r="C411" s="127"/>
      <c r="D411" s="127"/>
      <c r="E411" s="127"/>
      <c r="F411" s="127"/>
      <c r="G411" s="127"/>
      <c r="H411" s="127"/>
    </row>
    <row r="412" spans="1:8">
      <c r="A412" s="127"/>
      <c r="B412" s="127"/>
      <c r="C412" s="127"/>
      <c r="D412" s="127"/>
      <c r="E412" s="127"/>
      <c r="F412" s="127"/>
      <c r="G412" s="127"/>
      <c r="H412" s="127"/>
    </row>
    <row r="413" spans="1:8">
      <c r="A413" s="127"/>
      <c r="B413" s="127"/>
      <c r="C413" s="127"/>
      <c r="D413" s="127"/>
      <c r="E413" s="127"/>
      <c r="F413" s="127"/>
      <c r="G413" s="127"/>
      <c r="H413" s="127"/>
    </row>
    <row r="414" spans="1:8">
      <c r="A414" s="127"/>
      <c r="B414" s="127"/>
      <c r="C414" s="127"/>
      <c r="D414" s="127"/>
      <c r="E414" s="127"/>
      <c r="F414" s="127"/>
      <c r="G414" s="127"/>
      <c r="H414" s="127"/>
    </row>
    <row r="415" spans="1:8">
      <c r="A415" s="127"/>
      <c r="B415" s="127"/>
      <c r="C415" s="127"/>
      <c r="D415" s="127"/>
      <c r="E415" s="127"/>
      <c r="F415" s="127"/>
      <c r="G415" s="127"/>
      <c r="H415" s="127"/>
    </row>
    <row r="416" spans="1:8">
      <c r="A416" s="127"/>
      <c r="B416" s="127"/>
      <c r="C416" s="127"/>
      <c r="D416" s="127"/>
      <c r="E416" s="127"/>
      <c r="F416" s="127"/>
      <c r="G416" s="127"/>
      <c r="H416" s="127"/>
    </row>
    <row r="417" spans="1:8">
      <c r="A417" s="127"/>
      <c r="B417" s="127"/>
      <c r="C417" s="127"/>
      <c r="D417" s="127"/>
      <c r="E417" s="127"/>
      <c r="F417" s="127"/>
      <c r="G417" s="127"/>
      <c r="H417" s="127"/>
    </row>
    <row r="418" spans="1:8">
      <c r="A418" s="127"/>
      <c r="B418" s="127"/>
      <c r="C418" s="127"/>
      <c r="D418" s="127"/>
      <c r="E418" s="127"/>
      <c r="F418" s="127"/>
      <c r="G418" s="127"/>
      <c r="H418" s="127"/>
    </row>
    <row r="419" spans="1:8">
      <c r="A419" s="127"/>
      <c r="B419" s="127"/>
      <c r="C419" s="127"/>
      <c r="D419" s="127"/>
      <c r="E419" s="127"/>
      <c r="F419" s="127"/>
      <c r="G419" s="127"/>
      <c r="H419" s="127"/>
    </row>
    <row r="420" spans="1:8">
      <c r="A420" s="127"/>
      <c r="B420" s="127"/>
      <c r="C420" s="127"/>
      <c r="D420" s="127"/>
      <c r="E420" s="127"/>
      <c r="F420" s="127"/>
      <c r="G420" s="127"/>
      <c r="H420" s="127"/>
    </row>
    <row r="421" spans="1:8">
      <c r="A421" s="127"/>
      <c r="B421" s="127"/>
      <c r="C421" s="127"/>
      <c r="D421" s="127"/>
      <c r="E421" s="127"/>
      <c r="F421" s="127"/>
      <c r="G421" s="127"/>
      <c r="H421" s="127"/>
    </row>
    <row r="422" spans="1:8">
      <c r="A422" s="127"/>
      <c r="B422" s="127"/>
      <c r="C422" s="127"/>
      <c r="D422" s="127"/>
      <c r="E422" s="127"/>
      <c r="F422" s="127"/>
      <c r="G422" s="127"/>
      <c r="H422" s="127"/>
    </row>
    <row r="423" spans="1:8">
      <c r="A423" s="127"/>
      <c r="B423" s="127"/>
      <c r="C423" s="127"/>
      <c r="D423" s="127"/>
      <c r="E423" s="127"/>
      <c r="F423" s="127"/>
      <c r="G423" s="127"/>
      <c r="H423" s="127"/>
    </row>
    <row r="424" spans="1:8">
      <c r="A424" s="127"/>
      <c r="B424" s="127"/>
      <c r="C424" s="127"/>
      <c r="D424" s="127"/>
      <c r="E424" s="127"/>
      <c r="F424" s="127"/>
      <c r="G424" s="127"/>
      <c r="H424" s="127"/>
    </row>
    <row r="425" spans="1:8">
      <c r="A425" s="127"/>
      <c r="B425" s="127"/>
      <c r="C425" s="127"/>
      <c r="D425" s="127"/>
      <c r="E425" s="127"/>
      <c r="F425" s="127"/>
      <c r="G425" s="127"/>
      <c r="H425" s="127"/>
    </row>
    <row r="426" spans="1:8">
      <c r="A426" s="127"/>
      <c r="B426" s="127"/>
      <c r="C426" s="127"/>
      <c r="D426" s="127"/>
      <c r="E426" s="127"/>
      <c r="F426" s="127"/>
      <c r="G426" s="127"/>
      <c r="H426" s="127"/>
    </row>
    <row r="427" spans="1:8">
      <c r="A427" s="127"/>
      <c r="B427" s="127"/>
      <c r="C427" s="127"/>
      <c r="D427" s="127"/>
      <c r="E427" s="127"/>
      <c r="F427" s="127"/>
      <c r="G427" s="127"/>
      <c r="H427" s="127"/>
    </row>
    <row r="428" spans="1:8">
      <c r="A428" s="127"/>
      <c r="B428" s="127"/>
      <c r="C428" s="127"/>
      <c r="D428" s="127"/>
      <c r="E428" s="127"/>
      <c r="F428" s="127"/>
      <c r="G428" s="127"/>
      <c r="H428" s="127"/>
    </row>
    <row r="429" spans="1:8">
      <c r="A429" s="127"/>
      <c r="B429" s="127"/>
      <c r="C429" s="127"/>
      <c r="D429" s="127"/>
      <c r="E429" s="127"/>
      <c r="F429" s="127"/>
      <c r="G429" s="127"/>
      <c r="H429" s="127"/>
    </row>
    <row r="430" spans="1:8">
      <c r="A430" s="127"/>
      <c r="B430" s="127"/>
      <c r="C430" s="127"/>
      <c r="D430" s="127"/>
      <c r="E430" s="127"/>
      <c r="F430" s="127"/>
      <c r="G430" s="127"/>
      <c r="H430" s="127"/>
    </row>
    <row r="431" spans="1:8">
      <c r="A431" s="127"/>
      <c r="B431" s="127"/>
      <c r="C431" s="127"/>
      <c r="D431" s="127"/>
      <c r="E431" s="127"/>
      <c r="F431" s="127"/>
      <c r="G431" s="127"/>
      <c r="H431" s="127"/>
    </row>
    <row r="432" spans="1:8">
      <c r="A432" s="127"/>
      <c r="B432" s="127"/>
      <c r="C432" s="127"/>
      <c r="D432" s="127"/>
      <c r="E432" s="127"/>
      <c r="F432" s="127"/>
      <c r="G432" s="127"/>
      <c r="H432" s="127"/>
    </row>
    <row r="433" spans="1:8">
      <c r="A433" s="127"/>
      <c r="B433" s="127"/>
      <c r="C433" s="127"/>
      <c r="D433" s="127"/>
      <c r="E433" s="127"/>
      <c r="F433" s="127"/>
      <c r="G433" s="127"/>
      <c r="H433" s="127"/>
    </row>
    <row r="434" spans="1:8">
      <c r="A434" s="127"/>
      <c r="B434" s="127"/>
      <c r="C434" s="127"/>
      <c r="D434" s="127"/>
      <c r="E434" s="127"/>
      <c r="F434" s="127"/>
      <c r="G434" s="127"/>
      <c r="H434" s="127"/>
    </row>
    <row r="435" spans="1:8">
      <c r="A435" s="127"/>
      <c r="B435" s="127"/>
      <c r="C435" s="127"/>
      <c r="D435" s="127"/>
      <c r="E435" s="127"/>
      <c r="F435" s="127"/>
      <c r="G435" s="127"/>
      <c r="H435" s="127"/>
    </row>
    <row r="436" spans="1:8">
      <c r="A436" s="127"/>
      <c r="B436" s="127"/>
      <c r="C436" s="127"/>
      <c r="D436" s="127"/>
      <c r="E436" s="127"/>
      <c r="F436" s="127"/>
      <c r="G436" s="127"/>
      <c r="H436" s="127"/>
    </row>
    <row r="437" spans="1:8">
      <c r="A437" s="127"/>
      <c r="B437" s="127"/>
      <c r="C437" s="127"/>
      <c r="D437" s="127"/>
      <c r="E437" s="127"/>
      <c r="F437" s="127"/>
      <c r="G437" s="127"/>
      <c r="H437" s="127"/>
    </row>
    <row r="438" spans="1:8">
      <c r="A438" s="127"/>
      <c r="B438" s="127"/>
      <c r="C438" s="127"/>
      <c r="D438" s="127"/>
      <c r="E438" s="127"/>
      <c r="F438" s="127"/>
      <c r="G438" s="127"/>
      <c r="H438" s="127"/>
    </row>
    <row r="439" spans="1:8">
      <c r="A439" s="127"/>
      <c r="B439" s="127"/>
      <c r="C439" s="127"/>
      <c r="D439" s="127"/>
      <c r="E439" s="127"/>
      <c r="F439" s="127"/>
      <c r="G439" s="127"/>
      <c r="H439" s="127"/>
    </row>
    <row r="440" spans="1:8">
      <c r="A440" s="127"/>
      <c r="B440" s="127"/>
      <c r="C440" s="127"/>
      <c r="D440" s="127"/>
      <c r="E440" s="127"/>
      <c r="F440" s="127"/>
      <c r="G440" s="127"/>
      <c r="H440" s="127"/>
    </row>
    <row r="441" spans="1:8">
      <c r="A441" s="127"/>
      <c r="B441" s="127"/>
      <c r="C441" s="127"/>
      <c r="D441" s="127"/>
      <c r="E441" s="127"/>
      <c r="F441" s="127"/>
      <c r="G441" s="127"/>
      <c r="H441" s="127"/>
    </row>
    <row r="442" spans="1:8">
      <c r="A442" s="127"/>
      <c r="B442" s="127"/>
      <c r="C442" s="127"/>
      <c r="D442" s="127"/>
      <c r="E442" s="127"/>
      <c r="F442" s="127"/>
      <c r="G442" s="127"/>
      <c r="H442" s="127"/>
    </row>
    <row r="443" spans="1:8">
      <c r="A443" s="127"/>
      <c r="B443" s="127"/>
      <c r="C443" s="127"/>
      <c r="D443" s="127"/>
      <c r="E443" s="127"/>
      <c r="F443" s="127"/>
      <c r="G443" s="127"/>
      <c r="H443" s="127"/>
    </row>
    <row r="444" spans="1:8">
      <c r="A444" s="127"/>
      <c r="B444" s="127"/>
      <c r="C444" s="127"/>
      <c r="D444" s="127"/>
      <c r="E444" s="127"/>
      <c r="F444" s="127"/>
      <c r="G444" s="127"/>
      <c r="H444" s="127"/>
    </row>
    <row r="445" spans="1:8">
      <c r="A445" s="127"/>
      <c r="B445" s="127"/>
      <c r="C445" s="127"/>
      <c r="D445" s="127"/>
      <c r="E445" s="127"/>
      <c r="F445" s="127"/>
      <c r="G445" s="127"/>
      <c r="H445" s="127"/>
    </row>
    <row r="446" spans="1:8">
      <c r="A446" s="127"/>
      <c r="B446" s="127"/>
      <c r="C446" s="127"/>
      <c r="D446" s="127"/>
      <c r="E446" s="127"/>
      <c r="F446" s="127"/>
      <c r="G446" s="127"/>
      <c r="H446" s="127"/>
    </row>
    <row r="447" spans="1:8">
      <c r="A447" s="127"/>
      <c r="B447" s="127"/>
      <c r="C447" s="127"/>
      <c r="D447" s="127"/>
      <c r="E447" s="127"/>
      <c r="F447" s="127"/>
      <c r="G447" s="127"/>
      <c r="H447" s="127"/>
    </row>
    <row r="448" spans="1:8">
      <c r="A448" s="127"/>
      <c r="B448" s="127"/>
      <c r="C448" s="127"/>
      <c r="D448" s="127"/>
      <c r="E448" s="127"/>
      <c r="F448" s="127"/>
      <c r="G448" s="127"/>
      <c r="H448" s="127"/>
    </row>
    <row r="449" spans="1:8">
      <c r="A449" s="127"/>
      <c r="B449" s="127"/>
      <c r="C449" s="127"/>
      <c r="D449" s="127"/>
      <c r="E449" s="127"/>
      <c r="F449" s="127"/>
      <c r="G449" s="127"/>
      <c r="H449" s="127"/>
    </row>
    <row r="450" spans="1:8">
      <c r="A450" s="127"/>
      <c r="B450" s="127"/>
      <c r="C450" s="127"/>
      <c r="D450" s="127"/>
      <c r="E450" s="127"/>
      <c r="F450" s="127"/>
      <c r="G450" s="127"/>
      <c r="H450" s="127"/>
    </row>
    <row r="451" spans="1:8">
      <c r="A451" s="127"/>
      <c r="B451" s="127"/>
      <c r="C451" s="127"/>
      <c r="D451" s="127"/>
      <c r="E451" s="127"/>
      <c r="F451" s="127"/>
      <c r="G451" s="127"/>
      <c r="H451" s="127"/>
    </row>
    <row r="452" spans="1:8">
      <c r="A452" s="127"/>
      <c r="B452" s="127"/>
      <c r="C452" s="127"/>
      <c r="D452" s="127"/>
      <c r="E452" s="127"/>
      <c r="F452" s="127"/>
      <c r="G452" s="127"/>
      <c r="H452" s="127"/>
    </row>
    <row r="453" spans="1:8">
      <c r="A453" s="127"/>
      <c r="B453" s="127"/>
      <c r="C453" s="127"/>
      <c r="D453" s="127"/>
      <c r="E453" s="127"/>
      <c r="F453" s="127"/>
      <c r="G453" s="127"/>
      <c r="H453" s="127"/>
    </row>
    <row r="454" spans="1:8">
      <c r="A454" s="127"/>
      <c r="B454" s="127"/>
      <c r="C454" s="127"/>
      <c r="D454" s="127"/>
      <c r="E454" s="127"/>
      <c r="F454" s="127"/>
      <c r="G454" s="127"/>
      <c r="H454" s="127"/>
    </row>
    <row r="455" spans="1:8">
      <c r="A455" s="127"/>
      <c r="B455" s="127"/>
      <c r="C455" s="127"/>
      <c r="D455" s="127"/>
      <c r="E455" s="127"/>
      <c r="F455" s="127"/>
      <c r="G455" s="127"/>
      <c r="H455" s="127"/>
    </row>
    <row r="456" spans="1:8">
      <c r="A456" s="127"/>
      <c r="B456" s="127"/>
      <c r="C456" s="127"/>
      <c r="D456" s="127"/>
      <c r="E456" s="127"/>
      <c r="F456" s="127"/>
      <c r="G456" s="127"/>
      <c r="H456" s="127"/>
    </row>
    <row r="457" spans="1:8">
      <c r="A457" s="127"/>
      <c r="B457" s="127"/>
      <c r="C457" s="127"/>
      <c r="D457" s="127"/>
      <c r="E457" s="127"/>
      <c r="F457" s="127"/>
      <c r="G457" s="127"/>
      <c r="H457" s="127"/>
    </row>
    <row r="458" spans="1:8">
      <c r="A458" s="127"/>
      <c r="B458" s="127"/>
      <c r="C458" s="127"/>
      <c r="D458" s="127"/>
      <c r="E458" s="127"/>
      <c r="F458" s="127"/>
      <c r="G458" s="127"/>
      <c r="H458" s="127"/>
    </row>
    <row r="459" spans="1:8">
      <c r="A459" s="127"/>
      <c r="B459" s="127"/>
      <c r="C459" s="127"/>
      <c r="D459" s="127"/>
      <c r="E459" s="127"/>
      <c r="F459" s="127"/>
      <c r="G459" s="127"/>
      <c r="H459" s="127"/>
    </row>
    <row r="460" spans="1:8">
      <c r="A460" s="127"/>
      <c r="B460" s="127"/>
      <c r="C460" s="127"/>
      <c r="D460" s="127"/>
      <c r="E460" s="127"/>
      <c r="F460" s="127"/>
      <c r="G460" s="127"/>
      <c r="H460" s="127"/>
    </row>
    <row r="461" spans="1:8">
      <c r="A461" s="127"/>
      <c r="B461" s="127"/>
      <c r="C461" s="127"/>
      <c r="D461" s="127"/>
      <c r="E461" s="127"/>
      <c r="F461" s="127"/>
      <c r="G461" s="127"/>
      <c r="H461" s="127"/>
    </row>
    <row r="462" spans="1:8">
      <c r="A462" s="127"/>
      <c r="B462" s="127"/>
      <c r="C462" s="127"/>
      <c r="D462" s="127"/>
      <c r="E462" s="127"/>
      <c r="F462" s="127"/>
      <c r="G462" s="127"/>
      <c r="H462" s="127"/>
    </row>
    <row r="463" spans="1:8">
      <c r="A463" s="127"/>
      <c r="B463" s="127"/>
      <c r="C463" s="127"/>
      <c r="D463" s="127"/>
      <c r="E463" s="127"/>
      <c r="F463" s="127"/>
      <c r="G463" s="127"/>
      <c r="H463" s="127"/>
    </row>
    <row r="464" spans="1:8">
      <c r="A464" s="127"/>
      <c r="B464" s="127"/>
      <c r="C464" s="127"/>
      <c r="D464" s="127"/>
      <c r="E464" s="127"/>
      <c r="F464" s="127"/>
      <c r="G464" s="127"/>
      <c r="H464" s="127"/>
    </row>
    <row r="465" spans="1:8">
      <c r="A465" s="127"/>
      <c r="B465" s="127"/>
      <c r="C465" s="127"/>
      <c r="D465" s="127"/>
      <c r="E465" s="127"/>
      <c r="F465" s="127"/>
      <c r="G465" s="127"/>
      <c r="H465" s="127"/>
    </row>
    <row r="466" spans="1:8">
      <c r="A466" s="127"/>
      <c r="B466" s="127"/>
      <c r="C466" s="127"/>
      <c r="D466" s="127"/>
      <c r="E466" s="127"/>
      <c r="F466" s="127"/>
      <c r="G466" s="127"/>
      <c r="H466" s="127"/>
    </row>
    <row r="467" spans="1:8">
      <c r="A467" s="127"/>
      <c r="B467" s="127"/>
      <c r="C467" s="127"/>
      <c r="D467" s="127"/>
      <c r="E467" s="127"/>
      <c r="F467" s="127"/>
      <c r="G467" s="127"/>
      <c r="H467" s="127"/>
    </row>
    <row r="468" spans="1:8">
      <c r="A468" s="127"/>
      <c r="B468" s="127"/>
      <c r="C468" s="127"/>
      <c r="D468" s="127"/>
      <c r="E468" s="127"/>
      <c r="F468" s="127"/>
      <c r="G468" s="127"/>
      <c r="H468" s="127"/>
    </row>
    <row r="469" spans="1:8">
      <c r="A469" s="127"/>
      <c r="B469" s="127"/>
      <c r="C469" s="127"/>
      <c r="D469" s="127"/>
      <c r="E469" s="127"/>
      <c r="F469" s="127"/>
      <c r="G469" s="127"/>
      <c r="H469" s="127"/>
    </row>
    <row r="470" spans="1:8">
      <c r="A470" s="127"/>
      <c r="B470" s="127"/>
      <c r="C470" s="127"/>
      <c r="D470" s="127"/>
      <c r="E470" s="127"/>
      <c r="F470" s="127"/>
      <c r="G470" s="127"/>
      <c r="H470" s="127"/>
    </row>
    <row r="471" spans="1:8">
      <c r="A471" s="127"/>
      <c r="B471" s="127"/>
      <c r="C471" s="127"/>
      <c r="D471" s="127"/>
      <c r="E471" s="127"/>
      <c r="F471" s="127"/>
      <c r="G471" s="127"/>
      <c r="H471" s="127"/>
    </row>
    <row r="472" spans="1:8">
      <c r="A472" s="127"/>
      <c r="B472" s="127"/>
      <c r="C472" s="127"/>
      <c r="D472" s="127"/>
      <c r="E472" s="127"/>
      <c r="F472" s="127"/>
      <c r="G472" s="127"/>
      <c r="H472" s="127"/>
    </row>
    <row r="473" spans="1:8">
      <c r="A473" s="127"/>
      <c r="B473" s="127"/>
      <c r="C473" s="127"/>
      <c r="D473" s="127"/>
      <c r="E473" s="127"/>
      <c r="F473" s="127"/>
      <c r="G473" s="127"/>
      <c r="H473" s="127"/>
    </row>
    <row r="474" spans="1:8">
      <c r="A474" s="127"/>
      <c r="B474" s="127"/>
      <c r="C474" s="127"/>
      <c r="D474" s="127"/>
      <c r="E474" s="127"/>
      <c r="F474" s="127"/>
      <c r="G474" s="127"/>
      <c r="H474" s="127"/>
    </row>
    <row r="475" spans="1:8">
      <c r="A475" s="127"/>
      <c r="B475" s="127"/>
      <c r="C475" s="127"/>
      <c r="D475" s="127"/>
      <c r="E475" s="127"/>
      <c r="F475" s="127"/>
      <c r="G475" s="127"/>
      <c r="H475" s="127"/>
    </row>
    <row r="476" spans="1:8">
      <c r="A476" s="127"/>
      <c r="B476" s="127"/>
      <c r="C476" s="127"/>
      <c r="D476" s="127"/>
      <c r="E476" s="127"/>
      <c r="F476" s="127"/>
      <c r="G476" s="127"/>
      <c r="H476" s="127"/>
    </row>
    <row r="477" spans="1:8">
      <c r="A477" s="127"/>
      <c r="B477" s="127"/>
      <c r="C477" s="127"/>
      <c r="D477" s="127"/>
      <c r="E477" s="127"/>
      <c r="F477" s="127"/>
      <c r="G477" s="127"/>
      <c r="H477" s="127"/>
    </row>
    <row r="478" spans="1:8">
      <c r="A478" s="127"/>
      <c r="B478" s="127"/>
      <c r="C478" s="127"/>
      <c r="D478" s="127"/>
      <c r="E478" s="127"/>
      <c r="F478" s="127"/>
      <c r="G478" s="127"/>
      <c r="H478" s="127"/>
    </row>
    <row r="479" spans="1:8">
      <c r="A479" s="127"/>
      <c r="B479" s="127"/>
      <c r="C479" s="127"/>
      <c r="D479" s="127"/>
      <c r="E479" s="127"/>
      <c r="F479" s="127"/>
      <c r="G479" s="127"/>
      <c r="H479" s="127"/>
    </row>
    <row r="480" spans="1:8">
      <c r="A480" s="127"/>
      <c r="B480" s="127"/>
      <c r="C480" s="127"/>
      <c r="D480" s="127"/>
      <c r="E480" s="127"/>
      <c r="F480" s="127"/>
      <c r="G480" s="127"/>
      <c r="H480" s="127"/>
    </row>
    <row r="481" spans="1:8">
      <c r="A481" s="127"/>
      <c r="B481" s="127"/>
      <c r="C481" s="127"/>
      <c r="D481" s="127"/>
      <c r="E481" s="127"/>
      <c r="F481" s="127"/>
      <c r="G481" s="127"/>
      <c r="H481" s="127"/>
    </row>
    <row r="482" spans="1:8">
      <c r="A482" s="127"/>
      <c r="B482" s="127"/>
      <c r="C482" s="127"/>
      <c r="D482" s="127"/>
      <c r="E482" s="127"/>
      <c r="F482" s="127"/>
      <c r="G482" s="127"/>
      <c r="H482" s="127"/>
    </row>
    <row r="483" spans="1:8">
      <c r="A483" s="127"/>
      <c r="B483" s="127"/>
      <c r="C483" s="127"/>
      <c r="D483" s="127"/>
      <c r="E483" s="127"/>
      <c r="F483" s="127"/>
      <c r="G483" s="127"/>
      <c r="H483" s="127"/>
    </row>
    <row r="484" spans="1:8">
      <c r="A484" s="127"/>
      <c r="B484" s="127"/>
      <c r="C484" s="127"/>
      <c r="D484" s="127"/>
      <c r="E484" s="127"/>
      <c r="F484" s="127"/>
      <c r="G484" s="127"/>
      <c r="H484" s="127"/>
    </row>
    <row r="485" spans="1:8">
      <c r="A485" s="127"/>
      <c r="B485" s="127"/>
      <c r="C485" s="127"/>
      <c r="D485" s="127"/>
      <c r="E485" s="127"/>
      <c r="F485" s="127"/>
      <c r="G485" s="127"/>
      <c r="H485" s="127"/>
    </row>
    <row r="486" spans="1:8">
      <c r="A486" s="127"/>
      <c r="B486" s="127"/>
      <c r="C486" s="127"/>
      <c r="D486" s="127"/>
      <c r="E486" s="127"/>
      <c r="F486" s="127"/>
      <c r="G486" s="127"/>
      <c r="H486" s="127"/>
    </row>
    <row r="487" spans="1:8">
      <c r="A487" s="127"/>
      <c r="B487" s="127"/>
      <c r="C487" s="127"/>
      <c r="D487" s="127"/>
      <c r="E487" s="127"/>
      <c r="F487" s="127"/>
      <c r="G487" s="127"/>
      <c r="H487" s="127"/>
    </row>
    <row r="488" spans="1:8">
      <c r="A488" s="127"/>
      <c r="B488" s="127"/>
      <c r="C488" s="127"/>
      <c r="D488" s="127"/>
      <c r="E488" s="127"/>
      <c r="F488" s="127"/>
      <c r="G488" s="127"/>
      <c r="H488" s="127"/>
    </row>
    <row r="489" spans="1:8">
      <c r="A489" s="127"/>
      <c r="B489" s="127"/>
      <c r="C489" s="127"/>
      <c r="D489" s="127"/>
      <c r="E489" s="127"/>
      <c r="F489" s="127"/>
      <c r="G489" s="127"/>
      <c r="H489" s="127"/>
    </row>
    <row r="490" spans="1:8">
      <c r="A490" s="127"/>
      <c r="B490" s="127"/>
      <c r="C490" s="127"/>
      <c r="D490" s="127"/>
      <c r="E490" s="127"/>
      <c r="F490" s="127"/>
      <c r="G490" s="127"/>
      <c r="H490" s="127"/>
    </row>
    <row r="491" spans="1:8">
      <c r="A491" s="127"/>
      <c r="B491" s="127"/>
      <c r="C491" s="127"/>
      <c r="D491" s="127"/>
      <c r="E491" s="127"/>
      <c r="F491" s="127"/>
      <c r="G491" s="127"/>
      <c r="H491" s="127"/>
    </row>
    <row r="492" spans="1:8">
      <c r="A492" s="127"/>
      <c r="B492" s="127"/>
      <c r="C492" s="127"/>
      <c r="D492" s="127"/>
      <c r="E492" s="127"/>
      <c r="F492" s="127"/>
      <c r="G492" s="127"/>
      <c r="H492" s="127"/>
    </row>
    <row r="493" spans="1:8">
      <c r="A493" s="127"/>
      <c r="B493" s="127"/>
      <c r="C493" s="127"/>
      <c r="D493" s="127"/>
      <c r="E493" s="127"/>
      <c r="F493" s="127"/>
      <c r="G493" s="127"/>
      <c r="H493" s="127"/>
    </row>
    <row r="494" spans="1:8">
      <c r="A494" s="127"/>
      <c r="B494" s="127"/>
      <c r="C494" s="127"/>
      <c r="D494" s="127"/>
      <c r="E494" s="127"/>
      <c r="F494" s="127"/>
      <c r="G494" s="127"/>
      <c r="H494" s="127"/>
    </row>
    <row r="495" spans="1:8">
      <c r="A495" s="127"/>
      <c r="B495" s="127"/>
      <c r="C495" s="127"/>
      <c r="D495" s="127"/>
      <c r="E495" s="127"/>
      <c r="F495" s="127"/>
      <c r="G495" s="127"/>
      <c r="H495" s="127"/>
    </row>
    <row r="496" spans="1:8">
      <c r="A496" s="127"/>
      <c r="B496" s="127"/>
      <c r="C496" s="127"/>
      <c r="D496" s="127"/>
      <c r="E496" s="127"/>
      <c r="F496" s="127"/>
      <c r="G496" s="127"/>
      <c r="H496" s="127"/>
    </row>
    <row r="497" spans="1:8">
      <c r="A497" s="127"/>
      <c r="B497" s="127"/>
      <c r="C497" s="127"/>
      <c r="D497" s="127"/>
      <c r="E497" s="127"/>
      <c r="F497" s="127"/>
      <c r="G497" s="127"/>
      <c r="H497" s="127"/>
    </row>
    <row r="498" spans="1:8">
      <c r="A498" s="127"/>
      <c r="B498" s="127"/>
      <c r="C498" s="127"/>
      <c r="D498" s="127"/>
      <c r="E498" s="127"/>
      <c r="F498" s="127"/>
      <c r="G498" s="127"/>
      <c r="H498" s="127"/>
    </row>
    <row r="499" spans="1:8">
      <c r="A499" s="127"/>
      <c r="B499" s="127"/>
      <c r="C499" s="127"/>
      <c r="D499" s="127"/>
      <c r="E499" s="127"/>
      <c r="F499" s="127"/>
      <c r="G499" s="127"/>
      <c r="H499" s="127"/>
    </row>
    <row r="500" spans="1:8">
      <c r="A500" s="127"/>
      <c r="B500" s="127"/>
      <c r="C500" s="127"/>
      <c r="D500" s="127"/>
      <c r="E500" s="127"/>
      <c r="F500" s="127"/>
      <c r="G500" s="127"/>
      <c r="H500" s="127"/>
    </row>
    <row r="501" spans="1:8">
      <c r="A501" s="127"/>
      <c r="B501" s="127"/>
      <c r="C501" s="127"/>
      <c r="D501" s="127"/>
      <c r="E501" s="127"/>
      <c r="F501" s="127"/>
      <c r="G501" s="127"/>
      <c r="H501" s="127"/>
    </row>
    <row r="502" spans="1:8">
      <c r="A502" s="127"/>
      <c r="B502" s="127"/>
      <c r="C502" s="127"/>
      <c r="D502" s="127"/>
      <c r="E502" s="127"/>
      <c r="F502" s="127"/>
      <c r="G502" s="127"/>
      <c r="H502" s="127"/>
    </row>
    <row r="503" spans="1:8">
      <c r="A503" s="127"/>
      <c r="B503" s="127"/>
      <c r="C503" s="127"/>
      <c r="D503" s="127"/>
      <c r="E503" s="127"/>
      <c r="F503" s="127"/>
      <c r="G503" s="127"/>
      <c r="H503" s="127"/>
    </row>
    <row r="504" spans="1:8">
      <c r="A504" s="127"/>
      <c r="B504" s="127"/>
      <c r="C504" s="127"/>
      <c r="D504" s="127"/>
      <c r="E504" s="127"/>
      <c r="F504" s="127"/>
      <c r="G504" s="127"/>
      <c r="H504" s="127"/>
    </row>
    <row r="505" spans="1:8">
      <c r="A505" s="127"/>
      <c r="B505" s="127"/>
      <c r="C505" s="127"/>
      <c r="D505" s="127"/>
      <c r="E505" s="127"/>
      <c r="F505" s="127"/>
      <c r="G505" s="127"/>
      <c r="H505" s="127"/>
    </row>
    <row r="506" spans="1:8">
      <c r="A506" s="127"/>
      <c r="B506" s="127"/>
      <c r="C506" s="127"/>
      <c r="D506" s="127"/>
      <c r="E506" s="127"/>
      <c r="F506" s="127"/>
      <c r="G506" s="127"/>
      <c r="H506" s="127"/>
    </row>
    <row r="507" spans="1:8">
      <c r="A507" s="127"/>
      <c r="B507" s="127"/>
      <c r="C507" s="127"/>
      <c r="D507" s="127"/>
      <c r="E507" s="127"/>
      <c r="F507" s="127"/>
      <c r="G507" s="127"/>
      <c r="H507" s="127"/>
    </row>
    <row r="508" spans="1:8">
      <c r="A508" s="127"/>
      <c r="B508" s="127"/>
      <c r="C508" s="127"/>
      <c r="D508" s="127"/>
      <c r="E508" s="127"/>
      <c r="F508" s="127"/>
      <c r="G508" s="127"/>
      <c r="H508" s="127"/>
    </row>
    <row r="509" spans="1:8">
      <c r="A509" s="127"/>
      <c r="B509" s="127"/>
      <c r="C509" s="127"/>
      <c r="D509" s="127"/>
      <c r="E509" s="127"/>
      <c r="F509" s="127"/>
      <c r="G509" s="127"/>
      <c r="H509" s="127"/>
    </row>
    <row r="510" spans="1:8">
      <c r="A510" s="127"/>
      <c r="B510" s="127"/>
      <c r="C510" s="127"/>
      <c r="D510" s="127"/>
      <c r="E510" s="127"/>
      <c r="F510" s="127"/>
      <c r="G510" s="127"/>
      <c r="H510" s="127"/>
    </row>
    <row r="511" spans="1:8">
      <c r="A511" s="127"/>
      <c r="B511" s="127"/>
      <c r="C511" s="127"/>
      <c r="D511" s="127"/>
      <c r="E511" s="127"/>
      <c r="F511" s="127"/>
      <c r="G511" s="127"/>
      <c r="H511" s="127"/>
    </row>
    <row r="512" spans="1:8">
      <c r="A512" s="127"/>
      <c r="B512" s="127"/>
      <c r="C512" s="127"/>
      <c r="D512" s="127"/>
      <c r="E512" s="127"/>
      <c r="F512" s="127"/>
      <c r="G512" s="127"/>
      <c r="H512" s="127"/>
    </row>
    <row r="513" spans="1:8">
      <c r="A513" s="127"/>
      <c r="B513" s="127"/>
      <c r="C513" s="127"/>
      <c r="D513" s="127"/>
      <c r="E513" s="127"/>
      <c r="F513" s="127"/>
      <c r="G513" s="127"/>
      <c r="H513" s="127"/>
    </row>
    <row r="514" spans="1:8">
      <c r="A514" s="127"/>
      <c r="B514" s="127"/>
      <c r="C514" s="127"/>
      <c r="D514" s="127"/>
      <c r="E514" s="127"/>
      <c r="F514" s="127"/>
      <c r="G514" s="127"/>
      <c r="H514" s="127"/>
    </row>
    <row r="515" spans="1:8">
      <c r="A515" s="127"/>
      <c r="B515" s="127"/>
      <c r="C515" s="127"/>
      <c r="D515" s="127"/>
      <c r="E515" s="127"/>
      <c r="F515" s="127"/>
      <c r="G515" s="127"/>
      <c r="H515" s="127"/>
    </row>
    <row r="516" spans="1:8">
      <c r="A516" s="127"/>
      <c r="B516" s="127"/>
      <c r="C516" s="127"/>
      <c r="D516" s="127"/>
      <c r="E516" s="127"/>
      <c r="F516" s="127"/>
      <c r="G516" s="127"/>
      <c r="H516" s="127"/>
    </row>
    <row r="517" spans="1:8">
      <c r="A517" s="127"/>
      <c r="B517" s="127"/>
      <c r="C517" s="127"/>
      <c r="D517" s="127"/>
      <c r="E517" s="127"/>
      <c r="F517" s="127"/>
      <c r="G517" s="127"/>
      <c r="H517" s="127"/>
    </row>
    <row r="518" spans="1:8">
      <c r="A518" s="127"/>
      <c r="B518" s="127"/>
      <c r="C518" s="127"/>
      <c r="D518" s="127"/>
      <c r="E518" s="127"/>
      <c r="F518" s="127"/>
      <c r="G518" s="127"/>
      <c r="H518" s="127"/>
    </row>
    <row r="519" spans="1:8">
      <c r="A519" s="127"/>
      <c r="B519" s="127"/>
      <c r="C519" s="127"/>
      <c r="D519" s="127"/>
      <c r="E519" s="127"/>
      <c r="F519" s="127"/>
      <c r="G519" s="127"/>
      <c r="H519" s="127"/>
    </row>
    <row r="520" spans="1:8">
      <c r="A520" s="127"/>
      <c r="B520" s="127"/>
      <c r="C520" s="127"/>
      <c r="D520" s="127"/>
      <c r="E520" s="127"/>
      <c r="F520" s="127"/>
      <c r="G520" s="127"/>
      <c r="H520" s="127"/>
    </row>
    <row r="521" spans="1:8">
      <c r="A521" s="127"/>
      <c r="B521" s="127"/>
      <c r="C521" s="127"/>
      <c r="D521" s="127"/>
      <c r="E521" s="127"/>
      <c r="F521" s="127"/>
      <c r="G521" s="127"/>
      <c r="H521" s="127"/>
    </row>
    <row r="522" spans="1:8">
      <c r="A522" s="127"/>
      <c r="B522" s="127"/>
      <c r="C522" s="127"/>
      <c r="D522" s="127"/>
      <c r="E522" s="127"/>
      <c r="F522" s="127"/>
      <c r="G522" s="127"/>
      <c r="H522" s="127"/>
    </row>
    <row r="523" spans="1:8">
      <c r="A523" s="127"/>
      <c r="B523" s="127"/>
      <c r="C523" s="127"/>
      <c r="D523" s="127"/>
      <c r="E523" s="127"/>
      <c r="F523" s="127"/>
      <c r="G523" s="127"/>
      <c r="H523" s="127"/>
    </row>
    <row r="524" spans="1:8">
      <c r="A524" s="127"/>
      <c r="B524" s="127"/>
      <c r="C524" s="127"/>
      <c r="D524" s="127"/>
      <c r="E524" s="127"/>
      <c r="F524" s="127"/>
      <c r="G524" s="127"/>
      <c r="H524" s="127"/>
    </row>
    <row r="525" spans="1:8">
      <c r="A525" s="127"/>
      <c r="B525" s="127"/>
      <c r="C525" s="127"/>
      <c r="D525" s="127"/>
      <c r="E525" s="127"/>
      <c r="F525" s="127"/>
      <c r="G525" s="127"/>
      <c r="H525" s="127"/>
    </row>
    <row r="526" spans="1:8">
      <c r="A526" s="127"/>
      <c r="B526" s="127"/>
      <c r="C526" s="127"/>
      <c r="D526" s="127"/>
      <c r="E526" s="127"/>
      <c r="F526" s="127"/>
      <c r="G526" s="127"/>
      <c r="H526" s="127"/>
    </row>
    <row r="527" spans="1:8">
      <c r="A527" s="127"/>
      <c r="B527" s="127"/>
      <c r="C527" s="127"/>
      <c r="D527" s="127"/>
      <c r="E527" s="127"/>
      <c r="F527" s="127"/>
      <c r="G527" s="127"/>
      <c r="H527" s="127"/>
    </row>
    <row r="528" spans="1:8">
      <c r="A528" s="127"/>
      <c r="B528" s="127"/>
      <c r="C528" s="127"/>
      <c r="D528" s="127"/>
      <c r="E528" s="127"/>
      <c r="F528" s="127"/>
      <c r="G528" s="127"/>
      <c r="H528" s="127"/>
    </row>
    <row r="529" spans="1:8">
      <c r="A529" s="127"/>
      <c r="B529" s="127"/>
      <c r="C529" s="127"/>
      <c r="D529" s="127"/>
      <c r="E529" s="127"/>
      <c r="F529" s="127"/>
      <c r="G529" s="127"/>
      <c r="H529" s="127"/>
    </row>
    <row r="530" spans="1:8">
      <c r="A530" s="127"/>
      <c r="B530" s="127"/>
      <c r="C530" s="127"/>
      <c r="D530" s="127"/>
      <c r="E530" s="127"/>
      <c r="F530" s="127"/>
      <c r="G530" s="127"/>
      <c r="H530" s="127"/>
    </row>
    <row r="531" spans="1:8">
      <c r="A531" s="127"/>
      <c r="B531" s="127"/>
      <c r="C531" s="127"/>
      <c r="D531" s="127"/>
      <c r="E531" s="127"/>
      <c r="F531" s="127"/>
      <c r="G531" s="127"/>
      <c r="H531" s="127"/>
    </row>
    <row r="532" spans="1:8">
      <c r="A532" s="127"/>
      <c r="B532" s="127"/>
      <c r="C532" s="127"/>
      <c r="D532" s="127"/>
      <c r="E532" s="127"/>
      <c r="F532" s="127"/>
      <c r="G532" s="127"/>
      <c r="H532" s="127"/>
    </row>
    <row r="533" spans="1:8">
      <c r="A533" s="127"/>
      <c r="B533" s="127"/>
      <c r="C533" s="127"/>
      <c r="D533" s="127"/>
      <c r="E533" s="127"/>
      <c r="F533" s="127"/>
      <c r="G533" s="127"/>
      <c r="H533" s="127"/>
    </row>
    <row r="534" spans="1:8">
      <c r="A534" s="127"/>
      <c r="B534" s="127"/>
      <c r="C534" s="127"/>
      <c r="D534" s="127"/>
      <c r="E534" s="127"/>
      <c r="F534" s="127"/>
      <c r="G534" s="127"/>
      <c r="H534" s="127"/>
    </row>
    <row r="535" spans="1:8">
      <c r="A535" s="127"/>
      <c r="B535" s="127"/>
      <c r="C535" s="127"/>
      <c r="D535" s="127"/>
      <c r="E535" s="127"/>
      <c r="F535" s="127"/>
      <c r="G535" s="127"/>
      <c r="H535" s="127"/>
    </row>
    <row r="536" spans="1:8">
      <c r="A536" s="127"/>
      <c r="B536" s="127"/>
      <c r="C536" s="127"/>
      <c r="D536" s="127"/>
      <c r="E536" s="127"/>
      <c r="F536" s="127"/>
      <c r="G536" s="127"/>
      <c r="H536" s="127"/>
    </row>
    <row r="537" spans="1:8">
      <c r="A537" s="127"/>
      <c r="B537" s="127"/>
      <c r="C537" s="127"/>
      <c r="D537" s="127"/>
      <c r="E537" s="127"/>
      <c r="F537" s="127"/>
      <c r="G537" s="127"/>
      <c r="H537" s="127"/>
    </row>
    <row r="538" spans="1:8">
      <c r="A538" s="127"/>
      <c r="B538" s="127"/>
      <c r="C538" s="127"/>
      <c r="D538" s="127"/>
      <c r="E538" s="127"/>
      <c r="F538" s="127"/>
      <c r="G538" s="127"/>
      <c r="H538" s="127"/>
    </row>
    <row r="539" spans="1:8">
      <c r="A539" s="127"/>
      <c r="B539" s="127"/>
      <c r="C539" s="127"/>
      <c r="D539" s="127"/>
      <c r="E539" s="127"/>
      <c r="F539" s="127"/>
      <c r="G539" s="127"/>
      <c r="H539" s="127"/>
    </row>
    <row r="540" spans="1:8">
      <c r="A540" s="127"/>
      <c r="B540" s="127"/>
      <c r="C540" s="127"/>
      <c r="D540" s="127"/>
      <c r="E540" s="127"/>
      <c r="F540" s="127"/>
      <c r="G540" s="127"/>
      <c r="H540" s="127"/>
    </row>
    <row r="541" spans="1:8">
      <c r="A541" s="127"/>
      <c r="B541" s="127"/>
      <c r="C541" s="127"/>
      <c r="D541" s="127"/>
      <c r="E541" s="127"/>
      <c r="F541" s="127"/>
      <c r="G541" s="127"/>
      <c r="H541" s="127"/>
    </row>
    <row r="542" spans="1:8">
      <c r="A542" s="127"/>
      <c r="B542" s="127"/>
      <c r="C542" s="127"/>
      <c r="D542" s="127"/>
      <c r="E542" s="127"/>
      <c r="F542" s="127"/>
      <c r="G542" s="127"/>
      <c r="H542" s="127"/>
    </row>
    <row r="543" spans="1:8">
      <c r="A543" s="127"/>
      <c r="B543" s="127"/>
      <c r="C543" s="127"/>
      <c r="D543" s="127"/>
      <c r="E543" s="127"/>
      <c r="F543" s="127"/>
      <c r="G543" s="127"/>
      <c r="H543" s="127"/>
    </row>
    <row r="544" spans="1:8">
      <c r="A544" s="127"/>
      <c r="B544" s="127"/>
      <c r="C544" s="127"/>
      <c r="D544" s="127"/>
      <c r="E544" s="127"/>
      <c r="F544" s="127"/>
      <c r="G544" s="127"/>
      <c r="H544" s="127"/>
    </row>
    <row r="545" spans="1:8">
      <c r="A545" s="127"/>
      <c r="B545" s="127"/>
      <c r="C545" s="127"/>
      <c r="D545" s="127"/>
      <c r="E545" s="127"/>
      <c r="F545" s="127"/>
      <c r="G545" s="127"/>
      <c r="H545" s="127"/>
    </row>
    <row r="546" spans="1:8">
      <c r="A546" s="127"/>
      <c r="B546" s="127"/>
      <c r="C546" s="127"/>
      <c r="D546" s="127"/>
      <c r="E546" s="127"/>
      <c r="F546" s="127"/>
      <c r="G546" s="127"/>
      <c r="H546" s="127"/>
    </row>
    <row r="547" spans="1:8">
      <c r="A547" s="127"/>
      <c r="B547" s="127"/>
      <c r="C547" s="127"/>
      <c r="D547" s="127"/>
      <c r="E547" s="127"/>
      <c r="F547" s="127"/>
      <c r="G547" s="127"/>
      <c r="H547" s="127"/>
    </row>
    <row r="548" spans="1:8">
      <c r="A548" s="127"/>
      <c r="B548" s="127"/>
      <c r="C548" s="127"/>
      <c r="D548" s="127"/>
      <c r="E548" s="127"/>
      <c r="F548" s="127"/>
      <c r="G548" s="127"/>
      <c r="H548" s="127"/>
    </row>
    <row r="549" spans="1:8">
      <c r="A549" s="127"/>
      <c r="B549" s="127"/>
      <c r="C549" s="127"/>
      <c r="D549" s="127"/>
      <c r="E549" s="127"/>
      <c r="F549" s="127"/>
      <c r="G549" s="127"/>
      <c r="H549" s="127"/>
    </row>
    <row r="550" spans="1:8">
      <c r="A550" s="127"/>
      <c r="B550" s="127"/>
      <c r="C550" s="127"/>
      <c r="D550" s="127"/>
      <c r="E550" s="127"/>
      <c r="F550" s="127"/>
      <c r="G550" s="127"/>
      <c r="H550" s="127"/>
    </row>
    <row r="551" spans="1:8">
      <c r="A551" s="127"/>
      <c r="B551" s="127"/>
      <c r="C551" s="127"/>
      <c r="D551" s="127"/>
      <c r="E551" s="127"/>
      <c r="F551" s="127"/>
      <c r="G551" s="127"/>
      <c r="H551" s="127"/>
    </row>
    <row r="552" spans="1:8">
      <c r="A552" s="127"/>
      <c r="B552" s="127"/>
      <c r="C552" s="127"/>
      <c r="D552" s="127"/>
      <c r="E552" s="127"/>
      <c r="F552" s="127"/>
      <c r="G552" s="127"/>
      <c r="H552" s="127"/>
    </row>
    <row r="553" spans="1:8">
      <c r="A553" s="127"/>
      <c r="B553" s="127"/>
      <c r="C553" s="127"/>
      <c r="D553" s="127"/>
      <c r="E553" s="127"/>
      <c r="F553" s="127"/>
      <c r="G553" s="127"/>
      <c r="H553" s="127"/>
    </row>
    <row r="554" spans="1:8">
      <c r="A554" s="127"/>
      <c r="B554" s="127"/>
      <c r="C554" s="127"/>
      <c r="D554" s="127"/>
      <c r="E554" s="127"/>
      <c r="F554" s="127"/>
      <c r="G554" s="127"/>
      <c r="H554" s="127"/>
    </row>
    <row r="555" spans="1:8">
      <c r="A555" s="127"/>
      <c r="B555" s="127"/>
      <c r="C555" s="127"/>
      <c r="D555" s="127"/>
      <c r="E555" s="127"/>
      <c r="F555" s="127"/>
      <c r="G555" s="127"/>
      <c r="H555" s="127"/>
    </row>
    <row r="556" spans="1:8">
      <c r="A556" s="127"/>
      <c r="B556" s="127"/>
      <c r="C556" s="127"/>
      <c r="D556" s="127"/>
      <c r="E556" s="127"/>
      <c r="F556" s="127"/>
      <c r="G556" s="127"/>
      <c r="H556" s="127"/>
    </row>
    <row r="557" spans="1:8">
      <c r="A557" s="127"/>
      <c r="B557" s="127"/>
      <c r="C557" s="127"/>
      <c r="D557" s="127"/>
      <c r="E557" s="127"/>
      <c r="F557" s="127"/>
      <c r="G557" s="127"/>
      <c r="H557" s="127"/>
    </row>
    <row r="558" spans="1:8">
      <c r="A558" s="127"/>
      <c r="B558" s="127"/>
      <c r="C558" s="127"/>
      <c r="D558" s="127"/>
      <c r="E558" s="127"/>
      <c r="F558" s="127"/>
      <c r="G558" s="127"/>
      <c r="H558" s="127"/>
    </row>
    <row r="559" spans="1:8">
      <c r="A559" s="127"/>
      <c r="B559" s="127"/>
      <c r="C559" s="127"/>
      <c r="D559" s="127"/>
      <c r="E559" s="127"/>
      <c r="F559" s="127"/>
      <c r="G559" s="127"/>
      <c r="H559" s="127"/>
    </row>
    <row r="560" spans="1:8">
      <c r="A560" s="127"/>
      <c r="B560" s="127"/>
      <c r="C560" s="127"/>
      <c r="D560" s="127"/>
      <c r="E560" s="127"/>
      <c r="F560" s="127"/>
      <c r="G560" s="127"/>
      <c r="H560" s="127"/>
    </row>
    <row r="561" spans="1:8">
      <c r="A561" s="127"/>
      <c r="B561" s="127"/>
      <c r="C561" s="127"/>
      <c r="D561" s="127"/>
      <c r="E561" s="127"/>
      <c r="F561" s="127"/>
      <c r="G561" s="127"/>
      <c r="H561" s="127"/>
    </row>
    <row r="562" spans="1:8">
      <c r="A562" s="127"/>
      <c r="B562" s="127"/>
      <c r="C562" s="127"/>
      <c r="D562" s="127"/>
      <c r="E562" s="127"/>
      <c r="F562" s="127"/>
      <c r="G562" s="127"/>
      <c r="H562" s="127"/>
    </row>
    <row r="563" spans="1:8">
      <c r="A563" s="127"/>
      <c r="B563" s="127"/>
      <c r="C563" s="127"/>
      <c r="D563" s="127"/>
      <c r="E563" s="127"/>
      <c r="F563" s="127"/>
      <c r="G563" s="127"/>
      <c r="H563" s="127"/>
    </row>
    <row r="564" spans="1:8">
      <c r="A564" s="127"/>
      <c r="B564" s="127"/>
      <c r="C564" s="127"/>
      <c r="D564" s="127"/>
      <c r="E564" s="127"/>
      <c r="F564" s="127"/>
      <c r="G564" s="127"/>
      <c r="H564" s="127"/>
    </row>
    <row r="565" spans="1:8">
      <c r="A565" s="127"/>
      <c r="B565" s="127"/>
      <c r="C565" s="127"/>
      <c r="D565" s="127"/>
      <c r="E565" s="127"/>
      <c r="F565" s="127"/>
      <c r="G565" s="127"/>
      <c r="H565" s="127"/>
    </row>
    <row r="566" spans="1:8">
      <c r="A566" s="127"/>
      <c r="B566" s="127"/>
      <c r="C566" s="127"/>
      <c r="D566" s="127"/>
      <c r="E566" s="127"/>
      <c r="F566" s="127"/>
      <c r="G566" s="127"/>
      <c r="H566" s="127"/>
    </row>
    <row r="567" spans="1:8">
      <c r="A567" s="127"/>
      <c r="B567" s="127"/>
      <c r="C567" s="127"/>
      <c r="D567" s="127"/>
      <c r="E567" s="127"/>
      <c r="F567" s="127"/>
      <c r="G567" s="127"/>
      <c r="H567" s="127"/>
    </row>
    <row r="568" spans="1:8">
      <c r="A568" s="127"/>
      <c r="B568" s="127"/>
      <c r="C568" s="127"/>
      <c r="D568" s="127"/>
      <c r="E568" s="127"/>
      <c r="F568" s="127"/>
      <c r="G568" s="127"/>
      <c r="H568" s="127"/>
    </row>
    <row r="569" spans="1:8">
      <c r="A569" s="127"/>
      <c r="B569" s="127"/>
      <c r="C569" s="127"/>
      <c r="D569" s="127"/>
      <c r="E569" s="127"/>
      <c r="F569" s="127"/>
      <c r="G569" s="127"/>
      <c r="H569" s="127"/>
    </row>
    <row r="570" spans="1:8">
      <c r="A570" s="127"/>
      <c r="B570" s="127"/>
      <c r="C570" s="127"/>
      <c r="D570" s="127"/>
      <c r="E570" s="127"/>
      <c r="F570" s="127"/>
      <c r="G570" s="127"/>
      <c r="H570" s="127"/>
    </row>
    <row r="571" spans="1:8">
      <c r="A571" s="127"/>
      <c r="B571" s="127"/>
      <c r="C571" s="127"/>
      <c r="D571" s="127"/>
      <c r="E571" s="127"/>
      <c r="F571" s="127"/>
      <c r="G571" s="127"/>
      <c r="H571" s="127"/>
    </row>
    <row r="572" spans="1:8">
      <c r="A572" s="127"/>
      <c r="B572" s="127"/>
      <c r="C572" s="127"/>
      <c r="D572" s="127"/>
      <c r="E572" s="127"/>
      <c r="F572" s="127"/>
      <c r="G572" s="127"/>
      <c r="H572" s="127"/>
    </row>
    <row r="573" spans="1:8">
      <c r="A573" s="127"/>
      <c r="B573" s="127"/>
      <c r="C573" s="127"/>
      <c r="D573" s="127"/>
      <c r="E573" s="127"/>
      <c r="F573" s="127"/>
      <c r="G573" s="127"/>
      <c r="H573" s="127"/>
    </row>
    <row r="574" spans="1:8">
      <c r="A574" s="127"/>
      <c r="B574" s="127"/>
      <c r="C574" s="127"/>
      <c r="D574" s="127"/>
      <c r="E574" s="127"/>
      <c r="F574" s="127"/>
      <c r="G574" s="127"/>
      <c r="H574" s="127"/>
    </row>
    <row r="575" spans="1:8">
      <c r="A575" s="127"/>
      <c r="B575" s="127"/>
      <c r="C575" s="127"/>
      <c r="D575" s="127"/>
      <c r="E575" s="127"/>
      <c r="F575" s="127"/>
      <c r="G575" s="127"/>
      <c r="H575" s="127"/>
    </row>
    <row r="576" spans="1:8">
      <c r="A576" s="127"/>
      <c r="B576" s="127"/>
      <c r="C576" s="127"/>
      <c r="D576" s="127"/>
      <c r="E576" s="127"/>
      <c r="F576" s="127"/>
      <c r="G576" s="127"/>
      <c r="H576" s="127"/>
    </row>
    <row r="577" spans="1:8">
      <c r="A577" s="127"/>
      <c r="B577" s="127"/>
      <c r="C577" s="127"/>
      <c r="D577" s="127"/>
      <c r="E577" s="127"/>
      <c r="F577" s="127"/>
      <c r="G577" s="127"/>
      <c r="H577" s="127"/>
    </row>
    <row r="578" spans="1:8">
      <c r="A578" s="127"/>
      <c r="B578" s="127"/>
      <c r="C578" s="127"/>
      <c r="D578" s="127"/>
      <c r="E578" s="127"/>
      <c r="F578" s="127"/>
      <c r="G578" s="127"/>
      <c r="H578" s="127"/>
    </row>
    <row r="579" spans="1:8">
      <c r="A579" s="127"/>
      <c r="B579" s="127"/>
      <c r="C579" s="127"/>
      <c r="D579" s="127"/>
      <c r="E579" s="127"/>
      <c r="F579" s="127"/>
      <c r="G579" s="127"/>
      <c r="H579" s="127"/>
    </row>
    <row r="580" spans="1:8">
      <c r="A580" s="127"/>
      <c r="B580" s="127"/>
      <c r="C580" s="127"/>
      <c r="D580" s="127"/>
      <c r="E580" s="127"/>
      <c r="F580" s="127"/>
      <c r="G580" s="127"/>
      <c r="H580" s="127"/>
    </row>
    <row r="581" spans="1:8">
      <c r="A581" s="127"/>
      <c r="B581" s="127"/>
      <c r="C581" s="127"/>
      <c r="D581" s="127"/>
      <c r="E581" s="127"/>
      <c r="F581" s="127"/>
      <c r="G581" s="127"/>
      <c r="H581" s="127"/>
    </row>
    <row r="582" spans="1:8">
      <c r="A582" s="127"/>
      <c r="B582" s="127"/>
      <c r="C582" s="127"/>
      <c r="D582" s="127"/>
      <c r="E582" s="127"/>
      <c r="F582" s="127"/>
      <c r="G582" s="127"/>
      <c r="H582" s="127"/>
    </row>
    <row r="583" spans="1:8">
      <c r="A583" s="127"/>
      <c r="B583" s="127"/>
      <c r="C583" s="127"/>
      <c r="D583" s="127"/>
      <c r="E583" s="127"/>
      <c r="F583" s="127"/>
      <c r="G583" s="127"/>
      <c r="H583" s="127"/>
    </row>
    <row r="584" spans="1:8">
      <c r="A584" s="127"/>
      <c r="B584" s="127"/>
      <c r="C584" s="127"/>
      <c r="D584" s="127"/>
      <c r="E584" s="127"/>
      <c r="F584" s="127"/>
      <c r="G584" s="127"/>
      <c r="H584" s="127"/>
    </row>
    <row r="585" spans="1:8">
      <c r="A585" s="127"/>
      <c r="B585" s="127"/>
      <c r="C585" s="127"/>
      <c r="D585" s="127"/>
      <c r="E585" s="127"/>
      <c r="F585" s="127"/>
      <c r="G585" s="127"/>
      <c r="H585" s="127"/>
    </row>
    <row r="586" spans="1:8">
      <c r="A586" s="127"/>
      <c r="B586" s="127"/>
      <c r="C586" s="127"/>
      <c r="D586" s="127"/>
      <c r="E586" s="127"/>
      <c r="F586" s="127"/>
      <c r="G586" s="127"/>
      <c r="H586" s="127"/>
    </row>
    <row r="587" spans="1:8">
      <c r="A587" s="127"/>
      <c r="B587" s="127"/>
      <c r="C587" s="127"/>
      <c r="D587" s="127"/>
      <c r="E587" s="127"/>
      <c r="F587" s="127"/>
      <c r="G587" s="127"/>
      <c r="H587" s="127"/>
    </row>
    <row r="588" spans="1:8">
      <c r="A588" s="127"/>
      <c r="B588" s="127"/>
      <c r="C588" s="127"/>
      <c r="D588" s="127"/>
      <c r="E588" s="127"/>
      <c r="F588" s="127"/>
      <c r="G588" s="127"/>
      <c r="H588" s="127"/>
    </row>
    <row r="589" spans="1:8">
      <c r="A589" s="127"/>
      <c r="B589" s="127"/>
      <c r="C589" s="127"/>
      <c r="D589" s="127"/>
      <c r="E589" s="127"/>
      <c r="F589" s="127"/>
      <c r="G589" s="127"/>
      <c r="H589" s="127"/>
    </row>
    <row r="590" spans="1:8">
      <c r="A590" s="127"/>
      <c r="B590" s="127"/>
      <c r="C590" s="127"/>
      <c r="D590" s="127"/>
      <c r="E590" s="127"/>
      <c r="F590" s="127"/>
      <c r="G590" s="127"/>
      <c r="H590" s="127"/>
    </row>
    <row r="591" spans="1:8">
      <c r="A591" s="127"/>
      <c r="B591" s="127"/>
      <c r="C591" s="127"/>
      <c r="D591" s="127"/>
      <c r="E591" s="127"/>
      <c r="F591" s="127"/>
      <c r="G591" s="127"/>
      <c r="H591" s="127"/>
    </row>
    <row r="592" spans="1:8">
      <c r="A592" s="127"/>
      <c r="B592" s="127"/>
      <c r="C592" s="127"/>
      <c r="D592" s="127"/>
      <c r="E592" s="127"/>
      <c r="F592" s="127"/>
      <c r="G592" s="127"/>
      <c r="H592" s="127"/>
    </row>
    <row r="593" spans="1:8">
      <c r="A593" s="127"/>
      <c r="B593" s="127"/>
      <c r="C593" s="127"/>
      <c r="D593" s="127"/>
      <c r="E593" s="127"/>
      <c r="F593" s="127"/>
      <c r="G593" s="127"/>
      <c r="H593" s="127"/>
    </row>
    <row r="594" spans="1:8">
      <c r="A594" s="127"/>
      <c r="B594" s="127"/>
      <c r="C594" s="127"/>
      <c r="D594" s="127"/>
      <c r="E594" s="127"/>
      <c r="F594" s="127"/>
      <c r="G594" s="127"/>
      <c r="H594" s="127"/>
    </row>
    <row r="595" spans="1:8">
      <c r="A595" s="127"/>
      <c r="B595" s="127"/>
      <c r="C595" s="127"/>
      <c r="D595" s="127"/>
      <c r="E595" s="127"/>
      <c r="F595" s="127"/>
      <c r="G595" s="127"/>
      <c r="H595" s="127"/>
    </row>
    <row r="596" spans="1:8">
      <c r="A596" s="127"/>
      <c r="B596" s="127"/>
      <c r="C596" s="127"/>
      <c r="D596" s="127"/>
      <c r="E596" s="127"/>
      <c r="F596" s="127"/>
      <c r="G596" s="127"/>
      <c r="H596" s="127"/>
    </row>
    <row r="597" spans="1:8">
      <c r="A597" s="127"/>
      <c r="B597" s="127"/>
      <c r="C597" s="127"/>
      <c r="D597" s="127"/>
      <c r="E597" s="127"/>
      <c r="F597" s="127"/>
      <c r="G597" s="127"/>
      <c r="H597" s="127"/>
    </row>
    <row r="598" spans="1:8">
      <c r="A598" s="127"/>
      <c r="B598" s="127"/>
      <c r="C598" s="127"/>
      <c r="D598" s="127"/>
      <c r="E598" s="127"/>
      <c r="F598" s="127"/>
      <c r="G598" s="127"/>
      <c r="H598" s="127"/>
    </row>
    <row r="599" spans="1:8">
      <c r="A599" s="127"/>
      <c r="B599" s="127"/>
      <c r="C599" s="127"/>
      <c r="D599" s="127"/>
      <c r="E599" s="127"/>
      <c r="F599" s="127"/>
      <c r="G599" s="127"/>
      <c r="H599" s="127"/>
    </row>
    <row r="600" spans="1:8">
      <c r="A600" s="127"/>
      <c r="B600" s="127"/>
      <c r="C600" s="127"/>
      <c r="D600" s="127"/>
      <c r="E600" s="127"/>
      <c r="F600" s="127"/>
      <c r="G600" s="127"/>
      <c r="H600" s="127"/>
    </row>
    <row r="601" spans="1:8">
      <c r="A601" s="127"/>
      <c r="B601" s="127"/>
      <c r="C601" s="127"/>
      <c r="D601" s="127"/>
      <c r="E601" s="127"/>
      <c r="F601" s="127"/>
      <c r="G601" s="127"/>
      <c r="H601" s="127"/>
    </row>
    <row r="602" spans="1:8">
      <c r="A602" s="127"/>
      <c r="B602" s="127"/>
      <c r="C602" s="127"/>
      <c r="D602" s="127"/>
      <c r="E602" s="127"/>
      <c r="F602" s="127"/>
      <c r="G602" s="127"/>
      <c r="H602" s="127"/>
    </row>
    <row r="603" spans="1:8">
      <c r="A603" s="127"/>
      <c r="B603" s="127"/>
      <c r="C603" s="127"/>
      <c r="D603" s="127"/>
      <c r="E603" s="127"/>
      <c r="F603" s="127"/>
      <c r="G603" s="127"/>
      <c r="H603" s="127"/>
    </row>
    <row r="604" spans="1:8">
      <c r="A604" s="127"/>
      <c r="B604" s="127"/>
      <c r="C604" s="127"/>
      <c r="D604" s="127"/>
      <c r="E604" s="127"/>
      <c r="F604" s="127"/>
      <c r="G604" s="127"/>
      <c r="H604" s="127"/>
    </row>
    <row r="605" spans="1:8">
      <c r="A605" s="127"/>
      <c r="B605" s="127"/>
      <c r="C605" s="127"/>
      <c r="D605" s="127"/>
      <c r="E605" s="127"/>
      <c r="F605" s="127"/>
      <c r="G605" s="127"/>
      <c r="H605" s="127"/>
    </row>
    <row r="606" spans="1:8">
      <c r="A606" s="127"/>
      <c r="B606" s="127"/>
      <c r="C606" s="127"/>
      <c r="D606" s="127"/>
      <c r="E606" s="127"/>
      <c r="F606" s="127"/>
      <c r="G606" s="127"/>
      <c r="H606" s="127"/>
    </row>
    <row r="607" spans="1:8">
      <c r="A607" s="127"/>
      <c r="B607" s="127"/>
      <c r="C607" s="127"/>
      <c r="D607" s="127"/>
      <c r="E607" s="127"/>
      <c r="F607" s="127"/>
      <c r="G607" s="127"/>
      <c r="H607" s="127"/>
    </row>
    <row r="608" spans="1:8">
      <c r="A608" s="127"/>
      <c r="B608" s="127"/>
      <c r="C608" s="127"/>
      <c r="D608" s="127"/>
      <c r="E608" s="127"/>
      <c r="F608" s="127"/>
      <c r="G608" s="127"/>
      <c r="H608" s="127"/>
    </row>
    <row r="609" spans="1:8">
      <c r="A609" s="127"/>
      <c r="B609" s="127"/>
      <c r="C609" s="127"/>
      <c r="D609" s="127"/>
      <c r="E609" s="127"/>
      <c r="F609" s="127"/>
      <c r="G609" s="127"/>
      <c r="H609" s="127"/>
    </row>
    <row r="610" spans="1:8">
      <c r="A610" s="127"/>
      <c r="B610" s="127"/>
      <c r="C610" s="127"/>
      <c r="D610" s="127"/>
      <c r="E610" s="127"/>
      <c r="F610" s="127"/>
      <c r="G610" s="127"/>
      <c r="H610" s="127"/>
    </row>
    <row r="611" spans="1:8">
      <c r="A611" s="127"/>
      <c r="B611" s="127"/>
      <c r="C611" s="127"/>
      <c r="D611" s="127"/>
      <c r="E611" s="127"/>
      <c r="F611" s="127"/>
      <c r="G611" s="127"/>
      <c r="H611" s="127"/>
    </row>
    <row r="612" spans="1:8">
      <c r="A612" s="127"/>
      <c r="B612" s="127"/>
      <c r="C612" s="127"/>
      <c r="D612" s="127"/>
      <c r="E612" s="127"/>
      <c r="F612" s="127"/>
      <c r="G612" s="127"/>
      <c r="H612" s="127"/>
    </row>
    <row r="613" spans="1:8">
      <c r="A613" s="127"/>
      <c r="B613" s="127"/>
      <c r="C613" s="127"/>
      <c r="D613" s="127"/>
      <c r="E613" s="127"/>
      <c r="F613" s="127"/>
      <c r="G613" s="127"/>
      <c r="H613" s="127"/>
    </row>
    <row r="614" spans="1:8">
      <c r="A614" s="127"/>
      <c r="B614" s="127"/>
      <c r="C614" s="127"/>
      <c r="D614" s="127"/>
      <c r="E614" s="127"/>
      <c r="F614" s="127"/>
      <c r="G614" s="127"/>
      <c r="H614" s="127"/>
    </row>
    <row r="615" spans="1:8">
      <c r="A615" s="127"/>
      <c r="B615" s="127"/>
      <c r="C615" s="127"/>
      <c r="D615" s="127"/>
      <c r="E615" s="127"/>
      <c r="F615" s="127"/>
      <c r="G615" s="127"/>
      <c r="H615" s="127"/>
    </row>
    <row r="616" spans="1:8">
      <c r="A616" s="127"/>
      <c r="B616" s="127"/>
      <c r="C616" s="127"/>
      <c r="D616" s="127"/>
      <c r="E616" s="127"/>
      <c r="F616" s="127"/>
      <c r="G616" s="127"/>
      <c r="H616" s="127"/>
    </row>
    <row r="617" spans="1:8">
      <c r="A617" s="127"/>
      <c r="B617" s="127"/>
      <c r="C617" s="127"/>
      <c r="D617" s="127"/>
      <c r="E617" s="127"/>
      <c r="F617" s="127"/>
      <c r="G617" s="127"/>
      <c r="H617" s="127"/>
    </row>
    <row r="618" spans="1:8">
      <c r="A618" s="127"/>
      <c r="B618" s="127"/>
      <c r="C618" s="127"/>
      <c r="D618" s="127"/>
      <c r="E618" s="127"/>
      <c r="F618" s="127"/>
      <c r="G618" s="127"/>
      <c r="H618" s="127"/>
    </row>
    <row r="619" spans="1:8">
      <c r="A619" s="127"/>
      <c r="B619" s="127"/>
      <c r="C619" s="127"/>
      <c r="D619" s="127"/>
      <c r="E619" s="127"/>
      <c r="F619" s="127"/>
      <c r="G619" s="127"/>
      <c r="H619" s="127"/>
    </row>
    <row r="620" spans="1:8">
      <c r="A620" s="127"/>
      <c r="B620" s="127"/>
      <c r="C620" s="127"/>
      <c r="D620" s="127"/>
      <c r="E620" s="127"/>
      <c r="F620" s="127"/>
      <c r="G620" s="127"/>
      <c r="H620" s="127"/>
    </row>
    <row r="621" spans="1:8">
      <c r="A621" s="127"/>
      <c r="B621" s="127"/>
      <c r="C621" s="127"/>
      <c r="D621" s="127"/>
      <c r="E621" s="127"/>
      <c r="F621" s="127"/>
      <c r="G621" s="127"/>
      <c r="H621" s="127"/>
    </row>
    <row r="622" spans="1:8">
      <c r="A622" s="127"/>
      <c r="B622" s="127"/>
      <c r="C622" s="127"/>
      <c r="D622" s="127"/>
      <c r="E622" s="127"/>
      <c r="F622" s="127"/>
      <c r="G622" s="127"/>
      <c r="H622" s="127"/>
    </row>
    <row r="623" spans="1:8">
      <c r="A623" s="127"/>
      <c r="B623" s="127"/>
      <c r="C623" s="127"/>
      <c r="D623" s="127"/>
      <c r="E623" s="127"/>
      <c r="F623" s="127"/>
      <c r="G623" s="127"/>
      <c r="H623" s="127"/>
    </row>
    <row r="624" spans="1:8">
      <c r="A624" s="127"/>
      <c r="B624" s="127"/>
      <c r="C624" s="127"/>
      <c r="D624" s="127"/>
      <c r="E624" s="127"/>
      <c r="F624" s="127"/>
      <c r="G624" s="127"/>
      <c r="H624" s="127"/>
    </row>
    <row r="625" spans="1:8">
      <c r="A625" s="127"/>
      <c r="B625" s="127"/>
      <c r="C625" s="127"/>
      <c r="D625" s="127"/>
      <c r="E625" s="127"/>
      <c r="F625" s="127"/>
      <c r="G625" s="127"/>
      <c r="H625" s="127"/>
    </row>
    <row r="626" spans="1:8">
      <c r="A626" s="127"/>
      <c r="B626" s="127"/>
      <c r="C626" s="127"/>
      <c r="D626" s="127"/>
      <c r="E626" s="127"/>
      <c r="F626" s="127"/>
      <c r="G626" s="127"/>
      <c r="H626" s="127"/>
    </row>
    <row r="627" spans="1:8">
      <c r="A627" s="127"/>
      <c r="B627" s="127"/>
      <c r="C627" s="127"/>
      <c r="D627" s="127"/>
      <c r="E627" s="127"/>
      <c r="F627" s="127"/>
      <c r="G627" s="127"/>
      <c r="H627" s="127"/>
    </row>
    <row r="628" spans="1:8">
      <c r="A628" s="127"/>
      <c r="B628" s="127"/>
      <c r="C628" s="127"/>
      <c r="D628" s="127"/>
      <c r="E628" s="127"/>
      <c r="F628" s="127"/>
      <c r="G628" s="127"/>
      <c r="H628" s="127"/>
    </row>
    <row r="629" spans="1:8">
      <c r="A629" s="127"/>
      <c r="B629" s="127"/>
      <c r="C629" s="127"/>
      <c r="D629" s="127"/>
      <c r="E629" s="127"/>
      <c r="F629" s="127"/>
      <c r="G629" s="127"/>
      <c r="H629" s="127"/>
    </row>
    <row r="630" spans="1:8">
      <c r="A630" s="127"/>
      <c r="B630" s="127"/>
      <c r="C630" s="127"/>
      <c r="D630" s="127"/>
      <c r="E630" s="127"/>
      <c r="F630" s="127"/>
      <c r="G630" s="127"/>
      <c r="H630" s="127"/>
    </row>
    <row r="631" spans="1:8">
      <c r="A631" s="127"/>
      <c r="B631" s="127"/>
      <c r="C631" s="127"/>
      <c r="D631" s="127"/>
      <c r="E631" s="127"/>
      <c r="F631" s="127"/>
      <c r="G631" s="127"/>
      <c r="H631" s="127"/>
    </row>
    <row r="632" spans="1:8">
      <c r="A632" s="127"/>
      <c r="B632" s="127"/>
      <c r="C632" s="127"/>
      <c r="D632" s="127"/>
      <c r="E632" s="127"/>
      <c r="F632" s="127"/>
      <c r="G632" s="127"/>
      <c r="H632" s="127"/>
    </row>
    <row r="633" spans="1:8">
      <c r="A633" s="127"/>
      <c r="B633" s="127"/>
      <c r="C633" s="127"/>
      <c r="D633" s="127"/>
      <c r="E633" s="127"/>
      <c r="F633" s="127"/>
      <c r="G633" s="127"/>
      <c r="H633" s="127"/>
    </row>
    <row r="634" spans="1:8">
      <c r="A634" s="127"/>
      <c r="B634" s="127"/>
      <c r="C634" s="127"/>
      <c r="D634" s="127"/>
      <c r="E634" s="127"/>
      <c r="F634" s="127"/>
      <c r="G634" s="127"/>
      <c r="H634" s="127"/>
    </row>
    <row r="635" spans="1:8">
      <c r="A635" s="127"/>
      <c r="B635" s="127"/>
      <c r="C635" s="127"/>
      <c r="D635" s="127"/>
      <c r="E635" s="127"/>
      <c r="F635" s="127"/>
      <c r="G635" s="127"/>
      <c r="H635" s="127"/>
    </row>
    <row r="636" spans="1:8">
      <c r="A636" s="127"/>
      <c r="B636" s="127"/>
      <c r="C636" s="127"/>
      <c r="D636" s="127"/>
      <c r="E636" s="127"/>
      <c r="F636" s="127"/>
      <c r="G636" s="127"/>
      <c r="H636" s="127"/>
    </row>
    <row r="637" spans="1:8">
      <c r="A637" s="127"/>
      <c r="B637" s="127"/>
      <c r="C637" s="127"/>
      <c r="D637" s="127"/>
      <c r="E637" s="127"/>
      <c r="F637" s="127"/>
      <c r="G637" s="127"/>
      <c r="H637" s="127"/>
    </row>
    <row r="638" spans="1:8">
      <c r="A638" s="127"/>
      <c r="B638" s="127"/>
      <c r="C638" s="127"/>
      <c r="D638" s="127"/>
      <c r="E638" s="127"/>
      <c r="F638" s="127"/>
      <c r="G638" s="127"/>
      <c r="H638" s="127"/>
    </row>
    <row r="639" spans="1:8">
      <c r="A639" s="127"/>
      <c r="B639" s="127"/>
      <c r="C639" s="127"/>
      <c r="D639" s="127"/>
      <c r="E639" s="127"/>
      <c r="F639" s="127"/>
      <c r="G639" s="127"/>
      <c r="H639" s="127"/>
    </row>
    <row r="640" spans="1:8">
      <c r="A640" s="127"/>
      <c r="B640" s="127"/>
      <c r="C640" s="127"/>
      <c r="D640" s="127"/>
      <c r="E640" s="127"/>
      <c r="F640" s="127"/>
      <c r="G640" s="127"/>
      <c r="H640" s="127"/>
    </row>
    <row r="641" spans="1:8">
      <c r="A641" s="127"/>
      <c r="B641" s="127"/>
      <c r="C641" s="127"/>
      <c r="D641" s="127"/>
      <c r="E641" s="127"/>
      <c r="F641" s="127"/>
      <c r="G641" s="127"/>
      <c r="H641" s="127"/>
    </row>
    <row r="642" spans="1:8">
      <c r="A642" s="127"/>
      <c r="B642" s="127"/>
      <c r="C642" s="127"/>
      <c r="D642" s="127"/>
      <c r="E642" s="127"/>
      <c r="F642" s="127"/>
      <c r="G642" s="127"/>
      <c r="H642" s="127"/>
    </row>
    <row r="643" spans="1:8">
      <c r="A643" s="127"/>
      <c r="B643" s="127"/>
      <c r="C643" s="127"/>
      <c r="D643" s="127"/>
      <c r="E643" s="127"/>
      <c r="F643" s="127"/>
      <c r="G643" s="127"/>
      <c r="H643" s="127"/>
    </row>
    <row r="644" spans="1:8">
      <c r="A644" s="127"/>
      <c r="B644" s="127"/>
      <c r="C644" s="127"/>
      <c r="D644" s="127"/>
      <c r="E644" s="127"/>
      <c r="F644" s="127"/>
      <c r="G644" s="127"/>
      <c r="H644" s="127"/>
    </row>
    <row r="645" spans="1:8">
      <c r="A645" s="127"/>
      <c r="B645" s="127"/>
      <c r="C645" s="127"/>
      <c r="D645" s="127"/>
      <c r="E645" s="127"/>
      <c r="F645" s="127"/>
      <c r="G645" s="127"/>
      <c r="H645" s="127"/>
    </row>
    <row r="646" spans="1:8">
      <c r="A646" s="127"/>
      <c r="B646" s="127"/>
      <c r="C646" s="127"/>
      <c r="D646" s="127"/>
      <c r="E646" s="127"/>
      <c r="F646" s="127"/>
      <c r="G646" s="127"/>
      <c r="H646" s="127"/>
    </row>
    <row r="647" spans="1:8">
      <c r="A647" s="127"/>
      <c r="B647" s="127"/>
      <c r="C647" s="127"/>
      <c r="D647" s="127"/>
      <c r="E647" s="127"/>
      <c r="F647" s="127"/>
      <c r="G647" s="127"/>
      <c r="H647" s="127"/>
    </row>
    <row r="648" spans="1:8">
      <c r="A648" s="127"/>
      <c r="B648" s="127"/>
      <c r="C648" s="127"/>
      <c r="D648" s="127"/>
      <c r="E648" s="127"/>
      <c r="F648" s="127"/>
      <c r="G648" s="127"/>
      <c r="H648" s="127"/>
    </row>
    <row r="649" spans="1:8">
      <c r="A649" s="127"/>
      <c r="B649" s="127"/>
      <c r="C649" s="127"/>
      <c r="D649" s="127"/>
      <c r="E649" s="127"/>
      <c r="F649" s="127"/>
      <c r="G649" s="127"/>
      <c r="H649" s="127"/>
    </row>
    <row r="650" spans="1:8">
      <c r="A650" s="127"/>
      <c r="B650" s="127"/>
      <c r="C650" s="127"/>
      <c r="D650" s="127"/>
      <c r="E650" s="127"/>
      <c r="F650" s="127"/>
      <c r="G650" s="127"/>
      <c r="H650" s="127"/>
    </row>
    <row r="651" spans="1:8">
      <c r="A651" s="127"/>
      <c r="B651" s="127"/>
      <c r="C651" s="127"/>
      <c r="D651" s="127"/>
      <c r="E651" s="127"/>
      <c r="F651" s="127"/>
      <c r="G651" s="127"/>
      <c r="H651" s="127"/>
    </row>
    <row r="652" spans="1:8">
      <c r="A652" s="127"/>
      <c r="B652" s="127"/>
      <c r="C652" s="127"/>
      <c r="D652" s="127"/>
      <c r="E652" s="127"/>
      <c r="F652" s="127"/>
      <c r="G652" s="127"/>
      <c r="H652" s="127"/>
    </row>
    <row r="653" spans="1:8">
      <c r="A653" s="127"/>
      <c r="B653" s="127"/>
      <c r="C653" s="127"/>
      <c r="D653" s="127"/>
      <c r="E653" s="127"/>
      <c r="F653" s="127"/>
      <c r="G653" s="127"/>
      <c r="H653" s="127"/>
    </row>
    <row r="654" spans="1:8">
      <c r="A654" s="127"/>
      <c r="B654" s="127"/>
      <c r="C654" s="127"/>
      <c r="D654" s="127"/>
      <c r="E654" s="127"/>
      <c r="F654" s="127"/>
      <c r="G654" s="127"/>
      <c r="H654" s="127"/>
    </row>
    <row r="655" spans="1:8">
      <c r="A655" s="127"/>
      <c r="B655" s="127"/>
      <c r="C655" s="127"/>
      <c r="D655" s="127"/>
      <c r="E655" s="127"/>
      <c r="F655" s="127"/>
      <c r="G655" s="127"/>
      <c r="H655" s="127"/>
    </row>
    <row r="656" spans="1:8">
      <c r="A656" s="127"/>
      <c r="B656" s="127"/>
      <c r="C656" s="127"/>
      <c r="D656" s="127"/>
      <c r="E656" s="127"/>
      <c r="F656" s="127"/>
      <c r="G656" s="127"/>
      <c r="H656" s="127"/>
    </row>
    <row r="657" spans="1:8">
      <c r="A657" s="127"/>
      <c r="B657" s="127"/>
      <c r="C657" s="127"/>
      <c r="D657" s="127"/>
      <c r="E657" s="127"/>
      <c r="F657" s="127"/>
      <c r="G657" s="127"/>
      <c r="H657" s="127"/>
    </row>
    <row r="658" spans="1:8">
      <c r="A658" s="127"/>
      <c r="B658" s="127"/>
      <c r="C658" s="127"/>
      <c r="D658" s="127"/>
      <c r="E658" s="127"/>
      <c r="F658" s="127"/>
      <c r="G658" s="127"/>
      <c r="H658" s="127"/>
    </row>
    <row r="659" spans="1:8">
      <c r="A659" s="127"/>
      <c r="B659" s="127"/>
      <c r="C659" s="127"/>
      <c r="D659" s="127"/>
      <c r="E659" s="127"/>
      <c r="F659" s="127"/>
      <c r="G659" s="127"/>
      <c r="H659" s="127"/>
    </row>
    <row r="660" spans="1:8">
      <c r="A660" s="127"/>
      <c r="B660" s="127"/>
      <c r="C660" s="127"/>
      <c r="D660" s="127"/>
      <c r="E660" s="127"/>
      <c r="F660" s="127"/>
      <c r="G660" s="127"/>
      <c r="H660" s="127"/>
    </row>
    <row r="661" spans="1:8">
      <c r="A661" s="127"/>
      <c r="B661" s="127"/>
      <c r="C661" s="127"/>
      <c r="D661" s="127"/>
      <c r="E661" s="127"/>
      <c r="F661" s="127"/>
      <c r="G661" s="127"/>
      <c r="H661" s="127"/>
    </row>
    <row r="662" spans="1:8">
      <c r="A662" s="127"/>
      <c r="B662" s="127"/>
      <c r="C662" s="127"/>
      <c r="D662" s="127"/>
      <c r="E662" s="127"/>
      <c r="F662" s="127"/>
      <c r="G662" s="127"/>
      <c r="H662" s="127"/>
    </row>
    <row r="663" spans="1:8">
      <c r="A663" s="127"/>
      <c r="B663" s="127"/>
      <c r="C663" s="127"/>
      <c r="D663" s="127"/>
      <c r="E663" s="127"/>
      <c r="F663" s="127"/>
      <c r="G663" s="127"/>
      <c r="H663" s="127"/>
    </row>
    <row r="664" spans="1:8">
      <c r="A664" s="127"/>
      <c r="B664" s="127"/>
      <c r="C664" s="127"/>
      <c r="D664" s="127"/>
      <c r="E664" s="127"/>
      <c r="F664" s="127"/>
      <c r="G664" s="127"/>
      <c r="H664" s="127"/>
    </row>
    <row r="665" spans="1:8">
      <c r="A665" s="127"/>
      <c r="B665" s="127"/>
      <c r="C665" s="127"/>
      <c r="D665" s="127"/>
      <c r="E665" s="127"/>
      <c r="F665" s="127"/>
      <c r="G665" s="127"/>
      <c r="H665" s="127"/>
    </row>
    <row r="666" spans="1:8">
      <c r="A666" s="127"/>
      <c r="B666" s="127"/>
      <c r="C666" s="127"/>
      <c r="D666" s="127"/>
      <c r="E666" s="127"/>
      <c r="F666" s="127"/>
      <c r="G666" s="127"/>
      <c r="H666" s="127"/>
    </row>
    <row r="667" spans="1:8">
      <c r="A667" s="127"/>
      <c r="B667" s="127"/>
      <c r="C667" s="127"/>
      <c r="D667" s="127"/>
      <c r="E667" s="127"/>
      <c r="F667" s="127"/>
      <c r="G667" s="127"/>
      <c r="H667" s="127"/>
    </row>
    <row r="668" spans="1:8">
      <c r="A668" s="127"/>
      <c r="B668" s="127"/>
      <c r="C668" s="127"/>
      <c r="D668" s="127"/>
      <c r="E668" s="127"/>
      <c r="F668" s="127"/>
      <c r="G668" s="127"/>
      <c r="H668" s="127"/>
    </row>
    <row r="669" spans="1:8">
      <c r="A669" s="127"/>
      <c r="B669" s="127"/>
      <c r="C669" s="127"/>
      <c r="D669" s="127"/>
      <c r="E669" s="127"/>
      <c r="F669" s="127"/>
      <c r="G669" s="127"/>
      <c r="H669" s="127"/>
    </row>
    <row r="670" spans="1:8">
      <c r="A670" s="127"/>
      <c r="B670" s="127"/>
      <c r="C670" s="127"/>
      <c r="D670" s="127"/>
      <c r="E670" s="127"/>
      <c r="F670" s="127"/>
      <c r="G670" s="127"/>
      <c r="H670" s="127"/>
    </row>
    <row r="671" spans="1:8">
      <c r="A671" s="127"/>
      <c r="B671" s="127"/>
      <c r="C671" s="127"/>
      <c r="D671" s="127"/>
      <c r="E671" s="127"/>
      <c r="F671" s="127"/>
      <c r="G671" s="127"/>
      <c r="H671" s="127"/>
    </row>
    <row r="672" spans="1:8">
      <c r="A672" s="127"/>
      <c r="B672" s="127"/>
      <c r="C672" s="127"/>
      <c r="D672" s="127"/>
      <c r="E672" s="127"/>
      <c r="F672" s="127"/>
      <c r="G672" s="127"/>
      <c r="H672" s="127"/>
    </row>
    <row r="673" spans="1:8">
      <c r="A673" s="127"/>
      <c r="B673" s="127"/>
      <c r="C673" s="127"/>
      <c r="D673" s="127"/>
      <c r="E673" s="127"/>
      <c r="F673" s="127"/>
      <c r="G673" s="127"/>
      <c r="H673" s="127"/>
    </row>
    <row r="674" spans="1:8">
      <c r="A674" s="127"/>
      <c r="B674" s="127"/>
      <c r="C674" s="127"/>
      <c r="D674" s="127"/>
      <c r="E674" s="127"/>
      <c r="F674" s="127"/>
      <c r="G674" s="127"/>
      <c r="H674" s="127"/>
    </row>
    <row r="675" spans="1:8">
      <c r="A675" s="127"/>
      <c r="B675" s="127"/>
      <c r="C675" s="127"/>
      <c r="D675" s="127"/>
      <c r="E675" s="127"/>
      <c r="F675" s="127"/>
      <c r="G675" s="127"/>
      <c r="H675" s="127"/>
    </row>
    <row r="676" spans="1:8">
      <c r="A676" s="127"/>
      <c r="B676" s="127"/>
      <c r="C676" s="127"/>
      <c r="D676" s="127"/>
      <c r="E676" s="127"/>
      <c r="F676" s="127"/>
      <c r="G676" s="127"/>
      <c r="H676" s="127"/>
    </row>
    <row r="677" spans="1:8">
      <c r="A677" s="127"/>
      <c r="B677" s="127"/>
      <c r="C677" s="127"/>
      <c r="D677" s="127"/>
      <c r="E677" s="127"/>
      <c r="F677" s="127"/>
      <c r="G677" s="127"/>
      <c r="H677" s="127"/>
    </row>
    <row r="678" spans="1:8">
      <c r="A678" s="127"/>
      <c r="B678" s="127"/>
      <c r="C678" s="127"/>
      <c r="D678" s="127"/>
      <c r="E678" s="127"/>
      <c r="F678" s="127"/>
      <c r="G678" s="127"/>
      <c r="H678" s="127"/>
    </row>
    <row r="679" spans="1:8">
      <c r="A679" s="127"/>
      <c r="B679" s="127"/>
      <c r="C679" s="127"/>
      <c r="D679" s="127"/>
      <c r="E679" s="127"/>
      <c r="F679" s="127"/>
      <c r="G679" s="127"/>
      <c r="H679" s="127"/>
    </row>
    <row r="680" spans="1:8">
      <c r="A680" s="127"/>
      <c r="B680" s="127"/>
      <c r="C680" s="127"/>
      <c r="D680" s="127"/>
      <c r="E680" s="127"/>
      <c r="F680" s="127"/>
      <c r="G680" s="127"/>
      <c r="H680" s="127"/>
    </row>
    <row r="681" spans="1:8">
      <c r="A681" s="127"/>
      <c r="B681" s="127"/>
      <c r="C681" s="127"/>
      <c r="D681" s="127"/>
      <c r="E681" s="127"/>
      <c r="F681" s="127"/>
      <c r="G681" s="127"/>
      <c r="H681" s="127"/>
    </row>
    <row r="682" spans="1:8">
      <c r="A682" s="127"/>
      <c r="B682" s="127"/>
      <c r="C682" s="127"/>
      <c r="D682" s="127"/>
      <c r="E682" s="127"/>
      <c r="F682" s="127"/>
      <c r="G682" s="127"/>
      <c r="H682" s="127"/>
    </row>
    <row r="683" spans="1:8">
      <c r="A683" s="127"/>
      <c r="B683" s="127"/>
      <c r="C683" s="127"/>
      <c r="D683" s="127"/>
      <c r="E683" s="127"/>
      <c r="F683" s="127"/>
      <c r="G683" s="127"/>
      <c r="H683" s="127"/>
    </row>
    <row r="684" spans="1:8">
      <c r="A684" s="127"/>
      <c r="B684" s="127"/>
      <c r="C684" s="127"/>
      <c r="D684" s="127"/>
      <c r="E684" s="127"/>
      <c r="F684" s="127"/>
      <c r="G684" s="127"/>
      <c r="H684" s="127"/>
    </row>
    <row r="685" spans="1:8">
      <c r="A685" s="127"/>
      <c r="B685" s="127"/>
      <c r="C685" s="127"/>
      <c r="D685" s="127"/>
      <c r="E685" s="127"/>
      <c r="F685" s="127"/>
      <c r="G685" s="127"/>
      <c r="H685" s="127"/>
    </row>
    <row r="686" spans="1:8">
      <c r="A686" s="127"/>
      <c r="B686" s="127"/>
      <c r="C686" s="127"/>
      <c r="D686" s="127"/>
      <c r="E686" s="127"/>
      <c r="F686" s="127"/>
      <c r="G686" s="127"/>
      <c r="H686" s="127"/>
    </row>
    <row r="687" spans="1:8">
      <c r="A687" s="127"/>
      <c r="B687" s="127"/>
      <c r="C687" s="127"/>
      <c r="D687" s="127"/>
      <c r="E687" s="127"/>
      <c r="F687" s="127"/>
      <c r="G687" s="127"/>
      <c r="H687" s="127"/>
    </row>
    <row r="688" spans="1:8">
      <c r="A688" s="127"/>
      <c r="B688" s="127"/>
      <c r="C688" s="127"/>
      <c r="D688" s="127"/>
      <c r="E688" s="127"/>
      <c r="F688" s="127"/>
      <c r="G688" s="127"/>
      <c r="H688" s="127"/>
    </row>
    <row r="689" spans="1:8">
      <c r="A689" s="127"/>
      <c r="B689" s="127"/>
      <c r="C689" s="127"/>
      <c r="D689" s="127"/>
      <c r="E689" s="127"/>
      <c r="F689" s="127"/>
      <c r="G689" s="127"/>
      <c r="H689" s="127"/>
    </row>
    <row r="690" spans="1:8">
      <c r="A690" s="127"/>
      <c r="B690" s="127"/>
      <c r="C690" s="127"/>
      <c r="D690" s="127"/>
      <c r="E690" s="127"/>
      <c r="F690" s="127"/>
      <c r="G690" s="127"/>
      <c r="H690" s="127"/>
    </row>
    <row r="691" spans="1:8">
      <c r="A691" s="127"/>
      <c r="B691" s="127"/>
      <c r="C691" s="127"/>
      <c r="D691" s="127"/>
      <c r="E691" s="127"/>
      <c r="F691" s="127"/>
      <c r="G691" s="127"/>
      <c r="H691" s="127"/>
    </row>
    <row r="692" spans="1:8">
      <c r="A692" s="127"/>
      <c r="B692" s="127"/>
      <c r="C692" s="127"/>
      <c r="D692" s="127"/>
      <c r="E692" s="127"/>
      <c r="F692" s="127"/>
      <c r="G692" s="127"/>
      <c r="H692" s="127"/>
    </row>
    <row r="693" spans="1:8">
      <c r="A693" s="127"/>
      <c r="B693" s="127"/>
      <c r="C693" s="127"/>
      <c r="D693" s="127"/>
      <c r="E693" s="127"/>
      <c r="F693" s="127"/>
      <c r="G693" s="127"/>
      <c r="H693" s="127"/>
    </row>
    <row r="694" spans="1:8">
      <c r="A694" s="127"/>
      <c r="B694" s="127"/>
      <c r="C694" s="127"/>
      <c r="D694" s="127"/>
      <c r="E694" s="127"/>
      <c r="F694" s="127"/>
      <c r="G694" s="127"/>
      <c r="H694" s="127"/>
    </row>
    <row r="695" spans="1:8">
      <c r="A695" s="127"/>
      <c r="B695" s="127"/>
      <c r="C695" s="127"/>
      <c r="D695" s="127"/>
      <c r="E695" s="127"/>
      <c r="F695" s="127"/>
      <c r="G695" s="127"/>
      <c r="H695" s="127"/>
    </row>
    <row r="696" spans="1:8">
      <c r="A696" s="127"/>
      <c r="B696" s="127"/>
      <c r="C696" s="127"/>
      <c r="D696" s="127"/>
      <c r="E696" s="127"/>
      <c r="F696" s="127"/>
      <c r="G696" s="127"/>
      <c r="H696" s="127"/>
    </row>
    <row r="697" spans="1:8">
      <c r="A697" s="127"/>
      <c r="B697" s="127"/>
      <c r="C697" s="127"/>
      <c r="D697" s="127"/>
      <c r="E697" s="127"/>
      <c r="F697" s="127"/>
      <c r="G697" s="127"/>
      <c r="H697" s="127"/>
    </row>
    <row r="698" spans="1:8">
      <c r="A698" s="127"/>
      <c r="B698" s="127"/>
      <c r="C698" s="127"/>
      <c r="D698" s="127"/>
      <c r="E698" s="127"/>
      <c r="F698" s="127"/>
      <c r="G698" s="127"/>
      <c r="H698" s="127"/>
    </row>
    <row r="699" spans="1:8">
      <c r="A699" s="127"/>
      <c r="B699" s="127"/>
      <c r="C699" s="127"/>
      <c r="D699" s="127"/>
      <c r="E699" s="127"/>
      <c r="F699" s="127"/>
      <c r="G699" s="127"/>
      <c r="H699" s="127"/>
    </row>
    <row r="700" spans="1:8">
      <c r="A700" s="127"/>
      <c r="B700" s="127"/>
      <c r="C700" s="127"/>
      <c r="D700" s="127"/>
      <c r="E700" s="127"/>
      <c r="F700" s="127"/>
      <c r="G700" s="127"/>
      <c r="H700" s="127"/>
    </row>
    <row r="701" spans="1:8">
      <c r="A701" s="127"/>
      <c r="B701" s="127"/>
      <c r="C701" s="127"/>
      <c r="D701" s="127"/>
      <c r="E701" s="127"/>
      <c r="F701" s="127"/>
      <c r="G701" s="127"/>
      <c r="H701" s="127"/>
    </row>
    <row r="702" spans="1:8">
      <c r="A702" s="127"/>
      <c r="B702" s="127"/>
      <c r="C702" s="127"/>
      <c r="D702" s="127"/>
      <c r="E702" s="127"/>
      <c r="F702" s="127"/>
      <c r="G702" s="127"/>
      <c r="H702" s="127"/>
    </row>
    <row r="703" spans="1:8">
      <c r="A703" s="127"/>
      <c r="B703" s="127"/>
      <c r="C703" s="127"/>
      <c r="D703" s="127"/>
      <c r="E703" s="127"/>
      <c r="F703" s="127"/>
      <c r="G703" s="127"/>
      <c r="H703" s="127"/>
    </row>
    <row r="704" spans="1:8">
      <c r="A704" s="127"/>
      <c r="B704" s="127"/>
      <c r="C704" s="127"/>
      <c r="D704" s="127"/>
      <c r="E704" s="127"/>
      <c r="F704" s="127"/>
      <c r="G704" s="127"/>
      <c r="H704" s="127"/>
    </row>
    <row r="705" spans="1:8">
      <c r="A705" s="127"/>
      <c r="B705" s="127"/>
      <c r="C705" s="127"/>
      <c r="D705" s="127"/>
      <c r="E705" s="127"/>
      <c r="F705" s="127"/>
      <c r="G705" s="127"/>
      <c r="H705" s="127"/>
    </row>
    <row r="706" spans="1:8">
      <c r="A706" s="127"/>
      <c r="B706" s="127"/>
      <c r="C706" s="127"/>
      <c r="D706" s="127"/>
      <c r="E706" s="127"/>
      <c r="F706" s="127"/>
      <c r="G706" s="127"/>
      <c r="H706" s="127"/>
    </row>
    <row r="707" spans="1:8">
      <c r="A707" s="127"/>
      <c r="B707" s="127"/>
      <c r="C707" s="127"/>
      <c r="D707" s="127"/>
      <c r="E707" s="127"/>
      <c r="F707" s="127"/>
      <c r="G707" s="127"/>
      <c r="H707" s="127"/>
    </row>
    <row r="708" spans="1:8">
      <c r="A708" s="127"/>
      <c r="B708" s="127"/>
      <c r="C708" s="127"/>
      <c r="D708" s="127"/>
      <c r="E708" s="127"/>
      <c r="F708" s="127"/>
      <c r="G708" s="127"/>
      <c r="H708" s="127"/>
    </row>
    <row r="709" spans="1:8">
      <c r="A709" s="127"/>
      <c r="B709" s="127"/>
      <c r="C709" s="127"/>
      <c r="D709" s="127"/>
      <c r="E709" s="127"/>
      <c r="F709" s="127"/>
      <c r="G709" s="127"/>
      <c r="H709" s="127"/>
    </row>
    <row r="710" spans="1:8">
      <c r="A710" s="127"/>
      <c r="B710" s="127"/>
      <c r="C710" s="127"/>
      <c r="D710" s="127"/>
      <c r="E710" s="127"/>
      <c r="F710" s="127"/>
      <c r="G710" s="127"/>
      <c r="H710" s="127"/>
    </row>
    <row r="711" spans="1:8">
      <c r="A711" s="127"/>
      <c r="B711" s="127"/>
      <c r="C711" s="127"/>
      <c r="D711" s="127"/>
      <c r="E711" s="127"/>
      <c r="F711" s="127"/>
      <c r="G711" s="127"/>
      <c r="H711" s="127"/>
    </row>
    <row r="712" spans="1:8">
      <c r="A712" s="127"/>
      <c r="B712" s="127"/>
      <c r="C712" s="127"/>
      <c r="D712" s="127"/>
      <c r="E712" s="127"/>
      <c r="F712" s="127"/>
      <c r="G712" s="127"/>
      <c r="H712" s="127"/>
    </row>
    <row r="713" spans="1:8">
      <c r="A713" s="127"/>
      <c r="B713" s="127"/>
      <c r="C713" s="127"/>
      <c r="D713" s="127"/>
      <c r="E713" s="127"/>
      <c r="F713" s="127"/>
      <c r="G713" s="127"/>
      <c r="H713" s="127"/>
    </row>
    <row r="714" spans="1:8">
      <c r="A714" s="127"/>
      <c r="B714" s="127"/>
      <c r="C714" s="127"/>
      <c r="D714" s="127"/>
      <c r="E714" s="127"/>
      <c r="F714" s="127"/>
      <c r="G714" s="127"/>
      <c r="H714" s="127"/>
    </row>
    <row r="715" spans="1:8">
      <c r="A715" s="127"/>
      <c r="B715" s="127"/>
      <c r="C715" s="127"/>
      <c r="D715" s="127"/>
      <c r="E715" s="127"/>
      <c r="F715" s="127"/>
      <c r="G715" s="127"/>
      <c r="H715" s="127"/>
    </row>
    <row r="716" spans="1:8">
      <c r="A716" s="127"/>
      <c r="B716" s="127"/>
      <c r="C716" s="127"/>
      <c r="D716" s="127"/>
      <c r="E716" s="127"/>
      <c r="F716" s="127"/>
      <c r="G716" s="127"/>
      <c r="H716" s="127"/>
    </row>
    <row r="717" spans="1:8">
      <c r="A717" s="127"/>
      <c r="B717" s="127"/>
      <c r="C717" s="127"/>
      <c r="D717" s="127"/>
      <c r="E717" s="127"/>
      <c r="F717" s="127"/>
      <c r="G717" s="127"/>
      <c r="H717" s="127"/>
    </row>
    <row r="718" spans="1:8">
      <c r="A718" s="127"/>
      <c r="B718" s="127"/>
      <c r="C718" s="127"/>
      <c r="D718" s="127"/>
      <c r="E718" s="127"/>
      <c r="F718" s="127"/>
      <c r="G718" s="127"/>
      <c r="H718" s="127"/>
    </row>
    <row r="719" spans="1:8">
      <c r="A719" s="127"/>
      <c r="B719" s="127"/>
      <c r="C719" s="127"/>
      <c r="D719" s="127"/>
      <c r="E719" s="127"/>
      <c r="F719" s="127"/>
      <c r="G719" s="127"/>
      <c r="H719" s="127"/>
    </row>
    <row r="720" spans="1:8">
      <c r="A720" s="127"/>
      <c r="B720" s="127"/>
      <c r="C720" s="127"/>
      <c r="D720" s="127"/>
      <c r="E720" s="127"/>
      <c r="F720" s="127"/>
      <c r="G720" s="127"/>
      <c r="H720" s="127"/>
    </row>
    <row r="721" spans="1:8">
      <c r="A721" s="127"/>
      <c r="B721" s="127"/>
      <c r="C721" s="127"/>
      <c r="D721" s="127"/>
      <c r="E721" s="127"/>
      <c r="F721" s="127"/>
      <c r="G721" s="127"/>
      <c r="H721" s="127"/>
    </row>
    <row r="722" spans="1:8">
      <c r="A722" s="127"/>
      <c r="B722" s="127"/>
      <c r="C722" s="127"/>
      <c r="D722" s="127"/>
      <c r="E722" s="127"/>
      <c r="F722" s="127"/>
      <c r="G722" s="127"/>
      <c r="H722" s="127"/>
    </row>
    <row r="723" spans="1:8">
      <c r="A723" s="127"/>
      <c r="B723" s="127"/>
      <c r="C723" s="127"/>
      <c r="D723" s="127"/>
      <c r="E723" s="127"/>
      <c r="F723" s="127"/>
      <c r="G723" s="127"/>
      <c r="H723" s="127"/>
    </row>
    <row r="724" spans="1:8">
      <c r="A724" s="127"/>
      <c r="B724" s="127"/>
      <c r="C724" s="127"/>
      <c r="D724" s="127"/>
      <c r="E724" s="127"/>
      <c r="F724" s="127"/>
      <c r="G724" s="127"/>
      <c r="H724" s="127"/>
    </row>
    <row r="725" spans="1:8">
      <c r="A725" s="127"/>
      <c r="B725" s="127"/>
      <c r="C725" s="127"/>
      <c r="D725" s="127"/>
      <c r="E725" s="127"/>
      <c r="F725" s="127"/>
      <c r="G725" s="127"/>
      <c r="H725" s="127"/>
    </row>
    <row r="726" spans="1:8">
      <c r="A726" s="127"/>
      <c r="B726" s="127"/>
      <c r="C726" s="127"/>
      <c r="D726" s="127"/>
      <c r="E726" s="127"/>
      <c r="F726" s="127"/>
      <c r="G726" s="127"/>
      <c r="H726" s="127"/>
    </row>
    <row r="727" spans="1:8">
      <c r="A727" s="127"/>
      <c r="B727" s="127"/>
      <c r="C727" s="127"/>
      <c r="D727" s="127"/>
      <c r="E727" s="127"/>
      <c r="F727" s="127"/>
      <c r="G727" s="127"/>
      <c r="H727" s="127"/>
    </row>
    <row r="728" spans="1:8">
      <c r="A728" s="127"/>
      <c r="B728" s="127"/>
      <c r="C728" s="127"/>
      <c r="D728" s="127"/>
      <c r="E728" s="127"/>
      <c r="F728" s="127"/>
      <c r="G728" s="127"/>
      <c r="H728" s="127"/>
    </row>
    <row r="729" spans="1:8">
      <c r="A729" s="127"/>
      <c r="B729" s="127"/>
      <c r="C729" s="127"/>
      <c r="D729" s="127"/>
      <c r="E729" s="127"/>
      <c r="F729" s="127"/>
      <c r="G729" s="127"/>
      <c r="H729" s="127"/>
    </row>
    <row r="730" spans="1:8">
      <c r="A730" s="127"/>
      <c r="B730" s="127"/>
      <c r="C730" s="127"/>
      <c r="D730" s="127"/>
      <c r="E730" s="127"/>
      <c r="F730" s="127"/>
      <c r="G730" s="127"/>
      <c r="H730" s="127"/>
    </row>
    <row r="731" spans="1:8">
      <c r="A731" s="127"/>
      <c r="B731" s="127"/>
      <c r="C731" s="127"/>
      <c r="D731" s="127"/>
      <c r="E731" s="127"/>
      <c r="F731" s="127"/>
      <c r="G731" s="127"/>
      <c r="H731" s="127"/>
    </row>
    <row r="732" spans="1:8">
      <c r="A732" s="127"/>
      <c r="B732" s="127"/>
      <c r="C732" s="127"/>
      <c r="D732" s="127"/>
      <c r="E732" s="127"/>
      <c r="F732" s="127"/>
      <c r="G732" s="127"/>
      <c r="H732" s="127"/>
    </row>
    <row r="733" spans="1:8">
      <c r="A733" s="127"/>
      <c r="B733" s="127"/>
      <c r="C733" s="127"/>
      <c r="D733" s="127"/>
      <c r="E733" s="127"/>
      <c r="F733" s="127"/>
      <c r="G733" s="127"/>
      <c r="H733" s="127"/>
    </row>
    <row r="734" spans="1:8">
      <c r="A734" s="127"/>
      <c r="B734" s="127"/>
      <c r="C734" s="127"/>
      <c r="D734" s="127"/>
      <c r="E734" s="127"/>
      <c r="F734" s="127"/>
      <c r="G734" s="127"/>
      <c r="H734" s="127"/>
    </row>
    <row r="735" spans="1:8">
      <c r="A735" s="127"/>
      <c r="B735" s="127"/>
      <c r="C735" s="127"/>
      <c r="D735" s="127"/>
      <c r="E735" s="127"/>
      <c r="F735" s="127"/>
      <c r="G735" s="127"/>
      <c r="H735" s="127"/>
    </row>
    <row r="736" spans="1:8">
      <c r="A736" s="127"/>
      <c r="B736" s="127"/>
      <c r="C736" s="127"/>
      <c r="D736" s="127"/>
      <c r="E736" s="127"/>
      <c r="F736" s="127"/>
      <c r="G736" s="127"/>
      <c r="H736" s="127"/>
    </row>
    <row r="737" spans="1:8">
      <c r="A737" s="127"/>
      <c r="B737" s="127"/>
      <c r="C737" s="127"/>
      <c r="D737" s="127"/>
      <c r="E737" s="127"/>
      <c r="F737" s="127"/>
      <c r="G737" s="127"/>
      <c r="H737" s="127"/>
    </row>
    <row r="738" spans="1:8">
      <c r="A738" s="127"/>
      <c r="B738" s="127"/>
      <c r="C738" s="127"/>
      <c r="D738" s="127"/>
      <c r="E738" s="127"/>
      <c r="F738" s="127"/>
      <c r="G738" s="127"/>
      <c r="H738" s="127"/>
    </row>
    <row r="739" spans="1:8">
      <c r="A739" s="127"/>
      <c r="B739" s="127"/>
      <c r="C739" s="127"/>
      <c r="D739" s="127"/>
      <c r="E739" s="127"/>
      <c r="F739" s="127"/>
      <c r="G739" s="127"/>
      <c r="H739" s="127"/>
    </row>
    <row r="740" spans="1:8">
      <c r="A740" s="127"/>
      <c r="B740" s="127"/>
      <c r="C740" s="127"/>
      <c r="D740" s="127"/>
      <c r="E740" s="127"/>
      <c r="F740" s="127"/>
      <c r="G740" s="127"/>
      <c r="H740" s="127"/>
    </row>
    <row r="741" spans="1:8">
      <c r="A741" s="127"/>
      <c r="B741" s="127"/>
      <c r="C741" s="127"/>
      <c r="D741" s="127"/>
      <c r="E741" s="127"/>
      <c r="F741" s="127"/>
      <c r="G741" s="127"/>
      <c r="H741" s="127"/>
    </row>
    <row r="742" spans="1:8">
      <c r="A742" s="127"/>
      <c r="B742" s="127"/>
      <c r="C742" s="127"/>
      <c r="D742" s="127"/>
      <c r="E742" s="127"/>
      <c r="F742" s="127"/>
      <c r="G742" s="127"/>
      <c r="H742" s="127"/>
    </row>
    <row r="743" spans="1:8">
      <c r="A743" s="127"/>
      <c r="B743" s="127"/>
      <c r="C743" s="127"/>
      <c r="D743" s="127"/>
      <c r="E743" s="127"/>
      <c r="F743" s="127"/>
      <c r="G743" s="127"/>
      <c r="H743" s="127"/>
    </row>
    <row r="744" spans="1:8">
      <c r="A744" s="127"/>
      <c r="B744" s="127"/>
      <c r="C744" s="127"/>
      <c r="D744" s="127"/>
      <c r="E744" s="127"/>
      <c r="F744" s="127"/>
      <c r="G744" s="127"/>
      <c r="H744" s="127"/>
    </row>
    <row r="745" spans="1:8">
      <c r="A745" s="127"/>
      <c r="B745" s="127"/>
      <c r="C745" s="127"/>
      <c r="D745" s="127"/>
      <c r="E745" s="127"/>
      <c r="F745" s="127"/>
      <c r="G745" s="127"/>
      <c r="H745" s="127"/>
    </row>
    <row r="746" spans="1:8">
      <c r="A746" s="127"/>
      <c r="B746" s="127"/>
      <c r="C746" s="127"/>
      <c r="D746" s="127"/>
      <c r="E746" s="127"/>
      <c r="F746" s="127"/>
      <c r="G746" s="127"/>
      <c r="H746" s="127"/>
    </row>
    <row r="747" spans="1:8">
      <c r="A747" s="127"/>
      <c r="B747" s="127"/>
      <c r="C747" s="127"/>
      <c r="D747" s="127"/>
      <c r="E747" s="127"/>
      <c r="F747" s="127"/>
      <c r="G747" s="127"/>
      <c r="H747" s="127"/>
    </row>
    <row r="748" spans="1:8">
      <c r="A748" s="127"/>
      <c r="B748" s="127"/>
      <c r="C748" s="127"/>
      <c r="D748" s="127"/>
      <c r="E748" s="127"/>
      <c r="F748" s="127"/>
      <c r="G748" s="127"/>
      <c r="H748" s="127"/>
    </row>
    <row r="749" spans="1:8">
      <c r="A749" s="127"/>
      <c r="B749" s="127"/>
      <c r="C749" s="127"/>
      <c r="D749" s="127"/>
      <c r="E749" s="127"/>
      <c r="F749" s="127"/>
      <c r="G749" s="127"/>
      <c r="H749" s="127"/>
    </row>
    <row r="750" spans="1:8">
      <c r="A750" s="127"/>
      <c r="B750" s="127"/>
      <c r="C750" s="127"/>
      <c r="D750" s="127"/>
      <c r="E750" s="127"/>
      <c r="F750" s="127"/>
      <c r="G750" s="127"/>
      <c r="H750" s="127"/>
    </row>
    <row r="751" spans="1:8">
      <c r="A751" s="127"/>
      <c r="B751" s="127"/>
      <c r="C751" s="127"/>
      <c r="D751" s="127"/>
      <c r="E751" s="127"/>
      <c r="F751" s="127"/>
      <c r="G751" s="127"/>
      <c r="H751" s="127"/>
    </row>
    <row r="752" spans="1:8">
      <c r="A752" s="127"/>
      <c r="B752" s="127"/>
      <c r="C752" s="127"/>
      <c r="D752" s="127"/>
      <c r="E752" s="127"/>
      <c r="F752" s="127"/>
      <c r="G752" s="127"/>
      <c r="H752" s="127"/>
    </row>
    <row r="753" spans="1:8">
      <c r="A753" s="127"/>
      <c r="B753" s="127"/>
      <c r="C753" s="127"/>
      <c r="D753" s="127"/>
      <c r="E753" s="127"/>
      <c r="F753" s="127"/>
      <c r="G753" s="127"/>
      <c r="H753" s="127"/>
    </row>
    <row r="754" spans="1:8">
      <c r="A754" s="127"/>
      <c r="B754" s="127"/>
      <c r="C754" s="127"/>
      <c r="D754" s="127"/>
      <c r="E754" s="127"/>
      <c r="F754" s="127"/>
      <c r="G754" s="127"/>
      <c r="H754" s="127"/>
    </row>
    <row r="755" spans="1:8">
      <c r="A755" s="127"/>
      <c r="B755" s="127"/>
      <c r="C755" s="127"/>
      <c r="D755" s="127"/>
      <c r="E755" s="127"/>
      <c r="F755" s="127"/>
      <c r="G755" s="127"/>
      <c r="H755" s="127"/>
    </row>
    <row r="756" spans="1:8">
      <c r="A756" s="127"/>
      <c r="B756" s="127"/>
      <c r="C756" s="127"/>
      <c r="D756" s="127"/>
      <c r="E756" s="127"/>
      <c r="F756" s="127"/>
      <c r="G756" s="127"/>
      <c r="H756" s="127"/>
    </row>
    <row r="757" spans="1:8">
      <c r="A757" s="127"/>
      <c r="B757" s="127"/>
      <c r="C757" s="127"/>
      <c r="D757" s="127"/>
      <c r="E757" s="127"/>
      <c r="F757" s="127"/>
      <c r="G757" s="127"/>
      <c r="H757" s="127"/>
    </row>
    <row r="758" spans="1:8">
      <c r="A758" s="127"/>
      <c r="B758" s="127"/>
      <c r="C758" s="127"/>
      <c r="D758" s="127"/>
      <c r="E758" s="127"/>
      <c r="F758" s="127"/>
      <c r="G758" s="127"/>
      <c r="H758" s="127"/>
    </row>
    <row r="759" spans="1:8">
      <c r="A759" s="127"/>
      <c r="B759" s="127"/>
      <c r="C759" s="127"/>
      <c r="D759" s="127"/>
      <c r="E759" s="127"/>
      <c r="F759" s="127"/>
      <c r="G759" s="127"/>
      <c r="H759" s="127"/>
    </row>
    <row r="760" spans="1:8">
      <c r="A760" s="127"/>
      <c r="B760" s="127"/>
      <c r="C760" s="127"/>
      <c r="D760" s="127"/>
      <c r="E760" s="127"/>
      <c r="F760" s="127"/>
      <c r="G760" s="127"/>
      <c r="H760" s="127"/>
    </row>
    <row r="761" spans="1:8">
      <c r="A761" s="127"/>
      <c r="B761" s="127"/>
      <c r="C761" s="127"/>
      <c r="D761" s="127"/>
      <c r="E761" s="127"/>
      <c r="F761" s="127"/>
      <c r="G761" s="127"/>
      <c r="H761" s="127"/>
    </row>
    <row r="762" spans="1:8">
      <c r="A762" s="127"/>
      <c r="B762" s="127"/>
      <c r="C762" s="127"/>
      <c r="D762" s="127"/>
      <c r="E762" s="127"/>
      <c r="F762" s="127"/>
      <c r="G762" s="127"/>
      <c r="H762" s="127"/>
    </row>
    <row r="763" spans="1:8">
      <c r="A763" s="127"/>
      <c r="B763" s="127"/>
      <c r="C763" s="127"/>
      <c r="D763" s="127"/>
      <c r="E763" s="127"/>
      <c r="F763" s="127"/>
      <c r="G763" s="127"/>
      <c r="H763" s="127"/>
    </row>
    <row r="764" spans="1:8">
      <c r="A764" s="127"/>
      <c r="B764" s="127"/>
      <c r="C764" s="127"/>
      <c r="D764" s="127"/>
      <c r="E764" s="127"/>
      <c r="F764" s="127"/>
      <c r="G764" s="127"/>
      <c r="H764" s="127"/>
    </row>
    <row r="765" spans="1:8">
      <c r="A765" s="127"/>
      <c r="B765" s="127"/>
      <c r="C765" s="127"/>
      <c r="D765" s="127"/>
      <c r="E765" s="127"/>
      <c r="F765" s="127"/>
      <c r="G765" s="127"/>
      <c r="H765" s="127"/>
    </row>
    <row r="766" spans="1:8">
      <c r="A766" s="127"/>
      <c r="B766" s="127"/>
      <c r="C766" s="127"/>
      <c r="D766" s="127"/>
      <c r="E766" s="127"/>
      <c r="F766" s="127"/>
      <c r="G766" s="127"/>
      <c r="H766" s="127"/>
    </row>
    <row r="767" spans="1:8">
      <c r="A767" s="127"/>
      <c r="B767" s="127"/>
      <c r="C767" s="127"/>
      <c r="D767" s="127"/>
      <c r="E767" s="127"/>
      <c r="F767" s="127"/>
      <c r="G767" s="127"/>
      <c r="H767" s="127"/>
    </row>
    <row r="768" spans="1:8">
      <c r="A768" s="127"/>
      <c r="B768" s="127"/>
      <c r="C768" s="127"/>
      <c r="D768" s="127"/>
      <c r="E768" s="127"/>
      <c r="F768" s="127"/>
      <c r="G768" s="127"/>
      <c r="H768" s="127"/>
    </row>
    <row r="769" spans="1:8">
      <c r="A769" s="127"/>
      <c r="B769" s="127"/>
      <c r="C769" s="127"/>
      <c r="D769" s="127"/>
      <c r="E769" s="127"/>
      <c r="F769" s="127"/>
      <c r="G769" s="127"/>
      <c r="H769" s="127"/>
    </row>
    <row r="770" spans="1:8">
      <c r="A770" s="127"/>
      <c r="B770" s="127"/>
      <c r="C770" s="127"/>
      <c r="D770" s="127"/>
      <c r="E770" s="127"/>
      <c r="F770" s="127"/>
      <c r="G770" s="127"/>
      <c r="H770" s="127"/>
    </row>
    <row r="771" spans="1:8">
      <c r="A771" s="127"/>
      <c r="B771" s="127"/>
      <c r="C771" s="127"/>
      <c r="D771" s="127"/>
      <c r="E771" s="127"/>
      <c r="F771" s="127"/>
      <c r="G771" s="127"/>
      <c r="H771" s="127"/>
    </row>
    <row r="772" spans="1:8">
      <c r="A772" s="127"/>
      <c r="B772" s="127"/>
      <c r="C772" s="127"/>
      <c r="D772" s="127"/>
      <c r="E772" s="127"/>
      <c r="F772" s="127"/>
      <c r="G772" s="127"/>
      <c r="H772" s="127"/>
    </row>
    <row r="773" spans="1:8">
      <c r="A773" s="127"/>
      <c r="B773" s="127"/>
      <c r="C773" s="127"/>
      <c r="D773" s="127"/>
      <c r="E773" s="127"/>
      <c r="F773" s="127"/>
      <c r="G773" s="127"/>
      <c r="H773" s="127"/>
    </row>
    <row r="774" spans="1:8">
      <c r="A774" s="127"/>
      <c r="B774" s="127"/>
      <c r="C774" s="127"/>
      <c r="D774" s="127"/>
      <c r="E774" s="127"/>
      <c r="F774" s="127"/>
      <c r="G774" s="127"/>
      <c r="H774" s="127"/>
    </row>
    <row r="775" spans="1:8">
      <c r="A775" s="127"/>
      <c r="B775" s="127"/>
      <c r="C775" s="127"/>
      <c r="D775" s="127"/>
      <c r="E775" s="127"/>
      <c r="F775" s="127"/>
      <c r="G775" s="127"/>
      <c r="H775" s="127"/>
    </row>
    <row r="776" spans="1:8">
      <c r="A776" s="127"/>
      <c r="B776" s="127"/>
      <c r="C776" s="127"/>
      <c r="D776" s="127"/>
      <c r="E776" s="127"/>
      <c r="F776" s="127"/>
      <c r="G776" s="127"/>
      <c r="H776" s="127"/>
    </row>
    <row r="777" spans="1:8">
      <c r="A777" s="127"/>
      <c r="B777" s="127"/>
      <c r="C777" s="127"/>
      <c r="D777" s="127"/>
      <c r="E777" s="127"/>
      <c r="F777" s="127"/>
      <c r="G777" s="127"/>
      <c r="H777" s="127"/>
    </row>
    <row r="778" spans="1:8">
      <c r="A778" s="127"/>
      <c r="B778" s="127"/>
      <c r="C778" s="127"/>
      <c r="D778" s="127"/>
      <c r="E778" s="127"/>
      <c r="F778" s="127"/>
      <c r="G778" s="127"/>
      <c r="H778" s="127"/>
    </row>
    <row r="779" spans="1:8">
      <c r="A779" s="127"/>
      <c r="B779" s="127"/>
      <c r="C779" s="127"/>
      <c r="D779" s="127"/>
      <c r="E779" s="127"/>
      <c r="F779" s="127"/>
      <c r="G779" s="127"/>
      <c r="H779" s="127"/>
    </row>
    <row r="780" spans="1:8">
      <c r="A780" s="127"/>
      <c r="B780" s="127"/>
      <c r="C780" s="127"/>
      <c r="D780" s="127"/>
      <c r="E780" s="127"/>
      <c r="F780" s="127"/>
      <c r="G780" s="127"/>
      <c r="H780" s="127"/>
    </row>
    <row r="781" spans="1:8">
      <c r="A781" s="127"/>
      <c r="B781" s="127"/>
      <c r="C781" s="127"/>
      <c r="D781" s="127"/>
      <c r="E781" s="127"/>
      <c r="F781" s="127"/>
      <c r="G781" s="127"/>
      <c r="H781" s="127"/>
    </row>
    <row r="782" spans="1:8">
      <c r="A782" s="127"/>
      <c r="B782" s="127"/>
      <c r="C782" s="127"/>
      <c r="D782" s="127"/>
      <c r="E782" s="127"/>
      <c r="F782" s="127"/>
      <c r="G782" s="127"/>
      <c r="H782" s="127"/>
    </row>
    <row r="783" spans="1:8">
      <c r="A783" s="127"/>
      <c r="B783" s="127"/>
      <c r="C783" s="127"/>
      <c r="D783" s="127"/>
      <c r="E783" s="127"/>
      <c r="F783" s="127"/>
      <c r="G783" s="127"/>
      <c r="H783" s="127"/>
    </row>
    <row r="784" spans="1:8">
      <c r="A784" s="127"/>
      <c r="B784" s="127"/>
      <c r="C784" s="127"/>
      <c r="D784" s="127"/>
      <c r="E784" s="127"/>
      <c r="F784" s="127"/>
      <c r="G784" s="127"/>
      <c r="H784" s="127"/>
    </row>
    <row r="785" spans="1:8">
      <c r="A785" s="127"/>
      <c r="B785" s="127"/>
      <c r="C785" s="127"/>
      <c r="D785" s="127"/>
      <c r="E785" s="127"/>
      <c r="F785" s="127"/>
      <c r="G785" s="127"/>
      <c r="H785" s="127"/>
    </row>
    <row r="786" spans="1:8">
      <c r="A786" s="127"/>
      <c r="B786" s="127"/>
      <c r="C786" s="127"/>
      <c r="D786" s="127"/>
      <c r="E786" s="127"/>
      <c r="F786" s="127"/>
      <c r="G786" s="127"/>
      <c r="H786" s="127"/>
    </row>
    <row r="787" spans="1:8">
      <c r="A787" s="127"/>
      <c r="B787" s="127"/>
      <c r="C787" s="127"/>
      <c r="D787" s="127"/>
      <c r="E787" s="127"/>
      <c r="F787" s="127"/>
      <c r="G787" s="127"/>
      <c r="H787" s="127"/>
    </row>
    <row r="788" spans="1:8">
      <c r="A788" s="127"/>
      <c r="B788" s="127"/>
      <c r="C788" s="127"/>
      <c r="D788" s="127"/>
      <c r="E788" s="127"/>
      <c r="F788" s="127"/>
      <c r="G788" s="127"/>
      <c r="H788" s="127"/>
    </row>
    <row r="789" spans="1:8">
      <c r="A789" s="127"/>
      <c r="B789" s="127"/>
      <c r="C789" s="127"/>
      <c r="D789" s="127"/>
      <c r="E789" s="127"/>
      <c r="F789" s="127"/>
      <c r="G789" s="127"/>
      <c r="H789" s="127"/>
    </row>
    <row r="790" spans="1:8">
      <c r="A790" s="127"/>
      <c r="B790" s="127"/>
      <c r="C790" s="127"/>
      <c r="D790" s="127"/>
      <c r="E790" s="127"/>
      <c r="F790" s="127"/>
      <c r="G790" s="127"/>
      <c r="H790" s="127"/>
    </row>
    <row r="791" spans="1:8">
      <c r="A791" s="127"/>
      <c r="B791" s="127"/>
      <c r="C791" s="127"/>
      <c r="D791" s="127"/>
      <c r="E791" s="127"/>
      <c r="F791" s="127"/>
      <c r="G791" s="127"/>
      <c r="H791" s="127"/>
    </row>
    <row r="792" spans="1:8">
      <c r="A792" s="127"/>
      <c r="B792" s="127"/>
      <c r="C792" s="127"/>
      <c r="D792" s="127"/>
      <c r="E792" s="127"/>
      <c r="F792" s="127"/>
      <c r="G792" s="127"/>
      <c r="H792" s="127"/>
    </row>
    <row r="793" spans="1:8">
      <c r="A793" s="127"/>
      <c r="B793" s="127"/>
      <c r="C793" s="127"/>
      <c r="D793" s="127"/>
      <c r="E793" s="127"/>
      <c r="F793" s="127"/>
      <c r="G793" s="127"/>
      <c r="H793" s="127"/>
    </row>
    <row r="794" spans="1:8">
      <c r="A794" s="127"/>
      <c r="B794" s="127"/>
      <c r="C794" s="127"/>
      <c r="D794" s="127"/>
      <c r="E794" s="127"/>
      <c r="F794" s="127"/>
      <c r="G794" s="127"/>
      <c r="H794" s="127"/>
    </row>
    <row r="795" spans="1:8">
      <c r="A795" s="127"/>
      <c r="B795" s="127"/>
      <c r="C795" s="127"/>
      <c r="D795" s="127"/>
      <c r="E795" s="127"/>
      <c r="F795" s="127"/>
      <c r="G795" s="127"/>
      <c r="H795" s="127"/>
    </row>
    <row r="796" spans="1:8">
      <c r="A796" s="127"/>
      <c r="B796" s="127"/>
      <c r="C796" s="127"/>
      <c r="D796" s="127"/>
      <c r="E796" s="127"/>
      <c r="F796" s="127"/>
      <c r="G796" s="127"/>
      <c r="H796" s="127"/>
    </row>
    <row r="797" spans="1:8">
      <c r="A797" s="127"/>
      <c r="B797" s="127"/>
      <c r="C797" s="127"/>
      <c r="D797" s="127"/>
      <c r="E797" s="127"/>
      <c r="F797" s="127"/>
      <c r="G797" s="127"/>
      <c r="H797" s="127"/>
    </row>
    <row r="798" spans="1:8">
      <c r="A798" s="127"/>
      <c r="B798" s="127"/>
      <c r="C798" s="127"/>
      <c r="D798" s="127"/>
      <c r="E798" s="127"/>
      <c r="F798" s="127"/>
      <c r="G798" s="127"/>
      <c r="H798" s="127"/>
    </row>
    <row r="799" spans="1:8">
      <c r="A799" s="127"/>
      <c r="B799" s="127"/>
      <c r="C799" s="127"/>
      <c r="D799" s="127"/>
      <c r="E799" s="127"/>
      <c r="F799" s="127"/>
      <c r="G799" s="127"/>
      <c r="H799" s="127"/>
    </row>
    <row r="800" spans="1:8">
      <c r="A800" s="127"/>
      <c r="B800" s="127"/>
      <c r="C800" s="127"/>
      <c r="D800" s="127"/>
      <c r="E800" s="127"/>
      <c r="F800" s="127"/>
      <c r="G800" s="127"/>
      <c r="H800" s="127"/>
    </row>
    <row r="801" spans="1:8">
      <c r="A801" s="127"/>
      <c r="B801" s="127"/>
      <c r="C801" s="127"/>
      <c r="D801" s="127"/>
      <c r="E801" s="127"/>
      <c r="F801" s="127"/>
      <c r="G801" s="127"/>
      <c r="H801" s="127"/>
    </row>
    <row r="802" spans="1:8">
      <c r="A802" s="127"/>
      <c r="B802" s="127"/>
      <c r="C802" s="127"/>
      <c r="D802" s="127"/>
      <c r="E802" s="127"/>
      <c r="F802" s="127"/>
      <c r="G802" s="127"/>
      <c r="H802" s="127"/>
    </row>
    <row r="803" spans="1:8">
      <c r="A803" s="127"/>
      <c r="B803" s="127"/>
      <c r="C803" s="127"/>
      <c r="D803" s="127"/>
      <c r="E803" s="127"/>
      <c r="F803" s="127"/>
      <c r="G803" s="127"/>
      <c r="H803" s="127"/>
    </row>
    <row r="804" spans="1:8">
      <c r="A804" s="127"/>
      <c r="B804" s="127"/>
      <c r="C804" s="127"/>
      <c r="D804" s="127"/>
      <c r="E804" s="127"/>
      <c r="F804" s="127"/>
      <c r="G804" s="127"/>
      <c r="H804" s="127"/>
    </row>
    <row r="805" spans="1:8">
      <c r="A805" s="127"/>
      <c r="B805" s="127"/>
      <c r="C805" s="127"/>
      <c r="D805" s="127"/>
      <c r="E805" s="127"/>
      <c r="F805" s="127"/>
      <c r="G805" s="127"/>
      <c r="H805" s="127"/>
    </row>
    <row r="806" spans="1:8">
      <c r="A806" s="127"/>
      <c r="B806" s="127"/>
      <c r="C806" s="127"/>
      <c r="D806" s="127"/>
      <c r="E806" s="127"/>
      <c r="F806" s="127"/>
      <c r="G806" s="127"/>
      <c r="H806" s="127"/>
    </row>
    <row r="807" spans="1:8">
      <c r="A807" s="127"/>
      <c r="B807" s="127"/>
      <c r="C807" s="127"/>
      <c r="D807" s="127"/>
      <c r="E807" s="127"/>
      <c r="F807" s="127"/>
      <c r="G807" s="127"/>
      <c r="H807" s="127"/>
    </row>
    <row r="808" spans="1:8">
      <c r="A808" s="127"/>
      <c r="B808" s="127"/>
      <c r="C808" s="127"/>
      <c r="D808" s="127"/>
      <c r="E808" s="127"/>
      <c r="F808" s="127"/>
      <c r="G808" s="127"/>
      <c r="H808" s="127"/>
    </row>
    <row r="809" spans="1:8">
      <c r="A809" s="127"/>
      <c r="B809" s="127"/>
      <c r="C809" s="127"/>
      <c r="D809" s="127"/>
      <c r="E809" s="127"/>
      <c r="F809" s="127"/>
      <c r="G809" s="127"/>
      <c r="H809" s="127"/>
    </row>
    <row r="810" spans="1:8">
      <c r="A810" s="127"/>
      <c r="B810" s="127"/>
      <c r="C810" s="127"/>
      <c r="D810" s="127"/>
      <c r="E810" s="127"/>
      <c r="F810" s="127"/>
      <c r="G810" s="127"/>
      <c r="H810" s="127"/>
    </row>
    <row r="811" spans="1:8">
      <c r="A811" s="127"/>
      <c r="B811" s="127"/>
      <c r="C811" s="127"/>
      <c r="D811" s="127"/>
      <c r="E811" s="127"/>
      <c r="F811" s="127"/>
      <c r="G811" s="127"/>
      <c r="H811" s="127"/>
    </row>
    <row r="812" spans="1:8">
      <c r="A812" s="127"/>
      <c r="B812" s="127"/>
      <c r="C812" s="127"/>
      <c r="D812" s="127"/>
      <c r="E812" s="127"/>
      <c r="F812" s="127"/>
      <c r="G812" s="127"/>
      <c r="H812" s="127"/>
    </row>
    <row r="813" spans="1:8">
      <c r="A813" s="127"/>
      <c r="B813" s="127"/>
      <c r="C813" s="127"/>
      <c r="D813" s="127"/>
      <c r="E813" s="127"/>
      <c r="F813" s="127"/>
      <c r="G813" s="127"/>
      <c r="H813" s="127"/>
    </row>
    <row r="814" spans="1:8">
      <c r="A814" s="127"/>
      <c r="B814" s="127"/>
      <c r="C814" s="127"/>
      <c r="D814" s="127"/>
      <c r="E814" s="127"/>
      <c r="F814" s="127"/>
      <c r="G814" s="127"/>
      <c r="H814" s="127"/>
    </row>
    <row r="815" spans="1:8">
      <c r="A815" s="127"/>
      <c r="B815" s="127"/>
      <c r="C815" s="127"/>
      <c r="D815" s="127"/>
      <c r="E815" s="127"/>
      <c r="F815" s="127"/>
      <c r="G815" s="127"/>
      <c r="H815" s="127"/>
    </row>
    <row r="816" spans="1:8">
      <c r="A816" s="127"/>
      <c r="B816" s="127"/>
      <c r="C816" s="127"/>
      <c r="D816" s="127"/>
      <c r="E816" s="127"/>
      <c r="F816" s="127"/>
      <c r="G816" s="127"/>
      <c r="H816" s="127"/>
    </row>
    <row r="817" spans="1:8">
      <c r="A817" s="127"/>
      <c r="B817" s="127"/>
      <c r="C817" s="127"/>
      <c r="D817" s="127"/>
      <c r="E817" s="127"/>
      <c r="F817" s="127"/>
      <c r="G817" s="127"/>
      <c r="H817" s="127"/>
    </row>
    <row r="818" spans="1:8">
      <c r="A818" s="127"/>
      <c r="B818" s="127"/>
      <c r="C818" s="127"/>
      <c r="D818" s="127"/>
      <c r="E818" s="127"/>
      <c r="F818" s="127"/>
      <c r="G818" s="127"/>
      <c r="H818" s="127"/>
    </row>
    <row r="819" spans="1:8">
      <c r="A819" s="127"/>
      <c r="B819" s="127"/>
      <c r="C819" s="127"/>
      <c r="D819" s="127"/>
      <c r="E819" s="127"/>
      <c r="F819" s="127"/>
      <c r="G819" s="127"/>
      <c r="H819" s="127"/>
    </row>
    <row r="820" spans="1:8">
      <c r="A820" s="127"/>
      <c r="B820" s="127"/>
      <c r="C820" s="127"/>
      <c r="D820" s="127"/>
      <c r="E820" s="127"/>
      <c r="F820" s="127"/>
      <c r="G820" s="127"/>
      <c r="H820" s="127"/>
    </row>
    <row r="821" spans="1:8">
      <c r="A821" s="127"/>
      <c r="B821" s="127"/>
      <c r="C821" s="127"/>
      <c r="D821" s="127"/>
      <c r="E821" s="127"/>
      <c r="F821" s="127"/>
      <c r="G821" s="127"/>
      <c r="H821" s="127"/>
    </row>
    <row r="822" spans="1:8">
      <c r="A822" s="127"/>
      <c r="B822" s="127"/>
      <c r="C822" s="127"/>
      <c r="D822" s="127"/>
      <c r="E822" s="127"/>
      <c r="F822" s="127"/>
      <c r="G822" s="127"/>
      <c r="H822" s="127"/>
    </row>
    <row r="823" spans="1:8">
      <c r="A823" s="127"/>
      <c r="B823" s="127"/>
      <c r="C823" s="127"/>
      <c r="D823" s="127"/>
      <c r="E823" s="127"/>
      <c r="F823" s="127"/>
      <c r="G823" s="127"/>
      <c r="H823" s="127"/>
    </row>
    <row r="824" spans="1:8">
      <c r="A824" s="127"/>
      <c r="B824" s="127"/>
      <c r="C824" s="127"/>
      <c r="D824" s="127"/>
      <c r="E824" s="127"/>
      <c r="F824" s="127"/>
      <c r="G824" s="127"/>
      <c r="H824" s="127"/>
    </row>
    <row r="825" spans="1:8">
      <c r="A825" s="127"/>
      <c r="B825" s="127"/>
      <c r="C825" s="127"/>
      <c r="D825" s="127"/>
      <c r="E825" s="127"/>
      <c r="F825" s="127"/>
      <c r="G825" s="127"/>
      <c r="H825" s="127"/>
    </row>
    <row r="826" spans="1:8">
      <c r="A826" s="127"/>
      <c r="B826" s="127"/>
      <c r="C826" s="127"/>
      <c r="D826" s="127"/>
      <c r="E826" s="127"/>
      <c r="F826" s="127"/>
      <c r="G826" s="127"/>
      <c r="H826" s="127"/>
    </row>
    <row r="827" spans="1:8">
      <c r="A827" s="127"/>
      <c r="B827" s="127"/>
      <c r="C827" s="127"/>
      <c r="D827" s="127"/>
      <c r="E827" s="127"/>
      <c r="F827" s="127"/>
      <c r="G827" s="127"/>
      <c r="H827" s="127"/>
    </row>
    <row r="828" spans="1:8">
      <c r="A828" s="127"/>
      <c r="B828" s="127"/>
      <c r="C828" s="127"/>
      <c r="D828" s="127"/>
      <c r="E828" s="127"/>
      <c r="F828" s="127"/>
      <c r="G828" s="127"/>
      <c r="H828" s="127"/>
    </row>
    <row r="829" spans="1:8">
      <c r="A829" s="127"/>
      <c r="B829" s="127"/>
      <c r="C829" s="127"/>
      <c r="D829" s="127"/>
      <c r="E829" s="127"/>
      <c r="F829" s="127"/>
      <c r="G829" s="127"/>
      <c r="H829" s="127"/>
    </row>
    <row r="830" spans="1:8">
      <c r="A830" s="127"/>
      <c r="B830" s="127"/>
      <c r="C830" s="127"/>
      <c r="D830" s="127"/>
      <c r="E830" s="127"/>
      <c r="F830" s="127"/>
      <c r="G830" s="127"/>
      <c r="H830" s="127"/>
    </row>
    <row r="831" spans="1:8">
      <c r="A831" s="127"/>
      <c r="B831" s="127"/>
      <c r="C831" s="127"/>
      <c r="D831" s="127"/>
      <c r="E831" s="127"/>
      <c r="F831" s="127"/>
      <c r="G831" s="127"/>
      <c r="H831" s="127"/>
    </row>
    <row r="832" spans="1:8">
      <c r="A832" s="127"/>
      <c r="B832" s="127"/>
      <c r="C832" s="127"/>
      <c r="D832" s="127"/>
      <c r="E832" s="127"/>
      <c r="F832" s="127"/>
      <c r="G832" s="127"/>
      <c r="H832" s="127"/>
    </row>
    <row r="833" spans="1:8">
      <c r="A833" s="127"/>
      <c r="B833" s="127"/>
      <c r="C833" s="127"/>
      <c r="D833" s="127"/>
      <c r="E833" s="127"/>
      <c r="F833" s="127"/>
      <c r="G833" s="127"/>
      <c r="H833" s="127"/>
    </row>
    <row r="834" spans="1:8">
      <c r="A834" s="127"/>
      <c r="B834" s="127"/>
      <c r="C834" s="127"/>
      <c r="D834" s="127"/>
      <c r="E834" s="127"/>
      <c r="F834" s="127"/>
      <c r="G834" s="127"/>
      <c r="H834" s="127"/>
    </row>
    <row r="835" spans="1:8">
      <c r="A835" s="127"/>
      <c r="B835" s="127"/>
      <c r="C835" s="127"/>
      <c r="D835" s="127"/>
      <c r="E835" s="127"/>
      <c r="F835" s="127"/>
      <c r="G835" s="127"/>
      <c r="H835" s="127"/>
    </row>
    <row r="836" spans="1:8">
      <c r="A836" s="127"/>
      <c r="B836" s="127"/>
      <c r="C836" s="127"/>
      <c r="D836" s="127"/>
      <c r="E836" s="127"/>
      <c r="F836" s="127"/>
      <c r="G836" s="127"/>
      <c r="H836" s="127"/>
    </row>
    <row r="837" spans="1:8">
      <c r="A837" s="127"/>
      <c r="B837" s="127"/>
      <c r="C837" s="127"/>
      <c r="D837" s="127"/>
      <c r="E837" s="127"/>
      <c r="F837" s="127"/>
      <c r="G837" s="127"/>
      <c r="H837" s="127"/>
    </row>
    <row r="838" spans="1:8">
      <c r="A838" s="127"/>
      <c r="B838" s="127"/>
      <c r="C838" s="127"/>
      <c r="D838" s="127"/>
      <c r="E838" s="127"/>
      <c r="F838" s="127"/>
      <c r="G838" s="127"/>
      <c r="H838" s="127"/>
    </row>
    <row r="839" spans="1:8">
      <c r="A839" s="127"/>
      <c r="B839" s="127"/>
      <c r="C839" s="127"/>
      <c r="D839" s="127"/>
      <c r="E839" s="127"/>
      <c r="F839" s="127"/>
      <c r="G839" s="127"/>
      <c r="H839" s="127"/>
    </row>
    <row r="840" spans="1:8">
      <c r="A840" s="127"/>
      <c r="B840" s="127"/>
      <c r="C840" s="127"/>
      <c r="D840" s="127"/>
      <c r="E840" s="127"/>
      <c r="F840" s="127"/>
      <c r="G840" s="127"/>
      <c r="H840" s="127"/>
    </row>
    <row r="841" spans="1:8">
      <c r="A841" s="127"/>
      <c r="B841" s="127"/>
      <c r="C841" s="127"/>
      <c r="D841" s="127"/>
      <c r="E841" s="127"/>
      <c r="F841" s="127"/>
      <c r="G841" s="127"/>
      <c r="H841" s="127"/>
    </row>
    <row r="842" spans="1:8">
      <c r="A842" s="127"/>
      <c r="B842" s="127"/>
      <c r="C842" s="127"/>
      <c r="D842" s="127"/>
      <c r="E842" s="127"/>
      <c r="F842" s="127"/>
      <c r="G842" s="127"/>
      <c r="H842" s="127"/>
    </row>
    <row r="843" spans="1:8">
      <c r="A843" s="127"/>
      <c r="B843" s="127"/>
      <c r="C843" s="127"/>
      <c r="D843" s="127"/>
      <c r="E843" s="127"/>
      <c r="F843" s="127"/>
      <c r="G843" s="127"/>
      <c r="H843" s="127"/>
    </row>
    <row r="844" spans="1:8">
      <c r="A844" s="127"/>
      <c r="B844" s="127"/>
      <c r="C844" s="127"/>
      <c r="D844" s="127"/>
      <c r="E844" s="127"/>
      <c r="F844" s="127"/>
      <c r="G844" s="127"/>
      <c r="H844" s="127"/>
    </row>
    <row r="845" spans="1:8">
      <c r="A845" s="127"/>
      <c r="B845" s="127"/>
      <c r="C845" s="127"/>
      <c r="D845" s="127"/>
      <c r="E845" s="127"/>
      <c r="F845" s="127"/>
      <c r="G845" s="127"/>
      <c r="H845" s="127"/>
    </row>
    <row r="846" spans="1:8">
      <c r="A846" s="127"/>
      <c r="B846" s="127"/>
      <c r="C846" s="127"/>
      <c r="D846" s="127"/>
      <c r="E846" s="127"/>
      <c r="F846" s="127"/>
      <c r="G846" s="127"/>
      <c r="H846" s="127"/>
    </row>
    <row r="847" spans="1:8">
      <c r="A847" s="127"/>
      <c r="B847" s="127"/>
      <c r="C847" s="127"/>
      <c r="D847" s="127"/>
      <c r="E847" s="127"/>
      <c r="F847" s="127"/>
      <c r="G847" s="127"/>
      <c r="H847" s="127"/>
    </row>
    <row r="848" spans="1:8">
      <c r="A848" s="127"/>
      <c r="B848" s="127"/>
      <c r="C848" s="127"/>
      <c r="D848" s="127"/>
      <c r="E848" s="127"/>
      <c r="F848" s="127"/>
      <c r="G848" s="127"/>
      <c r="H848" s="127"/>
    </row>
    <row r="849" spans="1:8">
      <c r="A849" s="127"/>
      <c r="B849" s="127"/>
      <c r="C849" s="127"/>
      <c r="D849" s="127"/>
      <c r="E849" s="127"/>
      <c r="F849" s="127"/>
      <c r="G849" s="127"/>
      <c r="H849" s="127"/>
    </row>
    <row r="850" spans="1:8">
      <c r="A850" s="127"/>
      <c r="B850" s="127"/>
      <c r="C850" s="127"/>
      <c r="D850" s="127"/>
      <c r="E850" s="127"/>
      <c r="F850" s="127"/>
      <c r="G850" s="127"/>
      <c r="H850" s="127"/>
    </row>
    <row r="851" spans="1:8">
      <c r="A851" s="127"/>
      <c r="B851" s="127"/>
      <c r="C851" s="127"/>
      <c r="D851" s="127"/>
      <c r="E851" s="127"/>
      <c r="F851" s="127"/>
      <c r="G851" s="127"/>
      <c r="H851" s="127"/>
    </row>
    <row r="852" spans="1:8">
      <c r="A852" s="127"/>
      <c r="B852" s="127"/>
      <c r="C852" s="127"/>
      <c r="D852" s="127"/>
      <c r="E852" s="127"/>
      <c r="F852" s="127"/>
      <c r="G852" s="127"/>
      <c r="H852" s="127"/>
    </row>
    <row r="853" spans="1:8">
      <c r="A853" s="127"/>
      <c r="B853" s="127"/>
      <c r="C853" s="127"/>
      <c r="D853" s="127"/>
      <c r="E853" s="127"/>
      <c r="F853" s="127"/>
      <c r="G853" s="127"/>
      <c r="H853" s="127"/>
    </row>
    <row r="854" spans="1:8">
      <c r="A854" s="127"/>
      <c r="B854" s="127"/>
      <c r="C854" s="127"/>
      <c r="D854" s="127"/>
      <c r="E854" s="127"/>
      <c r="F854" s="127"/>
      <c r="G854" s="127"/>
      <c r="H854" s="127"/>
    </row>
    <row r="855" spans="1:8">
      <c r="A855" s="127"/>
      <c r="B855" s="127"/>
      <c r="C855" s="127"/>
      <c r="D855" s="127"/>
      <c r="E855" s="127"/>
      <c r="F855" s="127"/>
      <c r="G855" s="127"/>
      <c r="H855" s="127"/>
    </row>
    <row r="856" spans="1:8">
      <c r="A856" s="127"/>
      <c r="B856" s="127"/>
      <c r="C856" s="127"/>
      <c r="D856" s="127"/>
      <c r="E856" s="127"/>
      <c r="F856" s="127"/>
      <c r="G856" s="127"/>
      <c r="H856" s="127"/>
    </row>
    <row r="857" spans="1:8">
      <c r="A857" s="127"/>
      <c r="B857" s="127"/>
      <c r="C857" s="127"/>
      <c r="D857" s="127"/>
      <c r="E857" s="127"/>
      <c r="F857" s="127"/>
      <c r="G857" s="127"/>
      <c r="H857" s="127"/>
    </row>
    <row r="858" spans="1:8">
      <c r="A858" s="127"/>
      <c r="B858" s="127"/>
      <c r="C858" s="127"/>
      <c r="D858" s="127"/>
      <c r="E858" s="127"/>
      <c r="F858" s="127"/>
      <c r="G858" s="127"/>
      <c r="H858" s="127"/>
    </row>
    <row r="859" spans="1:8">
      <c r="A859" s="127"/>
      <c r="B859" s="127"/>
      <c r="C859" s="127"/>
      <c r="D859" s="127"/>
      <c r="E859" s="127"/>
      <c r="F859" s="127"/>
      <c r="G859" s="127"/>
      <c r="H859" s="127"/>
    </row>
    <row r="860" spans="1:8">
      <c r="A860" s="127"/>
      <c r="B860" s="127"/>
      <c r="C860" s="127"/>
      <c r="D860" s="127"/>
      <c r="E860" s="127"/>
      <c r="F860" s="127"/>
      <c r="G860" s="127"/>
      <c r="H860" s="127"/>
    </row>
    <row r="861" spans="1:8">
      <c r="A861" s="127"/>
      <c r="B861" s="127"/>
      <c r="C861" s="127"/>
      <c r="D861" s="127"/>
      <c r="E861" s="127"/>
      <c r="F861" s="127"/>
      <c r="G861" s="127"/>
      <c r="H861" s="127"/>
    </row>
    <row r="862" spans="1:8">
      <c r="A862" s="127"/>
      <c r="B862" s="127"/>
      <c r="C862" s="127"/>
      <c r="D862" s="127"/>
      <c r="E862" s="127"/>
      <c r="F862" s="127"/>
      <c r="G862" s="127"/>
      <c r="H862" s="127"/>
    </row>
    <row r="863" spans="1:8">
      <c r="A863" s="127"/>
      <c r="B863" s="127"/>
      <c r="C863" s="127"/>
      <c r="D863" s="127"/>
      <c r="E863" s="127"/>
      <c r="F863" s="127"/>
      <c r="G863" s="127"/>
      <c r="H863" s="127"/>
    </row>
    <row r="864" spans="1:8">
      <c r="A864" s="127"/>
      <c r="B864" s="127"/>
      <c r="C864" s="127"/>
      <c r="D864" s="127"/>
      <c r="E864" s="127"/>
      <c r="F864" s="127"/>
      <c r="G864" s="127"/>
      <c r="H864" s="127"/>
    </row>
    <row r="865" spans="1:8">
      <c r="A865" s="127"/>
      <c r="B865" s="127"/>
      <c r="C865" s="127"/>
      <c r="D865" s="127"/>
      <c r="E865" s="127"/>
      <c r="F865" s="127"/>
      <c r="G865" s="127"/>
      <c r="H865" s="127"/>
    </row>
    <row r="866" spans="1:8">
      <c r="A866" s="127"/>
      <c r="B866" s="127"/>
      <c r="C866" s="127"/>
      <c r="D866" s="127"/>
      <c r="E866" s="127"/>
      <c r="F866" s="127"/>
      <c r="G866" s="127"/>
      <c r="H866" s="127"/>
    </row>
    <row r="867" spans="1:8">
      <c r="A867" s="127"/>
      <c r="B867" s="127"/>
      <c r="C867" s="127"/>
      <c r="D867" s="127"/>
      <c r="E867" s="127"/>
      <c r="F867" s="127"/>
      <c r="G867" s="127"/>
      <c r="H867" s="127"/>
    </row>
    <row r="868" spans="1:8">
      <c r="A868" s="127"/>
      <c r="B868" s="127"/>
      <c r="C868" s="127"/>
      <c r="D868" s="127"/>
      <c r="E868" s="127"/>
      <c r="F868" s="127"/>
      <c r="G868" s="127"/>
      <c r="H868" s="127"/>
    </row>
    <row r="869" spans="1:8">
      <c r="A869" s="127"/>
      <c r="B869" s="127"/>
      <c r="C869" s="127"/>
      <c r="D869" s="127"/>
      <c r="E869" s="127"/>
      <c r="F869" s="127"/>
      <c r="G869" s="127"/>
      <c r="H869" s="127"/>
    </row>
    <row r="870" spans="1:8">
      <c r="A870" s="127"/>
      <c r="B870" s="127"/>
      <c r="C870" s="127"/>
      <c r="D870" s="127"/>
      <c r="E870" s="127"/>
      <c r="F870" s="127"/>
      <c r="G870" s="127"/>
      <c r="H870" s="127"/>
    </row>
    <row r="871" spans="1:8">
      <c r="A871" s="127"/>
      <c r="B871" s="127"/>
      <c r="C871" s="127"/>
      <c r="D871" s="127"/>
      <c r="E871" s="127"/>
      <c r="F871" s="127"/>
      <c r="G871" s="127"/>
      <c r="H871" s="127"/>
    </row>
    <row r="872" spans="1:8">
      <c r="A872" s="127"/>
      <c r="B872" s="127"/>
      <c r="C872" s="127"/>
      <c r="D872" s="127"/>
      <c r="E872" s="127"/>
      <c r="F872" s="127"/>
      <c r="G872" s="127"/>
      <c r="H872" s="127"/>
    </row>
    <row r="873" spans="1:8">
      <c r="A873" s="127"/>
      <c r="B873" s="127"/>
      <c r="C873" s="127"/>
      <c r="D873" s="127"/>
      <c r="E873" s="127"/>
      <c r="F873" s="127"/>
      <c r="G873" s="127"/>
      <c r="H873" s="127"/>
    </row>
    <row r="874" spans="1:8">
      <c r="A874" s="127"/>
      <c r="B874" s="127"/>
      <c r="C874" s="127"/>
      <c r="D874" s="127"/>
      <c r="E874" s="127"/>
      <c r="F874" s="127"/>
      <c r="G874" s="127"/>
      <c r="H874" s="127"/>
    </row>
    <row r="875" spans="1:8">
      <c r="A875" s="127"/>
      <c r="B875" s="127"/>
      <c r="C875" s="127"/>
      <c r="D875" s="127"/>
      <c r="E875" s="127"/>
      <c r="F875" s="127"/>
      <c r="G875" s="127"/>
      <c r="H875" s="127"/>
    </row>
    <row r="876" spans="1:8">
      <c r="A876" s="127"/>
      <c r="B876" s="127"/>
      <c r="C876" s="127"/>
      <c r="D876" s="127"/>
      <c r="E876" s="127"/>
      <c r="F876" s="127"/>
      <c r="G876" s="127"/>
      <c r="H876" s="127"/>
    </row>
    <row r="877" spans="1:8">
      <c r="A877" s="127"/>
      <c r="B877" s="127"/>
      <c r="C877" s="127"/>
      <c r="D877" s="127"/>
      <c r="E877" s="127"/>
      <c r="F877" s="127"/>
      <c r="G877" s="127"/>
      <c r="H877" s="127"/>
    </row>
    <row r="878" spans="1:8">
      <c r="A878" s="127"/>
      <c r="B878" s="127"/>
      <c r="C878" s="127"/>
      <c r="D878" s="127"/>
      <c r="E878" s="127"/>
      <c r="F878" s="127"/>
      <c r="G878" s="127"/>
      <c r="H878" s="127"/>
    </row>
    <row r="879" spans="1:8">
      <c r="A879" s="127"/>
      <c r="B879" s="127"/>
      <c r="C879" s="127"/>
      <c r="D879" s="127"/>
      <c r="E879" s="127"/>
      <c r="F879" s="127"/>
      <c r="G879" s="127"/>
      <c r="H879" s="127"/>
    </row>
    <row r="880" spans="1:8">
      <c r="A880" s="127"/>
      <c r="B880" s="127"/>
      <c r="C880" s="127"/>
      <c r="D880" s="127"/>
      <c r="E880" s="127"/>
      <c r="F880" s="127"/>
      <c r="G880" s="127"/>
      <c r="H880" s="127"/>
    </row>
    <row r="881" spans="1:8">
      <c r="A881" s="127"/>
      <c r="B881" s="127"/>
      <c r="C881" s="127"/>
      <c r="D881" s="127"/>
      <c r="E881" s="127"/>
      <c r="F881" s="127"/>
      <c r="G881" s="127"/>
      <c r="H881" s="127"/>
    </row>
    <row r="882" spans="1:8">
      <c r="A882" s="127"/>
      <c r="B882" s="127"/>
      <c r="C882" s="127"/>
      <c r="D882" s="127"/>
      <c r="E882" s="127"/>
      <c r="F882" s="127"/>
      <c r="G882" s="127"/>
      <c r="H882" s="127"/>
    </row>
    <row r="883" spans="1:8">
      <c r="A883" s="127"/>
      <c r="B883" s="127"/>
      <c r="C883" s="127"/>
      <c r="D883" s="127"/>
      <c r="E883" s="127"/>
      <c r="F883" s="127"/>
      <c r="G883" s="127"/>
      <c r="H883" s="127"/>
    </row>
    <row r="884" spans="1:8">
      <c r="A884" s="127"/>
      <c r="B884" s="127"/>
      <c r="C884" s="127"/>
      <c r="D884" s="127"/>
      <c r="E884" s="127"/>
      <c r="F884" s="127"/>
      <c r="G884" s="127"/>
      <c r="H884" s="127"/>
    </row>
    <row r="885" spans="1:8">
      <c r="A885" s="127"/>
      <c r="B885" s="127"/>
      <c r="C885" s="127"/>
      <c r="D885" s="127"/>
      <c r="E885" s="127"/>
      <c r="F885" s="127"/>
      <c r="G885" s="127"/>
      <c r="H885" s="127"/>
    </row>
    <row r="886" spans="1:8">
      <c r="A886" s="127"/>
      <c r="B886" s="127"/>
      <c r="C886" s="127"/>
      <c r="D886" s="127"/>
      <c r="E886" s="127"/>
      <c r="F886" s="127"/>
      <c r="G886" s="127"/>
      <c r="H886" s="127"/>
    </row>
    <row r="887" spans="1:8">
      <c r="A887" s="127"/>
      <c r="B887" s="127"/>
      <c r="C887" s="127"/>
      <c r="D887" s="127"/>
      <c r="E887" s="127"/>
      <c r="F887" s="127"/>
      <c r="G887" s="127"/>
      <c r="H887" s="127"/>
    </row>
    <row r="888" spans="1:8">
      <c r="A888" s="127"/>
      <c r="B888" s="127"/>
      <c r="C888" s="127"/>
      <c r="D888" s="127"/>
      <c r="E888" s="127"/>
      <c r="F888" s="127"/>
      <c r="G888" s="127"/>
      <c r="H888" s="127"/>
    </row>
    <row r="889" spans="1:8">
      <c r="A889" s="127"/>
      <c r="B889" s="127"/>
      <c r="C889" s="127"/>
      <c r="D889" s="127"/>
      <c r="E889" s="127"/>
      <c r="F889" s="127"/>
      <c r="G889" s="127"/>
      <c r="H889" s="127"/>
    </row>
    <row r="890" spans="1:8">
      <c r="A890" s="127"/>
      <c r="B890" s="127"/>
      <c r="C890" s="127"/>
      <c r="D890" s="127"/>
      <c r="E890" s="127"/>
      <c r="F890" s="127"/>
      <c r="G890" s="127"/>
      <c r="H890" s="127"/>
    </row>
    <row r="891" spans="1:8">
      <c r="A891" s="127"/>
      <c r="B891" s="127"/>
      <c r="C891" s="127"/>
      <c r="D891" s="127"/>
      <c r="E891" s="127"/>
      <c r="F891" s="127"/>
      <c r="G891" s="127"/>
      <c r="H891" s="127"/>
    </row>
    <row r="892" spans="1:8">
      <c r="A892" s="127"/>
      <c r="B892" s="127"/>
      <c r="C892" s="127"/>
      <c r="D892" s="127"/>
      <c r="E892" s="127"/>
      <c r="F892" s="127"/>
      <c r="G892" s="127"/>
      <c r="H892" s="127"/>
    </row>
    <row r="893" spans="1:8">
      <c r="A893" s="127"/>
      <c r="B893" s="127"/>
      <c r="C893" s="127"/>
      <c r="D893" s="127"/>
      <c r="E893" s="127"/>
      <c r="F893" s="127"/>
      <c r="G893" s="127"/>
      <c r="H893" s="127"/>
    </row>
    <row r="894" spans="1:8">
      <c r="A894" s="127"/>
      <c r="B894" s="127"/>
      <c r="C894" s="127"/>
      <c r="D894" s="127"/>
      <c r="E894" s="127"/>
      <c r="F894" s="127"/>
      <c r="G894" s="127"/>
      <c r="H894" s="127"/>
    </row>
    <row r="895" spans="1:8">
      <c r="A895" s="127"/>
      <c r="B895" s="127"/>
      <c r="C895" s="127"/>
      <c r="D895" s="127"/>
      <c r="E895" s="127"/>
      <c r="F895" s="127"/>
      <c r="G895" s="127"/>
      <c r="H895" s="127"/>
    </row>
    <row r="896" spans="1:8">
      <c r="A896" s="127"/>
      <c r="B896" s="127"/>
      <c r="C896" s="127"/>
      <c r="D896" s="127"/>
      <c r="E896" s="127"/>
      <c r="F896" s="127"/>
      <c r="G896" s="127"/>
      <c r="H896" s="127"/>
    </row>
    <row r="897" spans="1:8">
      <c r="A897" s="127"/>
      <c r="B897" s="127"/>
      <c r="C897" s="127"/>
      <c r="D897" s="127"/>
      <c r="E897" s="127"/>
      <c r="F897" s="127"/>
      <c r="G897" s="127"/>
      <c r="H897" s="127"/>
    </row>
    <row r="898" spans="1:8">
      <c r="A898" s="127"/>
      <c r="B898" s="127"/>
      <c r="C898" s="127"/>
      <c r="D898" s="127"/>
      <c r="E898" s="127"/>
      <c r="F898" s="127"/>
      <c r="G898" s="127"/>
      <c r="H898" s="127"/>
    </row>
    <row r="899" spans="1:8">
      <c r="A899" s="127"/>
      <c r="B899" s="127"/>
      <c r="C899" s="127"/>
      <c r="D899" s="127"/>
      <c r="E899" s="127"/>
      <c r="F899" s="127"/>
      <c r="G899" s="127"/>
      <c r="H899" s="127"/>
    </row>
    <row r="900" spans="1:8">
      <c r="A900" s="127"/>
      <c r="B900" s="127"/>
      <c r="C900" s="127"/>
      <c r="D900" s="127"/>
      <c r="E900" s="127"/>
      <c r="F900" s="127"/>
      <c r="G900" s="127"/>
      <c r="H900" s="127"/>
    </row>
    <row r="901" spans="1:8">
      <c r="A901" s="127"/>
      <c r="B901" s="127"/>
      <c r="C901" s="127"/>
      <c r="D901" s="127"/>
      <c r="E901" s="127"/>
      <c r="F901" s="127"/>
      <c r="G901" s="127"/>
      <c r="H901" s="127"/>
    </row>
    <row r="902" spans="1:8">
      <c r="A902" s="127"/>
      <c r="B902" s="127"/>
      <c r="C902" s="127"/>
      <c r="D902" s="127"/>
      <c r="E902" s="127"/>
      <c r="F902" s="127"/>
      <c r="G902" s="127"/>
      <c r="H902" s="127"/>
    </row>
    <row r="903" spans="1:8">
      <c r="A903" s="127"/>
      <c r="B903" s="127"/>
      <c r="C903" s="127"/>
      <c r="D903" s="127"/>
      <c r="E903" s="127"/>
      <c r="F903" s="127"/>
      <c r="G903" s="127"/>
      <c r="H903" s="127"/>
    </row>
    <row r="904" spans="1:8">
      <c r="A904" s="127"/>
      <c r="B904" s="127"/>
      <c r="C904" s="127"/>
      <c r="D904" s="127"/>
      <c r="E904" s="127"/>
      <c r="F904" s="127"/>
      <c r="G904" s="127"/>
      <c r="H904" s="127"/>
    </row>
    <row r="905" spans="1:8">
      <c r="A905" s="127"/>
      <c r="B905" s="127"/>
      <c r="C905" s="127"/>
      <c r="D905" s="127"/>
      <c r="E905" s="127"/>
      <c r="F905" s="127"/>
      <c r="G905" s="127"/>
      <c r="H905" s="127"/>
    </row>
    <row r="906" spans="1:8">
      <c r="A906" s="127"/>
      <c r="B906" s="127"/>
      <c r="C906" s="127"/>
      <c r="D906" s="127"/>
      <c r="E906" s="127"/>
      <c r="F906" s="127"/>
      <c r="G906" s="127"/>
      <c r="H906" s="127"/>
    </row>
    <row r="907" spans="1:8">
      <c r="A907" s="127"/>
      <c r="B907" s="127"/>
      <c r="C907" s="127"/>
      <c r="D907" s="127"/>
      <c r="E907" s="127"/>
      <c r="F907" s="127"/>
      <c r="G907" s="127"/>
      <c r="H907" s="127"/>
    </row>
    <row r="908" spans="1:8">
      <c r="A908" s="127"/>
      <c r="B908" s="127"/>
      <c r="C908" s="127"/>
      <c r="D908" s="127"/>
      <c r="E908" s="127"/>
      <c r="F908" s="127"/>
      <c r="G908" s="127"/>
      <c r="H908" s="127"/>
    </row>
    <row r="909" spans="1:8">
      <c r="A909" s="127"/>
      <c r="B909" s="127"/>
      <c r="C909" s="127"/>
      <c r="D909" s="127"/>
      <c r="E909" s="127"/>
      <c r="F909" s="127"/>
      <c r="G909" s="127"/>
      <c r="H909" s="127"/>
    </row>
    <row r="910" spans="1:8">
      <c r="A910" s="127"/>
      <c r="B910" s="127"/>
      <c r="C910" s="127"/>
      <c r="D910" s="127"/>
      <c r="E910" s="127"/>
      <c r="F910" s="127"/>
      <c r="G910" s="127"/>
      <c r="H910" s="127"/>
    </row>
    <row r="911" spans="1:8">
      <c r="A911" s="127"/>
      <c r="B911" s="127"/>
      <c r="C911" s="127"/>
      <c r="D911" s="127"/>
      <c r="E911" s="127"/>
      <c r="F911" s="127"/>
      <c r="G911" s="127"/>
      <c r="H911" s="127"/>
    </row>
    <row r="912" spans="1:8">
      <c r="A912" s="127"/>
      <c r="B912" s="127"/>
      <c r="C912" s="127"/>
      <c r="D912" s="127"/>
      <c r="E912" s="127"/>
      <c r="F912" s="127"/>
      <c r="G912" s="127"/>
      <c r="H912" s="127"/>
    </row>
    <row r="913" spans="1:8">
      <c r="A913" s="127"/>
      <c r="B913" s="127"/>
      <c r="C913" s="127"/>
      <c r="D913" s="127"/>
      <c r="E913" s="127"/>
      <c r="F913" s="127"/>
      <c r="G913" s="127"/>
      <c r="H913" s="127"/>
    </row>
    <row r="914" spans="1:8">
      <c r="A914" s="127"/>
      <c r="B914" s="127"/>
      <c r="C914" s="127"/>
      <c r="D914" s="127"/>
      <c r="E914" s="127"/>
      <c r="F914" s="127"/>
      <c r="G914" s="127"/>
      <c r="H914" s="127"/>
    </row>
    <row r="915" spans="1:8">
      <c r="A915" s="127"/>
      <c r="B915" s="127"/>
      <c r="C915" s="127"/>
      <c r="D915" s="127"/>
      <c r="E915" s="127"/>
      <c r="F915" s="127"/>
      <c r="G915" s="127"/>
      <c r="H915" s="127"/>
    </row>
    <row r="916" spans="1:8">
      <c r="A916" s="127"/>
      <c r="B916" s="127"/>
      <c r="C916" s="127"/>
      <c r="D916" s="127"/>
      <c r="E916" s="127"/>
      <c r="F916" s="127"/>
      <c r="G916" s="127"/>
      <c r="H916" s="127"/>
    </row>
    <row r="917" spans="1:8">
      <c r="A917" s="127"/>
      <c r="B917" s="127"/>
      <c r="C917" s="127"/>
      <c r="D917" s="127"/>
      <c r="E917" s="127"/>
      <c r="F917" s="127"/>
      <c r="G917" s="127"/>
      <c r="H917" s="127"/>
    </row>
    <row r="918" spans="1:8">
      <c r="A918" s="127"/>
      <c r="B918" s="127"/>
      <c r="C918" s="127"/>
      <c r="D918" s="127"/>
      <c r="E918" s="127"/>
      <c r="F918" s="127"/>
      <c r="G918" s="127"/>
      <c r="H918" s="127"/>
    </row>
    <row r="919" spans="1:8">
      <c r="A919" s="127"/>
      <c r="B919" s="127"/>
      <c r="C919" s="127"/>
      <c r="D919" s="127"/>
      <c r="E919" s="127"/>
      <c r="F919" s="127"/>
      <c r="G919" s="127"/>
      <c r="H919" s="127"/>
    </row>
    <row r="920" spans="1:8">
      <c r="A920" s="127"/>
      <c r="B920" s="127"/>
      <c r="C920" s="127"/>
      <c r="D920" s="127"/>
      <c r="E920" s="127"/>
      <c r="F920" s="127"/>
      <c r="G920" s="127"/>
      <c r="H920" s="127"/>
    </row>
    <row r="921" spans="1:8">
      <c r="A921" s="127"/>
      <c r="B921" s="127"/>
      <c r="C921" s="127"/>
      <c r="D921" s="127"/>
      <c r="E921" s="127"/>
      <c r="F921" s="127"/>
      <c r="G921" s="127"/>
      <c r="H921" s="127"/>
    </row>
    <row r="922" spans="1:8">
      <c r="A922" s="127"/>
      <c r="B922" s="127"/>
      <c r="C922" s="127"/>
      <c r="D922" s="127"/>
      <c r="E922" s="127"/>
      <c r="F922" s="127"/>
      <c r="G922" s="127"/>
      <c r="H922" s="127"/>
    </row>
    <row r="923" spans="1:8">
      <c r="A923" s="127"/>
      <c r="B923" s="127"/>
      <c r="C923" s="127"/>
      <c r="D923" s="127"/>
      <c r="E923" s="127"/>
      <c r="F923" s="127"/>
      <c r="G923" s="127"/>
      <c r="H923" s="127"/>
    </row>
    <row r="924" spans="1:8">
      <c r="A924" s="127"/>
      <c r="B924" s="127"/>
      <c r="C924" s="127"/>
      <c r="D924" s="127"/>
      <c r="E924" s="127"/>
      <c r="F924" s="127"/>
      <c r="G924" s="127"/>
      <c r="H924" s="127"/>
    </row>
    <row r="925" spans="1:8">
      <c r="A925" s="127"/>
      <c r="B925" s="127"/>
      <c r="C925" s="127"/>
      <c r="D925" s="127"/>
      <c r="E925" s="127"/>
      <c r="F925" s="127"/>
      <c r="G925" s="127"/>
      <c r="H925" s="127"/>
    </row>
    <row r="926" spans="1:8">
      <c r="A926" s="127"/>
      <c r="B926" s="127"/>
      <c r="C926" s="127"/>
      <c r="D926" s="127"/>
      <c r="E926" s="127"/>
      <c r="F926" s="127"/>
      <c r="G926" s="127"/>
      <c r="H926" s="127"/>
    </row>
    <row r="927" spans="1:8">
      <c r="A927" s="127"/>
      <c r="B927" s="127"/>
      <c r="C927" s="127"/>
      <c r="D927" s="127"/>
      <c r="E927" s="127"/>
      <c r="F927" s="127"/>
      <c r="G927" s="127"/>
      <c r="H927" s="127"/>
    </row>
    <row r="928" spans="1:8">
      <c r="A928" s="127"/>
      <c r="B928" s="127"/>
      <c r="C928" s="127"/>
      <c r="D928" s="127"/>
      <c r="E928" s="127"/>
      <c r="F928" s="127"/>
      <c r="G928" s="127"/>
      <c r="H928" s="127"/>
    </row>
    <row r="929" spans="1:8">
      <c r="A929" s="127"/>
      <c r="B929" s="127"/>
      <c r="C929" s="127"/>
      <c r="D929" s="127"/>
      <c r="E929" s="127"/>
      <c r="F929" s="127"/>
      <c r="G929" s="127"/>
      <c r="H929" s="127"/>
    </row>
    <row r="930" spans="1:8">
      <c r="A930" s="127"/>
      <c r="B930" s="127"/>
      <c r="C930" s="127"/>
      <c r="D930" s="127"/>
      <c r="E930" s="127"/>
      <c r="F930" s="127"/>
      <c r="G930" s="127"/>
      <c r="H930" s="127"/>
    </row>
    <row r="931" spans="1:8">
      <c r="A931" s="127"/>
      <c r="B931" s="127"/>
      <c r="C931" s="127"/>
      <c r="D931" s="127"/>
      <c r="E931" s="127"/>
      <c r="F931" s="127"/>
      <c r="G931" s="127"/>
      <c r="H931" s="127"/>
    </row>
    <row r="932" spans="1:8">
      <c r="A932" s="127"/>
      <c r="B932" s="127"/>
      <c r="C932" s="127"/>
      <c r="D932" s="127"/>
      <c r="E932" s="127"/>
      <c r="F932" s="127"/>
      <c r="G932" s="127"/>
      <c r="H932" s="127"/>
    </row>
    <row r="933" spans="1:8">
      <c r="A933" s="127"/>
      <c r="B933" s="127"/>
      <c r="C933" s="127"/>
      <c r="D933" s="127"/>
      <c r="E933" s="127"/>
      <c r="F933" s="127"/>
      <c r="G933" s="127"/>
      <c r="H933" s="127"/>
    </row>
    <row r="934" spans="1:8">
      <c r="A934" s="127"/>
      <c r="B934" s="127"/>
      <c r="C934" s="127"/>
      <c r="D934" s="127"/>
      <c r="E934" s="127"/>
      <c r="F934" s="127"/>
      <c r="G934" s="127"/>
      <c r="H934" s="127"/>
    </row>
    <row r="935" spans="1:8">
      <c r="A935" s="127"/>
      <c r="B935" s="127"/>
      <c r="C935" s="127"/>
      <c r="D935" s="127"/>
      <c r="E935" s="127"/>
      <c r="F935" s="127"/>
      <c r="G935" s="127"/>
      <c r="H935" s="127"/>
    </row>
    <row r="936" spans="1:8">
      <c r="A936" s="127"/>
      <c r="B936" s="127"/>
      <c r="C936" s="127"/>
      <c r="D936" s="127"/>
      <c r="E936" s="127"/>
      <c r="F936" s="127"/>
      <c r="G936" s="127"/>
      <c r="H936" s="127"/>
    </row>
    <row r="937" spans="1:8">
      <c r="A937" s="127"/>
      <c r="B937" s="127"/>
      <c r="C937" s="127"/>
      <c r="D937" s="127"/>
      <c r="E937" s="127"/>
      <c r="F937" s="127"/>
      <c r="G937" s="127"/>
      <c r="H937" s="127"/>
    </row>
    <row r="938" spans="1:8">
      <c r="A938" s="127"/>
      <c r="B938" s="127"/>
      <c r="C938" s="127"/>
      <c r="D938" s="127"/>
      <c r="E938" s="127"/>
      <c r="F938" s="127"/>
      <c r="G938" s="127"/>
      <c r="H938" s="127"/>
    </row>
    <row r="939" spans="1:8">
      <c r="A939" s="127"/>
      <c r="B939" s="127"/>
      <c r="C939" s="127"/>
      <c r="D939" s="127"/>
      <c r="E939" s="127"/>
      <c r="F939" s="127"/>
      <c r="G939" s="127"/>
      <c r="H939" s="127"/>
    </row>
    <row r="940" spans="1:8">
      <c r="A940" s="127"/>
      <c r="B940" s="127"/>
      <c r="C940" s="127"/>
      <c r="D940" s="127"/>
      <c r="E940" s="127"/>
      <c r="F940" s="127"/>
      <c r="G940" s="127"/>
      <c r="H940" s="127"/>
    </row>
    <row r="941" spans="1:8">
      <c r="A941" s="127"/>
      <c r="B941" s="127"/>
      <c r="C941" s="127"/>
      <c r="D941" s="127"/>
      <c r="E941" s="127"/>
      <c r="F941" s="127"/>
      <c r="G941" s="127"/>
      <c r="H941" s="127"/>
    </row>
    <row r="942" spans="1:8">
      <c r="A942" s="127"/>
      <c r="B942" s="127"/>
      <c r="C942" s="127"/>
      <c r="D942" s="127"/>
      <c r="E942" s="127"/>
      <c r="F942" s="127"/>
      <c r="G942" s="127"/>
      <c r="H942" s="127"/>
    </row>
    <row r="943" spans="1:8">
      <c r="A943" s="127"/>
      <c r="B943" s="127"/>
      <c r="C943" s="127"/>
      <c r="D943" s="127"/>
      <c r="E943" s="127"/>
      <c r="F943" s="127"/>
      <c r="G943" s="127"/>
      <c r="H943" s="127"/>
    </row>
    <row r="944" spans="1:8">
      <c r="A944" s="127"/>
      <c r="B944" s="127"/>
      <c r="C944" s="127"/>
      <c r="D944" s="127"/>
      <c r="E944" s="127"/>
      <c r="F944" s="127"/>
      <c r="G944" s="127"/>
      <c r="H944" s="127"/>
    </row>
    <row r="945" spans="1:8">
      <c r="A945" s="127"/>
      <c r="B945" s="127"/>
      <c r="C945" s="127"/>
      <c r="D945" s="127"/>
      <c r="E945" s="127"/>
      <c r="F945" s="127"/>
      <c r="G945" s="127"/>
      <c r="H945" s="127"/>
    </row>
    <row r="946" spans="1:8">
      <c r="A946" s="127"/>
      <c r="B946" s="127"/>
      <c r="C946" s="127"/>
      <c r="D946" s="127"/>
      <c r="E946" s="127"/>
      <c r="F946" s="127"/>
      <c r="G946" s="127"/>
      <c r="H946" s="127"/>
    </row>
    <row r="947" spans="1:8">
      <c r="A947" s="127"/>
      <c r="B947" s="127"/>
      <c r="C947" s="127"/>
      <c r="D947" s="127"/>
      <c r="E947" s="127"/>
      <c r="F947" s="127"/>
      <c r="G947" s="127"/>
      <c r="H947" s="127"/>
    </row>
    <row r="948" spans="1:8">
      <c r="A948" s="127"/>
      <c r="B948" s="127"/>
      <c r="C948" s="127"/>
      <c r="D948" s="127"/>
      <c r="E948" s="127"/>
      <c r="F948" s="127"/>
      <c r="G948" s="127"/>
      <c r="H948" s="127"/>
    </row>
    <row r="949" spans="1:8">
      <c r="A949" s="127"/>
      <c r="B949" s="127"/>
      <c r="C949" s="127"/>
      <c r="D949" s="127"/>
      <c r="E949" s="127"/>
      <c r="F949" s="127"/>
      <c r="G949" s="127"/>
      <c r="H949" s="127"/>
    </row>
    <row r="950" spans="1:8">
      <c r="A950" s="127"/>
      <c r="B950" s="127"/>
      <c r="C950" s="127"/>
      <c r="D950" s="127"/>
      <c r="E950" s="127"/>
      <c r="F950" s="127"/>
      <c r="G950" s="127"/>
      <c r="H950" s="127"/>
    </row>
    <row r="951" spans="1:8">
      <c r="A951" s="127"/>
      <c r="B951" s="127"/>
      <c r="C951" s="127"/>
      <c r="D951" s="127"/>
      <c r="E951" s="127"/>
      <c r="F951" s="127"/>
      <c r="G951" s="127"/>
      <c r="H951" s="127"/>
    </row>
    <row r="952" spans="1:8">
      <c r="A952" s="127"/>
      <c r="B952" s="127"/>
      <c r="C952" s="127"/>
      <c r="D952" s="127"/>
      <c r="E952" s="127"/>
      <c r="F952" s="127"/>
      <c r="G952" s="127"/>
      <c r="H952" s="127"/>
    </row>
    <row r="953" spans="1:8">
      <c r="A953" s="127"/>
      <c r="B953" s="127"/>
      <c r="C953" s="127"/>
      <c r="D953" s="127"/>
      <c r="E953" s="127"/>
      <c r="F953" s="127"/>
      <c r="G953" s="127"/>
      <c r="H953" s="127"/>
    </row>
    <row r="954" spans="1:8">
      <c r="A954" s="127"/>
      <c r="B954" s="127"/>
      <c r="C954" s="127"/>
      <c r="D954" s="127"/>
      <c r="E954" s="127"/>
      <c r="F954" s="127"/>
      <c r="G954" s="127"/>
      <c r="H954" s="127"/>
    </row>
    <row r="955" spans="1:8">
      <c r="A955" s="127"/>
      <c r="B955" s="127"/>
      <c r="C955" s="127"/>
      <c r="D955" s="127"/>
      <c r="E955" s="127"/>
      <c r="F955" s="127"/>
      <c r="G955" s="127"/>
      <c r="H955" s="127"/>
    </row>
    <row r="956" spans="1:8">
      <c r="A956" s="127"/>
      <c r="B956" s="127"/>
      <c r="C956" s="127"/>
      <c r="D956" s="127"/>
      <c r="E956" s="127"/>
      <c r="F956" s="127"/>
      <c r="G956" s="127"/>
      <c r="H956" s="127"/>
    </row>
    <row r="957" spans="1:8">
      <c r="A957" s="127"/>
      <c r="B957" s="127"/>
      <c r="C957" s="127"/>
      <c r="D957" s="127"/>
      <c r="E957" s="127"/>
      <c r="F957" s="127"/>
      <c r="G957" s="127"/>
      <c r="H957" s="127"/>
    </row>
    <row r="958" spans="1:8">
      <c r="A958" s="127"/>
      <c r="B958" s="127"/>
      <c r="C958" s="127"/>
      <c r="D958" s="127"/>
      <c r="E958" s="127"/>
      <c r="F958" s="127"/>
      <c r="G958" s="127"/>
      <c r="H958" s="127"/>
    </row>
    <row r="959" spans="1:8">
      <c r="A959" s="127"/>
      <c r="B959" s="127"/>
      <c r="C959" s="127"/>
      <c r="D959" s="127"/>
      <c r="E959" s="127"/>
      <c r="F959" s="127"/>
      <c r="G959" s="127"/>
      <c r="H959" s="127"/>
    </row>
    <row r="960" spans="1:8">
      <c r="A960" s="127"/>
      <c r="B960" s="127"/>
      <c r="C960" s="127"/>
      <c r="D960" s="127"/>
      <c r="E960" s="127"/>
      <c r="F960" s="127"/>
      <c r="G960" s="127"/>
      <c r="H960" s="127"/>
    </row>
    <row r="961" spans="1:8">
      <c r="A961" s="127"/>
      <c r="B961" s="127"/>
      <c r="C961" s="127"/>
      <c r="D961" s="127"/>
      <c r="E961" s="127"/>
      <c r="F961" s="127"/>
      <c r="G961" s="127"/>
      <c r="H961" s="127"/>
    </row>
    <row r="962" spans="1:8">
      <c r="A962" s="127"/>
      <c r="B962" s="127"/>
      <c r="C962" s="127"/>
      <c r="D962" s="127"/>
      <c r="E962" s="127"/>
      <c r="F962" s="127"/>
      <c r="G962" s="127"/>
      <c r="H962" s="127"/>
    </row>
    <row r="963" spans="1:8">
      <c r="A963" s="127"/>
      <c r="B963" s="127"/>
      <c r="C963" s="127"/>
      <c r="D963" s="127"/>
      <c r="E963" s="127"/>
      <c r="F963" s="127"/>
      <c r="G963" s="127"/>
      <c r="H963" s="127"/>
    </row>
    <row r="964" spans="1:8">
      <c r="A964" s="127"/>
      <c r="B964" s="127"/>
      <c r="C964" s="127"/>
      <c r="D964" s="127"/>
      <c r="E964" s="127"/>
      <c r="F964" s="127"/>
      <c r="G964" s="127"/>
      <c r="H964" s="127"/>
    </row>
    <row r="965" spans="1:8">
      <c r="A965" s="127"/>
      <c r="B965" s="127"/>
      <c r="C965" s="127"/>
      <c r="D965" s="127"/>
      <c r="E965" s="127"/>
      <c r="F965" s="127"/>
      <c r="G965" s="127"/>
      <c r="H965" s="127"/>
    </row>
    <row r="966" spans="1:8">
      <c r="A966" s="127"/>
      <c r="B966" s="127"/>
      <c r="C966" s="127"/>
      <c r="D966" s="127"/>
      <c r="E966" s="127"/>
      <c r="F966" s="127"/>
      <c r="G966" s="127"/>
      <c r="H966" s="127"/>
    </row>
    <row r="967" spans="1:8">
      <c r="A967" s="127"/>
      <c r="B967" s="127"/>
      <c r="C967" s="127"/>
      <c r="D967" s="127"/>
      <c r="E967" s="127"/>
      <c r="F967" s="127"/>
      <c r="G967" s="127"/>
      <c r="H967" s="127"/>
    </row>
    <row r="968" spans="1:8">
      <c r="A968" s="127"/>
      <c r="B968" s="127"/>
      <c r="C968" s="127"/>
      <c r="D968" s="127"/>
      <c r="E968" s="127"/>
      <c r="F968" s="127"/>
      <c r="G968" s="127"/>
      <c r="H968" s="127"/>
    </row>
    <row r="969" spans="1:8">
      <c r="A969" s="127"/>
      <c r="B969" s="127"/>
      <c r="C969" s="127"/>
      <c r="D969" s="127"/>
      <c r="E969" s="127"/>
      <c r="F969" s="127"/>
      <c r="G969" s="127"/>
      <c r="H969" s="127"/>
    </row>
    <row r="970" spans="1:8">
      <c r="A970" s="127"/>
      <c r="B970" s="127"/>
      <c r="C970" s="127"/>
      <c r="D970" s="127"/>
      <c r="E970" s="127"/>
      <c r="F970" s="127"/>
      <c r="G970" s="127"/>
      <c r="H970" s="127"/>
    </row>
    <row r="971" spans="1:8">
      <c r="A971" s="127"/>
      <c r="B971" s="127"/>
      <c r="C971" s="127"/>
      <c r="D971" s="127"/>
      <c r="E971" s="127"/>
      <c r="F971" s="127"/>
      <c r="G971" s="127"/>
      <c r="H971" s="127"/>
    </row>
    <row r="972" spans="1:8">
      <c r="A972" s="127"/>
      <c r="B972" s="127"/>
      <c r="C972" s="127"/>
      <c r="D972" s="127"/>
      <c r="E972" s="127"/>
      <c r="F972" s="127"/>
      <c r="G972" s="127"/>
      <c r="H972" s="127"/>
    </row>
    <row r="973" spans="1:8">
      <c r="A973" s="127"/>
      <c r="B973" s="127"/>
      <c r="C973" s="127"/>
      <c r="D973" s="127"/>
      <c r="E973" s="127"/>
      <c r="F973" s="127"/>
      <c r="G973" s="127"/>
      <c r="H973" s="127"/>
    </row>
    <row r="974" spans="1:8">
      <c r="A974" s="127"/>
      <c r="B974" s="127"/>
      <c r="C974" s="127"/>
      <c r="D974" s="127"/>
      <c r="E974" s="127"/>
      <c r="F974" s="127"/>
      <c r="G974" s="127"/>
      <c r="H974" s="127"/>
    </row>
    <row r="975" spans="1:8">
      <c r="A975" s="127"/>
      <c r="B975" s="127"/>
      <c r="C975" s="127"/>
      <c r="D975" s="127"/>
      <c r="E975" s="127"/>
      <c r="F975" s="127"/>
      <c r="G975" s="127"/>
      <c r="H975" s="127"/>
    </row>
    <row r="976" spans="1:8">
      <c r="A976" s="127"/>
      <c r="B976" s="127"/>
      <c r="C976" s="127"/>
      <c r="D976" s="127"/>
      <c r="E976" s="127"/>
      <c r="F976" s="127"/>
      <c r="G976" s="127"/>
      <c r="H976" s="127"/>
    </row>
    <row r="977" spans="1:8">
      <c r="A977" s="127"/>
      <c r="B977" s="127"/>
      <c r="C977" s="127"/>
      <c r="D977" s="127"/>
      <c r="E977" s="127"/>
      <c r="F977" s="127"/>
      <c r="G977" s="127"/>
      <c r="H977" s="127"/>
    </row>
    <row r="978" spans="1:8">
      <c r="A978" s="127"/>
      <c r="B978" s="127"/>
      <c r="C978" s="127"/>
      <c r="D978" s="127"/>
      <c r="E978" s="127"/>
      <c r="F978" s="127"/>
      <c r="G978" s="127"/>
      <c r="H978" s="127"/>
    </row>
    <row r="979" spans="1:8">
      <c r="A979" s="127"/>
      <c r="B979" s="127"/>
      <c r="C979" s="127"/>
      <c r="D979" s="127"/>
      <c r="E979" s="127"/>
      <c r="F979" s="127"/>
      <c r="G979" s="127"/>
      <c r="H979" s="127"/>
    </row>
    <row r="980" spans="1:8">
      <c r="A980" s="127"/>
      <c r="B980" s="127"/>
      <c r="C980" s="127"/>
      <c r="D980" s="127"/>
      <c r="E980" s="127"/>
      <c r="F980" s="127"/>
      <c r="G980" s="127"/>
      <c r="H980" s="127"/>
    </row>
    <row r="981" spans="1:8">
      <c r="A981" s="127"/>
      <c r="B981" s="127"/>
      <c r="C981" s="127"/>
      <c r="D981" s="127"/>
      <c r="E981" s="127"/>
      <c r="F981" s="127"/>
      <c r="G981" s="127"/>
      <c r="H981" s="127"/>
    </row>
    <row r="982" spans="1:8">
      <c r="A982" s="127"/>
      <c r="B982" s="127"/>
      <c r="C982" s="127"/>
      <c r="D982" s="127"/>
      <c r="E982" s="127"/>
      <c r="F982" s="127"/>
      <c r="G982" s="127"/>
      <c r="H982" s="127"/>
    </row>
    <row r="983" spans="1:8">
      <c r="A983" s="127"/>
      <c r="B983" s="127"/>
      <c r="C983" s="127"/>
      <c r="D983" s="127"/>
      <c r="E983" s="127"/>
      <c r="F983" s="127"/>
      <c r="G983" s="127"/>
      <c r="H983" s="127"/>
    </row>
    <row r="984" spans="1:8">
      <c r="A984" s="127"/>
      <c r="B984" s="127"/>
      <c r="C984" s="127"/>
      <c r="D984" s="127"/>
      <c r="E984" s="127"/>
      <c r="F984" s="127"/>
      <c r="G984" s="127"/>
      <c r="H984" s="127"/>
    </row>
    <row r="985" spans="1:8">
      <c r="A985" s="127"/>
      <c r="B985" s="127"/>
      <c r="C985" s="127"/>
      <c r="D985" s="127"/>
      <c r="E985" s="127"/>
      <c r="F985" s="127"/>
      <c r="G985" s="127"/>
      <c r="H985" s="127"/>
    </row>
    <row r="986" spans="1:8">
      <c r="A986" s="127"/>
      <c r="B986" s="127"/>
      <c r="C986" s="127"/>
      <c r="D986" s="127"/>
      <c r="E986" s="127"/>
      <c r="F986" s="127"/>
      <c r="G986" s="127"/>
      <c r="H986" s="127"/>
    </row>
    <row r="987" spans="1:8">
      <c r="A987" s="127"/>
      <c r="B987" s="127"/>
      <c r="C987" s="127"/>
      <c r="D987" s="127"/>
      <c r="E987" s="127"/>
      <c r="F987" s="127"/>
      <c r="G987" s="127"/>
      <c r="H987" s="127"/>
    </row>
    <row r="988" spans="1:8">
      <c r="A988" s="127"/>
      <c r="B988" s="127"/>
      <c r="C988" s="127"/>
      <c r="D988" s="127"/>
      <c r="E988" s="127"/>
      <c r="F988" s="127"/>
      <c r="G988" s="127"/>
      <c r="H988" s="127"/>
    </row>
    <row r="989" spans="1:8">
      <c r="A989" s="127"/>
      <c r="B989" s="127"/>
      <c r="C989" s="127"/>
      <c r="D989" s="127"/>
      <c r="E989" s="127"/>
      <c r="F989" s="127"/>
      <c r="G989" s="127"/>
      <c r="H989" s="127"/>
    </row>
    <row r="990" spans="1:8">
      <c r="A990" s="127"/>
      <c r="B990" s="127"/>
      <c r="C990" s="127"/>
      <c r="D990" s="127"/>
      <c r="E990" s="127"/>
      <c r="F990" s="127"/>
      <c r="G990" s="127"/>
      <c r="H990" s="127"/>
    </row>
    <row r="991" spans="1:8">
      <c r="A991" s="127"/>
      <c r="B991" s="127"/>
      <c r="C991" s="127"/>
      <c r="D991" s="127"/>
      <c r="E991" s="127"/>
      <c r="F991" s="127"/>
      <c r="G991" s="127"/>
      <c r="H991" s="127"/>
    </row>
    <row r="992" spans="1:8">
      <c r="A992" s="127"/>
      <c r="B992" s="127"/>
      <c r="C992" s="127"/>
      <c r="D992" s="127"/>
      <c r="E992" s="127"/>
      <c r="F992" s="127"/>
      <c r="G992" s="127"/>
      <c r="H992" s="127"/>
    </row>
    <row r="993" spans="1:8">
      <c r="A993" s="127"/>
      <c r="B993" s="127"/>
      <c r="C993" s="127"/>
      <c r="D993" s="127"/>
      <c r="E993" s="127"/>
      <c r="F993" s="127"/>
      <c r="G993" s="127"/>
      <c r="H993" s="127"/>
    </row>
    <row r="994" spans="1:8">
      <c r="A994" s="127"/>
      <c r="B994" s="127"/>
      <c r="C994" s="127"/>
      <c r="D994" s="127"/>
      <c r="E994" s="127"/>
      <c r="F994" s="127"/>
      <c r="G994" s="127"/>
      <c r="H994" s="127"/>
    </row>
    <row r="995" spans="1:8">
      <c r="A995" s="127"/>
      <c r="B995" s="127"/>
      <c r="C995" s="127"/>
      <c r="D995" s="127"/>
      <c r="E995" s="127"/>
      <c r="F995" s="127"/>
      <c r="G995" s="127"/>
      <c r="H995" s="127"/>
    </row>
    <row r="996" spans="1:8">
      <c r="A996" s="127"/>
      <c r="B996" s="127"/>
      <c r="C996" s="127"/>
      <c r="D996" s="127"/>
      <c r="E996" s="127"/>
      <c r="F996" s="127"/>
      <c r="G996" s="127"/>
      <c r="H996" s="127"/>
    </row>
    <row r="997" spans="1:8">
      <c r="A997" s="127"/>
      <c r="B997" s="127"/>
      <c r="C997" s="127"/>
      <c r="D997" s="127"/>
      <c r="E997" s="127"/>
      <c r="F997" s="127"/>
      <c r="G997" s="127"/>
      <c r="H997" s="127"/>
    </row>
    <row r="998" spans="1:8">
      <c r="A998" s="127"/>
      <c r="B998" s="127"/>
      <c r="C998" s="127"/>
      <c r="D998" s="127"/>
      <c r="E998" s="127"/>
      <c r="F998" s="127"/>
      <c r="G998" s="127"/>
      <c r="H998" s="127"/>
    </row>
    <row r="999" spans="1:8">
      <c r="A999" s="127"/>
      <c r="B999" s="127"/>
      <c r="C999" s="127"/>
      <c r="D999" s="127"/>
      <c r="E999" s="127"/>
      <c r="F999" s="127"/>
      <c r="G999" s="127"/>
      <c r="H999" s="127"/>
    </row>
    <row r="1000" spans="1:8">
      <c r="A1000" s="127"/>
      <c r="B1000" s="127"/>
      <c r="C1000" s="127"/>
      <c r="D1000" s="127"/>
      <c r="E1000" s="127"/>
      <c r="F1000" s="127"/>
      <c r="G1000" s="127"/>
      <c r="H1000" s="127"/>
    </row>
    <row r="1001" spans="1:8">
      <c r="A1001" s="127"/>
      <c r="B1001" s="127"/>
      <c r="C1001" s="127"/>
      <c r="D1001" s="127"/>
      <c r="E1001" s="127"/>
      <c r="F1001" s="127"/>
      <c r="G1001" s="127"/>
      <c r="H1001" s="127"/>
    </row>
    <row r="1002" spans="1:8">
      <c r="A1002" s="127"/>
      <c r="B1002" s="127"/>
      <c r="C1002" s="127"/>
      <c r="D1002" s="127"/>
      <c r="E1002" s="127"/>
      <c r="F1002" s="127"/>
      <c r="G1002" s="127"/>
      <c r="H1002" s="127"/>
    </row>
    <row r="1003" spans="1:8">
      <c r="A1003" s="127"/>
      <c r="B1003" s="127"/>
      <c r="C1003" s="127"/>
      <c r="D1003" s="127"/>
      <c r="E1003" s="127"/>
      <c r="F1003" s="127"/>
      <c r="G1003" s="127"/>
      <c r="H1003" s="127"/>
    </row>
    <row r="1004" spans="1:8">
      <c r="A1004" s="127"/>
      <c r="B1004" s="127"/>
      <c r="C1004" s="127"/>
      <c r="D1004" s="127"/>
      <c r="E1004" s="127"/>
      <c r="F1004" s="127"/>
      <c r="G1004" s="127"/>
      <c r="H1004" s="127"/>
    </row>
    <row r="1005" spans="1:8">
      <c r="A1005" s="127"/>
      <c r="B1005" s="127"/>
      <c r="C1005" s="127"/>
      <c r="D1005" s="127"/>
      <c r="E1005" s="127"/>
      <c r="F1005" s="127"/>
      <c r="G1005" s="127"/>
      <c r="H1005" s="127"/>
    </row>
    <row r="1006" spans="1:8">
      <c r="A1006" s="127"/>
      <c r="B1006" s="127"/>
      <c r="C1006" s="127"/>
      <c r="D1006" s="127"/>
      <c r="E1006" s="127"/>
      <c r="F1006" s="127"/>
      <c r="G1006" s="127"/>
      <c r="H1006" s="127"/>
    </row>
    <row r="1007" spans="1:8">
      <c r="A1007" s="127"/>
      <c r="B1007" s="127"/>
      <c r="C1007" s="127"/>
      <c r="D1007" s="127"/>
      <c r="E1007" s="127"/>
      <c r="F1007" s="127"/>
      <c r="G1007" s="127"/>
      <c r="H1007" s="127"/>
    </row>
    <row r="1008" spans="1:8">
      <c r="A1008" s="127"/>
      <c r="B1008" s="127"/>
      <c r="C1008" s="127"/>
      <c r="D1008" s="127"/>
      <c r="E1008" s="127"/>
      <c r="F1008" s="127"/>
      <c r="G1008" s="127"/>
      <c r="H1008" s="127"/>
    </row>
    <row r="1009" spans="1:8">
      <c r="A1009" s="127"/>
      <c r="B1009" s="127"/>
      <c r="C1009" s="127"/>
      <c r="D1009" s="127"/>
      <c r="E1009" s="127"/>
      <c r="F1009" s="127"/>
      <c r="G1009" s="127"/>
      <c r="H1009" s="127"/>
    </row>
    <row r="1010" spans="1:8">
      <c r="A1010" s="127"/>
      <c r="B1010" s="127"/>
      <c r="C1010" s="127"/>
      <c r="D1010" s="127"/>
      <c r="E1010" s="127"/>
      <c r="F1010" s="127"/>
      <c r="G1010" s="127"/>
      <c r="H1010" s="127"/>
    </row>
    <row r="1011" spans="1:8">
      <c r="A1011" s="127"/>
      <c r="B1011" s="127"/>
      <c r="C1011" s="127"/>
      <c r="D1011" s="127"/>
      <c r="E1011" s="127"/>
      <c r="F1011" s="127"/>
      <c r="G1011" s="127"/>
      <c r="H1011" s="127"/>
    </row>
    <row r="1012" spans="1:8">
      <c r="A1012" s="127"/>
      <c r="B1012" s="127"/>
      <c r="C1012" s="127"/>
      <c r="D1012" s="127"/>
      <c r="E1012" s="127"/>
      <c r="F1012" s="127"/>
      <c r="G1012" s="127"/>
      <c r="H1012" s="127"/>
    </row>
    <row r="1013" spans="1:8">
      <c r="A1013" s="127"/>
      <c r="B1013" s="127"/>
      <c r="C1013" s="127"/>
      <c r="D1013" s="127"/>
      <c r="E1013" s="127"/>
      <c r="F1013" s="127"/>
      <c r="G1013" s="127"/>
      <c r="H1013" s="127"/>
    </row>
    <row r="1014" spans="1:8">
      <c r="A1014" s="127"/>
      <c r="B1014" s="127"/>
      <c r="C1014" s="127"/>
      <c r="D1014" s="127"/>
      <c r="E1014" s="127"/>
      <c r="F1014" s="127"/>
      <c r="G1014" s="127"/>
      <c r="H1014" s="127"/>
    </row>
    <row r="1015" spans="1:8">
      <c r="A1015" s="127"/>
      <c r="B1015" s="127"/>
      <c r="C1015" s="127"/>
      <c r="D1015" s="127"/>
      <c r="E1015" s="127"/>
      <c r="F1015" s="127"/>
      <c r="G1015" s="127"/>
      <c r="H1015" s="127"/>
    </row>
    <row r="1016" spans="1:8">
      <c r="A1016" s="127"/>
      <c r="B1016" s="127"/>
      <c r="C1016" s="127"/>
      <c r="D1016" s="127"/>
      <c r="E1016" s="127"/>
      <c r="F1016" s="127"/>
      <c r="G1016" s="127"/>
      <c r="H1016" s="127"/>
    </row>
    <row r="1017" spans="1:8">
      <c r="A1017" s="127"/>
      <c r="B1017" s="127"/>
      <c r="C1017" s="127"/>
      <c r="D1017" s="127"/>
      <c r="E1017" s="127"/>
      <c r="F1017" s="127"/>
      <c r="G1017" s="127"/>
      <c r="H1017" s="127"/>
    </row>
    <row r="1018" spans="1:8">
      <c r="A1018" s="127"/>
      <c r="B1018" s="127"/>
      <c r="C1018" s="127"/>
      <c r="D1018" s="127"/>
      <c r="E1018" s="127"/>
      <c r="F1018" s="127"/>
      <c r="G1018" s="127"/>
      <c r="H1018" s="127"/>
    </row>
    <row r="1019" spans="1:8">
      <c r="A1019" s="127"/>
      <c r="B1019" s="127"/>
      <c r="C1019" s="127"/>
      <c r="D1019" s="127"/>
      <c r="E1019" s="127"/>
      <c r="F1019" s="127"/>
      <c r="G1019" s="127"/>
      <c r="H1019" s="127"/>
    </row>
    <row r="1020" spans="1:8">
      <c r="A1020" s="127"/>
      <c r="B1020" s="127"/>
      <c r="C1020" s="127"/>
      <c r="D1020" s="127"/>
      <c r="E1020" s="127"/>
      <c r="F1020" s="127"/>
      <c r="G1020" s="127"/>
      <c r="H1020" s="127"/>
    </row>
    <row r="1021" spans="1:8">
      <c r="A1021" s="127"/>
      <c r="B1021" s="127"/>
      <c r="C1021" s="127"/>
      <c r="D1021" s="127"/>
      <c r="E1021" s="127"/>
      <c r="F1021" s="127"/>
      <c r="G1021" s="127"/>
      <c r="H1021" s="127"/>
    </row>
    <row r="1022" spans="1:8">
      <c r="A1022" s="127"/>
      <c r="B1022" s="127"/>
      <c r="C1022" s="127"/>
      <c r="D1022" s="127"/>
      <c r="E1022" s="127"/>
      <c r="F1022" s="127"/>
      <c r="G1022" s="127"/>
      <c r="H1022" s="127"/>
    </row>
    <row r="1023" spans="1:8">
      <c r="A1023" s="127"/>
      <c r="B1023" s="127"/>
      <c r="C1023" s="127"/>
      <c r="D1023" s="127"/>
      <c r="E1023" s="127"/>
      <c r="F1023" s="127"/>
      <c r="G1023" s="127"/>
      <c r="H1023" s="127"/>
    </row>
    <row r="1024" spans="1:8">
      <c r="A1024" s="127"/>
      <c r="B1024" s="127"/>
      <c r="C1024" s="127"/>
      <c r="D1024" s="127"/>
      <c r="E1024" s="127"/>
      <c r="F1024" s="127"/>
      <c r="G1024" s="127"/>
      <c r="H1024" s="127"/>
    </row>
    <row r="1025" spans="1:8">
      <c r="A1025" s="127"/>
      <c r="B1025" s="127"/>
      <c r="C1025" s="127"/>
      <c r="D1025" s="127"/>
      <c r="E1025" s="127"/>
      <c r="F1025" s="127"/>
      <c r="G1025" s="127"/>
      <c r="H1025" s="127"/>
    </row>
    <row r="1026" spans="1:8">
      <c r="A1026" s="127"/>
      <c r="B1026" s="127"/>
      <c r="C1026" s="127"/>
      <c r="D1026" s="127"/>
      <c r="E1026" s="127"/>
      <c r="F1026" s="127"/>
      <c r="G1026" s="127"/>
      <c r="H1026" s="127"/>
    </row>
    <row r="1027" spans="1:8">
      <c r="A1027" s="127"/>
      <c r="B1027" s="127"/>
      <c r="C1027" s="127"/>
      <c r="D1027" s="127"/>
      <c r="E1027" s="127"/>
      <c r="F1027" s="127"/>
      <c r="G1027" s="127"/>
      <c r="H1027" s="127"/>
    </row>
    <row r="1028" spans="1:8">
      <c r="A1028" s="127"/>
      <c r="B1028" s="127"/>
      <c r="C1028" s="127"/>
      <c r="D1028" s="127"/>
      <c r="E1028" s="127"/>
      <c r="F1028" s="127"/>
      <c r="G1028" s="127"/>
      <c r="H1028" s="127"/>
    </row>
    <row r="1029" spans="1:8">
      <c r="A1029" s="127"/>
      <c r="B1029" s="127"/>
      <c r="C1029" s="127"/>
      <c r="D1029" s="127"/>
      <c r="E1029" s="127"/>
      <c r="F1029" s="127"/>
      <c r="G1029" s="127"/>
      <c r="H1029" s="127"/>
    </row>
    <row r="1030" spans="1:8">
      <c r="A1030" s="127"/>
      <c r="B1030" s="127"/>
      <c r="C1030" s="127"/>
      <c r="D1030" s="127"/>
      <c r="E1030" s="127"/>
      <c r="F1030" s="127"/>
      <c r="G1030" s="127"/>
      <c r="H1030" s="127"/>
    </row>
    <row r="1031" spans="1:8">
      <c r="A1031" s="127"/>
      <c r="B1031" s="127"/>
      <c r="C1031" s="127"/>
      <c r="D1031" s="127"/>
      <c r="E1031" s="127"/>
      <c r="F1031" s="127"/>
      <c r="G1031" s="127"/>
      <c r="H1031" s="127"/>
    </row>
    <row r="1032" spans="1:8">
      <c r="A1032" s="127"/>
      <c r="B1032" s="127"/>
      <c r="C1032" s="127"/>
      <c r="D1032" s="127"/>
      <c r="E1032" s="127"/>
      <c r="F1032" s="127"/>
      <c r="G1032" s="127"/>
      <c r="H1032" s="127"/>
    </row>
    <row r="1033" spans="1:8">
      <c r="A1033" s="127"/>
      <c r="B1033" s="127"/>
      <c r="C1033" s="127"/>
      <c r="D1033" s="127"/>
      <c r="E1033" s="127"/>
      <c r="F1033" s="127"/>
      <c r="G1033" s="127"/>
      <c r="H1033" s="127"/>
    </row>
    <row r="1034" spans="1:8">
      <c r="A1034" s="127"/>
      <c r="B1034" s="127"/>
      <c r="C1034" s="127"/>
      <c r="D1034" s="127"/>
      <c r="E1034" s="127"/>
      <c r="F1034" s="127"/>
      <c r="G1034" s="127"/>
      <c r="H1034" s="127"/>
    </row>
    <row r="1035" spans="1:8">
      <c r="A1035" s="127"/>
      <c r="B1035" s="127"/>
      <c r="C1035" s="127"/>
      <c r="D1035" s="127"/>
      <c r="E1035" s="127"/>
      <c r="F1035" s="127"/>
      <c r="G1035" s="127"/>
      <c r="H1035" s="127"/>
    </row>
    <row r="1036" spans="1:8">
      <c r="A1036" s="127"/>
      <c r="B1036" s="127"/>
      <c r="C1036" s="127"/>
      <c r="D1036" s="127"/>
      <c r="E1036" s="127"/>
      <c r="F1036" s="127"/>
      <c r="G1036" s="127"/>
      <c r="H1036" s="127"/>
    </row>
    <row r="1037" spans="1:8">
      <c r="A1037" s="127"/>
      <c r="B1037" s="127"/>
      <c r="C1037" s="127"/>
      <c r="D1037" s="127"/>
      <c r="E1037" s="127"/>
      <c r="F1037" s="127"/>
      <c r="G1037" s="127"/>
      <c r="H1037" s="127"/>
    </row>
    <row r="1038" spans="1:8">
      <c r="A1038" s="127"/>
      <c r="B1038" s="127"/>
      <c r="C1038" s="127"/>
      <c r="D1038" s="127"/>
      <c r="E1038" s="127"/>
      <c r="F1038" s="127"/>
      <c r="G1038" s="127"/>
      <c r="H1038" s="127"/>
    </row>
    <row r="1039" spans="1:8">
      <c r="A1039" s="127"/>
      <c r="B1039" s="127"/>
      <c r="C1039" s="127"/>
      <c r="D1039" s="127"/>
      <c r="E1039" s="127"/>
      <c r="F1039" s="127"/>
      <c r="G1039" s="127"/>
      <c r="H1039" s="127"/>
    </row>
    <row r="1040" spans="1:8">
      <c r="A1040" s="127"/>
      <c r="B1040" s="127"/>
      <c r="C1040" s="127"/>
      <c r="D1040" s="127"/>
      <c r="E1040" s="127"/>
      <c r="F1040" s="127"/>
      <c r="G1040" s="127"/>
      <c r="H1040" s="127"/>
    </row>
    <row r="1041" spans="1:8">
      <c r="A1041" s="127"/>
      <c r="B1041" s="127"/>
      <c r="C1041" s="127"/>
      <c r="D1041" s="127"/>
      <c r="E1041" s="127"/>
      <c r="F1041" s="127"/>
      <c r="G1041" s="127"/>
      <c r="H1041" s="127"/>
    </row>
    <row r="1042" spans="1:8">
      <c r="A1042" s="127"/>
      <c r="B1042" s="127"/>
      <c r="C1042" s="127"/>
      <c r="D1042" s="127"/>
      <c r="E1042" s="127"/>
      <c r="F1042" s="127"/>
      <c r="G1042" s="127"/>
      <c r="H1042" s="127"/>
    </row>
    <row r="1043" spans="1:8">
      <c r="A1043" s="127"/>
      <c r="B1043" s="127"/>
      <c r="C1043" s="127"/>
      <c r="D1043" s="127"/>
      <c r="E1043" s="127"/>
      <c r="F1043" s="127"/>
      <c r="G1043" s="127"/>
      <c r="H1043" s="127"/>
    </row>
    <row r="1044" spans="1:8">
      <c r="A1044" s="127"/>
      <c r="B1044" s="127"/>
      <c r="C1044" s="127"/>
      <c r="D1044" s="127"/>
      <c r="E1044" s="127"/>
      <c r="F1044" s="127"/>
      <c r="G1044" s="127"/>
      <c r="H1044" s="127"/>
    </row>
    <row r="1045" spans="1:8">
      <c r="A1045" s="127"/>
      <c r="B1045" s="127"/>
      <c r="C1045" s="127"/>
      <c r="D1045" s="127"/>
      <c r="E1045" s="127"/>
      <c r="F1045" s="127"/>
      <c r="G1045" s="127"/>
      <c r="H1045" s="127"/>
    </row>
    <row r="1046" spans="1:8">
      <c r="A1046" s="127"/>
      <c r="B1046" s="127"/>
      <c r="C1046" s="127"/>
      <c r="D1046" s="127"/>
      <c r="E1046" s="127"/>
      <c r="F1046" s="127"/>
      <c r="G1046" s="127"/>
      <c r="H1046" s="127"/>
    </row>
    <row r="1047" spans="1:8">
      <c r="A1047" s="127"/>
      <c r="B1047" s="127"/>
      <c r="C1047" s="127"/>
      <c r="D1047" s="127"/>
      <c r="E1047" s="127"/>
      <c r="F1047" s="127"/>
      <c r="G1047" s="127"/>
      <c r="H1047" s="127"/>
    </row>
    <row r="1048" spans="1:8">
      <c r="A1048" s="127"/>
      <c r="B1048" s="127"/>
      <c r="C1048" s="127"/>
      <c r="D1048" s="127"/>
      <c r="E1048" s="127"/>
      <c r="F1048" s="127"/>
      <c r="G1048" s="127"/>
      <c r="H1048" s="127"/>
    </row>
    <row r="1049" spans="1:8">
      <c r="A1049" s="127"/>
      <c r="B1049" s="127"/>
      <c r="C1049" s="127"/>
      <c r="D1049" s="127"/>
      <c r="E1049" s="127"/>
      <c r="F1049" s="127"/>
      <c r="G1049" s="127"/>
      <c r="H1049" s="127"/>
    </row>
    <row r="1050" spans="1:8">
      <c r="A1050" s="127"/>
      <c r="B1050" s="127"/>
      <c r="C1050" s="127"/>
      <c r="D1050" s="127"/>
      <c r="E1050" s="127"/>
      <c r="F1050" s="127"/>
      <c r="G1050" s="127"/>
      <c r="H1050" s="127"/>
    </row>
    <row r="1051" spans="1:8">
      <c r="A1051" s="127"/>
      <c r="B1051" s="127"/>
      <c r="C1051" s="127"/>
      <c r="D1051" s="127"/>
      <c r="E1051" s="127"/>
      <c r="F1051" s="127"/>
      <c r="G1051" s="127"/>
      <c r="H1051" s="127"/>
    </row>
    <row r="1052" spans="1:8">
      <c r="A1052" s="127"/>
      <c r="B1052" s="127"/>
      <c r="C1052" s="127"/>
      <c r="D1052" s="127"/>
      <c r="E1052" s="127"/>
      <c r="F1052" s="127"/>
      <c r="G1052" s="127"/>
      <c r="H1052" s="127"/>
    </row>
    <row r="1053" spans="1:8">
      <c r="A1053" s="127"/>
      <c r="B1053" s="127"/>
      <c r="C1053" s="127"/>
      <c r="D1053" s="127"/>
      <c r="E1053" s="127"/>
      <c r="F1053" s="127"/>
      <c r="G1053" s="127"/>
      <c r="H1053" s="127"/>
    </row>
    <row r="1054" spans="1:8">
      <c r="A1054" s="127"/>
      <c r="B1054" s="127"/>
      <c r="C1054" s="127"/>
      <c r="D1054" s="127"/>
      <c r="E1054" s="127"/>
      <c r="F1054" s="127"/>
      <c r="G1054" s="127"/>
      <c r="H1054" s="127"/>
    </row>
    <row r="1055" spans="1:8">
      <c r="A1055" s="127"/>
      <c r="B1055" s="127"/>
      <c r="C1055" s="127"/>
      <c r="D1055" s="127"/>
      <c r="E1055" s="127"/>
      <c r="F1055" s="127"/>
      <c r="G1055" s="127"/>
      <c r="H1055" s="127"/>
    </row>
    <row r="1056" spans="1:8">
      <c r="A1056" s="127"/>
      <c r="B1056" s="127"/>
      <c r="C1056" s="127"/>
      <c r="D1056" s="127"/>
      <c r="E1056" s="127"/>
      <c r="F1056" s="127"/>
      <c r="G1056" s="127"/>
      <c r="H1056" s="127"/>
    </row>
    <row r="1057" spans="1:8">
      <c r="A1057" s="127"/>
      <c r="B1057" s="127"/>
      <c r="C1057" s="127"/>
      <c r="D1057" s="127"/>
      <c r="E1057" s="127"/>
      <c r="F1057" s="127"/>
      <c r="G1057" s="127"/>
      <c r="H1057" s="127"/>
    </row>
    <row r="1058" spans="1:8">
      <c r="A1058" s="127"/>
      <c r="B1058" s="127"/>
      <c r="C1058" s="127"/>
      <c r="D1058" s="127"/>
      <c r="E1058" s="127"/>
      <c r="F1058" s="127"/>
      <c r="G1058" s="127"/>
      <c r="H1058" s="127"/>
    </row>
    <row r="1059" spans="1:8">
      <c r="A1059" s="127"/>
      <c r="B1059" s="127"/>
      <c r="C1059" s="127"/>
      <c r="D1059" s="127"/>
      <c r="E1059" s="127"/>
      <c r="F1059" s="127"/>
      <c r="G1059" s="127"/>
      <c r="H1059" s="127"/>
    </row>
    <row r="1060" spans="1:8">
      <c r="A1060" s="127"/>
      <c r="B1060" s="127"/>
      <c r="C1060" s="127"/>
      <c r="D1060" s="127"/>
      <c r="E1060" s="127"/>
      <c r="F1060" s="127"/>
      <c r="G1060" s="127"/>
      <c r="H1060" s="127"/>
    </row>
    <row r="1061" spans="1:8">
      <c r="A1061" s="127"/>
      <c r="B1061" s="127"/>
      <c r="C1061" s="127"/>
      <c r="D1061" s="127"/>
      <c r="E1061" s="127"/>
      <c r="F1061" s="127"/>
      <c r="G1061" s="127"/>
      <c r="H1061" s="127"/>
    </row>
    <row r="1062" spans="1:8">
      <c r="A1062" s="127"/>
      <c r="B1062" s="127"/>
      <c r="C1062" s="127"/>
      <c r="D1062" s="127"/>
      <c r="E1062" s="127"/>
      <c r="F1062" s="127"/>
      <c r="G1062" s="127"/>
      <c r="H1062" s="127"/>
    </row>
    <row r="1063" spans="1:8">
      <c r="A1063" s="127"/>
      <c r="B1063" s="127"/>
      <c r="C1063" s="127"/>
      <c r="D1063" s="127"/>
      <c r="E1063" s="127"/>
      <c r="F1063" s="127"/>
      <c r="G1063" s="127"/>
      <c r="H1063" s="127"/>
    </row>
    <row r="1064" spans="1:8">
      <c r="A1064" s="127"/>
      <c r="B1064" s="127"/>
      <c r="C1064" s="127"/>
      <c r="D1064" s="127"/>
      <c r="E1064" s="127"/>
      <c r="F1064" s="127"/>
      <c r="G1064" s="127"/>
      <c r="H1064" s="127"/>
    </row>
    <row r="1065" spans="1:8">
      <c r="A1065" s="127"/>
      <c r="B1065" s="127"/>
      <c r="C1065" s="127"/>
      <c r="D1065" s="127"/>
      <c r="E1065" s="127"/>
      <c r="F1065" s="127"/>
      <c r="G1065" s="127"/>
      <c r="H1065" s="127"/>
    </row>
    <row r="1066" spans="1:8">
      <c r="A1066" s="127"/>
      <c r="B1066" s="127"/>
      <c r="C1066" s="127"/>
      <c r="D1066" s="127"/>
      <c r="E1066" s="127"/>
      <c r="F1066" s="127"/>
      <c r="G1066" s="127"/>
      <c r="H1066" s="127"/>
    </row>
    <row r="1067" spans="1:8">
      <c r="A1067" s="127"/>
      <c r="B1067" s="127"/>
      <c r="C1067" s="127"/>
      <c r="D1067" s="127"/>
      <c r="E1067" s="127"/>
      <c r="F1067" s="127"/>
      <c r="G1067" s="127"/>
      <c r="H1067" s="127"/>
    </row>
    <row r="1068" spans="1:8">
      <c r="A1068" s="127"/>
      <c r="B1068" s="127"/>
      <c r="C1068" s="127"/>
      <c r="D1068" s="127"/>
      <c r="E1068" s="127"/>
      <c r="F1068" s="127"/>
      <c r="G1068" s="127"/>
      <c r="H1068" s="127"/>
    </row>
    <row r="1069" spans="1:8">
      <c r="A1069" s="127"/>
      <c r="B1069" s="127"/>
      <c r="C1069" s="127"/>
      <c r="D1069" s="127"/>
      <c r="E1069" s="127"/>
      <c r="F1069" s="127"/>
      <c r="G1069" s="127"/>
      <c r="H1069" s="127"/>
    </row>
    <row r="1070" spans="1:8">
      <c r="A1070" s="127"/>
      <c r="B1070" s="127"/>
      <c r="C1070" s="127"/>
      <c r="D1070" s="127"/>
      <c r="E1070" s="127"/>
      <c r="F1070" s="127"/>
      <c r="G1070" s="127"/>
      <c r="H1070" s="127"/>
    </row>
    <row r="1071" spans="1:8">
      <c r="A1071" s="127"/>
      <c r="B1071" s="127"/>
      <c r="C1071" s="127"/>
      <c r="D1071" s="127"/>
      <c r="E1071" s="127"/>
      <c r="F1071" s="127"/>
      <c r="G1071" s="127"/>
      <c r="H1071" s="127"/>
    </row>
    <row r="1072" spans="1:8">
      <c r="A1072" s="127"/>
      <c r="B1072" s="127"/>
      <c r="C1072" s="127"/>
      <c r="D1072" s="127"/>
      <c r="E1072" s="127"/>
      <c r="F1072" s="127"/>
      <c r="G1072" s="127"/>
      <c r="H1072" s="127"/>
    </row>
    <row r="1073" spans="1:8">
      <c r="A1073" s="127"/>
      <c r="B1073" s="127"/>
      <c r="C1073" s="127"/>
      <c r="D1073" s="127"/>
      <c r="E1073" s="127"/>
      <c r="F1073" s="127"/>
      <c r="G1073" s="127"/>
      <c r="H1073" s="127"/>
    </row>
    <row r="1074" spans="1:8">
      <c r="A1074" s="127"/>
      <c r="B1074" s="127"/>
      <c r="C1074" s="127"/>
      <c r="D1074" s="127"/>
      <c r="E1074" s="127"/>
      <c r="F1074" s="127"/>
      <c r="G1074" s="127"/>
      <c r="H1074" s="127"/>
    </row>
    <row r="1075" spans="1:8">
      <c r="A1075" s="127"/>
      <c r="B1075" s="127"/>
      <c r="C1075" s="127"/>
      <c r="D1075" s="127"/>
      <c r="E1075" s="127"/>
      <c r="F1075" s="127"/>
      <c r="G1075" s="127"/>
      <c r="H1075" s="127"/>
    </row>
    <row r="1076" spans="1:8">
      <c r="A1076" s="127"/>
      <c r="B1076" s="127"/>
      <c r="C1076" s="127"/>
      <c r="D1076" s="127"/>
      <c r="E1076" s="127"/>
      <c r="F1076" s="127"/>
      <c r="G1076" s="127"/>
      <c r="H1076" s="127"/>
    </row>
    <row r="1077" spans="1:8">
      <c r="A1077" s="127"/>
      <c r="B1077" s="127"/>
      <c r="C1077" s="127"/>
      <c r="D1077" s="127"/>
      <c r="E1077" s="127"/>
      <c r="F1077" s="127"/>
      <c r="G1077" s="127"/>
      <c r="H1077" s="127"/>
    </row>
    <row r="1078" spans="1:8">
      <c r="A1078" s="127"/>
      <c r="B1078" s="127"/>
      <c r="C1078" s="127"/>
      <c r="D1078" s="127"/>
      <c r="E1078" s="127"/>
      <c r="F1078" s="127"/>
      <c r="G1078" s="127"/>
      <c r="H1078" s="127"/>
    </row>
    <row r="1079" spans="1:8">
      <c r="A1079" s="127"/>
      <c r="B1079" s="127"/>
      <c r="C1079" s="127"/>
      <c r="D1079" s="127"/>
      <c r="E1079" s="127"/>
      <c r="F1079" s="127"/>
      <c r="G1079" s="127"/>
      <c r="H1079" s="127"/>
    </row>
    <row r="1080" spans="1:8">
      <c r="A1080" s="127"/>
      <c r="B1080" s="127"/>
      <c r="C1080" s="127"/>
      <c r="D1080" s="127"/>
      <c r="E1080" s="127"/>
      <c r="F1080" s="127"/>
      <c r="G1080" s="127"/>
      <c r="H1080" s="127"/>
    </row>
    <row r="1081" spans="1:8">
      <c r="A1081" s="127"/>
      <c r="B1081" s="127"/>
      <c r="C1081" s="127"/>
      <c r="D1081" s="127"/>
      <c r="E1081" s="127"/>
      <c r="F1081" s="127"/>
      <c r="G1081" s="127"/>
      <c r="H1081" s="127"/>
    </row>
    <row r="1082" spans="1:8">
      <c r="A1082" s="127"/>
      <c r="B1082" s="127"/>
      <c r="C1082" s="127"/>
      <c r="D1082" s="127"/>
      <c r="E1082" s="127"/>
      <c r="F1082" s="127"/>
      <c r="G1082" s="127"/>
      <c r="H1082" s="127"/>
    </row>
    <row r="1083" spans="1:8">
      <c r="A1083" s="127"/>
      <c r="B1083" s="127"/>
      <c r="C1083" s="127"/>
      <c r="D1083" s="127"/>
      <c r="E1083" s="127"/>
      <c r="F1083" s="127"/>
      <c r="G1083" s="127"/>
      <c r="H1083" s="127"/>
    </row>
    <row r="1084" spans="1:8">
      <c r="A1084" s="127"/>
      <c r="B1084" s="127"/>
      <c r="C1084" s="127"/>
      <c r="D1084" s="127"/>
      <c r="E1084" s="127"/>
      <c r="F1084" s="127"/>
      <c r="G1084" s="127"/>
      <c r="H1084" s="127"/>
    </row>
    <row r="1085" spans="1:8">
      <c r="A1085" s="127"/>
      <c r="B1085" s="127"/>
      <c r="C1085" s="127"/>
      <c r="D1085" s="127"/>
      <c r="E1085" s="127"/>
      <c r="F1085" s="127"/>
      <c r="G1085" s="127"/>
      <c r="H1085" s="127"/>
    </row>
    <row r="1086" spans="1:8">
      <c r="A1086" s="127"/>
      <c r="B1086" s="127"/>
      <c r="C1086" s="127"/>
      <c r="D1086" s="127"/>
      <c r="E1086" s="127"/>
      <c r="F1086" s="127"/>
      <c r="G1086" s="127"/>
      <c r="H1086" s="127"/>
    </row>
    <row r="1087" spans="1:8">
      <c r="A1087" s="127"/>
      <c r="B1087" s="127"/>
      <c r="C1087" s="127"/>
      <c r="D1087" s="127"/>
      <c r="E1087" s="127"/>
      <c r="F1087" s="127"/>
      <c r="G1087" s="127"/>
      <c r="H1087" s="127"/>
    </row>
    <row r="1088" spans="1:8">
      <c r="A1088" s="127"/>
      <c r="B1088" s="127"/>
      <c r="C1088" s="127"/>
      <c r="D1088" s="127"/>
      <c r="E1088" s="127"/>
      <c r="F1088" s="127"/>
      <c r="G1088" s="127"/>
      <c r="H1088" s="127"/>
    </row>
    <row r="1089" spans="1:8">
      <c r="A1089" s="127"/>
      <c r="B1089" s="127"/>
      <c r="C1089" s="127"/>
      <c r="D1089" s="127"/>
      <c r="E1089" s="127"/>
      <c r="F1089" s="127"/>
      <c r="G1089" s="127"/>
      <c r="H1089" s="127"/>
    </row>
    <row r="1090" spans="1:8">
      <c r="A1090" s="127"/>
      <c r="B1090" s="127"/>
      <c r="C1090" s="127"/>
      <c r="D1090" s="127"/>
      <c r="E1090" s="127"/>
      <c r="F1090" s="127"/>
      <c r="G1090" s="127"/>
      <c r="H1090" s="127"/>
    </row>
    <row r="1091" spans="1:8">
      <c r="A1091" s="127"/>
      <c r="B1091" s="127"/>
      <c r="C1091" s="127"/>
      <c r="D1091" s="127"/>
      <c r="E1091" s="127"/>
      <c r="F1091" s="127"/>
      <c r="G1091" s="127"/>
      <c r="H1091" s="127"/>
    </row>
    <row r="1092" spans="1:8">
      <c r="A1092" s="127"/>
      <c r="B1092" s="127"/>
      <c r="C1092" s="127"/>
      <c r="D1092" s="127"/>
      <c r="E1092" s="127"/>
      <c r="F1092" s="127"/>
      <c r="G1092" s="127"/>
      <c r="H1092" s="127"/>
    </row>
    <row r="1093" spans="1:8">
      <c r="A1093" s="127"/>
      <c r="B1093" s="127"/>
      <c r="C1093" s="127"/>
      <c r="D1093" s="127"/>
      <c r="E1093" s="127"/>
      <c r="F1093" s="127"/>
      <c r="G1093" s="127"/>
      <c r="H1093" s="127"/>
    </row>
    <row r="1094" spans="1:8">
      <c r="A1094" s="127"/>
      <c r="B1094" s="127"/>
      <c r="C1094" s="127"/>
      <c r="D1094" s="127"/>
      <c r="E1094" s="127"/>
      <c r="F1094" s="127"/>
      <c r="G1094" s="127"/>
      <c r="H1094" s="127"/>
    </row>
    <row r="1095" spans="1:8">
      <c r="A1095" s="127"/>
      <c r="B1095" s="127"/>
      <c r="C1095" s="127"/>
      <c r="D1095" s="127"/>
      <c r="E1095" s="127"/>
      <c r="F1095" s="127"/>
      <c r="G1095" s="127"/>
      <c r="H1095" s="127"/>
    </row>
    <row r="1096" spans="1:8">
      <c r="A1096" s="127"/>
      <c r="B1096" s="127"/>
      <c r="C1096" s="127"/>
      <c r="D1096" s="127"/>
      <c r="E1096" s="127"/>
      <c r="F1096" s="127"/>
      <c r="G1096" s="127"/>
      <c r="H1096" s="127"/>
    </row>
    <row r="1097" spans="1:8">
      <c r="A1097" s="127"/>
      <c r="B1097" s="127"/>
      <c r="C1097" s="127"/>
      <c r="D1097" s="127"/>
      <c r="E1097" s="127"/>
      <c r="F1097" s="127"/>
      <c r="G1097" s="127"/>
      <c r="H1097" s="127"/>
    </row>
    <row r="1098" spans="1:8">
      <c r="A1098" s="127"/>
      <c r="B1098" s="127"/>
      <c r="C1098" s="127"/>
      <c r="D1098" s="127"/>
      <c r="E1098" s="127"/>
      <c r="F1098" s="127"/>
      <c r="G1098" s="127"/>
      <c r="H1098" s="127"/>
    </row>
    <row r="1099" spans="1:8">
      <c r="A1099" s="127"/>
      <c r="B1099" s="127"/>
      <c r="C1099" s="127"/>
      <c r="D1099" s="127"/>
      <c r="E1099" s="127"/>
      <c r="F1099" s="127"/>
      <c r="G1099" s="127"/>
      <c r="H1099" s="127"/>
    </row>
    <row r="1100" spans="1:8">
      <c r="A1100" s="127"/>
      <c r="B1100" s="127"/>
      <c r="C1100" s="127"/>
      <c r="D1100" s="127"/>
      <c r="E1100" s="127"/>
      <c r="F1100" s="127"/>
      <c r="G1100" s="127"/>
      <c r="H1100" s="127"/>
    </row>
    <row r="1101" spans="1:8">
      <c r="A1101" s="127"/>
      <c r="B1101" s="127"/>
      <c r="C1101" s="127"/>
      <c r="D1101" s="127"/>
      <c r="E1101" s="127"/>
      <c r="F1101" s="127"/>
      <c r="G1101" s="127"/>
      <c r="H1101" s="127"/>
    </row>
    <row r="1102" spans="1:8">
      <c r="A1102" s="127"/>
      <c r="B1102" s="127"/>
      <c r="C1102" s="127"/>
      <c r="D1102" s="127"/>
      <c r="E1102" s="127"/>
      <c r="F1102" s="127"/>
      <c r="G1102" s="127"/>
      <c r="H1102" s="127"/>
    </row>
    <row r="1103" spans="1:8">
      <c r="A1103" s="127"/>
      <c r="B1103" s="127"/>
      <c r="C1103" s="127"/>
      <c r="D1103" s="127"/>
      <c r="E1103" s="127"/>
      <c r="F1103" s="127"/>
      <c r="G1103" s="127"/>
      <c r="H1103" s="127"/>
    </row>
    <row r="1104" spans="1:8">
      <c r="A1104" s="127"/>
      <c r="B1104" s="127"/>
      <c r="C1104" s="127"/>
      <c r="D1104" s="127"/>
      <c r="E1104" s="127"/>
      <c r="F1104" s="127"/>
      <c r="G1104" s="127"/>
      <c r="H1104" s="127"/>
    </row>
    <row r="1105" spans="1:8">
      <c r="A1105" s="127"/>
      <c r="B1105" s="127"/>
      <c r="C1105" s="127"/>
      <c r="D1105" s="127"/>
      <c r="E1105" s="127"/>
      <c r="F1105" s="127"/>
      <c r="G1105" s="127"/>
      <c r="H1105" s="127"/>
    </row>
    <row r="1106" spans="1:8">
      <c r="A1106" s="127"/>
      <c r="B1106" s="127"/>
      <c r="C1106" s="127"/>
      <c r="D1106" s="127"/>
      <c r="E1106" s="127"/>
      <c r="F1106" s="127"/>
      <c r="G1106" s="127"/>
      <c r="H1106" s="127"/>
    </row>
    <row r="1107" spans="1:8">
      <c r="A1107" s="127"/>
      <c r="B1107" s="127"/>
      <c r="C1107" s="127"/>
      <c r="D1107" s="127"/>
      <c r="E1107" s="127"/>
      <c r="F1107" s="127"/>
      <c r="G1107" s="127"/>
      <c r="H1107" s="127"/>
    </row>
    <row r="1108" spans="1:8">
      <c r="A1108" s="127"/>
      <c r="B1108" s="127"/>
      <c r="C1108" s="127"/>
      <c r="D1108" s="127"/>
      <c r="E1108" s="127"/>
      <c r="F1108" s="127"/>
      <c r="G1108" s="127"/>
      <c r="H1108" s="127"/>
    </row>
    <row r="1109" spans="1:8">
      <c r="A1109" s="127"/>
      <c r="B1109" s="127"/>
      <c r="C1109" s="127"/>
      <c r="D1109" s="127"/>
      <c r="E1109" s="127"/>
      <c r="F1109" s="127"/>
      <c r="G1109" s="127"/>
      <c r="H1109" s="127"/>
    </row>
    <row r="1110" spans="1:8">
      <c r="A1110" s="127"/>
      <c r="B1110" s="127"/>
      <c r="C1110" s="127"/>
      <c r="D1110" s="127"/>
      <c r="E1110" s="127"/>
      <c r="F1110" s="127"/>
      <c r="G1110" s="127"/>
      <c r="H1110" s="127"/>
    </row>
    <row r="1111" spans="1:8">
      <c r="A1111" s="127"/>
      <c r="B1111" s="127"/>
      <c r="C1111" s="127"/>
      <c r="D1111" s="127"/>
      <c r="E1111" s="127"/>
      <c r="F1111" s="127"/>
      <c r="G1111" s="127"/>
      <c r="H1111" s="127"/>
    </row>
    <row r="1112" spans="1:8">
      <c r="A1112" s="127"/>
      <c r="B1112" s="127"/>
      <c r="C1112" s="127"/>
      <c r="D1112" s="127"/>
      <c r="E1112" s="127"/>
      <c r="F1112" s="127"/>
      <c r="G1112" s="127"/>
      <c r="H1112" s="127"/>
    </row>
    <row r="1113" spans="1:8">
      <c r="A1113" s="127"/>
      <c r="B1113" s="127"/>
      <c r="C1113" s="127"/>
      <c r="D1113" s="127"/>
      <c r="E1113" s="127"/>
      <c r="F1113" s="127"/>
      <c r="G1113" s="127"/>
      <c r="H1113" s="127"/>
    </row>
    <row r="1114" spans="1:8">
      <c r="A1114" s="127"/>
      <c r="B1114" s="127"/>
      <c r="C1114" s="127"/>
      <c r="D1114" s="127"/>
      <c r="E1114" s="127"/>
      <c r="F1114" s="127"/>
      <c r="G1114" s="127"/>
      <c r="H1114" s="127"/>
    </row>
    <row r="1115" spans="1:8">
      <c r="A1115" s="127"/>
      <c r="B1115" s="127"/>
      <c r="C1115" s="127"/>
      <c r="D1115" s="127"/>
      <c r="E1115" s="127"/>
      <c r="F1115" s="127"/>
      <c r="G1115" s="127"/>
      <c r="H1115" s="127"/>
    </row>
    <row r="1116" spans="1:8">
      <c r="A1116" s="127"/>
      <c r="B1116" s="127"/>
      <c r="C1116" s="127"/>
      <c r="D1116" s="127"/>
      <c r="E1116" s="127"/>
      <c r="F1116" s="127"/>
      <c r="G1116" s="127"/>
      <c r="H1116" s="127"/>
    </row>
    <row r="1117" spans="1:8">
      <c r="A1117" s="127"/>
      <c r="B1117" s="127"/>
      <c r="C1117" s="127"/>
      <c r="D1117" s="127"/>
      <c r="E1117" s="127"/>
      <c r="F1117" s="127"/>
      <c r="G1117" s="127"/>
      <c r="H1117" s="127"/>
    </row>
    <row r="1118" spans="1:8">
      <c r="A1118" s="127"/>
      <c r="B1118" s="127"/>
      <c r="C1118" s="127"/>
      <c r="D1118" s="127"/>
      <c r="E1118" s="127"/>
      <c r="F1118" s="127"/>
      <c r="G1118" s="127"/>
      <c r="H1118" s="127"/>
    </row>
    <row r="1119" spans="1:8">
      <c r="A1119" s="127"/>
      <c r="B1119" s="127"/>
      <c r="C1119" s="127"/>
      <c r="D1119" s="127"/>
      <c r="E1119" s="127"/>
      <c r="F1119" s="127"/>
      <c r="G1119" s="127"/>
      <c r="H1119" s="127"/>
    </row>
    <row r="1120" spans="1:8">
      <c r="A1120" s="127"/>
      <c r="B1120" s="127"/>
      <c r="C1120" s="127"/>
      <c r="D1120" s="127"/>
      <c r="E1120" s="127"/>
      <c r="F1120" s="127"/>
      <c r="G1120" s="127"/>
      <c r="H1120" s="127"/>
    </row>
    <row r="1121" spans="1:8">
      <c r="A1121" s="127"/>
      <c r="B1121" s="127"/>
      <c r="C1121" s="127"/>
      <c r="D1121" s="127"/>
      <c r="E1121" s="127"/>
      <c r="F1121" s="127"/>
      <c r="G1121" s="127"/>
      <c r="H1121" s="127"/>
    </row>
    <row r="1122" spans="1:8">
      <c r="A1122" s="127"/>
      <c r="B1122" s="127"/>
      <c r="C1122" s="127"/>
      <c r="D1122" s="127"/>
      <c r="E1122" s="127"/>
      <c r="F1122" s="127"/>
      <c r="G1122" s="127"/>
      <c r="H1122" s="127"/>
    </row>
    <row r="1123" spans="1:8">
      <c r="A1123" s="127"/>
      <c r="B1123" s="127"/>
      <c r="C1123" s="127"/>
      <c r="D1123" s="127"/>
      <c r="E1123" s="127"/>
      <c r="F1123" s="127"/>
      <c r="G1123" s="127"/>
      <c r="H1123" s="127"/>
    </row>
    <row r="1124" spans="1:8">
      <c r="A1124" s="127"/>
      <c r="B1124" s="127"/>
      <c r="C1124" s="127"/>
      <c r="D1124" s="127"/>
      <c r="E1124" s="127"/>
      <c r="F1124" s="127"/>
      <c r="G1124" s="127"/>
      <c r="H1124" s="127"/>
    </row>
    <row r="1125" spans="1:8">
      <c r="A1125" s="127"/>
      <c r="B1125" s="127"/>
      <c r="C1125" s="127"/>
      <c r="D1125" s="127"/>
      <c r="E1125" s="127"/>
      <c r="F1125" s="127"/>
      <c r="G1125" s="127"/>
      <c r="H1125" s="127"/>
    </row>
    <row r="1126" spans="1:8">
      <c r="A1126" s="127"/>
      <c r="B1126" s="127"/>
      <c r="C1126" s="127"/>
      <c r="D1126" s="127"/>
      <c r="E1126" s="127"/>
      <c r="F1126" s="127"/>
      <c r="G1126" s="127"/>
      <c r="H1126" s="127"/>
    </row>
    <row r="1127" spans="1:8">
      <c r="A1127" s="127"/>
      <c r="B1127" s="127"/>
      <c r="C1127" s="127"/>
      <c r="D1127" s="127"/>
      <c r="E1127" s="127"/>
      <c r="F1127" s="127"/>
      <c r="G1127" s="127"/>
      <c r="H1127" s="127"/>
    </row>
    <row r="1128" spans="1:8">
      <c r="A1128" s="127"/>
      <c r="B1128" s="127"/>
      <c r="C1128" s="127"/>
      <c r="D1128" s="127"/>
      <c r="E1128" s="127"/>
      <c r="F1128" s="127"/>
      <c r="G1128" s="127"/>
      <c r="H1128" s="127"/>
    </row>
    <row r="1129" spans="1:8">
      <c r="A1129" s="127"/>
      <c r="B1129" s="127"/>
      <c r="C1129" s="127"/>
      <c r="D1129" s="127"/>
      <c r="E1129" s="127"/>
      <c r="F1129" s="127"/>
      <c r="G1129" s="127"/>
      <c r="H1129" s="127"/>
    </row>
    <row r="1130" spans="1:8">
      <c r="A1130" s="127"/>
      <c r="B1130" s="127"/>
      <c r="C1130" s="127"/>
      <c r="D1130" s="127"/>
      <c r="E1130" s="127"/>
      <c r="F1130" s="127"/>
      <c r="G1130" s="127"/>
      <c r="H1130" s="127"/>
    </row>
    <row r="1131" spans="1:8">
      <c r="A1131" s="127"/>
      <c r="B1131" s="127"/>
      <c r="C1131" s="127"/>
      <c r="D1131" s="127"/>
      <c r="E1131" s="127"/>
      <c r="F1131" s="127"/>
      <c r="G1131" s="127"/>
      <c r="H1131" s="127"/>
    </row>
    <row r="1132" spans="1:8">
      <c r="A1132" s="127"/>
      <c r="B1132" s="127"/>
      <c r="C1132" s="127"/>
      <c r="D1132" s="127"/>
      <c r="E1132" s="127"/>
      <c r="F1132" s="127"/>
      <c r="G1132" s="127"/>
      <c r="H1132" s="127"/>
    </row>
    <row r="1133" spans="1:8">
      <c r="A1133" s="127"/>
      <c r="B1133" s="127"/>
      <c r="C1133" s="127"/>
      <c r="D1133" s="127"/>
      <c r="E1133" s="127"/>
      <c r="F1133" s="127"/>
      <c r="G1133" s="127"/>
      <c r="H1133" s="127"/>
    </row>
    <row r="1134" spans="1:8">
      <c r="A1134" s="127"/>
      <c r="B1134" s="127"/>
      <c r="C1134" s="127"/>
      <c r="D1134" s="127"/>
      <c r="E1134" s="127"/>
      <c r="F1134" s="127"/>
      <c r="G1134" s="127"/>
      <c r="H1134" s="127"/>
    </row>
    <row r="1135" spans="1:8">
      <c r="A1135" s="127"/>
      <c r="B1135" s="127"/>
      <c r="C1135" s="127"/>
      <c r="D1135" s="127"/>
      <c r="E1135" s="127"/>
      <c r="F1135" s="127"/>
      <c r="G1135" s="127"/>
      <c r="H1135" s="127"/>
    </row>
    <row r="1136" spans="1:8">
      <c r="A1136" s="127"/>
      <c r="B1136" s="127"/>
      <c r="C1136" s="127"/>
      <c r="D1136" s="127"/>
      <c r="E1136" s="127"/>
      <c r="F1136" s="127"/>
      <c r="G1136" s="127"/>
      <c r="H1136" s="127"/>
    </row>
    <row r="1137" spans="1:8">
      <c r="A1137" s="127"/>
      <c r="B1137" s="127"/>
      <c r="C1137" s="127"/>
      <c r="D1137" s="127"/>
      <c r="E1137" s="127"/>
      <c r="F1137" s="127"/>
      <c r="G1137" s="127"/>
      <c r="H1137" s="127"/>
    </row>
    <row r="1138" spans="1:8">
      <c r="A1138" s="127"/>
      <c r="B1138" s="127"/>
      <c r="C1138" s="127"/>
      <c r="D1138" s="127"/>
      <c r="E1138" s="127"/>
      <c r="F1138" s="127"/>
      <c r="G1138" s="127"/>
      <c r="H1138" s="127"/>
    </row>
    <row r="1139" spans="1:8">
      <c r="A1139" s="127"/>
      <c r="B1139" s="127"/>
      <c r="C1139" s="127"/>
      <c r="D1139" s="127"/>
      <c r="E1139" s="127"/>
      <c r="F1139" s="127"/>
      <c r="G1139" s="127"/>
      <c r="H1139" s="127"/>
    </row>
    <row r="1140" spans="1:8">
      <c r="A1140" s="127"/>
      <c r="B1140" s="127"/>
      <c r="C1140" s="127"/>
      <c r="D1140" s="127"/>
      <c r="E1140" s="127"/>
      <c r="F1140" s="127"/>
      <c r="G1140" s="127"/>
      <c r="H1140" s="127"/>
    </row>
    <row r="1141" spans="1:8">
      <c r="A1141" s="127"/>
      <c r="B1141" s="127"/>
      <c r="C1141" s="127"/>
      <c r="D1141" s="127"/>
      <c r="E1141" s="127"/>
      <c r="F1141" s="127"/>
      <c r="G1141" s="127"/>
      <c r="H1141" s="127"/>
    </row>
    <row r="1142" spans="1:8">
      <c r="A1142" s="127"/>
      <c r="B1142" s="127"/>
      <c r="C1142" s="127"/>
      <c r="D1142" s="127"/>
      <c r="E1142" s="127"/>
      <c r="F1142" s="127"/>
      <c r="G1142" s="127"/>
      <c r="H1142" s="127"/>
    </row>
    <row r="1143" spans="1:8">
      <c r="A1143" s="127"/>
      <c r="B1143" s="127"/>
      <c r="C1143" s="127"/>
      <c r="D1143" s="127"/>
      <c r="E1143" s="127"/>
      <c r="F1143" s="127"/>
      <c r="G1143" s="127"/>
      <c r="H1143" s="127"/>
    </row>
    <row r="1144" spans="1:8">
      <c r="A1144" s="127"/>
      <c r="B1144" s="127"/>
      <c r="C1144" s="127"/>
      <c r="D1144" s="127"/>
      <c r="E1144" s="127"/>
      <c r="F1144" s="127"/>
      <c r="G1144" s="127"/>
      <c r="H1144" s="127"/>
    </row>
    <row r="1145" spans="1:8">
      <c r="A1145" s="127"/>
      <c r="B1145" s="127"/>
      <c r="C1145" s="127"/>
      <c r="D1145" s="127"/>
      <c r="E1145" s="127"/>
      <c r="F1145" s="127"/>
      <c r="G1145" s="127"/>
      <c r="H1145" s="127"/>
    </row>
    <row r="1146" spans="1:8">
      <c r="A1146" s="127"/>
      <c r="B1146" s="127"/>
      <c r="C1146" s="127"/>
      <c r="D1146" s="127"/>
      <c r="E1146" s="127"/>
      <c r="F1146" s="127"/>
      <c r="G1146" s="127"/>
      <c r="H1146" s="127"/>
    </row>
    <row r="1147" spans="1:8">
      <c r="A1147" s="127"/>
      <c r="B1147" s="127"/>
      <c r="C1147" s="127"/>
      <c r="D1147" s="127"/>
      <c r="E1147" s="127"/>
      <c r="F1147" s="127"/>
      <c r="G1147" s="127"/>
      <c r="H1147" s="127"/>
    </row>
    <row r="1148" spans="1:8">
      <c r="A1148" s="127"/>
      <c r="B1148" s="127"/>
      <c r="C1148" s="127"/>
      <c r="D1148" s="127"/>
      <c r="E1148" s="127"/>
      <c r="F1148" s="127"/>
      <c r="G1148" s="127"/>
      <c r="H1148" s="127"/>
    </row>
    <row r="1149" spans="1:8">
      <c r="A1149" s="127"/>
      <c r="B1149" s="127"/>
      <c r="C1149" s="127"/>
      <c r="D1149" s="127"/>
      <c r="E1149" s="127"/>
      <c r="F1149" s="127"/>
      <c r="G1149" s="127"/>
      <c r="H1149" s="127"/>
    </row>
    <row r="1150" spans="1:8">
      <c r="A1150" s="127"/>
      <c r="B1150" s="127"/>
      <c r="C1150" s="127"/>
      <c r="D1150" s="127"/>
      <c r="E1150" s="127"/>
      <c r="F1150" s="127"/>
      <c r="G1150" s="127"/>
      <c r="H1150" s="127"/>
    </row>
    <row r="1151" spans="1:8">
      <c r="A1151" s="127"/>
      <c r="B1151" s="127"/>
      <c r="C1151" s="127"/>
      <c r="D1151" s="127"/>
      <c r="E1151" s="127"/>
      <c r="F1151" s="127"/>
      <c r="G1151" s="127"/>
      <c r="H1151" s="127"/>
    </row>
    <row r="1152" spans="1:8">
      <c r="A1152" s="127"/>
      <c r="B1152" s="127"/>
      <c r="C1152" s="127"/>
      <c r="D1152" s="127"/>
      <c r="E1152" s="127"/>
      <c r="F1152" s="127"/>
      <c r="G1152" s="127"/>
      <c r="H1152" s="127"/>
    </row>
    <row r="1153" spans="1:8">
      <c r="A1153" s="127"/>
      <c r="B1153" s="127"/>
      <c r="C1153" s="127"/>
      <c r="D1153" s="127"/>
      <c r="E1153" s="127"/>
      <c r="F1153" s="127"/>
      <c r="G1153" s="127"/>
      <c r="H1153" s="127"/>
    </row>
    <row r="1154" spans="1:8">
      <c r="A1154" s="127"/>
      <c r="B1154" s="127"/>
      <c r="C1154" s="127"/>
      <c r="D1154" s="127"/>
      <c r="E1154" s="127"/>
      <c r="F1154" s="127"/>
      <c r="G1154" s="127"/>
      <c r="H1154" s="127"/>
    </row>
    <row r="1155" spans="1:8">
      <c r="A1155" s="127"/>
      <c r="B1155" s="127"/>
      <c r="C1155" s="127"/>
      <c r="D1155" s="127"/>
      <c r="E1155" s="127"/>
      <c r="F1155" s="127"/>
      <c r="G1155" s="127"/>
      <c r="H1155" s="127"/>
    </row>
    <row r="1156" spans="1:8">
      <c r="A1156" s="127"/>
      <c r="B1156" s="127"/>
      <c r="C1156" s="127"/>
      <c r="D1156" s="127"/>
      <c r="E1156" s="127"/>
      <c r="F1156" s="127"/>
      <c r="G1156" s="127"/>
      <c r="H1156" s="127"/>
    </row>
    <row r="1157" spans="1:8">
      <c r="A1157" s="127"/>
      <c r="B1157" s="127"/>
      <c r="C1157" s="127"/>
      <c r="D1157" s="127"/>
      <c r="E1157" s="127"/>
      <c r="F1157" s="127"/>
      <c r="G1157" s="127"/>
      <c r="H1157" s="127"/>
    </row>
    <row r="1158" spans="1:8">
      <c r="A1158" s="127"/>
      <c r="B1158" s="127"/>
      <c r="C1158" s="127"/>
      <c r="D1158" s="127"/>
      <c r="E1158" s="127"/>
      <c r="F1158" s="127"/>
      <c r="G1158" s="127"/>
      <c r="H1158" s="127"/>
    </row>
    <row r="1159" spans="1:8">
      <c r="A1159" s="127"/>
      <c r="B1159" s="127"/>
      <c r="C1159" s="127"/>
      <c r="D1159" s="127"/>
      <c r="E1159" s="127"/>
      <c r="F1159" s="127"/>
      <c r="G1159" s="127"/>
      <c r="H1159" s="127"/>
    </row>
    <row r="1160" spans="1:8">
      <c r="A1160" s="127"/>
      <c r="B1160" s="127"/>
      <c r="C1160" s="127"/>
      <c r="D1160" s="127"/>
      <c r="E1160" s="127"/>
      <c r="F1160" s="127"/>
      <c r="G1160" s="127"/>
      <c r="H1160" s="127"/>
    </row>
    <row r="1161" spans="1:8">
      <c r="A1161" s="127"/>
      <c r="B1161" s="127"/>
      <c r="C1161" s="127"/>
      <c r="D1161" s="127"/>
      <c r="E1161" s="127"/>
      <c r="F1161" s="127"/>
      <c r="G1161" s="127"/>
      <c r="H1161" s="127"/>
    </row>
    <row r="1162" spans="1:8">
      <c r="A1162" s="127"/>
      <c r="B1162" s="127"/>
      <c r="C1162" s="127"/>
      <c r="D1162" s="127"/>
      <c r="E1162" s="127"/>
      <c r="F1162" s="127"/>
      <c r="G1162" s="127"/>
      <c r="H1162" s="127"/>
    </row>
    <row r="1163" spans="1:8">
      <c r="A1163" s="127"/>
      <c r="B1163" s="127"/>
      <c r="C1163" s="127"/>
      <c r="D1163" s="127"/>
      <c r="E1163" s="127"/>
      <c r="F1163" s="127"/>
      <c r="G1163" s="127"/>
      <c r="H1163" s="127"/>
    </row>
    <row r="1164" spans="1:8">
      <c r="A1164" s="127"/>
      <c r="B1164" s="127"/>
      <c r="C1164" s="127"/>
      <c r="D1164" s="127"/>
      <c r="E1164" s="127"/>
      <c r="F1164" s="127"/>
      <c r="G1164" s="127"/>
      <c r="H1164" s="127"/>
    </row>
    <row r="1165" spans="1:8">
      <c r="A1165" s="127"/>
      <c r="B1165" s="127"/>
      <c r="C1165" s="127"/>
      <c r="D1165" s="127"/>
      <c r="E1165" s="127"/>
      <c r="F1165" s="127"/>
      <c r="G1165" s="127"/>
      <c r="H1165" s="127"/>
    </row>
    <row r="1166" spans="1:8">
      <c r="A1166" s="127"/>
      <c r="B1166" s="127"/>
      <c r="C1166" s="127"/>
      <c r="D1166" s="127"/>
      <c r="E1166" s="127"/>
      <c r="F1166" s="127"/>
      <c r="G1166" s="127"/>
      <c r="H1166" s="127"/>
    </row>
    <row r="1167" spans="1:8">
      <c r="A1167" s="127"/>
      <c r="B1167" s="127"/>
      <c r="C1167" s="127"/>
      <c r="D1167" s="127"/>
      <c r="E1167" s="127"/>
      <c r="F1167" s="127"/>
      <c r="G1167" s="127"/>
      <c r="H1167" s="127"/>
    </row>
    <row r="1168" spans="1:8">
      <c r="A1168" s="127"/>
      <c r="B1168" s="127"/>
      <c r="C1168" s="127"/>
      <c r="D1168" s="127"/>
      <c r="E1168" s="127"/>
      <c r="F1168" s="127"/>
      <c r="G1168" s="127"/>
      <c r="H1168" s="127"/>
    </row>
    <row r="1169" spans="1:8">
      <c r="A1169" s="127"/>
      <c r="B1169" s="127"/>
      <c r="C1169" s="127"/>
      <c r="D1169" s="127"/>
      <c r="E1169" s="127"/>
      <c r="F1169" s="127"/>
      <c r="G1169" s="127"/>
      <c r="H1169" s="127"/>
    </row>
    <row r="1170" spans="1:8">
      <c r="A1170" s="127"/>
      <c r="B1170" s="127"/>
      <c r="C1170" s="127"/>
      <c r="D1170" s="127"/>
      <c r="E1170" s="127"/>
      <c r="F1170" s="127"/>
      <c r="G1170" s="127"/>
      <c r="H1170" s="127"/>
    </row>
    <row r="1171" spans="1:8">
      <c r="A1171" s="127"/>
      <c r="B1171" s="127"/>
      <c r="C1171" s="127"/>
      <c r="D1171" s="127"/>
      <c r="E1171" s="127"/>
      <c r="F1171" s="127"/>
      <c r="G1171" s="127"/>
      <c r="H1171" s="127"/>
    </row>
    <row r="1172" spans="1:8">
      <c r="A1172" s="127"/>
      <c r="B1172" s="127"/>
      <c r="C1172" s="127"/>
      <c r="D1172" s="127"/>
      <c r="E1172" s="127"/>
      <c r="F1172" s="127"/>
      <c r="G1172" s="127"/>
      <c r="H1172" s="127"/>
    </row>
    <row r="1173" spans="1:8">
      <c r="A1173" s="127"/>
      <c r="B1173" s="127"/>
      <c r="C1173" s="127"/>
      <c r="D1173" s="127"/>
      <c r="E1173" s="127"/>
      <c r="F1173" s="127"/>
      <c r="G1173" s="127"/>
      <c r="H1173" s="127"/>
    </row>
    <row r="1174" spans="1:8">
      <c r="A1174" s="127"/>
      <c r="B1174" s="127"/>
      <c r="C1174" s="127"/>
      <c r="D1174" s="127"/>
      <c r="E1174" s="127"/>
      <c r="F1174" s="127"/>
      <c r="G1174" s="127"/>
      <c r="H1174" s="127"/>
    </row>
    <row r="1175" spans="1:8">
      <c r="A1175" s="127"/>
      <c r="B1175" s="127"/>
      <c r="C1175" s="127"/>
      <c r="D1175" s="127"/>
      <c r="E1175" s="127"/>
      <c r="F1175" s="127"/>
      <c r="G1175" s="127"/>
      <c r="H1175" s="127"/>
    </row>
    <row r="1176" spans="1:8">
      <c r="A1176" s="127"/>
      <c r="B1176" s="127"/>
      <c r="C1176" s="127"/>
      <c r="D1176" s="127"/>
      <c r="E1176" s="127"/>
      <c r="F1176" s="127"/>
      <c r="G1176" s="127"/>
      <c r="H1176" s="127"/>
    </row>
    <row r="1177" spans="1:8">
      <c r="A1177" s="127"/>
      <c r="B1177" s="127"/>
      <c r="C1177" s="127"/>
      <c r="D1177" s="127"/>
      <c r="E1177" s="127"/>
      <c r="F1177" s="127"/>
      <c r="G1177" s="127"/>
      <c r="H1177" s="127"/>
    </row>
    <row r="1178" spans="1:8">
      <c r="A1178" s="127"/>
      <c r="B1178" s="127"/>
      <c r="C1178" s="127"/>
      <c r="D1178" s="127"/>
      <c r="E1178" s="127"/>
      <c r="F1178" s="127"/>
      <c r="G1178" s="127"/>
      <c r="H1178" s="127"/>
    </row>
    <row r="1179" spans="1:8">
      <c r="A1179" s="127"/>
      <c r="B1179" s="127"/>
      <c r="C1179" s="127"/>
      <c r="D1179" s="127"/>
      <c r="E1179" s="127"/>
      <c r="F1179" s="127"/>
      <c r="G1179" s="127"/>
      <c r="H1179" s="127"/>
    </row>
    <row r="1180" spans="1:8">
      <c r="A1180" s="127"/>
      <c r="B1180" s="127"/>
      <c r="C1180" s="127"/>
      <c r="D1180" s="127"/>
      <c r="E1180" s="127"/>
      <c r="F1180" s="127"/>
      <c r="G1180" s="127"/>
      <c r="H1180" s="127"/>
    </row>
    <row r="1181" spans="1:8">
      <c r="A1181" s="127"/>
      <c r="B1181" s="127"/>
      <c r="C1181" s="127"/>
      <c r="D1181" s="127"/>
      <c r="E1181" s="127"/>
      <c r="F1181" s="127"/>
      <c r="G1181" s="127"/>
      <c r="H1181" s="127"/>
    </row>
    <row r="1182" spans="1:8">
      <c r="A1182" s="127"/>
      <c r="B1182" s="127"/>
      <c r="C1182" s="127"/>
      <c r="D1182" s="127"/>
      <c r="E1182" s="127"/>
      <c r="F1182" s="127"/>
      <c r="G1182" s="127"/>
      <c r="H1182" s="127"/>
    </row>
    <row r="1183" spans="1:8">
      <c r="A1183" s="127"/>
      <c r="B1183" s="127"/>
      <c r="C1183" s="127"/>
      <c r="D1183" s="127"/>
      <c r="E1183" s="127"/>
      <c r="F1183" s="127"/>
      <c r="G1183" s="127"/>
      <c r="H1183" s="127"/>
    </row>
    <row r="1184" spans="1:8">
      <c r="A1184" s="127"/>
      <c r="B1184" s="127"/>
      <c r="C1184" s="127"/>
      <c r="D1184" s="127"/>
      <c r="E1184" s="127"/>
      <c r="F1184" s="127"/>
      <c r="G1184" s="127"/>
      <c r="H1184" s="127"/>
    </row>
    <row r="1185" spans="1:8">
      <c r="A1185" s="127"/>
      <c r="B1185" s="127"/>
      <c r="C1185" s="127"/>
      <c r="D1185" s="127"/>
      <c r="E1185" s="127"/>
      <c r="F1185" s="127"/>
      <c r="G1185" s="127"/>
      <c r="H1185" s="127"/>
    </row>
    <row r="1186" spans="1:8">
      <c r="A1186" s="127"/>
      <c r="B1186" s="127"/>
      <c r="C1186" s="127"/>
      <c r="D1186" s="127"/>
      <c r="E1186" s="127"/>
      <c r="F1186" s="127"/>
      <c r="G1186" s="127"/>
      <c r="H1186" s="127"/>
    </row>
    <row r="1187" spans="1:8">
      <c r="A1187" s="127"/>
      <c r="B1187" s="127"/>
      <c r="C1187" s="127"/>
      <c r="D1187" s="127"/>
      <c r="E1187" s="127"/>
      <c r="F1187" s="127"/>
      <c r="G1187" s="127"/>
      <c r="H1187" s="127"/>
    </row>
    <row r="1188" spans="1:8">
      <c r="A1188" s="127"/>
      <c r="B1188" s="127"/>
      <c r="C1188" s="127"/>
      <c r="D1188" s="127"/>
      <c r="E1188" s="127"/>
      <c r="F1188" s="127"/>
      <c r="G1188" s="127"/>
      <c r="H1188" s="127"/>
    </row>
    <row r="1189" spans="1:8">
      <c r="A1189" s="127"/>
      <c r="B1189" s="127"/>
      <c r="C1189" s="127"/>
      <c r="D1189" s="127"/>
      <c r="E1189" s="127"/>
      <c r="F1189" s="127"/>
      <c r="G1189" s="127"/>
      <c r="H1189" s="127"/>
    </row>
    <row r="1190" spans="1:8">
      <c r="A1190" s="127"/>
      <c r="B1190" s="127"/>
      <c r="C1190" s="127"/>
      <c r="D1190" s="127"/>
      <c r="E1190" s="127"/>
      <c r="F1190" s="127"/>
      <c r="G1190" s="127"/>
      <c r="H1190" s="127"/>
    </row>
    <row r="1191" spans="1:8">
      <c r="A1191" s="127"/>
      <c r="B1191" s="127"/>
      <c r="C1191" s="127"/>
      <c r="D1191" s="127"/>
      <c r="E1191" s="127"/>
      <c r="F1191" s="127"/>
      <c r="G1191" s="127"/>
      <c r="H1191" s="127"/>
    </row>
    <row r="1192" spans="1:8">
      <c r="A1192" s="127"/>
      <c r="B1192" s="127"/>
      <c r="C1192" s="127"/>
      <c r="D1192" s="127"/>
      <c r="E1192" s="127"/>
      <c r="F1192" s="127"/>
      <c r="G1192" s="127"/>
      <c r="H1192" s="127"/>
    </row>
    <row r="1193" spans="1:8">
      <c r="A1193" s="127"/>
      <c r="B1193" s="127"/>
      <c r="C1193" s="127"/>
      <c r="D1193" s="127"/>
      <c r="E1193" s="127"/>
      <c r="F1193" s="127"/>
      <c r="G1193" s="127"/>
      <c r="H1193" s="127"/>
    </row>
    <row r="1194" spans="1:8">
      <c r="A1194" s="127"/>
      <c r="B1194" s="127"/>
      <c r="C1194" s="127"/>
      <c r="D1194" s="127"/>
      <c r="E1194" s="127"/>
      <c r="F1194" s="127"/>
      <c r="G1194" s="127"/>
      <c r="H1194" s="127"/>
    </row>
    <row r="1195" spans="1:8">
      <c r="A1195" s="127"/>
      <c r="B1195" s="127"/>
      <c r="C1195" s="127"/>
      <c r="D1195" s="127"/>
      <c r="E1195" s="127"/>
      <c r="F1195" s="127"/>
      <c r="G1195" s="127"/>
      <c r="H1195" s="127"/>
    </row>
    <row r="1196" spans="1:8">
      <c r="A1196" s="127"/>
      <c r="B1196" s="127"/>
      <c r="C1196" s="127"/>
      <c r="D1196" s="127"/>
      <c r="E1196" s="127"/>
      <c r="F1196" s="127"/>
      <c r="G1196" s="127"/>
      <c r="H1196" s="127"/>
    </row>
    <row r="1197" spans="1:8">
      <c r="A1197" s="127"/>
      <c r="B1197" s="127"/>
      <c r="C1197" s="127"/>
      <c r="D1197" s="127"/>
      <c r="E1197" s="127"/>
      <c r="F1197" s="127"/>
      <c r="G1197" s="127"/>
      <c r="H1197" s="127"/>
    </row>
    <row r="1198" spans="1:8">
      <c r="A1198" s="127"/>
      <c r="B1198" s="127"/>
      <c r="C1198" s="127"/>
      <c r="D1198" s="127"/>
      <c r="E1198" s="127"/>
      <c r="F1198" s="127"/>
      <c r="G1198" s="127"/>
      <c r="H1198" s="127"/>
    </row>
    <row r="1199" spans="1:8">
      <c r="A1199" s="127"/>
      <c r="B1199" s="127"/>
      <c r="C1199" s="127"/>
      <c r="D1199" s="127"/>
      <c r="E1199" s="127"/>
      <c r="F1199" s="127"/>
      <c r="G1199" s="127"/>
      <c r="H1199" s="127"/>
    </row>
    <row r="1200" spans="1:8">
      <c r="A1200" s="127"/>
      <c r="B1200" s="127"/>
      <c r="C1200" s="127"/>
      <c r="D1200" s="127"/>
      <c r="E1200" s="127"/>
      <c r="F1200" s="127"/>
      <c r="G1200" s="127"/>
      <c r="H1200" s="127"/>
    </row>
    <row r="1201" spans="1:8">
      <c r="A1201" s="127"/>
      <c r="B1201" s="127"/>
      <c r="C1201" s="127"/>
      <c r="D1201" s="127"/>
      <c r="E1201" s="127"/>
      <c r="F1201" s="127"/>
      <c r="G1201" s="127"/>
      <c r="H1201" s="127"/>
    </row>
    <row r="1202" spans="1:8">
      <c r="A1202" s="127"/>
      <c r="B1202" s="127"/>
      <c r="C1202" s="127"/>
      <c r="D1202" s="127"/>
      <c r="E1202" s="127"/>
      <c r="F1202" s="127"/>
      <c r="G1202" s="127"/>
      <c r="H1202" s="127"/>
    </row>
    <row r="1203" spans="1:8">
      <c r="A1203" s="127"/>
      <c r="B1203" s="127"/>
      <c r="C1203" s="127"/>
      <c r="D1203" s="127"/>
      <c r="E1203" s="127"/>
      <c r="F1203" s="127"/>
      <c r="G1203" s="127"/>
      <c r="H1203" s="127"/>
    </row>
    <row r="1204" spans="1:8">
      <c r="A1204" s="127"/>
      <c r="B1204" s="127"/>
      <c r="C1204" s="127"/>
      <c r="D1204" s="127"/>
      <c r="E1204" s="127"/>
      <c r="F1204" s="127"/>
      <c r="G1204" s="127"/>
      <c r="H1204" s="127"/>
    </row>
    <row r="1205" spans="1:8">
      <c r="A1205" s="127"/>
      <c r="B1205" s="127"/>
      <c r="C1205" s="127"/>
      <c r="D1205" s="127"/>
      <c r="E1205" s="127"/>
      <c r="F1205" s="127"/>
      <c r="G1205" s="127"/>
      <c r="H1205" s="127"/>
    </row>
    <row r="1206" spans="1:8">
      <c r="A1206" s="127"/>
      <c r="B1206" s="127"/>
      <c r="C1206" s="127"/>
      <c r="D1206" s="127"/>
      <c r="E1206" s="127"/>
      <c r="F1206" s="127"/>
      <c r="G1206" s="127"/>
      <c r="H1206" s="127"/>
    </row>
    <row r="1207" spans="1:8">
      <c r="A1207" s="127"/>
      <c r="B1207" s="127"/>
      <c r="C1207" s="127"/>
      <c r="D1207" s="127"/>
      <c r="E1207" s="127"/>
      <c r="F1207" s="127"/>
      <c r="G1207" s="127"/>
      <c r="H1207" s="127"/>
    </row>
    <row r="1208" spans="1:8">
      <c r="A1208" s="127"/>
      <c r="B1208" s="127"/>
      <c r="C1208" s="127"/>
      <c r="D1208" s="127"/>
      <c r="E1208" s="127"/>
      <c r="F1208" s="127"/>
      <c r="G1208" s="127"/>
      <c r="H1208" s="127"/>
    </row>
    <row r="1209" spans="1:8">
      <c r="A1209" s="127"/>
      <c r="B1209" s="127"/>
      <c r="C1209" s="127"/>
      <c r="D1209" s="127"/>
      <c r="E1209" s="127"/>
      <c r="F1209" s="127"/>
      <c r="G1209" s="127"/>
      <c r="H1209" s="127"/>
    </row>
    <row r="1210" spans="1:8">
      <c r="A1210" s="127"/>
      <c r="B1210" s="127"/>
      <c r="C1210" s="127"/>
      <c r="D1210" s="127"/>
      <c r="E1210" s="127"/>
      <c r="F1210" s="127"/>
      <c r="G1210" s="127"/>
      <c r="H1210" s="127"/>
    </row>
    <row r="1211" spans="1:8">
      <c r="A1211" s="127"/>
      <c r="B1211" s="127"/>
      <c r="C1211" s="127"/>
      <c r="D1211" s="127"/>
      <c r="E1211" s="127"/>
      <c r="F1211" s="127"/>
      <c r="G1211" s="127"/>
      <c r="H1211" s="127"/>
    </row>
    <row r="1212" spans="1:8">
      <c r="A1212" s="127"/>
      <c r="B1212" s="127"/>
      <c r="C1212" s="127"/>
      <c r="D1212" s="127"/>
      <c r="E1212" s="127"/>
      <c r="F1212" s="127"/>
      <c r="G1212" s="127"/>
      <c r="H1212" s="127"/>
    </row>
    <row r="1213" spans="1:8">
      <c r="A1213" s="127"/>
      <c r="B1213" s="127"/>
      <c r="C1213" s="127"/>
      <c r="D1213" s="127"/>
      <c r="E1213" s="127"/>
      <c r="F1213" s="127"/>
      <c r="G1213" s="127"/>
      <c r="H1213" s="127"/>
    </row>
    <row r="1214" spans="1:8">
      <c r="A1214" s="127"/>
      <c r="B1214" s="127"/>
      <c r="C1214" s="127"/>
      <c r="D1214" s="127"/>
      <c r="E1214" s="127"/>
      <c r="F1214" s="127"/>
      <c r="G1214" s="127"/>
      <c r="H1214" s="127"/>
    </row>
    <row r="1215" spans="1:8">
      <c r="A1215" s="127"/>
      <c r="B1215" s="127"/>
      <c r="C1215" s="127"/>
      <c r="D1215" s="127"/>
      <c r="E1215" s="127"/>
      <c r="F1215" s="127"/>
      <c r="G1215" s="127"/>
      <c r="H1215" s="127"/>
    </row>
    <row r="1216" spans="1:8">
      <c r="A1216" s="127"/>
      <c r="B1216" s="127"/>
      <c r="C1216" s="127"/>
      <c r="D1216" s="127"/>
      <c r="E1216" s="127"/>
      <c r="F1216" s="127"/>
      <c r="G1216" s="127"/>
      <c r="H1216" s="127"/>
    </row>
    <row r="1217" spans="1:8">
      <c r="A1217" s="127"/>
      <c r="B1217" s="127"/>
      <c r="C1217" s="127"/>
      <c r="D1217" s="127"/>
      <c r="E1217" s="127"/>
      <c r="F1217" s="127"/>
      <c r="G1217" s="127"/>
      <c r="H1217" s="127"/>
    </row>
    <row r="1218" spans="1:8">
      <c r="A1218" s="127"/>
      <c r="B1218" s="127"/>
      <c r="C1218" s="127"/>
      <c r="D1218" s="127"/>
      <c r="E1218" s="127"/>
      <c r="F1218" s="127"/>
      <c r="G1218" s="127"/>
      <c r="H1218" s="127"/>
    </row>
    <row r="1219" spans="1:8">
      <c r="A1219" s="127"/>
      <c r="B1219" s="127"/>
      <c r="C1219" s="127"/>
      <c r="D1219" s="127"/>
      <c r="E1219" s="127"/>
      <c r="F1219" s="127"/>
      <c r="G1219" s="127"/>
      <c r="H1219" s="127"/>
    </row>
    <row r="1220" spans="1:8">
      <c r="A1220" s="127"/>
      <c r="B1220" s="127"/>
      <c r="C1220" s="127"/>
      <c r="D1220" s="127"/>
      <c r="E1220" s="127"/>
      <c r="F1220" s="127"/>
      <c r="G1220" s="127"/>
      <c r="H1220" s="127"/>
    </row>
    <row r="1221" spans="1:8">
      <c r="A1221" s="127"/>
      <c r="B1221" s="127"/>
      <c r="C1221" s="127"/>
      <c r="D1221" s="127"/>
      <c r="E1221" s="127"/>
      <c r="F1221" s="127"/>
      <c r="G1221" s="127"/>
      <c r="H1221" s="127"/>
    </row>
    <row r="1222" spans="1:8">
      <c r="A1222" s="127"/>
      <c r="B1222" s="127"/>
      <c r="C1222" s="127"/>
      <c r="D1222" s="127"/>
      <c r="E1222" s="127"/>
      <c r="F1222" s="127"/>
      <c r="G1222" s="127"/>
      <c r="H1222" s="127"/>
    </row>
    <row r="1223" spans="1:8">
      <c r="A1223" s="127"/>
      <c r="B1223" s="127"/>
      <c r="C1223" s="127"/>
      <c r="D1223" s="127"/>
      <c r="E1223" s="127"/>
      <c r="F1223" s="127"/>
      <c r="G1223" s="127"/>
      <c r="H1223" s="127"/>
    </row>
    <row r="1224" spans="1:8">
      <c r="A1224" s="127"/>
      <c r="B1224" s="127"/>
      <c r="C1224" s="127"/>
      <c r="D1224" s="127"/>
      <c r="E1224" s="127"/>
      <c r="F1224" s="127"/>
      <c r="G1224" s="127"/>
      <c r="H1224" s="127"/>
    </row>
    <row r="1225" spans="1:8">
      <c r="A1225" s="127"/>
      <c r="B1225" s="127"/>
      <c r="C1225" s="127"/>
      <c r="D1225" s="127"/>
      <c r="E1225" s="127"/>
      <c r="F1225" s="127"/>
      <c r="G1225" s="127"/>
      <c r="H1225" s="127"/>
    </row>
    <row r="1226" spans="1:8">
      <c r="A1226" s="127"/>
      <c r="B1226" s="127"/>
      <c r="C1226" s="127"/>
      <c r="D1226" s="127"/>
      <c r="E1226" s="127"/>
      <c r="F1226" s="127"/>
      <c r="G1226" s="127"/>
      <c r="H1226" s="127"/>
    </row>
    <row r="1227" spans="1:8">
      <c r="A1227" s="127"/>
      <c r="B1227" s="127"/>
      <c r="C1227" s="127"/>
      <c r="D1227" s="127"/>
      <c r="E1227" s="127"/>
      <c r="F1227" s="127"/>
      <c r="G1227" s="127"/>
      <c r="H1227" s="127"/>
    </row>
    <row r="1228" spans="1:8">
      <c r="A1228" s="127"/>
      <c r="B1228" s="127"/>
      <c r="C1228" s="127"/>
      <c r="D1228" s="127"/>
      <c r="E1228" s="127"/>
      <c r="F1228" s="127"/>
      <c r="G1228" s="127"/>
      <c r="H1228" s="127"/>
    </row>
    <row r="1229" spans="1:8">
      <c r="A1229" s="127"/>
      <c r="B1229" s="127"/>
      <c r="C1229" s="127"/>
      <c r="D1229" s="127"/>
      <c r="E1229" s="127"/>
      <c r="F1229" s="127"/>
      <c r="G1229" s="127"/>
      <c r="H1229" s="127"/>
    </row>
    <row r="1230" spans="1:8">
      <c r="A1230" s="127"/>
      <c r="B1230" s="127"/>
      <c r="C1230" s="127"/>
      <c r="D1230" s="127"/>
      <c r="E1230" s="127"/>
      <c r="F1230" s="127"/>
      <c r="G1230" s="127"/>
      <c r="H1230" s="127"/>
    </row>
    <row r="1231" spans="1:8">
      <c r="A1231" s="127"/>
      <c r="B1231" s="127"/>
      <c r="C1231" s="127"/>
      <c r="D1231" s="127"/>
      <c r="E1231" s="127"/>
      <c r="F1231" s="127"/>
      <c r="G1231" s="127"/>
      <c r="H1231" s="127"/>
    </row>
    <row r="1232" spans="1:8">
      <c r="A1232" s="127"/>
      <c r="B1232" s="127"/>
      <c r="C1232" s="127"/>
      <c r="D1232" s="127"/>
      <c r="E1232" s="127"/>
      <c r="F1232" s="127"/>
      <c r="G1232" s="127"/>
      <c r="H1232" s="127"/>
    </row>
    <row r="1233" spans="1:8">
      <c r="A1233" s="127"/>
      <c r="B1233" s="127"/>
      <c r="C1233" s="127"/>
      <c r="D1233" s="127"/>
      <c r="E1233" s="127"/>
      <c r="F1233" s="127"/>
      <c r="G1233" s="127"/>
      <c r="H1233" s="127"/>
    </row>
    <row r="1234" spans="1:8">
      <c r="A1234" s="127"/>
      <c r="B1234" s="127"/>
      <c r="C1234" s="127"/>
      <c r="D1234" s="127"/>
      <c r="E1234" s="127"/>
      <c r="F1234" s="127"/>
      <c r="G1234" s="127"/>
      <c r="H1234" s="127"/>
    </row>
    <row r="1235" spans="1:8">
      <c r="A1235" s="127"/>
      <c r="B1235" s="127"/>
      <c r="C1235" s="127"/>
      <c r="D1235" s="127"/>
      <c r="E1235" s="127"/>
      <c r="F1235" s="127"/>
      <c r="G1235" s="127"/>
      <c r="H1235" s="127"/>
    </row>
    <row r="1236" spans="1:8">
      <c r="A1236" s="127"/>
      <c r="B1236" s="127"/>
      <c r="C1236" s="127"/>
      <c r="D1236" s="127"/>
      <c r="E1236" s="127"/>
      <c r="F1236" s="127"/>
      <c r="G1236" s="127"/>
      <c r="H1236" s="127"/>
    </row>
    <row r="1237" spans="1:8">
      <c r="A1237" s="127"/>
      <c r="B1237" s="127"/>
      <c r="C1237" s="127"/>
      <c r="D1237" s="127"/>
      <c r="E1237" s="127"/>
      <c r="F1237" s="127"/>
      <c r="G1237" s="127"/>
      <c r="H1237" s="127"/>
    </row>
    <row r="1238" spans="1:8">
      <c r="A1238" s="127"/>
      <c r="B1238" s="127"/>
      <c r="C1238" s="127"/>
      <c r="D1238" s="127"/>
      <c r="E1238" s="127"/>
      <c r="F1238" s="127"/>
      <c r="G1238" s="127"/>
      <c r="H1238" s="127"/>
    </row>
    <row r="1239" spans="1:8">
      <c r="A1239" s="127"/>
      <c r="B1239" s="127"/>
      <c r="C1239" s="127"/>
      <c r="D1239" s="127"/>
      <c r="E1239" s="127"/>
      <c r="F1239" s="127"/>
      <c r="G1239" s="127"/>
      <c r="H1239" s="127"/>
    </row>
    <row r="1240" spans="1:8">
      <c r="A1240" s="127"/>
      <c r="B1240" s="127"/>
      <c r="C1240" s="127"/>
      <c r="D1240" s="127"/>
      <c r="E1240" s="127"/>
      <c r="F1240" s="127"/>
      <c r="G1240" s="127"/>
      <c r="H1240" s="127"/>
    </row>
    <row r="1241" spans="1:8">
      <c r="A1241" s="127"/>
      <c r="B1241" s="127"/>
      <c r="C1241" s="127"/>
      <c r="D1241" s="127"/>
      <c r="E1241" s="127"/>
      <c r="F1241" s="127"/>
      <c r="G1241" s="127"/>
      <c r="H1241" s="127"/>
    </row>
    <row r="1242" spans="1:8">
      <c r="A1242" s="127"/>
      <c r="B1242" s="127"/>
      <c r="C1242" s="127"/>
      <c r="D1242" s="127"/>
      <c r="E1242" s="127"/>
      <c r="F1242" s="127"/>
      <c r="G1242" s="127"/>
      <c r="H1242" s="127"/>
    </row>
    <row r="1243" spans="1:8">
      <c r="A1243" s="127"/>
      <c r="B1243" s="127"/>
      <c r="C1243" s="127"/>
      <c r="D1243" s="127"/>
      <c r="E1243" s="127"/>
      <c r="F1243" s="127"/>
      <c r="G1243" s="127"/>
      <c r="H1243" s="127"/>
    </row>
    <row r="1244" spans="1:8">
      <c r="A1244" s="127"/>
      <c r="B1244" s="127"/>
      <c r="C1244" s="127"/>
      <c r="D1244" s="127"/>
      <c r="E1244" s="127"/>
      <c r="F1244" s="127"/>
      <c r="G1244" s="127"/>
      <c r="H1244" s="127"/>
    </row>
    <row r="1245" spans="1:8">
      <c r="A1245" s="127"/>
      <c r="B1245" s="127"/>
      <c r="C1245" s="127"/>
      <c r="D1245" s="127"/>
      <c r="E1245" s="127"/>
      <c r="F1245" s="127"/>
      <c r="G1245" s="127"/>
      <c r="H1245" s="127"/>
    </row>
    <row r="1246" spans="1:8">
      <c r="A1246" s="127"/>
      <c r="B1246" s="127"/>
      <c r="C1246" s="127"/>
      <c r="D1246" s="127"/>
      <c r="E1246" s="127"/>
      <c r="F1246" s="127"/>
      <c r="G1246" s="127"/>
      <c r="H1246" s="127"/>
    </row>
    <row r="1247" spans="1:8">
      <c r="A1247" s="127"/>
      <c r="B1247" s="127"/>
      <c r="C1247" s="127"/>
      <c r="D1247" s="127"/>
      <c r="E1247" s="127"/>
      <c r="F1247" s="127"/>
      <c r="G1247" s="127"/>
      <c r="H1247" s="127"/>
    </row>
    <row r="1248" spans="1:8">
      <c r="A1248" s="127"/>
      <c r="B1248" s="127"/>
      <c r="C1248" s="127"/>
      <c r="D1248" s="127"/>
      <c r="E1248" s="127"/>
      <c r="F1248" s="127"/>
      <c r="G1248" s="127"/>
      <c r="H1248" s="127"/>
    </row>
    <row r="1249" spans="1:8">
      <c r="A1249" s="127"/>
      <c r="B1249" s="127"/>
      <c r="C1249" s="127"/>
      <c r="D1249" s="127"/>
      <c r="E1249" s="127"/>
      <c r="F1249" s="127"/>
      <c r="G1249" s="127"/>
      <c r="H1249" s="127"/>
    </row>
    <row r="1250" spans="1:8">
      <c r="A1250" s="127"/>
      <c r="B1250" s="127"/>
      <c r="C1250" s="127"/>
      <c r="D1250" s="127"/>
      <c r="E1250" s="127"/>
      <c r="F1250" s="127"/>
      <c r="G1250" s="127"/>
      <c r="H1250" s="127"/>
    </row>
    <row r="1251" spans="1:8">
      <c r="A1251" s="127"/>
      <c r="B1251" s="127"/>
      <c r="C1251" s="127"/>
      <c r="D1251" s="127"/>
      <c r="E1251" s="127"/>
      <c r="F1251" s="127"/>
      <c r="G1251" s="127"/>
      <c r="H1251" s="127"/>
    </row>
    <row r="1252" spans="1:8">
      <c r="A1252" s="127"/>
      <c r="B1252" s="127"/>
      <c r="C1252" s="127"/>
      <c r="D1252" s="127"/>
      <c r="E1252" s="127"/>
      <c r="F1252" s="127"/>
      <c r="G1252" s="127"/>
      <c r="H1252" s="127"/>
    </row>
    <row r="1253" spans="1:8">
      <c r="A1253" s="127"/>
      <c r="B1253" s="127"/>
      <c r="C1253" s="127"/>
      <c r="D1253" s="127"/>
      <c r="E1253" s="127"/>
      <c r="F1253" s="127"/>
      <c r="G1253" s="127"/>
      <c r="H1253" s="127"/>
    </row>
    <row r="1254" spans="1:8">
      <c r="A1254" s="127"/>
      <c r="B1254" s="127"/>
      <c r="C1254" s="127"/>
      <c r="D1254" s="127"/>
      <c r="E1254" s="127"/>
      <c r="F1254" s="127"/>
      <c r="G1254" s="127"/>
      <c r="H1254" s="127"/>
    </row>
    <row r="1255" spans="1:8">
      <c r="A1255" s="127"/>
      <c r="B1255" s="127"/>
      <c r="C1255" s="127"/>
      <c r="D1255" s="127"/>
      <c r="E1255" s="127"/>
      <c r="F1255" s="127"/>
      <c r="G1255" s="127"/>
      <c r="H1255" s="127"/>
    </row>
    <row r="1256" spans="1:8">
      <c r="A1256" s="127"/>
      <c r="B1256" s="127"/>
      <c r="C1256" s="127"/>
      <c r="D1256" s="127"/>
      <c r="E1256" s="127"/>
      <c r="F1256" s="127"/>
      <c r="G1256" s="127"/>
      <c r="H1256" s="127"/>
    </row>
    <row r="1257" spans="1:8">
      <c r="A1257" s="127"/>
      <c r="B1257" s="127"/>
      <c r="C1257" s="127"/>
      <c r="D1257" s="127"/>
      <c r="E1257" s="127"/>
      <c r="F1257" s="127"/>
      <c r="G1257" s="127"/>
      <c r="H1257" s="127"/>
    </row>
    <row r="1258" spans="1:8">
      <c r="A1258" s="127"/>
      <c r="B1258" s="127"/>
      <c r="C1258" s="127"/>
      <c r="D1258" s="127"/>
      <c r="E1258" s="127"/>
      <c r="F1258" s="127"/>
      <c r="G1258" s="127"/>
      <c r="H1258" s="127"/>
    </row>
    <row r="1259" spans="1:8">
      <c r="A1259" s="127"/>
      <c r="B1259" s="127"/>
      <c r="C1259" s="127"/>
      <c r="D1259" s="127"/>
      <c r="E1259" s="127"/>
      <c r="F1259" s="127"/>
      <c r="G1259" s="127"/>
      <c r="H1259" s="127"/>
    </row>
    <row r="1260" spans="1:8">
      <c r="A1260" s="127"/>
      <c r="B1260" s="127"/>
      <c r="C1260" s="127"/>
      <c r="D1260" s="127"/>
      <c r="E1260" s="127"/>
      <c r="F1260" s="127"/>
      <c r="G1260" s="127"/>
      <c r="H1260" s="127"/>
    </row>
    <row r="1261" spans="1:8">
      <c r="A1261" s="127"/>
      <c r="B1261" s="127"/>
      <c r="C1261" s="127"/>
      <c r="D1261" s="127"/>
      <c r="E1261" s="127"/>
      <c r="F1261" s="127"/>
      <c r="G1261" s="127"/>
      <c r="H1261" s="127"/>
    </row>
    <row r="1262" spans="1:8">
      <c r="A1262" s="127"/>
      <c r="B1262" s="127"/>
      <c r="C1262" s="127"/>
      <c r="D1262" s="127"/>
      <c r="E1262" s="127"/>
      <c r="F1262" s="127"/>
      <c r="G1262" s="127"/>
      <c r="H1262" s="127"/>
    </row>
    <row r="1263" spans="1:8">
      <c r="A1263" s="127"/>
      <c r="B1263" s="127"/>
      <c r="C1263" s="127"/>
      <c r="D1263" s="127"/>
      <c r="E1263" s="127"/>
      <c r="F1263" s="127"/>
      <c r="G1263" s="127"/>
      <c r="H1263" s="127"/>
    </row>
    <row r="1264" spans="1:8">
      <c r="A1264" s="127"/>
      <c r="B1264" s="127"/>
      <c r="C1264" s="127"/>
      <c r="D1264" s="127"/>
      <c r="E1264" s="127"/>
      <c r="F1264" s="127"/>
      <c r="G1264" s="127"/>
      <c r="H1264" s="127"/>
    </row>
    <row r="1265" spans="1:8">
      <c r="A1265" s="127"/>
      <c r="B1265" s="127"/>
      <c r="C1265" s="127"/>
      <c r="D1265" s="127"/>
      <c r="E1265" s="127"/>
      <c r="F1265" s="127"/>
      <c r="G1265" s="127"/>
      <c r="H1265" s="127"/>
    </row>
    <row r="1266" spans="1:8">
      <c r="A1266" s="127"/>
      <c r="B1266" s="127"/>
      <c r="C1266" s="127"/>
      <c r="D1266" s="127"/>
      <c r="E1266" s="127"/>
      <c r="F1266" s="127"/>
      <c r="G1266" s="127"/>
      <c r="H1266" s="127"/>
    </row>
    <row r="1267" spans="1:8">
      <c r="A1267" s="127"/>
      <c r="B1267" s="127"/>
      <c r="C1267" s="127"/>
      <c r="D1267" s="127"/>
      <c r="E1267" s="127"/>
      <c r="F1267" s="127"/>
      <c r="G1267" s="127"/>
      <c r="H1267" s="127"/>
    </row>
    <row r="1268" spans="1:8">
      <c r="A1268" s="127"/>
      <c r="B1268" s="127"/>
      <c r="C1268" s="127"/>
      <c r="D1268" s="127"/>
      <c r="E1268" s="127"/>
      <c r="F1268" s="127"/>
      <c r="G1268" s="127"/>
      <c r="H1268" s="127"/>
    </row>
    <row r="1269" spans="1:8">
      <c r="A1269" s="127"/>
      <c r="B1269" s="127"/>
      <c r="C1269" s="127"/>
      <c r="D1269" s="127"/>
      <c r="E1269" s="127"/>
      <c r="F1269" s="127"/>
      <c r="G1269" s="127"/>
      <c r="H1269" s="127"/>
    </row>
    <row r="1270" spans="1:8">
      <c r="A1270" s="127"/>
      <c r="B1270" s="127"/>
      <c r="C1270" s="127"/>
      <c r="D1270" s="127"/>
      <c r="E1270" s="127"/>
      <c r="F1270" s="127"/>
      <c r="G1270" s="127"/>
      <c r="H1270" s="127"/>
    </row>
    <row r="1271" spans="1:8">
      <c r="A1271" s="127"/>
      <c r="B1271" s="127"/>
      <c r="C1271" s="127"/>
      <c r="D1271" s="127"/>
      <c r="E1271" s="127"/>
      <c r="F1271" s="127"/>
      <c r="G1271" s="127"/>
      <c r="H1271" s="127"/>
    </row>
    <row r="1272" spans="1:8">
      <c r="A1272" s="127"/>
      <c r="B1272" s="127"/>
      <c r="C1272" s="127"/>
      <c r="D1272" s="127"/>
      <c r="E1272" s="127"/>
      <c r="F1272" s="127"/>
      <c r="G1272" s="127"/>
      <c r="H1272" s="127"/>
    </row>
    <row r="1273" spans="1:8">
      <c r="A1273" s="127"/>
      <c r="B1273" s="127"/>
      <c r="C1273" s="127"/>
      <c r="D1273" s="127"/>
      <c r="E1273" s="127"/>
      <c r="F1273" s="127"/>
      <c r="G1273" s="127"/>
      <c r="H1273" s="127"/>
    </row>
    <row r="1274" spans="1:8">
      <c r="A1274" s="127"/>
      <c r="B1274" s="127"/>
      <c r="C1274" s="127"/>
      <c r="D1274" s="127"/>
      <c r="E1274" s="127"/>
      <c r="F1274" s="127"/>
      <c r="G1274" s="127"/>
      <c r="H1274" s="127"/>
    </row>
    <row r="1275" spans="1:8">
      <c r="A1275" s="127"/>
      <c r="B1275" s="127"/>
      <c r="C1275" s="127"/>
      <c r="D1275" s="127"/>
      <c r="E1275" s="127"/>
      <c r="F1275" s="127"/>
      <c r="G1275" s="127"/>
      <c r="H1275" s="127"/>
    </row>
    <row r="1276" spans="1:8">
      <c r="A1276" s="127"/>
      <c r="B1276" s="127"/>
      <c r="C1276" s="127"/>
      <c r="D1276" s="127"/>
      <c r="E1276" s="127"/>
      <c r="F1276" s="127"/>
      <c r="G1276" s="127"/>
      <c r="H1276" s="127"/>
    </row>
    <row r="1277" spans="1:8">
      <c r="A1277" s="127"/>
      <c r="B1277" s="127"/>
      <c r="C1277" s="127"/>
      <c r="D1277" s="127"/>
      <c r="E1277" s="127"/>
      <c r="F1277" s="127"/>
      <c r="G1277" s="127"/>
      <c r="H1277" s="127"/>
    </row>
    <row r="1278" spans="1:8">
      <c r="A1278" s="127"/>
      <c r="B1278" s="127"/>
      <c r="C1278" s="127"/>
      <c r="D1278" s="127"/>
      <c r="E1278" s="127"/>
      <c r="F1278" s="127"/>
      <c r="G1278" s="127"/>
      <c r="H1278" s="127"/>
    </row>
    <row r="1279" spans="1:8">
      <c r="A1279" s="127"/>
      <c r="B1279" s="127"/>
      <c r="C1279" s="127"/>
      <c r="D1279" s="127"/>
      <c r="E1279" s="127"/>
      <c r="F1279" s="127"/>
      <c r="G1279" s="127"/>
      <c r="H1279" s="127"/>
    </row>
    <row r="1280" spans="1:8">
      <c r="A1280" s="127"/>
      <c r="B1280" s="127"/>
      <c r="C1280" s="127"/>
      <c r="D1280" s="127"/>
      <c r="E1280" s="127"/>
      <c r="F1280" s="127"/>
      <c r="G1280" s="127"/>
      <c r="H1280" s="127"/>
    </row>
    <row r="1281" spans="1:8">
      <c r="A1281" s="127"/>
      <c r="B1281" s="127"/>
      <c r="C1281" s="127"/>
      <c r="D1281" s="127"/>
      <c r="E1281" s="127"/>
      <c r="F1281" s="127"/>
      <c r="G1281" s="127"/>
      <c r="H1281" s="127"/>
    </row>
    <row r="1282" spans="1:8">
      <c r="A1282" s="127"/>
      <c r="B1282" s="127"/>
      <c r="C1282" s="127"/>
      <c r="D1282" s="127"/>
      <c r="E1282" s="127"/>
      <c r="F1282" s="127"/>
      <c r="G1282" s="127"/>
      <c r="H1282" s="127"/>
    </row>
    <row r="1283" spans="1:8">
      <c r="A1283" s="127"/>
      <c r="B1283" s="127"/>
      <c r="C1283" s="127"/>
      <c r="D1283" s="127"/>
      <c r="E1283" s="127"/>
      <c r="F1283" s="127"/>
      <c r="G1283" s="127"/>
      <c r="H1283" s="127"/>
    </row>
    <row r="1284" spans="1:8">
      <c r="A1284" s="127"/>
      <c r="B1284" s="127"/>
      <c r="C1284" s="127"/>
      <c r="D1284" s="127"/>
      <c r="E1284" s="127"/>
      <c r="F1284" s="127"/>
      <c r="G1284" s="127"/>
      <c r="H1284" s="127"/>
    </row>
    <row r="1285" spans="1:8">
      <c r="A1285" s="127"/>
      <c r="B1285" s="127"/>
      <c r="C1285" s="127"/>
      <c r="D1285" s="127"/>
      <c r="E1285" s="127"/>
      <c r="F1285" s="127"/>
      <c r="G1285" s="127"/>
      <c r="H1285" s="127"/>
    </row>
    <row r="1286" spans="1:8">
      <c r="A1286" s="127"/>
      <c r="B1286" s="127"/>
      <c r="C1286" s="127"/>
      <c r="D1286" s="127"/>
      <c r="E1286" s="127"/>
      <c r="F1286" s="127"/>
      <c r="G1286" s="127"/>
      <c r="H1286" s="127"/>
    </row>
    <row r="1287" spans="1:8">
      <c r="A1287" s="127"/>
      <c r="B1287" s="127"/>
      <c r="C1287" s="127"/>
      <c r="D1287" s="127"/>
      <c r="E1287" s="127"/>
      <c r="F1287" s="127"/>
      <c r="G1287" s="127"/>
      <c r="H1287" s="127"/>
    </row>
    <row r="1288" spans="1:8">
      <c r="A1288" s="127"/>
      <c r="B1288" s="127"/>
      <c r="C1288" s="127"/>
      <c r="D1288" s="127"/>
      <c r="E1288" s="127"/>
      <c r="F1288" s="127"/>
      <c r="G1288" s="127"/>
      <c r="H1288" s="127"/>
    </row>
    <row r="1289" spans="1:8">
      <c r="A1289" s="127"/>
      <c r="B1289" s="127"/>
      <c r="C1289" s="127"/>
      <c r="D1289" s="127"/>
      <c r="E1289" s="127"/>
      <c r="F1289" s="127"/>
      <c r="G1289" s="127"/>
      <c r="H1289" s="127"/>
    </row>
    <row r="1290" spans="1:8">
      <c r="A1290" s="127"/>
      <c r="B1290" s="127"/>
      <c r="C1290" s="127"/>
      <c r="D1290" s="127"/>
      <c r="E1290" s="127"/>
      <c r="F1290" s="127"/>
      <c r="G1290" s="127"/>
      <c r="H1290" s="127"/>
    </row>
    <row r="1291" spans="1:8">
      <c r="A1291" s="127"/>
      <c r="B1291" s="127"/>
      <c r="C1291" s="127"/>
      <c r="D1291" s="127"/>
      <c r="E1291" s="127"/>
      <c r="F1291" s="127"/>
      <c r="G1291" s="127"/>
      <c r="H1291" s="127"/>
    </row>
    <row r="1292" spans="1:8">
      <c r="A1292" s="127"/>
      <c r="B1292" s="127"/>
      <c r="C1292" s="127"/>
      <c r="D1292" s="127"/>
      <c r="E1292" s="127"/>
      <c r="F1292" s="127"/>
      <c r="G1292" s="127"/>
      <c r="H1292" s="127"/>
    </row>
    <row r="1293" spans="1:8">
      <c r="A1293" s="127"/>
      <c r="B1293" s="127"/>
      <c r="C1293" s="127"/>
      <c r="D1293" s="127"/>
      <c r="E1293" s="127"/>
      <c r="F1293" s="127"/>
      <c r="G1293" s="127"/>
      <c r="H1293" s="127"/>
    </row>
    <row r="1294" spans="1:8">
      <c r="A1294" s="127"/>
      <c r="B1294" s="127"/>
      <c r="C1294" s="127"/>
      <c r="D1294" s="127"/>
      <c r="E1294" s="127"/>
      <c r="F1294" s="127"/>
      <c r="G1294" s="127"/>
      <c r="H1294" s="127"/>
    </row>
    <row r="1295" spans="1:8">
      <c r="A1295" s="127"/>
      <c r="B1295" s="127"/>
      <c r="C1295" s="127"/>
      <c r="D1295" s="127"/>
      <c r="E1295" s="127"/>
      <c r="F1295" s="127"/>
      <c r="G1295" s="127"/>
      <c r="H1295" s="127"/>
    </row>
    <row r="1296" spans="1:8">
      <c r="A1296" s="127"/>
      <c r="B1296" s="127"/>
      <c r="C1296" s="127"/>
      <c r="D1296" s="127"/>
      <c r="E1296" s="127"/>
      <c r="F1296" s="127"/>
      <c r="G1296" s="127"/>
      <c r="H1296" s="127"/>
    </row>
    <row r="1297" spans="1:8">
      <c r="A1297" s="127"/>
      <c r="B1297" s="127"/>
      <c r="C1297" s="127"/>
      <c r="D1297" s="127"/>
      <c r="E1297" s="127"/>
      <c r="F1297" s="127"/>
      <c r="G1297" s="127"/>
      <c r="H1297" s="127"/>
    </row>
    <row r="1298" spans="1:8">
      <c r="A1298" s="127"/>
      <c r="B1298" s="127"/>
      <c r="C1298" s="127"/>
      <c r="D1298" s="127"/>
      <c r="E1298" s="127"/>
      <c r="F1298" s="127"/>
      <c r="G1298" s="127"/>
      <c r="H1298" s="127"/>
    </row>
    <row r="1299" spans="1:8">
      <c r="A1299" s="127"/>
      <c r="B1299" s="127"/>
      <c r="C1299" s="127"/>
      <c r="D1299" s="127"/>
      <c r="E1299" s="127"/>
      <c r="F1299" s="127"/>
      <c r="G1299" s="127"/>
      <c r="H1299" s="127"/>
    </row>
    <row r="1300" spans="1:8">
      <c r="A1300" s="127"/>
      <c r="B1300" s="127"/>
      <c r="C1300" s="127"/>
      <c r="D1300" s="127"/>
      <c r="E1300" s="127"/>
      <c r="F1300" s="127"/>
      <c r="G1300" s="127"/>
      <c r="H1300" s="127"/>
    </row>
    <row r="1301" spans="1:8">
      <c r="A1301" s="127"/>
      <c r="B1301" s="127"/>
      <c r="C1301" s="127"/>
      <c r="D1301" s="127"/>
      <c r="E1301" s="127"/>
      <c r="F1301" s="127"/>
      <c r="G1301" s="127"/>
      <c r="H1301" s="127"/>
    </row>
    <row r="1302" spans="1:8">
      <c r="A1302" s="127"/>
      <c r="B1302" s="127"/>
      <c r="C1302" s="127"/>
      <c r="D1302" s="127"/>
      <c r="E1302" s="127"/>
      <c r="F1302" s="127"/>
      <c r="G1302" s="127"/>
      <c r="H1302" s="127"/>
    </row>
    <row r="1303" spans="1:8">
      <c r="A1303" s="127"/>
      <c r="B1303" s="127"/>
      <c r="C1303" s="127"/>
      <c r="D1303" s="127"/>
      <c r="E1303" s="127"/>
      <c r="F1303" s="127"/>
      <c r="G1303" s="127"/>
      <c r="H1303" s="127"/>
    </row>
    <row r="1304" spans="1:8">
      <c r="A1304" s="127"/>
      <c r="B1304" s="127"/>
      <c r="C1304" s="127"/>
      <c r="D1304" s="127"/>
      <c r="E1304" s="127"/>
      <c r="F1304" s="127"/>
      <c r="G1304" s="127"/>
      <c r="H1304" s="127"/>
    </row>
    <row r="1305" spans="1:8">
      <c r="A1305" s="127"/>
      <c r="B1305" s="127"/>
      <c r="C1305" s="127"/>
      <c r="D1305" s="127"/>
      <c r="E1305" s="127"/>
      <c r="F1305" s="127"/>
      <c r="G1305" s="127"/>
      <c r="H1305" s="127"/>
    </row>
    <row r="1306" spans="1:8">
      <c r="A1306" s="127"/>
      <c r="B1306" s="127"/>
      <c r="C1306" s="127"/>
      <c r="D1306" s="127"/>
      <c r="E1306" s="127"/>
      <c r="F1306" s="127"/>
      <c r="G1306" s="127"/>
      <c r="H1306" s="127"/>
    </row>
    <row r="1307" spans="1:8">
      <c r="A1307" s="127"/>
      <c r="B1307" s="127"/>
      <c r="C1307" s="127"/>
      <c r="D1307" s="127"/>
      <c r="E1307" s="127"/>
      <c r="F1307" s="127"/>
      <c r="G1307" s="127"/>
      <c r="H1307" s="127"/>
    </row>
    <row r="1308" spans="1:8">
      <c r="A1308" s="127"/>
      <c r="B1308" s="127"/>
      <c r="C1308" s="127"/>
      <c r="D1308" s="127"/>
      <c r="E1308" s="127"/>
      <c r="F1308" s="127"/>
      <c r="G1308" s="127"/>
      <c r="H1308" s="127"/>
    </row>
    <row r="1309" spans="1:8">
      <c r="A1309" s="127"/>
      <c r="B1309" s="127"/>
      <c r="C1309" s="127"/>
      <c r="D1309" s="127"/>
      <c r="E1309" s="127"/>
      <c r="F1309" s="127"/>
      <c r="G1309" s="127"/>
      <c r="H1309" s="127"/>
    </row>
    <row r="1310" spans="1:8">
      <c r="A1310" s="127"/>
      <c r="B1310" s="127"/>
      <c r="C1310" s="127"/>
      <c r="D1310" s="127"/>
      <c r="E1310" s="127"/>
      <c r="F1310" s="127"/>
      <c r="G1310" s="127"/>
      <c r="H1310" s="127"/>
    </row>
    <row r="1311" spans="1:8">
      <c r="A1311" s="127"/>
      <c r="B1311" s="127"/>
      <c r="C1311" s="127"/>
      <c r="D1311" s="127"/>
      <c r="E1311" s="127"/>
      <c r="F1311" s="127"/>
      <c r="G1311" s="127"/>
      <c r="H1311" s="127"/>
    </row>
    <row r="1312" spans="1:8">
      <c r="A1312" s="127"/>
      <c r="B1312" s="127"/>
      <c r="C1312" s="127"/>
      <c r="D1312" s="127"/>
      <c r="E1312" s="127"/>
      <c r="F1312" s="127"/>
      <c r="G1312" s="127"/>
      <c r="H1312" s="127"/>
    </row>
    <row r="1313" spans="1:8">
      <c r="A1313" s="127"/>
      <c r="B1313" s="127"/>
      <c r="C1313" s="127"/>
      <c r="D1313" s="127"/>
      <c r="E1313" s="127"/>
      <c r="F1313" s="127"/>
      <c r="G1313" s="127"/>
      <c r="H1313" s="127"/>
    </row>
    <row r="1314" spans="1:8">
      <c r="A1314" s="127"/>
      <c r="B1314" s="127"/>
      <c r="C1314" s="127"/>
      <c r="D1314" s="127"/>
      <c r="E1314" s="127"/>
      <c r="F1314" s="127"/>
      <c r="G1314" s="127"/>
      <c r="H1314" s="127"/>
    </row>
    <row r="1315" spans="1:8">
      <c r="A1315" s="127"/>
      <c r="B1315" s="127"/>
      <c r="C1315" s="127"/>
      <c r="D1315" s="127"/>
      <c r="E1315" s="127"/>
      <c r="F1315" s="127"/>
      <c r="G1315" s="127"/>
      <c r="H1315" s="127"/>
    </row>
    <row r="1316" spans="1:8">
      <c r="A1316" s="127"/>
      <c r="B1316" s="127"/>
      <c r="C1316" s="127"/>
      <c r="D1316" s="127"/>
      <c r="E1316" s="127"/>
      <c r="F1316" s="127"/>
      <c r="G1316" s="127"/>
      <c r="H1316" s="127"/>
    </row>
    <row r="1317" spans="1:8">
      <c r="A1317" s="127"/>
      <c r="B1317" s="127"/>
      <c r="C1317" s="127"/>
      <c r="D1317" s="127"/>
      <c r="E1317" s="127"/>
      <c r="F1317" s="127"/>
      <c r="G1317" s="127"/>
      <c r="H1317" s="127"/>
    </row>
    <row r="1318" spans="1:8">
      <c r="A1318" s="127"/>
      <c r="B1318" s="127"/>
      <c r="C1318" s="127"/>
      <c r="D1318" s="127"/>
      <c r="E1318" s="127"/>
      <c r="F1318" s="127"/>
      <c r="G1318" s="127"/>
      <c r="H1318" s="127"/>
    </row>
    <row r="1319" spans="1:8">
      <c r="A1319" s="127"/>
      <c r="B1319" s="127"/>
      <c r="C1319" s="127"/>
      <c r="D1319" s="127"/>
      <c r="E1319" s="127"/>
      <c r="F1319" s="127"/>
      <c r="G1319" s="127"/>
      <c r="H1319" s="127"/>
    </row>
    <row r="1320" spans="1:8">
      <c r="A1320" s="127"/>
      <c r="B1320" s="127"/>
      <c r="C1320" s="127"/>
      <c r="D1320" s="127"/>
      <c r="E1320" s="127"/>
      <c r="F1320" s="127"/>
      <c r="G1320" s="127"/>
      <c r="H1320" s="127"/>
    </row>
    <row r="1321" spans="1:8">
      <c r="A1321" s="127"/>
      <c r="B1321" s="127"/>
      <c r="C1321" s="127"/>
      <c r="D1321" s="127"/>
      <c r="E1321" s="127"/>
      <c r="F1321" s="127"/>
      <c r="G1321" s="127"/>
      <c r="H1321" s="127"/>
    </row>
    <row r="1322" spans="1:8">
      <c r="A1322" s="127"/>
      <c r="B1322" s="127"/>
      <c r="C1322" s="127"/>
      <c r="D1322" s="127"/>
      <c r="E1322" s="127"/>
      <c r="F1322" s="127"/>
      <c r="G1322" s="127"/>
      <c r="H1322" s="127"/>
    </row>
    <row r="1323" spans="1:8">
      <c r="A1323" s="127"/>
      <c r="B1323" s="127"/>
      <c r="C1323" s="127"/>
      <c r="D1323" s="127"/>
      <c r="E1323" s="127"/>
      <c r="F1323" s="127"/>
      <c r="G1323" s="127"/>
      <c r="H1323" s="127"/>
    </row>
    <row r="1324" spans="1:8">
      <c r="A1324" s="127"/>
      <c r="B1324" s="127"/>
      <c r="C1324" s="127"/>
      <c r="D1324" s="127"/>
      <c r="E1324" s="127"/>
      <c r="F1324" s="127"/>
      <c r="G1324" s="127"/>
      <c r="H1324" s="127"/>
    </row>
    <row r="1325" spans="1:8">
      <c r="A1325" s="127"/>
      <c r="B1325" s="127"/>
      <c r="C1325" s="127"/>
      <c r="D1325" s="127"/>
      <c r="E1325" s="127"/>
      <c r="F1325" s="127"/>
      <c r="G1325" s="127"/>
      <c r="H1325" s="127"/>
    </row>
    <row r="1326" spans="1:8">
      <c r="A1326" s="127"/>
      <c r="B1326" s="127"/>
      <c r="C1326" s="127"/>
      <c r="D1326" s="127"/>
      <c r="E1326" s="127"/>
      <c r="F1326" s="127"/>
      <c r="G1326" s="127"/>
      <c r="H1326" s="127"/>
    </row>
    <row r="1327" spans="1:8">
      <c r="A1327" s="127"/>
      <c r="B1327" s="127"/>
      <c r="C1327" s="127"/>
      <c r="D1327" s="127"/>
      <c r="E1327" s="127"/>
      <c r="F1327" s="127"/>
      <c r="G1327" s="127"/>
      <c r="H1327" s="127"/>
    </row>
    <row r="1328" spans="1:8">
      <c r="A1328" s="127"/>
      <c r="B1328" s="127"/>
      <c r="C1328" s="127"/>
      <c r="D1328" s="127"/>
      <c r="E1328" s="127"/>
      <c r="F1328" s="127"/>
      <c r="G1328" s="127"/>
      <c r="H1328" s="127"/>
    </row>
  </sheetData>
  <mergeCells count="12">
    <mergeCell ref="A11:B11"/>
    <mergeCell ref="A35:B35"/>
    <mergeCell ref="A36:B36"/>
    <mergeCell ref="A45:B45"/>
    <mergeCell ref="A46:B46"/>
    <mergeCell ref="C6:D6"/>
    <mergeCell ref="E6:F6"/>
    <mergeCell ref="G6:H6"/>
    <mergeCell ref="A8:B8"/>
    <mergeCell ref="C8:F8"/>
    <mergeCell ref="A6:A7"/>
    <mergeCell ref="B6:B7"/>
  </mergeCells>
  <conditionalFormatting sqref="A36">
    <cfRule type="duplicateValues" dxfId="134" priority="1"/>
    <cfRule type="duplicateValues" dxfId="133" priority="2"/>
  </conditionalFormatting>
  <conditionalFormatting sqref="A45">
    <cfRule type="duplicateValues" dxfId="132" priority="3"/>
    <cfRule type="duplicateValues" dxfId="131" priority="4"/>
  </conditionalFormatting>
  <conditionalFormatting sqref="A37:A44">
    <cfRule type="duplicateValues" dxfId="130" priority="5"/>
    <cfRule type="duplicateValues" dxfId="129" priority="6"/>
  </conditionalFormatting>
  <printOptions horizontalCentered="1"/>
  <pageMargins left="0.51181102362204722" right="0.51181102362204722" top="0.74803149606299213" bottom="0.35433070866141736" header="0.31496062992125984" footer="0.31496062992125984"/>
  <pageSetup paperSize="9" orientation="landscape" r:id="rId1"/>
  <headerFooter>
    <oddFooter>&amp;R&amp;P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631"/>
  <sheetViews>
    <sheetView zoomScale="110" zoomScaleNormal="110" workbookViewId="0">
      <pane ySplit="6" topLeftCell="A7" activePane="bottomLeft" state="frozen"/>
      <selection pane="bottomLeft" activeCell="M12" sqref="M12"/>
    </sheetView>
  </sheetViews>
  <sheetFormatPr defaultRowHeight="15"/>
  <cols>
    <col min="1" max="1" width="10.5703125" style="2281" customWidth="1"/>
    <col min="2" max="2" width="39.85546875" style="2281" customWidth="1"/>
    <col min="3" max="3" width="9.28515625" style="2407" customWidth="1"/>
    <col min="4" max="4" width="10.85546875" style="2407" customWidth="1"/>
    <col min="5" max="5" width="12.140625" style="2407" customWidth="1"/>
    <col min="6" max="6" width="13.5703125" style="2407" customWidth="1"/>
    <col min="7" max="7" width="13" style="2407" customWidth="1"/>
    <col min="8" max="8" width="10.85546875" style="2407" customWidth="1"/>
    <col min="9" max="9" width="9.140625" style="2639"/>
    <col min="10" max="16384" width="9.140625" style="2281"/>
  </cols>
  <sheetData>
    <row r="1" spans="1:10">
      <c r="A1" s="1365"/>
      <c r="B1" s="1365" t="s">
        <v>0</v>
      </c>
      <c r="C1" s="2280" t="s">
        <v>7689</v>
      </c>
      <c r="D1" s="2280"/>
      <c r="E1" s="2280"/>
      <c r="F1" s="2280"/>
      <c r="G1" s="2280"/>
      <c r="H1" s="2280"/>
    </row>
    <row r="2" spans="1:10">
      <c r="A2" s="1365"/>
      <c r="B2" s="1365" t="s">
        <v>2</v>
      </c>
      <c r="C2" s="2282" t="s">
        <v>5141</v>
      </c>
      <c r="D2" s="2282"/>
      <c r="E2" s="2282"/>
      <c r="F2" s="2282"/>
      <c r="G2" s="2282"/>
      <c r="H2" s="2283"/>
    </row>
    <row r="3" spans="1:10">
      <c r="A3" s="2284"/>
      <c r="B3" s="2285" t="s">
        <v>7690</v>
      </c>
      <c r="C3" s="2286" t="s">
        <v>7691</v>
      </c>
      <c r="D3" s="2286"/>
      <c r="E3" s="2286"/>
      <c r="F3" s="2280"/>
      <c r="G3" s="2280"/>
      <c r="H3" s="2280"/>
    </row>
    <row r="4" spans="1:10">
      <c r="A4" s="2287"/>
      <c r="B4" s="2287"/>
      <c r="C4" s="2288"/>
      <c r="D4" s="2289"/>
      <c r="E4" s="2289"/>
      <c r="F4" s="2290"/>
      <c r="G4" s="2290"/>
      <c r="H4" s="2290"/>
    </row>
    <row r="5" spans="1:10" ht="33.75" customHeight="1">
      <c r="A5" s="3628" t="s">
        <v>306</v>
      </c>
      <c r="B5" s="3628" t="s">
        <v>277</v>
      </c>
      <c r="C5" s="3614" t="s">
        <v>7692</v>
      </c>
      <c r="D5" s="3615"/>
      <c r="E5" s="3616" t="s">
        <v>7693</v>
      </c>
      <c r="F5" s="3617"/>
      <c r="G5" s="3616" t="s">
        <v>7694</v>
      </c>
      <c r="H5" s="3617"/>
    </row>
    <row r="6" spans="1:10" ht="24">
      <c r="A6" s="3629"/>
      <c r="B6" s="3629"/>
      <c r="C6" s="2291" t="s">
        <v>190</v>
      </c>
      <c r="D6" s="2292" t="s">
        <v>257</v>
      </c>
      <c r="E6" s="1675" t="s">
        <v>190</v>
      </c>
      <c r="F6" s="1594" t="s">
        <v>257</v>
      </c>
      <c r="G6" s="1675" t="s">
        <v>190</v>
      </c>
      <c r="H6" s="1594" t="s">
        <v>257</v>
      </c>
    </row>
    <row r="7" spans="1:10" s="2296" customFormat="1" ht="11.25">
      <c r="A7" s="2293" t="s">
        <v>7695</v>
      </c>
      <c r="B7" s="2294"/>
      <c r="C7" s="2295"/>
      <c r="D7" s="2295"/>
      <c r="E7" s="2295"/>
      <c r="F7" s="2295"/>
      <c r="G7" s="2295"/>
      <c r="H7" s="2295"/>
      <c r="I7" s="2640"/>
    </row>
    <row r="8" spans="1:10" s="2406" customFormat="1" ht="11.25">
      <c r="A8" s="2645" t="s">
        <v>7696</v>
      </c>
      <c r="B8" s="2648"/>
      <c r="C8" s="2642">
        <v>58500</v>
      </c>
      <c r="D8" s="2297">
        <v>55000</v>
      </c>
      <c r="E8" s="2297">
        <v>15700</v>
      </c>
      <c r="F8" s="2298">
        <v>20000</v>
      </c>
      <c r="G8" s="2298">
        <f>C8+E8</f>
        <v>74200</v>
      </c>
      <c r="H8" s="2298">
        <f>D8+F8</f>
        <v>75000</v>
      </c>
      <c r="I8" s="2653"/>
      <c r="J8" s="2654"/>
    </row>
    <row r="9" spans="1:10" s="2296" customFormat="1" ht="11.25">
      <c r="A9" s="2299" t="s">
        <v>7697</v>
      </c>
      <c r="B9" s="2300"/>
      <c r="C9" s="2301">
        <f>SUM(C10:C196)</f>
        <v>153697</v>
      </c>
      <c r="D9" s="2301">
        <f t="shared" ref="D9:F9" si="0">SUM(D10:D196)</f>
        <v>144975</v>
      </c>
      <c r="E9" s="2301">
        <f t="shared" si="0"/>
        <v>53931</v>
      </c>
      <c r="F9" s="2301">
        <f t="shared" si="0"/>
        <v>71275</v>
      </c>
      <c r="G9" s="2301">
        <f>SUM(G10:G196)</f>
        <v>207628</v>
      </c>
      <c r="H9" s="2301">
        <f>SUM(H10:H196)</f>
        <v>216250</v>
      </c>
      <c r="I9" s="2653"/>
      <c r="J9" s="2654"/>
    </row>
    <row r="10" spans="1:10" s="2296" customFormat="1" ht="11.25">
      <c r="A10" s="2302" t="s">
        <v>7698</v>
      </c>
      <c r="B10" s="2303" t="s">
        <v>7699</v>
      </c>
      <c r="C10" s="2304">
        <v>0</v>
      </c>
      <c r="D10" s="2305">
        <v>0</v>
      </c>
      <c r="E10" s="2305">
        <v>12</v>
      </c>
      <c r="F10" s="2306">
        <v>14</v>
      </c>
      <c r="G10" s="2306">
        <f t="shared" ref="G10:G41" si="1">C10+E10</f>
        <v>12</v>
      </c>
      <c r="H10" s="2306">
        <f t="shared" ref="H10:H41" si="2">D10+F10</f>
        <v>14</v>
      </c>
      <c r="I10" s="2653"/>
      <c r="J10" s="2654"/>
    </row>
    <row r="11" spans="1:10" s="2296" customFormat="1" ht="11.25">
      <c r="A11" s="2307" t="s">
        <v>7700</v>
      </c>
      <c r="B11" s="2308" t="s">
        <v>7699</v>
      </c>
      <c r="C11" s="2304">
        <v>200</v>
      </c>
      <c r="D11" s="2305">
        <v>148</v>
      </c>
      <c r="E11" s="2305">
        <v>0</v>
      </c>
      <c r="F11" s="2306">
        <v>3</v>
      </c>
      <c r="G11" s="2306">
        <f t="shared" si="1"/>
        <v>200</v>
      </c>
      <c r="H11" s="2306">
        <f t="shared" si="2"/>
        <v>151</v>
      </c>
      <c r="I11" s="2653"/>
      <c r="J11" s="2654"/>
    </row>
    <row r="12" spans="1:10" s="2296" customFormat="1" ht="11.25">
      <c r="A12" s="2307">
        <v>57506001</v>
      </c>
      <c r="B12" s="2308" t="s">
        <v>7701</v>
      </c>
      <c r="C12" s="2304">
        <v>196</v>
      </c>
      <c r="D12" s="2305">
        <v>145</v>
      </c>
      <c r="E12" s="2305">
        <v>5</v>
      </c>
      <c r="F12" s="2306">
        <v>3</v>
      </c>
      <c r="G12" s="2306">
        <f t="shared" si="1"/>
        <v>201</v>
      </c>
      <c r="H12" s="2306">
        <f t="shared" si="2"/>
        <v>148</v>
      </c>
      <c r="I12" s="2653"/>
      <c r="J12" s="2654"/>
    </row>
    <row r="13" spans="1:10" s="2296" customFormat="1" ht="11.25">
      <c r="A13" s="2302" t="s">
        <v>7702</v>
      </c>
      <c r="B13" s="2303" t="s">
        <v>7703</v>
      </c>
      <c r="C13" s="2304">
        <v>1</v>
      </c>
      <c r="D13" s="2305">
        <v>1</v>
      </c>
      <c r="E13" s="2305">
        <v>197</v>
      </c>
      <c r="F13" s="2306">
        <v>204</v>
      </c>
      <c r="G13" s="2306">
        <f t="shared" si="1"/>
        <v>198</v>
      </c>
      <c r="H13" s="2306">
        <f t="shared" si="2"/>
        <v>205</v>
      </c>
      <c r="I13" s="2653"/>
      <c r="J13" s="2654"/>
    </row>
    <row r="14" spans="1:10" s="2296" customFormat="1" ht="11.25">
      <c r="A14" s="2307" t="s">
        <v>7704</v>
      </c>
      <c r="B14" s="2308" t="s">
        <v>7703</v>
      </c>
      <c r="C14" s="2304">
        <v>2177</v>
      </c>
      <c r="D14" s="2305">
        <v>2150</v>
      </c>
      <c r="E14" s="2305">
        <v>0</v>
      </c>
      <c r="F14" s="2306">
        <v>0</v>
      </c>
      <c r="G14" s="2306">
        <f t="shared" si="1"/>
        <v>2177</v>
      </c>
      <c r="H14" s="2306">
        <f t="shared" si="2"/>
        <v>2150</v>
      </c>
      <c r="I14" s="2653"/>
      <c r="J14" s="2654"/>
    </row>
    <row r="15" spans="1:10" s="2296" customFormat="1" ht="11.25">
      <c r="A15" s="2307">
        <v>57506011</v>
      </c>
      <c r="B15" s="2308" t="s">
        <v>7705</v>
      </c>
      <c r="C15" s="2304">
        <v>2161</v>
      </c>
      <c r="D15" s="2305">
        <v>2137</v>
      </c>
      <c r="E15" s="2305">
        <v>111</v>
      </c>
      <c r="F15" s="2306">
        <v>111</v>
      </c>
      <c r="G15" s="2306">
        <f t="shared" si="1"/>
        <v>2272</v>
      </c>
      <c r="H15" s="2306">
        <f t="shared" si="2"/>
        <v>2248</v>
      </c>
      <c r="I15" s="2653"/>
      <c r="J15" s="2654"/>
    </row>
    <row r="16" spans="1:10" s="2296" customFormat="1" ht="11.25">
      <c r="A16" s="2302" t="s">
        <v>7706</v>
      </c>
      <c r="B16" s="2303" t="s">
        <v>7707</v>
      </c>
      <c r="C16" s="2304">
        <v>0</v>
      </c>
      <c r="D16" s="2305">
        <v>0</v>
      </c>
      <c r="E16" s="2305">
        <v>16</v>
      </c>
      <c r="F16" s="2306">
        <v>19</v>
      </c>
      <c r="G16" s="2306">
        <f t="shared" si="1"/>
        <v>16</v>
      </c>
      <c r="H16" s="2306">
        <f t="shared" si="2"/>
        <v>19</v>
      </c>
      <c r="I16" s="2653"/>
      <c r="J16" s="2654"/>
    </row>
    <row r="17" spans="1:10" s="2296" customFormat="1" ht="11.25">
      <c r="A17" s="2307" t="s">
        <v>7708</v>
      </c>
      <c r="B17" s="2308" t="s">
        <v>7707</v>
      </c>
      <c r="C17" s="2304">
        <v>62</v>
      </c>
      <c r="D17" s="2305">
        <v>65</v>
      </c>
      <c r="E17" s="2305">
        <v>0</v>
      </c>
      <c r="F17" s="2306">
        <v>0</v>
      </c>
      <c r="G17" s="2306">
        <f t="shared" si="1"/>
        <v>62</v>
      </c>
      <c r="H17" s="2306">
        <f t="shared" si="2"/>
        <v>65</v>
      </c>
      <c r="I17" s="2653"/>
      <c r="J17" s="2654"/>
    </row>
    <row r="18" spans="1:10" s="2296" customFormat="1" ht="11.25">
      <c r="A18" s="2307">
        <v>57506021</v>
      </c>
      <c r="B18" s="2308" t="s">
        <v>7709</v>
      </c>
      <c r="C18" s="2304">
        <v>63</v>
      </c>
      <c r="D18" s="2305">
        <v>67</v>
      </c>
      <c r="E18" s="2305">
        <v>0</v>
      </c>
      <c r="F18" s="2306">
        <v>0</v>
      </c>
      <c r="G18" s="2306">
        <f t="shared" si="1"/>
        <v>63</v>
      </c>
      <c r="H18" s="2306">
        <f t="shared" si="2"/>
        <v>67</v>
      </c>
      <c r="I18" s="2653"/>
      <c r="J18" s="2654"/>
    </row>
    <row r="19" spans="1:10" s="2296" customFormat="1" ht="11.25">
      <c r="A19" s="2302" t="s">
        <v>7710</v>
      </c>
      <c r="B19" s="2303" t="s">
        <v>7711</v>
      </c>
      <c r="C19" s="2304">
        <v>2</v>
      </c>
      <c r="D19" s="2305">
        <v>1</v>
      </c>
      <c r="E19" s="2305">
        <v>197</v>
      </c>
      <c r="F19" s="2306">
        <v>194</v>
      </c>
      <c r="G19" s="2306">
        <f t="shared" si="1"/>
        <v>199</v>
      </c>
      <c r="H19" s="2306">
        <f t="shared" si="2"/>
        <v>195</v>
      </c>
      <c r="I19" s="2653"/>
      <c r="J19" s="2654"/>
    </row>
    <row r="20" spans="1:10" s="2296" customFormat="1" ht="11.25">
      <c r="A20" s="2307" t="s">
        <v>7712</v>
      </c>
      <c r="B20" s="2308" t="s">
        <v>7711</v>
      </c>
      <c r="C20" s="2304">
        <v>5546</v>
      </c>
      <c r="D20" s="2305">
        <v>5448</v>
      </c>
      <c r="E20" s="2305">
        <v>0</v>
      </c>
      <c r="F20" s="2306">
        <v>0</v>
      </c>
      <c r="G20" s="2306">
        <f t="shared" si="1"/>
        <v>5546</v>
      </c>
      <c r="H20" s="2306">
        <f t="shared" si="2"/>
        <v>5448</v>
      </c>
      <c r="I20" s="2653"/>
      <c r="J20" s="2654"/>
    </row>
    <row r="21" spans="1:10" s="2296" customFormat="1" ht="11.25">
      <c r="A21" s="2307">
        <v>57506031</v>
      </c>
      <c r="B21" s="2308" t="s">
        <v>7713</v>
      </c>
      <c r="C21" s="2304">
        <v>5490</v>
      </c>
      <c r="D21" s="2305">
        <v>5389</v>
      </c>
      <c r="E21" s="2305">
        <v>104</v>
      </c>
      <c r="F21" s="2306">
        <v>104</v>
      </c>
      <c r="G21" s="2306">
        <f t="shared" si="1"/>
        <v>5594</v>
      </c>
      <c r="H21" s="2306">
        <f t="shared" si="2"/>
        <v>5493</v>
      </c>
      <c r="I21" s="2653"/>
      <c r="J21" s="2654"/>
    </row>
    <row r="22" spans="1:10" s="2296" customFormat="1" ht="11.25">
      <c r="A22" s="2302" t="s">
        <v>4340</v>
      </c>
      <c r="B22" s="2303" t="s">
        <v>4341</v>
      </c>
      <c r="C22" s="2304">
        <v>4</v>
      </c>
      <c r="D22" s="2305">
        <v>3</v>
      </c>
      <c r="E22" s="2305">
        <v>282</v>
      </c>
      <c r="F22" s="2306">
        <v>287</v>
      </c>
      <c r="G22" s="2306">
        <f t="shared" si="1"/>
        <v>286</v>
      </c>
      <c r="H22" s="2306">
        <f t="shared" si="2"/>
        <v>290</v>
      </c>
      <c r="I22" s="2653"/>
      <c r="J22" s="2654"/>
    </row>
    <row r="23" spans="1:10" s="2296" customFormat="1" ht="11.25">
      <c r="A23" s="2307" t="s">
        <v>7714</v>
      </c>
      <c r="B23" s="2308" t="s">
        <v>4341</v>
      </c>
      <c r="C23" s="2304">
        <v>6644</v>
      </c>
      <c r="D23" s="2305">
        <v>6440</v>
      </c>
      <c r="E23" s="2305">
        <v>0</v>
      </c>
      <c r="F23" s="2306">
        <v>0</v>
      </c>
      <c r="G23" s="2306">
        <f t="shared" si="1"/>
        <v>6644</v>
      </c>
      <c r="H23" s="2306">
        <f t="shared" si="2"/>
        <v>6440</v>
      </c>
      <c r="I23" s="2653"/>
      <c r="J23" s="2654"/>
    </row>
    <row r="24" spans="1:10" s="2296" customFormat="1" ht="11.25">
      <c r="A24" s="2307">
        <v>57506041</v>
      </c>
      <c r="B24" s="2308" t="s">
        <v>7715</v>
      </c>
      <c r="C24" s="2304">
        <v>6596</v>
      </c>
      <c r="D24" s="2305">
        <v>6394</v>
      </c>
      <c r="E24" s="2305">
        <v>151</v>
      </c>
      <c r="F24" s="2306">
        <v>147</v>
      </c>
      <c r="G24" s="2306">
        <f t="shared" si="1"/>
        <v>6747</v>
      </c>
      <c r="H24" s="2306">
        <f t="shared" si="2"/>
        <v>6541</v>
      </c>
      <c r="I24" s="2653"/>
      <c r="J24" s="2654"/>
    </row>
    <row r="25" spans="1:10" s="2296" customFormat="1" ht="11.25">
      <c r="A25" s="2309" t="s">
        <v>7716</v>
      </c>
      <c r="B25" s="2310" t="s">
        <v>7717</v>
      </c>
      <c r="C25" s="2304">
        <v>1</v>
      </c>
      <c r="D25" s="2305">
        <v>1</v>
      </c>
      <c r="E25" s="2305">
        <v>106</v>
      </c>
      <c r="F25" s="2306">
        <v>111</v>
      </c>
      <c r="G25" s="2306">
        <f t="shared" si="1"/>
        <v>107</v>
      </c>
      <c r="H25" s="2306">
        <f t="shared" si="2"/>
        <v>112</v>
      </c>
      <c r="I25" s="2653"/>
      <c r="J25" s="2654"/>
    </row>
    <row r="26" spans="1:10" s="2296" customFormat="1" ht="11.25">
      <c r="A26" s="2311" t="s">
        <v>7718</v>
      </c>
      <c r="B26" s="2312" t="s">
        <v>7717</v>
      </c>
      <c r="C26" s="2304">
        <v>976</v>
      </c>
      <c r="D26" s="2305">
        <v>975</v>
      </c>
      <c r="E26" s="2305">
        <v>0</v>
      </c>
      <c r="F26" s="2306">
        <v>0</v>
      </c>
      <c r="G26" s="2306">
        <f t="shared" si="1"/>
        <v>976</v>
      </c>
      <c r="H26" s="2306">
        <f t="shared" si="2"/>
        <v>975</v>
      </c>
      <c r="I26" s="2653"/>
      <c r="J26" s="2654"/>
    </row>
    <row r="27" spans="1:10" s="2296" customFormat="1" ht="11.25">
      <c r="A27" s="2311">
        <v>57512011</v>
      </c>
      <c r="B27" s="2312" t="s">
        <v>7719</v>
      </c>
      <c r="C27" s="2304">
        <v>968</v>
      </c>
      <c r="D27" s="2305">
        <v>969</v>
      </c>
      <c r="E27" s="2305">
        <v>73</v>
      </c>
      <c r="F27" s="2306">
        <v>72</v>
      </c>
      <c r="G27" s="2306">
        <f t="shared" si="1"/>
        <v>1041</v>
      </c>
      <c r="H27" s="2306">
        <f t="shared" si="2"/>
        <v>1041</v>
      </c>
      <c r="I27" s="2653"/>
      <c r="J27" s="2654"/>
    </row>
    <row r="28" spans="1:10" s="2296" customFormat="1" ht="11.25">
      <c r="A28" s="2302" t="s">
        <v>7720</v>
      </c>
      <c r="B28" s="2303" t="s">
        <v>7721</v>
      </c>
      <c r="C28" s="2304">
        <v>0</v>
      </c>
      <c r="D28" s="2305">
        <v>0</v>
      </c>
      <c r="E28" s="2305">
        <v>211</v>
      </c>
      <c r="F28" s="2306">
        <v>210</v>
      </c>
      <c r="G28" s="2306">
        <f t="shared" si="1"/>
        <v>211</v>
      </c>
      <c r="H28" s="2306">
        <f t="shared" si="2"/>
        <v>210</v>
      </c>
      <c r="I28" s="2653"/>
      <c r="J28" s="2654"/>
    </row>
    <row r="29" spans="1:10" s="2296" customFormat="1" ht="11.25">
      <c r="A29" s="2307" t="s">
        <v>7722</v>
      </c>
      <c r="B29" s="2308" t="s">
        <v>7721</v>
      </c>
      <c r="C29" s="2304">
        <v>671</v>
      </c>
      <c r="D29" s="2305">
        <v>669</v>
      </c>
      <c r="E29" s="2305">
        <v>0</v>
      </c>
      <c r="F29" s="2306">
        <v>0</v>
      </c>
      <c r="G29" s="2306">
        <f t="shared" si="1"/>
        <v>671</v>
      </c>
      <c r="H29" s="2306">
        <f t="shared" si="2"/>
        <v>669</v>
      </c>
      <c r="I29" s="2653"/>
      <c r="J29" s="2654"/>
    </row>
    <row r="30" spans="1:10" s="2296" customFormat="1" ht="11.25">
      <c r="A30" s="2307">
        <v>57518001</v>
      </c>
      <c r="B30" s="2308" t="s">
        <v>7723</v>
      </c>
      <c r="C30" s="2304">
        <v>664</v>
      </c>
      <c r="D30" s="2305">
        <v>661</v>
      </c>
      <c r="E30" s="2305">
        <v>108</v>
      </c>
      <c r="F30" s="2306">
        <v>105</v>
      </c>
      <c r="G30" s="2306">
        <f t="shared" si="1"/>
        <v>772</v>
      </c>
      <c r="H30" s="2306">
        <f t="shared" si="2"/>
        <v>766</v>
      </c>
      <c r="I30" s="2653"/>
      <c r="J30" s="2654"/>
    </row>
    <row r="31" spans="1:10" s="2296" customFormat="1" ht="11.25">
      <c r="A31" s="2302" t="s">
        <v>7724</v>
      </c>
      <c r="B31" s="2303" t="s">
        <v>7725</v>
      </c>
      <c r="C31" s="2304">
        <v>1</v>
      </c>
      <c r="D31" s="2305">
        <v>1</v>
      </c>
      <c r="E31" s="2305">
        <v>928</v>
      </c>
      <c r="F31" s="2306">
        <v>933</v>
      </c>
      <c r="G31" s="2306">
        <f t="shared" si="1"/>
        <v>929</v>
      </c>
      <c r="H31" s="2306">
        <f t="shared" si="2"/>
        <v>934</v>
      </c>
      <c r="I31" s="2653"/>
      <c r="J31" s="2654"/>
    </row>
    <row r="32" spans="1:10" s="2296" customFormat="1" ht="11.25">
      <c r="A32" s="2307" t="s">
        <v>7726</v>
      </c>
      <c r="B32" s="2308" t="s">
        <v>7725</v>
      </c>
      <c r="C32" s="2304">
        <v>5738</v>
      </c>
      <c r="D32" s="2305">
        <v>5593</v>
      </c>
      <c r="E32" s="2305">
        <v>0</v>
      </c>
      <c r="F32" s="2306">
        <v>0</v>
      </c>
      <c r="G32" s="2306">
        <f t="shared" si="1"/>
        <v>5738</v>
      </c>
      <c r="H32" s="2306">
        <f t="shared" si="2"/>
        <v>5593</v>
      </c>
      <c r="I32" s="2653"/>
      <c r="J32" s="2654"/>
    </row>
    <row r="33" spans="1:10" s="2296" customFormat="1" ht="11.25">
      <c r="A33" s="2307">
        <v>57518011</v>
      </c>
      <c r="B33" s="2308" t="s">
        <v>7727</v>
      </c>
      <c r="C33" s="2304">
        <v>5503</v>
      </c>
      <c r="D33" s="2305">
        <v>5377</v>
      </c>
      <c r="E33" s="2305">
        <v>231</v>
      </c>
      <c r="F33" s="2306">
        <v>234</v>
      </c>
      <c r="G33" s="2306">
        <f t="shared" si="1"/>
        <v>5734</v>
      </c>
      <c r="H33" s="2306">
        <f t="shared" si="2"/>
        <v>5611</v>
      </c>
      <c r="I33" s="2653"/>
      <c r="J33" s="2654"/>
    </row>
    <row r="34" spans="1:10" s="2296" customFormat="1" ht="11.25">
      <c r="A34" s="2302" t="s">
        <v>7728</v>
      </c>
      <c r="B34" s="2303" t="s">
        <v>7729</v>
      </c>
      <c r="C34" s="2304">
        <v>0</v>
      </c>
      <c r="D34" s="2305">
        <v>0</v>
      </c>
      <c r="E34" s="2305">
        <v>10</v>
      </c>
      <c r="F34" s="2306">
        <v>16</v>
      </c>
      <c r="G34" s="2306">
        <f t="shared" si="1"/>
        <v>10</v>
      </c>
      <c r="H34" s="2306">
        <f t="shared" si="2"/>
        <v>16</v>
      </c>
      <c r="I34" s="2653"/>
      <c r="J34" s="2654"/>
    </row>
    <row r="35" spans="1:10" s="2296" customFormat="1" ht="11.25">
      <c r="A35" s="2307" t="s">
        <v>7730</v>
      </c>
      <c r="B35" s="2308" t="s">
        <v>7729</v>
      </c>
      <c r="C35" s="2304">
        <v>71</v>
      </c>
      <c r="D35" s="2305">
        <v>74</v>
      </c>
      <c r="E35" s="2305">
        <v>0</v>
      </c>
      <c r="F35" s="2306">
        <v>0</v>
      </c>
      <c r="G35" s="2306">
        <f t="shared" si="1"/>
        <v>71</v>
      </c>
      <c r="H35" s="2306">
        <f t="shared" si="2"/>
        <v>74</v>
      </c>
      <c r="I35" s="2653"/>
      <c r="J35" s="2654"/>
    </row>
    <row r="36" spans="1:10" s="2296" customFormat="1" ht="11.25">
      <c r="A36" s="2307">
        <v>57518021</v>
      </c>
      <c r="B36" s="2308" t="s">
        <v>7731</v>
      </c>
      <c r="C36" s="2304">
        <v>67</v>
      </c>
      <c r="D36" s="2305">
        <v>70</v>
      </c>
      <c r="E36" s="2305">
        <v>1</v>
      </c>
      <c r="F36" s="2306">
        <v>1</v>
      </c>
      <c r="G36" s="2306">
        <f t="shared" si="1"/>
        <v>68</v>
      </c>
      <c r="H36" s="2306">
        <f t="shared" si="2"/>
        <v>71</v>
      </c>
      <c r="I36" s="2653"/>
      <c r="J36" s="2654"/>
    </row>
    <row r="37" spans="1:10" s="2296" customFormat="1" ht="11.25">
      <c r="A37" s="2302" t="s">
        <v>7732</v>
      </c>
      <c r="B37" s="2303" t="s">
        <v>7733</v>
      </c>
      <c r="C37" s="2304">
        <v>4</v>
      </c>
      <c r="D37" s="2305">
        <v>3</v>
      </c>
      <c r="E37" s="2305">
        <v>320</v>
      </c>
      <c r="F37" s="2306">
        <v>293</v>
      </c>
      <c r="G37" s="2306">
        <f t="shared" si="1"/>
        <v>324</v>
      </c>
      <c r="H37" s="2306">
        <f t="shared" si="2"/>
        <v>296</v>
      </c>
      <c r="I37" s="2653"/>
      <c r="J37" s="2654"/>
    </row>
    <row r="38" spans="1:10" s="2296" customFormat="1" ht="11.25">
      <c r="A38" s="2307" t="s">
        <v>7734</v>
      </c>
      <c r="B38" s="2308" t="s">
        <v>7733</v>
      </c>
      <c r="C38" s="2304">
        <v>5898</v>
      </c>
      <c r="D38" s="2305">
        <v>5788</v>
      </c>
      <c r="E38" s="2305">
        <v>0</v>
      </c>
      <c r="F38" s="2306">
        <v>0</v>
      </c>
      <c r="G38" s="2306">
        <f t="shared" si="1"/>
        <v>5898</v>
      </c>
      <c r="H38" s="2306">
        <f t="shared" si="2"/>
        <v>5788</v>
      </c>
      <c r="I38" s="2653"/>
      <c r="J38" s="2654"/>
    </row>
    <row r="39" spans="1:10" s="2296" customFormat="1" ht="11.25">
      <c r="A39" s="2307">
        <v>57518031</v>
      </c>
      <c r="B39" s="2308" t="s">
        <v>7735</v>
      </c>
      <c r="C39" s="2304">
        <v>5863</v>
      </c>
      <c r="D39" s="2305">
        <v>5753</v>
      </c>
      <c r="E39" s="2305">
        <v>184</v>
      </c>
      <c r="F39" s="2306">
        <v>169</v>
      </c>
      <c r="G39" s="2306">
        <f t="shared" si="1"/>
        <v>6047</v>
      </c>
      <c r="H39" s="2306">
        <f t="shared" si="2"/>
        <v>5922</v>
      </c>
      <c r="I39" s="2653"/>
      <c r="J39" s="2654"/>
    </row>
    <row r="40" spans="1:10" s="2296" customFormat="1" ht="11.25">
      <c r="A40" s="2302" t="s">
        <v>7736</v>
      </c>
      <c r="B40" s="2303" t="s">
        <v>7737</v>
      </c>
      <c r="C40" s="2304">
        <v>2</v>
      </c>
      <c r="D40" s="2305">
        <v>3</v>
      </c>
      <c r="E40" s="2305">
        <v>318</v>
      </c>
      <c r="F40" s="2306">
        <v>289</v>
      </c>
      <c r="G40" s="2306">
        <f t="shared" si="1"/>
        <v>320</v>
      </c>
      <c r="H40" s="2306">
        <f t="shared" si="2"/>
        <v>292</v>
      </c>
      <c r="I40" s="2653"/>
      <c r="J40" s="2654"/>
    </row>
    <row r="41" spans="1:10" s="2296" customFormat="1" ht="11.25">
      <c r="A41" s="2307" t="s">
        <v>7738</v>
      </c>
      <c r="B41" s="2308" t="s">
        <v>7737</v>
      </c>
      <c r="C41" s="2304">
        <v>6378</v>
      </c>
      <c r="D41" s="2305">
        <v>6321</v>
      </c>
      <c r="E41" s="2305">
        <v>0</v>
      </c>
      <c r="F41" s="2306">
        <v>0</v>
      </c>
      <c r="G41" s="2306">
        <f t="shared" si="1"/>
        <v>6378</v>
      </c>
      <c r="H41" s="2306">
        <f t="shared" si="2"/>
        <v>6321</v>
      </c>
      <c r="I41" s="2653"/>
      <c r="J41" s="2654"/>
    </row>
    <row r="42" spans="1:10" s="2296" customFormat="1" ht="11.25">
      <c r="A42" s="2307">
        <v>57518041</v>
      </c>
      <c r="B42" s="2308" t="s">
        <v>7739</v>
      </c>
      <c r="C42" s="2304">
        <v>6348</v>
      </c>
      <c r="D42" s="2305">
        <v>6292</v>
      </c>
      <c r="E42" s="2305">
        <v>173</v>
      </c>
      <c r="F42" s="2306">
        <v>161</v>
      </c>
      <c r="G42" s="2306">
        <f t="shared" ref="G42:G73" si="3">C42+E42</f>
        <v>6521</v>
      </c>
      <c r="H42" s="2306">
        <f t="shared" ref="H42:H73" si="4">D42+F42</f>
        <v>6453</v>
      </c>
      <c r="I42" s="2653"/>
      <c r="J42" s="2654"/>
    </row>
    <row r="43" spans="1:10" s="2296" customFormat="1" ht="11.25">
      <c r="A43" s="2302" t="s">
        <v>7740</v>
      </c>
      <c r="B43" s="2313" t="s">
        <v>7741</v>
      </c>
      <c r="C43" s="2304">
        <v>0</v>
      </c>
      <c r="D43" s="2305">
        <v>0</v>
      </c>
      <c r="E43" s="2305">
        <v>1</v>
      </c>
      <c r="F43" s="2306">
        <v>6</v>
      </c>
      <c r="G43" s="2306">
        <f t="shared" si="3"/>
        <v>1</v>
      </c>
      <c r="H43" s="2306">
        <f t="shared" si="4"/>
        <v>6</v>
      </c>
      <c r="I43" s="2653"/>
      <c r="J43" s="2654"/>
    </row>
    <row r="44" spans="1:10" s="2296" customFormat="1" ht="11.25">
      <c r="A44" s="2307" t="s">
        <v>7742</v>
      </c>
      <c r="B44" s="2314" t="s">
        <v>7741</v>
      </c>
      <c r="C44" s="2304">
        <v>2</v>
      </c>
      <c r="D44" s="2305">
        <v>5</v>
      </c>
      <c r="E44" s="2305">
        <v>0</v>
      </c>
      <c r="F44" s="2306">
        <v>0</v>
      </c>
      <c r="G44" s="2306">
        <f t="shared" si="3"/>
        <v>2</v>
      </c>
      <c r="H44" s="2306">
        <f t="shared" si="4"/>
        <v>5</v>
      </c>
      <c r="I44" s="2653"/>
      <c r="J44" s="2654"/>
    </row>
    <row r="45" spans="1:10" s="2296" customFormat="1" ht="11.25">
      <c r="A45" s="2307">
        <v>57524001</v>
      </c>
      <c r="B45" s="2314" t="s">
        <v>7743</v>
      </c>
      <c r="C45" s="2304">
        <v>5</v>
      </c>
      <c r="D45" s="2305">
        <v>7</v>
      </c>
      <c r="E45" s="2305">
        <v>4</v>
      </c>
      <c r="F45" s="2306">
        <v>3</v>
      </c>
      <c r="G45" s="2306">
        <f t="shared" si="3"/>
        <v>9</v>
      </c>
      <c r="H45" s="2306">
        <f t="shared" si="4"/>
        <v>10</v>
      </c>
      <c r="I45" s="2653"/>
      <c r="J45" s="2654"/>
    </row>
    <row r="46" spans="1:10" s="2296" customFormat="1" ht="11.25">
      <c r="A46" s="2315" t="s">
        <v>7744</v>
      </c>
      <c r="B46" s="2316" t="s">
        <v>7745</v>
      </c>
      <c r="C46" s="2304">
        <v>0</v>
      </c>
      <c r="D46" s="2305">
        <v>0</v>
      </c>
      <c r="E46" s="2305">
        <v>12</v>
      </c>
      <c r="F46" s="2306">
        <v>13</v>
      </c>
      <c r="G46" s="2306">
        <f t="shared" si="3"/>
        <v>12</v>
      </c>
      <c r="H46" s="2306">
        <f t="shared" si="4"/>
        <v>13</v>
      </c>
      <c r="I46" s="2653"/>
      <c r="J46" s="2654"/>
    </row>
    <row r="47" spans="1:10" s="2296" customFormat="1" ht="11.25">
      <c r="A47" s="2317" t="s">
        <v>7746</v>
      </c>
      <c r="B47" s="2318" t="s">
        <v>7745</v>
      </c>
      <c r="C47" s="2304">
        <v>7</v>
      </c>
      <c r="D47" s="2305">
        <v>9</v>
      </c>
      <c r="E47" s="2305">
        <v>0</v>
      </c>
      <c r="F47" s="2306">
        <v>0</v>
      </c>
      <c r="G47" s="2306">
        <f t="shared" si="3"/>
        <v>7</v>
      </c>
      <c r="H47" s="2306">
        <f t="shared" si="4"/>
        <v>9</v>
      </c>
      <c r="I47" s="2653"/>
      <c r="J47" s="2654"/>
    </row>
    <row r="48" spans="1:10" s="2296" customFormat="1" ht="11.25">
      <c r="A48" s="2317">
        <v>57524011</v>
      </c>
      <c r="B48" s="2318" t="s">
        <v>7747</v>
      </c>
      <c r="C48" s="2304">
        <v>7</v>
      </c>
      <c r="D48" s="2305">
        <v>9</v>
      </c>
      <c r="E48" s="2305">
        <v>0</v>
      </c>
      <c r="F48" s="2306">
        <v>0</v>
      </c>
      <c r="G48" s="2306">
        <f t="shared" si="3"/>
        <v>7</v>
      </c>
      <c r="H48" s="2306">
        <f t="shared" si="4"/>
        <v>9</v>
      </c>
      <c r="I48" s="2653"/>
      <c r="J48" s="2654"/>
    </row>
    <row r="49" spans="1:10" s="2296" customFormat="1" ht="11.25">
      <c r="A49" s="2302" t="s">
        <v>7748</v>
      </c>
      <c r="B49" s="2313" t="s">
        <v>7749</v>
      </c>
      <c r="C49" s="2304">
        <v>6</v>
      </c>
      <c r="D49" s="2305">
        <v>5</v>
      </c>
      <c r="E49" s="2305">
        <v>235</v>
      </c>
      <c r="F49" s="2306">
        <v>236</v>
      </c>
      <c r="G49" s="2306">
        <f t="shared" si="3"/>
        <v>241</v>
      </c>
      <c r="H49" s="2306">
        <f t="shared" si="4"/>
        <v>241</v>
      </c>
      <c r="I49" s="2653"/>
      <c r="J49" s="2654"/>
    </row>
    <row r="50" spans="1:10" s="2296" customFormat="1" ht="11.25">
      <c r="A50" s="2307" t="s">
        <v>7750</v>
      </c>
      <c r="B50" s="2314" t="s">
        <v>7749</v>
      </c>
      <c r="C50" s="2304">
        <v>1391</v>
      </c>
      <c r="D50" s="2305">
        <v>1378</v>
      </c>
      <c r="E50" s="2305">
        <v>0</v>
      </c>
      <c r="F50" s="2306">
        <v>0</v>
      </c>
      <c r="G50" s="2306">
        <f t="shared" si="3"/>
        <v>1391</v>
      </c>
      <c r="H50" s="2306">
        <f t="shared" si="4"/>
        <v>1378</v>
      </c>
      <c r="I50" s="2653"/>
      <c r="J50" s="2654"/>
    </row>
    <row r="51" spans="1:10" s="2296" customFormat="1" ht="11.25">
      <c r="A51" s="2307">
        <v>57524021</v>
      </c>
      <c r="B51" s="2314" t="s">
        <v>7751</v>
      </c>
      <c r="C51" s="2304">
        <v>1367</v>
      </c>
      <c r="D51" s="2305">
        <v>1357</v>
      </c>
      <c r="E51" s="2305">
        <v>131</v>
      </c>
      <c r="F51" s="2306">
        <v>124</v>
      </c>
      <c r="G51" s="2306">
        <f t="shared" si="3"/>
        <v>1498</v>
      </c>
      <c r="H51" s="2306">
        <f t="shared" si="4"/>
        <v>1481</v>
      </c>
      <c r="I51" s="2653"/>
      <c r="J51" s="2654"/>
    </row>
    <row r="52" spans="1:10" s="2296" customFormat="1" ht="11.25">
      <c r="A52" s="2319" t="s">
        <v>7752</v>
      </c>
      <c r="B52" s="2320" t="s">
        <v>7753</v>
      </c>
      <c r="C52" s="2304">
        <v>0</v>
      </c>
      <c r="D52" s="2305">
        <v>0</v>
      </c>
      <c r="E52" s="2305">
        <v>1</v>
      </c>
      <c r="F52" s="2306">
        <v>6</v>
      </c>
      <c r="G52" s="2306">
        <f t="shared" si="3"/>
        <v>1</v>
      </c>
      <c r="H52" s="2306">
        <f t="shared" si="4"/>
        <v>6</v>
      </c>
      <c r="I52" s="2653"/>
      <c r="J52" s="2654"/>
    </row>
    <row r="53" spans="1:10" s="2296" customFormat="1" ht="11.25">
      <c r="A53" s="2321" t="s">
        <v>7754</v>
      </c>
      <c r="B53" s="2322" t="s">
        <v>7753</v>
      </c>
      <c r="C53" s="2304">
        <v>2</v>
      </c>
      <c r="D53" s="2305">
        <v>2</v>
      </c>
      <c r="E53" s="2305">
        <v>0</v>
      </c>
      <c r="F53" s="2306">
        <v>0</v>
      </c>
      <c r="G53" s="2306">
        <f t="shared" si="3"/>
        <v>2</v>
      </c>
      <c r="H53" s="2306">
        <f t="shared" si="4"/>
        <v>2</v>
      </c>
      <c r="I53" s="2653"/>
      <c r="J53" s="2654"/>
    </row>
    <row r="54" spans="1:10" s="2296" customFormat="1" ht="11.25">
      <c r="A54" s="2321">
        <v>57524031</v>
      </c>
      <c r="B54" s="2322" t="s">
        <v>7755</v>
      </c>
      <c r="C54" s="2304">
        <v>4</v>
      </c>
      <c r="D54" s="2305">
        <v>2</v>
      </c>
      <c r="E54" s="2305">
        <v>0</v>
      </c>
      <c r="F54" s="2306">
        <v>0</v>
      </c>
      <c r="G54" s="2306">
        <f t="shared" si="3"/>
        <v>4</v>
      </c>
      <c r="H54" s="2306">
        <f t="shared" si="4"/>
        <v>2</v>
      </c>
      <c r="I54" s="2653"/>
      <c r="J54" s="2654"/>
    </row>
    <row r="55" spans="1:10" s="2296" customFormat="1" ht="11.25">
      <c r="A55" s="2319" t="s">
        <v>7756</v>
      </c>
      <c r="B55" s="2320" t="s">
        <v>7757</v>
      </c>
      <c r="C55" s="2304">
        <v>0</v>
      </c>
      <c r="D55" s="2305">
        <v>0</v>
      </c>
      <c r="E55" s="2305">
        <v>2</v>
      </c>
      <c r="F55" s="2306">
        <v>11</v>
      </c>
      <c r="G55" s="2306">
        <f t="shared" si="3"/>
        <v>2</v>
      </c>
      <c r="H55" s="2306">
        <f t="shared" si="4"/>
        <v>11</v>
      </c>
      <c r="I55" s="2653"/>
      <c r="J55" s="2654"/>
    </row>
    <row r="56" spans="1:10" s="2296" customFormat="1" ht="11.25">
      <c r="A56" s="2321" t="s">
        <v>7758</v>
      </c>
      <c r="B56" s="2322" t="s">
        <v>7757</v>
      </c>
      <c r="C56" s="2304">
        <v>13</v>
      </c>
      <c r="D56" s="2305">
        <v>15</v>
      </c>
      <c r="E56" s="2305">
        <v>0</v>
      </c>
      <c r="F56" s="2306">
        <v>0</v>
      </c>
      <c r="G56" s="2306">
        <f t="shared" si="3"/>
        <v>13</v>
      </c>
      <c r="H56" s="2306">
        <f t="shared" si="4"/>
        <v>15</v>
      </c>
      <c r="I56" s="2653"/>
      <c r="J56" s="2654"/>
    </row>
    <row r="57" spans="1:10" s="2296" customFormat="1" ht="11.25">
      <c r="A57" s="2321">
        <v>57524041</v>
      </c>
      <c r="B57" s="2322" t="s">
        <v>7759</v>
      </c>
      <c r="C57" s="2304">
        <v>12</v>
      </c>
      <c r="D57" s="2305">
        <v>15</v>
      </c>
      <c r="E57" s="2305">
        <v>0</v>
      </c>
      <c r="F57" s="2306">
        <v>0</v>
      </c>
      <c r="G57" s="2306">
        <f t="shared" si="3"/>
        <v>12</v>
      </c>
      <c r="H57" s="2306">
        <f t="shared" si="4"/>
        <v>15</v>
      </c>
      <c r="I57" s="2653"/>
      <c r="J57" s="2654"/>
    </row>
    <row r="58" spans="1:10" s="2296" customFormat="1" ht="11.25">
      <c r="A58" s="2302" t="s">
        <v>7760</v>
      </c>
      <c r="B58" s="2303" t="s">
        <v>7761</v>
      </c>
      <c r="C58" s="2304">
        <v>2</v>
      </c>
      <c r="D58" s="2305">
        <v>3</v>
      </c>
      <c r="E58" s="2305">
        <v>270</v>
      </c>
      <c r="F58" s="2306">
        <v>283</v>
      </c>
      <c r="G58" s="2306">
        <f t="shared" si="3"/>
        <v>272</v>
      </c>
      <c r="H58" s="2306">
        <f t="shared" si="4"/>
        <v>286</v>
      </c>
      <c r="I58" s="2653"/>
      <c r="J58" s="2654"/>
    </row>
    <row r="59" spans="1:10" s="2296" customFormat="1" ht="11.25">
      <c r="A59" s="2307" t="s">
        <v>7762</v>
      </c>
      <c r="B59" s="2308" t="s">
        <v>7761</v>
      </c>
      <c r="C59" s="2304">
        <v>4993</v>
      </c>
      <c r="D59" s="2305">
        <v>4978</v>
      </c>
      <c r="E59" s="2305">
        <v>0</v>
      </c>
      <c r="F59" s="2306">
        <v>0</v>
      </c>
      <c r="G59" s="2306">
        <f t="shared" si="3"/>
        <v>4993</v>
      </c>
      <c r="H59" s="2306">
        <f t="shared" si="4"/>
        <v>4978</v>
      </c>
      <c r="I59" s="2653"/>
      <c r="J59" s="2654"/>
    </row>
    <row r="60" spans="1:10" s="2296" customFormat="1" ht="11.25">
      <c r="A60" s="2307">
        <v>57700001</v>
      </c>
      <c r="B60" s="2308" t="s">
        <v>7763</v>
      </c>
      <c r="C60" s="2304">
        <v>4945</v>
      </c>
      <c r="D60" s="2305">
        <v>4928</v>
      </c>
      <c r="E60" s="2305">
        <v>108</v>
      </c>
      <c r="F60" s="2306">
        <v>105</v>
      </c>
      <c r="G60" s="2306">
        <f t="shared" si="3"/>
        <v>5053</v>
      </c>
      <c r="H60" s="2306">
        <f t="shared" si="4"/>
        <v>5033</v>
      </c>
      <c r="I60" s="2653"/>
      <c r="J60" s="2654"/>
    </row>
    <row r="61" spans="1:10" s="2296" customFormat="1" ht="11.25">
      <c r="A61" s="2302" t="s">
        <v>7764</v>
      </c>
      <c r="B61" s="2303" t="s">
        <v>7765</v>
      </c>
      <c r="C61" s="2304">
        <v>0</v>
      </c>
      <c r="D61" s="2305">
        <v>0</v>
      </c>
      <c r="E61" s="2305">
        <v>0</v>
      </c>
      <c r="F61" s="2306">
        <v>6</v>
      </c>
      <c r="G61" s="2306">
        <f t="shared" si="3"/>
        <v>0</v>
      </c>
      <c r="H61" s="2306">
        <f t="shared" si="4"/>
        <v>6</v>
      </c>
      <c r="I61" s="2653"/>
      <c r="J61" s="2654"/>
    </row>
    <row r="62" spans="1:10" s="2296" customFormat="1" ht="11.25">
      <c r="A62" s="2307" t="s">
        <v>7766</v>
      </c>
      <c r="B62" s="2308" t="s">
        <v>7765</v>
      </c>
      <c r="C62" s="2304">
        <v>32</v>
      </c>
      <c r="D62" s="2305">
        <v>38</v>
      </c>
      <c r="E62" s="2305">
        <v>0</v>
      </c>
      <c r="F62" s="2306">
        <v>0</v>
      </c>
      <c r="G62" s="2306">
        <f t="shared" si="3"/>
        <v>32</v>
      </c>
      <c r="H62" s="2306">
        <f t="shared" si="4"/>
        <v>38</v>
      </c>
      <c r="I62" s="2653"/>
      <c r="J62" s="2654"/>
    </row>
    <row r="63" spans="1:10" s="2296" customFormat="1" ht="11.25">
      <c r="A63" s="2307">
        <v>57706001</v>
      </c>
      <c r="B63" s="2308" t="s">
        <v>7767</v>
      </c>
      <c r="C63" s="2304">
        <v>31</v>
      </c>
      <c r="D63" s="2305">
        <v>37</v>
      </c>
      <c r="E63" s="2305">
        <v>0</v>
      </c>
      <c r="F63" s="2306">
        <v>0</v>
      </c>
      <c r="G63" s="2306">
        <f t="shared" si="3"/>
        <v>31</v>
      </c>
      <c r="H63" s="2306">
        <f t="shared" si="4"/>
        <v>37</v>
      </c>
      <c r="I63" s="2653"/>
      <c r="J63" s="2654"/>
    </row>
    <row r="64" spans="1:10" s="2296" customFormat="1" ht="11.25">
      <c r="A64" s="2302" t="s">
        <v>7768</v>
      </c>
      <c r="B64" s="2303" t="s">
        <v>7769</v>
      </c>
      <c r="C64" s="2304">
        <v>1</v>
      </c>
      <c r="D64" s="2305">
        <v>0</v>
      </c>
      <c r="E64" s="2305">
        <v>879</v>
      </c>
      <c r="F64" s="2306">
        <v>919</v>
      </c>
      <c r="G64" s="2306">
        <f t="shared" si="3"/>
        <v>880</v>
      </c>
      <c r="H64" s="2306">
        <f t="shared" si="4"/>
        <v>919</v>
      </c>
      <c r="I64" s="2653"/>
      <c r="J64" s="2654"/>
    </row>
    <row r="65" spans="1:10" s="2296" customFormat="1" ht="11.25">
      <c r="A65" s="2307" t="s">
        <v>7770</v>
      </c>
      <c r="B65" s="2308" t="s">
        <v>7769</v>
      </c>
      <c r="C65" s="2304">
        <v>947</v>
      </c>
      <c r="D65" s="2305">
        <v>938</v>
      </c>
      <c r="E65" s="2305">
        <v>0</v>
      </c>
      <c r="F65" s="2306">
        <v>0</v>
      </c>
      <c r="G65" s="2306">
        <f t="shared" si="3"/>
        <v>947</v>
      </c>
      <c r="H65" s="2306">
        <f t="shared" si="4"/>
        <v>938</v>
      </c>
      <c r="I65" s="2653"/>
      <c r="J65" s="2654"/>
    </row>
    <row r="66" spans="1:10" s="2296" customFormat="1" ht="11.25">
      <c r="A66" s="2307">
        <v>57712001</v>
      </c>
      <c r="B66" s="2308" t="s">
        <v>7771</v>
      </c>
      <c r="C66" s="2304">
        <v>945</v>
      </c>
      <c r="D66" s="2305">
        <v>938</v>
      </c>
      <c r="E66" s="2305">
        <v>37</v>
      </c>
      <c r="F66" s="2306">
        <v>39</v>
      </c>
      <c r="G66" s="2306">
        <f t="shared" si="3"/>
        <v>982</v>
      </c>
      <c r="H66" s="2306">
        <f t="shared" si="4"/>
        <v>977</v>
      </c>
      <c r="I66" s="2653"/>
      <c r="J66" s="2654"/>
    </row>
    <row r="67" spans="1:10" s="2296" customFormat="1" ht="11.25">
      <c r="A67" s="2302" t="s">
        <v>7772</v>
      </c>
      <c r="B67" s="2303" t="s">
        <v>7773</v>
      </c>
      <c r="C67" s="2304">
        <v>2</v>
      </c>
      <c r="D67" s="2305">
        <v>3</v>
      </c>
      <c r="E67" s="2305">
        <v>868</v>
      </c>
      <c r="F67" s="2306">
        <v>880</v>
      </c>
      <c r="G67" s="2306">
        <f t="shared" si="3"/>
        <v>870</v>
      </c>
      <c r="H67" s="2306">
        <f t="shared" si="4"/>
        <v>883</v>
      </c>
      <c r="I67" s="2653"/>
      <c r="J67" s="2654"/>
    </row>
    <row r="68" spans="1:10" s="2296" customFormat="1" ht="11.25">
      <c r="A68" s="2307" t="s">
        <v>7774</v>
      </c>
      <c r="B68" s="2308" t="s">
        <v>7773</v>
      </c>
      <c r="C68" s="2304">
        <v>3108</v>
      </c>
      <c r="D68" s="2305">
        <v>3041</v>
      </c>
      <c r="E68" s="2305">
        <v>0</v>
      </c>
      <c r="F68" s="2306">
        <v>0</v>
      </c>
      <c r="G68" s="2306">
        <f t="shared" si="3"/>
        <v>3108</v>
      </c>
      <c r="H68" s="2306">
        <f t="shared" si="4"/>
        <v>3041</v>
      </c>
      <c r="I68" s="2653"/>
      <c r="J68" s="2654"/>
    </row>
    <row r="69" spans="1:10" s="2296" customFormat="1" ht="11.25">
      <c r="A69" s="2307">
        <v>57715001</v>
      </c>
      <c r="B69" s="2308" t="s">
        <v>7775</v>
      </c>
      <c r="C69" s="2304">
        <v>3153</v>
      </c>
      <c r="D69" s="2305">
        <v>3081</v>
      </c>
      <c r="E69" s="2305">
        <v>463</v>
      </c>
      <c r="F69" s="2306">
        <v>464</v>
      </c>
      <c r="G69" s="2306">
        <f t="shared" si="3"/>
        <v>3616</v>
      </c>
      <c r="H69" s="2306">
        <f t="shared" si="4"/>
        <v>3545</v>
      </c>
      <c r="I69" s="2653"/>
      <c r="J69" s="2654"/>
    </row>
    <row r="70" spans="1:10" s="2296" customFormat="1" ht="11.25">
      <c r="A70" s="2323" t="s">
        <v>7776</v>
      </c>
      <c r="B70" s="2324" t="s">
        <v>7777</v>
      </c>
      <c r="C70" s="2304">
        <v>0</v>
      </c>
      <c r="D70" s="2305">
        <v>0</v>
      </c>
      <c r="E70" s="2305">
        <v>106</v>
      </c>
      <c r="F70" s="2306">
        <v>108</v>
      </c>
      <c r="G70" s="2306">
        <f t="shared" si="3"/>
        <v>106</v>
      </c>
      <c r="H70" s="2306">
        <f t="shared" si="4"/>
        <v>108</v>
      </c>
      <c r="I70" s="2653"/>
      <c r="J70" s="2654"/>
    </row>
    <row r="71" spans="1:10" s="2296" customFormat="1" ht="11.25">
      <c r="A71" s="2325" t="s">
        <v>7778</v>
      </c>
      <c r="B71" s="2326" t="s">
        <v>7777</v>
      </c>
      <c r="C71" s="2304">
        <v>1786</v>
      </c>
      <c r="D71" s="2305">
        <v>1744</v>
      </c>
      <c r="E71" s="2305">
        <v>0</v>
      </c>
      <c r="F71" s="2306">
        <v>0</v>
      </c>
      <c r="G71" s="2306">
        <f t="shared" si="3"/>
        <v>1786</v>
      </c>
      <c r="H71" s="2306">
        <f t="shared" si="4"/>
        <v>1744</v>
      </c>
      <c r="I71" s="2653"/>
      <c r="J71" s="2654"/>
    </row>
    <row r="72" spans="1:10" s="2296" customFormat="1" ht="11.25">
      <c r="A72" s="2325" t="s">
        <v>7779</v>
      </c>
      <c r="B72" s="2326" t="s">
        <v>7780</v>
      </c>
      <c r="C72" s="2304">
        <v>1785</v>
      </c>
      <c r="D72" s="2305">
        <v>1743</v>
      </c>
      <c r="E72" s="2305">
        <v>47</v>
      </c>
      <c r="F72" s="2306">
        <v>44</v>
      </c>
      <c r="G72" s="2306">
        <f t="shared" si="3"/>
        <v>1832</v>
      </c>
      <c r="H72" s="2306">
        <f t="shared" si="4"/>
        <v>1787</v>
      </c>
      <c r="I72" s="2653"/>
      <c r="J72" s="2654"/>
    </row>
    <row r="73" spans="1:10" s="2296" customFormat="1" ht="11.25">
      <c r="A73" s="2302" t="s">
        <v>7781</v>
      </c>
      <c r="B73" s="2303" t="s">
        <v>7782</v>
      </c>
      <c r="C73" s="2304">
        <v>0</v>
      </c>
      <c r="D73" s="2305">
        <v>0</v>
      </c>
      <c r="E73" s="2305">
        <v>58</v>
      </c>
      <c r="F73" s="2306">
        <v>67</v>
      </c>
      <c r="G73" s="2306">
        <f t="shared" si="3"/>
        <v>58</v>
      </c>
      <c r="H73" s="2306">
        <f t="shared" si="4"/>
        <v>67</v>
      </c>
      <c r="I73" s="2653"/>
      <c r="J73" s="2654"/>
    </row>
    <row r="74" spans="1:10" s="2296" customFormat="1" ht="11.25">
      <c r="A74" s="2307" t="s">
        <v>7783</v>
      </c>
      <c r="B74" s="2308" t="s">
        <v>7782</v>
      </c>
      <c r="C74" s="2304">
        <v>72</v>
      </c>
      <c r="D74" s="2305">
        <v>72</v>
      </c>
      <c r="E74" s="2305">
        <v>1</v>
      </c>
      <c r="F74" s="2306">
        <v>1</v>
      </c>
      <c r="G74" s="2306">
        <f t="shared" ref="G74:G105" si="5">C74+E74</f>
        <v>73</v>
      </c>
      <c r="H74" s="2306">
        <f t="shared" ref="H74:H105" si="6">D74+F74</f>
        <v>73</v>
      </c>
      <c r="I74" s="2653"/>
      <c r="J74" s="2654"/>
    </row>
    <row r="75" spans="1:10" s="2296" customFormat="1" ht="11.25">
      <c r="A75" s="2307">
        <v>57903001</v>
      </c>
      <c r="B75" s="2308" t="s">
        <v>7784</v>
      </c>
      <c r="C75" s="2304">
        <v>71</v>
      </c>
      <c r="D75" s="2305">
        <v>71</v>
      </c>
      <c r="E75" s="2305">
        <v>4</v>
      </c>
      <c r="F75" s="2306">
        <v>4</v>
      </c>
      <c r="G75" s="2306">
        <f t="shared" si="5"/>
        <v>75</v>
      </c>
      <c r="H75" s="2306">
        <f t="shared" si="6"/>
        <v>75</v>
      </c>
      <c r="I75" s="2653"/>
      <c r="J75" s="2654"/>
    </row>
    <row r="76" spans="1:10" s="2296" customFormat="1" ht="11.25">
      <c r="A76" s="2327" t="s">
        <v>7785</v>
      </c>
      <c r="B76" s="2328" t="s">
        <v>7786</v>
      </c>
      <c r="C76" s="2304">
        <v>0</v>
      </c>
      <c r="D76" s="2305">
        <v>0</v>
      </c>
      <c r="E76" s="2305">
        <v>0</v>
      </c>
      <c r="F76" s="2306">
        <v>6</v>
      </c>
      <c r="G76" s="2306">
        <f t="shared" si="5"/>
        <v>0</v>
      </c>
      <c r="H76" s="2306">
        <f t="shared" si="6"/>
        <v>6</v>
      </c>
      <c r="I76" s="2653"/>
      <c r="J76" s="2654"/>
    </row>
    <row r="77" spans="1:10" s="2296" customFormat="1" ht="11.25">
      <c r="A77" s="2329" t="s">
        <v>7787</v>
      </c>
      <c r="B77" s="2330" t="s">
        <v>7786</v>
      </c>
      <c r="C77" s="2304">
        <v>0</v>
      </c>
      <c r="D77" s="2305">
        <v>2</v>
      </c>
      <c r="E77" s="2305">
        <v>0</v>
      </c>
      <c r="F77" s="2306">
        <v>0</v>
      </c>
      <c r="G77" s="2306">
        <f t="shared" si="5"/>
        <v>0</v>
      </c>
      <c r="H77" s="2306">
        <f t="shared" si="6"/>
        <v>2</v>
      </c>
      <c r="I77" s="2653"/>
      <c r="J77" s="2654"/>
    </row>
    <row r="78" spans="1:10" s="2296" customFormat="1" ht="11.25">
      <c r="A78" s="2329">
        <v>57906001</v>
      </c>
      <c r="B78" s="2330" t="s">
        <v>7788</v>
      </c>
      <c r="C78" s="2304">
        <v>0</v>
      </c>
      <c r="D78" s="2305">
        <v>2</v>
      </c>
      <c r="E78" s="2305">
        <v>0</v>
      </c>
      <c r="F78" s="2306">
        <v>0</v>
      </c>
      <c r="G78" s="2306">
        <f t="shared" si="5"/>
        <v>0</v>
      </c>
      <c r="H78" s="2306">
        <f t="shared" si="6"/>
        <v>2</v>
      </c>
      <c r="I78" s="2653"/>
      <c r="J78" s="2654"/>
    </row>
    <row r="79" spans="1:10" s="2296" customFormat="1" ht="11.25">
      <c r="A79" s="2307" t="s">
        <v>7789</v>
      </c>
      <c r="B79" s="2308" t="s">
        <v>7790</v>
      </c>
      <c r="C79" s="2304">
        <v>0</v>
      </c>
      <c r="D79" s="2305">
        <v>0</v>
      </c>
      <c r="E79" s="2305">
        <v>0</v>
      </c>
      <c r="F79" s="2306">
        <v>6</v>
      </c>
      <c r="G79" s="2306">
        <f t="shared" si="5"/>
        <v>0</v>
      </c>
      <c r="H79" s="2306">
        <f t="shared" si="6"/>
        <v>6</v>
      </c>
      <c r="I79" s="2653"/>
      <c r="J79" s="2654"/>
    </row>
    <row r="80" spans="1:10" s="2296" customFormat="1" ht="11.25">
      <c r="A80" s="2307" t="s">
        <v>7791</v>
      </c>
      <c r="B80" s="2308" t="s">
        <v>7790</v>
      </c>
      <c r="C80" s="2304">
        <v>0</v>
      </c>
      <c r="D80" s="2305">
        <v>2</v>
      </c>
      <c r="E80" s="2305">
        <v>0</v>
      </c>
      <c r="F80" s="2306">
        <v>0</v>
      </c>
      <c r="G80" s="2306">
        <f t="shared" si="5"/>
        <v>0</v>
      </c>
      <c r="H80" s="2306">
        <f t="shared" si="6"/>
        <v>2</v>
      </c>
      <c r="I80" s="2653"/>
      <c r="J80" s="2654"/>
    </row>
    <row r="81" spans="1:10" s="2296" customFormat="1" ht="11.25">
      <c r="A81" s="2307">
        <v>57909001</v>
      </c>
      <c r="B81" s="2308" t="s">
        <v>7792</v>
      </c>
      <c r="C81" s="2304">
        <v>1</v>
      </c>
      <c r="D81" s="2305">
        <v>3</v>
      </c>
      <c r="E81" s="2305">
        <v>0</v>
      </c>
      <c r="F81" s="2306">
        <v>0</v>
      </c>
      <c r="G81" s="2306">
        <f t="shared" si="5"/>
        <v>1</v>
      </c>
      <c r="H81" s="2306">
        <f t="shared" si="6"/>
        <v>3</v>
      </c>
      <c r="I81" s="2653"/>
      <c r="J81" s="2654"/>
    </row>
    <row r="82" spans="1:10" s="2296" customFormat="1" ht="11.25">
      <c r="A82" s="2302" t="s">
        <v>7793</v>
      </c>
      <c r="B82" s="2303" t="s">
        <v>7794</v>
      </c>
      <c r="C82" s="2304">
        <v>0</v>
      </c>
      <c r="D82" s="2305">
        <v>0</v>
      </c>
      <c r="E82" s="2305">
        <v>78</v>
      </c>
      <c r="F82" s="2306">
        <v>86</v>
      </c>
      <c r="G82" s="2306">
        <f t="shared" si="5"/>
        <v>78</v>
      </c>
      <c r="H82" s="2306">
        <f t="shared" si="6"/>
        <v>86</v>
      </c>
      <c r="I82" s="2653"/>
      <c r="J82" s="2654"/>
    </row>
    <row r="83" spans="1:10" s="2296" customFormat="1" ht="11.25">
      <c r="A83" s="2307" t="s">
        <v>7795</v>
      </c>
      <c r="B83" s="2308" t="s">
        <v>7794</v>
      </c>
      <c r="C83" s="2304">
        <v>1379</v>
      </c>
      <c r="D83" s="2305">
        <v>1359</v>
      </c>
      <c r="E83" s="2305">
        <v>0</v>
      </c>
      <c r="F83" s="2306">
        <v>0</v>
      </c>
      <c r="G83" s="2306">
        <f t="shared" si="5"/>
        <v>1379</v>
      </c>
      <c r="H83" s="2306">
        <f t="shared" si="6"/>
        <v>1359</v>
      </c>
      <c r="I83" s="2653"/>
      <c r="J83" s="2654"/>
    </row>
    <row r="84" spans="1:10" s="2296" customFormat="1" ht="11.25">
      <c r="A84" s="2331">
        <v>57912001</v>
      </c>
      <c r="B84" s="2308" t="s">
        <v>7796</v>
      </c>
      <c r="C84" s="2304">
        <v>1324</v>
      </c>
      <c r="D84" s="2305">
        <v>1309</v>
      </c>
      <c r="E84" s="2305">
        <v>47</v>
      </c>
      <c r="F84" s="2306">
        <v>49</v>
      </c>
      <c r="G84" s="2306">
        <f t="shared" si="5"/>
        <v>1371</v>
      </c>
      <c r="H84" s="2306">
        <f t="shared" si="6"/>
        <v>1358</v>
      </c>
      <c r="I84" s="2653"/>
      <c r="J84" s="2654"/>
    </row>
    <row r="85" spans="1:10" s="2296" customFormat="1" ht="11.25">
      <c r="A85" s="2302" t="s">
        <v>7797</v>
      </c>
      <c r="B85" s="2303" t="s">
        <v>7798</v>
      </c>
      <c r="C85" s="2304">
        <v>0</v>
      </c>
      <c r="D85" s="2305">
        <v>0</v>
      </c>
      <c r="E85" s="2305">
        <v>0</v>
      </c>
      <c r="F85" s="2306">
        <v>6</v>
      </c>
      <c r="G85" s="2306">
        <f t="shared" si="5"/>
        <v>0</v>
      </c>
      <c r="H85" s="2306">
        <f t="shared" si="6"/>
        <v>6</v>
      </c>
      <c r="I85" s="2653"/>
      <c r="J85" s="2654"/>
    </row>
    <row r="86" spans="1:10" s="2296" customFormat="1" ht="11.25">
      <c r="A86" s="2307" t="s">
        <v>7799</v>
      </c>
      <c r="B86" s="2308" t="s">
        <v>7798</v>
      </c>
      <c r="C86" s="2304">
        <v>13</v>
      </c>
      <c r="D86" s="2305">
        <v>11</v>
      </c>
      <c r="E86" s="2305">
        <v>0</v>
      </c>
      <c r="F86" s="2306">
        <v>0</v>
      </c>
      <c r="G86" s="2306">
        <f t="shared" si="5"/>
        <v>13</v>
      </c>
      <c r="H86" s="2306">
        <f t="shared" si="6"/>
        <v>11</v>
      </c>
      <c r="I86" s="2653"/>
      <c r="J86" s="2654"/>
    </row>
    <row r="87" spans="1:10" s="2296" customFormat="1" ht="11.25">
      <c r="A87" s="2307">
        <v>57915001</v>
      </c>
      <c r="B87" s="2308" t="s">
        <v>7800</v>
      </c>
      <c r="C87" s="2304">
        <v>14</v>
      </c>
      <c r="D87" s="2305">
        <v>13</v>
      </c>
      <c r="E87" s="2305">
        <v>0</v>
      </c>
      <c r="F87" s="2306">
        <v>0</v>
      </c>
      <c r="G87" s="2306">
        <f t="shared" si="5"/>
        <v>14</v>
      </c>
      <c r="H87" s="2306">
        <f t="shared" si="6"/>
        <v>13</v>
      </c>
      <c r="I87" s="2653"/>
      <c r="J87" s="2654"/>
    </row>
    <row r="88" spans="1:10" s="2296" customFormat="1" ht="11.25">
      <c r="A88" s="2302" t="s">
        <v>7801</v>
      </c>
      <c r="B88" s="2303" t="s">
        <v>7802</v>
      </c>
      <c r="C88" s="2304">
        <v>0</v>
      </c>
      <c r="D88" s="2305">
        <v>0</v>
      </c>
      <c r="E88" s="2305">
        <v>2</v>
      </c>
      <c r="F88" s="2306">
        <v>7</v>
      </c>
      <c r="G88" s="2306">
        <f t="shared" si="5"/>
        <v>2</v>
      </c>
      <c r="H88" s="2306">
        <f t="shared" si="6"/>
        <v>7</v>
      </c>
      <c r="I88" s="2653"/>
      <c r="J88" s="2654"/>
    </row>
    <row r="89" spans="1:10" s="2296" customFormat="1" ht="11.25">
      <c r="A89" s="2307" t="s">
        <v>7803</v>
      </c>
      <c r="B89" s="2308" t="s">
        <v>7802</v>
      </c>
      <c r="C89" s="2304">
        <v>446</v>
      </c>
      <c r="D89" s="2305">
        <v>438</v>
      </c>
      <c r="E89" s="2305">
        <v>4</v>
      </c>
      <c r="F89" s="2306">
        <v>5</v>
      </c>
      <c r="G89" s="2306">
        <f t="shared" si="5"/>
        <v>450</v>
      </c>
      <c r="H89" s="2306">
        <f t="shared" si="6"/>
        <v>443</v>
      </c>
      <c r="I89" s="2653"/>
      <c r="J89" s="2654"/>
    </row>
    <row r="90" spans="1:10" s="2296" customFormat="1" ht="11.25">
      <c r="A90" s="2307">
        <v>57921001</v>
      </c>
      <c r="B90" s="2308" t="s">
        <v>7804</v>
      </c>
      <c r="C90" s="2304">
        <v>445</v>
      </c>
      <c r="D90" s="2305">
        <v>437</v>
      </c>
      <c r="E90" s="2305">
        <v>7</v>
      </c>
      <c r="F90" s="2306">
        <v>7</v>
      </c>
      <c r="G90" s="2306">
        <f t="shared" si="5"/>
        <v>452</v>
      </c>
      <c r="H90" s="2306">
        <f t="shared" si="6"/>
        <v>444</v>
      </c>
      <c r="I90" s="2653"/>
      <c r="J90" s="2654"/>
    </row>
    <row r="91" spans="1:10" s="2296" customFormat="1" ht="22.5">
      <c r="A91" s="2327" t="s">
        <v>7805</v>
      </c>
      <c r="B91" s="2328" t="s">
        <v>7806</v>
      </c>
      <c r="C91" s="2304">
        <v>0</v>
      </c>
      <c r="D91" s="2305">
        <v>0</v>
      </c>
      <c r="E91" s="2305">
        <v>1</v>
      </c>
      <c r="F91" s="2306">
        <v>7</v>
      </c>
      <c r="G91" s="2306">
        <f t="shared" si="5"/>
        <v>1</v>
      </c>
      <c r="H91" s="2306">
        <f t="shared" si="6"/>
        <v>7</v>
      </c>
      <c r="I91" s="2653"/>
      <c r="J91" s="2654"/>
    </row>
    <row r="92" spans="1:10" s="2296" customFormat="1" ht="22.5">
      <c r="A92" s="2329" t="s">
        <v>7807</v>
      </c>
      <c r="B92" s="2330" t="s">
        <v>7806</v>
      </c>
      <c r="C92" s="2304">
        <v>13</v>
      </c>
      <c r="D92" s="2305">
        <v>15</v>
      </c>
      <c r="E92" s="2305">
        <v>0</v>
      </c>
      <c r="F92" s="2306">
        <v>0</v>
      </c>
      <c r="G92" s="2306">
        <f t="shared" si="5"/>
        <v>13</v>
      </c>
      <c r="H92" s="2306">
        <f t="shared" si="6"/>
        <v>15</v>
      </c>
      <c r="I92" s="2653"/>
      <c r="J92" s="2654"/>
    </row>
    <row r="93" spans="1:10" s="2296" customFormat="1" ht="11.25">
      <c r="A93" s="2329">
        <v>57927001</v>
      </c>
      <c r="B93" s="2330" t="s">
        <v>7808</v>
      </c>
      <c r="C93" s="2304">
        <v>12</v>
      </c>
      <c r="D93" s="2305">
        <v>14</v>
      </c>
      <c r="E93" s="2305">
        <v>0</v>
      </c>
      <c r="F93" s="2306">
        <v>0</v>
      </c>
      <c r="G93" s="2306">
        <f t="shared" si="5"/>
        <v>12</v>
      </c>
      <c r="H93" s="2306">
        <f t="shared" si="6"/>
        <v>14</v>
      </c>
      <c r="I93" s="2653"/>
      <c r="J93" s="2654"/>
    </row>
    <row r="94" spans="1:10" s="2296" customFormat="1" ht="11.25">
      <c r="A94" s="2302" t="s">
        <v>7809</v>
      </c>
      <c r="B94" s="2328" t="s">
        <v>7810</v>
      </c>
      <c r="C94" s="2304">
        <v>1</v>
      </c>
      <c r="D94" s="2305">
        <v>0</v>
      </c>
      <c r="E94" s="2305">
        <v>176</v>
      </c>
      <c r="F94" s="2306">
        <v>164</v>
      </c>
      <c r="G94" s="2306">
        <f t="shared" si="5"/>
        <v>177</v>
      </c>
      <c r="H94" s="2306">
        <f t="shared" si="6"/>
        <v>164</v>
      </c>
      <c r="I94" s="2653"/>
      <c r="J94" s="2654"/>
    </row>
    <row r="95" spans="1:10" s="2296" customFormat="1" ht="11.25">
      <c r="A95" s="2307" t="s">
        <v>7811</v>
      </c>
      <c r="B95" s="2330" t="s">
        <v>7810</v>
      </c>
      <c r="C95" s="2304">
        <v>2769</v>
      </c>
      <c r="D95" s="2305">
        <v>2648</v>
      </c>
      <c r="E95" s="2305">
        <v>0</v>
      </c>
      <c r="F95" s="2306">
        <v>0</v>
      </c>
      <c r="G95" s="2306">
        <f t="shared" si="5"/>
        <v>2769</v>
      </c>
      <c r="H95" s="2306">
        <f t="shared" si="6"/>
        <v>2648</v>
      </c>
      <c r="I95" s="2653"/>
      <c r="J95" s="2654"/>
    </row>
    <row r="96" spans="1:10" s="2296" customFormat="1" ht="11.25">
      <c r="A96" s="2307">
        <v>58100001</v>
      </c>
      <c r="B96" s="2330" t="s">
        <v>7812</v>
      </c>
      <c r="C96" s="2304">
        <v>2760</v>
      </c>
      <c r="D96" s="2305">
        <v>2641</v>
      </c>
      <c r="E96" s="2305">
        <v>60</v>
      </c>
      <c r="F96" s="2306">
        <v>49</v>
      </c>
      <c r="G96" s="2306">
        <f t="shared" si="5"/>
        <v>2820</v>
      </c>
      <c r="H96" s="2306">
        <f t="shared" si="6"/>
        <v>2690</v>
      </c>
      <c r="I96" s="2653"/>
      <c r="J96" s="2654"/>
    </row>
    <row r="97" spans="1:10" s="2296" customFormat="1" ht="11.25">
      <c r="A97" s="2302" t="s">
        <v>7813</v>
      </c>
      <c r="B97" s="2303" t="s">
        <v>7814</v>
      </c>
      <c r="C97" s="2304">
        <v>0</v>
      </c>
      <c r="D97" s="2305">
        <v>0</v>
      </c>
      <c r="E97" s="2305">
        <v>96</v>
      </c>
      <c r="F97" s="2306">
        <v>100</v>
      </c>
      <c r="G97" s="2306">
        <f t="shared" si="5"/>
        <v>96</v>
      </c>
      <c r="H97" s="2306">
        <f t="shared" si="6"/>
        <v>100</v>
      </c>
      <c r="I97" s="2653"/>
      <c r="J97" s="2654"/>
    </row>
    <row r="98" spans="1:10" s="2296" customFormat="1" ht="11.25">
      <c r="A98" s="2307" t="s">
        <v>7815</v>
      </c>
      <c r="B98" s="2308" t="s">
        <v>7814</v>
      </c>
      <c r="C98" s="2304">
        <v>581</v>
      </c>
      <c r="D98" s="2305">
        <v>564</v>
      </c>
      <c r="E98" s="2305">
        <v>0</v>
      </c>
      <c r="F98" s="2306">
        <v>0</v>
      </c>
      <c r="G98" s="2306">
        <f t="shared" si="5"/>
        <v>581</v>
      </c>
      <c r="H98" s="2306">
        <f t="shared" si="6"/>
        <v>564</v>
      </c>
      <c r="I98" s="2653"/>
      <c r="J98" s="2654"/>
    </row>
    <row r="99" spans="1:10" s="2296" customFormat="1" ht="11.25">
      <c r="A99" s="2307">
        <v>58103001</v>
      </c>
      <c r="B99" s="2308" t="s">
        <v>7816</v>
      </c>
      <c r="C99" s="2304">
        <v>582</v>
      </c>
      <c r="D99" s="2305">
        <v>566</v>
      </c>
      <c r="E99" s="2305">
        <v>34</v>
      </c>
      <c r="F99" s="2306">
        <v>33</v>
      </c>
      <c r="G99" s="2306">
        <f t="shared" si="5"/>
        <v>616</v>
      </c>
      <c r="H99" s="2306">
        <f t="shared" si="6"/>
        <v>599</v>
      </c>
      <c r="I99" s="2653"/>
      <c r="J99" s="2654"/>
    </row>
    <row r="100" spans="1:10" s="2296" customFormat="1" ht="11.25">
      <c r="A100" s="2302" t="s">
        <v>7817</v>
      </c>
      <c r="B100" s="2303" t="s">
        <v>7818</v>
      </c>
      <c r="C100" s="2304">
        <v>1</v>
      </c>
      <c r="D100" s="2305">
        <v>0</v>
      </c>
      <c r="E100" s="2305">
        <v>246</v>
      </c>
      <c r="F100" s="2306">
        <v>244</v>
      </c>
      <c r="G100" s="2306">
        <f t="shared" si="5"/>
        <v>247</v>
      </c>
      <c r="H100" s="2306">
        <f t="shared" si="6"/>
        <v>244</v>
      </c>
      <c r="I100" s="2653"/>
      <c r="J100" s="2654"/>
    </row>
    <row r="101" spans="1:10" s="2296" customFormat="1" ht="11.25">
      <c r="A101" s="2307" t="s">
        <v>7819</v>
      </c>
      <c r="B101" s="2308" t="s">
        <v>7818</v>
      </c>
      <c r="C101" s="2304">
        <v>2638</v>
      </c>
      <c r="D101" s="2305">
        <v>2623</v>
      </c>
      <c r="E101" s="2305">
        <v>0</v>
      </c>
      <c r="F101" s="2306">
        <v>0</v>
      </c>
      <c r="G101" s="2306">
        <f t="shared" si="5"/>
        <v>2638</v>
      </c>
      <c r="H101" s="2306">
        <f t="shared" si="6"/>
        <v>2623</v>
      </c>
      <c r="I101" s="2653"/>
      <c r="J101" s="2654"/>
    </row>
    <row r="102" spans="1:10" s="2296" customFormat="1" ht="11.25">
      <c r="A102" s="2307">
        <v>58106001</v>
      </c>
      <c r="B102" s="2308" t="s">
        <v>7820</v>
      </c>
      <c r="C102" s="2304">
        <v>2639</v>
      </c>
      <c r="D102" s="2305">
        <v>2624</v>
      </c>
      <c r="E102" s="2305">
        <v>134</v>
      </c>
      <c r="F102" s="2306">
        <v>135</v>
      </c>
      <c r="G102" s="2306">
        <f t="shared" si="5"/>
        <v>2773</v>
      </c>
      <c r="H102" s="2306">
        <f t="shared" si="6"/>
        <v>2759</v>
      </c>
      <c r="I102" s="2653"/>
      <c r="J102" s="2654"/>
    </row>
    <row r="103" spans="1:10" s="2296" customFormat="1" ht="22.5">
      <c r="A103" s="2323" t="s">
        <v>7821</v>
      </c>
      <c r="B103" s="2303" t="s">
        <v>7822</v>
      </c>
      <c r="C103" s="2304">
        <v>0</v>
      </c>
      <c r="D103" s="2305">
        <v>0</v>
      </c>
      <c r="E103" s="2305">
        <v>11</v>
      </c>
      <c r="F103" s="2306">
        <v>18</v>
      </c>
      <c r="G103" s="2306">
        <f t="shared" si="5"/>
        <v>11</v>
      </c>
      <c r="H103" s="2306">
        <f t="shared" si="6"/>
        <v>18</v>
      </c>
      <c r="I103" s="2653"/>
      <c r="J103" s="2654"/>
    </row>
    <row r="104" spans="1:10" s="2296" customFormat="1" ht="22.5">
      <c r="A104" s="2325" t="s">
        <v>7823</v>
      </c>
      <c r="B104" s="2308" t="s">
        <v>7822</v>
      </c>
      <c r="C104" s="2304">
        <v>92</v>
      </c>
      <c r="D104" s="2305">
        <v>94</v>
      </c>
      <c r="E104" s="2305">
        <v>1</v>
      </c>
      <c r="F104" s="2306">
        <v>1</v>
      </c>
      <c r="G104" s="2306">
        <f t="shared" si="5"/>
        <v>93</v>
      </c>
      <c r="H104" s="2306">
        <f t="shared" si="6"/>
        <v>95</v>
      </c>
      <c r="I104" s="2653"/>
      <c r="J104" s="2654"/>
    </row>
    <row r="105" spans="1:10" s="2296" customFormat="1" ht="11.25">
      <c r="A105" s="2325" t="s">
        <v>7824</v>
      </c>
      <c r="B105" s="2308" t="s">
        <v>7825</v>
      </c>
      <c r="C105" s="2304">
        <v>89</v>
      </c>
      <c r="D105" s="2305">
        <v>90</v>
      </c>
      <c r="E105" s="2305">
        <v>4</v>
      </c>
      <c r="F105" s="2306">
        <v>4</v>
      </c>
      <c r="G105" s="2306">
        <f t="shared" si="5"/>
        <v>93</v>
      </c>
      <c r="H105" s="2306">
        <f t="shared" si="6"/>
        <v>94</v>
      </c>
      <c r="I105" s="2653"/>
      <c r="J105" s="2654"/>
    </row>
    <row r="106" spans="1:10" s="2296" customFormat="1" ht="11.25">
      <c r="A106" s="2332" t="s">
        <v>7826</v>
      </c>
      <c r="B106" s="2324" t="s">
        <v>7827</v>
      </c>
      <c r="C106" s="2304">
        <v>0</v>
      </c>
      <c r="D106" s="2305">
        <v>0</v>
      </c>
      <c r="E106" s="2305">
        <v>0</v>
      </c>
      <c r="F106" s="2306">
        <v>6</v>
      </c>
      <c r="G106" s="2306">
        <f t="shared" ref="G106:G137" si="7">C106+E106</f>
        <v>0</v>
      </c>
      <c r="H106" s="2306">
        <f t="shared" ref="H106:H137" si="8">D106+F106</f>
        <v>6</v>
      </c>
      <c r="I106" s="2653"/>
      <c r="J106" s="2654"/>
    </row>
    <row r="107" spans="1:10" s="2296" customFormat="1" ht="11.25">
      <c r="A107" s="2333" t="s">
        <v>7828</v>
      </c>
      <c r="B107" s="2326" t="s">
        <v>7827</v>
      </c>
      <c r="C107" s="2304">
        <v>0</v>
      </c>
      <c r="D107" s="2305">
        <v>2</v>
      </c>
      <c r="E107" s="2305">
        <v>0</v>
      </c>
      <c r="F107" s="2306">
        <v>0</v>
      </c>
      <c r="G107" s="2306">
        <f t="shared" si="7"/>
        <v>0</v>
      </c>
      <c r="H107" s="2306">
        <f t="shared" si="8"/>
        <v>2</v>
      </c>
      <c r="I107" s="2653"/>
      <c r="J107" s="2654"/>
    </row>
    <row r="108" spans="1:10" s="2296" customFormat="1" ht="11.25">
      <c r="A108" s="2333">
        <v>58112001</v>
      </c>
      <c r="B108" s="2326" t="s">
        <v>7829</v>
      </c>
      <c r="C108" s="2304">
        <v>0</v>
      </c>
      <c r="D108" s="2305">
        <v>2</v>
      </c>
      <c r="E108" s="2305">
        <v>0</v>
      </c>
      <c r="F108" s="2306">
        <v>0</v>
      </c>
      <c r="G108" s="2306">
        <f t="shared" si="7"/>
        <v>0</v>
      </c>
      <c r="H108" s="2306">
        <f t="shared" si="8"/>
        <v>2</v>
      </c>
      <c r="I108" s="2653"/>
      <c r="J108" s="2654"/>
    </row>
    <row r="109" spans="1:10" s="2296" customFormat="1" ht="11.25">
      <c r="A109" s="2302" t="s">
        <v>7830</v>
      </c>
      <c r="B109" s="2643" t="s">
        <v>7831</v>
      </c>
      <c r="C109" s="2304">
        <v>28</v>
      </c>
      <c r="D109" s="2305">
        <v>19</v>
      </c>
      <c r="E109" s="2305">
        <v>37038</v>
      </c>
      <c r="F109" s="2306">
        <v>54119</v>
      </c>
      <c r="G109" s="2306">
        <f t="shared" si="7"/>
        <v>37066</v>
      </c>
      <c r="H109" s="2306">
        <f t="shared" si="8"/>
        <v>54138</v>
      </c>
      <c r="I109" s="2653"/>
      <c r="J109" s="2654"/>
    </row>
    <row r="110" spans="1:10" s="2296" customFormat="1" ht="11.25">
      <c r="A110" s="2307" t="s">
        <v>7832</v>
      </c>
      <c r="B110" s="2644" t="s">
        <v>7831</v>
      </c>
      <c r="C110" s="2304">
        <v>7521</v>
      </c>
      <c r="D110" s="2305">
        <v>4569</v>
      </c>
      <c r="E110" s="2305">
        <v>3</v>
      </c>
      <c r="F110" s="2306">
        <v>4</v>
      </c>
      <c r="G110" s="2306">
        <f t="shared" si="7"/>
        <v>7524</v>
      </c>
      <c r="H110" s="2306">
        <f t="shared" si="8"/>
        <v>4573</v>
      </c>
      <c r="I110" s="2653"/>
      <c r="J110" s="2654"/>
    </row>
    <row r="111" spans="1:10" s="2296" customFormat="1" ht="11.25">
      <c r="A111" s="2307">
        <v>58500001</v>
      </c>
      <c r="B111" s="2644" t="s">
        <v>7833</v>
      </c>
      <c r="C111" s="2304">
        <v>7506</v>
      </c>
      <c r="D111" s="2305">
        <v>4551</v>
      </c>
      <c r="E111" s="2305">
        <v>2741</v>
      </c>
      <c r="F111" s="2306">
        <v>2731</v>
      </c>
      <c r="G111" s="2306">
        <f t="shared" si="7"/>
        <v>10247</v>
      </c>
      <c r="H111" s="2306">
        <f t="shared" si="8"/>
        <v>7282</v>
      </c>
      <c r="I111" s="2653"/>
      <c r="J111" s="2654"/>
    </row>
    <row r="112" spans="1:10" s="2296" customFormat="1" ht="11.25">
      <c r="A112" s="2302" t="s">
        <v>7834</v>
      </c>
      <c r="B112" s="2303" t="s">
        <v>7835</v>
      </c>
      <c r="C112" s="2304">
        <v>0</v>
      </c>
      <c r="D112" s="2305">
        <v>0</v>
      </c>
      <c r="E112" s="2305">
        <v>15</v>
      </c>
      <c r="F112" s="2306">
        <v>21</v>
      </c>
      <c r="G112" s="2306">
        <f t="shared" si="7"/>
        <v>15</v>
      </c>
      <c r="H112" s="2306">
        <f t="shared" si="8"/>
        <v>21</v>
      </c>
      <c r="I112" s="2653"/>
      <c r="J112" s="2654"/>
    </row>
    <row r="113" spans="1:10" s="2296" customFormat="1" ht="11.25">
      <c r="A113" s="2307" t="s">
        <v>7836</v>
      </c>
      <c r="B113" s="2308" t="s">
        <v>7835</v>
      </c>
      <c r="C113" s="2304">
        <v>44</v>
      </c>
      <c r="D113" s="2305">
        <v>47</v>
      </c>
      <c r="E113" s="2305">
        <v>0</v>
      </c>
      <c r="F113" s="2306">
        <v>0</v>
      </c>
      <c r="G113" s="2306">
        <f t="shared" si="7"/>
        <v>44</v>
      </c>
      <c r="H113" s="2306">
        <f t="shared" si="8"/>
        <v>47</v>
      </c>
      <c r="I113" s="2653"/>
      <c r="J113" s="2654"/>
    </row>
    <row r="114" spans="1:10" s="2296" customFormat="1" ht="11.25">
      <c r="A114" s="2307">
        <v>58509001</v>
      </c>
      <c r="B114" s="2308" t="s">
        <v>7837</v>
      </c>
      <c r="C114" s="2304">
        <v>44</v>
      </c>
      <c r="D114" s="2305">
        <v>47</v>
      </c>
      <c r="E114" s="2305">
        <v>1</v>
      </c>
      <c r="F114" s="2306">
        <v>2</v>
      </c>
      <c r="G114" s="2306">
        <f t="shared" si="7"/>
        <v>45</v>
      </c>
      <c r="H114" s="2306">
        <f t="shared" si="8"/>
        <v>49</v>
      </c>
      <c r="I114" s="2653"/>
      <c r="J114" s="2654"/>
    </row>
    <row r="115" spans="1:10" s="2296" customFormat="1" ht="11.25">
      <c r="A115" s="2302" t="s">
        <v>7838</v>
      </c>
      <c r="B115" s="2303" t="s">
        <v>7839</v>
      </c>
      <c r="C115" s="2304">
        <v>0</v>
      </c>
      <c r="D115" s="2305">
        <v>0</v>
      </c>
      <c r="E115" s="2305">
        <v>8</v>
      </c>
      <c r="F115" s="2306">
        <v>12</v>
      </c>
      <c r="G115" s="2306">
        <f t="shared" si="7"/>
        <v>8</v>
      </c>
      <c r="H115" s="2306">
        <f t="shared" si="8"/>
        <v>12</v>
      </c>
      <c r="I115" s="2653"/>
      <c r="J115" s="2654"/>
    </row>
    <row r="116" spans="1:10" s="2296" customFormat="1" ht="11.25">
      <c r="A116" s="2307" t="s">
        <v>7840</v>
      </c>
      <c r="B116" s="2308" t="s">
        <v>7839</v>
      </c>
      <c r="C116" s="2304">
        <v>221</v>
      </c>
      <c r="D116" s="2305">
        <v>201</v>
      </c>
      <c r="E116" s="2305">
        <v>1</v>
      </c>
      <c r="F116" s="2306">
        <v>4</v>
      </c>
      <c r="G116" s="2306">
        <f t="shared" si="7"/>
        <v>222</v>
      </c>
      <c r="H116" s="2306">
        <f t="shared" si="8"/>
        <v>205</v>
      </c>
      <c r="I116" s="2653"/>
      <c r="J116" s="2654"/>
    </row>
    <row r="117" spans="1:10" s="2296" customFormat="1" ht="11.25">
      <c r="A117" s="2307">
        <v>58521001</v>
      </c>
      <c r="B117" s="2308" t="s">
        <v>7841</v>
      </c>
      <c r="C117" s="2304">
        <v>221</v>
      </c>
      <c r="D117" s="2305">
        <v>201</v>
      </c>
      <c r="E117" s="2305">
        <v>11</v>
      </c>
      <c r="F117" s="2306">
        <v>9</v>
      </c>
      <c r="G117" s="2306">
        <f t="shared" si="7"/>
        <v>232</v>
      </c>
      <c r="H117" s="2306">
        <f t="shared" si="8"/>
        <v>210</v>
      </c>
      <c r="I117" s="2653"/>
      <c r="J117" s="2654"/>
    </row>
    <row r="118" spans="1:10" s="2296" customFormat="1" ht="11.25">
      <c r="A118" s="2302" t="s">
        <v>7842</v>
      </c>
      <c r="B118" s="2303" t="s">
        <v>7843</v>
      </c>
      <c r="C118" s="2304">
        <v>0</v>
      </c>
      <c r="D118" s="2305">
        <v>0</v>
      </c>
      <c r="E118" s="2305">
        <v>102</v>
      </c>
      <c r="F118" s="2306">
        <v>103</v>
      </c>
      <c r="G118" s="2306">
        <f t="shared" si="7"/>
        <v>102</v>
      </c>
      <c r="H118" s="2306">
        <f t="shared" si="8"/>
        <v>103</v>
      </c>
      <c r="I118" s="2653"/>
      <c r="J118" s="2654"/>
    </row>
    <row r="119" spans="1:10" s="2296" customFormat="1" ht="11.25">
      <c r="A119" s="2307" t="s">
        <v>7844</v>
      </c>
      <c r="B119" s="2308" t="s">
        <v>7843</v>
      </c>
      <c r="C119" s="2304">
        <v>2035</v>
      </c>
      <c r="D119" s="2305">
        <v>1969</v>
      </c>
      <c r="E119" s="2305">
        <v>0</v>
      </c>
      <c r="F119" s="2306">
        <v>0</v>
      </c>
      <c r="G119" s="2306">
        <f t="shared" si="7"/>
        <v>2035</v>
      </c>
      <c r="H119" s="2306">
        <f t="shared" si="8"/>
        <v>1969</v>
      </c>
      <c r="I119" s="2653"/>
      <c r="J119" s="2654"/>
    </row>
    <row r="120" spans="1:10" s="2296" customFormat="1" ht="11.25">
      <c r="A120" s="2307">
        <v>58521011</v>
      </c>
      <c r="B120" s="2308" t="s">
        <v>7845</v>
      </c>
      <c r="C120" s="2304">
        <v>2023</v>
      </c>
      <c r="D120" s="2305">
        <v>1957</v>
      </c>
      <c r="E120" s="2305">
        <v>96</v>
      </c>
      <c r="F120" s="2306">
        <v>92</v>
      </c>
      <c r="G120" s="2306">
        <f t="shared" si="7"/>
        <v>2119</v>
      </c>
      <c r="H120" s="2306">
        <f t="shared" si="8"/>
        <v>2049</v>
      </c>
      <c r="I120" s="2653"/>
      <c r="J120" s="2654"/>
    </row>
    <row r="121" spans="1:10" s="2296" customFormat="1" ht="11.25">
      <c r="A121" s="2302" t="s">
        <v>7846</v>
      </c>
      <c r="B121" s="2303" t="s">
        <v>7847</v>
      </c>
      <c r="C121" s="2304">
        <v>0</v>
      </c>
      <c r="D121" s="2305">
        <v>0</v>
      </c>
      <c r="E121" s="2305">
        <v>296</v>
      </c>
      <c r="F121" s="2306">
        <v>277</v>
      </c>
      <c r="G121" s="2306">
        <f t="shared" si="7"/>
        <v>296</v>
      </c>
      <c r="H121" s="2306">
        <f t="shared" si="8"/>
        <v>277</v>
      </c>
      <c r="I121" s="2653"/>
      <c r="J121" s="2654"/>
    </row>
    <row r="122" spans="1:10" s="2296" customFormat="1" ht="11.25">
      <c r="A122" s="2307" t="s">
        <v>7848</v>
      </c>
      <c r="B122" s="2308" t="s">
        <v>7847</v>
      </c>
      <c r="C122" s="2304">
        <v>3253</v>
      </c>
      <c r="D122" s="2305">
        <v>3186</v>
      </c>
      <c r="E122" s="2305">
        <v>0</v>
      </c>
      <c r="F122" s="2306">
        <v>0</v>
      </c>
      <c r="G122" s="2306">
        <f t="shared" si="7"/>
        <v>3253</v>
      </c>
      <c r="H122" s="2306">
        <f t="shared" si="8"/>
        <v>3186</v>
      </c>
      <c r="I122" s="2653"/>
      <c r="J122" s="2654"/>
    </row>
    <row r="123" spans="1:10" s="2296" customFormat="1" ht="11.25">
      <c r="A123" s="2307">
        <v>58524001</v>
      </c>
      <c r="B123" s="2308" t="s">
        <v>7849</v>
      </c>
      <c r="C123" s="2304">
        <v>3240</v>
      </c>
      <c r="D123" s="2305">
        <v>3173</v>
      </c>
      <c r="E123" s="2305">
        <v>222</v>
      </c>
      <c r="F123" s="2306">
        <v>212</v>
      </c>
      <c r="G123" s="2306">
        <f t="shared" si="7"/>
        <v>3462</v>
      </c>
      <c r="H123" s="2306">
        <f t="shared" si="8"/>
        <v>3385</v>
      </c>
      <c r="I123" s="2653"/>
      <c r="J123" s="2654"/>
    </row>
    <row r="124" spans="1:10" s="2296" customFormat="1" ht="11.25">
      <c r="A124" s="2302" t="s">
        <v>7850</v>
      </c>
      <c r="B124" s="2303" t="s">
        <v>7851</v>
      </c>
      <c r="C124" s="2304">
        <v>0</v>
      </c>
      <c r="D124" s="2305">
        <v>0</v>
      </c>
      <c r="E124" s="2305">
        <v>0</v>
      </c>
      <c r="F124" s="2306">
        <v>6</v>
      </c>
      <c r="G124" s="2306">
        <f t="shared" si="7"/>
        <v>0</v>
      </c>
      <c r="H124" s="2306">
        <f t="shared" si="8"/>
        <v>6</v>
      </c>
      <c r="I124" s="2653"/>
      <c r="J124" s="2654"/>
    </row>
    <row r="125" spans="1:10" s="2296" customFormat="1" ht="11.25">
      <c r="A125" s="2307" t="s">
        <v>7852</v>
      </c>
      <c r="B125" s="2308" t="s">
        <v>7851</v>
      </c>
      <c r="C125" s="2304">
        <v>0</v>
      </c>
      <c r="D125" s="2305">
        <v>2</v>
      </c>
      <c r="E125" s="2305">
        <v>0</v>
      </c>
      <c r="F125" s="2306">
        <v>0</v>
      </c>
      <c r="G125" s="2306">
        <f t="shared" si="7"/>
        <v>0</v>
      </c>
      <c r="H125" s="2306">
        <f t="shared" si="8"/>
        <v>2</v>
      </c>
      <c r="I125" s="2653"/>
      <c r="J125" s="2654"/>
    </row>
    <row r="126" spans="1:10" s="2296" customFormat="1" ht="11.25">
      <c r="A126" s="2307">
        <v>58524011</v>
      </c>
      <c r="B126" s="2308" t="s">
        <v>7853</v>
      </c>
      <c r="C126" s="2304">
        <v>0</v>
      </c>
      <c r="D126" s="2305">
        <v>2</v>
      </c>
      <c r="E126" s="2305">
        <v>0</v>
      </c>
      <c r="F126" s="2306">
        <v>0</v>
      </c>
      <c r="G126" s="2306">
        <f t="shared" si="7"/>
        <v>0</v>
      </c>
      <c r="H126" s="2306">
        <f t="shared" si="8"/>
        <v>2</v>
      </c>
      <c r="I126" s="2653"/>
      <c r="J126" s="2654"/>
    </row>
    <row r="127" spans="1:10" s="2296" customFormat="1" ht="11.25">
      <c r="A127" s="2307" t="s">
        <v>7854</v>
      </c>
      <c r="B127" s="2308" t="s">
        <v>7855</v>
      </c>
      <c r="C127" s="2304">
        <v>0</v>
      </c>
      <c r="D127" s="2305">
        <v>0</v>
      </c>
      <c r="E127" s="2305">
        <v>0</v>
      </c>
      <c r="F127" s="2306">
        <v>6</v>
      </c>
      <c r="G127" s="2306">
        <f t="shared" si="7"/>
        <v>0</v>
      </c>
      <c r="H127" s="2306">
        <f t="shared" si="8"/>
        <v>6</v>
      </c>
      <c r="I127" s="2653"/>
      <c r="J127" s="2654"/>
    </row>
    <row r="128" spans="1:10" s="2296" customFormat="1" ht="11.25">
      <c r="A128" s="2307" t="s">
        <v>7856</v>
      </c>
      <c r="B128" s="2308" t="s">
        <v>7855</v>
      </c>
      <c r="C128" s="2304">
        <v>0</v>
      </c>
      <c r="D128" s="2305">
        <v>2</v>
      </c>
      <c r="E128" s="2305">
        <v>0</v>
      </c>
      <c r="F128" s="2306">
        <v>0</v>
      </c>
      <c r="G128" s="2306">
        <f t="shared" si="7"/>
        <v>0</v>
      </c>
      <c r="H128" s="2306">
        <f t="shared" si="8"/>
        <v>2</v>
      </c>
      <c r="I128" s="2653"/>
      <c r="J128" s="2654"/>
    </row>
    <row r="129" spans="1:10" s="2296" customFormat="1" ht="11.25">
      <c r="A129" s="2307">
        <v>58527001</v>
      </c>
      <c r="B129" s="2308" t="s">
        <v>7857</v>
      </c>
      <c r="C129" s="2304">
        <v>0</v>
      </c>
      <c r="D129" s="2305">
        <v>2</v>
      </c>
      <c r="E129" s="2305">
        <v>0</v>
      </c>
      <c r="F129" s="2306">
        <v>0</v>
      </c>
      <c r="G129" s="2306">
        <f t="shared" si="7"/>
        <v>0</v>
      </c>
      <c r="H129" s="2306">
        <f t="shared" si="8"/>
        <v>2</v>
      </c>
      <c r="I129" s="2653"/>
      <c r="J129" s="2654"/>
    </row>
    <row r="130" spans="1:10" s="2296" customFormat="1" ht="11.25">
      <c r="A130" s="2302" t="s">
        <v>7858</v>
      </c>
      <c r="B130" s="2303" t="s">
        <v>7859</v>
      </c>
      <c r="C130" s="2304">
        <v>23</v>
      </c>
      <c r="D130" s="2305">
        <v>20</v>
      </c>
      <c r="E130" s="2305">
        <v>698</v>
      </c>
      <c r="F130" s="2306">
        <v>701</v>
      </c>
      <c r="G130" s="2306">
        <f t="shared" si="7"/>
        <v>721</v>
      </c>
      <c r="H130" s="2306">
        <f t="shared" si="8"/>
        <v>721</v>
      </c>
      <c r="I130" s="2653"/>
      <c r="J130" s="2654"/>
    </row>
    <row r="131" spans="1:10" s="2296" customFormat="1" ht="11.25">
      <c r="A131" s="2307" t="s">
        <v>7860</v>
      </c>
      <c r="B131" s="2308" t="s">
        <v>7859</v>
      </c>
      <c r="C131" s="2304">
        <v>552</v>
      </c>
      <c r="D131" s="2305">
        <v>549</v>
      </c>
      <c r="E131" s="2305">
        <v>0</v>
      </c>
      <c r="F131" s="2306">
        <v>0</v>
      </c>
      <c r="G131" s="2306">
        <f t="shared" si="7"/>
        <v>552</v>
      </c>
      <c r="H131" s="2306">
        <f t="shared" si="8"/>
        <v>549</v>
      </c>
      <c r="I131" s="2653"/>
      <c r="J131" s="2654"/>
    </row>
    <row r="132" spans="1:10" s="2296" customFormat="1" ht="11.25">
      <c r="A132" s="2307">
        <v>58700001</v>
      </c>
      <c r="B132" s="2308" t="s">
        <v>7861</v>
      </c>
      <c r="C132" s="2304">
        <v>549</v>
      </c>
      <c r="D132" s="2305">
        <v>547</v>
      </c>
      <c r="E132" s="2305">
        <v>88</v>
      </c>
      <c r="F132" s="2306">
        <v>89</v>
      </c>
      <c r="G132" s="2306">
        <f t="shared" si="7"/>
        <v>637</v>
      </c>
      <c r="H132" s="2306">
        <f t="shared" si="8"/>
        <v>636</v>
      </c>
      <c r="I132" s="2653"/>
      <c r="J132" s="2654"/>
    </row>
    <row r="133" spans="1:10" s="2296" customFormat="1" ht="11.25">
      <c r="A133" s="2302" t="s">
        <v>7862</v>
      </c>
      <c r="B133" s="2303" t="s">
        <v>7863</v>
      </c>
      <c r="C133" s="2304">
        <v>2</v>
      </c>
      <c r="D133" s="2305">
        <v>0</v>
      </c>
      <c r="E133" s="2305">
        <v>5</v>
      </c>
      <c r="F133" s="2306">
        <v>8</v>
      </c>
      <c r="G133" s="2306">
        <f t="shared" si="7"/>
        <v>7</v>
      </c>
      <c r="H133" s="2306">
        <f t="shared" si="8"/>
        <v>8</v>
      </c>
      <c r="I133" s="2653"/>
      <c r="J133" s="2654"/>
    </row>
    <row r="134" spans="1:10" s="2296" customFormat="1" ht="11.25">
      <c r="A134" s="2307" t="s">
        <v>7864</v>
      </c>
      <c r="B134" s="2308" t="s">
        <v>7865</v>
      </c>
      <c r="C134" s="2304">
        <v>338</v>
      </c>
      <c r="D134" s="2305">
        <v>335</v>
      </c>
      <c r="E134" s="2305">
        <v>0</v>
      </c>
      <c r="F134" s="2306">
        <v>0</v>
      </c>
      <c r="G134" s="2306">
        <f t="shared" si="7"/>
        <v>338</v>
      </c>
      <c r="H134" s="2306">
        <f t="shared" si="8"/>
        <v>335</v>
      </c>
      <c r="I134" s="2653"/>
      <c r="J134" s="2654"/>
    </row>
    <row r="135" spans="1:10" s="2296" customFormat="1" ht="11.25">
      <c r="A135" s="2307">
        <v>58706002</v>
      </c>
      <c r="B135" s="2308" t="s">
        <v>7866</v>
      </c>
      <c r="C135" s="2304">
        <v>338</v>
      </c>
      <c r="D135" s="2305">
        <v>335</v>
      </c>
      <c r="E135" s="2305">
        <v>0</v>
      </c>
      <c r="F135" s="2306">
        <v>0</v>
      </c>
      <c r="G135" s="2306">
        <f t="shared" si="7"/>
        <v>338</v>
      </c>
      <c r="H135" s="2306">
        <f t="shared" si="8"/>
        <v>335</v>
      </c>
      <c r="I135" s="2653"/>
      <c r="J135" s="2654"/>
    </row>
    <row r="136" spans="1:10" s="2296" customFormat="1" ht="11.25">
      <c r="A136" s="2302" t="s">
        <v>7867</v>
      </c>
      <c r="B136" s="2313" t="s">
        <v>7868</v>
      </c>
      <c r="C136" s="2304">
        <v>0</v>
      </c>
      <c r="D136" s="2305">
        <v>0</v>
      </c>
      <c r="E136" s="2305">
        <v>93</v>
      </c>
      <c r="F136" s="2306">
        <v>90</v>
      </c>
      <c r="G136" s="2306">
        <f t="shared" si="7"/>
        <v>93</v>
      </c>
      <c r="H136" s="2306">
        <f t="shared" si="8"/>
        <v>90</v>
      </c>
      <c r="I136" s="2653"/>
      <c r="J136" s="2654"/>
    </row>
    <row r="137" spans="1:10" s="2296" customFormat="1" ht="11.25">
      <c r="A137" s="2307" t="s">
        <v>7869</v>
      </c>
      <c r="B137" s="2314" t="s">
        <v>7868</v>
      </c>
      <c r="C137" s="2304">
        <v>4</v>
      </c>
      <c r="D137" s="2305">
        <v>3</v>
      </c>
      <c r="E137" s="2305">
        <v>0</v>
      </c>
      <c r="F137" s="2306">
        <v>0</v>
      </c>
      <c r="G137" s="2306">
        <f t="shared" si="7"/>
        <v>4</v>
      </c>
      <c r="H137" s="2306">
        <f t="shared" si="8"/>
        <v>3</v>
      </c>
      <c r="I137" s="2653"/>
      <c r="J137" s="2654"/>
    </row>
    <row r="138" spans="1:10" s="2296" customFormat="1" ht="11.25">
      <c r="A138" s="2307">
        <v>58715001</v>
      </c>
      <c r="B138" s="2314" t="s">
        <v>7870</v>
      </c>
      <c r="C138" s="2304">
        <v>4</v>
      </c>
      <c r="D138" s="2305">
        <v>3</v>
      </c>
      <c r="E138" s="2305">
        <v>0</v>
      </c>
      <c r="F138" s="2306">
        <v>0</v>
      </c>
      <c r="G138" s="2306">
        <f t="shared" ref="G138:G169" si="9">C138+E138</f>
        <v>4</v>
      </c>
      <c r="H138" s="2306">
        <f t="shared" ref="H138:H169" si="10">D138+F138</f>
        <v>3</v>
      </c>
      <c r="I138" s="2653"/>
      <c r="J138" s="2654"/>
    </row>
    <row r="139" spans="1:10" s="2296" customFormat="1" ht="11.25">
      <c r="A139" s="2302" t="s">
        <v>7871</v>
      </c>
      <c r="B139" s="2303" t="s">
        <v>7872</v>
      </c>
      <c r="C139" s="2304">
        <v>0</v>
      </c>
      <c r="D139" s="2305">
        <v>0</v>
      </c>
      <c r="E139" s="2305">
        <v>8</v>
      </c>
      <c r="F139" s="2306">
        <v>13</v>
      </c>
      <c r="G139" s="2306">
        <f t="shared" si="9"/>
        <v>8</v>
      </c>
      <c r="H139" s="2306">
        <f t="shared" si="10"/>
        <v>13</v>
      </c>
      <c r="I139" s="2653"/>
      <c r="J139" s="2654"/>
    </row>
    <row r="140" spans="1:10" s="2296" customFormat="1" ht="11.25">
      <c r="A140" s="2307" t="s">
        <v>7873</v>
      </c>
      <c r="B140" s="2308" t="s">
        <v>7872</v>
      </c>
      <c r="C140" s="2304">
        <v>0</v>
      </c>
      <c r="D140" s="2305">
        <v>6</v>
      </c>
      <c r="E140" s="2305">
        <v>0</v>
      </c>
      <c r="F140" s="2306">
        <v>0</v>
      </c>
      <c r="G140" s="2306">
        <f t="shared" si="9"/>
        <v>0</v>
      </c>
      <c r="H140" s="2306">
        <f t="shared" si="10"/>
        <v>6</v>
      </c>
      <c r="I140" s="2653"/>
      <c r="J140" s="2654"/>
    </row>
    <row r="141" spans="1:10" s="2296" customFormat="1" ht="11.25">
      <c r="A141" s="2307">
        <v>58715011</v>
      </c>
      <c r="B141" s="2308" t="s">
        <v>7874</v>
      </c>
      <c r="C141" s="2304">
        <v>0</v>
      </c>
      <c r="D141" s="2305">
        <v>6</v>
      </c>
      <c r="E141" s="2305">
        <v>0</v>
      </c>
      <c r="F141" s="2306">
        <v>0</v>
      </c>
      <c r="G141" s="2306">
        <f t="shared" si="9"/>
        <v>0</v>
      </c>
      <c r="H141" s="2306">
        <f t="shared" si="10"/>
        <v>6</v>
      </c>
      <c r="I141" s="2653"/>
      <c r="J141" s="2654"/>
    </row>
    <row r="142" spans="1:10" s="2296" customFormat="1" ht="11.25">
      <c r="A142" s="2302" t="s">
        <v>7875</v>
      </c>
      <c r="B142" s="2303" t="s">
        <v>7876</v>
      </c>
      <c r="C142" s="2304">
        <v>0</v>
      </c>
      <c r="D142" s="2305">
        <v>0</v>
      </c>
      <c r="E142" s="2305">
        <v>38</v>
      </c>
      <c r="F142" s="2306">
        <v>45</v>
      </c>
      <c r="G142" s="2306">
        <f t="shared" si="9"/>
        <v>38</v>
      </c>
      <c r="H142" s="2306">
        <f t="shared" si="10"/>
        <v>45</v>
      </c>
      <c r="I142" s="2653"/>
      <c r="J142" s="2654"/>
    </row>
    <row r="143" spans="1:10" s="2296" customFormat="1" ht="11.25">
      <c r="A143" s="2307" t="s">
        <v>7877</v>
      </c>
      <c r="B143" s="2308" t="s">
        <v>7876</v>
      </c>
      <c r="C143" s="2304">
        <v>0</v>
      </c>
      <c r="D143" s="2305">
        <v>2</v>
      </c>
      <c r="E143" s="2305">
        <v>0</v>
      </c>
      <c r="F143" s="2306">
        <v>0</v>
      </c>
      <c r="G143" s="2306">
        <f t="shared" si="9"/>
        <v>0</v>
      </c>
      <c r="H143" s="2306">
        <f t="shared" si="10"/>
        <v>2</v>
      </c>
      <c r="I143" s="2653"/>
      <c r="J143" s="2654"/>
    </row>
    <row r="144" spans="1:10" s="2296" customFormat="1" ht="11.25">
      <c r="A144" s="2307">
        <v>58718001</v>
      </c>
      <c r="B144" s="2308" t="s">
        <v>7876</v>
      </c>
      <c r="C144" s="2304">
        <v>0</v>
      </c>
      <c r="D144" s="2305">
        <v>2</v>
      </c>
      <c r="E144" s="2305">
        <v>0</v>
      </c>
      <c r="F144" s="2306">
        <v>0</v>
      </c>
      <c r="G144" s="2306">
        <f t="shared" si="9"/>
        <v>0</v>
      </c>
      <c r="H144" s="2306">
        <f t="shared" si="10"/>
        <v>2</v>
      </c>
      <c r="I144" s="2653"/>
      <c r="J144" s="2654"/>
    </row>
    <row r="145" spans="1:10" s="2296" customFormat="1" ht="11.25">
      <c r="A145" s="2307" t="s">
        <v>7878</v>
      </c>
      <c r="B145" s="2308" t="s">
        <v>7879</v>
      </c>
      <c r="C145" s="2304">
        <v>0</v>
      </c>
      <c r="D145" s="2305">
        <v>0</v>
      </c>
      <c r="E145" s="2305">
        <v>10</v>
      </c>
      <c r="F145" s="2306">
        <v>16</v>
      </c>
      <c r="G145" s="2306">
        <f t="shared" si="9"/>
        <v>10</v>
      </c>
      <c r="H145" s="2306">
        <f t="shared" si="10"/>
        <v>16</v>
      </c>
      <c r="I145" s="2653"/>
      <c r="J145" s="2654"/>
    </row>
    <row r="146" spans="1:10" s="2296" customFormat="1" ht="11.25">
      <c r="A146" s="2307" t="s">
        <v>7880</v>
      </c>
      <c r="B146" s="2308" t="s">
        <v>7879</v>
      </c>
      <c r="C146" s="2304">
        <v>0</v>
      </c>
      <c r="D146" s="2305">
        <v>2</v>
      </c>
      <c r="E146" s="2305">
        <v>0</v>
      </c>
      <c r="F146" s="2306">
        <v>0</v>
      </c>
      <c r="G146" s="2306">
        <f t="shared" si="9"/>
        <v>0</v>
      </c>
      <c r="H146" s="2306">
        <f t="shared" si="10"/>
        <v>2</v>
      </c>
      <c r="I146" s="2653"/>
      <c r="J146" s="2654"/>
    </row>
    <row r="147" spans="1:10" s="2296" customFormat="1" ht="11.25">
      <c r="A147" s="2302" t="s">
        <v>5635</v>
      </c>
      <c r="B147" s="2334" t="s">
        <v>5636</v>
      </c>
      <c r="C147" s="2304">
        <v>1</v>
      </c>
      <c r="D147" s="2305">
        <v>0</v>
      </c>
      <c r="E147" s="2305">
        <v>68</v>
      </c>
      <c r="F147" s="2306">
        <v>67</v>
      </c>
      <c r="G147" s="2306">
        <f t="shared" si="9"/>
        <v>69</v>
      </c>
      <c r="H147" s="2306">
        <f t="shared" si="10"/>
        <v>67</v>
      </c>
      <c r="I147" s="2653"/>
      <c r="J147" s="2654"/>
    </row>
    <row r="148" spans="1:10" s="2296" customFormat="1" ht="11.25">
      <c r="A148" s="2307" t="s">
        <v>7881</v>
      </c>
      <c r="B148" s="2335" t="s">
        <v>5636</v>
      </c>
      <c r="C148" s="2304">
        <v>0</v>
      </c>
      <c r="D148" s="2305">
        <v>2</v>
      </c>
      <c r="E148" s="2305">
        <v>0</v>
      </c>
      <c r="F148" s="2306">
        <v>0</v>
      </c>
      <c r="G148" s="2306">
        <f t="shared" si="9"/>
        <v>0</v>
      </c>
      <c r="H148" s="2306">
        <f t="shared" si="10"/>
        <v>2</v>
      </c>
      <c r="I148" s="2653"/>
      <c r="J148" s="2654"/>
    </row>
    <row r="149" spans="1:10" s="2296" customFormat="1" ht="11.25">
      <c r="A149" s="2307">
        <v>58721001</v>
      </c>
      <c r="B149" s="2335" t="s">
        <v>7882</v>
      </c>
      <c r="C149" s="2304">
        <v>0</v>
      </c>
      <c r="D149" s="2305">
        <v>2</v>
      </c>
      <c r="E149" s="2305">
        <v>0</v>
      </c>
      <c r="F149" s="2306">
        <v>0</v>
      </c>
      <c r="G149" s="2306">
        <f t="shared" si="9"/>
        <v>0</v>
      </c>
      <c r="H149" s="2306">
        <f t="shared" si="10"/>
        <v>2</v>
      </c>
      <c r="I149" s="2653"/>
      <c r="J149" s="2654"/>
    </row>
    <row r="150" spans="1:10" s="2296" customFormat="1" ht="11.25">
      <c r="A150" s="2302" t="s">
        <v>7883</v>
      </c>
      <c r="B150" s="2336" t="s">
        <v>7884</v>
      </c>
      <c r="C150" s="2304">
        <v>6</v>
      </c>
      <c r="D150" s="2305">
        <v>7</v>
      </c>
      <c r="E150" s="2305">
        <v>3172</v>
      </c>
      <c r="F150" s="2306">
        <v>3315</v>
      </c>
      <c r="G150" s="2306">
        <f t="shared" si="9"/>
        <v>3178</v>
      </c>
      <c r="H150" s="2306">
        <f t="shared" si="10"/>
        <v>3322</v>
      </c>
      <c r="I150" s="2653"/>
      <c r="J150" s="2654"/>
    </row>
    <row r="151" spans="1:10" s="2296" customFormat="1" ht="11.25">
      <c r="A151" s="2307" t="s">
        <v>7885</v>
      </c>
      <c r="B151" s="2337" t="s">
        <v>7884</v>
      </c>
      <c r="C151" s="2304">
        <v>5726</v>
      </c>
      <c r="D151" s="2305">
        <v>5752</v>
      </c>
      <c r="E151" s="2305">
        <v>1</v>
      </c>
      <c r="F151" s="2306">
        <v>1</v>
      </c>
      <c r="G151" s="2306">
        <f t="shared" si="9"/>
        <v>5727</v>
      </c>
      <c r="H151" s="2306">
        <f t="shared" si="10"/>
        <v>5753</v>
      </c>
      <c r="I151" s="2653"/>
      <c r="J151" s="2654"/>
    </row>
    <row r="152" spans="1:10" s="2296" customFormat="1" ht="11.25">
      <c r="A152" s="2307">
        <v>58900001</v>
      </c>
      <c r="B152" s="2337" t="s">
        <v>7886</v>
      </c>
      <c r="C152" s="2304">
        <v>5446</v>
      </c>
      <c r="D152" s="2305">
        <v>5456</v>
      </c>
      <c r="E152" s="2305">
        <v>1269</v>
      </c>
      <c r="F152" s="2306">
        <v>1269</v>
      </c>
      <c r="G152" s="2306">
        <f t="shared" si="9"/>
        <v>6715</v>
      </c>
      <c r="H152" s="2306">
        <f t="shared" si="10"/>
        <v>6725</v>
      </c>
      <c r="I152" s="2653"/>
      <c r="J152" s="2654"/>
    </row>
    <row r="153" spans="1:10" s="2296" customFormat="1" ht="33.75">
      <c r="A153" s="2302" t="s">
        <v>7887</v>
      </c>
      <c r="B153" s="2303" t="s">
        <v>7888</v>
      </c>
      <c r="C153" s="2304">
        <v>2</v>
      </c>
      <c r="D153" s="2305">
        <v>3</v>
      </c>
      <c r="E153" s="2305">
        <v>25</v>
      </c>
      <c r="F153" s="2306">
        <v>29</v>
      </c>
      <c r="G153" s="2306">
        <f t="shared" si="9"/>
        <v>27</v>
      </c>
      <c r="H153" s="2306">
        <f t="shared" si="10"/>
        <v>32</v>
      </c>
      <c r="I153" s="2653"/>
      <c r="J153" s="2654"/>
    </row>
    <row r="154" spans="1:10" s="2296" customFormat="1" ht="33.75">
      <c r="A154" s="2302" t="s">
        <v>7889</v>
      </c>
      <c r="B154" s="2303" t="s">
        <v>7888</v>
      </c>
      <c r="C154" s="2304">
        <v>95</v>
      </c>
      <c r="D154" s="2305">
        <v>88</v>
      </c>
      <c r="E154" s="2305">
        <v>1</v>
      </c>
      <c r="F154" s="2306">
        <v>1</v>
      </c>
      <c r="G154" s="2306">
        <f t="shared" si="9"/>
        <v>96</v>
      </c>
      <c r="H154" s="2306">
        <f t="shared" si="10"/>
        <v>89</v>
      </c>
      <c r="I154" s="2653"/>
      <c r="J154" s="2654"/>
    </row>
    <row r="155" spans="1:10" s="2296" customFormat="1" ht="33.75">
      <c r="A155" s="2307">
        <v>58909001</v>
      </c>
      <c r="B155" s="2337" t="s">
        <v>7890</v>
      </c>
      <c r="C155" s="2304">
        <v>103</v>
      </c>
      <c r="D155" s="2305">
        <v>98</v>
      </c>
      <c r="E155" s="2305">
        <v>7</v>
      </c>
      <c r="F155" s="2306">
        <v>9</v>
      </c>
      <c r="G155" s="2306">
        <f t="shared" si="9"/>
        <v>110</v>
      </c>
      <c r="H155" s="2306">
        <f t="shared" si="10"/>
        <v>107</v>
      </c>
      <c r="I155" s="2653"/>
      <c r="J155" s="2654"/>
    </row>
    <row r="156" spans="1:10" s="2296" customFormat="1" ht="22.5">
      <c r="A156" s="2307" t="s">
        <v>7891</v>
      </c>
      <c r="B156" s="2338" t="s">
        <v>7892</v>
      </c>
      <c r="C156" s="2304">
        <v>0</v>
      </c>
      <c r="D156" s="2305">
        <v>0</v>
      </c>
      <c r="E156" s="2305">
        <v>0</v>
      </c>
      <c r="F156" s="2306">
        <v>2</v>
      </c>
      <c r="G156" s="2306">
        <f t="shared" si="9"/>
        <v>0</v>
      </c>
      <c r="H156" s="2306">
        <f t="shared" si="10"/>
        <v>2</v>
      </c>
      <c r="I156" s="2653"/>
      <c r="J156" s="2654"/>
    </row>
    <row r="157" spans="1:10" s="2296" customFormat="1" ht="22.5">
      <c r="A157" s="2307" t="s">
        <v>7893</v>
      </c>
      <c r="B157" s="2338" t="s">
        <v>7892</v>
      </c>
      <c r="C157" s="2304">
        <v>1</v>
      </c>
      <c r="D157" s="2305">
        <v>3</v>
      </c>
      <c r="E157" s="2305">
        <v>0</v>
      </c>
      <c r="F157" s="2306">
        <v>0</v>
      </c>
      <c r="G157" s="2306">
        <f t="shared" si="9"/>
        <v>1</v>
      </c>
      <c r="H157" s="2306">
        <f t="shared" si="10"/>
        <v>3</v>
      </c>
      <c r="I157" s="2653"/>
      <c r="J157" s="2654"/>
    </row>
    <row r="158" spans="1:10" s="2296" customFormat="1" ht="22.5">
      <c r="A158" s="2307">
        <v>58915001</v>
      </c>
      <c r="B158" s="2338" t="s">
        <v>7894</v>
      </c>
      <c r="C158" s="2304">
        <v>1</v>
      </c>
      <c r="D158" s="2305">
        <v>3</v>
      </c>
      <c r="E158" s="2305">
        <v>0</v>
      </c>
      <c r="F158" s="2306">
        <v>0</v>
      </c>
      <c r="G158" s="2306">
        <f t="shared" si="9"/>
        <v>1</v>
      </c>
      <c r="H158" s="2306">
        <f t="shared" si="10"/>
        <v>3</v>
      </c>
      <c r="I158" s="2653"/>
      <c r="J158" s="2654"/>
    </row>
    <row r="159" spans="1:10" s="2296" customFormat="1" ht="11.25">
      <c r="A159" s="2307" t="s">
        <v>7895</v>
      </c>
      <c r="B159" s="2338" t="s">
        <v>7896</v>
      </c>
      <c r="C159" s="2304">
        <v>0</v>
      </c>
      <c r="D159" s="2305">
        <v>0</v>
      </c>
      <c r="E159" s="2305">
        <v>2</v>
      </c>
      <c r="F159" s="2306">
        <v>1</v>
      </c>
      <c r="G159" s="2306">
        <f t="shared" si="9"/>
        <v>2</v>
      </c>
      <c r="H159" s="2306">
        <f t="shared" si="10"/>
        <v>1</v>
      </c>
      <c r="I159" s="2653"/>
      <c r="J159" s="2654"/>
    </row>
    <row r="160" spans="1:10" s="2296" customFormat="1" ht="11.25">
      <c r="A160" s="2323" t="s">
        <v>7685</v>
      </c>
      <c r="B160" s="2339" t="s">
        <v>7686</v>
      </c>
      <c r="C160" s="2304">
        <v>0</v>
      </c>
      <c r="D160" s="2305">
        <v>0</v>
      </c>
      <c r="E160" s="2305">
        <v>21</v>
      </c>
      <c r="F160" s="2306">
        <v>22</v>
      </c>
      <c r="G160" s="2306">
        <f t="shared" si="9"/>
        <v>21</v>
      </c>
      <c r="H160" s="2306">
        <f t="shared" si="10"/>
        <v>22</v>
      </c>
      <c r="I160" s="2653"/>
      <c r="J160" s="2654"/>
    </row>
    <row r="161" spans="1:10" s="2296" customFormat="1" ht="11.25">
      <c r="A161" s="2325" t="s">
        <v>7897</v>
      </c>
      <c r="B161" s="2340" t="s">
        <v>7686</v>
      </c>
      <c r="C161" s="2304">
        <v>29</v>
      </c>
      <c r="D161" s="2305">
        <v>30</v>
      </c>
      <c r="E161" s="2305">
        <v>0</v>
      </c>
      <c r="F161" s="2306">
        <v>0</v>
      </c>
      <c r="G161" s="2306">
        <f t="shared" si="9"/>
        <v>29</v>
      </c>
      <c r="H161" s="2306">
        <f t="shared" si="10"/>
        <v>30</v>
      </c>
      <c r="I161" s="2653"/>
      <c r="J161" s="2654"/>
    </row>
    <row r="162" spans="1:10" s="2296" customFormat="1" ht="11.25">
      <c r="A162" s="2325" t="s">
        <v>7898</v>
      </c>
      <c r="B162" s="2340" t="s">
        <v>7899</v>
      </c>
      <c r="C162" s="2304">
        <v>26</v>
      </c>
      <c r="D162" s="2305">
        <v>27</v>
      </c>
      <c r="E162" s="2305">
        <v>0</v>
      </c>
      <c r="F162" s="2306">
        <v>0</v>
      </c>
      <c r="G162" s="2306">
        <f t="shared" si="9"/>
        <v>26</v>
      </c>
      <c r="H162" s="2306">
        <f t="shared" si="10"/>
        <v>27</v>
      </c>
      <c r="I162" s="2653"/>
      <c r="J162" s="2654"/>
    </row>
    <row r="163" spans="1:10" s="2296" customFormat="1" ht="11.25">
      <c r="A163" s="2302" t="s">
        <v>7900</v>
      </c>
      <c r="B163" s="2336" t="s">
        <v>7901</v>
      </c>
      <c r="C163" s="2304">
        <v>0</v>
      </c>
      <c r="D163" s="2305">
        <v>0</v>
      </c>
      <c r="E163" s="2305">
        <v>20</v>
      </c>
      <c r="F163" s="2306">
        <v>23</v>
      </c>
      <c r="G163" s="2306">
        <f t="shared" si="9"/>
        <v>20</v>
      </c>
      <c r="H163" s="2306">
        <f t="shared" si="10"/>
        <v>23</v>
      </c>
      <c r="I163" s="2653"/>
      <c r="J163" s="2654"/>
    </row>
    <row r="164" spans="1:10" s="2296" customFormat="1" ht="11.25">
      <c r="A164" s="2302" t="s">
        <v>7902</v>
      </c>
      <c r="B164" s="2336" t="s">
        <v>7901</v>
      </c>
      <c r="C164" s="2304">
        <v>2321</v>
      </c>
      <c r="D164" s="2305">
        <v>1630</v>
      </c>
      <c r="E164" s="2305">
        <v>0</v>
      </c>
      <c r="F164" s="2306">
        <v>0</v>
      </c>
      <c r="G164" s="2306">
        <f t="shared" si="9"/>
        <v>2321</v>
      </c>
      <c r="H164" s="2306">
        <f t="shared" si="10"/>
        <v>1630</v>
      </c>
      <c r="I164" s="2653"/>
      <c r="J164" s="2654"/>
    </row>
    <row r="165" spans="1:10" s="2296" customFormat="1" ht="11.25">
      <c r="A165" s="2307">
        <v>59300001</v>
      </c>
      <c r="B165" s="2337" t="s">
        <v>7903</v>
      </c>
      <c r="C165" s="2304">
        <v>2242</v>
      </c>
      <c r="D165" s="2305">
        <v>2280</v>
      </c>
      <c r="E165" s="2305">
        <v>1</v>
      </c>
      <c r="F165" s="2306">
        <v>2</v>
      </c>
      <c r="G165" s="2306">
        <f t="shared" si="9"/>
        <v>2243</v>
      </c>
      <c r="H165" s="2306">
        <f t="shared" si="10"/>
        <v>2282</v>
      </c>
      <c r="I165" s="2653"/>
      <c r="J165" s="2654"/>
    </row>
    <row r="166" spans="1:10" s="2296" customFormat="1" ht="22.5">
      <c r="A166" s="2341" t="s">
        <v>7904</v>
      </c>
      <c r="B166" s="2337" t="s">
        <v>7905</v>
      </c>
      <c r="C166" s="2304">
        <v>0</v>
      </c>
      <c r="D166" s="2305">
        <v>0</v>
      </c>
      <c r="E166" s="2305">
        <v>0</v>
      </c>
      <c r="F166" s="2306">
        <v>1</v>
      </c>
      <c r="G166" s="2306">
        <f t="shared" si="9"/>
        <v>0</v>
      </c>
      <c r="H166" s="2306">
        <f t="shared" si="10"/>
        <v>1</v>
      </c>
      <c r="I166" s="2653"/>
      <c r="J166" s="2654"/>
    </row>
    <row r="167" spans="1:10" s="2296" customFormat="1" ht="22.5">
      <c r="A167" s="2341" t="s">
        <v>7906</v>
      </c>
      <c r="B167" s="2308" t="s">
        <v>7905</v>
      </c>
      <c r="C167" s="2304">
        <v>0</v>
      </c>
      <c r="D167" s="2305">
        <v>1</v>
      </c>
      <c r="E167" s="2305">
        <v>0</v>
      </c>
      <c r="F167" s="2306">
        <v>0</v>
      </c>
      <c r="G167" s="2306">
        <f t="shared" si="9"/>
        <v>0</v>
      </c>
      <c r="H167" s="2306">
        <f t="shared" si="10"/>
        <v>1</v>
      </c>
      <c r="I167" s="2653"/>
      <c r="J167" s="2654"/>
    </row>
    <row r="168" spans="1:10" s="2296" customFormat="1" ht="22.5">
      <c r="A168" s="2341">
        <v>59303011</v>
      </c>
      <c r="B168" s="2308" t="s">
        <v>7907</v>
      </c>
      <c r="C168" s="2304">
        <v>0</v>
      </c>
      <c r="D168" s="2305">
        <v>1</v>
      </c>
      <c r="E168" s="2305">
        <v>0</v>
      </c>
      <c r="F168" s="2306">
        <v>0</v>
      </c>
      <c r="G168" s="2306">
        <f t="shared" si="9"/>
        <v>0</v>
      </c>
      <c r="H168" s="2306">
        <f t="shared" si="10"/>
        <v>1</v>
      </c>
      <c r="I168" s="2653"/>
      <c r="J168" s="2654"/>
    </row>
    <row r="169" spans="1:10" s="2296" customFormat="1" ht="22.5">
      <c r="A169" s="2341" t="s">
        <v>7908</v>
      </c>
      <c r="B169" s="2308" t="s">
        <v>7909</v>
      </c>
      <c r="C169" s="2304">
        <v>0</v>
      </c>
      <c r="D169" s="2305">
        <v>0</v>
      </c>
      <c r="E169" s="2305">
        <v>0</v>
      </c>
      <c r="F169" s="2306">
        <v>1</v>
      </c>
      <c r="G169" s="2306">
        <f t="shared" si="9"/>
        <v>0</v>
      </c>
      <c r="H169" s="2306">
        <f t="shared" si="10"/>
        <v>1</v>
      </c>
      <c r="I169" s="2653"/>
      <c r="J169" s="2654"/>
    </row>
    <row r="170" spans="1:10" s="2296" customFormat="1" ht="22.5">
      <c r="A170" s="2341" t="s">
        <v>7910</v>
      </c>
      <c r="B170" s="2308" t="s">
        <v>7909</v>
      </c>
      <c r="C170" s="2304">
        <v>91</v>
      </c>
      <c r="D170" s="2305">
        <v>96</v>
      </c>
      <c r="E170" s="2305">
        <v>0</v>
      </c>
      <c r="F170" s="2306">
        <v>0</v>
      </c>
      <c r="G170" s="2306">
        <f t="shared" ref="G170:G196" si="11">C170+E170</f>
        <v>91</v>
      </c>
      <c r="H170" s="2306">
        <f t="shared" ref="H170:H196" si="12">D170+F170</f>
        <v>96</v>
      </c>
      <c r="I170" s="2653"/>
      <c r="J170" s="2654"/>
    </row>
    <row r="171" spans="1:10" s="2296" customFormat="1" ht="11.25">
      <c r="A171" s="2341">
        <v>59300011</v>
      </c>
      <c r="B171" s="2308" t="s">
        <v>7911</v>
      </c>
      <c r="C171" s="2304">
        <v>96</v>
      </c>
      <c r="D171" s="2305">
        <v>102</v>
      </c>
      <c r="E171" s="2305">
        <v>0</v>
      </c>
      <c r="F171" s="2306">
        <v>0</v>
      </c>
      <c r="G171" s="2306">
        <f t="shared" si="11"/>
        <v>96</v>
      </c>
      <c r="H171" s="2306">
        <f t="shared" si="12"/>
        <v>102</v>
      </c>
      <c r="I171" s="2653"/>
      <c r="J171" s="2654"/>
    </row>
    <row r="172" spans="1:10" s="2296" customFormat="1" ht="11.25">
      <c r="A172" s="2341" t="s">
        <v>7912</v>
      </c>
      <c r="B172" s="2308" t="s">
        <v>7913</v>
      </c>
      <c r="C172" s="2304">
        <v>2</v>
      </c>
      <c r="D172" s="2305">
        <v>4</v>
      </c>
      <c r="E172" s="2305">
        <v>0</v>
      </c>
      <c r="F172" s="2306">
        <v>0</v>
      </c>
      <c r="G172" s="2306">
        <f t="shared" si="11"/>
        <v>2</v>
      </c>
      <c r="H172" s="2306">
        <f t="shared" si="12"/>
        <v>4</v>
      </c>
      <c r="I172" s="2653"/>
      <c r="J172" s="2654"/>
    </row>
    <row r="173" spans="1:10" s="2296" customFormat="1" ht="11.25">
      <c r="A173" s="2341">
        <v>57924002</v>
      </c>
      <c r="B173" s="2308" t="s">
        <v>7914</v>
      </c>
      <c r="C173" s="2304">
        <v>2</v>
      </c>
      <c r="D173" s="2305">
        <v>4</v>
      </c>
      <c r="E173" s="2305">
        <v>0</v>
      </c>
      <c r="F173" s="2306">
        <v>0</v>
      </c>
      <c r="G173" s="2306">
        <f t="shared" si="11"/>
        <v>2</v>
      </c>
      <c r="H173" s="2306">
        <f t="shared" si="12"/>
        <v>4</v>
      </c>
      <c r="I173" s="2653"/>
      <c r="J173" s="2654"/>
    </row>
    <row r="174" spans="1:10" s="2296" customFormat="1" ht="11.25">
      <c r="A174" s="2341" t="s">
        <v>7915</v>
      </c>
      <c r="B174" s="2308" t="s">
        <v>7916</v>
      </c>
      <c r="C174" s="2304">
        <v>0</v>
      </c>
      <c r="D174" s="2305">
        <v>0</v>
      </c>
      <c r="E174" s="2305">
        <v>0</v>
      </c>
      <c r="F174" s="2306">
        <v>2</v>
      </c>
      <c r="G174" s="2306">
        <f t="shared" si="11"/>
        <v>0</v>
      </c>
      <c r="H174" s="2306">
        <f t="shared" si="12"/>
        <v>2</v>
      </c>
      <c r="I174" s="2653"/>
      <c r="J174" s="2654"/>
    </row>
    <row r="175" spans="1:10" s="2296" customFormat="1" ht="11.25">
      <c r="A175" s="2341" t="s">
        <v>7917</v>
      </c>
      <c r="B175" s="2308" t="s">
        <v>7916</v>
      </c>
      <c r="C175" s="2304">
        <v>0</v>
      </c>
      <c r="D175" s="2305">
        <v>2</v>
      </c>
      <c r="E175" s="2305">
        <v>0</v>
      </c>
      <c r="F175" s="2306">
        <v>0</v>
      </c>
      <c r="G175" s="2306">
        <f t="shared" si="11"/>
        <v>0</v>
      </c>
      <c r="H175" s="2306">
        <f t="shared" si="12"/>
        <v>2</v>
      </c>
      <c r="I175" s="2653"/>
      <c r="J175" s="2654"/>
    </row>
    <row r="176" spans="1:10" s="2296" customFormat="1" ht="11.25">
      <c r="A176" s="2341">
        <v>57945001</v>
      </c>
      <c r="B176" s="2308" t="s">
        <v>7918</v>
      </c>
      <c r="C176" s="2304">
        <v>0</v>
      </c>
      <c r="D176" s="2305">
        <v>2</v>
      </c>
      <c r="E176" s="2305">
        <v>0</v>
      </c>
      <c r="F176" s="2306">
        <v>0</v>
      </c>
      <c r="G176" s="2306">
        <f t="shared" si="11"/>
        <v>0</v>
      </c>
      <c r="H176" s="2306">
        <f t="shared" si="12"/>
        <v>2</v>
      </c>
      <c r="I176" s="2653"/>
      <c r="J176" s="2654"/>
    </row>
    <row r="177" spans="1:10" s="2296" customFormat="1" ht="11.25">
      <c r="A177" s="2341" t="s">
        <v>7919</v>
      </c>
      <c r="B177" s="2308" t="s">
        <v>7920</v>
      </c>
      <c r="C177" s="2304">
        <v>0</v>
      </c>
      <c r="D177" s="2305">
        <v>0</v>
      </c>
      <c r="E177" s="2305">
        <v>0</v>
      </c>
      <c r="F177" s="2306">
        <v>6</v>
      </c>
      <c r="G177" s="2306">
        <f t="shared" si="11"/>
        <v>0</v>
      </c>
      <c r="H177" s="2306">
        <f t="shared" si="12"/>
        <v>6</v>
      </c>
      <c r="I177" s="2653"/>
      <c r="J177" s="2654"/>
    </row>
    <row r="178" spans="1:10" s="2296" customFormat="1" ht="11.25">
      <c r="A178" s="2341" t="s">
        <v>7921</v>
      </c>
      <c r="B178" s="2308" t="s">
        <v>7920</v>
      </c>
      <c r="C178" s="2304">
        <v>0</v>
      </c>
      <c r="D178" s="2305">
        <v>6</v>
      </c>
      <c r="E178" s="2305">
        <v>0</v>
      </c>
      <c r="F178" s="2306">
        <v>0</v>
      </c>
      <c r="G178" s="2306">
        <f t="shared" si="11"/>
        <v>0</v>
      </c>
      <c r="H178" s="2306">
        <f t="shared" si="12"/>
        <v>6</v>
      </c>
      <c r="I178" s="2653"/>
      <c r="J178" s="2654"/>
    </row>
    <row r="179" spans="1:10" s="2296" customFormat="1" ht="11.25">
      <c r="A179" s="2341">
        <v>58115001</v>
      </c>
      <c r="B179" s="2308" t="s">
        <v>7922</v>
      </c>
      <c r="C179" s="2304">
        <v>0</v>
      </c>
      <c r="D179" s="2305">
        <v>6</v>
      </c>
      <c r="E179" s="2305">
        <v>0</v>
      </c>
      <c r="F179" s="2306">
        <v>0</v>
      </c>
      <c r="G179" s="2306">
        <f t="shared" si="11"/>
        <v>0</v>
      </c>
      <c r="H179" s="2306">
        <f t="shared" si="12"/>
        <v>6</v>
      </c>
      <c r="I179" s="2653"/>
      <c r="J179" s="2654"/>
    </row>
    <row r="180" spans="1:10" s="2296" customFormat="1" ht="11.25">
      <c r="A180" s="2341" t="s">
        <v>7923</v>
      </c>
      <c r="B180" s="2308" t="s">
        <v>7924</v>
      </c>
      <c r="C180" s="2304">
        <v>0</v>
      </c>
      <c r="D180" s="2305">
        <v>0</v>
      </c>
      <c r="E180" s="2305">
        <v>0</v>
      </c>
      <c r="F180" s="2306">
        <v>6</v>
      </c>
      <c r="G180" s="2306">
        <f t="shared" si="11"/>
        <v>0</v>
      </c>
      <c r="H180" s="2306">
        <f t="shared" si="12"/>
        <v>6</v>
      </c>
      <c r="I180" s="2653"/>
      <c r="J180" s="2654"/>
    </row>
    <row r="181" spans="1:10" s="2296" customFormat="1" ht="11.25">
      <c r="A181" s="2341" t="s">
        <v>7925</v>
      </c>
      <c r="B181" s="2308" t="s">
        <v>7924</v>
      </c>
      <c r="C181" s="2304">
        <v>0</v>
      </c>
      <c r="D181" s="2305">
        <v>6</v>
      </c>
      <c r="E181" s="2305">
        <v>0</v>
      </c>
      <c r="F181" s="2306">
        <v>0</v>
      </c>
      <c r="G181" s="2306">
        <f t="shared" si="11"/>
        <v>0</v>
      </c>
      <c r="H181" s="2306">
        <f t="shared" si="12"/>
        <v>6</v>
      </c>
      <c r="I181" s="2653"/>
      <c r="J181" s="2654"/>
    </row>
    <row r="182" spans="1:10" s="2296" customFormat="1" ht="11.25">
      <c r="A182" s="2341">
        <v>58108001</v>
      </c>
      <c r="B182" s="2308" t="s">
        <v>7926</v>
      </c>
      <c r="C182" s="2304">
        <v>0</v>
      </c>
      <c r="D182" s="2305">
        <v>6</v>
      </c>
      <c r="E182" s="2305">
        <v>0</v>
      </c>
      <c r="F182" s="2306">
        <v>0</v>
      </c>
      <c r="G182" s="2306">
        <f t="shared" si="11"/>
        <v>0</v>
      </c>
      <c r="H182" s="2306">
        <f t="shared" si="12"/>
        <v>6</v>
      </c>
      <c r="I182" s="2653"/>
      <c r="J182" s="2654"/>
    </row>
    <row r="183" spans="1:10" s="2296" customFormat="1" ht="11.25">
      <c r="A183" s="2342" t="s">
        <v>7927</v>
      </c>
      <c r="B183" s="2303" t="s">
        <v>7928</v>
      </c>
      <c r="C183" s="2304">
        <v>0</v>
      </c>
      <c r="D183" s="2305">
        <v>0</v>
      </c>
      <c r="E183" s="2305">
        <v>1</v>
      </c>
      <c r="F183" s="2306">
        <v>6</v>
      </c>
      <c r="G183" s="2306">
        <f t="shared" si="11"/>
        <v>1</v>
      </c>
      <c r="H183" s="2306">
        <f t="shared" si="12"/>
        <v>6</v>
      </c>
      <c r="I183" s="2653"/>
      <c r="J183" s="2654"/>
    </row>
    <row r="184" spans="1:10" s="2296" customFormat="1" ht="11.25">
      <c r="A184" s="2341" t="s">
        <v>7929</v>
      </c>
      <c r="B184" s="2308" t="s">
        <v>7928</v>
      </c>
      <c r="C184" s="2304">
        <v>2</v>
      </c>
      <c r="D184" s="2305">
        <v>9</v>
      </c>
      <c r="E184" s="2305">
        <v>0</v>
      </c>
      <c r="F184" s="2306">
        <v>0</v>
      </c>
      <c r="G184" s="2306">
        <f t="shared" si="11"/>
        <v>2</v>
      </c>
      <c r="H184" s="2306">
        <f t="shared" si="12"/>
        <v>9</v>
      </c>
      <c r="I184" s="2653"/>
      <c r="J184" s="2654"/>
    </row>
    <row r="185" spans="1:10" s="2296" customFormat="1" ht="11.25">
      <c r="A185" s="2341">
        <v>57512031</v>
      </c>
      <c r="B185" s="2308" t="s">
        <v>7930</v>
      </c>
      <c r="C185" s="2304">
        <v>2</v>
      </c>
      <c r="D185" s="2305">
        <v>9</v>
      </c>
      <c r="E185" s="2305">
        <v>0</v>
      </c>
      <c r="F185" s="2306">
        <v>0</v>
      </c>
      <c r="G185" s="2306">
        <f t="shared" si="11"/>
        <v>2</v>
      </c>
      <c r="H185" s="2306">
        <f t="shared" si="12"/>
        <v>9</v>
      </c>
      <c r="I185" s="2653"/>
      <c r="J185" s="2654"/>
    </row>
    <row r="186" spans="1:10" s="2296" customFormat="1" ht="22.5">
      <c r="A186" s="2341" t="s">
        <v>7931</v>
      </c>
      <c r="B186" s="2308" t="s">
        <v>7932</v>
      </c>
      <c r="C186" s="2304">
        <v>0</v>
      </c>
      <c r="D186" s="2305">
        <v>0</v>
      </c>
      <c r="E186" s="2305">
        <v>0</v>
      </c>
      <c r="F186" s="2306">
        <v>6</v>
      </c>
      <c r="G186" s="2306">
        <f t="shared" si="11"/>
        <v>0</v>
      </c>
      <c r="H186" s="2306">
        <f t="shared" si="12"/>
        <v>6</v>
      </c>
      <c r="I186" s="2653"/>
      <c r="J186" s="2654"/>
    </row>
    <row r="187" spans="1:10" s="2296" customFormat="1" ht="22.5">
      <c r="A187" s="2341" t="s">
        <v>7933</v>
      </c>
      <c r="B187" s="2308" t="s">
        <v>7932</v>
      </c>
      <c r="C187" s="2304">
        <v>0</v>
      </c>
      <c r="D187" s="2305">
        <v>6</v>
      </c>
      <c r="E187" s="2305">
        <v>0</v>
      </c>
      <c r="F187" s="2306">
        <v>0</v>
      </c>
      <c r="G187" s="2306">
        <f t="shared" si="11"/>
        <v>0</v>
      </c>
      <c r="H187" s="2306">
        <f t="shared" si="12"/>
        <v>6</v>
      </c>
      <c r="I187" s="2653"/>
      <c r="J187" s="2654"/>
    </row>
    <row r="188" spans="1:10" s="2296" customFormat="1" ht="11.25">
      <c r="A188" s="2341">
        <v>57512021</v>
      </c>
      <c r="B188" s="2308" t="s">
        <v>7934</v>
      </c>
      <c r="C188" s="2304">
        <v>1</v>
      </c>
      <c r="D188" s="2305">
        <v>7</v>
      </c>
      <c r="E188" s="2305">
        <v>0</v>
      </c>
      <c r="F188" s="2306">
        <v>0</v>
      </c>
      <c r="G188" s="2306">
        <f t="shared" si="11"/>
        <v>1</v>
      </c>
      <c r="H188" s="2306">
        <f t="shared" si="12"/>
        <v>7</v>
      </c>
      <c r="I188" s="2653"/>
      <c r="J188" s="2654"/>
    </row>
    <row r="189" spans="1:10" s="2296" customFormat="1" ht="11.25">
      <c r="A189" s="2342" t="s">
        <v>7935</v>
      </c>
      <c r="B189" s="2303" t="s">
        <v>7936</v>
      </c>
      <c r="C189" s="2304">
        <v>0</v>
      </c>
      <c r="D189" s="2305">
        <v>0</v>
      </c>
      <c r="E189" s="2305">
        <v>3</v>
      </c>
      <c r="F189" s="2306">
        <v>8</v>
      </c>
      <c r="G189" s="2306">
        <f t="shared" si="11"/>
        <v>3</v>
      </c>
      <c r="H189" s="2306">
        <f t="shared" si="12"/>
        <v>8</v>
      </c>
      <c r="I189" s="2653"/>
      <c r="J189" s="2654"/>
    </row>
    <row r="190" spans="1:10" s="2296" customFormat="1" ht="11.25">
      <c r="A190" s="2341" t="s">
        <v>7937</v>
      </c>
      <c r="B190" s="2308" t="s">
        <v>7936</v>
      </c>
      <c r="C190" s="2304">
        <v>5</v>
      </c>
      <c r="D190" s="2305">
        <v>10</v>
      </c>
      <c r="E190" s="2305">
        <v>0</v>
      </c>
      <c r="F190" s="2306">
        <v>0</v>
      </c>
      <c r="G190" s="2306">
        <f t="shared" si="11"/>
        <v>5</v>
      </c>
      <c r="H190" s="2306">
        <f t="shared" si="12"/>
        <v>10</v>
      </c>
      <c r="I190" s="2653"/>
      <c r="J190" s="2654"/>
    </row>
    <row r="191" spans="1:10" s="2296" customFormat="1" ht="11.25">
      <c r="A191" s="2341">
        <v>57512001</v>
      </c>
      <c r="B191" s="2343" t="s">
        <v>7938</v>
      </c>
      <c r="C191" s="2304">
        <v>6</v>
      </c>
      <c r="D191" s="2305">
        <v>12</v>
      </c>
      <c r="E191" s="2305">
        <v>0</v>
      </c>
      <c r="F191" s="2306">
        <v>0</v>
      </c>
      <c r="G191" s="2306">
        <f t="shared" si="11"/>
        <v>6</v>
      </c>
      <c r="H191" s="2306">
        <f t="shared" si="12"/>
        <v>12</v>
      </c>
      <c r="I191" s="2653"/>
      <c r="J191" s="2654"/>
    </row>
    <row r="192" spans="1:10" s="2296" customFormat="1" ht="11.25">
      <c r="A192" s="2341" t="s">
        <v>7939</v>
      </c>
      <c r="B192" s="2308" t="s">
        <v>7940</v>
      </c>
      <c r="C192" s="2304">
        <v>0</v>
      </c>
      <c r="D192" s="2305">
        <v>0</v>
      </c>
      <c r="E192" s="2305">
        <v>0</v>
      </c>
      <c r="F192" s="2306">
        <v>6</v>
      </c>
      <c r="G192" s="2306">
        <f t="shared" si="11"/>
        <v>0</v>
      </c>
      <c r="H192" s="2306">
        <f t="shared" si="12"/>
        <v>6</v>
      </c>
      <c r="I192" s="2653"/>
      <c r="J192" s="2654"/>
    </row>
    <row r="193" spans="1:10" s="2296" customFormat="1" ht="11.25">
      <c r="A193" s="2341" t="s">
        <v>7941</v>
      </c>
      <c r="B193" s="2308" t="s">
        <v>7940</v>
      </c>
      <c r="C193" s="2304">
        <v>0</v>
      </c>
      <c r="D193" s="2305">
        <v>6</v>
      </c>
      <c r="E193" s="2305">
        <v>0</v>
      </c>
      <c r="F193" s="2306">
        <v>0</v>
      </c>
      <c r="G193" s="2306">
        <f t="shared" si="11"/>
        <v>0</v>
      </c>
      <c r="H193" s="2306">
        <f t="shared" si="12"/>
        <v>6</v>
      </c>
      <c r="I193" s="2653"/>
      <c r="J193" s="2654"/>
    </row>
    <row r="194" spans="1:10" s="2296" customFormat="1" ht="11.25">
      <c r="A194" s="2341">
        <v>90909001</v>
      </c>
      <c r="B194" s="2308" t="s">
        <v>7942</v>
      </c>
      <c r="C194" s="2304">
        <v>0</v>
      </c>
      <c r="D194" s="2305">
        <v>6</v>
      </c>
      <c r="E194" s="2305">
        <v>0</v>
      </c>
      <c r="F194" s="2306">
        <v>0</v>
      </c>
      <c r="G194" s="2306">
        <f t="shared" si="11"/>
        <v>0</v>
      </c>
      <c r="H194" s="2306">
        <f t="shared" si="12"/>
        <v>6</v>
      </c>
      <c r="I194" s="2653"/>
      <c r="J194" s="2654"/>
    </row>
    <row r="195" spans="1:10" s="2296" customFormat="1" ht="11.25">
      <c r="A195" s="2313" t="s">
        <v>7943</v>
      </c>
      <c r="B195" s="2303"/>
      <c r="C195" s="2304">
        <v>0</v>
      </c>
      <c r="D195" s="2305">
        <v>0</v>
      </c>
      <c r="E195" s="2305">
        <v>0</v>
      </c>
      <c r="F195" s="2306">
        <v>0</v>
      </c>
      <c r="G195" s="2306">
        <f t="shared" si="11"/>
        <v>0</v>
      </c>
      <c r="H195" s="2306">
        <f t="shared" si="12"/>
        <v>0</v>
      </c>
      <c r="I195" s="2653"/>
      <c r="J195" s="2654"/>
    </row>
    <row r="196" spans="1:10" s="2296" customFormat="1" ht="11.25">
      <c r="A196" s="2302" t="s">
        <v>7900</v>
      </c>
      <c r="B196" s="2303" t="s">
        <v>7944</v>
      </c>
      <c r="C196" s="2304">
        <v>762</v>
      </c>
      <c r="D196" s="2305">
        <v>739</v>
      </c>
      <c r="E196" s="2305">
        <v>0</v>
      </c>
      <c r="F196" s="2306">
        <v>0</v>
      </c>
      <c r="G196" s="2306">
        <f t="shared" si="11"/>
        <v>762</v>
      </c>
      <c r="H196" s="2306">
        <f t="shared" si="12"/>
        <v>739</v>
      </c>
      <c r="I196" s="2653"/>
      <c r="J196" s="2654"/>
    </row>
    <row r="197" spans="1:10" s="2296" customFormat="1" ht="11.25">
      <c r="A197" s="2294" t="s">
        <v>7945</v>
      </c>
      <c r="B197" s="2294"/>
      <c r="C197" s="2295"/>
      <c r="D197" s="2344"/>
      <c r="E197" s="2344"/>
      <c r="F197" s="2344"/>
      <c r="G197" s="2344"/>
      <c r="H197" s="2344"/>
      <c r="I197" s="2653"/>
      <c r="J197" s="2654"/>
    </row>
    <row r="198" spans="1:10" s="2406" customFormat="1" ht="11.25">
      <c r="A198" s="2645" t="s">
        <v>7696</v>
      </c>
      <c r="B198" s="2645"/>
      <c r="C198" s="2647">
        <v>51350</v>
      </c>
      <c r="D198" s="2646">
        <v>52200</v>
      </c>
      <c r="E198" s="2646">
        <v>20300</v>
      </c>
      <c r="F198" s="2646">
        <v>20500</v>
      </c>
      <c r="G198" s="2646">
        <f>C198+E198</f>
        <v>71650</v>
      </c>
      <c r="H198" s="2646">
        <f>D198+F198</f>
        <v>72700</v>
      </c>
      <c r="I198" s="2653"/>
      <c r="J198" s="2654"/>
    </row>
    <row r="199" spans="1:10" s="2296" customFormat="1" ht="11.25">
      <c r="A199" s="2299" t="s">
        <v>7697</v>
      </c>
      <c r="B199" s="2345"/>
      <c r="C199" s="2346">
        <f>SUM(C200:C233)</f>
        <v>57037</v>
      </c>
      <c r="D199" s="2346">
        <f t="shared" ref="D199:F199" si="13">SUM(D200:D233)</f>
        <v>57921</v>
      </c>
      <c r="E199" s="2346">
        <f t="shared" si="13"/>
        <v>36261</v>
      </c>
      <c r="F199" s="2346">
        <f t="shared" si="13"/>
        <v>37365</v>
      </c>
      <c r="G199" s="2346">
        <f>SUM(G200:G233)</f>
        <v>93298</v>
      </c>
      <c r="H199" s="2346">
        <f>SUM(H200:H233)</f>
        <v>95286</v>
      </c>
      <c r="I199" s="2653"/>
      <c r="J199" s="2654"/>
    </row>
    <row r="200" spans="1:10" s="2296" customFormat="1" ht="11.25">
      <c r="A200" s="2347" t="s">
        <v>7946</v>
      </c>
      <c r="B200" s="2348" t="s">
        <v>7947</v>
      </c>
      <c r="C200" s="2349">
        <v>0</v>
      </c>
      <c r="D200" s="2305">
        <v>0</v>
      </c>
      <c r="E200" s="2305">
        <v>485</v>
      </c>
      <c r="F200" s="2306">
        <v>500</v>
      </c>
      <c r="G200" s="2306">
        <f t="shared" ref="G200:G233" si="14">C200+E200</f>
        <v>485</v>
      </c>
      <c r="H200" s="2306">
        <f t="shared" ref="H200:H233" si="15">D200+F200</f>
        <v>500</v>
      </c>
      <c r="I200" s="2653"/>
      <c r="J200" s="2654"/>
    </row>
    <row r="201" spans="1:10" s="2296" customFormat="1" ht="11.25">
      <c r="A201" s="2307" t="s">
        <v>7162</v>
      </c>
      <c r="B201" s="2350" t="s">
        <v>7163</v>
      </c>
      <c r="C201" s="2351">
        <v>753</v>
      </c>
      <c r="D201" s="2305">
        <v>218</v>
      </c>
      <c r="E201" s="2305">
        <v>156</v>
      </c>
      <c r="F201" s="2306">
        <v>115</v>
      </c>
      <c r="G201" s="2306">
        <f t="shared" si="14"/>
        <v>909</v>
      </c>
      <c r="H201" s="2306">
        <f t="shared" si="15"/>
        <v>333</v>
      </c>
      <c r="I201" s="2653"/>
      <c r="J201" s="2654"/>
    </row>
    <row r="202" spans="1:10" s="2296" customFormat="1" ht="11.25">
      <c r="A202" s="2307" t="s">
        <v>7948</v>
      </c>
      <c r="B202" s="2350" t="s">
        <v>7949</v>
      </c>
      <c r="C202" s="2351">
        <v>18494</v>
      </c>
      <c r="D202" s="2305">
        <v>18500</v>
      </c>
      <c r="E202" s="2305">
        <v>7246</v>
      </c>
      <c r="F202" s="2306">
        <v>7300</v>
      </c>
      <c r="G202" s="2306">
        <f t="shared" si="14"/>
        <v>25740</v>
      </c>
      <c r="H202" s="2306">
        <f t="shared" si="15"/>
        <v>25800</v>
      </c>
      <c r="I202" s="2653"/>
      <c r="J202" s="2654"/>
    </row>
    <row r="203" spans="1:10" s="2296" customFormat="1" ht="11.25">
      <c r="A203" s="2307">
        <v>55036001</v>
      </c>
      <c r="B203" s="2350" t="s">
        <v>7950</v>
      </c>
      <c r="C203" s="2351">
        <v>85</v>
      </c>
      <c r="D203" s="2305">
        <v>84</v>
      </c>
      <c r="E203" s="2305">
        <v>0</v>
      </c>
      <c r="F203" s="2306">
        <v>0</v>
      </c>
      <c r="G203" s="2306">
        <f t="shared" si="14"/>
        <v>85</v>
      </c>
      <c r="H203" s="2306">
        <f t="shared" si="15"/>
        <v>84</v>
      </c>
      <c r="I203" s="2653"/>
      <c r="J203" s="2654"/>
    </row>
    <row r="204" spans="1:10" s="2296" customFormat="1" ht="11.25">
      <c r="A204" s="2307" t="s">
        <v>7951</v>
      </c>
      <c r="B204" s="2350" t="s">
        <v>7952</v>
      </c>
      <c r="C204" s="2351">
        <v>216</v>
      </c>
      <c r="D204" s="2305">
        <v>306</v>
      </c>
      <c r="E204" s="2305">
        <v>203</v>
      </c>
      <c r="F204" s="2306">
        <v>300</v>
      </c>
      <c r="G204" s="2306">
        <f t="shared" si="14"/>
        <v>419</v>
      </c>
      <c r="H204" s="2306">
        <f t="shared" si="15"/>
        <v>606</v>
      </c>
      <c r="I204" s="2653"/>
      <c r="J204" s="2654"/>
    </row>
    <row r="205" spans="1:10" s="2296" customFormat="1" ht="11.25">
      <c r="A205" s="2352" t="s">
        <v>7953</v>
      </c>
      <c r="B205" s="2353" t="s">
        <v>7954</v>
      </c>
      <c r="C205" s="2354">
        <v>1</v>
      </c>
      <c r="D205" s="2305">
        <v>102</v>
      </c>
      <c r="E205" s="2305">
        <v>2</v>
      </c>
      <c r="F205" s="2306">
        <v>103</v>
      </c>
      <c r="G205" s="2306">
        <f t="shared" si="14"/>
        <v>3</v>
      </c>
      <c r="H205" s="2306">
        <f t="shared" si="15"/>
        <v>205</v>
      </c>
      <c r="I205" s="2653"/>
      <c r="J205" s="2654"/>
    </row>
    <row r="206" spans="1:10" s="2296" customFormat="1" ht="11.25">
      <c r="A206" s="2307" t="s">
        <v>7955</v>
      </c>
      <c r="B206" s="2350" t="s">
        <v>7956</v>
      </c>
      <c r="C206" s="2351">
        <v>387</v>
      </c>
      <c r="D206" s="2305">
        <v>481</v>
      </c>
      <c r="E206" s="2305">
        <v>96</v>
      </c>
      <c r="F206" s="2306">
        <v>197</v>
      </c>
      <c r="G206" s="2306">
        <f t="shared" si="14"/>
        <v>483</v>
      </c>
      <c r="H206" s="2306">
        <f t="shared" si="15"/>
        <v>678</v>
      </c>
      <c r="I206" s="2653"/>
      <c r="J206" s="2654"/>
    </row>
    <row r="207" spans="1:10" s="2296" customFormat="1" ht="11.25">
      <c r="A207" s="2307" t="s">
        <v>7957</v>
      </c>
      <c r="B207" s="2350" t="s">
        <v>7958</v>
      </c>
      <c r="C207" s="2351">
        <v>0</v>
      </c>
      <c r="D207" s="2305">
        <v>51</v>
      </c>
      <c r="E207" s="2305">
        <v>0</v>
      </c>
      <c r="F207" s="2306">
        <v>10</v>
      </c>
      <c r="G207" s="2306">
        <f t="shared" si="14"/>
        <v>0</v>
      </c>
      <c r="H207" s="2306">
        <f t="shared" si="15"/>
        <v>61</v>
      </c>
      <c r="I207" s="2653"/>
      <c r="J207" s="2654"/>
    </row>
    <row r="208" spans="1:10" s="2296" customFormat="1" ht="11.25">
      <c r="A208" s="2302" t="s">
        <v>7959</v>
      </c>
      <c r="B208" s="2355" t="s">
        <v>7960</v>
      </c>
      <c r="C208" s="2356">
        <v>1147</v>
      </c>
      <c r="D208" s="2305">
        <v>1300</v>
      </c>
      <c r="E208" s="2305">
        <v>25</v>
      </c>
      <c r="F208" s="2306">
        <v>50</v>
      </c>
      <c r="G208" s="2306">
        <f t="shared" si="14"/>
        <v>1172</v>
      </c>
      <c r="H208" s="2306">
        <f t="shared" si="15"/>
        <v>1350</v>
      </c>
      <c r="I208" s="2653"/>
      <c r="J208" s="2654"/>
    </row>
    <row r="209" spans="1:10" s="2296" customFormat="1" ht="11.25">
      <c r="A209" s="2307" t="s">
        <v>7961</v>
      </c>
      <c r="B209" s="2350" t="s">
        <v>7962</v>
      </c>
      <c r="C209" s="2351">
        <v>4</v>
      </c>
      <c r="D209" s="2305">
        <v>104</v>
      </c>
      <c r="E209" s="2305">
        <v>6</v>
      </c>
      <c r="F209" s="2306">
        <v>104</v>
      </c>
      <c r="G209" s="2306">
        <f t="shared" si="14"/>
        <v>10</v>
      </c>
      <c r="H209" s="2306">
        <f t="shared" si="15"/>
        <v>208</v>
      </c>
      <c r="I209" s="2653"/>
      <c r="J209" s="2654"/>
    </row>
    <row r="210" spans="1:10" s="2296" customFormat="1" ht="11.25">
      <c r="A210" s="2352" t="s">
        <v>7963</v>
      </c>
      <c r="B210" s="2353" t="s">
        <v>7964</v>
      </c>
      <c r="C210" s="2354">
        <v>0</v>
      </c>
      <c r="D210" s="2305">
        <v>100</v>
      </c>
      <c r="E210" s="2305">
        <v>74</v>
      </c>
      <c r="F210" s="2306">
        <v>100</v>
      </c>
      <c r="G210" s="2306">
        <f t="shared" si="14"/>
        <v>74</v>
      </c>
      <c r="H210" s="2306">
        <f t="shared" si="15"/>
        <v>200</v>
      </c>
      <c r="I210" s="2653"/>
      <c r="J210" s="2654"/>
    </row>
    <row r="211" spans="1:10" s="2296" customFormat="1" ht="22.5" customHeight="1">
      <c r="A211" s="2307" t="s">
        <v>7965</v>
      </c>
      <c r="B211" s="2350" t="s">
        <v>7966</v>
      </c>
      <c r="C211" s="2351">
        <v>511</v>
      </c>
      <c r="D211" s="2305">
        <v>479</v>
      </c>
      <c r="E211" s="2305">
        <v>14</v>
      </c>
      <c r="F211" s="2306">
        <v>16</v>
      </c>
      <c r="G211" s="2306">
        <f t="shared" si="14"/>
        <v>525</v>
      </c>
      <c r="H211" s="2306">
        <f t="shared" si="15"/>
        <v>495</v>
      </c>
      <c r="I211" s="2653"/>
      <c r="J211" s="2654"/>
    </row>
    <row r="212" spans="1:10" s="2296" customFormat="1" ht="22.5">
      <c r="A212" s="2307" t="s">
        <v>7967</v>
      </c>
      <c r="B212" s="2350" t="s">
        <v>7968</v>
      </c>
      <c r="C212" s="2351">
        <v>4661</v>
      </c>
      <c r="D212" s="2305">
        <v>4800</v>
      </c>
      <c r="E212" s="2305">
        <v>3213</v>
      </c>
      <c r="F212" s="2306">
        <v>3300</v>
      </c>
      <c r="G212" s="2306">
        <f t="shared" si="14"/>
        <v>7874</v>
      </c>
      <c r="H212" s="2306">
        <f t="shared" si="15"/>
        <v>8100</v>
      </c>
      <c r="I212" s="2653"/>
      <c r="J212" s="2654"/>
    </row>
    <row r="213" spans="1:10" s="2296" customFormat="1" ht="11.25">
      <c r="A213" s="2307" t="s">
        <v>7969</v>
      </c>
      <c r="B213" s="2350" t="s">
        <v>7970</v>
      </c>
      <c r="C213" s="2351">
        <v>13285</v>
      </c>
      <c r="D213" s="2305">
        <v>13500</v>
      </c>
      <c r="E213" s="2305">
        <v>11275</v>
      </c>
      <c r="F213" s="2306">
        <v>11400</v>
      </c>
      <c r="G213" s="2306">
        <f t="shared" si="14"/>
        <v>24560</v>
      </c>
      <c r="H213" s="2306">
        <f t="shared" si="15"/>
        <v>24900</v>
      </c>
      <c r="I213" s="2653"/>
      <c r="J213" s="2654"/>
    </row>
    <row r="214" spans="1:10" s="2296" customFormat="1" ht="22.5">
      <c r="A214" s="2307" t="s">
        <v>7971</v>
      </c>
      <c r="B214" s="2350" t="s">
        <v>7972</v>
      </c>
      <c r="C214" s="2351">
        <v>4460</v>
      </c>
      <c r="D214" s="2305">
        <v>4500</v>
      </c>
      <c r="E214" s="2305">
        <v>683</v>
      </c>
      <c r="F214" s="2306">
        <v>800</v>
      </c>
      <c r="G214" s="2306">
        <f t="shared" si="14"/>
        <v>5143</v>
      </c>
      <c r="H214" s="2306">
        <f t="shared" si="15"/>
        <v>5300</v>
      </c>
      <c r="I214" s="2653"/>
      <c r="J214" s="2654"/>
    </row>
    <row r="215" spans="1:10" s="2296" customFormat="1" ht="11.25">
      <c r="A215" s="2307" t="s">
        <v>7973</v>
      </c>
      <c r="B215" s="2350" t="s">
        <v>7974</v>
      </c>
      <c r="C215" s="2351">
        <v>1895</v>
      </c>
      <c r="D215" s="2305">
        <v>2000</v>
      </c>
      <c r="E215" s="2305">
        <v>5654</v>
      </c>
      <c r="F215" s="2306">
        <v>5800</v>
      </c>
      <c r="G215" s="2306">
        <f t="shared" si="14"/>
        <v>7549</v>
      </c>
      <c r="H215" s="2306">
        <f t="shared" si="15"/>
        <v>7800</v>
      </c>
      <c r="I215" s="2653"/>
      <c r="J215" s="2654"/>
    </row>
    <row r="216" spans="1:10" s="2296" customFormat="1" ht="11.25">
      <c r="A216" s="2307" t="s">
        <v>7975</v>
      </c>
      <c r="B216" s="2350" t="s">
        <v>7976</v>
      </c>
      <c r="C216" s="2351">
        <v>10114</v>
      </c>
      <c r="D216" s="2305">
        <v>10200</v>
      </c>
      <c r="E216" s="2305">
        <v>6571</v>
      </c>
      <c r="F216" s="2306">
        <v>6700</v>
      </c>
      <c r="G216" s="2306">
        <f t="shared" si="14"/>
        <v>16685</v>
      </c>
      <c r="H216" s="2306">
        <f t="shared" si="15"/>
        <v>16900</v>
      </c>
      <c r="I216" s="2653"/>
      <c r="J216" s="2654"/>
    </row>
    <row r="217" spans="1:10" s="2296" customFormat="1" ht="11.25">
      <c r="A217" s="2307" t="s">
        <v>7977</v>
      </c>
      <c r="B217" s="2350" t="s">
        <v>7978</v>
      </c>
      <c r="C217" s="2351">
        <v>29</v>
      </c>
      <c r="D217" s="2305">
        <v>24</v>
      </c>
      <c r="E217" s="2305">
        <v>0</v>
      </c>
      <c r="F217" s="2306">
        <v>0</v>
      </c>
      <c r="G217" s="2306">
        <f t="shared" si="14"/>
        <v>29</v>
      </c>
      <c r="H217" s="2306">
        <f t="shared" si="15"/>
        <v>24</v>
      </c>
      <c r="I217" s="2653"/>
      <c r="J217" s="2654"/>
    </row>
    <row r="218" spans="1:10" s="2296" customFormat="1" ht="11.25">
      <c r="A218" s="2352" t="s">
        <v>7979</v>
      </c>
      <c r="B218" s="2357" t="s">
        <v>7980</v>
      </c>
      <c r="C218" s="2351">
        <v>12</v>
      </c>
      <c r="D218" s="2305">
        <v>14</v>
      </c>
      <c r="E218" s="2305">
        <v>3</v>
      </c>
      <c r="F218" s="2306">
        <v>4</v>
      </c>
      <c r="G218" s="2306">
        <f t="shared" si="14"/>
        <v>15</v>
      </c>
      <c r="H218" s="2306">
        <f t="shared" si="15"/>
        <v>18</v>
      </c>
      <c r="I218" s="2653"/>
      <c r="J218" s="2654"/>
    </row>
    <row r="219" spans="1:10" s="2296" customFormat="1" ht="11.25">
      <c r="A219" s="2307" t="s">
        <v>7981</v>
      </c>
      <c r="B219" s="2350" t="s">
        <v>7982</v>
      </c>
      <c r="C219" s="2351">
        <v>103</v>
      </c>
      <c r="D219" s="2305">
        <v>96</v>
      </c>
      <c r="E219" s="2305">
        <v>100</v>
      </c>
      <c r="F219" s="2306">
        <v>23</v>
      </c>
      <c r="G219" s="2306">
        <f t="shared" si="14"/>
        <v>203</v>
      </c>
      <c r="H219" s="2306">
        <f t="shared" si="15"/>
        <v>119</v>
      </c>
      <c r="I219" s="2653"/>
      <c r="J219" s="2654"/>
    </row>
    <row r="220" spans="1:10" s="2296" customFormat="1" ht="11.25">
      <c r="A220" s="2307" t="s">
        <v>7983</v>
      </c>
      <c r="B220" s="2358" t="s">
        <v>7984</v>
      </c>
      <c r="C220" s="2641">
        <v>61</v>
      </c>
      <c r="D220" s="2305">
        <v>69</v>
      </c>
      <c r="E220" s="2305">
        <v>64</v>
      </c>
      <c r="F220" s="2306">
        <v>60</v>
      </c>
      <c r="G220" s="2306">
        <f t="shared" si="14"/>
        <v>125</v>
      </c>
      <c r="H220" s="2306">
        <f t="shared" si="15"/>
        <v>129</v>
      </c>
      <c r="I220" s="2653"/>
      <c r="J220" s="2654"/>
    </row>
    <row r="221" spans="1:10" s="2296" customFormat="1" ht="11.25">
      <c r="A221" s="2307" t="s">
        <v>7985</v>
      </c>
      <c r="B221" s="2358" t="s">
        <v>7986</v>
      </c>
      <c r="C221" s="2641">
        <v>0</v>
      </c>
      <c r="D221" s="2305">
        <v>0</v>
      </c>
      <c r="E221" s="2305">
        <v>17</v>
      </c>
      <c r="F221" s="2306">
        <v>100</v>
      </c>
      <c r="G221" s="2306">
        <f t="shared" si="14"/>
        <v>17</v>
      </c>
      <c r="H221" s="2306">
        <f t="shared" si="15"/>
        <v>100</v>
      </c>
      <c r="I221" s="2653"/>
      <c r="J221" s="2654"/>
    </row>
    <row r="222" spans="1:10" s="2296" customFormat="1" ht="11.25">
      <c r="A222" s="2307" t="s">
        <v>7987</v>
      </c>
      <c r="B222" s="2350" t="s">
        <v>7988</v>
      </c>
      <c r="C222" s="2351">
        <v>72</v>
      </c>
      <c r="D222" s="2305">
        <v>80</v>
      </c>
      <c r="E222" s="2305">
        <v>37</v>
      </c>
      <c r="F222" s="2306">
        <v>48</v>
      </c>
      <c r="G222" s="2306">
        <f t="shared" si="14"/>
        <v>109</v>
      </c>
      <c r="H222" s="2306">
        <f t="shared" si="15"/>
        <v>128</v>
      </c>
      <c r="I222" s="2653"/>
      <c r="J222" s="2654"/>
    </row>
    <row r="223" spans="1:10" s="2296" customFormat="1" ht="11.25">
      <c r="A223" s="2307" t="s">
        <v>7989</v>
      </c>
      <c r="B223" s="2350" t="s">
        <v>7990</v>
      </c>
      <c r="C223" s="2351">
        <v>0</v>
      </c>
      <c r="D223" s="2305">
        <v>1</v>
      </c>
      <c r="E223" s="2305">
        <v>10</v>
      </c>
      <c r="F223" s="2306">
        <v>0</v>
      </c>
      <c r="G223" s="2306">
        <f t="shared" si="14"/>
        <v>10</v>
      </c>
      <c r="H223" s="2306">
        <f t="shared" si="15"/>
        <v>1</v>
      </c>
      <c r="I223" s="2653"/>
      <c r="J223" s="2654"/>
    </row>
    <row r="224" spans="1:10" s="2296" customFormat="1" ht="11.25">
      <c r="A224" s="2329" t="s">
        <v>7991</v>
      </c>
      <c r="B224" s="2330" t="s">
        <v>7992</v>
      </c>
      <c r="C224" s="2359">
        <v>0</v>
      </c>
      <c r="D224" s="2305">
        <v>1</v>
      </c>
      <c r="E224" s="2305">
        <v>29</v>
      </c>
      <c r="F224" s="2306">
        <v>0</v>
      </c>
      <c r="G224" s="2306">
        <f t="shared" si="14"/>
        <v>29</v>
      </c>
      <c r="H224" s="2306">
        <f t="shared" si="15"/>
        <v>1</v>
      </c>
      <c r="I224" s="2653"/>
      <c r="J224" s="2654"/>
    </row>
    <row r="225" spans="1:10" s="2296" customFormat="1" ht="11.25">
      <c r="A225" s="2307" t="s">
        <v>7993</v>
      </c>
      <c r="B225" s="2350" t="s">
        <v>7994</v>
      </c>
      <c r="C225" s="2351">
        <v>53</v>
      </c>
      <c r="D225" s="2305">
        <v>57</v>
      </c>
      <c r="E225" s="2305">
        <v>55</v>
      </c>
      <c r="F225" s="2306">
        <v>9</v>
      </c>
      <c r="G225" s="2306">
        <f t="shared" si="14"/>
        <v>108</v>
      </c>
      <c r="H225" s="2306">
        <f t="shared" si="15"/>
        <v>66</v>
      </c>
      <c r="I225" s="2653"/>
      <c r="J225" s="2654"/>
    </row>
    <row r="226" spans="1:10" s="2296" customFormat="1" ht="11.25">
      <c r="A226" s="2307" t="s">
        <v>7995</v>
      </c>
      <c r="B226" s="2350" t="s">
        <v>7996</v>
      </c>
      <c r="C226" s="2351">
        <v>2</v>
      </c>
      <c r="D226" s="2305">
        <v>4</v>
      </c>
      <c r="E226" s="2305">
        <v>0</v>
      </c>
      <c r="F226" s="2306">
        <v>1</v>
      </c>
      <c r="G226" s="2306">
        <f t="shared" si="14"/>
        <v>2</v>
      </c>
      <c r="H226" s="2306">
        <f t="shared" si="15"/>
        <v>5</v>
      </c>
      <c r="I226" s="2653"/>
      <c r="J226" s="2654"/>
    </row>
    <row r="227" spans="1:10" s="2296" customFormat="1" ht="11.25">
      <c r="A227" s="2307" t="s">
        <v>7997</v>
      </c>
      <c r="B227" s="2350" t="s">
        <v>7998</v>
      </c>
      <c r="C227" s="2351">
        <v>34</v>
      </c>
      <c r="D227" s="2305">
        <v>36</v>
      </c>
      <c r="E227" s="2305">
        <v>3</v>
      </c>
      <c r="F227" s="2306">
        <v>3</v>
      </c>
      <c r="G227" s="2306">
        <f t="shared" si="14"/>
        <v>37</v>
      </c>
      <c r="H227" s="2306">
        <f t="shared" si="15"/>
        <v>39</v>
      </c>
      <c r="I227" s="2653"/>
      <c r="J227" s="2654"/>
    </row>
    <row r="228" spans="1:10" s="2296" customFormat="1" ht="11.25">
      <c r="A228" s="2307" t="s">
        <v>7999</v>
      </c>
      <c r="B228" s="2350" t="s">
        <v>8000</v>
      </c>
      <c r="C228" s="2351">
        <v>51</v>
      </c>
      <c r="D228" s="2305">
        <v>50</v>
      </c>
      <c r="E228" s="2305">
        <v>14</v>
      </c>
      <c r="F228" s="2306">
        <v>15</v>
      </c>
      <c r="G228" s="2306">
        <f t="shared" si="14"/>
        <v>65</v>
      </c>
      <c r="H228" s="2306">
        <f t="shared" si="15"/>
        <v>65</v>
      </c>
      <c r="I228" s="2653"/>
      <c r="J228" s="2654"/>
    </row>
    <row r="229" spans="1:10" s="2296" customFormat="1" ht="11.25">
      <c r="A229" s="2352" t="s">
        <v>8001</v>
      </c>
      <c r="B229" s="2353" t="s">
        <v>8002</v>
      </c>
      <c r="C229" s="2354">
        <v>7</v>
      </c>
      <c r="D229" s="2305">
        <v>107</v>
      </c>
      <c r="E229" s="2305">
        <v>219</v>
      </c>
      <c r="F229" s="2306">
        <v>102</v>
      </c>
      <c r="G229" s="2306">
        <f t="shared" si="14"/>
        <v>226</v>
      </c>
      <c r="H229" s="2306">
        <f t="shared" si="15"/>
        <v>209</v>
      </c>
      <c r="I229" s="2653"/>
      <c r="J229" s="2654"/>
    </row>
    <row r="230" spans="1:10" s="2296" customFormat="1" ht="11.25">
      <c r="A230" s="2341">
        <v>55032001</v>
      </c>
      <c r="B230" s="2343" t="s">
        <v>8003</v>
      </c>
      <c r="C230" s="2360">
        <v>313</v>
      </c>
      <c r="D230" s="2305">
        <v>276</v>
      </c>
      <c r="E230" s="2305">
        <v>2</v>
      </c>
      <c r="F230" s="2306">
        <v>100</v>
      </c>
      <c r="G230" s="2306">
        <f t="shared" si="14"/>
        <v>315</v>
      </c>
      <c r="H230" s="2306">
        <f t="shared" si="15"/>
        <v>376</v>
      </c>
      <c r="I230" s="2653"/>
      <c r="J230" s="2654"/>
    </row>
    <row r="231" spans="1:10" s="2296" customFormat="1" ht="11.25">
      <c r="A231" s="2341">
        <v>30668001</v>
      </c>
      <c r="B231" s="2343" t="s">
        <v>8004</v>
      </c>
      <c r="C231" s="2360">
        <v>16</v>
      </c>
      <c r="D231" s="2305">
        <v>115</v>
      </c>
      <c r="E231" s="2305">
        <v>0</v>
      </c>
      <c r="F231" s="2306">
        <v>100</v>
      </c>
      <c r="G231" s="2306">
        <f t="shared" si="14"/>
        <v>16</v>
      </c>
      <c r="H231" s="2306">
        <f t="shared" si="15"/>
        <v>215</v>
      </c>
      <c r="I231" s="2653"/>
      <c r="J231" s="2654"/>
    </row>
    <row r="232" spans="1:10" s="2296" customFormat="1" ht="11.25">
      <c r="A232" s="3618" t="s">
        <v>7943</v>
      </c>
      <c r="B232" s="3619"/>
      <c r="C232" s="2361"/>
      <c r="D232" s="2305">
        <v>0</v>
      </c>
      <c r="E232" s="2305">
        <v>0</v>
      </c>
      <c r="F232" s="2306">
        <v>0</v>
      </c>
      <c r="G232" s="2306">
        <f t="shared" si="14"/>
        <v>0</v>
      </c>
      <c r="H232" s="2306">
        <f t="shared" si="15"/>
        <v>0</v>
      </c>
      <c r="I232" s="2653"/>
      <c r="J232" s="2654"/>
    </row>
    <row r="233" spans="1:10" s="2296" customFormat="1" ht="11.25">
      <c r="A233" s="2327" t="s">
        <v>7959</v>
      </c>
      <c r="B233" s="2328" t="s">
        <v>8005</v>
      </c>
      <c r="C233" s="2362">
        <v>271</v>
      </c>
      <c r="D233" s="2305">
        <v>266</v>
      </c>
      <c r="E233" s="2305">
        <v>5</v>
      </c>
      <c r="F233" s="2306">
        <v>5</v>
      </c>
      <c r="G233" s="2306">
        <f t="shared" si="14"/>
        <v>276</v>
      </c>
      <c r="H233" s="2306">
        <f t="shared" si="15"/>
        <v>271</v>
      </c>
      <c r="I233" s="2653"/>
      <c r="J233" s="2654"/>
    </row>
    <row r="234" spans="1:10" s="2296" customFormat="1" ht="11.25">
      <c r="A234" s="2294" t="s">
        <v>8006</v>
      </c>
      <c r="B234" s="2294"/>
      <c r="C234" s="2295"/>
      <c r="D234" s="2344"/>
      <c r="E234" s="2344"/>
      <c r="F234" s="2344"/>
      <c r="G234" s="2344"/>
      <c r="H234" s="2344"/>
      <c r="I234" s="2653"/>
      <c r="J234" s="2654"/>
    </row>
    <row r="235" spans="1:10" s="2406" customFormat="1" ht="11.25">
      <c r="A235" s="2645" t="s">
        <v>7696</v>
      </c>
      <c r="B235" s="2648"/>
      <c r="C235" s="2649">
        <v>2450</v>
      </c>
      <c r="D235" s="2646">
        <v>2600</v>
      </c>
      <c r="E235" s="2646">
        <v>1200</v>
      </c>
      <c r="F235" s="2298">
        <v>1600</v>
      </c>
      <c r="G235" s="2298">
        <f>C235+E235</f>
        <v>3650</v>
      </c>
      <c r="H235" s="2298">
        <f>D235+F235</f>
        <v>4200</v>
      </c>
      <c r="I235" s="2653"/>
      <c r="J235" s="2654"/>
    </row>
    <row r="236" spans="1:10" s="2296" customFormat="1" ht="11.25">
      <c r="A236" s="2299" t="s">
        <v>7697</v>
      </c>
      <c r="B236" s="2300"/>
      <c r="C236" s="2363">
        <f>SUM(C237:C255)</f>
        <v>4331</v>
      </c>
      <c r="D236" s="2363">
        <f t="shared" ref="D236:F236" si="16">SUM(D237:D255)</f>
        <v>4640</v>
      </c>
      <c r="E236" s="2363">
        <f t="shared" si="16"/>
        <v>1761</v>
      </c>
      <c r="F236" s="2363">
        <f t="shared" si="16"/>
        <v>2922</v>
      </c>
      <c r="G236" s="2363">
        <f>SUM(G237:G255)</f>
        <v>6092</v>
      </c>
      <c r="H236" s="2363">
        <f>SUM(H237:H255)</f>
        <v>7562</v>
      </c>
      <c r="I236" s="2653"/>
      <c r="J236" s="2654"/>
    </row>
    <row r="237" spans="1:10" s="2296" customFormat="1" ht="22.5">
      <c r="A237" s="2302" t="s">
        <v>8007</v>
      </c>
      <c r="B237" s="2355" t="s">
        <v>8008</v>
      </c>
      <c r="C237" s="2356">
        <v>12</v>
      </c>
      <c r="D237" s="2305">
        <v>111</v>
      </c>
      <c r="E237" s="2305">
        <v>7</v>
      </c>
      <c r="F237" s="2306">
        <v>100</v>
      </c>
      <c r="G237" s="2306">
        <f t="shared" ref="G237:G255" si="17">C237+E237</f>
        <v>19</v>
      </c>
      <c r="H237" s="2306">
        <f t="shared" ref="H237:H255" si="18">D237+F237</f>
        <v>211</v>
      </c>
      <c r="I237" s="2653"/>
      <c r="J237" s="2654"/>
    </row>
    <row r="238" spans="1:10" s="2296" customFormat="1" ht="22.5">
      <c r="A238" s="2302" t="s">
        <v>8009</v>
      </c>
      <c r="B238" s="2355" t="s">
        <v>8010</v>
      </c>
      <c r="C238" s="2356">
        <v>295</v>
      </c>
      <c r="D238" s="2305">
        <v>339</v>
      </c>
      <c r="E238" s="2305">
        <v>78</v>
      </c>
      <c r="F238" s="2306">
        <v>104</v>
      </c>
      <c r="G238" s="2306">
        <f t="shared" si="17"/>
        <v>373</v>
      </c>
      <c r="H238" s="2306">
        <f t="shared" si="18"/>
        <v>443</v>
      </c>
      <c r="I238" s="2653"/>
      <c r="J238" s="2654"/>
    </row>
    <row r="239" spans="1:10" s="2296" customFormat="1" ht="22.5">
      <c r="A239" s="2302" t="s">
        <v>8011</v>
      </c>
      <c r="B239" s="2355" t="s">
        <v>8012</v>
      </c>
      <c r="C239" s="2356">
        <v>25</v>
      </c>
      <c r="D239" s="2305">
        <v>122</v>
      </c>
      <c r="E239" s="2305">
        <v>13</v>
      </c>
      <c r="F239" s="2306">
        <v>100</v>
      </c>
      <c r="G239" s="2306">
        <f t="shared" si="17"/>
        <v>38</v>
      </c>
      <c r="H239" s="2306">
        <f t="shared" si="18"/>
        <v>222</v>
      </c>
      <c r="I239" s="2653"/>
      <c r="J239" s="2654"/>
    </row>
    <row r="240" spans="1:10" s="2296" customFormat="1" ht="22.5">
      <c r="A240" s="2302" t="s">
        <v>8013</v>
      </c>
      <c r="B240" s="2355" t="s">
        <v>8014</v>
      </c>
      <c r="C240" s="2356">
        <v>672</v>
      </c>
      <c r="D240" s="2305">
        <v>679</v>
      </c>
      <c r="E240" s="2305">
        <v>194</v>
      </c>
      <c r="F240" s="2306">
        <v>820</v>
      </c>
      <c r="G240" s="2306">
        <f t="shared" si="17"/>
        <v>866</v>
      </c>
      <c r="H240" s="2306">
        <f t="shared" si="18"/>
        <v>1499</v>
      </c>
      <c r="I240" s="2653"/>
      <c r="J240" s="2654"/>
    </row>
    <row r="241" spans="1:10" s="2296" customFormat="1" ht="22.5">
      <c r="A241" s="2302" t="s">
        <v>8015</v>
      </c>
      <c r="B241" s="2355" t="s">
        <v>8016</v>
      </c>
      <c r="C241" s="2356">
        <v>11</v>
      </c>
      <c r="D241" s="2305">
        <v>112</v>
      </c>
      <c r="E241" s="2305">
        <v>2</v>
      </c>
      <c r="F241" s="2306">
        <v>107</v>
      </c>
      <c r="G241" s="2306">
        <f t="shared" si="17"/>
        <v>13</v>
      </c>
      <c r="H241" s="2306">
        <f t="shared" si="18"/>
        <v>219</v>
      </c>
      <c r="I241" s="2653"/>
      <c r="J241" s="2654"/>
    </row>
    <row r="242" spans="1:10" s="2296" customFormat="1" ht="22.5">
      <c r="A242" s="2302" t="s">
        <v>8017</v>
      </c>
      <c r="B242" s="2355" t="s">
        <v>8018</v>
      </c>
      <c r="C242" s="2356">
        <v>42</v>
      </c>
      <c r="D242" s="2305">
        <v>136</v>
      </c>
      <c r="E242" s="2305">
        <v>24</v>
      </c>
      <c r="F242" s="2306">
        <v>165</v>
      </c>
      <c r="G242" s="2306">
        <f t="shared" si="17"/>
        <v>66</v>
      </c>
      <c r="H242" s="2306">
        <f t="shared" si="18"/>
        <v>301</v>
      </c>
      <c r="I242" s="2653"/>
      <c r="J242" s="2654"/>
    </row>
    <row r="243" spans="1:10" s="2296" customFormat="1" ht="22.5">
      <c r="A243" s="2302" t="s">
        <v>8019</v>
      </c>
      <c r="B243" s="2355" t="s">
        <v>8020</v>
      </c>
      <c r="C243" s="2356">
        <v>17</v>
      </c>
      <c r="D243" s="2305">
        <v>116</v>
      </c>
      <c r="E243" s="2305">
        <v>2</v>
      </c>
      <c r="F243" s="2306">
        <v>112</v>
      </c>
      <c r="G243" s="2306">
        <f t="shared" si="17"/>
        <v>19</v>
      </c>
      <c r="H243" s="2306">
        <f t="shared" si="18"/>
        <v>228</v>
      </c>
      <c r="I243" s="2653"/>
      <c r="J243" s="2654"/>
    </row>
    <row r="244" spans="1:10" s="2296" customFormat="1" ht="22.5">
      <c r="A244" s="2302" t="s">
        <v>8021</v>
      </c>
      <c r="B244" s="2355" t="s">
        <v>8022</v>
      </c>
      <c r="C244" s="2356">
        <v>42</v>
      </c>
      <c r="D244" s="2305">
        <v>134</v>
      </c>
      <c r="E244" s="2305">
        <v>28</v>
      </c>
      <c r="F244" s="2306">
        <v>232</v>
      </c>
      <c r="G244" s="2306">
        <f t="shared" si="17"/>
        <v>70</v>
      </c>
      <c r="H244" s="2306">
        <f t="shared" si="18"/>
        <v>366</v>
      </c>
      <c r="I244" s="2653"/>
      <c r="J244" s="2654"/>
    </row>
    <row r="245" spans="1:10" s="2296" customFormat="1" ht="22.5">
      <c r="A245" s="2302" t="s">
        <v>8023</v>
      </c>
      <c r="B245" s="2355" t="s">
        <v>8024</v>
      </c>
      <c r="C245" s="2356">
        <v>1140</v>
      </c>
      <c r="D245" s="2305">
        <v>1009</v>
      </c>
      <c r="E245" s="2305">
        <v>691</v>
      </c>
      <c r="F245" s="2306">
        <v>630</v>
      </c>
      <c r="G245" s="2306">
        <f t="shared" si="17"/>
        <v>1831</v>
      </c>
      <c r="H245" s="2306">
        <f t="shared" si="18"/>
        <v>1639</v>
      </c>
      <c r="I245" s="2653"/>
      <c r="J245" s="2654"/>
    </row>
    <row r="246" spans="1:10" s="2296" customFormat="1" ht="22.5">
      <c r="A246" s="2302" t="s">
        <v>8025</v>
      </c>
      <c r="B246" s="2355" t="s">
        <v>8026</v>
      </c>
      <c r="C246" s="2356">
        <v>74</v>
      </c>
      <c r="D246" s="2305">
        <v>171</v>
      </c>
      <c r="E246" s="2305">
        <v>43</v>
      </c>
      <c r="F246" s="2306">
        <v>124</v>
      </c>
      <c r="G246" s="2306">
        <f t="shared" si="17"/>
        <v>117</v>
      </c>
      <c r="H246" s="2306">
        <f t="shared" si="18"/>
        <v>295</v>
      </c>
      <c r="I246" s="2653"/>
      <c r="J246" s="2654"/>
    </row>
    <row r="247" spans="1:10" s="2296" customFormat="1" ht="22.5">
      <c r="A247" s="2302" t="s">
        <v>8027</v>
      </c>
      <c r="B247" s="2355" t="s">
        <v>8028</v>
      </c>
      <c r="C247" s="2356">
        <v>105</v>
      </c>
      <c r="D247" s="2305">
        <v>213</v>
      </c>
      <c r="E247" s="2305">
        <v>14</v>
      </c>
      <c r="F247" s="2306">
        <v>103</v>
      </c>
      <c r="G247" s="2306">
        <f t="shared" si="17"/>
        <v>119</v>
      </c>
      <c r="H247" s="2306">
        <f t="shared" si="18"/>
        <v>316</v>
      </c>
      <c r="I247" s="2653"/>
      <c r="J247" s="2654"/>
    </row>
    <row r="248" spans="1:10" s="2296" customFormat="1" ht="22.5">
      <c r="A248" s="2302" t="s">
        <v>8029</v>
      </c>
      <c r="B248" s="2355" t="s">
        <v>8030</v>
      </c>
      <c r="C248" s="2356">
        <v>92</v>
      </c>
      <c r="D248" s="2305">
        <v>93</v>
      </c>
      <c r="E248" s="2305">
        <v>10</v>
      </c>
      <c r="F248" s="2306">
        <v>40</v>
      </c>
      <c r="G248" s="2306">
        <f t="shared" si="17"/>
        <v>102</v>
      </c>
      <c r="H248" s="2306">
        <f t="shared" si="18"/>
        <v>133</v>
      </c>
      <c r="I248" s="2653"/>
      <c r="J248" s="2654"/>
    </row>
    <row r="249" spans="1:10" s="2296" customFormat="1" ht="11.25">
      <c r="A249" s="2327" t="s">
        <v>8031</v>
      </c>
      <c r="B249" s="2328" t="s">
        <v>8032</v>
      </c>
      <c r="C249" s="2364">
        <v>0</v>
      </c>
      <c r="D249" s="2305">
        <v>10</v>
      </c>
      <c r="E249" s="2305">
        <v>0</v>
      </c>
      <c r="F249" s="2306">
        <v>18</v>
      </c>
      <c r="G249" s="2306">
        <f t="shared" si="17"/>
        <v>0</v>
      </c>
      <c r="H249" s="2306">
        <f t="shared" si="18"/>
        <v>28</v>
      </c>
      <c r="I249" s="2653"/>
      <c r="J249" s="2654"/>
    </row>
    <row r="250" spans="1:10" s="2296" customFormat="1" ht="33.75">
      <c r="A250" s="2302" t="s">
        <v>8033</v>
      </c>
      <c r="B250" s="2355" t="s">
        <v>8034</v>
      </c>
      <c r="C250" s="2356">
        <v>19</v>
      </c>
      <c r="D250" s="2305">
        <v>32</v>
      </c>
      <c r="E250" s="2305">
        <v>50</v>
      </c>
      <c r="F250" s="2306">
        <v>49</v>
      </c>
      <c r="G250" s="2306">
        <f t="shared" si="17"/>
        <v>69</v>
      </c>
      <c r="H250" s="2306">
        <f t="shared" si="18"/>
        <v>81</v>
      </c>
      <c r="I250" s="2653"/>
      <c r="J250" s="2654"/>
    </row>
    <row r="251" spans="1:10" s="2296" customFormat="1" ht="22.5">
      <c r="A251" s="2302" t="s">
        <v>8035</v>
      </c>
      <c r="B251" s="2355" t="s">
        <v>8036</v>
      </c>
      <c r="C251" s="2356">
        <v>150</v>
      </c>
      <c r="D251" s="2305">
        <v>140</v>
      </c>
      <c r="E251" s="2305">
        <v>13</v>
      </c>
      <c r="F251" s="2306">
        <v>26</v>
      </c>
      <c r="G251" s="2306">
        <f t="shared" si="17"/>
        <v>163</v>
      </c>
      <c r="H251" s="2306">
        <f t="shared" si="18"/>
        <v>166</v>
      </c>
      <c r="I251" s="2653"/>
      <c r="J251" s="2654"/>
    </row>
    <row r="252" spans="1:10" s="2296" customFormat="1" ht="22.5">
      <c r="A252" s="2302" t="s">
        <v>8037</v>
      </c>
      <c r="B252" s="2355" t="s">
        <v>8038</v>
      </c>
      <c r="C252" s="2356">
        <v>524</v>
      </c>
      <c r="D252" s="2305">
        <v>474</v>
      </c>
      <c r="E252" s="2305">
        <v>91</v>
      </c>
      <c r="F252" s="2306">
        <v>10</v>
      </c>
      <c r="G252" s="2306">
        <f t="shared" si="17"/>
        <v>615</v>
      </c>
      <c r="H252" s="2306">
        <f t="shared" si="18"/>
        <v>484</v>
      </c>
      <c r="I252" s="2653"/>
      <c r="J252" s="2654"/>
    </row>
    <row r="253" spans="1:10" s="2296" customFormat="1" ht="22.5">
      <c r="A253" s="2302" t="s">
        <v>8039</v>
      </c>
      <c r="B253" s="2355" t="s">
        <v>8040</v>
      </c>
      <c r="C253" s="2356">
        <v>651</v>
      </c>
      <c r="D253" s="2305">
        <v>609</v>
      </c>
      <c r="E253" s="2305">
        <v>207</v>
      </c>
      <c r="F253" s="2306">
        <v>10</v>
      </c>
      <c r="G253" s="2306">
        <f t="shared" si="17"/>
        <v>858</v>
      </c>
      <c r="H253" s="2306">
        <f t="shared" si="18"/>
        <v>619</v>
      </c>
      <c r="I253" s="2653"/>
      <c r="J253" s="2654"/>
    </row>
    <row r="254" spans="1:10" s="2296" customFormat="1" ht="22.5">
      <c r="A254" s="2302" t="s">
        <v>8041</v>
      </c>
      <c r="B254" s="2355" t="s">
        <v>8042</v>
      </c>
      <c r="C254" s="2356">
        <v>0</v>
      </c>
      <c r="D254" s="2305">
        <v>100</v>
      </c>
      <c r="E254" s="2305">
        <v>1</v>
      </c>
      <c r="F254" s="2306">
        <v>154</v>
      </c>
      <c r="G254" s="2306">
        <f t="shared" si="17"/>
        <v>1</v>
      </c>
      <c r="H254" s="2306">
        <f t="shared" si="18"/>
        <v>254</v>
      </c>
      <c r="I254" s="2653"/>
      <c r="J254" s="2654"/>
    </row>
    <row r="255" spans="1:10" s="2296" customFormat="1" ht="33.75">
      <c r="A255" s="2302" t="s">
        <v>2289</v>
      </c>
      <c r="B255" s="2355" t="s">
        <v>2290</v>
      </c>
      <c r="C255" s="2356">
        <v>460</v>
      </c>
      <c r="D255" s="2305">
        <v>40</v>
      </c>
      <c r="E255" s="2305">
        <v>293</v>
      </c>
      <c r="F255" s="2306">
        <v>18</v>
      </c>
      <c r="G255" s="2306">
        <f t="shared" si="17"/>
        <v>753</v>
      </c>
      <c r="H255" s="2306">
        <f t="shared" si="18"/>
        <v>58</v>
      </c>
      <c r="I255" s="2653"/>
      <c r="J255" s="2654"/>
    </row>
    <row r="256" spans="1:10" s="2296" customFormat="1" ht="11.25">
      <c r="A256" s="2294" t="s">
        <v>8043</v>
      </c>
      <c r="B256" s="2294"/>
      <c r="C256" s="2295"/>
      <c r="D256" s="2344"/>
      <c r="E256" s="2344"/>
      <c r="F256" s="2344"/>
      <c r="G256" s="2344"/>
      <c r="H256" s="2344"/>
      <c r="I256" s="2653"/>
      <c r="J256" s="2654"/>
    </row>
    <row r="257" spans="1:10" s="2406" customFormat="1" ht="11.25">
      <c r="A257" s="2645" t="s">
        <v>7696</v>
      </c>
      <c r="B257" s="2648"/>
      <c r="C257" s="2649">
        <v>19700</v>
      </c>
      <c r="D257" s="2646">
        <v>20000</v>
      </c>
      <c r="E257" s="2646">
        <v>9750</v>
      </c>
      <c r="F257" s="2298">
        <v>10000</v>
      </c>
      <c r="G257" s="2298">
        <f>C257+E257</f>
        <v>29450</v>
      </c>
      <c r="H257" s="2298">
        <f>D257+F257</f>
        <v>30000</v>
      </c>
      <c r="I257" s="2653"/>
      <c r="J257" s="2654"/>
    </row>
    <row r="258" spans="1:10" s="2296" customFormat="1" ht="11.25">
      <c r="A258" s="2299" t="s">
        <v>7697</v>
      </c>
      <c r="B258" s="2300"/>
      <c r="C258" s="2346">
        <f>SUM(C259:C363)</f>
        <v>61866</v>
      </c>
      <c r="D258" s="2346">
        <f t="shared" ref="D258:H258" si="19">SUM(D259:D363)</f>
        <v>62985</v>
      </c>
      <c r="E258" s="2346">
        <f t="shared" si="19"/>
        <v>29585</v>
      </c>
      <c r="F258" s="2346">
        <f t="shared" si="19"/>
        <v>30729</v>
      </c>
      <c r="G258" s="2346">
        <f>SUM(G259:G363)</f>
        <v>91451</v>
      </c>
      <c r="H258" s="2346">
        <f t="shared" si="19"/>
        <v>93714</v>
      </c>
      <c r="I258" s="2653"/>
      <c r="J258" s="2654"/>
    </row>
    <row r="259" spans="1:10" s="2296" customFormat="1" ht="11.25">
      <c r="A259" s="2365" t="s">
        <v>8044</v>
      </c>
      <c r="B259" s="2355" t="s">
        <v>8045</v>
      </c>
      <c r="C259" s="2356">
        <v>8</v>
      </c>
      <c r="D259" s="2305">
        <v>1</v>
      </c>
      <c r="E259" s="2305">
        <v>3841</v>
      </c>
      <c r="F259" s="2306">
        <v>3328</v>
      </c>
      <c r="G259" s="2306">
        <f t="shared" ref="G259:G290" si="20">C259+E259</f>
        <v>3849</v>
      </c>
      <c r="H259" s="2306">
        <f t="shared" ref="H259:H290" si="21">D259+F259</f>
        <v>3329</v>
      </c>
      <c r="I259" s="2653"/>
      <c r="J259" s="2654"/>
    </row>
    <row r="260" spans="1:10" s="2296" customFormat="1" ht="11.25">
      <c r="A260" s="2366">
        <v>56001001</v>
      </c>
      <c r="B260" s="2350" t="s">
        <v>8046</v>
      </c>
      <c r="C260" s="2351">
        <v>8644</v>
      </c>
      <c r="D260" s="2305">
        <v>8595</v>
      </c>
      <c r="E260" s="2305">
        <v>2160</v>
      </c>
      <c r="F260" s="2306">
        <v>2128</v>
      </c>
      <c r="G260" s="2306">
        <f t="shared" si="20"/>
        <v>10804</v>
      </c>
      <c r="H260" s="2306">
        <f t="shared" si="21"/>
        <v>10723</v>
      </c>
      <c r="I260" s="2653"/>
      <c r="J260" s="2654"/>
    </row>
    <row r="261" spans="1:10" s="2296" customFormat="1" ht="22.5">
      <c r="A261" s="2365" t="s">
        <v>8047</v>
      </c>
      <c r="B261" s="2355" t="s">
        <v>8048</v>
      </c>
      <c r="C261" s="2356">
        <v>6</v>
      </c>
      <c r="D261" s="2305">
        <v>0</v>
      </c>
      <c r="E261" s="2305">
        <v>367</v>
      </c>
      <c r="F261" s="2306">
        <v>471</v>
      </c>
      <c r="G261" s="2306">
        <f t="shared" si="20"/>
        <v>373</v>
      </c>
      <c r="H261" s="2306">
        <f t="shared" si="21"/>
        <v>471</v>
      </c>
      <c r="I261" s="2653"/>
      <c r="J261" s="2654"/>
    </row>
    <row r="262" spans="1:10" s="2296" customFormat="1" ht="22.5">
      <c r="A262" s="2366">
        <v>56007001</v>
      </c>
      <c r="B262" s="2350" t="s">
        <v>8049</v>
      </c>
      <c r="C262" s="2351">
        <v>521</v>
      </c>
      <c r="D262" s="2305">
        <v>624</v>
      </c>
      <c r="E262" s="2305">
        <v>111</v>
      </c>
      <c r="F262" s="2306">
        <v>115</v>
      </c>
      <c r="G262" s="2306">
        <f t="shared" si="20"/>
        <v>632</v>
      </c>
      <c r="H262" s="2306">
        <f t="shared" si="21"/>
        <v>739</v>
      </c>
      <c r="I262" s="2653"/>
      <c r="J262" s="2654"/>
    </row>
    <row r="263" spans="1:10" s="2296" customFormat="1" ht="11.25">
      <c r="A263" s="2366">
        <v>56001002</v>
      </c>
      <c r="B263" s="2350" t="s">
        <v>8050</v>
      </c>
      <c r="C263" s="2351">
        <v>8899</v>
      </c>
      <c r="D263" s="2305">
        <v>8832</v>
      </c>
      <c r="E263" s="2305">
        <v>1976</v>
      </c>
      <c r="F263" s="2306">
        <v>1925</v>
      </c>
      <c r="G263" s="2306">
        <f t="shared" si="20"/>
        <v>10875</v>
      </c>
      <c r="H263" s="2306">
        <f t="shared" si="21"/>
        <v>10757</v>
      </c>
      <c r="I263" s="2653"/>
      <c r="J263" s="2654"/>
    </row>
    <row r="264" spans="1:10" s="2296" customFormat="1" ht="11.25">
      <c r="A264" s="2365" t="s">
        <v>8051</v>
      </c>
      <c r="B264" s="2355" t="s">
        <v>8052</v>
      </c>
      <c r="C264" s="2356">
        <v>0</v>
      </c>
      <c r="D264" s="2305">
        <v>0</v>
      </c>
      <c r="E264" s="2305">
        <v>16</v>
      </c>
      <c r="F264" s="2306">
        <v>27</v>
      </c>
      <c r="G264" s="2306">
        <f t="shared" si="20"/>
        <v>16</v>
      </c>
      <c r="H264" s="2306">
        <f t="shared" si="21"/>
        <v>27</v>
      </c>
      <c r="I264" s="2653"/>
      <c r="J264" s="2654"/>
    </row>
    <row r="265" spans="1:10" s="2296" customFormat="1" ht="11.25">
      <c r="A265" s="2366">
        <v>56013001</v>
      </c>
      <c r="B265" s="2350" t="s">
        <v>8053</v>
      </c>
      <c r="C265" s="2351">
        <v>32</v>
      </c>
      <c r="D265" s="2305">
        <v>131</v>
      </c>
      <c r="E265" s="2305">
        <v>0</v>
      </c>
      <c r="F265" s="2306">
        <v>0</v>
      </c>
      <c r="G265" s="2306">
        <f t="shared" si="20"/>
        <v>32</v>
      </c>
      <c r="H265" s="2306">
        <f t="shared" si="21"/>
        <v>131</v>
      </c>
      <c r="I265" s="2653"/>
      <c r="J265" s="2654"/>
    </row>
    <row r="266" spans="1:10" s="2296" customFormat="1" ht="22.5">
      <c r="A266" s="2366" t="s">
        <v>8054</v>
      </c>
      <c r="B266" s="2350" t="s">
        <v>8055</v>
      </c>
      <c r="C266" s="2351">
        <v>0</v>
      </c>
      <c r="D266" s="2305">
        <v>0</v>
      </c>
      <c r="E266" s="2305">
        <v>0</v>
      </c>
      <c r="F266" s="2306">
        <v>11</v>
      </c>
      <c r="G266" s="2306">
        <f t="shared" si="20"/>
        <v>0</v>
      </c>
      <c r="H266" s="2306">
        <f t="shared" si="21"/>
        <v>11</v>
      </c>
      <c r="I266" s="2653"/>
      <c r="J266" s="2654"/>
    </row>
    <row r="267" spans="1:10" s="2296" customFormat="1" ht="33.75">
      <c r="A267" s="2366" t="s">
        <v>8056</v>
      </c>
      <c r="B267" s="2350" t="s">
        <v>8057</v>
      </c>
      <c r="C267" s="2351">
        <v>0</v>
      </c>
      <c r="D267" s="2305">
        <v>0</v>
      </c>
      <c r="E267" s="2305">
        <v>0</v>
      </c>
      <c r="F267" s="2306">
        <v>11</v>
      </c>
      <c r="G267" s="2306">
        <f t="shared" si="20"/>
        <v>0</v>
      </c>
      <c r="H267" s="2306">
        <f t="shared" si="21"/>
        <v>11</v>
      </c>
      <c r="I267" s="2653"/>
      <c r="J267" s="2654"/>
    </row>
    <row r="268" spans="1:10" s="2296" customFormat="1" ht="22.5">
      <c r="A268" s="2366">
        <v>56010001</v>
      </c>
      <c r="B268" s="2350" t="s">
        <v>8058</v>
      </c>
      <c r="C268" s="2351">
        <v>0</v>
      </c>
      <c r="D268" s="2305">
        <v>10</v>
      </c>
      <c r="E268" s="2305">
        <v>0</v>
      </c>
      <c r="F268" s="2306">
        <v>1</v>
      </c>
      <c r="G268" s="2306">
        <f t="shared" si="20"/>
        <v>0</v>
      </c>
      <c r="H268" s="2306">
        <f t="shared" si="21"/>
        <v>11</v>
      </c>
      <c r="I268" s="2653"/>
      <c r="J268" s="2654"/>
    </row>
    <row r="269" spans="1:10" s="2296" customFormat="1" ht="33.75">
      <c r="A269" s="2366">
        <v>56010011</v>
      </c>
      <c r="B269" s="2350" t="s">
        <v>8059</v>
      </c>
      <c r="C269" s="2351">
        <v>0</v>
      </c>
      <c r="D269" s="2305">
        <v>10</v>
      </c>
      <c r="E269" s="2305">
        <v>0</v>
      </c>
      <c r="F269" s="2306">
        <v>1</v>
      </c>
      <c r="G269" s="2306">
        <f t="shared" si="20"/>
        <v>0</v>
      </c>
      <c r="H269" s="2306">
        <f t="shared" si="21"/>
        <v>11</v>
      </c>
      <c r="I269" s="2653"/>
      <c r="J269" s="2654"/>
    </row>
    <row r="270" spans="1:10" s="2296" customFormat="1" ht="22.5">
      <c r="A270" s="2366">
        <v>56010012</v>
      </c>
      <c r="B270" s="2350" t="s">
        <v>8060</v>
      </c>
      <c r="C270" s="2351">
        <v>0</v>
      </c>
      <c r="D270" s="2305">
        <v>11</v>
      </c>
      <c r="E270" s="2305">
        <v>0</v>
      </c>
      <c r="F270" s="2306">
        <v>0</v>
      </c>
      <c r="G270" s="2306">
        <f t="shared" si="20"/>
        <v>0</v>
      </c>
      <c r="H270" s="2306">
        <f t="shared" si="21"/>
        <v>11</v>
      </c>
      <c r="I270" s="2653"/>
      <c r="J270" s="2654"/>
    </row>
    <row r="271" spans="1:10" s="2296" customFormat="1" ht="22.5">
      <c r="A271" s="2365" t="s">
        <v>8061</v>
      </c>
      <c r="B271" s="2355" t="s">
        <v>8062</v>
      </c>
      <c r="C271" s="2356">
        <v>0</v>
      </c>
      <c r="D271" s="2305">
        <v>0</v>
      </c>
      <c r="E271" s="2305">
        <v>6</v>
      </c>
      <c r="F271" s="2306">
        <v>14</v>
      </c>
      <c r="G271" s="2306">
        <f t="shared" si="20"/>
        <v>6</v>
      </c>
      <c r="H271" s="2306">
        <f t="shared" si="21"/>
        <v>14</v>
      </c>
      <c r="I271" s="2653"/>
      <c r="J271" s="2654"/>
    </row>
    <row r="272" spans="1:10" s="2296" customFormat="1" ht="22.5">
      <c r="A272" s="2366">
        <v>56013011</v>
      </c>
      <c r="B272" s="2350" t="s">
        <v>8063</v>
      </c>
      <c r="C272" s="2351">
        <v>20</v>
      </c>
      <c r="D272" s="2305">
        <v>32</v>
      </c>
      <c r="E272" s="2305">
        <v>0</v>
      </c>
      <c r="F272" s="2306">
        <v>0</v>
      </c>
      <c r="G272" s="2306">
        <f t="shared" si="20"/>
        <v>20</v>
      </c>
      <c r="H272" s="2306">
        <f t="shared" si="21"/>
        <v>32</v>
      </c>
      <c r="I272" s="2653"/>
      <c r="J272" s="2654"/>
    </row>
    <row r="273" spans="1:10" s="2296" customFormat="1" ht="11.25">
      <c r="A273" s="2366">
        <v>56013012</v>
      </c>
      <c r="B273" s="2350" t="s">
        <v>8064</v>
      </c>
      <c r="C273" s="2351">
        <v>52</v>
      </c>
      <c r="D273" s="2305">
        <v>62</v>
      </c>
      <c r="E273" s="2305">
        <v>0</v>
      </c>
      <c r="F273" s="2306">
        <v>0</v>
      </c>
      <c r="G273" s="2306">
        <f t="shared" si="20"/>
        <v>52</v>
      </c>
      <c r="H273" s="2306">
        <f t="shared" si="21"/>
        <v>62</v>
      </c>
      <c r="I273" s="2653"/>
      <c r="J273" s="2654"/>
    </row>
    <row r="274" spans="1:10" s="2296" customFormat="1" ht="22.5">
      <c r="A274" s="2367" t="s">
        <v>8065</v>
      </c>
      <c r="B274" s="2368" t="s">
        <v>8066</v>
      </c>
      <c r="C274" s="2369">
        <v>0</v>
      </c>
      <c r="D274" s="2305">
        <v>0</v>
      </c>
      <c r="E274" s="2305">
        <v>0</v>
      </c>
      <c r="F274" s="2306">
        <v>11</v>
      </c>
      <c r="G274" s="2306">
        <f t="shared" si="20"/>
        <v>0</v>
      </c>
      <c r="H274" s="2306">
        <f t="shared" si="21"/>
        <v>11</v>
      </c>
      <c r="I274" s="2653"/>
      <c r="J274" s="2654"/>
    </row>
    <row r="275" spans="1:10" s="2296" customFormat="1" ht="22.5">
      <c r="A275" s="2365" t="s">
        <v>8067</v>
      </c>
      <c r="B275" s="2355" t="s">
        <v>8068</v>
      </c>
      <c r="C275" s="2356">
        <v>0</v>
      </c>
      <c r="D275" s="2305">
        <v>0</v>
      </c>
      <c r="E275" s="2305">
        <v>3</v>
      </c>
      <c r="F275" s="2306">
        <v>13</v>
      </c>
      <c r="G275" s="2306">
        <f t="shared" si="20"/>
        <v>3</v>
      </c>
      <c r="H275" s="2306">
        <f t="shared" si="21"/>
        <v>13</v>
      </c>
      <c r="I275" s="2653"/>
      <c r="J275" s="2654"/>
    </row>
    <row r="276" spans="1:10" s="2296" customFormat="1" ht="22.5">
      <c r="A276" s="2366">
        <v>56016041</v>
      </c>
      <c r="B276" s="2350" t="s">
        <v>8069</v>
      </c>
      <c r="C276" s="2351">
        <v>49</v>
      </c>
      <c r="D276" s="2305">
        <v>61</v>
      </c>
      <c r="E276" s="2305">
        <v>0</v>
      </c>
      <c r="F276" s="2306">
        <v>0</v>
      </c>
      <c r="G276" s="2306">
        <f t="shared" si="20"/>
        <v>49</v>
      </c>
      <c r="H276" s="2306">
        <f t="shared" si="21"/>
        <v>61</v>
      </c>
      <c r="I276" s="2653"/>
      <c r="J276" s="2654"/>
    </row>
    <row r="277" spans="1:10" s="2296" customFormat="1" ht="33.75">
      <c r="A277" s="2365" t="s">
        <v>8070</v>
      </c>
      <c r="B277" s="2355" t="s">
        <v>8071</v>
      </c>
      <c r="C277" s="2356">
        <v>0</v>
      </c>
      <c r="D277" s="2305">
        <v>0</v>
      </c>
      <c r="E277" s="2305">
        <v>0</v>
      </c>
      <c r="F277" s="2306">
        <v>11</v>
      </c>
      <c r="G277" s="2306">
        <f t="shared" si="20"/>
        <v>0</v>
      </c>
      <c r="H277" s="2306">
        <f t="shared" si="21"/>
        <v>11</v>
      </c>
      <c r="I277" s="2653"/>
      <c r="J277" s="2654"/>
    </row>
    <row r="278" spans="1:10" s="2296" customFormat="1" ht="33.75">
      <c r="A278" s="2366">
        <v>56016051</v>
      </c>
      <c r="B278" s="2350" t="s">
        <v>8072</v>
      </c>
      <c r="C278" s="2351">
        <v>7</v>
      </c>
      <c r="D278" s="2305">
        <v>18</v>
      </c>
      <c r="E278" s="2305">
        <v>0</v>
      </c>
      <c r="F278" s="2306">
        <v>0</v>
      </c>
      <c r="G278" s="2306">
        <f t="shared" si="20"/>
        <v>7</v>
      </c>
      <c r="H278" s="2306">
        <f t="shared" si="21"/>
        <v>18</v>
      </c>
      <c r="I278" s="2653"/>
      <c r="J278" s="2654"/>
    </row>
    <row r="279" spans="1:10" s="2296" customFormat="1" ht="22.5">
      <c r="A279" s="2366">
        <v>56016052</v>
      </c>
      <c r="B279" s="2350" t="s">
        <v>8073</v>
      </c>
      <c r="C279" s="2351">
        <v>56</v>
      </c>
      <c r="D279" s="2305">
        <v>69</v>
      </c>
      <c r="E279" s="2305">
        <v>0</v>
      </c>
      <c r="F279" s="2306">
        <v>0</v>
      </c>
      <c r="G279" s="2306">
        <f t="shared" si="20"/>
        <v>56</v>
      </c>
      <c r="H279" s="2306">
        <f t="shared" si="21"/>
        <v>69</v>
      </c>
      <c r="I279" s="2653"/>
      <c r="J279" s="2654"/>
    </row>
    <row r="280" spans="1:10" s="2296" customFormat="1" ht="11.25">
      <c r="A280" s="2370" t="s">
        <v>8074</v>
      </c>
      <c r="B280" s="2371" t="s">
        <v>8075</v>
      </c>
      <c r="C280" s="2372">
        <v>0</v>
      </c>
      <c r="D280" s="2305">
        <v>0</v>
      </c>
      <c r="E280" s="2305">
        <v>50</v>
      </c>
      <c r="F280" s="2306">
        <v>59</v>
      </c>
      <c r="G280" s="2306">
        <f t="shared" si="20"/>
        <v>50</v>
      </c>
      <c r="H280" s="2306">
        <f t="shared" si="21"/>
        <v>59</v>
      </c>
      <c r="I280" s="2653"/>
      <c r="J280" s="2654"/>
    </row>
    <row r="281" spans="1:10" s="2296" customFormat="1" ht="22.5">
      <c r="A281" s="2373">
        <v>56022001</v>
      </c>
      <c r="B281" s="2374" t="s">
        <v>8076</v>
      </c>
      <c r="C281" s="2375">
        <v>1095</v>
      </c>
      <c r="D281" s="2305">
        <v>1066</v>
      </c>
      <c r="E281" s="2305">
        <v>341</v>
      </c>
      <c r="F281" s="2306">
        <v>337</v>
      </c>
      <c r="G281" s="2306">
        <f t="shared" si="20"/>
        <v>1436</v>
      </c>
      <c r="H281" s="2306">
        <f t="shared" si="21"/>
        <v>1403</v>
      </c>
      <c r="I281" s="2653"/>
      <c r="J281" s="2654"/>
    </row>
    <row r="282" spans="1:10" s="2296" customFormat="1" ht="11.25">
      <c r="A282" s="2365" t="s">
        <v>8077</v>
      </c>
      <c r="B282" s="2355" t="s">
        <v>8078</v>
      </c>
      <c r="C282" s="2356">
        <v>0</v>
      </c>
      <c r="D282" s="2305">
        <v>0</v>
      </c>
      <c r="E282" s="2305">
        <v>44</v>
      </c>
      <c r="F282" s="2306">
        <v>55</v>
      </c>
      <c r="G282" s="2306">
        <f t="shared" si="20"/>
        <v>44</v>
      </c>
      <c r="H282" s="2306">
        <f t="shared" si="21"/>
        <v>55</v>
      </c>
      <c r="I282" s="2653"/>
      <c r="J282" s="2654"/>
    </row>
    <row r="283" spans="1:10" s="2296" customFormat="1" ht="22.5">
      <c r="A283" s="2366">
        <v>56022011</v>
      </c>
      <c r="B283" s="2350" t="s">
        <v>8079</v>
      </c>
      <c r="C283" s="2351">
        <v>294</v>
      </c>
      <c r="D283" s="2305">
        <v>302</v>
      </c>
      <c r="E283" s="2305">
        <v>1</v>
      </c>
      <c r="F283" s="2306">
        <v>1</v>
      </c>
      <c r="G283" s="2306">
        <f t="shared" si="20"/>
        <v>295</v>
      </c>
      <c r="H283" s="2306">
        <f t="shared" si="21"/>
        <v>303</v>
      </c>
      <c r="I283" s="2653"/>
      <c r="J283" s="2654"/>
    </row>
    <row r="284" spans="1:10" s="2296" customFormat="1" ht="22.5">
      <c r="A284" s="2366" t="s">
        <v>8080</v>
      </c>
      <c r="B284" s="2374" t="s">
        <v>8081</v>
      </c>
      <c r="C284" s="2375">
        <v>0</v>
      </c>
      <c r="D284" s="2305">
        <v>0</v>
      </c>
      <c r="E284" s="2305">
        <v>0</v>
      </c>
      <c r="F284" s="2306">
        <v>11</v>
      </c>
      <c r="G284" s="2306">
        <f t="shared" si="20"/>
        <v>0</v>
      </c>
      <c r="H284" s="2306">
        <f t="shared" si="21"/>
        <v>11</v>
      </c>
      <c r="I284" s="2653"/>
      <c r="J284" s="2654"/>
    </row>
    <row r="285" spans="1:10" s="2296" customFormat="1" ht="11.25">
      <c r="A285" s="2373">
        <v>56022002</v>
      </c>
      <c r="B285" s="2374" t="s">
        <v>8082</v>
      </c>
      <c r="C285" s="2375">
        <v>1111</v>
      </c>
      <c r="D285" s="2305">
        <v>1085</v>
      </c>
      <c r="E285" s="2305">
        <v>341</v>
      </c>
      <c r="F285" s="2306">
        <v>337</v>
      </c>
      <c r="G285" s="2306">
        <f t="shared" si="20"/>
        <v>1452</v>
      </c>
      <c r="H285" s="2306">
        <f t="shared" si="21"/>
        <v>1422</v>
      </c>
      <c r="I285" s="2653"/>
      <c r="J285" s="2654"/>
    </row>
    <row r="286" spans="1:10" s="2296" customFormat="1" ht="22.5">
      <c r="A286" s="2365" t="s">
        <v>8083</v>
      </c>
      <c r="B286" s="2355" t="s">
        <v>8084</v>
      </c>
      <c r="C286" s="2356">
        <v>0</v>
      </c>
      <c r="D286" s="2305">
        <v>0</v>
      </c>
      <c r="E286" s="2305">
        <v>5</v>
      </c>
      <c r="F286" s="2306">
        <v>16</v>
      </c>
      <c r="G286" s="2306">
        <f t="shared" si="20"/>
        <v>5</v>
      </c>
      <c r="H286" s="2306">
        <f t="shared" si="21"/>
        <v>16</v>
      </c>
      <c r="I286" s="2653"/>
      <c r="J286" s="2654"/>
    </row>
    <row r="287" spans="1:10" s="2296" customFormat="1" ht="33.75">
      <c r="A287" s="2366">
        <v>56028001</v>
      </c>
      <c r="B287" s="2350" t="s">
        <v>8085</v>
      </c>
      <c r="C287" s="2351">
        <v>28</v>
      </c>
      <c r="D287" s="2305">
        <v>40</v>
      </c>
      <c r="E287" s="2305">
        <v>6</v>
      </c>
      <c r="F287" s="2306">
        <v>7</v>
      </c>
      <c r="G287" s="2306">
        <f t="shared" si="20"/>
        <v>34</v>
      </c>
      <c r="H287" s="2306">
        <f t="shared" si="21"/>
        <v>47</v>
      </c>
      <c r="I287" s="2653"/>
      <c r="J287" s="2654"/>
    </row>
    <row r="288" spans="1:10" s="2296" customFormat="1" ht="22.5">
      <c r="A288" s="2365" t="s">
        <v>8086</v>
      </c>
      <c r="B288" s="2355" t="s">
        <v>8087</v>
      </c>
      <c r="C288" s="2356">
        <v>0</v>
      </c>
      <c r="D288" s="2305">
        <v>0</v>
      </c>
      <c r="E288" s="2305">
        <v>20</v>
      </c>
      <c r="F288" s="2306">
        <v>30</v>
      </c>
      <c r="G288" s="2306">
        <f t="shared" si="20"/>
        <v>20</v>
      </c>
      <c r="H288" s="2306">
        <f t="shared" si="21"/>
        <v>30</v>
      </c>
      <c r="I288" s="2653"/>
      <c r="J288" s="2654"/>
    </row>
    <row r="289" spans="1:10" s="2296" customFormat="1" ht="33.75">
      <c r="A289" s="2366">
        <v>56028011</v>
      </c>
      <c r="B289" s="2350" t="s">
        <v>8088</v>
      </c>
      <c r="C289" s="2351">
        <v>48</v>
      </c>
      <c r="D289" s="2305">
        <v>58</v>
      </c>
      <c r="E289" s="2305">
        <v>1</v>
      </c>
      <c r="F289" s="2306">
        <v>1</v>
      </c>
      <c r="G289" s="2306">
        <f t="shared" si="20"/>
        <v>49</v>
      </c>
      <c r="H289" s="2306">
        <f t="shared" si="21"/>
        <v>59</v>
      </c>
      <c r="I289" s="2653"/>
      <c r="J289" s="2654"/>
    </row>
    <row r="290" spans="1:10" s="2296" customFormat="1" ht="22.5">
      <c r="A290" s="2366">
        <v>56028012</v>
      </c>
      <c r="B290" s="2350" t="s">
        <v>8089</v>
      </c>
      <c r="C290" s="2351">
        <v>342</v>
      </c>
      <c r="D290" s="2305">
        <v>350</v>
      </c>
      <c r="E290" s="2305">
        <v>1</v>
      </c>
      <c r="F290" s="2306">
        <v>1</v>
      </c>
      <c r="G290" s="2306">
        <f t="shared" si="20"/>
        <v>343</v>
      </c>
      <c r="H290" s="2306">
        <f t="shared" si="21"/>
        <v>351</v>
      </c>
      <c r="I290" s="2653"/>
      <c r="J290" s="2654"/>
    </row>
    <row r="291" spans="1:10" s="2296" customFormat="1" ht="33.75">
      <c r="A291" s="2366" t="s">
        <v>8090</v>
      </c>
      <c r="B291" s="2350" t="s">
        <v>8091</v>
      </c>
      <c r="C291" s="2351">
        <v>0</v>
      </c>
      <c r="D291" s="2305">
        <v>0</v>
      </c>
      <c r="E291" s="2305">
        <v>0</v>
      </c>
      <c r="F291" s="2306">
        <v>10</v>
      </c>
      <c r="G291" s="2306">
        <f t="shared" ref="G291:G322" si="22">C291+E291</f>
        <v>0</v>
      </c>
      <c r="H291" s="2306">
        <f t="shared" ref="H291:H322" si="23">D291+F291</f>
        <v>10</v>
      </c>
      <c r="I291" s="2653"/>
      <c r="J291" s="2654"/>
    </row>
    <row r="292" spans="1:10" s="2296" customFormat="1" ht="11.25">
      <c r="A292" s="2365" t="s">
        <v>8092</v>
      </c>
      <c r="B292" s="2355" t="s">
        <v>8093</v>
      </c>
      <c r="C292" s="2356">
        <v>562</v>
      </c>
      <c r="D292" s="2305">
        <v>557</v>
      </c>
      <c r="E292" s="2305">
        <v>361</v>
      </c>
      <c r="F292" s="2306">
        <v>353</v>
      </c>
      <c r="G292" s="2306">
        <f t="shared" si="22"/>
        <v>923</v>
      </c>
      <c r="H292" s="2306">
        <f t="shared" si="23"/>
        <v>910</v>
      </c>
      <c r="I292" s="2653"/>
      <c r="J292" s="2654"/>
    </row>
    <row r="293" spans="1:10" s="2296" customFormat="1" ht="22.5">
      <c r="A293" s="2365" t="s">
        <v>8094</v>
      </c>
      <c r="B293" s="2355" t="s">
        <v>8095</v>
      </c>
      <c r="C293" s="2356">
        <v>574</v>
      </c>
      <c r="D293" s="2305">
        <v>579</v>
      </c>
      <c r="E293" s="2305">
        <v>345</v>
      </c>
      <c r="F293" s="2306">
        <v>341</v>
      </c>
      <c r="G293" s="2306">
        <f t="shared" si="22"/>
        <v>919</v>
      </c>
      <c r="H293" s="2306">
        <f t="shared" si="23"/>
        <v>920</v>
      </c>
      <c r="I293" s="2653"/>
      <c r="J293" s="2654"/>
    </row>
    <row r="294" spans="1:10" s="2296" customFormat="1" ht="11.25">
      <c r="A294" s="2365" t="s">
        <v>8096</v>
      </c>
      <c r="B294" s="2355" t="s">
        <v>8097</v>
      </c>
      <c r="C294" s="2356">
        <v>409</v>
      </c>
      <c r="D294" s="2305">
        <v>397</v>
      </c>
      <c r="E294" s="2305">
        <v>85</v>
      </c>
      <c r="F294" s="2306">
        <v>86</v>
      </c>
      <c r="G294" s="2306">
        <f t="shared" si="22"/>
        <v>494</v>
      </c>
      <c r="H294" s="2306">
        <f t="shared" si="23"/>
        <v>483</v>
      </c>
      <c r="I294" s="2653"/>
      <c r="J294" s="2654"/>
    </row>
    <row r="295" spans="1:10" s="2296" customFormat="1" ht="11.25">
      <c r="A295" s="2365" t="s">
        <v>8098</v>
      </c>
      <c r="B295" s="2355" t="s">
        <v>8099</v>
      </c>
      <c r="C295" s="2356">
        <v>62</v>
      </c>
      <c r="D295" s="2305">
        <v>70</v>
      </c>
      <c r="E295" s="2305">
        <v>33</v>
      </c>
      <c r="F295" s="2306">
        <v>37</v>
      </c>
      <c r="G295" s="2306">
        <f t="shared" si="22"/>
        <v>95</v>
      </c>
      <c r="H295" s="2306">
        <f t="shared" si="23"/>
        <v>107</v>
      </c>
      <c r="I295" s="2653"/>
      <c r="J295" s="2654"/>
    </row>
    <row r="296" spans="1:10" s="2296" customFormat="1" ht="22.5">
      <c r="A296" s="2365" t="s">
        <v>8100</v>
      </c>
      <c r="B296" s="2355" t="s">
        <v>8101</v>
      </c>
      <c r="C296" s="2356">
        <v>287</v>
      </c>
      <c r="D296" s="2305">
        <v>289</v>
      </c>
      <c r="E296" s="2305">
        <v>100</v>
      </c>
      <c r="F296" s="2306">
        <v>102</v>
      </c>
      <c r="G296" s="2306">
        <f t="shared" si="22"/>
        <v>387</v>
      </c>
      <c r="H296" s="2306">
        <f t="shared" si="23"/>
        <v>391</v>
      </c>
      <c r="I296" s="2653"/>
      <c r="J296" s="2654"/>
    </row>
    <row r="297" spans="1:10" s="2296" customFormat="1" ht="22.5">
      <c r="A297" s="2365" t="s">
        <v>8102</v>
      </c>
      <c r="B297" s="2355" t="s">
        <v>8103</v>
      </c>
      <c r="C297" s="2356">
        <v>8</v>
      </c>
      <c r="D297" s="2305">
        <v>20</v>
      </c>
      <c r="E297" s="2305">
        <v>11</v>
      </c>
      <c r="F297" s="2306">
        <v>22</v>
      </c>
      <c r="G297" s="2306">
        <f t="shared" si="22"/>
        <v>19</v>
      </c>
      <c r="H297" s="2306">
        <f t="shared" si="23"/>
        <v>42</v>
      </c>
      <c r="I297" s="2653"/>
      <c r="J297" s="2654"/>
    </row>
    <row r="298" spans="1:10" s="2296" customFormat="1" ht="22.5">
      <c r="A298" s="2365" t="s">
        <v>8104</v>
      </c>
      <c r="B298" s="2355" t="s">
        <v>8105</v>
      </c>
      <c r="C298" s="2356">
        <v>3</v>
      </c>
      <c r="D298" s="2305">
        <v>14</v>
      </c>
      <c r="E298" s="2305">
        <v>0</v>
      </c>
      <c r="F298" s="2306">
        <v>10</v>
      </c>
      <c r="G298" s="2306">
        <f t="shared" si="22"/>
        <v>3</v>
      </c>
      <c r="H298" s="2306">
        <f t="shared" si="23"/>
        <v>24</v>
      </c>
      <c r="I298" s="2653"/>
      <c r="J298" s="2654"/>
    </row>
    <row r="299" spans="1:10" s="2296" customFormat="1" ht="22.5">
      <c r="A299" s="2365" t="s">
        <v>8106</v>
      </c>
      <c r="B299" s="2355" t="s">
        <v>8107</v>
      </c>
      <c r="C299" s="2356">
        <v>6</v>
      </c>
      <c r="D299" s="2305">
        <v>17</v>
      </c>
      <c r="E299" s="2305">
        <v>7</v>
      </c>
      <c r="F299" s="2306">
        <v>19</v>
      </c>
      <c r="G299" s="2306">
        <f t="shared" si="22"/>
        <v>13</v>
      </c>
      <c r="H299" s="2306">
        <f t="shared" si="23"/>
        <v>36</v>
      </c>
      <c r="I299" s="2653"/>
      <c r="J299" s="2654"/>
    </row>
    <row r="300" spans="1:10" s="2296" customFormat="1" ht="11.25">
      <c r="A300" s="2376" t="s">
        <v>8108</v>
      </c>
      <c r="B300" s="2377" t="s">
        <v>8109</v>
      </c>
      <c r="C300" s="2378">
        <v>0</v>
      </c>
      <c r="D300" s="2305">
        <v>10</v>
      </c>
      <c r="E300" s="2305">
        <v>0</v>
      </c>
      <c r="F300" s="2306">
        <v>11</v>
      </c>
      <c r="G300" s="2306">
        <f t="shared" si="22"/>
        <v>0</v>
      </c>
      <c r="H300" s="2306">
        <f t="shared" si="23"/>
        <v>21</v>
      </c>
      <c r="I300" s="2653"/>
      <c r="J300" s="2654"/>
    </row>
    <row r="301" spans="1:10" s="2296" customFormat="1" ht="22.5">
      <c r="A301" s="2323" t="s">
        <v>8110</v>
      </c>
      <c r="B301" s="2324" t="s">
        <v>8111</v>
      </c>
      <c r="C301" s="2379">
        <v>0</v>
      </c>
      <c r="D301" s="2305">
        <v>10</v>
      </c>
      <c r="E301" s="2305">
        <v>1</v>
      </c>
      <c r="F301" s="2306">
        <v>11</v>
      </c>
      <c r="G301" s="2306">
        <f t="shared" si="22"/>
        <v>1</v>
      </c>
      <c r="H301" s="2306">
        <f t="shared" si="23"/>
        <v>21</v>
      </c>
      <c r="I301" s="2653"/>
      <c r="J301" s="2654"/>
    </row>
    <row r="302" spans="1:10" s="2296" customFormat="1" ht="11.25">
      <c r="A302" s="2365" t="s">
        <v>8112</v>
      </c>
      <c r="B302" s="2355" t="s">
        <v>8113</v>
      </c>
      <c r="C302" s="2356">
        <v>3</v>
      </c>
      <c r="D302" s="2305">
        <v>2</v>
      </c>
      <c r="E302" s="2305">
        <v>1848</v>
      </c>
      <c r="F302" s="2306">
        <v>2011</v>
      </c>
      <c r="G302" s="2306">
        <f t="shared" si="22"/>
        <v>1851</v>
      </c>
      <c r="H302" s="2306">
        <f t="shared" si="23"/>
        <v>2013</v>
      </c>
      <c r="I302" s="2653"/>
      <c r="J302" s="2654"/>
    </row>
    <row r="303" spans="1:10" s="2296" customFormat="1" ht="11.25">
      <c r="A303" s="2366">
        <v>56301001</v>
      </c>
      <c r="B303" s="2350" t="s">
        <v>8114</v>
      </c>
      <c r="C303" s="2351">
        <v>2587</v>
      </c>
      <c r="D303" s="2305">
        <v>2656</v>
      </c>
      <c r="E303" s="2305">
        <v>299</v>
      </c>
      <c r="F303" s="2306">
        <v>291</v>
      </c>
      <c r="G303" s="2306">
        <f t="shared" si="22"/>
        <v>2886</v>
      </c>
      <c r="H303" s="2306">
        <f t="shared" si="23"/>
        <v>2947</v>
      </c>
      <c r="I303" s="2653"/>
      <c r="J303" s="2654"/>
    </row>
    <row r="304" spans="1:10" s="2296" customFormat="1" ht="22.5">
      <c r="A304" s="2380" t="s">
        <v>8115</v>
      </c>
      <c r="B304" s="2381" t="s">
        <v>8116</v>
      </c>
      <c r="C304" s="2382">
        <v>1</v>
      </c>
      <c r="D304" s="2305">
        <v>1</v>
      </c>
      <c r="E304" s="2305">
        <v>1</v>
      </c>
      <c r="F304" s="2306">
        <v>102</v>
      </c>
      <c r="G304" s="2306">
        <f t="shared" si="22"/>
        <v>2</v>
      </c>
      <c r="H304" s="2306">
        <f t="shared" si="23"/>
        <v>103</v>
      </c>
      <c r="I304" s="2653"/>
      <c r="J304" s="2654"/>
    </row>
    <row r="305" spans="1:10" s="2296" customFormat="1" ht="22.5">
      <c r="A305" s="2365" t="s">
        <v>8117</v>
      </c>
      <c r="B305" s="2355" t="s">
        <v>8118</v>
      </c>
      <c r="C305" s="2356">
        <v>3</v>
      </c>
      <c r="D305" s="2305">
        <v>2</v>
      </c>
      <c r="E305" s="2305">
        <v>1215</v>
      </c>
      <c r="F305" s="2306">
        <v>1093</v>
      </c>
      <c r="G305" s="2306">
        <f t="shared" si="22"/>
        <v>1218</v>
      </c>
      <c r="H305" s="2306">
        <f t="shared" si="23"/>
        <v>1095</v>
      </c>
      <c r="I305" s="2653"/>
      <c r="J305" s="2654"/>
    </row>
    <row r="306" spans="1:10" s="2296" customFormat="1" ht="33.75">
      <c r="A306" s="2366">
        <v>56307001</v>
      </c>
      <c r="B306" s="2350" t="s">
        <v>8119</v>
      </c>
      <c r="C306" s="2351">
        <v>2159</v>
      </c>
      <c r="D306" s="2305">
        <v>2244</v>
      </c>
      <c r="E306" s="2305">
        <v>251</v>
      </c>
      <c r="F306" s="2306">
        <v>244</v>
      </c>
      <c r="G306" s="2306">
        <f t="shared" si="22"/>
        <v>2410</v>
      </c>
      <c r="H306" s="2306">
        <f t="shared" si="23"/>
        <v>2488</v>
      </c>
      <c r="I306" s="2653"/>
      <c r="J306" s="2654"/>
    </row>
    <row r="307" spans="1:10" s="2296" customFormat="1" ht="11.25">
      <c r="A307" s="2366">
        <v>56301002</v>
      </c>
      <c r="B307" s="2350" t="s">
        <v>8120</v>
      </c>
      <c r="C307" s="2351">
        <v>4500</v>
      </c>
      <c r="D307" s="2305">
        <v>4549</v>
      </c>
      <c r="E307" s="2305">
        <v>295</v>
      </c>
      <c r="F307" s="2306">
        <v>287</v>
      </c>
      <c r="G307" s="2306">
        <f t="shared" si="22"/>
        <v>4795</v>
      </c>
      <c r="H307" s="2306">
        <f t="shared" si="23"/>
        <v>4836</v>
      </c>
      <c r="I307" s="2653"/>
      <c r="J307" s="2654"/>
    </row>
    <row r="308" spans="1:10" s="2296" customFormat="1" ht="33.75">
      <c r="A308" s="2376" t="s">
        <v>8121</v>
      </c>
      <c r="B308" s="2377" t="s">
        <v>8122</v>
      </c>
      <c r="C308" s="2378">
        <v>1</v>
      </c>
      <c r="D308" s="2305">
        <v>1</v>
      </c>
      <c r="E308" s="2305">
        <v>3</v>
      </c>
      <c r="F308" s="2306">
        <v>104</v>
      </c>
      <c r="G308" s="2306">
        <f t="shared" si="22"/>
        <v>4</v>
      </c>
      <c r="H308" s="2306">
        <f t="shared" si="23"/>
        <v>105</v>
      </c>
      <c r="I308" s="2653"/>
      <c r="J308" s="2654"/>
    </row>
    <row r="309" spans="1:10" s="2296" customFormat="1" ht="11.25">
      <c r="A309" s="2365" t="s">
        <v>8123</v>
      </c>
      <c r="B309" s="2355" t="s">
        <v>8124</v>
      </c>
      <c r="C309" s="2356">
        <v>0</v>
      </c>
      <c r="D309" s="2305">
        <v>0</v>
      </c>
      <c r="E309" s="2305">
        <v>1969</v>
      </c>
      <c r="F309" s="2306">
        <v>2011</v>
      </c>
      <c r="G309" s="2306">
        <f t="shared" si="22"/>
        <v>1969</v>
      </c>
      <c r="H309" s="2306">
        <f t="shared" si="23"/>
        <v>2011</v>
      </c>
      <c r="I309" s="2653"/>
      <c r="J309" s="2654"/>
    </row>
    <row r="310" spans="1:10" s="2296" customFormat="1" ht="11.25">
      <c r="A310" s="2366">
        <v>56401001</v>
      </c>
      <c r="B310" s="2350" t="s">
        <v>8125</v>
      </c>
      <c r="C310" s="2351">
        <v>3619</v>
      </c>
      <c r="D310" s="2305">
        <v>3679</v>
      </c>
      <c r="E310" s="2305">
        <v>127</v>
      </c>
      <c r="F310" s="2306">
        <v>134</v>
      </c>
      <c r="G310" s="2306">
        <f t="shared" si="22"/>
        <v>3746</v>
      </c>
      <c r="H310" s="2306">
        <f t="shared" si="23"/>
        <v>3813</v>
      </c>
      <c r="I310" s="2653"/>
      <c r="J310" s="2654"/>
    </row>
    <row r="311" spans="1:10" s="2296" customFormat="1" ht="22.5">
      <c r="A311" s="2365" t="s">
        <v>8126</v>
      </c>
      <c r="B311" s="2355" t="s">
        <v>8127</v>
      </c>
      <c r="C311" s="2356">
        <v>0</v>
      </c>
      <c r="D311" s="2305">
        <v>0</v>
      </c>
      <c r="E311" s="2305">
        <v>1679</v>
      </c>
      <c r="F311" s="2306">
        <v>1733</v>
      </c>
      <c r="G311" s="2306">
        <f t="shared" si="22"/>
        <v>1679</v>
      </c>
      <c r="H311" s="2306">
        <f t="shared" si="23"/>
        <v>1733</v>
      </c>
      <c r="I311" s="2653"/>
      <c r="J311" s="2654"/>
    </row>
    <row r="312" spans="1:10" s="2296" customFormat="1" ht="33.75">
      <c r="A312" s="2366">
        <v>56407001</v>
      </c>
      <c r="B312" s="2350" t="s">
        <v>8128</v>
      </c>
      <c r="C312" s="2351">
        <v>3073</v>
      </c>
      <c r="D312" s="2305">
        <v>3149</v>
      </c>
      <c r="E312" s="2305">
        <v>57</v>
      </c>
      <c r="F312" s="2306">
        <v>58</v>
      </c>
      <c r="G312" s="2306">
        <f t="shared" si="22"/>
        <v>3130</v>
      </c>
      <c r="H312" s="2306">
        <f t="shared" si="23"/>
        <v>3207</v>
      </c>
      <c r="I312" s="2653"/>
      <c r="J312" s="2654"/>
    </row>
    <row r="313" spans="1:10" s="2296" customFormat="1" ht="11.25">
      <c r="A313" s="2366">
        <v>56401002</v>
      </c>
      <c r="B313" s="2350" t="s">
        <v>8129</v>
      </c>
      <c r="C313" s="2351">
        <v>941</v>
      </c>
      <c r="D313" s="2305">
        <v>1008</v>
      </c>
      <c r="E313" s="2305">
        <v>108</v>
      </c>
      <c r="F313" s="2306">
        <v>115</v>
      </c>
      <c r="G313" s="2306">
        <f t="shared" si="22"/>
        <v>1049</v>
      </c>
      <c r="H313" s="2306">
        <f t="shared" si="23"/>
        <v>1123</v>
      </c>
      <c r="I313" s="2653"/>
      <c r="J313" s="2654"/>
    </row>
    <row r="314" spans="1:10" s="2296" customFormat="1" ht="11.25">
      <c r="A314" s="2366">
        <v>56401003</v>
      </c>
      <c r="B314" s="2350" t="s">
        <v>8130</v>
      </c>
      <c r="C314" s="2351">
        <v>392</v>
      </c>
      <c r="D314" s="2305">
        <v>392</v>
      </c>
      <c r="E314" s="2305">
        <v>0</v>
      </c>
      <c r="F314" s="2306">
        <v>0</v>
      </c>
      <c r="G314" s="2306">
        <f t="shared" si="22"/>
        <v>392</v>
      </c>
      <c r="H314" s="2306">
        <f t="shared" si="23"/>
        <v>392</v>
      </c>
      <c r="I314" s="2653"/>
      <c r="J314" s="2654"/>
    </row>
    <row r="315" spans="1:10" s="2296" customFormat="1" ht="11.25">
      <c r="A315" s="2366">
        <v>56401004</v>
      </c>
      <c r="B315" s="2350" t="s">
        <v>8131</v>
      </c>
      <c r="C315" s="2351">
        <v>84</v>
      </c>
      <c r="D315" s="2305">
        <v>96</v>
      </c>
      <c r="E315" s="2305">
        <v>0</v>
      </c>
      <c r="F315" s="2306">
        <v>0</v>
      </c>
      <c r="G315" s="2306">
        <f t="shared" si="22"/>
        <v>84</v>
      </c>
      <c r="H315" s="2306">
        <f t="shared" si="23"/>
        <v>96</v>
      </c>
      <c r="I315" s="2653"/>
      <c r="J315" s="2654"/>
    </row>
    <row r="316" spans="1:10" s="2296" customFormat="1" ht="11.25">
      <c r="A316" s="2365" t="s">
        <v>8132</v>
      </c>
      <c r="B316" s="2355" t="s">
        <v>8133</v>
      </c>
      <c r="C316" s="2356">
        <v>0</v>
      </c>
      <c r="D316" s="2305">
        <v>0</v>
      </c>
      <c r="E316" s="2305">
        <v>1710</v>
      </c>
      <c r="F316" s="2306">
        <v>1774</v>
      </c>
      <c r="G316" s="2306">
        <f t="shared" si="22"/>
        <v>1710</v>
      </c>
      <c r="H316" s="2306">
        <f t="shared" si="23"/>
        <v>1774</v>
      </c>
      <c r="I316" s="2653"/>
      <c r="J316" s="2654"/>
    </row>
    <row r="317" spans="1:10" s="2296" customFormat="1" ht="11.25">
      <c r="A317" s="2366">
        <v>56409001</v>
      </c>
      <c r="B317" s="2350" t="s">
        <v>8134</v>
      </c>
      <c r="C317" s="2351">
        <v>3301</v>
      </c>
      <c r="D317" s="2305">
        <v>3365</v>
      </c>
      <c r="E317" s="2305">
        <v>5</v>
      </c>
      <c r="F317" s="2306">
        <v>3</v>
      </c>
      <c r="G317" s="2306">
        <f t="shared" si="22"/>
        <v>3306</v>
      </c>
      <c r="H317" s="2306">
        <f t="shared" si="23"/>
        <v>3368</v>
      </c>
      <c r="I317" s="2653"/>
      <c r="J317" s="2654"/>
    </row>
    <row r="318" spans="1:10" s="2296" customFormat="1" ht="22.5">
      <c r="A318" s="2365" t="s">
        <v>8135</v>
      </c>
      <c r="B318" s="2355" t="s">
        <v>8136</v>
      </c>
      <c r="C318" s="2356">
        <v>0</v>
      </c>
      <c r="D318" s="2305">
        <v>0</v>
      </c>
      <c r="E318" s="2305">
        <v>1546</v>
      </c>
      <c r="F318" s="2306">
        <v>1608</v>
      </c>
      <c r="G318" s="2306">
        <f t="shared" si="22"/>
        <v>1546</v>
      </c>
      <c r="H318" s="2306">
        <f t="shared" si="23"/>
        <v>1608</v>
      </c>
      <c r="I318" s="2653"/>
      <c r="J318" s="2654"/>
    </row>
    <row r="319" spans="1:10" s="2296" customFormat="1" ht="22.5">
      <c r="A319" s="2366">
        <v>56412001</v>
      </c>
      <c r="B319" s="2350" t="s">
        <v>8137</v>
      </c>
      <c r="C319" s="2351">
        <v>2960</v>
      </c>
      <c r="D319" s="2305">
        <v>3041</v>
      </c>
      <c r="E319" s="2305">
        <v>6</v>
      </c>
      <c r="F319" s="2306">
        <v>4</v>
      </c>
      <c r="G319" s="2306">
        <f t="shared" si="22"/>
        <v>2966</v>
      </c>
      <c r="H319" s="2306">
        <f t="shared" si="23"/>
        <v>3045</v>
      </c>
      <c r="I319" s="2653"/>
      <c r="J319" s="2654"/>
    </row>
    <row r="320" spans="1:10" s="2296" customFormat="1" ht="11.25">
      <c r="A320" s="2365" t="s">
        <v>8138</v>
      </c>
      <c r="B320" s="2355" t="s">
        <v>8139</v>
      </c>
      <c r="C320" s="2356">
        <v>4</v>
      </c>
      <c r="D320" s="2305">
        <v>3</v>
      </c>
      <c r="E320" s="2305">
        <v>1142</v>
      </c>
      <c r="F320" s="2306">
        <v>1364</v>
      </c>
      <c r="G320" s="2306">
        <f t="shared" si="22"/>
        <v>1146</v>
      </c>
      <c r="H320" s="2306">
        <f t="shared" si="23"/>
        <v>1367</v>
      </c>
      <c r="I320" s="2653"/>
      <c r="J320" s="2654"/>
    </row>
    <row r="321" spans="1:10" s="2296" customFormat="1" ht="22.5">
      <c r="A321" s="2366">
        <v>56501001</v>
      </c>
      <c r="B321" s="2350" t="s">
        <v>8140</v>
      </c>
      <c r="C321" s="2351">
        <v>1150</v>
      </c>
      <c r="D321" s="2305">
        <v>1242</v>
      </c>
      <c r="E321" s="2305">
        <v>1234</v>
      </c>
      <c r="F321" s="2306">
        <v>1235</v>
      </c>
      <c r="G321" s="2306">
        <f t="shared" si="22"/>
        <v>2384</v>
      </c>
      <c r="H321" s="2306">
        <f t="shared" si="23"/>
        <v>2477</v>
      </c>
      <c r="I321" s="2653"/>
      <c r="J321" s="2654"/>
    </row>
    <row r="322" spans="1:10" s="2296" customFormat="1" ht="22.5">
      <c r="A322" s="2365" t="s">
        <v>8141</v>
      </c>
      <c r="B322" s="2355" t="s">
        <v>8142</v>
      </c>
      <c r="C322" s="2356">
        <v>4</v>
      </c>
      <c r="D322" s="2305">
        <v>3</v>
      </c>
      <c r="E322" s="2305">
        <v>859</v>
      </c>
      <c r="F322" s="2306">
        <v>1114</v>
      </c>
      <c r="G322" s="2306">
        <f t="shared" si="22"/>
        <v>863</v>
      </c>
      <c r="H322" s="2306">
        <f t="shared" si="23"/>
        <v>1117</v>
      </c>
      <c r="I322" s="2653"/>
      <c r="J322" s="2654"/>
    </row>
    <row r="323" spans="1:10" s="2296" customFormat="1" ht="33.75">
      <c r="A323" s="2366">
        <v>56507001</v>
      </c>
      <c r="B323" s="2350" t="s">
        <v>8143</v>
      </c>
      <c r="C323" s="2351">
        <v>861</v>
      </c>
      <c r="D323" s="2305">
        <v>950</v>
      </c>
      <c r="E323" s="2305">
        <v>936</v>
      </c>
      <c r="F323" s="2306">
        <v>937</v>
      </c>
      <c r="G323" s="2306">
        <f t="shared" ref="G323:G354" si="24">C323+E323</f>
        <v>1797</v>
      </c>
      <c r="H323" s="2306">
        <f t="shared" ref="H323:H354" si="25">D323+F323</f>
        <v>1887</v>
      </c>
      <c r="I323" s="2653"/>
      <c r="J323" s="2654"/>
    </row>
    <row r="324" spans="1:10" s="2296" customFormat="1" ht="22.5">
      <c r="A324" s="2366">
        <v>56501002</v>
      </c>
      <c r="B324" s="2350" t="s">
        <v>8144</v>
      </c>
      <c r="C324" s="2351">
        <v>7924</v>
      </c>
      <c r="D324" s="2305">
        <v>7955</v>
      </c>
      <c r="E324" s="2305">
        <v>1246</v>
      </c>
      <c r="F324" s="2306">
        <v>1243</v>
      </c>
      <c r="G324" s="2306">
        <f t="shared" si="24"/>
        <v>9170</v>
      </c>
      <c r="H324" s="2306">
        <f t="shared" si="25"/>
        <v>9198</v>
      </c>
      <c r="I324" s="2653"/>
      <c r="J324" s="2654"/>
    </row>
    <row r="325" spans="1:10" s="2296" customFormat="1" ht="11.25">
      <c r="A325" s="2365" t="s">
        <v>8145</v>
      </c>
      <c r="B325" s="2355" t="s">
        <v>8146</v>
      </c>
      <c r="C325" s="2356">
        <v>0</v>
      </c>
      <c r="D325" s="2305">
        <v>0</v>
      </c>
      <c r="E325" s="2305">
        <v>7</v>
      </c>
      <c r="F325" s="2306">
        <v>17</v>
      </c>
      <c r="G325" s="2306">
        <f t="shared" si="24"/>
        <v>7</v>
      </c>
      <c r="H325" s="2306">
        <f t="shared" si="25"/>
        <v>17</v>
      </c>
      <c r="I325" s="2653"/>
      <c r="J325" s="2654"/>
    </row>
    <row r="326" spans="1:10" s="2296" customFormat="1" ht="11.25">
      <c r="A326" s="2366">
        <v>56549011</v>
      </c>
      <c r="B326" s="2350" t="s">
        <v>8147</v>
      </c>
      <c r="C326" s="2351">
        <v>244</v>
      </c>
      <c r="D326" s="2305">
        <v>240</v>
      </c>
      <c r="E326" s="2305">
        <v>0</v>
      </c>
      <c r="F326" s="2306">
        <v>0</v>
      </c>
      <c r="G326" s="2306">
        <f t="shared" si="24"/>
        <v>244</v>
      </c>
      <c r="H326" s="2306">
        <f t="shared" si="25"/>
        <v>240</v>
      </c>
      <c r="I326" s="2653"/>
      <c r="J326" s="2654"/>
    </row>
    <row r="327" spans="1:10" s="2296" customFormat="1" ht="11.25">
      <c r="A327" s="2366">
        <v>56549012</v>
      </c>
      <c r="B327" s="2350" t="s">
        <v>8148</v>
      </c>
      <c r="C327" s="2351">
        <v>244</v>
      </c>
      <c r="D327" s="2305">
        <v>240</v>
      </c>
      <c r="E327" s="2305">
        <v>0</v>
      </c>
      <c r="F327" s="2306">
        <v>0</v>
      </c>
      <c r="G327" s="2306">
        <f t="shared" si="24"/>
        <v>244</v>
      </c>
      <c r="H327" s="2306">
        <f t="shared" si="25"/>
        <v>240</v>
      </c>
      <c r="I327" s="2653"/>
      <c r="J327" s="2654"/>
    </row>
    <row r="328" spans="1:10" s="2296" customFormat="1" ht="11.25">
      <c r="A328" s="2365" t="s">
        <v>8149</v>
      </c>
      <c r="B328" s="2355" t="s">
        <v>8150</v>
      </c>
      <c r="C328" s="2356">
        <v>0</v>
      </c>
      <c r="D328" s="2305">
        <v>0</v>
      </c>
      <c r="E328" s="2305">
        <v>109</v>
      </c>
      <c r="F328" s="2306">
        <v>109</v>
      </c>
      <c r="G328" s="2306">
        <f t="shared" si="24"/>
        <v>109</v>
      </c>
      <c r="H328" s="2306">
        <f t="shared" si="25"/>
        <v>109</v>
      </c>
      <c r="I328" s="2653"/>
      <c r="J328" s="2654"/>
    </row>
    <row r="329" spans="1:10" s="2296" customFormat="1" ht="11.25">
      <c r="A329" s="2366">
        <v>56619001</v>
      </c>
      <c r="B329" s="2350" t="s">
        <v>8151</v>
      </c>
      <c r="C329" s="2351">
        <v>176</v>
      </c>
      <c r="D329" s="2305">
        <v>188</v>
      </c>
      <c r="E329" s="2305">
        <v>91</v>
      </c>
      <c r="F329" s="2306">
        <v>89</v>
      </c>
      <c r="G329" s="2306">
        <f t="shared" si="24"/>
        <v>267</v>
      </c>
      <c r="H329" s="2306">
        <f t="shared" si="25"/>
        <v>277</v>
      </c>
      <c r="I329" s="2653"/>
      <c r="J329" s="2654"/>
    </row>
    <row r="330" spans="1:10" s="2296" customFormat="1" ht="22.5">
      <c r="A330" s="2365" t="s">
        <v>8152</v>
      </c>
      <c r="B330" s="2355" t="s">
        <v>8153</v>
      </c>
      <c r="C330" s="2356">
        <v>0</v>
      </c>
      <c r="D330" s="2305">
        <v>0</v>
      </c>
      <c r="E330" s="2305">
        <v>22</v>
      </c>
      <c r="F330" s="2306">
        <v>25</v>
      </c>
      <c r="G330" s="2306">
        <f t="shared" si="24"/>
        <v>22</v>
      </c>
      <c r="H330" s="2306">
        <f t="shared" si="25"/>
        <v>25</v>
      </c>
      <c r="I330" s="2653"/>
      <c r="J330" s="2654"/>
    </row>
    <row r="331" spans="1:10" s="2296" customFormat="1" ht="22.5">
      <c r="A331" s="2366" t="s">
        <v>8154</v>
      </c>
      <c r="B331" s="2350" t="s">
        <v>8155</v>
      </c>
      <c r="C331" s="2351">
        <v>1</v>
      </c>
      <c r="D331" s="2305">
        <v>1</v>
      </c>
      <c r="E331" s="2305">
        <v>0</v>
      </c>
      <c r="F331" s="2306">
        <v>11</v>
      </c>
      <c r="G331" s="2306">
        <f t="shared" si="24"/>
        <v>1</v>
      </c>
      <c r="H331" s="2306">
        <f t="shared" si="25"/>
        <v>12</v>
      </c>
      <c r="I331" s="2653"/>
      <c r="J331" s="2654"/>
    </row>
    <row r="332" spans="1:10" s="2296" customFormat="1" ht="33.75">
      <c r="A332" s="2365" t="s">
        <v>8156</v>
      </c>
      <c r="B332" s="2355" t="s">
        <v>8157</v>
      </c>
      <c r="C332" s="2356">
        <v>1</v>
      </c>
      <c r="D332" s="2305">
        <v>1</v>
      </c>
      <c r="E332" s="2305">
        <v>1</v>
      </c>
      <c r="F332" s="2306">
        <v>11</v>
      </c>
      <c r="G332" s="2306">
        <f t="shared" si="24"/>
        <v>2</v>
      </c>
      <c r="H332" s="2306">
        <f t="shared" si="25"/>
        <v>12</v>
      </c>
      <c r="I332" s="2653"/>
      <c r="J332" s="2654"/>
    </row>
    <row r="333" spans="1:10" s="2296" customFormat="1" ht="33.75">
      <c r="A333" s="2366">
        <v>56625001</v>
      </c>
      <c r="B333" s="2350" t="s">
        <v>8158</v>
      </c>
      <c r="C333" s="2351">
        <v>6</v>
      </c>
      <c r="D333" s="2305">
        <v>15</v>
      </c>
      <c r="E333" s="2305">
        <v>8</v>
      </c>
      <c r="F333" s="2306">
        <v>9</v>
      </c>
      <c r="G333" s="2306">
        <f t="shared" si="24"/>
        <v>14</v>
      </c>
      <c r="H333" s="2306">
        <f t="shared" si="25"/>
        <v>24</v>
      </c>
      <c r="I333" s="2653"/>
      <c r="J333" s="2654"/>
    </row>
    <row r="334" spans="1:10" s="2296" customFormat="1" ht="11.25">
      <c r="A334" s="2366">
        <v>56625002</v>
      </c>
      <c r="B334" s="2350" t="s">
        <v>8159</v>
      </c>
      <c r="C334" s="2351">
        <v>192</v>
      </c>
      <c r="D334" s="2305">
        <v>200</v>
      </c>
      <c r="E334" s="2305">
        <v>44</v>
      </c>
      <c r="F334" s="2306">
        <v>41</v>
      </c>
      <c r="G334" s="2306">
        <f t="shared" si="24"/>
        <v>236</v>
      </c>
      <c r="H334" s="2306">
        <f t="shared" si="25"/>
        <v>241</v>
      </c>
      <c r="I334" s="2653"/>
      <c r="J334" s="2654"/>
    </row>
    <row r="335" spans="1:10" s="2296" customFormat="1" ht="22.5">
      <c r="A335" s="2366">
        <v>56625003</v>
      </c>
      <c r="B335" s="2350" t="s">
        <v>8160</v>
      </c>
      <c r="C335" s="2351">
        <v>48</v>
      </c>
      <c r="D335" s="2305">
        <v>57</v>
      </c>
      <c r="E335" s="2305">
        <v>0</v>
      </c>
      <c r="F335" s="2306">
        <v>0</v>
      </c>
      <c r="G335" s="2306">
        <f t="shared" si="24"/>
        <v>48</v>
      </c>
      <c r="H335" s="2306">
        <f t="shared" si="25"/>
        <v>57</v>
      </c>
      <c r="I335" s="2653"/>
      <c r="J335" s="2654"/>
    </row>
    <row r="336" spans="1:10" s="2296" customFormat="1" ht="22.5">
      <c r="A336" s="2366">
        <v>56625004</v>
      </c>
      <c r="B336" s="2350" t="s">
        <v>8161</v>
      </c>
      <c r="C336" s="2351">
        <v>2</v>
      </c>
      <c r="D336" s="2305">
        <v>13</v>
      </c>
      <c r="E336" s="2305">
        <v>0</v>
      </c>
      <c r="F336" s="2306">
        <v>0</v>
      </c>
      <c r="G336" s="2306">
        <f t="shared" si="24"/>
        <v>2</v>
      </c>
      <c r="H336" s="2306">
        <f t="shared" si="25"/>
        <v>13</v>
      </c>
      <c r="I336" s="2653"/>
      <c r="J336" s="2654"/>
    </row>
    <row r="337" spans="1:10" s="2296" customFormat="1" ht="11.25">
      <c r="A337" s="2366">
        <v>56625005</v>
      </c>
      <c r="B337" s="2350" t="s">
        <v>8162</v>
      </c>
      <c r="C337" s="2351">
        <v>0</v>
      </c>
      <c r="D337" s="2305">
        <v>11</v>
      </c>
      <c r="E337" s="2305">
        <v>0</v>
      </c>
      <c r="F337" s="2306">
        <v>0</v>
      </c>
      <c r="G337" s="2306">
        <f t="shared" si="24"/>
        <v>0</v>
      </c>
      <c r="H337" s="2306">
        <f t="shared" si="25"/>
        <v>11</v>
      </c>
      <c r="I337" s="2653"/>
      <c r="J337" s="2654"/>
    </row>
    <row r="338" spans="1:10" s="2296" customFormat="1" ht="11.25">
      <c r="A338" s="2373" t="s">
        <v>8163</v>
      </c>
      <c r="B338" s="2374" t="s">
        <v>8164</v>
      </c>
      <c r="C338" s="2375">
        <v>0</v>
      </c>
      <c r="D338" s="2305">
        <v>0</v>
      </c>
      <c r="E338" s="2305">
        <v>0</v>
      </c>
      <c r="F338" s="2306">
        <v>11</v>
      </c>
      <c r="G338" s="2306">
        <f t="shared" si="24"/>
        <v>0</v>
      </c>
      <c r="H338" s="2306">
        <f t="shared" si="25"/>
        <v>11</v>
      </c>
      <c r="I338" s="2653"/>
      <c r="J338" s="2654"/>
    </row>
    <row r="339" spans="1:10" s="2296" customFormat="1" ht="22.5">
      <c r="A339" s="2366" t="s">
        <v>8165</v>
      </c>
      <c r="B339" s="2350" t="s">
        <v>8166</v>
      </c>
      <c r="C339" s="2351">
        <v>0</v>
      </c>
      <c r="D339" s="2305">
        <v>0</v>
      </c>
      <c r="E339" s="2305">
        <v>0</v>
      </c>
      <c r="F339" s="2306">
        <v>11</v>
      </c>
      <c r="G339" s="2306">
        <f t="shared" si="24"/>
        <v>0</v>
      </c>
      <c r="H339" s="2306">
        <f t="shared" si="25"/>
        <v>11</v>
      </c>
      <c r="I339" s="2653"/>
      <c r="J339" s="2654"/>
    </row>
    <row r="340" spans="1:10" s="2296" customFormat="1" ht="22.5">
      <c r="A340" s="2380" t="s">
        <v>8167</v>
      </c>
      <c r="B340" s="2381" t="s">
        <v>8168</v>
      </c>
      <c r="C340" s="2382">
        <v>0</v>
      </c>
      <c r="D340" s="2305">
        <v>0</v>
      </c>
      <c r="E340" s="2305">
        <v>0</v>
      </c>
      <c r="F340" s="2306">
        <v>11</v>
      </c>
      <c r="G340" s="2306">
        <f t="shared" si="24"/>
        <v>0</v>
      </c>
      <c r="H340" s="2306">
        <f t="shared" si="25"/>
        <v>11</v>
      </c>
      <c r="I340" s="2653"/>
      <c r="J340" s="2654"/>
    </row>
    <row r="341" spans="1:10" s="2296" customFormat="1" ht="33.75">
      <c r="A341" s="2366" t="s">
        <v>8169</v>
      </c>
      <c r="B341" s="2350" t="s">
        <v>8170</v>
      </c>
      <c r="C341" s="2351">
        <v>0</v>
      </c>
      <c r="D341" s="2305">
        <v>0</v>
      </c>
      <c r="E341" s="2305">
        <v>0</v>
      </c>
      <c r="F341" s="2306">
        <v>11</v>
      </c>
      <c r="G341" s="2306">
        <f t="shared" si="24"/>
        <v>0</v>
      </c>
      <c r="H341" s="2306">
        <f t="shared" si="25"/>
        <v>11</v>
      </c>
      <c r="I341" s="2653"/>
      <c r="J341" s="2654"/>
    </row>
    <row r="342" spans="1:10" s="2296" customFormat="1" ht="33.75">
      <c r="A342" s="2366">
        <v>57350001</v>
      </c>
      <c r="B342" s="2350" t="s">
        <v>8171</v>
      </c>
      <c r="C342" s="2351">
        <v>886</v>
      </c>
      <c r="D342" s="2305">
        <v>873</v>
      </c>
      <c r="E342" s="2305">
        <v>438</v>
      </c>
      <c r="F342" s="2306">
        <v>436</v>
      </c>
      <c r="G342" s="2306">
        <f t="shared" si="24"/>
        <v>1324</v>
      </c>
      <c r="H342" s="2306">
        <f t="shared" si="25"/>
        <v>1309</v>
      </c>
      <c r="I342" s="2653"/>
      <c r="J342" s="2654"/>
    </row>
    <row r="343" spans="1:10" s="2296" customFormat="1" ht="33.75">
      <c r="A343" s="2366">
        <v>57350002</v>
      </c>
      <c r="B343" s="2350" t="s">
        <v>8172</v>
      </c>
      <c r="C343" s="2351">
        <v>886</v>
      </c>
      <c r="D343" s="2305">
        <v>873</v>
      </c>
      <c r="E343" s="2305">
        <v>438</v>
      </c>
      <c r="F343" s="2306">
        <v>436</v>
      </c>
      <c r="G343" s="2306">
        <f t="shared" si="24"/>
        <v>1324</v>
      </c>
      <c r="H343" s="2306">
        <f t="shared" si="25"/>
        <v>1309</v>
      </c>
      <c r="I343" s="2653"/>
      <c r="J343" s="2654"/>
    </row>
    <row r="344" spans="1:10" s="2296" customFormat="1" ht="33.75">
      <c r="A344" s="2365" t="s">
        <v>8173</v>
      </c>
      <c r="B344" s="2355" t="s">
        <v>8174</v>
      </c>
      <c r="C344" s="2356">
        <v>0</v>
      </c>
      <c r="D344" s="2305">
        <v>0</v>
      </c>
      <c r="E344" s="2305">
        <v>232</v>
      </c>
      <c r="F344" s="2306">
        <v>217</v>
      </c>
      <c r="G344" s="2306">
        <f t="shared" si="24"/>
        <v>232</v>
      </c>
      <c r="H344" s="2306">
        <f t="shared" si="25"/>
        <v>217</v>
      </c>
      <c r="I344" s="2653"/>
      <c r="J344" s="2654"/>
    </row>
    <row r="345" spans="1:10" s="2296" customFormat="1" ht="33.75">
      <c r="A345" s="2365" t="s">
        <v>8175</v>
      </c>
      <c r="B345" s="2355" t="s">
        <v>8176</v>
      </c>
      <c r="C345" s="2356">
        <v>0</v>
      </c>
      <c r="D345" s="2305">
        <v>0</v>
      </c>
      <c r="E345" s="2305">
        <v>1</v>
      </c>
      <c r="F345" s="2306">
        <v>12</v>
      </c>
      <c r="G345" s="2306">
        <f t="shared" si="24"/>
        <v>1</v>
      </c>
      <c r="H345" s="2306">
        <f t="shared" si="25"/>
        <v>12</v>
      </c>
      <c r="I345" s="2653"/>
      <c r="J345" s="2654"/>
    </row>
    <row r="346" spans="1:10" s="2296" customFormat="1" ht="33.75">
      <c r="A346" s="2366">
        <v>57350011</v>
      </c>
      <c r="B346" s="2350" t="s">
        <v>8177</v>
      </c>
      <c r="C346" s="2351">
        <v>7</v>
      </c>
      <c r="D346" s="2305">
        <v>17</v>
      </c>
      <c r="E346" s="2305">
        <v>4</v>
      </c>
      <c r="F346" s="2306">
        <v>3</v>
      </c>
      <c r="G346" s="2306">
        <f t="shared" si="24"/>
        <v>11</v>
      </c>
      <c r="H346" s="2306">
        <f t="shared" si="25"/>
        <v>20</v>
      </c>
      <c r="I346" s="2653"/>
      <c r="J346" s="2654"/>
    </row>
    <row r="347" spans="1:10" s="2296" customFormat="1" ht="33.75">
      <c r="A347" s="2366">
        <v>57350012</v>
      </c>
      <c r="B347" s="2350" t="s">
        <v>8178</v>
      </c>
      <c r="C347" s="2351">
        <v>7</v>
      </c>
      <c r="D347" s="2305">
        <v>17</v>
      </c>
      <c r="E347" s="2305">
        <v>4</v>
      </c>
      <c r="F347" s="2306">
        <v>3</v>
      </c>
      <c r="G347" s="2306">
        <f t="shared" si="24"/>
        <v>11</v>
      </c>
      <c r="H347" s="2306">
        <f t="shared" si="25"/>
        <v>20</v>
      </c>
      <c r="I347" s="2653"/>
      <c r="J347" s="2654"/>
    </row>
    <row r="348" spans="1:10" s="2296" customFormat="1" ht="33.75">
      <c r="A348" s="2365" t="s">
        <v>8179</v>
      </c>
      <c r="B348" s="2355" t="s">
        <v>8180</v>
      </c>
      <c r="C348" s="2356">
        <v>8</v>
      </c>
      <c r="D348" s="2305">
        <v>0</v>
      </c>
      <c r="E348" s="2305">
        <v>895</v>
      </c>
      <c r="F348" s="2306">
        <v>1273</v>
      </c>
      <c r="G348" s="2306">
        <f t="shared" si="24"/>
        <v>903</v>
      </c>
      <c r="H348" s="2306">
        <f t="shared" si="25"/>
        <v>1273</v>
      </c>
      <c r="I348" s="2653"/>
      <c r="J348" s="2654"/>
    </row>
    <row r="349" spans="1:10" s="2296" customFormat="1" ht="33.75">
      <c r="A349" s="2366">
        <v>57350021</v>
      </c>
      <c r="B349" s="2350" t="s">
        <v>8181</v>
      </c>
      <c r="C349" s="2351">
        <v>142</v>
      </c>
      <c r="D349" s="2305">
        <v>198</v>
      </c>
      <c r="E349" s="2305">
        <v>16</v>
      </c>
      <c r="F349" s="2306">
        <v>16</v>
      </c>
      <c r="G349" s="2306">
        <f t="shared" si="24"/>
        <v>158</v>
      </c>
      <c r="H349" s="2306">
        <f t="shared" si="25"/>
        <v>214</v>
      </c>
      <c r="I349" s="2653"/>
      <c r="J349" s="2654"/>
    </row>
    <row r="350" spans="1:10" s="2296" customFormat="1" ht="33.75">
      <c r="A350" s="2366">
        <v>57350022</v>
      </c>
      <c r="B350" s="2350" t="s">
        <v>8182</v>
      </c>
      <c r="C350" s="2351">
        <v>140</v>
      </c>
      <c r="D350" s="2305">
        <v>197</v>
      </c>
      <c r="E350" s="2305">
        <v>16</v>
      </c>
      <c r="F350" s="2306">
        <v>16</v>
      </c>
      <c r="G350" s="2306">
        <f t="shared" si="24"/>
        <v>156</v>
      </c>
      <c r="H350" s="2306">
        <f t="shared" si="25"/>
        <v>213</v>
      </c>
      <c r="I350" s="2653"/>
      <c r="J350" s="2654"/>
    </row>
    <row r="351" spans="1:10" s="2296" customFormat="1" ht="33.75">
      <c r="A351" s="2365" t="s">
        <v>8183</v>
      </c>
      <c r="B351" s="2355" t="s">
        <v>8184</v>
      </c>
      <c r="C351" s="2356">
        <v>0</v>
      </c>
      <c r="D351" s="2305">
        <v>0</v>
      </c>
      <c r="E351" s="2305">
        <v>165</v>
      </c>
      <c r="F351" s="2306">
        <v>192</v>
      </c>
      <c r="G351" s="2306">
        <f t="shared" si="24"/>
        <v>165</v>
      </c>
      <c r="H351" s="2306">
        <f t="shared" si="25"/>
        <v>192</v>
      </c>
      <c r="I351" s="2653"/>
      <c r="J351" s="2654"/>
    </row>
    <row r="352" spans="1:10" s="2296" customFormat="1" ht="45">
      <c r="A352" s="2365" t="s">
        <v>8185</v>
      </c>
      <c r="B352" s="2355" t="s">
        <v>8186</v>
      </c>
      <c r="C352" s="2356">
        <v>0</v>
      </c>
      <c r="D352" s="2305">
        <v>0</v>
      </c>
      <c r="E352" s="2305">
        <v>0</v>
      </c>
      <c r="F352" s="2306">
        <v>11</v>
      </c>
      <c r="G352" s="2306">
        <f t="shared" si="24"/>
        <v>0</v>
      </c>
      <c r="H352" s="2306">
        <f t="shared" si="25"/>
        <v>11</v>
      </c>
      <c r="I352" s="2653"/>
      <c r="J352" s="2654"/>
    </row>
    <row r="353" spans="1:10" s="2296" customFormat="1" ht="33.75">
      <c r="A353" s="2366">
        <v>57350031</v>
      </c>
      <c r="B353" s="2350" t="s">
        <v>8187</v>
      </c>
      <c r="C353" s="2351">
        <v>451</v>
      </c>
      <c r="D353" s="2305">
        <v>446</v>
      </c>
      <c r="E353" s="2305">
        <v>40</v>
      </c>
      <c r="F353" s="2306">
        <v>46</v>
      </c>
      <c r="G353" s="2306">
        <f t="shared" si="24"/>
        <v>491</v>
      </c>
      <c r="H353" s="2306">
        <f t="shared" si="25"/>
        <v>492</v>
      </c>
      <c r="I353" s="2653"/>
      <c r="J353" s="2654"/>
    </row>
    <row r="354" spans="1:10" s="2296" customFormat="1" ht="33.75">
      <c r="A354" s="2366">
        <v>57350032</v>
      </c>
      <c r="B354" s="2350" t="s">
        <v>8188</v>
      </c>
      <c r="C354" s="2351">
        <v>451</v>
      </c>
      <c r="D354" s="2305">
        <v>446</v>
      </c>
      <c r="E354" s="2305">
        <v>40</v>
      </c>
      <c r="F354" s="2306">
        <v>46</v>
      </c>
      <c r="G354" s="2306">
        <f t="shared" si="24"/>
        <v>491</v>
      </c>
      <c r="H354" s="2306">
        <f t="shared" si="25"/>
        <v>492</v>
      </c>
      <c r="I354" s="2653"/>
      <c r="J354" s="2654"/>
    </row>
    <row r="355" spans="1:10" s="2296" customFormat="1" ht="33.75">
      <c r="A355" s="2365" t="s">
        <v>8189</v>
      </c>
      <c r="B355" s="2355" t="s">
        <v>8190</v>
      </c>
      <c r="C355" s="2356">
        <v>0</v>
      </c>
      <c r="D355" s="2305">
        <v>0</v>
      </c>
      <c r="E355" s="2305">
        <v>47</v>
      </c>
      <c r="F355" s="2306">
        <v>53</v>
      </c>
      <c r="G355" s="2306">
        <f t="shared" ref="G355:G363" si="26">C355+E355</f>
        <v>47</v>
      </c>
      <c r="H355" s="2306">
        <f t="shared" ref="H355:H363" si="27">D355+F355</f>
        <v>53</v>
      </c>
      <c r="I355" s="2653"/>
      <c r="J355" s="2654"/>
    </row>
    <row r="356" spans="1:10" s="2296" customFormat="1" ht="33.75">
      <c r="A356" s="2366">
        <v>57350061</v>
      </c>
      <c r="B356" s="2350" t="s">
        <v>8191</v>
      </c>
      <c r="C356" s="2351">
        <v>263</v>
      </c>
      <c r="D356" s="2305">
        <v>256</v>
      </c>
      <c r="E356" s="2305">
        <v>1</v>
      </c>
      <c r="F356" s="2306">
        <v>1</v>
      </c>
      <c r="G356" s="2306">
        <f t="shared" si="26"/>
        <v>264</v>
      </c>
      <c r="H356" s="2306">
        <f t="shared" si="27"/>
        <v>257</v>
      </c>
      <c r="I356" s="2653"/>
      <c r="J356" s="2654"/>
    </row>
    <row r="357" spans="1:10" s="2296" customFormat="1" ht="33.75">
      <c r="A357" s="2366">
        <v>57350062</v>
      </c>
      <c r="B357" s="2350" t="s">
        <v>8192</v>
      </c>
      <c r="C357" s="2351">
        <v>263</v>
      </c>
      <c r="D357" s="2305">
        <v>256</v>
      </c>
      <c r="E357" s="2305">
        <v>1</v>
      </c>
      <c r="F357" s="2306">
        <v>1</v>
      </c>
      <c r="G357" s="2306">
        <f t="shared" si="26"/>
        <v>264</v>
      </c>
      <c r="H357" s="2306">
        <f t="shared" si="27"/>
        <v>257</v>
      </c>
      <c r="I357" s="2653"/>
      <c r="J357" s="2654"/>
    </row>
    <row r="358" spans="1:10" s="2296" customFormat="1" ht="33.75">
      <c r="A358" s="2365" t="s">
        <v>8193</v>
      </c>
      <c r="B358" s="2355" t="s">
        <v>8194</v>
      </c>
      <c r="C358" s="2356">
        <v>0</v>
      </c>
      <c r="D358" s="2305">
        <v>0</v>
      </c>
      <c r="E358" s="2305">
        <v>106</v>
      </c>
      <c r="F358" s="2306">
        <v>115</v>
      </c>
      <c r="G358" s="2306">
        <f t="shared" si="26"/>
        <v>106</v>
      </c>
      <c r="H358" s="2306">
        <f t="shared" si="27"/>
        <v>115</v>
      </c>
      <c r="I358" s="2653"/>
      <c r="J358" s="2654"/>
    </row>
    <row r="359" spans="1:10" s="2296" customFormat="1" ht="33.75">
      <c r="A359" s="2366">
        <v>57350071</v>
      </c>
      <c r="B359" s="2350" t="s">
        <v>8195</v>
      </c>
      <c r="C359" s="2351">
        <v>379</v>
      </c>
      <c r="D359" s="2305">
        <v>389</v>
      </c>
      <c r="E359" s="2305">
        <v>45</v>
      </c>
      <c r="F359" s="2306">
        <v>48</v>
      </c>
      <c r="G359" s="2306">
        <f t="shared" si="26"/>
        <v>424</v>
      </c>
      <c r="H359" s="2306">
        <f t="shared" si="27"/>
        <v>437</v>
      </c>
      <c r="I359" s="2653"/>
      <c r="J359" s="2654"/>
    </row>
    <row r="360" spans="1:10" s="2296" customFormat="1" ht="33.75">
      <c r="A360" s="2366">
        <v>57350072</v>
      </c>
      <c r="B360" s="2350" t="s">
        <v>8196</v>
      </c>
      <c r="C360" s="2351">
        <v>379</v>
      </c>
      <c r="D360" s="2305">
        <v>389</v>
      </c>
      <c r="E360" s="2305">
        <v>45</v>
      </c>
      <c r="F360" s="2306">
        <v>48</v>
      </c>
      <c r="G360" s="2306">
        <f t="shared" si="26"/>
        <v>424</v>
      </c>
      <c r="H360" s="2306">
        <f t="shared" si="27"/>
        <v>437</v>
      </c>
      <c r="I360" s="2653"/>
      <c r="J360" s="2654"/>
    </row>
    <row r="361" spans="1:10" s="2296" customFormat="1" ht="33.75">
      <c r="A361" s="2366" t="s">
        <v>8197</v>
      </c>
      <c r="B361" s="2350" t="s">
        <v>8198</v>
      </c>
      <c r="C361" s="2351">
        <v>0</v>
      </c>
      <c r="D361" s="2305">
        <v>0</v>
      </c>
      <c r="E361" s="2305">
        <v>0</v>
      </c>
      <c r="F361" s="2306">
        <v>11</v>
      </c>
      <c r="G361" s="2306">
        <f t="shared" si="26"/>
        <v>0</v>
      </c>
      <c r="H361" s="2306">
        <f t="shared" si="27"/>
        <v>11</v>
      </c>
      <c r="I361" s="2653"/>
      <c r="J361" s="2654"/>
    </row>
    <row r="362" spans="1:10" s="2296" customFormat="1" ht="33.75">
      <c r="A362" s="2341">
        <v>57350051</v>
      </c>
      <c r="B362" s="2350" t="s">
        <v>8199</v>
      </c>
      <c r="C362" s="2351">
        <v>0</v>
      </c>
      <c r="D362" s="2305">
        <v>2</v>
      </c>
      <c r="E362" s="2305">
        <v>0</v>
      </c>
      <c r="F362" s="2306">
        <v>0</v>
      </c>
      <c r="G362" s="2306">
        <f t="shared" si="26"/>
        <v>0</v>
      </c>
      <c r="H362" s="2306">
        <f t="shared" si="27"/>
        <v>2</v>
      </c>
      <c r="I362" s="2653"/>
      <c r="J362" s="2654"/>
    </row>
    <row r="363" spans="1:10" s="2296" customFormat="1" ht="33.75">
      <c r="A363" s="2341">
        <v>57350052</v>
      </c>
      <c r="B363" s="2350" t="s">
        <v>8200</v>
      </c>
      <c r="C363" s="2351">
        <v>0</v>
      </c>
      <c r="D363" s="2305">
        <v>2</v>
      </c>
      <c r="E363" s="2305">
        <v>0</v>
      </c>
      <c r="F363" s="2306">
        <v>0</v>
      </c>
      <c r="G363" s="2306">
        <f t="shared" si="26"/>
        <v>0</v>
      </c>
      <c r="H363" s="2306">
        <f t="shared" si="27"/>
        <v>2</v>
      </c>
      <c r="I363" s="2653"/>
      <c r="J363" s="2654"/>
    </row>
    <row r="364" spans="1:10" s="2296" customFormat="1" ht="11.25">
      <c r="A364" s="2294" t="s">
        <v>8201</v>
      </c>
      <c r="B364" s="2294"/>
      <c r="C364" s="2295"/>
      <c r="D364" s="2344"/>
      <c r="E364" s="2344"/>
      <c r="F364" s="2295"/>
      <c r="G364" s="2295"/>
      <c r="H364" s="2295"/>
      <c r="I364" s="2653"/>
      <c r="J364" s="2654"/>
    </row>
    <row r="365" spans="1:10" s="2406" customFormat="1" ht="11.25">
      <c r="A365" s="2648" t="s">
        <v>7696</v>
      </c>
      <c r="B365" s="2648"/>
      <c r="C365" s="2649">
        <v>12175</v>
      </c>
      <c r="D365" s="2646">
        <v>12200</v>
      </c>
      <c r="E365" s="2646">
        <v>1780</v>
      </c>
      <c r="F365" s="2298">
        <v>1800</v>
      </c>
      <c r="G365" s="2298">
        <f>C365+E365</f>
        <v>13955</v>
      </c>
      <c r="H365" s="2298">
        <f>D365+F365</f>
        <v>14000</v>
      </c>
      <c r="I365" s="2653"/>
      <c r="J365" s="2654"/>
    </row>
    <row r="366" spans="1:10" s="2296" customFormat="1" ht="11.25">
      <c r="A366" s="2383" t="s">
        <v>7697</v>
      </c>
      <c r="B366" s="2300"/>
      <c r="C366" s="2295">
        <f>SUM(C367:C624)</f>
        <v>36100</v>
      </c>
      <c r="D366" s="2295">
        <f t="shared" ref="D366:F366" si="28">SUM(D367:D624)</f>
        <v>36138</v>
      </c>
      <c r="E366" s="2295">
        <f t="shared" si="28"/>
        <v>2155</v>
      </c>
      <c r="F366" s="2295">
        <f t="shared" si="28"/>
        <v>2157</v>
      </c>
      <c r="G366" s="2295">
        <f>SUM(G367:G624)</f>
        <v>38255</v>
      </c>
      <c r="H366" s="2295">
        <f>SUM(H367:H624)</f>
        <v>38295</v>
      </c>
      <c r="I366" s="2653"/>
      <c r="J366" s="2654"/>
    </row>
    <row r="367" spans="1:10" s="2296" customFormat="1" ht="11.25">
      <c r="A367" s="2365" t="s">
        <v>8202</v>
      </c>
      <c r="B367" s="2384" t="s">
        <v>8203</v>
      </c>
      <c r="C367" s="2356">
        <v>0</v>
      </c>
      <c r="D367" s="2305">
        <v>0</v>
      </c>
      <c r="E367" s="2305">
        <v>571</v>
      </c>
      <c r="F367" s="2306">
        <v>555</v>
      </c>
      <c r="G367" s="2306">
        <f t="shared" ref="G367:G430" si="29">C367+E367</f>
        <v>571</v>
      </c>
      <c r="H367" s="2306">
        <f t="shared" ref="H367:H430" si="30">D367+F367</f>
        <v>555</v>
      </c>
      <c r="I367" s="2653"/>
      <c r="J367" s="2654"/>
    </row>
    <row r="368" spans="1:10" s="2296" customFormat="1" ht="11.25">
      <c r="A368" s="2365" t="s">
        <v>8204</v>
      </c>
      <c r="B368" s="2384" t="s">
        <v>8205</v>
      </c>
      <c r="C368" s="2356">
        <v>1</v>
      </c>
      <c r="D368" s="2305">
        <v>2</v>
      </c>
      <c r="E368" s="2305">
        <v>119</v>
      </c>
      <c r="F368" s="2306">
        <v>134</v>
      </c>
      <c r="G368" s="2306">
        <f t="shared" si="29"/>
        <v>120</v>
      </c>
      <c r="H368" s="2306">
        <f t="shared" si="30"/>
        <v>136</v>
      </c>
      <c r="I368" s="2653"/>
      <c r="J368" s="2654"/>
    </row>
    <row r="369" spans="1:10" s="2296" customFormat="1" ht="11.25">
      <c r="A369" s="2365" t="s">
        <v>8206</v>
      </c>
      <c r="B369" s="2384" t="s">
        <v>8207</v>
      </c>
      <c r="C369" s="2356">
        <v>0</v>
      </c>
      <c r="D369" s="2305">
        <v>0</v>
      </c>
      <c r="E369" s="2305">
        <v>5</v>
      </c>
      <c r="F369" s="2306">
        <v>4</v>
      </c>
      <c r="G369" s="2306">
        <f t="shared" si="29"/>
        <v>5</v>
      </c>
      <c r="H369" s="2306">
        <f t="shared" si="30"/>
        <v>4</v>
      </c>
      <c r="I369" s="2653"/>
      <c r="J369" s="2654"/>
    </row>
    <row r="370" spans="1:10" s="2296" customFormat="1" ht="11.25">
      <c r="A370" s="2365" t="s">
        <v>8208</v>
      </c>
      <c r="B370" s="2384" t="s">
        <v>8209</v>
      </c>
      <c r="C370" s="2356">
        <v>1</v>
      </c>
      <c r="D370" s="2305">
        <v>2</v>
      </c>
      <c r="E370" s="2305">
        <v>251</v>
      </c>
      <c r="F370" s="2306">
        <v>235</v>
      </c>
      <c r="G370" s="2306">
        <f t="shared" si="29"/>
        <v>252</v>
      </c>
      <c r="H370" s="2306">
        <f t="shared" si="30"/>
        <v>237</v>
      </c>
      <c r="I370" s="2653"/>
      <c r="J370" s="2654"/>
    </row>
    <row r="371" spans="1:10" s="2296" customFormat="1" ht="11.25">
      <c r="A371" s="2365" t="s">
        <v>8210</v>
      </c>
      <c r="B371" s="2384" t="s">
        <v>8211</v>
      </c>
      <c r="C371" s="2356">
        <v>2</v>
      </c>
      <c r="D371" s="2305">
        <v>3</v>
      </c>
      <c r="E371" s="2305">
        <v>280</v>
      </c>
      <c r="F371" s="2306">
        <v>272</v>
      </c>
      <c r="G371" s="2306">
        <f t="shared" si="29"/>
        <v>282</v>
      </c>
      <c r="H371" s="2306">
        <f t="shared" si="30"/>
        <v>275</v>
      </c>
      <c r="I371" s="2653"/>
      <c r="J371" s="2654"/>
    </row>
    <row r="372" spans="1:10" s="2296" customFormat="1" ht="11.25">
      <c r="A372" s="2365" t="s">
        <v>8212</v>
      </c>
      <c r="B372" s="2384" t="s">
        <v>8213</v>
      </c>
      <c r="C372" s="2356">
        <v>0</v>
      </c>
      <c r="D372" s="2305">
        <v>0</v>
      </c>
      <c r="E372" s="2305">
        <v>96</v>
      </c>
      <c r="F372" s="2306">
        <v>92</v>
      </c>
      <c r="G372" s="2306">
        <f t="shared" si="29"/>
        <v>96</v>
      </c>
      <c r="H372" s="2306">
        <f t="shared" si="30"/>
        <v>92</v>
      </c>
      <c r="I372" s="2653"/>
      <c r="J372" s="2654"/>
    </row>
    <row r="373" spans="1:10" s="2296" customFormat="1" ht="11.25">
      <c r="A373" s="2365" t="s">
        <v>8214</v>
      </c>
      <c r="B373" s="2384" t="s">
        <v>8215</v>
      </c>
      <c r="C373" s="2356">
        <v>1</v>
      </c>
      <c r="D373" s="2305">
        <v>2</v>
      </c>
      <c r="E373" s="2305">
        <v>23</v>
      </c>
      <c r="F373" s="2306">
        <v>26</v>
      </c>
      <c r="G373" s="2306">
        <f t="shared" si="29"/>
        <v>24</v>
      </c>
      <c r="H373" s="2306">
        <f t="shared" si="30"/>
        <v>28</v>
      </c>
      <c r="I373" s="2653"/>
      <c r="J373" s="2654"/>
    </row>
    <row r="374" spans="1:10" s="2296" customFormat="1" ht="11.25">
      <c r="A374" s="2365" t="s">
        <v>8216</v>
      </c>
      <c r="B374" s="2384" t="s">
        <v>8217</v>
      </c>
      <c r="C374" s="2356">
        <v>1</v>
      </c>
      <c r="D374" s="2305">
        <v>2</v>
      </c>
      <c r="E374" s="2305">
        <v>661</v>
      </c>
      <c r="F374" s="2306">
        <v>660</v>
      </c>
      <c r="G374" s="2306">
        <f t="shared" si="29"/>
        <v>662</v>
      </c>
      <c r="H374" s="2306">
        <f t="shared" si="30"/>
        <v>662</v>
      </c>
      <c r="I374" s="2653"/>
      <c r="J374" s="2654"/>
    </row>
    <row r="375" spans="1:10" s="2296" customFormat="1" ht="11.25">
      <c r="A375" s="2365" t="s">
        <v>7072</v>
      </c>
      <c r="B375" s="2384" t="s">
        <v>7073</v>
      </c>
      <c r="C375" s="2356">
        <v>0</v>
      </c>
      <c r="D375" s="2305">
        <v>0</v>
      </c>
      <c r="E375" s="2305">
        <v>59</v>
      </c>
      <c r="F375" s="2306">
        <v>63</v>
      </c>
      <c r="G375" s="2306">
        <f t="shared" si="29"/>
        <v>59</v>
      </c>
      <c r="H375" s="2306">
        <f t="shared" si="30"/>
        <v>63</v>
      </c>
      <c r="I375" s="2653"/>
      <c r="J375" s="2654"/>
    </row>
    <row r="376" spans="1:10" s="2296" customFormat="1" ht="11.25">
      <c r="A376" s="2365" t="s">
        <v>8218</v>
      </c>
      <c r="B376" s="2384" t="s">
        <v>8219</v>
      </c>
      <c r="C376" s="2356">
        <v>0</v>
      </c>
      <c r="D376" s="2305">
        <v>0</v>
      </c>
      <c r="E376" s="2305">
        <v>0</v>
      </c>
      <c r="F376" s="2306">
        <v>1</v>
      </c>
      <c r="G376" s="2306">
        <f t="shared" si="29"/>
        <v>0</v>
      </c>
      <c r="H376" s="2306">
        <f t="shared" si="30"/>
        <v>1</v>
      </c>
      <c r="I376" s="2653"/>
      <c r="J376" s="2654"/>
    </row>
    <row r="377" spans="1:10" s="2296" customFormat="1" ht="11.25">
      <c r="A377" s="2385" t="s">
        <v>8220</v>
      </c>
      <c r="B377" s="2384" t="s">
        <v>8221</v>
      </c>
      <c r="C377" s="2356">
        <v>0</v>
      </c>
      <c r="D377" s="2305">
        <v>0</v>
      </c>
      <c r="E377" s="2305">
        <v>1</v>
      </c>
      <c r="F377" s="2306">
        <v>2</v>
      </c>
      <c r="G377" s="2306">
        <f t="shared" si="29"/>
        <v>1</v>
      </c>
      <c r="H377" s="2306">
        <f t="shared" si="30"/>
        <v>2</v>
      </c>
      <c r="I377" s="2653"/>
      <c r="J377" s="2654"/>
    </row>
    <row r="378" spans="1:10" s="2296" customFormat="1" ht="11.25">
      <c r="A378" s="2385">
        <v>59718001</v>
      </c>
      <c r="B378" s="2384" t="s">
        <v>8222</v>
      </c>
      <c r="C378" s="2356">
        <v>0</v>
      </c>
      <c r="D378" s="2305">
        <v>1</v>
      </c>
      <c r="E378" s="2305">
        <v>0</v>
      </c>
      <c r="F378" s="2306">
        <v>0</v>
      </c>
      <c r="G378" s="2306">
        <f t="shared" si="29"/>
        <v>0</v>
      </c>
      <c r="H378" s="2306">
        <f t="shared" si="30"/>
        <v>1</v>
      </c>
      <c r="I378" s="2653"/>
      <c r="J378" s="2654"/>
    </row>
    <row r="379" spans="1:10" s="2296" customFormat="1" ht="11.25">
      <c r="A379" s="2342">
        <v>59970001</v>
      </c>
      <c r="B379" s="2386" t="s">
        <v>8223</v>
      </c>
      <c r="C379" s="2306">
        <v>0</v>
      </c>
      <c r="D379" s="2305">
        <v>1</v>
      </c>
      <c r="E379" s="2305">
        <v>0</v>
      </c>
      <c r="F379" s="2306">
        <v>0</v>
      </c>
      <c r="G379" s="2306">
        <f t="shared" si="29"/>
        <v>0</v>
      </c>
      <c r="H379" s="2306">
        <f t="shared" si="30"/>
        <v>1</v>
      </c>
      <c r="I379" s="2653"/>
      <c r="J379" s="2654"/>
    </row>
    <row r="380" spans="1:10" s="2296" customFormat="1" ht="11.25">
      <c r="A380" s="2365" t="s">
        <v>8224</v>
      </c>
      <c r="B380" s="2387" t="s">
        <v>8225</v>
      </c>
      <c r="C380" s="2356">
        <v>0</v>
      </c>
      <c r="D380" s="2305">
        <v>0</v>
      </c>
      <c r="E380" s="2305">
        <v>1</v>
      </c>
      <c r="F380" s="2306">
        <v>2</v>
      </c>
      <c r="G380" s="2306">
        <f t="shared" si="29"/>
        <v>1</v>
      </c>
      <c r="H380" s="2306">
        <f t="shared" si="30"/>
        <v>2</v>
      </c>
      <c r="I380" s="2653"/>
      <c r="J380" s="2654"/>
    </row>
    <row r="381" spans="1:10" s="2296" customFormat="1" ht="22.5">
      <c r="A381" s="2342">
        <v>909020001</v>
      </c>
      <c r="B381" s="2387" t="s">
        <v>8226</v>
      </c>
      <c r="C381" s="2356">
        <v>2322</v>
      </c>
      <c r="D381" s="2305">
        <v>2388</v>
      </c>
      <c r="E381" s="2305">
        <v>6</v>
      </c>
      <c r="F381" s="2306">
        <v>6</v>
      </c>
      <c r="G381" s="2306">
        <f t="shared" si="29"/>
        <v>2328</v>
      </c>
      <c r="H381" s="2306">
        <f t="shared" si="30"/>
        <v>2394</v>
      </c>
      <c r="I381" s="2653"/>
      <c r="J381" s="2654"/>
    </row>
    <row r="382" spans="1:10" s="2296" customFormat="1" ht="22.5">
      <c r="A382" s="2365">
        <v>909020002</v>
      </c>
      <c r="B382" s="2387" t="s">
        <v>8227</v>
      </c>
      <c r="C382" s="2356">
        <v>2310</v>
      </c>
      <c r="D382" s="2305">
        <v>2375</v>
      </c>
      <c r="E382" s="2305">
        <v>6</v>
      </c>
      <c r="F382" s="2306">
        <v>6</v>
      </c>
      <c r="G382" s="2306">
        <f t="shared" si="29"/>
        <v>2316</v>
      </c>
      <c r="H382" s="2306">
        <f t="shared" si="30"/>
        <v>2381</v>
      </c>
      <c r="I382" s="2653"/>
      <c r="J382" s="2654"/>
    </row>
    <row r="383" spans="1:10" s="2296" customFormat="1" ht="22.5">
      <c r="A383" s="2365">
        <v>909020003</v>
      </c>
      <c r="B383" s="2387" t="s">
        <v>8228</v>
      </c>
      <c r="C383" s="2356">
        <v>0</v>
      </c>
      <c r="D383" s="2305">
        <v>1</v>
      </c>
      <c r="E383" s="2305">
        <v>0</v>
      </c>
      <c r="F383" s="2306">
        <v>0</v>
      </c>
      <c r="G383" s="2306">
        <f t="shared" si="29"/>
        <v>0</v>
      </c>
      <c r="H383" s="2306">
        <f t="shared" si="30"/>
        <v>1</v>
      </c>
      <c r="I383" s="2653"/>
      <c r="J383" s="2654"/>
    </row>
    <row r="384" spans="1:10" s="2296" customFormat="1" ht="22.5">
      <c r="A384" s="2365">
        <v>909020004</v>
      </c>
      <c r="B384" s="2387" t="s">
        <v>8229</v>
      </c>
      <c r="C384" s="2356">
        <v>0</v>
      </c>
      <c r="D384" s="2305">
        <v>1</v>
      </c>
      <c r="E384" s="2305">
        <v>0</v>
      </c>
      <c r="F384" s="2306">
        <v>0</v>
      </c>
      <c r="G384" s="2306">
        <f t="shared" si="29"/>
        <v>0</v>
      </c>
      <c r="H384" s="2306">
        <f t="shared" si="30"/>
        <v>1</v>
      </c>
      <c r="I384" s="2653"/>
      <c r="J384" s="2654"/>
    </row>
    <row r="385" spans="1:10" s="2296" customFormat="1" ht="22.5">
      <c r="A385" s="2365">
        <v>909020005</v>
      </c>
      <c r="B385" s="2387" t="s">
        <v>8230</v>
      </c>
      <c r="C385" s="2356">
        <v>0</v>
      </c>
      <c r="D385" s="2305">
        <v>1</v>
      </c>
      <c r="E385" s="2305">
        <v>0</v>
      </c>
      <c r="F385" s="2306">
        <v>0</v>
      </c>
      <c r="G385" s="2306">
        <f t="shared" si="29"/>
        <v>0</v>
      </c>
      <c r="H385" s="2306">
        <f t="shared" si="30"/>
        <v>1</v>
      </c>
      <c r="I385" s="2653"/>
      <c r="J385" s="2654"/>
    </row>
    <row r="386" spans="1:10" s="2296" customFormat="1" ht="22.5">
      <c r="A386" s="2365">
        <v>909020006</v>
      </c>
      <c r="B386" s="2387" t="s">
        <v>8231</v>
      </c>
      <c r="C386" s="2356">
        <v>0</v>
      </c>
      <c r="D386" s="2305">
        <v>1</v>
      </c>
      <c r="E386" s="2305">
        <v>0</v>
      </c>
      <c r="F386" s="2306">
        <v>0</v>
      </c>
      <c r="G386" s="2306">
        <f t="shared" si="29"/>
        <v>0</v>
      </c>
      <c r="H386" s="2306">
        <f t="shared" si="30"/>
        <v>1</v>
      </c>
      <c r="I386" s="2653"/>
      <c r="J386" s="2654"/>
    </row>
    <row r="387" spans="1:10" s="2296" customFormat="1" ht="22.5">
      <c r="A387" s="2365">
        <v>909020007</v>
      </c>
      <c r="B387" s="2387" t="s">
        <v>8232</v>
      </c>
      <c r="C387" s="2356">
        <v>0</v>
      </c>
      <c r="D387" s="2305">
        <v>1</v>
      </c>
      <c r="E387" s="2305">
        <v>0</v>
      </c>
      <c r="F387" s="2306">
        <v>0</v>
      </c>
      <c r="G387" s="2306">
        <f t="shared" si="29"/>
        <v>0</v>
      </c>
      <c r="H387" s="2306">
        <f t="shared" si="30"/>
        <v>1</v>
      </c>
      <c r="I387" s="2653"/>
      <c r="J387" s="2654"/>
    </row>
    <row r="388" spans="1:10" s="2296" customFormat="1" ht="22.5">
      <c r="A388" s="2365">
        <v>909020008</v>
      </c>
      <c r="B388" s="2387" t="s">
        <v>8233</v>
      </c>
      <c r="C388" s="2356">
        <v>0</v>
      </c>
      <c r="D388" s="2305">
        <v>1</v>
      </c>
      <c r="E388" s="2305">
        <v>0</v>
      </c>
      <c r="F388" s="2306">
        <v>0</v>
      </c>
      <c r="G388" s="2306">
        <f t="shared" si="29"/>
        <v>0</v>
      </c>
      <c r="H388" s="2306">
        <f t="shared" si="30"/>
        <v>1</v>
      </c>
      <c r="I388" s="2653"/>
      <c r="J388" s="2654"/>
    </row>
    <row r="389" spans="1:10" s="2296" customFormat="1" ht="22.5">
      <c r="A389" s="2365">
        <v>909020009</v>
      </c>
      <c r="B389" s="2387" t="s">
        <v>8234</v>
      </c>
      <c r="C389" s="2356">
        <v>0</v>
      </c>
      <c r="D389" s="2305">
        <v>1</v>
      </c>
      <c r="E389" s="2305">
        <v>0</v>
      </c>
      <c r="F389" s="2306">
        <v>0</v>
      </c>
      <c r="G389" s="2306">
        <f t="shared" si="29"/>
        <v>0</v>
      </c>
      <c r="H389" s="2306">
        <f t="shared" si="30"/>
        <v>1</v>
      </c>
      <c r="I389" s="2653"/>
      <c r="J389" s="2654"/>
    </row>
    <row r="390" spans="1:10" s="2296" customFormat="1" ht="22.5">
      <c r="A390" s="2365">
        <v>909020010</v>
      </c>
      <c r="B390" s="2387" t="s">
        <v>8235</v>
      </c>
      <c r="C390" s="2356">
        <v>0</v>
      </c>
      <c r="D390" s="2305">
        <v>1</v>
      </c>
      <c r="E390" s="2305">
        <v>0</v>
      </c>
      <c r="F390" s="2306">
        <v>0</v>
      </c>
      <c r="G390" s="2306">
        <f t="shared" si="29"/>
        <v>0</v>
      </c>
      <c r="H390" s="2306">
        <f t="shared" si="30"/>
        <v>1</v>
      </c>
      <c r="I390" s="2653"/>
      <c r="J390" s="2654"/>
    </row>
    <row r="391" spans="1:10" s="2296" customFormat="1" ht="22.5">
      <c r="A391" s="2365">
        <v>909020011</v>
      </c>
      <c r="B391" s="2387" t="s">
        <v>8236</v>
      </c>
      <c r="C391" s="2356">
        <v>0</v>
      </c>
      <c r="D391" s="2305">
        <v>1</v>
      </c>
      <c r="E391" s="2305">
        <v>0</v>
      </c>
      <c r="F391" s="2306">
        <v>0</v>
      </c>
      <c r="G391" s="2306">
        <f t="shared" si="29"/>
        <v>0</v>
      </c>
      <c r="H391" s="2306">
        <f t="shared" si="30"/>
        <v>1</v>
      </c>
      <c r="I391" s="2653"/>
      <c r="J391" s="2654"/>
    </row>
    <row r="392" spans="1:10" s="2296" customFormat="1" ht="22.5">
      <c r="A392" s="2365">
        <v>909020012</v>
      </c>
      <c r="B392" s="2387" t="s">
        <v>8237</v>
      </c>
      <c r="C392" s="2356">
        <v>0</v>
      </c>
      <c r="D392" s="2305">
        <v>1</v>
      </c>
      <c r="E392" s="2305">
        <v>0</v>
      </c>
      <c r="F392" s="2306">
        <v>0</v>
      </c>
      <c r="G392" s="2306">
        <f t="shared" si="29"/>
        <v>0</v>
      </c>
      <c r="H392" s="2306">
        <f t="shared" si="30"/>
        <v>1</v>
      </c>
      <c r="I392" s="2653"/>
      <c r="J392" s="2654"/>
    </row>
    <row r="393" spans="1:10" s="2296" customFormat="1" ht="22.5">
      <c r="A393" s="2365">
        <v>909020013</v>
      </c>
      <c r="B393" s="2387" t="s">
        <v>8238</v>
      </c>
      <c r="C393" s="2356">
        <v>1</v>
      </c>
      <c r="D393" s="2305">
        <v>2</v>
      </c>
      <c r="E393" s="2305">
        <v>0</v>
      </c>
      <c r="F393" s="2306">
        <v>0</v>
      </c>
      <c r="G393" s="2306">
        <f t="shared" si="29"/>
        <v>1</v>
      </c>
      <c r="H393" s="2306">
        <f t="shared" si="30"/>
        <v>2</v>
      </c>
      <c r="I393" s="2653"/>
      <c r="J393" s="2654"/>
    </row>
    <row r="394" spans="1:10" s="2296" customFormat="1" ht="22.5">
      <c r="A394" s="2365">
        <v>909020014</v>
      </c>
      <c r="B394" s="2387" t="s">
        <v>8239</v>
      </c>
      <c r="C394" s="2356">
        <v>1</v>
      </c>
      <c r="D394" s="2305">
        <v>2</v>
      </c>
      <c r="E394" s="2305">
        <v>0</v>
      </c>
      <c r="F394" s="2306">
        <v>0</v>
      </c>
      <c r="G394" s="2306">
        <f t="shared" si="29"/>
        <v>1</v>
      </c>
      <c r="H394" s="2306">
        <f t="shared" si="30"/>
        <v>2</v>
      </c>
      <c r="I394" s="2653"/>
      <c r="J394" s="2654"/>
    </row>
    <row r="395" spans="1:10" s="2296" customFormat="1" ht="22.5">
      <c r="A395" s="2365">
        <v>909020015</v>
      </c>
      <c r="B395" s="2387" t="s">
        <v>8240</v>
      </c>
      <c r="C395" s="2356">
        <v>1</v>
      </c>
      <c r="D395" s="2305">
        <v>2</v>
      </c>
      <c r="E395" s="2305">
        <v>0</v>
      </c>
      <c r="F395" s="2306">
        <v>0</v>
      </c>
      <c r="G395" s="2306">
        <f t="shared" si="29"/>
        <v>1</v>
      </c>
      <c r="H395" s="2306">
        <f t="shared" si="30"/>
        <v>2</v>
      </c>
      <c r="I395" s="2653"/>
      <c r="J395" s="2654"/>
    </row>
    <row r="396" spans="1:10" s="2296" customFormat="1" ht="22.5">
      <c r="A396" s="2365">
        <v>909020016</v>
      </c>
      <c r="B396" s="2387" t="s">
        <v>8241</v>
      </c>
      <c r="C396" s="2356">
        <v>1</v>
      </c>
      <c r="D396" s="2305">
        <v>2</v>
      </c>
      <c r="E396" s="2305">
        <v>0</v>
      </c>
      <c r="F396" s="2306">
        <v>0</v>
      </c>
      <c r="G396" s="2306">
        <f t="shared" si="29"/>
        <v>1</v>
      </c>
      <c r="H396" s="2306">
        <f t="shared" si="30"/>
        <v>2</v>
      </c>
      <c r="I396" s="2653"/>
      <c r="J396" s="2654"/>
    </row>
    <row r="397" spans="1:10" s="2296" customFormat="1" ht="22.5">
      <c r="A397" s="2342" t="s">
        <v>8242</v>
      </c>
      <c r="B397" s="2388" t="s">
        <v>8243</v>
      </c>
      <c r="C397" s="2390">
        <v>0</v>
      </c>
      <c r="D397" s="2305">
        <v>0</v>
      </c>
      <c r="E397" s="2305">
        <v>0</v>
      </c>
      <c r="F397" s="2306">
        <v>1</v>
      </c>
      <c r="G397" s="2306">
        <f t="shared" si="29"/>
        <v>0</v>
      </c>
      <c r="H397" s="2306">
        <f t="shared" si="30"/>
        <v>1</v>
      </c>
      <c r="I397" s="2653"/>
      <c r="J397" s="2654"/>
    </row>
    <row r="398" spans="1:10" s="2296" customFormat="1" ht="11.25">
      <c r="A398" s="2342" t="s">
        <v>8244</v>
      </c>
      <c r="B398" s="2388" t="s">
        <v>8245</v>
      </c>
      <c r="C398" s="2390">
        <v>0</v>
      </c>
      <c r="D398" s="2305">
        <v>0</v>
      </c>
      <c r="E398" s="2305">
        <v>0</v>
      </c>
      <c r="F398" s="2306">
        <v>1</v>
      </c>
      <c r="G398" s="2306">
        <f t="shared" si="29"/>
        <v>0</v>
      </c>
      <c r="H398" s="2306">
        <f t="shared" si="30"/>
        <v>1</v>
      </c>
      <c r="I398" s="2653"/>
      <c r="J398" s="2654"/>
    </row>
    <row r="399" spans="1:10" s="2296" customFormat="1" ht="33.75">
      <c r="A399" s="2342">
        <v>909020101</v>
      </c>
      <c r="B399" s="2387" t="s">
        <v>8246</v>
      </c>
      <c r="C399" s="2356">
        <v>0</v>
      </c>
      <c r="D399" s="2305">
        <v>1</v>
      </c>
      <c r="E399" s="2305">
        <v>0</v>
      </c>
      <c r="F399" s="2306">
        <v>0</v>
      </c>
      <c r="G399" s="2306">
        <f t="shared" si="29"/>
        <v>0</v>
      </c>
      <c r="H399" s="2306">
        <f t="shared" si="30"/>
        <v>1</v>
      </c>
      <c r="I399" s="2653"/>
      <c r="J399" s="2654"/>
    </row>
    <row r="400" spans="1:10" s="2296" customFormat="1" ht="22.5">
      <c r="A400" s="2342">
        <v>909020102</v>
      </c>
      <c r="B400" s="2387" t="s">
        <v>8247</v>
      </c>
      <c r="C400" s="2356">
        <v>0</v>
      </c>
      <c r="D400" s="2305">
        <v>1</v>
      </c>
      <c r="E400" s="2305">
        <v>0</v>
      </c>
      <c r="F400" s="2306">
        <v>0</v>
      </c>
      <c r="G400" s="2306">
        <f t="shared" si="29"/>
        <v>0</v>
      </c>
      <c r="H400" s="2306">
        <f t="shared" si="30"/>
        <v>1</v>
      </c>
      <c r="I400" s="2653"/>
      <c r="J400" s="2654"/>
    </row>
    <row r="401" spans="1:10" s="2296" customFormat="1" ht="33.75">
      <c r="A401" s="2342">
        <v>909020103</v>
      </c>
      <c r="B401" s="2387" t="s">
        <v>8248</v>
      </c>
      <c r="C401" s="2356">
        <v>0</v>
      </c>
      <c r="D401" s="2305">
        <v>1</v>
      </c>
      <c r="E401" s="2305">
        <v>0</v>
      </c>
      <c r="F401" s="2306">
        <v>0</v>
      </c>
      <c r="G401" s="2306">
        <f t="shared" si="29"/>
        <v>0</v>
      </c>
      <c r="H401" s="2306">
        <f t="shared" si="30"/>
        <v>1</v>
      </c>
      <c r="I401" s="2653"/>
      <c r="J401" s="2654"/>
    </row>
    <row r="402" spans="1:10" s="2296" customFormat="1" ht="22.5">
      <c r="A402" s="2342">
        <v>909020104</v>
      </c>
      <c r="B402" s="2387" t="s">
        <v>8249</v>
      </c>
      <c r="C402" s="2356">
        <v>0</v>
      </c>
      <c r="D402" s="2305">
        <v>1</v>
      </c>
      <c r="E402" s="2305">
        <v>0</v>
      </c>
      <c r="F402" s="2306">
        <v>0</v>
      </c>
      <c r="G402" s="2306">
        <f t="shared" si="29"/>
        <v>0</v>
      </c>
      <c r="H402" s="2306">
        <f t="shared" si="30"/>
        <v>1</v>
      </c>
      <c r="I402" s="2653"/>
      <c r="J402" s="2654"/>
    </row>
    <row r="403" spans="1:10" s="2296" customFormat="1" ht="33.75">
      <c r="A403" s="2342">
        <v>909020105</v>
      </c>
      <c r="B403" s="2387" t="s">
        <v>8250</v>
      </c>
      <c r="C403" s="2356">
        <v>0</v>
      </c>
      <c r="D403" s="2305">
        <v>1</v>
      </c>
      <c r="E403" s="2305">
        <v>0</v>
      </c>
      <c r="F403" s="2306">
        <v>0</v>
      </c>
      <c r="G403" s="2306">
        <f t="shared" si="29"/>
        <v>0</v>
      </c>
      <c r="H403" s="2306">
        <f t="shared" si="30"/>
        <v>1</v>
      </c>
      <c r="I403" s="2653"/>
      <c r="J403" s="2654"/>
    </row>
    <row r="404" spans="1:10" s="2296" customFormat="1" ht="22.5">
      <c r="A404" s="2342">
        <v>909020106</v>
      </c>
      <c r="B404" s="2387" t="s">
        <v>8251</v>
      </c>
      <c r="C404" s="2356">
        <v>0</v>
      </c>
      <c r="D404" s="2305">
        <v>1</v>
      </c>
      <c r="E404" s="2305">
        <v>0</v>
      </c>
      <c r="F404" s="2306">
        <v>0</v>
      </c>
      <c r="G404" s="2306">
        <f t="shared" si="29"/>
        <v>0</v>
      </c>
      <c r="H404" s="2306">
        <f t="shared" si="30"/>
        <v>1</v>
      </c>
      <c r="I404" s="2653"/>
      <c r="J404" s="2654"/>
    </row>
    <row r="405" spans="1:10" s="2296" customFormat="1" ht="33.75">
      <c r="A405" s="2342">
        <v>909020107</v>
      </c>
      <c r="B405" s="2387" t="s">
        <v>8252</v>
      </c>
      <c r="C405" s="2356">
        <v>0</v>
      </c>
      <c r="D405" s="2305">
        <v>1</v>
      </c>
      <c r="E405" s="2305">
        <v>0</v>
      </c>
      <c r="F405" s="2306">
        <v>0</v>
      </c>
      <c r="G405" s="2306">
        <f t="shared" si="29"/>
        <v>0</v>
      </c>
      <c r="H405" s="2306">
        <f t="shared" si="30"/>
        <v>1</v>
      </c>
      <c r="I405" s="2653"/>
      <c r="J405" s="2654"/>
    </row>
    <row r="406" spans="1:10" s="2296" customFormat="1" ht="22.5">
      <c r="A406" s="2342">
        <v>909020108</v>
      </c>
      <c r="B406" s="2387" t="s">
        <v>8253</v>
      </c>
      <c r="C406" s="2356">
        <v>0</v>
      </c>
      <c r="D406" s="2305">
        <v>1</v>
      </c>
      <c r="E406" s="2305">
        <v>0</v>
      </c>
      <c r="F406" s="2306">
        <v>0</v>
      </c>
      <c r="G406" s="2306">
        <f t="shared" si="29"/>
        <v>0</v>
      </c>
      <c r="H406" s="2306">
        <f t="shared" si="30"/>
        <v>1</v>
      </c>
      <c r="I406" s="2653"/>
      <c r="J406" s="2654"/>
    </row>
    <row r="407" spans="1:10" s="2296" customFormat="1" ht="22.5">
      <c r="A407" s="2342">
        <v>909020201</v>
      </c>
      <c r="B407" s="2387" t="s">
        <v>8254</v>
      </c>
      <c r="C407" s="2356">
        <v>1</v>
      </c>
      <c r="D407" s="2305">
        <v>2</v>
      </c>
      <c r="E407" s="2305">
        <v>0</v>
      </c>
      <c r="F407" s="2306">
        <v>0</v>
      </c>
      <c r="G407" s="2306">
        <f t="shared" si="29"/>
        <v>1</v>
      </c>
      <c r="H407" s="2306">
        <f t="shared" si="30"/>
        <v>2</v>
      </c>
      <c r="I407" s="2653"/>
      <c r="J407" s="2654"/>
    </row>
    <row r="408" spans="1:10" s="2296" customFormat="1" ht="22.5">
      <c r="A408" s="2342">
        <v>909020202</v>
      </c>
      <c r="B408" s="2387" t="s">
        <v>8255</v>
      </c>
      <c r="C408" s="2356">
        <v>1</v>
      </c>
      <c r="D408" s="2305">
        <v>2</v>
      </c>
      <c r="E408" s="2305">
        <v>0</v>
      </c>
      <c r="F408" s="2306">
        <v>0</v>
      </c>
      <c r="G408" s="2306">
        <f t="shared" si="29"/>
        <v>1</v>
      </c>
      <c r="H408" s="2306">
        <f t="shared" si="30"/>
        <v>2</v>
      </c>
      <c r="I408" s="2653"/>
      <c r="J408" s="2654"/>
    </row>
    <row r="409" spans="1:10" s="2296" customFormat="1" ht="22.5">
      <c r="A409" s="2342">
        <v>909020203</v>
      </c>
      <c r="B409" s="2387" t="s">
        <v>8256</v>
      </c>
      <c r="C409" s="2356">
        <v>1</v>
      </c>
      <c r="D409" s="2305">
        <v>2</v>
      </c>
      <c r="E409" s="2305">
        <v>0</v>
      </c>
      <c r="F409" s="2306">
        <v>0</v>
      </c>
      <c r="G409" s="2306">
        <f t="shared" si="29"/>
        <v>1</v>
      </c>
      <c r="H409" s="2306">
        <f t="shared" si="30"/>
        <v>2</v>
      </c>
      <c r="I409" s="2653"/>
      <c r="J409" s="2654"/>
    </row>
    <row r="410" spans="1:10" s="2296" customFormat="1" ht="22.5">
      <c r="A410" s="2342">
        <v>909020204</v>
      </c>
      <c r="B410" s="2387" t="s">
        <v>8257</v>
      </c>
      <c r="C410" s="2356">
        <v>1</v>
      </c>
      <c r="D410" s="2305">
        <v>2</v>
      </c>
      <c r="E410" s="2305">
        <v>0</v>
      </c>
      <c r="F410" s="2306">
        <v>0</v>
      </c>
      <c r="G410" s="2306">
        <f t="shared" si="29"/>
        <v>1</v>
      </c>
      <c r="H410" s="2306">
        <f t="shared" si="30"/>
        <v>2</v>
      </c>
      <c r="I410" s="2653"/>
      <c r="J410" s="2654"/>
    </row>
    <row r="411" spans="1:10" s="2296" customFormat="1" ht="22.5">
      <c r="A411" s="2342">
        <v>909020205</v>
      </c>
      <c r="B411" s="2387" t="s">
        <v>8258</v>
      </c>
      <c r="C411" s="2356">
        <v>13</v>
      </c>
      <c r="D411" s="2305">
        <v>14</v>
      </c>
      <c r="E411" s="2305">
        <v>0</v>
      </c>
      <c r="F411" s="2306">
        <v>0</v>
      </c>
      <c r="G411" s="2306">
        <f t="shared" si="29"/>
        <v>13</v>
      </c>
      <c r="H411" s="2306">
        <f t="shared" si="30"/>
        <v>14</v>
      </c>
      <c r="I411" s="2653"/>
      <c r="J411" s="2654"/>
    </row>
    <row r="412" spans="1:10" s="2296" customFormat="1" ht="22.5">
      <c r="A412" s="2342">
        <v>909020206</v>
      </c>
      <c r="B412" s="2387" t="s">
        <v>8259</v>
      </c>
      <c r="C412" s="2356">
        <v>13</v>
      </c>
      <c r="D412" s="2305">
        <v>14</v>
      </c>
      <c r="E412" s="2305">
        <v>0</v>
      </c>
      <c r="F412" s="2306">
        <v>0</v>
      </c>
      <c r="G412" s="2306">
        <f t="shared" si="29"/>
        <v>13</v>
      </c>
      <c r="H412" s="2306">
        <f t="shared" si="30"/>
        <v>14</v>
      </c>
      <c r="I412" s="2653"/>
      <c r="J412" s="2654"/>
    </row>
    <row r="413" spans="1:10" s="2296" customFormat="1" ht="22.5">
      <c r="A413" s="2342">
        <v>909020207</v>
      </c>
      <c r="B413" s="2387" t="s">
        <v>8260</v>
      </c>
      <c r="C413" s="2356">
        <v>13</v>
      </c>
      <c r="D413" s="2305">
        <v>14</v>
      </c>
      <c r="E413" s="2305">
        <v>0</v>
      </c>
      <c r="F413" s="2306">
        <v>0</v>
      </c>
      <c r="G413" s="2306">
        <f t="shared" si="29"/>
        <v>13</v>
      </c>
      <c r="H413" s="2306">
        <f t="shared" si="30"/>
        <v>14</v>
      </c>
      <c r="I413" s="2653"/>
      <c r="J413" s="2654"/>
    </row>
    <row r="414" spans="1:10" s="2296" customFormat="1" ht="22.5">
      <c r="A414" s="2342">
        <v>909020208</v>
      </c>
      <c r="B414" s="2387" t="s">
        <v>8261</v>
      </c>
      <c r="C414" s="2356">
        <v>0</v>
      </c>
      <c r="D414" s="2305">
        <v>3</v>
      </c>
      <c r="E414" s="2305">
        <v>0</v>
      </c>
      <c r="F414" s="2306">
        <v>0</v>
      </c>
      <c r="G414" s="2306">
        <f t="shared" si="29"/>
        <v>0</v>
      </c>
      <c r="H414" s="2306">
        <f t="shared" si="30"/>
        <v>3</v>
      </c>
      <c r="I414" s="2653"/>
      <c r="J414" s="2654"/>
    </row>
    <row r="415" spans="1:10" s="2296" customFormat="1" ht="22.5">
      <c r="A415" s="2342" t="s">
        <v>8262</v>
      </c>
      <c r="B415" s="2388" t="s">
        <v>8263</v>
      </c>
      <c r="C415" s="2390">
        <v>0</v>
      </c>
      <c r="D415" s="2305">
        <v>0</v>
      </c>
      <c r="E415" s="2305">
        <v>0</v>
      </c>
      <c r="F415" s="2306">
        <v>1</v>
      </c>
      <c r="G415" s="2306">
        <f t="shared" si="29"/>
        <v>0</v>
      </c>
      <c r="H415" s="2306">
        <f t="shared" si="30"/>
        <v>1</v>
      </c>
      <c r="I415" s="2653"/>
      <c r="J415" s="2654"/>
    </row>
    <row r="416" spans="1:10" s="2296" customFormat="1" ht="22.5">
      <c r="A416" s="2342">
        <v>909020301</v>
      </c>
      <c r="B416" s="2387" t="s">
        <v>8264</v>
      </c>
      <c r="C416" s="2356">
        <v>0</v>
      </c>
      <c r="D416" s="2305">
        <v>1</v>
      </c>
      <c r="E416" s="2305">
        <v>0</v>
      </c>
      <c r="F416" s="2306">
        <v>0</v>
      </c>
      <c r="G416" s="2306">
        <f t="shared" si="29"/>
        <v>0</v>
      </c>
      <c r="H416" s="2306">
        <f t="shared" si="30"/>
        <v>1</v>
      </c>
      <c r="I416" s="2653"/>
      <c r="J416" s="2654"/>
    </row>
    <row r="417" spans="1:10" s="2296" customFormat="1" ht="22.5">
      <c r="A417" s="2342">
        <v>909020302</v>
      </c>
      <c r="B417" s="2387" t="s">
        <v>8265</v>
      </c>
      <c r="C417" s="2356">
        <v>0</v>
      </c>
      <c r="D417" s="2305">
        <v>1</v>
      </c>
      <c r="E417" s="2305">
        <v>0</v>
      </c>
      <c r="F417" s="2306">
        <v>0</v>
      </c>
      <c r="G417" s="2306">
        <f t="shared" si="29"/>
        <v>0</v>
      </c>
      <c r="H417" s="2306">
        <f t="shared" si="30"/>
        <v>1</v>
      </c>
      <c r="I417" s="2653"/>
      <c r="J417" s="2654"/>
    </row>
    <row r="418" spans="1:10" s="2296" customFormat="1" ht="22.5">
      <c r="A418" s="2342">
        <v>909020303</v>
      </c>
      <c r="B418" s="2387" t="s">
        <v>8266</v>
      </c>
      <c r="C418" s="2356">
        <v>0</v>
      </c>
      <c r="D418" s="2305">
        <v>1</v>
      </c>
      <c r="E418" s="2305">
        <v>0</v>
      </c>
      <c r="F418" s="2306">
        <v>0</v>
      </c>
      <c r="G418" s="2306">
        <f t="shared" si="29"/>
        <v>0</v>
      </c>
      <c r="H418" s="2306">
        <f t="shared" si="30"/>
        <v>1</v>
      </c>
      <c r="I418" s="2653"/>
      <c r="J418" s="2654"/>
    </row>
    <row r="419" spans="1:10" s="2296" customFormat="1" ht="22.5">
      <c r="A419" s="2342">
        <v>909020304</v>
      </c>
      <c r="B419" s="2387" t="s">
        <v>8267</v>
      </c>
      <c r="C419" s="2356">
        <v>0</v>
      </c>
      <c r="D419" s="2305">
        <v>1</v>
      </c>
      <c r="E419" s="2305">
        <v>0</v>
      </c>
      <c r="F419" s="2306">
        <v>0</v>
      </c>
      <c r="G419" s="2306">
        <f t="shared" si="29"/>
        <v>0</v>
      </c>
      <c r="H419" s="2306">
        <f t="shared" si="30"/>
        <v>1</v>
      </c>
      <c r="I419" s="2653"/>
      <c r="J419" s="2654"/>
    </row>
    <row r="420" spans="1:10" s="2296" customFormat="1" ht="22.5">
      <c r="A420" s="2342">
        <v>909020305</v>
      </c>
      <c r="B420" s="2387" t="s">
        <v>8268</v>
      </c>
      <c r="C420" s="2356">
        <v>0</v>
      </c>
      <c r="D420" s="2305">
        <v>1</v>
      </c>
      <c r="E420" s="2305">
        <v>0</v>
      </c>
      <c r="F420" s="2306">
        <v>0</v>
      </c>
      <c r="G420" s="2306">
        <f t="shared" si="29"/>
        <v>0</v>
      </c>
      <c r="H420" s="2306">
        <f t="shared" si="30"/>
        <v>1</v>
      </c>
      <c r="I420" s="2653"/>
      <c r="J420" s="2654"/>
    </row>
    <row r="421" spans="1:10" s="2296" customFormat="1" ht="22.5">
      <c r="A421" s="2342">
        <v>909020306</v>
      </c>
      <c r="B421" s="2387" t="s">
        <v>8269</v>
      </c>
      <c r="C421" s="2356">
        <v>0</v>
      </c>
      <c r="D421" s="2305">
        <v>1</v>
      </c>
      <c r="E421" s="2305">
        <v>0</v>
      </c>
      <c r="F421" s="2306">
        <v>0</v>
      </c>
      <c r="G421" s="2306">
        <f t="shared" si="29"/>
        <v>0</v>
      </c>
      <c r="H421" s="2306">
        <f t="shared" si="30"/>
        <v>1</v>
      </c>
      <c r="I421" s="2653"/>
      <c r="J421" s="2654"/>
    </row>
    <row r="422" spans="1:10" s="2296" customFormat="1" ht="22.5">
      <c r="A422" s="2342">
        <v>909020307</v>
      </c>
      <c r="B422" s="2387" t="s">
        <v>8270</v>
      </c>
      <c r="C422" s="2356">
        <v>0</v>
      </c>
      <c r="D422" s="2305">
        <v>1</v>
      </c>
      <c r="E422" s="2305">
        <v>0</v>
      </c>
      <c r="F422" s="2306">
        <v>0</v>
      </c>
      <c r="G422" s="2306">
        <f t="shared" si="29"/>
        <v>0</v>
      </c>
      <c r="H422" s="2306">
        <f t="shared" si="30"/>
        <v>1</v>
      </c>
      <c r="I422" s="2653"/>
      <c r="J422" s="2654"/>
    </row>
    <row r="423" spans="1:10" s="2296" customFormat="1" ht="22.5">
      <c r="A423" s="2342">
        <v>909020308</v>
      </c>
      <c r="B423" s="2387" t="s">
        <v>8271</v>
      </c>
      <c r="C423" s="2356">
        <v>0</v>
      </c>
      <c r="D423" s="2305">
        <v>1</v>
      </c>
      <c r="E423" s="2305">
        <v>0</v>
      </c>
      <c r="F423" s="2306">
        <v>0</v>
      </c>
      <c r="G423" s="2306">
        <f t="shared" si="29"/>
        <v>0</v>
      </c>
      <c r="H423" s="2306">
        <f t="shared" si="30"/>
        <v>1</v>
      </c>
      <c r="I423" s="2653"/>
      <c r="J423" s="2654"/>
    </row>
    <row r="424" spans="1:10" s="2296" customFormat="1" ht="22.5">
      <c r="A424" s="2342" t="s">
        <v>8272</v>
      </c>
      <c r="B424" s="2388" t="s">
        <v>8273</v>
      </c>
      <c r="C424" s="2390">
        <v>0</v>
      </c>
      <c r="D424" s="2305">
        <v>1</v>
      </c>
      <c r="E424" s="2305">
        <v>1</v>
      </c>
      <c r="F424" s="2306">
        <v>0</v>
      </c>
      <c r="G424" s="2306">
        <f t="shared" si="29"/>
        <v>1</v>
      </c>
      <c r="H424" s="2306">
        <f t="shared" si="30"/>
        <v>1</v>
      </c>
      <c r="I424" s="2653"/>
      <c r="J424" s="2654"/>
    </row>
    <row r="425" spans="1:10" s="2296" customFormat="1" ht="22.5">
      <c r="A425" s="2342">
        <v>909020401</v>
      </c>
      <c r="B425" s="2387" t="s">
        <v>8274</v>
      </c>
      <c r="C425" s="2356">
        <v>0</v>
      </c>
      <c r="D425" s="2305">
        <v>1</v>
      </c>
      <c r="E425" s="2305">
        <v>0</v>
      </c>
      <c r="F425" s="2306">
        <v>0</v>
      </c>
      <c r="G425" s="2306">
        <f t="shared" si="29"/>
        <v>0</v>
      </c>
      <c r="H425" s="2306">
        <f t="shared" si="30"/>
        <v>1</v>
      </c>
      <c r="I425" s="2653"/>
      <c r="J425" s="2654"/>
    </row>
    <row r="426" spans="1:10" s="2296" customFormat="1" ht="22.5">
      <c r="A426" s="2342">
        <v>909020402</v>
      </c>
      <c r="B426" s="2387" t="s">
        <v>8275</v>
      </c>
      <c r="C426" s="2356">
        <v>1</v>
      </c>
      <c r="D426" s="2305">
        <v>2</v>
      </c>
      <c r="E426" s="2305">
        <v>0</v>
      </c>
      <c r="F426" s="2306">
        <v>0</v>
      </c>
      <c r="G426" s="2306">
        <f t="shared" si="29"/>
        <v>1</v>
      </c>
      <c r="H426" s="2306">
        <f t="shared" si="30"/>
        <v>2</v>
      </c>
      <c r="I426" s="2653"/>
      <c r="J426" s="2654"/>
    </row>
    <row r="427" spans="1:10" s="2296" customFormat="1" ht="22.5">
      <c r="A427" s="2342">
        <v>909020403</v>
      </c>
      <c r="B427" s="2387" t="s">
        <v>8276</v>
      </c>
      <c r="C427" s="2356">
        <v>0</v>
      </c>
      <c r="D427" s="2305">
        <v>1</v>
      </c>
      <c r="E427" s="2305">
        <v>0</v>
      </c>
      <c r="F427" s="2306">
        <v>0</v>
      </c>
      <c r="G427" s="2306">
        <f t="shared" si="29"/>
        <v>0</v>
      </c>
      <c r="H427" s="2306">
        <f t="shared" si="30"/>
        <v>1</v>
      </c>
      <c r="I427" s="2653"/>
      <c r="J427" s="2654"/>
    </row>
    <row r="428" spans="1:10" s="2296" customFormat="1" ht="22.5">
      <c r="A428" s="2342">
        <v>909020404</v>
      </c>
      <c r="B428" s="2387" t="s">
        <v>8277</v>
      </c>
      <c r="C428" s="2356">
        <v>0</v>
      </c>
      <c r="D428" s="2305">
        <v>1</v>
      </c>
      <c r="E428" s="2305">
        <v>0</v>
      </c>
      <c r="F428" s="2306">
        <v>0</v>
      </c>
      <c r="G428" s="2306">
        <f t="shared" si="29"/>
        <v>0</v>
      </c>
      <c r="H428" s="2306">
        <f t="shared" si="30"/>
        <v>1</v>
      </c>
      <c r="I428" s="2653"/>
      <c r="J428" s="2654"/>
    </row>
    <row r="429" spans="1:10" s="2296" customFormat="1" ht="22.5">
      <c r="A429" s="2342">
        <v>909020405</v>
      </c>
      <c r="B429" s="2387" t="s">
        <v>8278</v>
      </c>
      <c r="C429" s="2356">
        <v>5</v>
      </c>
      <c r="D429" s="2305">
        <v>6</v>
      </c>
      <c r="E429" s="2305">
        <v>0</v>
      </c>
      <c r="F429" s="2306">
        <v>0</v>
      </c>
      <c r="G429" s="2306">
        <f t="shared" si="29"/>
        <v>5</v>
      </c>
      <c r="H429" s="2306">
        <f t="shared" si="30"/>
        <v>6</v>
      </c>
      <c r="I429" s="2653"/>
      <c r="J429" s="2654"/>
    </row>
    <row r="430" spans="1:10" s="2296" customFormat="1" ht="22.5">
      <c r="A430" s="2342">
        <v>909020406</v>
      </c>
      <c r="B430" s="2387" t="s">
        <v>8279</v>
      </c>
      <c r="C430" s="2356">
        <v>5</v>
      </c>
      <c r="D430" s="2305">
        <v>6</v>
      </c>
      <c r="E430" s="2305">
        <v>0</v>
      </c>
      <c r="F430" s="2306">
        <v>0</v>
      </c>
      <c r="G430" s="2306">
        <f t="shared" si="29"/>
        <v>5</v>
      </c>
      <c r="H430" s="2306">
        <f t="shared" si="30"/>
        <v>6</v>
      </c>
      <c r="I430" s="2653"/>
      <c r="J430" s="2654"/>
    </row>
    <row r="431" spans="1:10" s="2296" customFormat="1" ht="22.5">
      <c r="A431" s="2342">
        <v>909020407</v>
      </c>
      <c r="B431" s="2387" t="s">
        <v>8280</v>
      </c>
      <c r="C431" s="2356">
        <v>5</v>
      </c>
      <c r="D431" s="2305">
        <v>6</v>
      </c>
      <c r="E431" s="2305">
        <v>0</v>
      </c>
      <c r="F431" s="2306">
        <v>0</v>
      </c>
      <c r="G431" s="2306">
        <f t="shared" ref="G431:G494" si="31">C431+E431</f>
        <v>5</v>
      </c>
      <c r="H431" s="2306">
        <f t="shared" ref="H431:H494" si="32">D431+F431</f>
        <v>6</v>
      </c>
      <c r="I431" s="2653"/>
      <c r="J431" s="2654"/>
    </row>
    <row r="432" spans="1:10" s="2296" customFormat="1" ht="22.5">
      <c r="A432" s="2342">
        <v>909020408</v>
      </c>
      <c r="B432" s="2387" t="s">
        <v>8281</v>
      </c>
      <c r="C432" s="2356">
        <v>5</v>
      </c>
      <c r="D432" s="2305">
        <v>6</v>
      </c>
      <c r="E432" s="2305">
        <v>0</v>
      </c>
      <c r="F432" s="2306">
        <v>0</v>
      </c>
      <c r="G432" s="2306">
        <f t="shared" si="31"/>
        <v>5</v>
      </c>
      <c r="H432" s="2306">
        <f t="shared" si="32"/>
        <v>6</v>
      </c>
      <c r="I432" s="2653"/>
      <c r="J432" s="2654"/>
    </row>
    <row r="433" spans="1:10" s="2296" customFormat="1" ht="22.5">
      <c r="A433" s="2342" t="s">
        <v>8282</v>
      </c>
      <c r="B433" s="2388" t="s">
        <v>8283</v>
      </c>
      <c r="C433" s="2390">
        <v>0</v>
      </c>
      <c r="D433" s="2305">
        <v>0</v>
      </c>
      <c r="E433" s="2305">
        <v>0</v>
      </c>
      <c r="F433" s="2306">
        <v>1</v>
      </c>
      <c r="G433" s="2306">
        <f t="shared" si="31"/>
        <v>0</v>
      </c>
      <c r="H433" s="2306">
        <f t="shared" si="32"/>
        <v>1</v>
      </c>
      <c r="I433" s="2653"/>
      <c r="J433" s="2654"/>
    </row>
    <row r="434" spans="1:10" s="2296" customFormat="1" ht="22.5">
      <c r="A434" s="2342">
        <v>909020501</v>
      </c>
      <c r="B434" s="2387" t="s">
        <v>8284</v>
      </c>
      <c r="C434" s="2356">
        <v>0</v>
      </c>
      <c r="D434" s="2305">
        <v>1</v>
      </c>
      <c r="E434" s="2305">
        <v>0</v>
      </c>
      <c r="F434" s="2306">
        <v>0</v>
      </c>
      <c r="G434" s="2306">
        <f t="shared" si="31"/>
        <v>0</v>
      </c>
      <c r="H434" s="2306">
        <f t="shared" si="32"/>
        <v>1</v>
      </c>
      <c r="I434" s="2653"/>
      <c r="J434" s="2654"/>
    </row>
    <row r="435" spans="1:10" s="2296" customFormat="1" ht="22.5">
      <c r="A435" s="2342">
        <v>909020502</v>
      </c>
      <c r="B435" s="2387" t="s">
        <v>8285</v>
      </c>
      <c r="C435" s="2356">
        <v>0</v>
      </c>
      <c r="D435" s="2305">
        <v>1</v>
      </c>
      <c r="E435" s="2305">
        <v>0</v>
      </c>
      <c r="F435" s="2306">
        <v>0</v>
      </c>
      <c r="G435" s="2306">
        <f t="shared" si="31"/>
        <v>0</v>
      </c>
      <c r="H435" s="2306">
        <f t="shared" si="32"/>
        <v>1</v>
      </c>
      <c r="I435" s="2653"/>
      <c r="J435" s="2654"/>
    </row>
    <row r="436" spans="1:10" s="2296" customFormat="1" ht="22.5">
      <c r="A436" s="2342">
        <v>909020503</v>
      </c>
      <c r="B436" s="2387" t="s">
        <v>8286</v>
      </c>
      <c r="C436" s="2356">
        <v>0</v>
      </c>
      <c r="D436" s="2305">
        <v>1</v>
      </c>
      <c r="E436" s="2305">
        <v>0</v>
      </c>
      <c r="F436" s="2306">
        <v>0</v>
      </c>
      <c r="G436" s="2306">
        <f t="shared" si="31"/>
        <v>0</v>
      </c>
      <c r="H436" s="2306">
        <f t="shared" si="32"/>
        <v>1</v>
      </c>
      <c r="I436" s="2653"/>
      <c r="J436" s="2654"/>
    </row>
    <row r="437" spans="1:10" s="2296" customFormat="1" ht="22.5">
      <c r="A437" s="2342">
        <v>909020504</v>
      </c>
      <c r="B437" s="2387" t="s">
        <v>8287</v>
      </c>
      <c r="C437" s="2356">
        <v>0</v>
      </c>
      <c r="D437" s="2305">
        <v>1</v>
      </c>
      <c r="E437" s="2305">
        <v>0</v>
      </c>
      <c r="F437" s="2306">
        <v>0</v>
      </c>
      <c r="G437" s="2306">
        <f t="shared" si="31"/>
        <v>0</v>
      </c>
      <c r="H437" s="2306">
        <f t="shared" si="32"/>
        <v>1</v>
      </c>
      <c r="I437" s="2653"/>
      <c r="J437" s="2654"/>
    </row>
    <row r="438" spans="1:10" s="2296" customFormat="1" ht="22.5">
      <c r="A438" s="2342">
        <v>909020505</v>
      </c>
      <c r="B438" s="2387" t="s">
        <v>8288</v>
      </c>
      <c r="C438" s="2356">
        <v>1</v>
      </c>
      <c r="D438" s="2305">
        <v>2</v>
      </c>
      <c r="E438" s="2305">
        <v>0</v>
      </c>
      <c r="F438" s="2306">
        <v>0</v>
      </c>
      <c r="G438" s="2306">
        <f t="shared" si="31"/>
        <v>1</v>
      </c>
      <c r="H438" s="2306">
        <f t="shared" si="32"/>
        <v>2</v>
      </c>
      <c r="I438" s="2653"/>
      <c r="J438" s="2654"/>
    </row>
    <row r="439" spans="1:10" s="2296" customFormat="1" ht="22.5">
      <c r="A439" s="2342">
        <v>909020506</v>
      </c>
      <c r="B439" s="2387" t="s">
        <v>8289</v>
      </c>
      <c r="C439" s="2356">
        <v>1</v>
      </c>
      <c r="D439" s="2305">
        <v>2</v>
      </c>
      <c r="E439" s="2305">
        <v>0</v>
      </c>
      <c r="F439" s="2306">
        <v>0</v>
      </c>
      <c r="G439" s="2306">
        <f t="shared" si="31"/>
        <v>1</v>
      </c>
      <c r="H439" s="2306">
        <f t="shared" si="32"/>
        <v>2</v>
      </c>
      <c r="I439" s="2653"/>
      <c r="J439" s="2654"/>
    </row>
    <row r="440" spans="1:10" s="2296" customFormat="1" ht="22.5">
      <c r="A440" s="2342">
        <v>909020507</v>
      </c>
      <c r="B440" s="2387" t="s">
        <v>8290</v>
      </c>
      <c r="C440" s="2356">
        <v>2</v>
      </c>
      <c r="D440" s="2305">
        <v>3</v>
      </c>
      <c r="E440" s="2305">
        <v>0</v>
      </c>
      <c r="F440" s="2306">
        <v>0</v>
      </c>
      <c r="G440" s="2306">
        <f t="shared" si="31"/>
        <v>2</v>
      </c>
      <c r="H440" s="2306">
        <f t="shared" si="32"/>
        <v>3</v>
      </c>
      <c r="I440" s="2653"/>
      <c r="J440" s="2654"/>
    </row>
    <row r="441" spans="1:10" s="2296" customFormat="1" ht="22.5">
      <c r="A441" s="2342">
        <v>909020508</v>
      </c>
      <c r="B441" s="2387" t="s">
        <v>8291</v>
      </c>
      <c r="C441" s="2356">
        <v>2</v>
      </c>
      <c r="D441" s="2305">
        <v>3</v>
      </c>
      <c r="E441" s="2305">
        <v>0</v>
      </c>
      <c r="F441" s="2306">
        <v>0</v>
      </c>
      <c r="G441" s="2306">
        <f t="shared" si="31"/>
        <v>2</v>
      </c>
      <c r="H441" s="2306">
        <f t="shared" si="32"/>
        <v>3</v>
      </c>
      <c r="I441" s="2653"/>
      <c r="J441" s="2654"/>
    </row>
    <row r="442" spans="1:10" s="2296" customFormat="1" ht="22.5">
      <c r="A442" s="2342" t="s">
        <v>8292</v>
      </c>
      <c r="B442" s="2388" t="s">
        <v>8293</v>
      </c>
      <c r="C442" s="2390">
        <v>0</v>
      </c>
      <c r="D442" s="2305">
        <v>0</v>
      </c>
      <c r="E442" s="2305">
        <v>2</v>
      </c>
      <c r="F442" s="2306">
        <v>3</v>
      </c>
      <c r="G442" s="2306">
        <f t="shared" si="31"/>
        <v>2</v>
      </c>
      <c r="H442" s="2306">
        <f t="shared" si="32"/>
        <v>3</v>
      </c>
      <c r="I442" s="2653"/>
      <c r="J442" s="2654"/>
    </row>
    <row r="443" spans="1:10" s="2296" customFormat="1" ht="33.75">
      <c r="A443" s="2342">
        <v>909020601</v>
      </c>
      <c r="B443" s="2387" t="s">
        <v>8294</v>
      </c>
      <c r="C443" s="2356">
        <v>1</v>
      </c>
      <c r="D443" s="2305">
        <v>2</v>
      </c>
      <c r="E443" s="2305">
        <v>0</v>
      </c>
      <c r="F443" s="2306">
        <v>0</v>
      </c>
      <c r="G443" s="2306">
        <f t="shared" si="31"/>
        <v>1</v>
      </c>
      <c r="H443" s="2306">
        <f t="shared" si="32"/>
        <v>2</v>
      </c>
      <c r="I443" s="2653"/>
      <c r="J443" s="2654"/>
    </row>
    <row r="444" spans="1:10" s="2296" customFormat="1" ht="22.5">
      <c r="A444" s="2342">
        <v>909020602</v>
      </c>
      <c r="B444" s="2387" t="s">
        <v>8295</v>
      </c>
      <c r="C444" s="2356">
        <v>1</v>
      </c>
      <c r="D444" s="2305">
        <v>2</v>
      </c>
      <c r="E444" s="2305">
        <v>0</v>
      </c>
      <c r="F444" s="2306">
        <v>0</v>
      </c>
      <c r="G444" s="2306">
        <f t="shared" si="31"/>
        <v>1</v>
      </c>
      <c r="H444" s="2306">
        <f t="shared" si="32"/>
        <v>2</v>
      </c>
      <c r="I444" s="2653"/>
      <c r="J444" s="2654"/>
    </row>
    <row r="445" spans="1:10" s="2296" customFormat="1" ht="33.75">
      <c r="A445" s="2342">
        <v>909020603</v>
      </c>
      <c r="B445" s="2387" t="s">
        <v>8296</v>
      </c>
      <c r="C445" s="2356">
        <v>1</v>
      </c>
      <c r="D445" s="2305">
        <v>2</v>
      </c>
      <c r="E445" s="2305">
        <v>0</v>
      </c>
      <c r="F445" s="2306">
        <v>0</v>
      </c>
      <c r="G445" s="2306">
        <f t="shared" si="31"/>
        <v>1</v>
      </c>
      <c r="H445" s="2306">
        <f t="shared" si="32"/>
        <v>2</v>
      </c>
      <c r="I445" s="2653"/>
      <c r="J445" s="2654"/>
    </row>
    <row r="446" spans="1:10" s="2296" customFormat="1" ht="22.5">
      <c r="A446" s="2342">
        <v>909020604</v>
      </c>
      <c r="B446" s="2387" t="s">
        <v>8297</v>
      </c>
      <c r="C446" s="2356">
        <v>1</v>
      </c>
      <c r="D446" s="2305">
        <v>2</v>
      </c>
      <c r="E446" s="2305">
        <v>0</v>
      </c>
      <c r="F446" s="2306">
        <v>0</v>
      </c>
      <c r="G446" s="2306">
        <f t="shared" si="31"/>
        <v>1</v>
      </c>
      <c r="H446" s="2306">
        <f t="shared" si="32"/>
        <v>2</v>
      </c>
      <c r="I446" s="2653"/>
      <c r="J446" s="2654"/>
    </row>
    <row r="447" spans="1:10" s="2296" customFormat="1" ht="33.75">
      <c r="A447" s="2342">
        <v>909020605</v>
      </c>
      <c r="B447" s="2387" t="s">
        <v>8298</v>
      </c>
      <c r="C447" s="2356">
        <v>4</v>
      </c>
      <c r="D447" s="2305">
        <v>2</v>
      </c>
      <c r="E447" s="2305">
        <v>0</v>
      </c>
      <c r="F447" s="2306">
        <v>0</v>
      </c>
      <c r="G447" s="2306">
        <f t="shared" si="31"/>
        <v>4</v>
      </c>
      <c r="H447" s="2306">
        <f t="shared" si="32"/>
        <v>2</v>
      </c>
      <c r="I447" s="2653"/>
      <c r="J447" s="2654"/>
    </row>
    <row r="448" spans="1:10" s="2296" customFormat="1" ht="22.5">
      <c r="A448" s="2342">
        <v>909020606</v>
      </c>
      <c r="B448" s="2387" t="s">
        <v>8299</v>
      </c>
      <c r="C448" s="2356">
        <v>4</v>
      </c>
      <c r="D448" s="2305">
        <v>2</v>
      </c>
      <c r="E448" s="2305">
        <v>0</v>
      </c>
      <c r="F448" s="2306">
        <v>0</v>
      </c>
      <c r="G448" s="2306">
        <f t="shared" si="31"/>
        <v>4</v>
      </c>
      <c r="H448" s="2306">
        <f t="shared" si="32"/>
        <v>2</v>
      </c>
      <c r="I448" s="2653"/>
      <c r="J448" s="2654"/>
    </row>
    <row r="449" spans="1:10" s="2296" customFormat="1" ht="33.75">
      <c r="A449" s="2342">
        <v>909020607</v>
      </c>
      <c r="B449" s="2387" t="s">
        <v>8300</v>
      </c>
      <c r="C449" s="2356">
        <v>5</v>
      </c>
      <c r="D449" s="2305">
        <v>3</v>
      </c>
      <c r="E449" s="2305">
        <v>0</v>
      </c>
      <c r="F449" s="2306">
        <v>0</v>
      </c>
      <c r="G449" s="2306">
        <f t="shared" si="31"/>
        <v>5</v>
      </c>
      <c r="H449" s="2306">
        <f t="shared" si="32"/>
        <v>3</v>
      </c>
      <c r="I449" s="2653"/>
      <c r="J449" s="2654"/>
    </row>
    <row r="450" spans="1:10" s="2296" customFormat="1" ht="22.5">
      <c r="A450" s="2342">
        <v>909020608</v>
      </c>
      <c r="B450" s="2387" t="s">
        <v>8301</v>
      </c>
      <c r="C450" s="2356">
        <v>5</v>
      </c>
      <c r="D450" s="2305">
        <v>3</v>
      </c>
      <c r="E450" s="2305">
        <v>0</v>
      </c>
      <c r="F450" s="2306">
        <v>0</v>
      </c>
      <c r="G450" s="2306">
        <f t="shared" si="31"/>
        <v>5</v>
      </c>
      <c r="H450" s="2306">
        <f t="shared" si="32"/>
        <v>3</v>
      </c>
      <c r="I450" s="2653"/>
      <c r="J450" s="2654"/>
    </row>
    <row r="451" spans="1:10" s="2296" customFormat="1" ht="22.5">
      <c r="A451" s="2342" t="s">
        <v>8302</v>
      </c>
      <c r="B451" s="2389" t="s">
        <v>8303</v>
      </c>
      <c r="C451" s="2390">
        <v>0</v>
      </c>
      <c r="D451" s="2305">
        <v>0</v>
      </c>
      <c r="E451" s="2305">
        <v>9</v>
      </c>
      <c r="F451" s="2306">
        <v>6</v>
      </c>
      <c r="G451" s="2306">
        <f t="shared" si="31"/>
        <v>9</v>
      </c>
      <c r="H451" s="2306">
        <f t="shared" si="32"/>
        <v>6</v>
      </c>
      <c r="I451" s="2653"/>
      <c r="J451" s="2654"/>
    </row>
    <row r="452" spans="1:10" s="2296" customFormat="1" ht="22.5">
      <c r="A452" s="2391">
        <v>909020701</v>
      </c>
      <c r="B452" s="2387" t="s">
        <v>8304</v>
      </c>
      <c r="C452" s="2356">
        <v>0</v>
      </c>
      <c r="D452" s="2305">
        <v>1</v>
      </c>
      <c r="E452" s="2305">
        <v>0</v>
      </c>
      <c r="F452" s="2306">
        <v>0</v>
      </c>
      <c r="G452" s="2306">
        <f t="shared" si="31"/>
        <v>0</v>
      </c>
      <c r="H452" s="2306">
        <f t="shared" si="32"/>
        <v>1</v>
      </c>
      <c r="I452" s="2653"/>
      <c r="J452" s="2654"/>
    </row>
    <row r="453" spans="1:10" s="2296" customFormat="1" ht="22.5">
      <c r="A453" s="2342">
        <v>909020702</v>
      </c>
      <c r="B453" s="2387" t="s">
        <v>8305</v>
      </c>
      <c r="C453" s="2356">
        <v>0</v>
      </c>
      <c r="D453" s="2305">
        <v>1</v>
      </c>
      <c r="E453" s="2305">
        <v>0</v>
      </c>
      <c r="F453" s="2306">
        <v>0</v>
      </c>
      <c r="G453" s="2306">
        <f t="shared" si="31"/>
        <v>0</v>
      </c>
      <c r="H453" s="2306">
        <f t="shared" si="32"/>
        <v>1</v>
      </c>
      <c r="I453" s="2653"/>
      <c r="J453" s="2654"/>
    </row>
    <row r="454" spans="1:10" s="2296" customFormat="1" ht="22.5">
      <c r="A454" s="2342">
        <v>909020703</v>
      </c>
      <c r="B454" s="2387" t="s">
        <v>8306</v>
      </c>
      <c r="C454" s="2356">
        <v>0</v>
      </c>
      <c r="D454" s="2305">
        <v>1</v>
      </c>
      <c r="E454" s="2305">
        <v>0</v>
      </c>
      <c r="F454" s="2306">
        <v>0</v>
      </c>
      <c r="G454" s="2306">
        <f t="shared" si="31"/>
        <v>0</v>
      </c>
      <c r="H454" s="2306">
        <f t="shared" si="32"/>
        <v>1</v>
      </c>
      <c r="I454" s="2653"/>
      <c r="J454" s="2654"/>
    </row>
    <row r="455" spans="1:10" s="2296" customFormat="1" ht="22.5">
      <c r="A455" s="2342">
        <v>909020704</v>
      </c>
      <c r="B455" s="2387" t="s">
        <v>8307</v>
      </c>
      <c r="C455" s="2356">
        <v>0</v>
      </c>
      <c r="D455" s="2305">
        <v>1</v>
      </c>
      <c r="E455" s="2305">
        <v>0</v>
      </c>
      <c r="F455" s="2306">
        <v>0</v>
      </c>
      <c r="G455" s="2306">
        <f t="shared" si="31"/>
        <v>0</v>
      </c>
      <c r="H455" s="2306">
        <f t="shared" si="32"/>
        <v>1</v>
      </c>
      <c r="I455" s="2653"/>
      <c r="J455" s="2654"/>
    </row>
    <row r="456" spans="1:10" s="2296" customFormat="1" ht="22.5">
      <c r="A456" s="2342">
        <v>909020705</v>
      </c>
      <c r="B456" s="2387" t="s">
        <v>8308</v>
      </c>
      <c r="C456" s="2356">
        <v>0</v>
      </c>
      <c r="D456" s="2305">
        <v>1</v>
      </c>
      <c r="E456" s="2305">
        <v>0</v>
      </c>
      <c r="F456" s="2306">
        <v>0</v>
      </c>
      <c r="G456" s="2306">
        <f t="shared" si="31"/>
        <v>0</v>
      </c>
      <c r="H456" s="2306">
        <f t="shared" si="32"/>
        <v>1</v>
      </c>
      <c r="I456" s="2653"/>
      <c r="J456" s="2654"/>
    </row>
    <row r="457" spans="1:10" s="2296" customFormat="1" ht="22.5">
      <c r="A457" s="2342">
        <v>909020706</v>
      </c>
      <c r="B457" s="2387" t="s">
        <v>8309</v>
      </c>
      <c r="C457" s="2356">
        <v>0</v>
      </c>
      <c r="D457" s="2305">
        <v>1</v>
      </c>
      <c r="E457" s="2305">
        <v>0</v>
      </c>
      <c r="F457" s="2306">
        <v>0</v>
      </c>
      <c r="G457" s="2306">
        <f t="shared" si="31"/>
        <v>0</v>
      </c>
      <c r="H457" s="2306">
        <f t="shared" si="32"/>
        <v>1</v>
      </c>
      <c r="I457" s="2653"/>
      <c r="J457" s="2654"/>
    </row>
    <row r="458" spans="1:10" s="2296" customFormat="1" ht="22.5">
      <c r="A458" s="2342">
        <v>909020707</v>
      </c>
      <c r="B458" s="2387" t="s">
        <v>8310</v>
      </c>
      <c r="C458" s="2356">
        <v>0</v>
      </c>
      <c r="D458" s="2305">
        <v>1</v>
      </c>
      <c r="E458" s="2305">
        <v>0</v>
      </c>
      <c r="F458" s="2306">
        <v>0</v>
      </c>
      <c r="G458" s="2306">
        <f t="shared" si="31"/>
        <v>0</v>
      </c>
      <c r="H458" s="2306">
        <f t="shared" si="32"/>
        <v>1</v>
      </c>
      <c r="I458" s="2653"/>
      <c r="J458" s="2654"/>
    </row>
    <row r="459" spans="1:10" s="2296" customFormat="1" ht="22.5">
      <c r="A459" s="2342">
        <v>909020708</v>
      </c>
      <c r="B459" s="2387" t="s">
        <v>8311</v>
      </c>
      <c r="C459" s="2356">
        <v>0</v>
      </c>
      <c r="D459" s="2305">
        <v>1</v>
      </c>
      <c r="E459" s="2305">
        <v>0</v>
      </c>
      <c r="F459" s="2306">
        <v>0</v>
      </c>
      <c r="G459" s="2306">
        <f t="shared" si="31"/>
        <v>0</v>
      </c>
      <c r="H459" s="2306">
        <f t="shared" si="32"/>
        <v>1</v>
      </c>
      <c r="I459" s="2653"/>
      <c r="J459" s="2654"/>
    </row>
    <row r="460" spans="1:10" s="2296" customFormat="1" ht="11.25">
      <c r="A460" s="2342" t="s">
        <v>5628</v>
      </c>
      <c r="B460" s="2387" t="s">
        <v>5629</v>
      </c>
      <c r="C460" s="2356">
        <v>0</v>
      </c>
      <c r="D460" s="2305">
        <v>1</v>
      </c>
      <c r="E460" s="2305">
        <v>0</v>
      </c>
      <c r="F460" s="2306">
        <v>0</v>
      </c>
      <c r="G460" s="2306">
        <f t="shared" si="31"/>
        <v>0</v>
      </c>
      <c r="H460" s="2306">
        <f t="shared" si="32"/>
        <v>1</v>
      </c>
      <c r="I460" s="2653"/>
      <c r="J460" s="2654"/>
    </row>
    <row r="461" spans="1:10" s="2296" customFormat="1" ht="22.5">
      <c r="A461" s="2342">
        <v>4000001</v>
      </c>
      <c r="B461" s="2387" t="s">
        <v>8312</v>
      </c>
      <c r="C461" s="2356">
        <v>3854</v>
      </c>
      <c r="D461" s="2305">
        <v>3878</v>
      </c>
      <c r="E461" s="2305">
        <v>9</v>
      </c>
      <c r="F461" s="2306">
        <v>7</v>
      </c>
      <c r="G461" s="2306">
        <f t="shared" si="31"/>
        <v>3863</v>
      </c>
      <c r="H461" s="2306">
        <f t="shared" si="32"/>
        <v>3885</v>
      </c>
      <c r="I461" s="2653"/>
      <c r="J461" s="2654"/>
    </row>
    <row r="462" spans="1:10" s="2296" customFormat="1" ht="22.5">
      <c r="A462" s="2342">
        <v>4000010</v>
      </c>
      <c r="B462" s="2387" t="s">
        <v>8313</v>
      </c>
      <c r="C462" s="2356">
        <v>3814</v>
      </c>
      <c r="D462" s="2305">
        <v>3834</v>
      </c>
      <c r="E462" s="2305">
        <v>9</v>
      </c>
      <c r="F462" s="2306">
        <v>7</v>
      </c>
      <c r="G462" s="2306">
        <f t="shared" si="31"/>
        <v>3823</v>
      </c>
      <c r="H462" s="2306">
        <f t="shared" si="32"/>
        <v>3841</v>
      </c>
      <c r="I462" s="2653"/>
      <c r="J462" s="2654"/>
    </row>
    <row r="463" spans="1:10" s="2296" customFormat="1" ht="22.5">
      <c r="A463" s="2342">
        <v>4000020</v>
      </c>
      <c r="B463" s="2387" t="s">
        <v>8314</v>
      </c>
      <c r="C463" s="2356">
        <v>1611</v>
      </c>
      <c r="D463" s="2305">
        <v>1658</v>
      </c>
      <c r="E463" s="2305">
        <v>3</v>
      </c>
      <c r="F463" s="2306">
        <v>4</v>
      </c>
      <c r="G463" s="2306">
        <f t="shared" si="31"/>
        <v>1614</v>
      </c>
      <c r="H463" s="2306">
        <f t="shared" si="32"/>
        <v>1662</v>
      </c>
      <c r="I463" s="2653"/>
      <c r="J463" s="2654"/>
    </row>
    <row r="464" spans="1:10" s="2296" customFormat="1" ht="22.5">
      <c r="A464" s="2342">
        <v>4000030</v>
      </c>
      <c r="B464" s="2387" t="s">
        <v>8315</v>
      </c>
      <c r="C464" s="2356">
        <v>1686</v>
      </c>
      <c r="D464" s="2305">
        <v>1630</v>
      </c>
      <c r="E464" s="2305">
        <v>3</v>
      </c>
      <c r="F464" s="2306">
        <v>4</v>
      </c>
      <c r="G464" s="2306">
        <f t="shared" si="31"/>
        <v>1689</v>
      </c>
      <c r="H464" s="2306">
        <f t="shared" si="32"/>
        <v>1634</v>
      </c>
      <c r="I464" s="2653"/>
      <c r="J464" s="2654"/>
    </row>
    <row r="465" spans="1:10" s="2296" customFormat="1" ht="22.5">
      <c r="A465" s="2342">
        <v>4000040</v>
      </c>
      <c r="B465" s="2387" t="s">
        <v>8316</v>
      </c>
      <c r="C465" s="2356">
        <v>0</v>
      </c>
      <c r="D465" s="2305">
        <v>1</v>
      </c>
      <c r="E465" s="2305">
        <v>0</v>
      </c>
      <c r="F465" s="2306">
        <v>0</v>
      </c>
      <c r="G465" s="2306">
        <f t="shared" si="31"/>
        <v>0</v>
      </c>
      <c r="H465" s="2306">
        <f t="shared" si="32"/>
        <v>1</v>
      </c>
      <c r="I465" s="2653"/>
      <c r="J465" s="2654"/>
    </row>
    <row r="466" spans="1:10" s="2296" customFormat="1" ht="22.5">
      <c r="A466" s="2342">
        <v>4000050</v>
      </c>
      <c r="B466" s="2387" t="s">
        <v>8317</v>
      </c>
      <c r="C466" s="2356">
        <v>0</v>
      </c>
      <c r="D466" s="2305">
        <v>1</v>
      </c>
      <c r="E466" s="2305">
        <v>0</v>
      </c>
      <c r="F466" s="2306">
        <v>0</v>
      </c>
      <c r="G466" s="2306">
        <f t="shared" si="31"/>
        <v>0</v>
      </c>
      <c r="H466" s="2306">
        <f t="shared" si="32"/>
        <v>1</v>
      </c>
      <c r="I466" s="2653"/>
      <c r="J466" s="2654"/>
    </row>
    <row r="467" spans="1:10" s="2296" customFormat="1" ht="22.5">
      <c r="A467" s="2342">
        <v>4000060</v>
      </c>
      <c r="B467" s="2387" t="s">
        <v>8318</v>
      </c>
      <c r="C467" s="2356">
        <v>0</v>
      </c>
      <c r="D467" s="2305">
        <v>1</v>
      </c>
      <c r="E467" s="2305">
        <v>0</v>
      </c>
      <c r="F467" s="2306">
        <v>0</v>
      </c>
      <c r="G467" s="2306">
        <f t="shared" si="31"/>
        <v>0</v>
      </c>
      <c r="H467" s="2306">
        <f t="shared" si="32"/>
        <v>1</v>
      </c>
      <c r="I467" s="2653"/>
      <c r="J467" s="2654"/>
    </row>
    <row r="468" spans="1:10" s="2296" customFormat="1" ht="22.5">
      <c r="A468" s="2342">
        <v>4000070</v>
      </c>
      <c r="B468" s="2387" t="s">
        <v>8319</v>
      </c>
      <c r="C468" s="2356">
        <v>0</v>
      </c>
      <c r="D468" s="2305">
        <v>1</v>
      </c>
      <c r="E468" s="2305">
        <v>0</v>
      </c>
      <c r="F468" s="2306">
        <v>0</v>
      </c>
      <c r="G468" s="2306">
        <f t="shared" si="31"/>
        <v>0</v>
      </c>
      <c r="H468" s="2306">
        <f t="shared" si="32"/>
        <v>1</v>
      </c>
      <c r="I468" s="2653"/>
      <c r="J468" s="2654"/>
    </row>
    <row r="469" spans="1:10" s="2296" customFormat="1" ht="22.5">
      <c r="A469" s="2342">
        <v>4000080</v>
      </c>
      <c r="B469" s="2387" t="s">
        <v>8320</v>
      </c>
      <c r="C469" s="2356">
        <v>157</v>
      </c>
      <c r="D469" s="2305">
        <v>156</v>
      </c>
      <c r="E469" s="2305">
        <v>1</v>
      </c>
      <c r="F469" s="2306">
        <v>2</v>
      </c>
      <c r="G469" s="2306">
        <f t="shared" si="31"/>
        <v>158</v>
      </c>
      <c r="H469" s="2306">
        <f t="shared" si="32"/>
        <v>158</v>
      </c>
      <c r="I469" s="2653"/>
      <c r="J469" s="2654"/>
    </row>
    <row r="470" spans="1:10" s="2296" customFormat="1" ht="22.5">
      <c r="A470" s="2342">
        <v>4000090</v>
      </c>
      <c r="B470" s="2387" t="s">
        <v>8321</v>
      </c>
      <c r="C470" s="2356">
        <v>156</v>
      </c>
      <c r="D470" s="2305">
        <v>155</v>
      </c>
      <c r="E470" s="2305">
        <v>1</v>
      </c>
      <c r="F470" s="2306">
        <v>2</v>
      </c>
      <c r="G470" s="2306">
        <f t="shared" si="31"/>
        <v>157</v>
      </c>
      <c r="H470" s="2306">
        <f t="shared" si="32"/>
        <v>157</v>
      </c>
      <c r="I470" s="2653"/>
      <c r="J470" s="2654"/>
    </row>
    <row r="471" spans="1:10" s="2296" customFormat="1" ht="22.5">
      <c r="A471" s="2342">
        <v>4000100</v>
      </c>
      <c r="B471" s="2387" t="s">
        <v>8322</v>
      </c>
      <c r="C471" s="2356">
        <v>2</v>
      </c>
      <c r="D471" s="2305">
        <v>3</v>
      </c>
      <c r="E471" s="2305">
        <v>0</v>
      </c>
      <c r="F471" s="2306">
        <v>0</v>
      </c>
      <c r="G471" s="2306">
        <f t="shared" si="31"/>
        <v>2</v>
      </c>
      <c r="H471" s="2306">
        <f t="shared" si="32"/>
        <v>3</v>
      </c>
      <c r="I471" s="2653"/>
      <c r="J471" s="2654"/>
    </row>
    <row r="472" spans="1:10" s="2296" customFormat="1" ht="22.5">
      <c r="A472" s="2342">
        <v>4000110</v>
      </c>
      <c r="B472" s="2387" t="s">
        <v>8323</v>
      </c>
      <c r="C472" s="2356">
        <v>2</v>
      </c>
      <c r="D472" s="2305">
        <v>3</v>
      </c>
      <c r="E472" s="2305">
        <v>0</v>
      </c>
      <c r="F472" s="2306">
        <v>0</v>
      </c>
      <c r="G472" s="2306">
        <f t="shared" si="31"/>
        <v>2</v>
      </c>
      <c r="H472" s="2306">
        <f t="shared" si="32"/>
        <v>3</v>
      </c>
      <c r="I472" s="2653"/>
      <c r="J472" s="2654"/>
    </row>
    <row r="473" spans="1:10" s="2296" customFormat="1" ht="22.5">
      <c r="A473" s="2342">
        <v>4000120</v>
      </c>
      <c r="B473" s="2387" t="s">
        <v>8324</v>
      </c>
      <c r="C473" s="2356">
        <v>1</v>
      </c>
      <c r="D473" s="2305">
        <v>2</v>
      </c>
      <c r="E473" s="2305">
        <v>0</v>
      </c>
      <c r="F473" s="2306">
        <v>0</v>
      </c>
      <c r="G473" s="2306">
        <f t="shared" si="31"/>
        <v>1</v>
      </c>
      <c r="H473" s="2306">
        <f t="shared" si="32"/>
        <v>2</v>
      </c>
      <c r="I473" s="2653"/>
      <c r="J473" s="2654"/>
    </row>
    <row r="474" spans="1:10" s="2296" customFormat="1" ht="22.5">
      <c r="A474" s="2342">
        <v>4000130</v>
      </c>
      <c r="B474" s="2387" t="s">
        <v>8325</v>
      </c>
      <c r="C474" s="2356">
        <v>1</v>
      </c>
      <c r="D474" s="2305">
        <v>2</v>
      </c>
      <c r="E474" s="2305">
        <v>0</v>
      </c>
      <c r="F474" s="2306">
        <v>0</v>
      </c>
      <c r="G474" s="2306">
        <f t="shared" si="31"/>
        <v>1</v>
      </c>
      <c r="H474" s="2306">
        <f t="shared" si="32"/>
        <v>2</v>
      </c>
      <c r="I474" s="2653"/>
      <c r="J474" s="2654"/>
    </row>
    <row r="475" spans="1:10" s="2296" customFormat="1" ht="22.5">
      <c r="A475" s="2342">
        <v>4000140</v>
      </c>
      <c r="B475" s="2387" t="s">
        <v>8326</v>
      </c>
      <c r="C475" s="2356">
        <v>1</v>
      </c>
      <c r="D475" s="2305">
        <v>2</v>
      </c>
      <c r="E475" s="2305">
        <v>0</v>
      </c>
      <c r="F475" s="2306">
        <v>0</v>
      </c>
      <c r="G475" s="2306">
        <f t="shared" si="31"/>
        <v>1</v>
      </c>
      <c r="H475" s="2306">
        <f t="shared" si="32"/>
        <v>2</v>
      </c>
      <c r="I475" s="2653"/>
      <c r="J475" s="2654"/>
    </row>
    <row r="476" spans="1:10" s="2296" customFormat="1" ht="22.5">
      <c r="A476" s="2342">
        <v>4000150</v>
      </c>
      <c r="B476" s="2387" t="s">
        <v>8327</v>
      </c>
      <c r="C476" s="2356">
        <v>1</v>
      </c>
      <c r="D476" s="2305">
        <v>2</v>
      </c>
      <c r="E476" s="2305">
        <v>0</v>
      </c>
      <c r="F476" s="2306">
        <v>0</v>
      </c>
      <c r="G476" s="2306">
        <f t="shared" si="31"/>
        <v>1</v>
      </c>
      <c r="H476" s="2306">
        <f t="shared" si="32"/>
        <v>2</v>
      </c>
      <c r="I476" s="2653"/>
      <c r="J476" s="2654"/>
    </row>
    <row r="477" spans="1:10" s="2296" customFormat="1" ht="22.5">
      <c r="A477" s="2342">
        <v>4000160</v>
      </c>
      <c r="B477" s="2387" t="s">
        <v>8328</v>
      </c>
      <c r="C477" s="2356">
        <v>0</v>
      </c>
      <c r="D477" s="2305">
        <v>1</v>
      </c>
      <c r="E477" s="2305">
        <v>0</v>
      </c>
      <c r="F477" s="2306">
        <v>0</v>
      </c>
      <c r="G477" s="2306">
        <f t="shared" si="31"/>
        <v>0</v>
      </c>
      <c r="H477" s="2306">
        <f t="shared" si="32"/>
        <v>1</v>
      </c>
      <c r="I477" s="2653"/>
      <c r="J477" s="2654"/>
    </row>
    <row r="478" spans="1:10" s="2296" customFormat="1" ht="22.5">
      <c r="A478" s="2342">
        <v>4000170</v>
      </c>
      <c r="B478" s="2387" t="s">
        <v>8329</v>
      </c>
      <c r="C478" s="2356">
        <v>0</v>
      </c>
      <c r="D478" s="2305">
        <v>1</v>
      </c>
      <c r="E478" s="2305">
        <v>0</v>
      </c>
      <c r="F478" s="2306">
        <v>0</v>
      </c>
      <c r="G478" s="2306">
        <f t="shared" si="31"/>
        <v>0</v>
      </c>
      <c r="H478" s="2306">
        <f t="shared" si="32"/>
        <v>1</v>
      </c>
      <c r="I478" s="2653"/>
      <c r="J478" s="2654"/>
    </row>
    <row r="479" spans="1:10" s="2296" customFormat="1" ht="22.5">
      <c r="A479" s="2342">
        <v>4000180</v>
      </c>
      <c r="B479" s="2387" t="s">
        <v>8330</v>
      </c>
      <c r="C479" s="2356">
        <v>1</v>
      </c>
      <c r="D479" s="2305">
        <v>2</v>
      </c>
      <c r="E479" s="2305">
        <v>0</v>
      </c>
      <c r="F479" s="2306">
        <v>0</v>
      </c>
      <c r="G479" s="2306">
        <f t="shared" si="31"/>
        <v>1</v>
      </c>
      <c r="H479" s="2306">
        <f t="shared" si="32"/>
        <v>2</v>
      </c>
      <c r="I479" s="2653"/>
      <c r="J479" s="2654"/>
    </row>
    <row r="480" spans="1:10" s="2296" customFormat="1" ht="22.5">
      <c r="A480" s="2342">
        <v>4000190</v>
      </c>
      <c r="B480" s="2387" t="s">
        <v>8331</v>
      </c>
      <c r="C480" s="2356">
        <v>1</v>
      </c>
      <c r="D480" s="2305">
        <v>2</v>
      </c>
      <c r="E480" s="2305">
        <v>0</v>
      </c>
      <c r="F480" s="2306">
        <v>0</v>
      </c>
      <c r="G480" s="2306">
        <f t="shared" si="31"/>
        <v>1</v>
      </c>
      <c r="H480" s="2306">
        <f t="shared" si="32"/>
        <v>2</v>
      </c>
      <c r="I480" s="2653"/>
      <c r="J480" s="2654"/>
    </row>
    <row r="481" spans="1:10" s="2296" customFormat="1" ht="22.5">
      <c r="A481" s="2342">
        <v>4000200</v>
      </c>
      <c r="B481" s="2387" t="s">
        <v>8332</v>
      </c>
      <c r="C481" s="2356">
        <v>2</v>
      </c>
      <c r="D481" s="2305">
        <v>3</v>
      </c>
      <c r="E481" s="2305">
        <v>0</v>
      </c>
      <c r="F481" s="2306">
        <v>0</v>
      </c>
      <c r="G481" s="2306">
        <f t="shared" si="31"/>
        <v>2</v>
      </c>
      <c r="H481" s="2306">
        <f t="shared" si="32"/>
        <v>3</v>
      </c>
      <c r="I481" s="2653"/>
      <c r="J481" s="2654"/>
    </row>
    <row r="482" spans="1:10" s="2296" customFormat="1" ht="22.5">
      <c r="A482" s="2342">
        <v>4000210</v>
      </c>
      <c r="B482" s="2387" t="s">
        <v>8333</v>
      </c>
      <c r="C482" s="2356">
        <v>1</v>
      </c>
      <c r="D482" s="2305">
        <v>2</v>
      </c>
      <c r="E482" s="2305">
        <v>0</v>
      </c>
      <c r="F482" s="2306">
        <v>0</v>
      </c>
      <c r="G482" s="2306">
        <f t="shared" si="31"/>
        <v>1</v>
      </c>
      <c r="H482" s="2306">
        <f t="shared" si="32"/>
        <v>2</v>
      </c>
      <c r="I482" s="2653"/>
      <c r="J482" s="2654"/>
    </row>
    <row r="483" spans="1:10" s="2296" customFormat="1" ht="22.5">
      <c r="A483" s="2342">
        <v>4000220</v>
      </c>
      <c r="B483" s="2387" t="s">
        <v>8334</v>
      </c>
      <c r="C483" s="2356">
        <v>1</v>
      </c>
      <c r="D483" s="2305">
        <v>2</v>
      </c>
      <c r="E483" s="2305">
        <v>0</v>
      </c>
      <c r="F483" s="2306">
        <v>0</v>
      </c>
      <c r="G483" s="2306">
        <f t="shared" si="31"/>
        <v>1</v>
      </c>
      <c r="H483" s="2306">
        <f t="shared" si="32"/>
        <v>2</v>
      </c>
      <c r="I483" s="2653"/>
      <c r="J483" s="2654"/>
    </row>
    <row r="484" spans="1:10" s="2296" customFormat="1" ht="22.5">
      <c r="A484" s="2342">
        <v>4000230</v>
      </c>
      <c r="B484" s="2387" t="s">
        <v>8335</v>
      </c>
      <c r="C484" s="2356">
        <v>1</v>
      </c>
      <c r="D484" s="2305">
        <v>2</v>
      </c>
      <c r="E484" s="2305">
        <v>0</v>
      </c>
      <c r="F484" s="2306">
        <v>0</v>
      </c>
      <c r="G484" s="2306">
        <f t="shared" si="31"/>
        <v>1</v>
      </c>
      <c r="H484" s="2306">
        <f t="shared" si="32"/>
        <v>2</v>
      </c>
      <c r="I484" s="2653"/>
      <c r="J484" s="2654"/>
    </row>
    <row r="485" spans="1:10" s="2296" customFormat="1" ht="22.5">
      <c r="A485" s="2342">
        <v>4000240</v>
      </c>
      <c r="B485" s="2387" t="s">
        <v>8336</v>
      </c>
      <c r="C485" s="2356">
        <v>1</v>
      </c>
      <c r="D485" s="2305">
        <v>2</v>
      </c>
      <c r="E485" s="2305">
        <v>0</v>
      </c>
      <c r="F485" s="2306">
        <v>0</v>
      </c>
      <c r="G485" s="2306">
        <f t="shared" si="31"/>
        <v>1</v>
      </c>
      <c r="H485" s="2306">
        <f t="shared" si="32"/>
        <v>2</v>
      </c>
      <c r="I485" s="2653"/>
      <c r="J485" s="2654"/>
    </row>
    <row r="486" spans="1:10" s="2296" customFormat="1" ht="22.5">
      <c r="A486" s="2342">
        <v>4000250</v>
      </c>
      <c r="B486" s="2387" t="s">
        <v>8337</v>
      </c>
      <c r="C486" s="2356">
        <v>1</v>
      </c>
      <c r="D486" s="2305">
        <v>2</v>
      </c>
      <c r="E486" s="2305">
        <v>0</v>
      </c>
      <c r="F486" s="2306">
        <v>0</v>
      </c>
      <c r="G486" s="2306">
        <f t="shared" si="31"/>
        <v>1</v>
      </c>
      <c r="H486" s="2306">
        <f t="shared" si="32"/>
        <v>2</v>
      </c>
      <c r="I486" s="2653"/>
      <c r="J486" s="2654"/>
    </row>
    <row r="487" spans="1:10" s="2296" customFormat="1" ht="22.5">
      <c r="A487" s="2342">
        <v>4000260</v>
      </c>
      <c r="B487" s="2387" t="s">
        <v>8338</v>
      </c>
      <c r="C487" s="2356">
        <v>11</v>
      </c>
      <c r="D487" s="2305">
        <v>12</v>
      </c>
      <c r="E487" s="2305">
        <v>0</v>
      </c>
      <c r="F487" s="2306">
        <v>0</v>
      </c>
      <c r="G487" s="2306">
        <f t="shared" si="31"/>
        <v>11</v>
      </c>
      <c r="H487" s="2306">
        <f t="shared" si="32"/>
        <v>12</v>
      </c>
      <c r="I487" s="2653"/>
      <c r="J487" s="2654"/>
    </row>
    <row r="488" spans="1:10" s="2296" customFormat="1" ht="22.5">
      <c r="A488" s="2342">
        <v>4000270</v>
      </c>
      <c r="B488" s="2387" t="s">
        <v>8339</v>
      </c>
      <c r="C488" s="2356">
        <v>13</v>
      </c>
      <c r="D488" s="2305">
        <v>15</v>
      </c>
      <c r="E488" s="2305">
        <v>0</v>
      </c>
      <c r="F488" s="2306">
        <v>0</v>
      </c>
      <c r="G488" s="2306">
        <f t="shared" si="31"/>
        <v>13</v>
      </c>
      <c r="H488" s="2306">
        <f t="shared" si="32"/>
        <v>15</v>
      </c>
      <c r="I488" s="2653"/>
      <c r="J488" s="2654"/>
    </row>
    <row r="489" spans="1:10" s="2296" customFormat="1" ht="22.5">
      <c r="A489" s="2342">
        <v>4000280</v>
      </c>
      <c r="B489" s="2387" t="s">
        <v>8340</v>
      </c>
      <c r="C489" s="2356">
        <v>1</v>
      </c>
      <c r="D489" s="2305">
        <v>2</v>
      </c>
      <c r="E489" s="2305">
        <v>0</v>
      </c>
      <c r="F489" s="2306">
        <v>0</v>
      </c>
      <c r="G489" s="2306">
        <f t="shared" si="31"/>
        <v>1</v>
      </c>
      <c r="H489" s="2306">
        <f t="shared" si="32"/>
        <v>2</v>
      </c>
      <c r="I489" s="2653"/>
      <c r="J489" s="2654"/>
    </row>
    <row r="490" spans="1:10" s="2296" customFormat="1" ht="22.5">
      <c r="A490" s="2342">
        <v>4000290</v>
      </c>
      <c r="B490" s="2387" t="s">
        <v>8341</v>
      </c>
      <c r="C490" s="2356">
        <v>1</v>
      </c>
      <c r="D490" s="2305">
        <v>2</v>
      </c>
      <c r="E490" s="2305">
        <v>0</v>
      </c>
      <c r="F490" s="2306">
        <v>0</v>
      </c>
      <c r="G490" s="2306">
        <f t="shared" si="31"/>
        <v>1</v>
      </c>
      <c r="H490" s="2306">
        <f t="shared" si="32"/>
        <v>2</v>
      </c>
      <c r="I490" s="2653"/>
      <c r="J490" s="2654"/>
    </row>
    <row r="491" spans="1:10" s="2296" customFormat="1" ht="11.25">
      <c r="A491" s="2342">
        <v>4000300</v>
      </c>
      <c r="B491" s="2387" t="s">
        <v>8342</v>
      </c>
      <c r="C491" s="2356">
        <v>0</v>
      </c>
      <c r="D491" s="2305">
        <v>1</v>
      </c>
      <c r="E491" s="2305">
        <v>0</v>
      </c>
      <c r="F491" s="2306">
        <v>0</v>
      </c>
      <c r="G491" s="2306">
        <f t="shared" si="31"/>
        <v>0</v>
      </c>
      <c r="H491" s="2306">
        <f t="shared" si="32"/>
        <v>1</v>
      </c>
      <c r="I491" s="2653"/>
      <c r="J491" s="2654"/>
    </row>
    <row r="492" spans="1:10" s="2296" customFormat="1" ht="11.25">
      <c r="A492" s="2342">
        <v>4000310</v>
      </c>
      <c r="B492" s="2387" t="s">
        <v>8343</v>
      </c>
      <c r="C492" s="2356">
        <v>0</v>
      </c>
      <c r="D492" s="2305">
        <v>1</v>
      </c>
      <c r="E492" s="2305">
        <v>0</v>
      </c>
      <c r="F492" s="2306">
        <v>0</v>
      </c>
      <c r="G492" s="2306">
        <f t="shared" si="31"/>
        <v>0</v>
      </c>
      <c r="H492" s="2306">
        <f t="shared" si="32"/>
        <v>1</v>
      </c>
      <c r="I492" s="2653"/>
      <c r="J492" s="2654"/>
    </row>
    <row r="493" spans="1:10" s="2296" customFormat="1" ht="11.25">
      <c r="A493" s="2342">
        <v>4000320</v>
      </c>
      <c r="B493" s="2387" t="s">
        <v>8344</v>
      </c>
      <c r="C493" s="2356">
        <v>0</v>
      </c>
      <c r="D493" s="2305">
        <v>1</v>
      </c>
      <c r="E493" s="2305">
        <v>0</v>
      </c>
      <c r="F493" s="2306">
        <v>0</v>
      </c>
      <c r="G493" s="2306">
        <f t="shared" si="31"/>
        <v>0</v>
      </c>
      <c r="H493" s="2306">
        <f t="shared" si="32"/>
        <v>1</v>
      </c>
      <c r="I493" s="2653"/>
      <c r="J493" s="2654"/>
    </row>
    <row r="494" spans="1:10" s="2296" customFormat="1" ht="11.25">
      <c r="A494" s="2342">
        <v>4000330</v>
      </c>
      <c r="B494" s="2387" t="s">
        <v>8345</v>
      </c>
      <c r="C494" s="2356">
        <v>0</v>
      </c>
      <c r="D494" s="2305">
        <v>1</v>
      </c>
      <c r="E494" s="2305">
        <v>0</v>
      </c>
      <c r="F494" s="2306">
        <v>0</v>
      </c>
      <c r="G494" s="2306">
        <f t="shared" si="31"/>
        <v>0</v>
      </c>
      <c r="H494" s="2306">
        <f t="shared" si="32"/>
        <v>1</v>
      </c>
      <c r="I494" s="2653"/>
      <c r="J494" s="2654"/>
    </row>
    <row r="495" spans="1:10" s="2296" customFormat="1" ht="11.25">
      <c r="A495" s="2342">
        <v>4000340</v>
      </c>
      <c r="B495" s="2387" t="s">
        <v>8346</v>
      </c>
      <c r="C495" s="2356">
        <v>0</v>
      </c>
      <c r="D495" s="2305">
        <v>1</v>
      </c>
      <c r="E495" s="2305">
        <v>0</v>
      </c>
      <c r="F495" s="2306">
        <v>0</v>
      </c>
      <c r="G495" s="2306">
        <f t="shared" ref="G495:G558" si="33">C495+E495</f>
        <v>0</v>
      </c>
      <c r="H495" s="2306">
        <f t="shared" ref="H495:H558" si="34">D495+F495</f>
        <v>1</v>
      </c>
      <c r="I495" s="2653"/>
      <c r="J495" s="2654"/>
    </row>
    <row r="496" spans="1:10" s="2296" customFormat="1" ht="11.25">
      <c r="A496" s="2342">
        <v>4000350</v>
      </c>
      <c r="B496" s="2387" t="s">
        <v>8347</v>
      </c>
      <c r="C496" s="2356">
        <v>0</v>
      </c>
      <c r="D496" s="2305">
        <v>1</v>
      </c>
      <c r="E496" s="2305">
        <v>0</v>
      </c>
      <c r="F496" s="2306">
        <v>0</v>
      </c>
      <c r="G496" s="2306">
        <f t="shared" si="33"/>
        <v>0</v>
      </c>
      <c r="H496" s="2306">
        <f t="shared" si="34"/>
        <v>1</v>
      </c>
      <c r="I496" s="2653"/>
      <c r="J496" s="2654"/>
    </row>
    <row r="497" spans="1:10" s="2296" customFormat="1" ht="22.5">
      <c r="A497" s="2342">
        <v>4000360</v>
      </c>
      <c r="B497" s="2387" t="s">
        <v>8348</v>
      </c>
      <c r="C497" s="2356">
        <v>0</v>
      </c>
      <c r="D497" s="2305">
        <v>1</v>
      </c>
      <c r="E497" s="2305">
        <v>0</v>
      </c>
      <c r="F497" s="2306">
        <v>0</v>
      </c>
      <c r="G497" s="2306">
        <f t="shared" si="33"/>
        <v>0</v>
      </c>
      <c r="H497" s="2306">
        <f t="shared" si="34"/>
        <v>1</v>
      </c>
      <c r="I497" s="2653"/>
      <c r="J497" s="2654"/>
    </row>
    <row r="498" spans="1:10" s="2296" customFormat="1" ht="22.5">
      <c r="A498" s="2342">
        <v>4000370</v>
      </c>
      <c r="B498" s="2387" t="s">
        <v>8349</v>
      </c>
      <c r="C498" s="2356">
        <v>0</v>
      </c>
      <c r="D498" s="2305">
        <v>1</v>
      </c>
      <c r="E498" s="2305">
        <v>0</v>
      </c>
      <c r="F498" s="2306">
        <v>0</v>
      </c>
      <c r="G498" s="2306">
        <f t="shared" si="33"/>
        <v>0</v>
      </c>
      <c r="H498" s="2306">
        <f t="shared" si="34"/>
        <v>1</v>
      </c>
      <c r="I498" s="2653"/>
      <c r="J498" s="2654"/>
    </row>
    <row r="499" spans="1:10" s="2296" customFormat="1" ht="22.5">
      <c r="A499" s="2342">
        <v>4000380</v>
      </c>
      <c r="B499" s="2387" t="s">
        <v>8350</v>
      </c>
      <c r="C499" s="2356">
        <v>1</v>
      </c>
      <c r="D499" s="2305">
        <v>2</v>
      </c>
      <c r="E499" s="2305">
        <v>0</v>
      </c>
      <c r="F499" s="2306">
        <v>0</v>
      </c>
      <c r="G499" s="2306">
        <f t="shared" si="33"/>
        <v>1</v>
      </c>
      <c r="H499" s="2306">
        <f t="shared" si="34"/>
        <v>2</v>
      </c>
      <c r="I499" s="2653"/>
      <c r="J499" s="2654"/>
    </row>
    <row r="500" spans="1:10" s="2296" customFormat="1" ht="22.5">
      <c r="A500" s="2342">
        <v>4000390</v>
      </c>
      <c r="B500" s="2387" t="s">
        <v>8351</v>
      </c>
      <c r="C500" s="2356">
        <v>1</v>
      </c>
      <c r="D500" s="2305">
        <v>2</v>
      </c>
      <c r="E500" s="2305">
        <v>0</v>
      </c>
      <c r="F500" s="2306">
        <v>0</v>
      </c>
      <c r="G500" s="2306">
        <f t="shared" si="33"/>
        <v>1</v>
      </c>
      <c r="H500" s="2306">
        <f t="shared" si="34"/>
        <v>2</v>
      </c>
      <c r="I500" s="2653"/>
      <c r="J500" s="2654"/>
    </row>
    <row r="501" spans="1:10" s="2296" customFormat="1" ht="22.5">
      <c r="A501" s="2342">
        <v>4000400</v>
      </c>
      <c r="B501" s="2387" t="s">
        <v>8352</v>
      </c>
      <c r="C501" s="2356">
        <v>82</v>
      </c>
      <c r="D501" s="2305">
        <v>86</v>
      </c>
      <c r="E501" s="2305">
        <v>0</v>
      </c>
      <c r="F501" s="2306">
        <v>0</v>
      </c>
      <c r="G501" s="2306">
        <f t="shared" si="33"/>
        <v>82</v>
      </c>
      <c r="H501" s="2306">
        <f t="shared" si="34"/>
        <v>86</v>
      </c>
      <c r="I501" s="2653"/>
      <c r="J501" s="2654"/>
    </row>
    <row r="502" spans="1:10" s="2296" customFormat="1" ht="22.5">
      <c r="A502" s="2342">
        <v>4000410</v>
      </c>
      <c r="B502" s="2387" t="s">
        <v>8353</v>
      </c>
      <c r="C502" s="2356">
        <v>79</v>
      </c>
      <c r="D502" s="2305">
        <v>83</v>
      </c>
      <c r="E502" s="2305">
        <v>0</v>
      </c>
      <c r="F502" s="2306">
        <v>0</v>
      </c>
      <c r="G502" s="2306">
        <f t="shared" si="33"/>
        <v>79</v>
      </c>
      <c r="H502" s="2306">
        <f t="shared" si="34"/>
        <v>83</v>
      </c>
      <c r="I502" s="2653"/>
      <c r="J502" s="2654"/>
    </row>
    <row r="503" spans="1:10" s="2296" customFormat="1" ht="22.5">
      <c r="A503" s="2342">
        <v>4000420</v>
      </c>
      <c r="B503" s="2387" t="s">
        <v>8354</v>
      </c>
      <c r="C503" s="2356">
        <v>78</v>
      </c>
      <c r="D503" s="2305">
        <v>82</v>
      </c>
      <c r="E503" s="2305">
        <v>0</v>
      </c>
      <c r="F503" s="2306">
        <v>0</v>
      </c>
      <c r="G503" s="2306">
        <f t="shared" si="33"/>
        <v>78</v>
      </c>
      <c r="H503" s="2306">
        <f t="shared" si="34"/>
        <v>82</v>
      </c>
      <c r="I503" s="2653"/>
      <c r="J503" s="2654"/>
    </row>
    <row r="504" spans="1:10" s="2296" customFormat="1" ht="22.5">
      <c r="A504" s="2342">
        <v>4000430</v>
      </c>
      <c r="B504" s="2387" t="s">
        <v>8355</v>
      </c>
      <c r="C504" s="2356">
        <v>76</v>
      </c>
      <c r="D504" s="2305">
        <v>79</v>
      </c>
      <c r="E504" s="2305">
        <v>0</v>
      </c>
      <c r="F504" s="2306">
        <v>0</v>
      </c>
      <c r="G504" s="2306">
        <f t="shared" si="33"/>
        <v>76</v>
      </c>
      <c r="H504" s="2306">
        <f t="shared" si="34"/>
        <v>79</v>
      </c>
      <c r="I504" s="2653"/>
      <c r="J504" s="2654"/>
    </row>
    <row r="505" spans="1:10" s="2296" customFormat="1" ht="22.5">
      <c r="A505" s="2342">
        <v>4000440</v>
      </c>
      <c r="B505" s="2387" t="s">
        <v>8356</v>
      </c>
      <c r="C505" s="2356">
        <v>1485</v>
      </c>
      <c r="D505" s="2305">
        <v>1572</v>
      </c>
      <c r="E505" s="2305">
        <v>1</v>
      </c>
      <c r="F505" s="2306">
        <v>2</v>
      </c>
      <c r="G505" s="2306">
        <f t="shared" si="33"/>
        <v>1486</v>
      </c>
      <c r="H505" s="2306">
        <f t="shared" si="34"/>
        <v>1574</v>
      </c>
      <c r="I505" s="2653"/>
      <c r="J505" s="2654"/>
    </row>
    <row r="506" spans="1:10" s="2296" customFormat="1" ht="22.5">
      <c r="A506" s="2342">
        <v>4000450</v>
      </c>
      <c r="B506" s="2387" t="s">
        <v>8357</v>
      </c>
      <c r="C506" s="2356">
        <v>1476</v>
      </c>
      <c r="D506" s="2305">
        <v>1562</v>
      </c>
      <c r="E506" s="2305">
        <v>1</v>
      </c>
      <c r="F506" s="2306">
        <v>2</v>
      </c>
      <c r="G506" s="2306">
        <f t="shared" si="33"/>
        <v>1477</v>
      </c>
      <c r="H506" s="2306">
        <f t="shared" si="34"/>
        <v>1564</v>
      </c>
      <c r="I506" s="2653"/>
      <c r="J506" s="2654"/>
    </row>
    <row r="507" spans="1:10" s="2296" customFormat="1" ht="22.5">
      <c r="A507" s="2342">
        <v>4000460</v>
      </c>
      <c r="B507" s="2387" t="s">
        <v>8358</v>
      </c>
      <c r="C507" s="2356">
        <v>100</v>
      </c>
      <c r="D507" s="2305">
        <v>94</v>
      </c>
      <c r="E507" s="2305">
        <v>0</v>
      </c>
      <c r="F507" s="2306">
        <v>0</v>
      </c>
      <c r="G507" s="2306">
        <f t="shared" si="33"/>
        <v>100</v>
      </c>
      <c r="H507" s="2306">
        <f t="shared" si="34"/>
        <v>94</v>
      </c>
      <c r="I507" s="2653"/>
      <c r="J507" s="2654"/>
    </row>
    <row r="508" spans="1:10" s="2296" customFormat="1" ht="22.5">
      <c r="A508" s="2342">
        <v>4000470</v>
      </c>
      <c r="B508" s="2387" t="s">
        <v>8359</v>
      </c>
      <c r="C508" s="2356">
        <v>98</v>
      </c>
      <c r="D508" s="2305">
        <v>92</v>
      </c>
      <c r="E508" s="2305">
        <v>0</v>
      </c>
      <c r="F508" s="2306">
        <v>0</v>
      </c>
      <c r="G508" s="2306">
        <f t="shared" si="33"/>
        <v>98</v>
      </c>
      <c r="H508" s="2306">
        <f t="shared" si="34"/>
        <v>92</v>
      </c>
      <c r="I508" s="2653"/>
      <c r="J508" s="2654"/>
    </row>
    <row r="509" spans="1:10" s="2296" customFormat="1" ht="22.5">
      <c r="A509" s="2342">
        <v>4000480</v>
      </c>
      <c r="B509" s="2387" t="s">
        <v>8360</v>
      </c>
      <c r="C509" s="2356">
        <v>343</v>
      </c>
      <c r="D509" s="2305">
        <v>334</v>
      </c>
      <c r="E509" s="2305">
        <v>1</v>
      </c>
      <c r="F509" s="2306">
        <v>2</v>
      </c>
      <c r="G509" s="2306">
        <f t="shared" si="33"/>
        <v>344</v>
      </c>
      <c r="H509" s="2306">
        <f t="shared" si="34"/>
        <v>336</v>
      </c>
      <c r="I509" s="2653"/>
      <c r="J509" s="2654"/>
    </row>
    <row r="510" spans="1:10" s="2296" customFormat="1" ht="22.5">
      <c r="A510" s="2342">
        <v>4000490</v>
      </c>
      <c r="B510" s="2387" t="s">
        <v>8361</v>
      </c>
      <c r="C510" s="2356">
        <v>335</v>
      </c>
      <c r="D510" s="2305">
        <v>324</v>
      </c>
      <c r="E510" s="2305">
        <v>1</v>
      </c>
      <c r="F510" s="2306">
        <v>2</v>
      </c>
      <c r="G510" s="2306">
        <f t="shared" si="33"/>
        <v>336</v>
      </c>
      <c r="H510" s="2306">
        <f t="shared" si="34"/>
        <v>326</v>
      </c>
      <c r="I510" s="2653"/>
      <c r="J510" s="2654"/>
    </row>
    <row r="511" spans="1:10" s="2296" customFormat="1" ht="22.5">
      <c r="A511" s="2342">
        <v>4000500</v>
      </c>
      <c r="B511" s="2387" t="s">
        <v>8362</v>
      </c>
      <c r="C511" s="2356">
        <v>89</v>
      </c>
      <c r="D511" s="2305">
        <v>83</v>
      </c>
      <c r="E511" s="2305">
        <v>1</v>
      </c>
      <c r="F511" s="2306">
        <v>2</v>
      </c>
      <c r="G511" s="2306">
        <f t="shared" si="33"/>
        <v>90</v>
      </c>
      <c r="H511" s="2306">
        <f t="shared" si="34"/>
        <v>85</v>
      </c>
      <c r="I511" s="2653"/>
      <c r="J511" s="2654"/>
    </row>
    <row r="512" spans="1:10" s="2296" customFormat="1" ht="22.5">
      <c r="A512" s="2342">
        <v>4000510</v>
      </c>
      <c r="B512" s="2387" t="s">
        <v>8363</v>
      </c>
      <c r="C512" s="2356">
        <v>88</v>
      </c>
      <c r="D512" s="2305">
        <v>82</v>
      </c>
      <c r="E512" s="2305">
        <v>1</v>
      </c>
      <c r="F512" s="2306">
        <v>2</v>
      </c>
      <c r="G512" s="2306">
        <f t="shared" si="33"/>
        <v>89</v>
      </c>
      <c r="H512" s="2306">
        <f t="shared" si="34"/>
        <v>84</v>
      </c>
      <c r="I512" s="2653"/>
      <c r="J512" s="2654"/>
    </row>
    <row r="513" spans="1:10" s="2296" customFormat="1" ht="22.5">
      <c r="A513" s="2342">
        <v>4000520</v>
      </c>
      <c r="B513" s="2387" t="s">
        <v>8364</v>
      </c>
      <c r="C513" s="2356">
        <v>2543</v>
      </c>
      <c r="D513" s="2305">
        <v>2479</v>
      </c>
      <c r="E513" s="2305">
        <v>6</v>
      </c>
      <c r="F513" s="2306">
        <v>7</v>
      </c>
      <c r="G513" s="2306">
        <f t="shared" si="33"/>
        <v>2549</v>
      </c>
      <c r="H513" s="2306">
        <f t="shared" si="34"/>
        <v>2486</v>
      </c>
      <c r="I513" s="2653"/>
      <c r="J513" s="2654"/>
    </row>
    <row r="514" spans="1:10" s="2296" customFormat="1" ht="22.5">
      <c r="A514" s="2342">
        <v>4000530</v>
      </c>
      <c r="B514" s="2387" t="s">
        <v>8365</v>
      </c>
      <c r="C514" s="2356">
        <v>2521</v>
      </c>
      <c r="D514" s="2305">
        <v>2455</v>
      </c>
      <c r="E514" s="2305">
        <v>6</v>
      </c>
      <c r="F514" s="2306">
        <v>7</v>
      </c>
      <c r="G514" s="2306">
        <f t="shared" si="33"/>
        <v>2527</v>
      </c>
      <c r="H514" s="2306">
        <f t="shared" si="34"/>
        <v>2462</v>
      </c>
      <c r="I514" s="2653"/>
      <c r="J514" s="2654"/>
    </row>
    <row r="515" spans="1:10" s="2296" customFormat="1" ht="22.5">
      <c r="A515" s="2342">
        <v>4000540</v>
      </c>
      <c r="B515" s="2387" t="s">
        <v>8366</v>
      </c>
      <c r="C515" s="2356">
        <v>149</v>
      </c>
      <c r="D515" s="2305">
        <v>132</v>
      </c>
      <c r="E515" s="2305">
        <v>1</v>
      </c>
      <c r="F515" s="2306">
        <v>2</v>
      </c>
      <c r="G515" s="2306">
        <f t="shared" si="33"/>
        <v>150</v>
      </c>
      <c r="H515" s="2306">
        <f t="shared" si="34"/>
        <v>134</v>
      </c>
      <c r="I515" s="2653"/>
      <c r="J515" s="2654"/>
    </row>
    <row r="516" spans="1:10" s="2296" customFormat="1" ht="22.5">
      <c r="A516" s="2342">
        <v>4000550</v>
      </c>
      <c r="B516" s="2387" t="s">
        <v>8367</v>
      </c>
      <c r="C516" s="2356">
        <v>148</v>
      </c>
      <c r="D516" s="2305">
        <v>131</v>
      </c>
      <c r="E516" s="2305">
        <v>1</v>
      </c>
      <c r="F516" s="2306">
        <v>2</v>
      </c>
      <c r="G516" s="2306">
        <f t="shared" si="33"/>
        <v>149</v>
      </c>
      <c r="H516" s="2306">
        <f t="shared" si="34"/>
        <v>133</v>
      </c>
      <c r="I516" s="2653"/>
      <c r="J516" s="2654"/>
    </row>
    <row r="517" spans="1:10" s="2296" customFormat="1" ht="22.5">
      <c r="A517" s="2342">
        <v>4000560</v>
      </c>
      <c r="B517" s="2387" t="s">
        <v>8368</v>
      </c>
      <c r="C517" s="2356">
        <v>0</v>
      </c>
      <c r="D517" s="2305">
        <v>1</v>
      </c>
      <c r="E517" s="2305">
        <v>0</v>
      </c>
      <c r="F517" s="2306">
        <v>0</v>
      </c>
      <c r="G517" s="2306">
        <f t="shared" si="33"/>
        <v>0</v>
      </c>
      <c r="H517" s="2306">
        <f t="shared" si="34"/>
        <v>1</v>
      </c>
      <c r="I517" s="2653"/>
      <c r="J517" s="2654"/>
    </row>
    <row r="518" spans="1:10" s="2296" customFormat="1" ht="22.5">
      <c r="A518" s="2342">
        <v>4000570</v>
      </c>
      <c r="B518" s="2387" t="s">
        <v>8369</v>
      </c>
      <c r="C518" s="2356">
        <v>0</v>
      </c>
      <c r="D518" s="2305">
        <v>1</v>
      </c>
      <c r="E518" s="2305">
        <v>0</v>
      </c>
      <c r="F518" s="2306">
        <v>0</v>
      </c>
      <c r="G518" s="2306">
        <f t="shared" si="33"/>
        <v>0</v>
      </c>
      <c r="H518" s="2306">
        <f t="shared" si="34"/>
        <v>1</v>
      </c>
      <c r="I518" s="2653"/>
      <c r="J518" s="2654"/>
    </row>
    <row r="519" spans="1:10" s="2296" customFormat="1" ht="22.5">
      <c r="A519" s="2342">
        <v>4000580</v>
      </c>
      <c r="B519" s="2387" t="s">
        <v>8370</v>
      </c>
      <c r="C519" s="2356">
        <v>0</v>
      </c>
      <c r="D519" s="2305">
        <v>1</v>
      </c>
      <c r="E519" s="2305">
        <v>0</v>
      </c>
      <c r="F519" s="2306">
        <v>0</v>
      </c>
      <c r="G519" s="2306">
        <f t="shared" si="33"/>
        <v>0</v>
      </c>
      <c r="H519" s="2306">
        <f t="shared" si="34"/>
        <v>1</v>
      </c>
      <c r="I519" s="2653"/>
      <c r="J519" s="2654"/>
    </row>
    <row r="520" spans="1:10" s="2296" customFormat="1" ht="22.5">
      <c r="A520" s="2342">
        <v>4000590</v>
      </c>
      <c r="B520" s="2387" t="s">
        <v>8371</v>
      </c>
      <c r="C520" s="2356">
        <v>0</v>
      </c>
      <c r="D520" s="2305">
        <v>1</v>
      </c>
      <c r="E520" s="2305">
        <v>0</v>
      </c>
      <c r="F520" s="2306">
        <v>0</v>
      </c>
      <c r="G520" s="2306">
        <f t="shared" si="33"/>
        <v>0</v>
      </c>
      <c r="H520" s="2306">
        <f t="shared" si="34"/>
        <v>1</v>
      </c>
      <c r="I520" s="2653"/>
      <c r="J520" s="2654"/>
    </row>
    <row r="521" spans="1:10" s="2296" customFormat="1" ht="22.5">
      <c r="A521" s="2342">
        <v>4000600</v>
      </c>
      <c r="B521" s="2387" t="s">
        <v>8372</v>
      </c>
      <c r="C521" s="2356">
        <v>0</v>
      </c>
      <c r="D521" s="2305">
        <v>1</v>
      </c>
      <c r="E521" s="2305">
        <v>0</v>
      </c>
      <c r="F521" s="2306">
        <v>0</v>
      </c>
      <c r="G521" s="2306">
        <f t="shared" si="33"/>
        <v>0</v>
      </c>
      <c r="H521" s="2306">
        <f t="shared" si="34"/>
        <v>1</v>
      </c>
      <c r="I521" s="2653"/>
      <c r="J521" s="2654"/>
    </row>
    <row r="522" spans="1:10" s="2296" customFormat="1" ht="22.5">
      <c r="A522" s="2342">
        <v>4000610</v>
      </c>
      <c r="B522" s="2387" t="s">
        <v>8373</v>
      </c>
      <c r="C522" s="2356">
        <v>0</v>
      </c>
      <c r="D522" s="2305">
        <v>1</v>
      </c>
      <c r="E522" s="2305">
        <v>0</v>
      </c>
      <c r="F522" s="2306">
        <v>0</v>
      </c>
      <c r="G522" s="2306">
        <f t="shared" si="33"/>
        <v>0</v>
      </c>
      <c r="H522" s="2306">
        <f t="shared" si="34"/>
        <v>1</v>
      </c>
      <c r="I522" s="2653"/>
      <c r="J522" s="2654"/>
    </row>
    <row r="523" spans="1:10" s="2296" customFormat="1" ht="22.5">
      <c r="A523" s="2342">
        <v>4000620</v>
      </c>
      <c r="B523" s="2387" t="s">
        <v>8374</v>
      </c>
      <c r="C523" s="2356">
        <v>0</v>
      </c>
      <c r="D523" s="2305">
        <v>1</v>
      </c>
      <c r="E523" s="2305">
        <v>0</v>
      </c>
      <c r="F523" s="2306">
        <v>0</v>
      </c>
      <c r="G523" s="2306">
        <f t="shared" si="33"/>
        <v>0</v>
      </c>
      <c r="H523" s="2306">
        <f t="shared" si="34"/>
        <v>1</v>
      </c>
      <c r="I523" s="2653"/>
      <c r="J523" s="2654"/>
    </row>
    <row r="524" spans="1:10" s="2296" customFormat="1" ht="22.5">
      <c r="A524" s="2342">
        <v>4000630</v>
      </c>
      <c r="B524" s="2387" t="s">
        <v>8375</v>
      </c>
      <c r="C524" s="2356">
        <v>0</v>
      </c>
      <c r="D524" s="2305">
        <v>1</v>
      </c>
      <c r="E524" s="2305">
        <v>0</v>
      </c>
      <c r="F524" s="2306">
        <v>0</v>
      </c>
      <c r="G524" s="2306">
        <f t="shared" si="33"/>
        <v>0</v>
      </c>
      <c r="H524" s="2306">
        <f t="shared" si="34"/>
        <v>1</v>
      </c>
      <c r="I524" s="2653"/>
      <c r="J524" s="2654"/>
    </row>
    <row r="525" spans="1:10" s="2296" customFormat="1" ht="22.5">
      <c r="A525" s="2342">
        <v>4000640</v>
      </c>
      <c r="B525" s="2387" t="s">
        <v>8376</v>
      </c>
      <c r="C525" s="2356">
        <v>0</v>
      </c>
      <c r="D525" s="2305">
        <v>1</v>
      </c>
      <c r="E525" s="2305">
        <v>0</v>
      </c>
      <c r="F525" s="2306">
        <v>0</v>
      </c>
      <c r="G525" s="2306">
        <f t="shared" si="33"/>
        <v>0</v>
      </c>
      <c r="H525" s="2306">
        <f t="shared" si="34"/>
        <v>1</v>
      </c>
      <c r="I525" s="2653"/>
      <c r="J525" s="2654"/>
    </row>
    <row r="526" spans="1:10" s="2296" customFormat="1" ht="22.5">
      <c r="A526" s="2342">
        <v>4000650</v>
      </c>
      <c r="B526" s="2387" t="s">
        <v>8377</v>
      </c>
      <c r="C526" s="2356">
        <v>0</v>
      </c>
      <c r="D526" s="2305">
        <v>1</v>
      </c>
      <c r="E526" s="2305">
        <v>0</v>
      </c>
      <c r="F526" s="2306">
        <v>0</v>
      </c>
      <c r="G526" s="2306">
        <f t="shared" si="33"/>
        <v>0</v>
      </c>
      <c r="H526" s="2306">
        <f t="shared" si="34"/>
        <v>1</v>
      </c>
      <c r="I526" s="2653"/>
      <c r="J526" s="2654"/>
    </row>
    <row r="527" spans="1:10" s="2296" customFormat="1" ht="22.5">
      <c r="A527" s="2342">
        <v>4000660</v>
      </c>
      <c r="B527" s="2387" t="s">
        <v>8378</v>
      </c>
      <c r="C527" s="2356">
        <v>0</v>
      </c>
      <c r="D527" s="2305">
        <v>1</v>
      </c>
      <c r="E527" s="2305">
        <v>0</v>
      </c>
      <c r="F527" s="2306">
        <v>0</v>
      </c>
      <c r="G527" s="2306">
        <f t="shared" si="33"/>
        <v>0</v>
      </c>
      <c r="H527" s="2306">
        <f t="shared" si="34"/>
        <v>1</v>
      </c>
      <c r="I527" s="2653"/>
      <c r="J527" s="2654"/>
    </row>
    <row r="528" spans="1:10" s="2296" customFormat="1" ht="22.5">
      <c r="A528" s="2342">
        <v>4000670</v>
      </c>
      <c r="B528" s="2387" t="s">
        <v>8379</v>
      </c>
      <c r="C528" s="2356">
        <v>0</v>
      </c>
      <c r="D528" s="2305">
        <v>1</v>
      </c>
      <c r="E528" s="2305">
        <v>0</v>
      </c>
      <c r="F528" s="2306">
        <v>0</v>
      </c>
      <c r="G528" s="2306">
        <f t="shared" si="33"/>
        <v>0</v>
      </c>
      <c r="H528" s="2306">
        <f t="shared" si="34"/>
        <v>1</v>
      </c>
      <c r="I528" s="2653"/>
      <c r="J528" s="2654"/>
    </row>
    <row r="529" spans="1:10" s="2296" customFormat="1" ht="22.5">
      <c r="A529" s="2342">
        <v>4000680</v>
      </c>
      <c r="B529" s="2387" t="s">
        <v>8380</v>
      </c>
      <c r="C529" s="2356">
        <v>0</v>
      </c>
      <c r="D529" s="2305">
        <v>1</v>
      </c>
      <c r="E529" s="2305">
        <v>0</v>
      </c>
      <c r="F529" s="2306">
        <v>0</v>
      </c>
      <c r="G529" s="2306">
        <f t="shared" si="33"/>
        <v>0</v>
      </c>
      <c r="H529" s="2306">
        <f t="shared" si="34"/>
        <v>1</v>
      </c>
      <c r="I529" s="2653"/>
      <c r="J529" s="2654"/>
    </row>
    <row r="530" spans="1:10" s="2296" customFormat="1" ht="22.5">
      <c r="A530" s="2342">
        <v>4000690</v>
      </c>
      <c r="B530" s="2387" t="s">
        <v>8381</v>
      </c>
      <c r="C530" s="2356">
        <v>0</v>
      </c>
      <c r="D530" s="2305">
        <v>1</v>
      </c>
      <c r="E530" s="2305">
        <v>0</v>
      </c>
      <c r="F530" s="2306">
        <v>0</v>
      </c>
      <c r="G530" s="2306">
        <f t="shared" si="33"/>
        <v>0</v>
      </c>
      <c r="H530" s="2306">
        <f t="shared" si="34"/>
        <v>1</v>
      </c>
      <c r="I530" s="2653"/>
      <c r="J530" s="2654"/>
    </row>
    <row r="531" spans="1:10" s="2296" customFormat="1" ht="22.5">
      <c r="A531" s="2342">
        <v>4000700</v>
      </c>
      <c r="B531" s="2387" t="s">
        <v>8382</v>
      </c>
      <c r="C531" s="2356">
        <v>0</v>
      </c>
      <c r="D531" s="2305">
        <v>1</v>
      </c>
      <c r="E531" s="2305">
        <v>0</v>
      </c>
      <c r="F531" s="2306">
        <v>0</v>
      </c>
      <c r="G531" s="2306">
        <f t="shared" si="33"/>
        <v>0</v>
      </c>
      <c r="H531" s="2306">
        <f t="shared" si="34"/>
        <v>1</v>
      </c>
      <c r="I531" s="2653"/>
      <c r="J531" s="2654"/>
    </row>
    <row r="532" spans="1:10" s="2296" customFormat="1" ht="22.5">
      <c r="A532" s="2342">
        <v>4000710</v>
      </c>
      <c r="B532" s="2387" t="s">
        <v>8383</v>
      </c>
      <c r="C532" s="2356">
        <v>0</v>
      </c>
      <c r="D532" s="2305">
        <v>1</v>
      </c>
      <c r="E532" s="2305">
        <v>0</v>
      </c>
      <c r="F532" s="2306">
        <v>0</v>
      </c>
      <c r="G532" s="2306">
        <f t="shared" si="33"/>
        <v>0</v>
      </c>
      <c r="H532" s="2306">
        <f t="shared" si="34"/>
        <v>1</v>
      </c>
      <c r="I532" s="2653"/>
      <c r="J532" s="2654"/>
    </row>
    <row r="533" spans="1:10" s="2296" customFormat="1" ht="22.5">
      <c r="A533" s="2342">
        <v>4000720</v>
      </c>
      <c r="B533" s="2387" t="s">
        <v>8384</v>
      </c>
      <c r="C533" s="2356">
        <v>0</v>
      </c>
      <c r="D533" s="2305">
        <v>1</v>
      </c>
      <c r="E533" s="2305">
        <v>0</v>
      </c>
      <c r="F533" s="2306">
        <v>0</v>
      </c>
      <c r="G533" s="2306">
        <f t="shared" si="33"/>
        <v>0</v>
      </c>
      <c r="H533" s="2306">
        <f t="shared" si="34"/>
        <v>1</v>
      </c>
      <c r="I533" s="2653"/>
      <c r="J533" s="2654"/>
    </row>
    <row r="534" spans="1:10" s="2296" customFormat="1" ht="22.5">
      <c r="A534" s="2342">
        <v>4000730</v>
      </c>
      <c r="B534" s="2387" t="s">
        <v>8385</v>
      </c>
      <c r="C534" s="2356">
        <v>0</v>
      </c>
      <c r="D534" s="2305">
        <v>1</v>
      </c>
      <c r="E534" s="2305">
        <v>0</v>
      </c>
      <c r="F534" s="2306">
        <v>0</v>
      </c>
      <c r="G534" s="2306">
        <f t="shared" si="33"/>
        <v>0</v>
      </c>
      <c r="H534" s="2306">
        <f t="shared" si="34"/>
        <v>1</v>
      </c>
      <c r="I534" s="2653"/>
      <c r="J534" s="2654"/>
    </row>
    <row r="535" spans="1:10" s="2296" customFormat="1" ht="22.5">
      <c r="A535" s="2342">
        <v>4000740</v>
      </c>
      <c r="B535" s="2387" t="s">
        <v>8386</v>
      </c>
      <c r="C535" s="2356">
        <v>0</v>
      </c>
      <c r="D535" s="2305">
        <v>1</v>
      </c>
      <c r="E535" s="2305">
        <v>0</v>
      </c>
      <c r="F535" s="2306">
        <v>0</v>
      </c>
      <c r="G535" s="2306">
        <f t="shared" si="33"/>
        <v>0</v>
      </c>
      <c r="H535" s="2306">
        <f t="shared" si="34"/>
        <v>1</v>
      </c>
      <c r="I535" s="2653"/>
      <c r="J535" s="2654"/>
    </row>
    <row r="536" spans="1:10" s="2296" customFormat="1" ht="22.5">
      <c r="A536" s="2342">
        <v>4000750</v>
      </c>
      <c r="B536" s="2387" t="s">
        <v>8387</v>
      </c>
      <c r="C536" s="2356">
        <v>0</v>
      </c>
      <c r="D536" s="2305">
        <v>1</v>
      </c>
      <c r="E536" s="2305">
        <v>0</v>
      </c>
      <c r="F536" s="2306">
        <v>0</v>
      </c>
      <c r="G536" s="2306">
        <f t="shared" si="33"/>
        <v>0</v>
      </c>
      <c r="H536" s="2306">
        <f t="shared" si="34"/>
        <v>1</v>
      </c>
      <c r="I536" s="2653"/>
      <c r="J536" s="2654"/>
    </row>
    <row r="537" spans="1:10" s="2296" customFormat="1" ht="22.5">
      <c r="A537" s="2342">
        <v>4000760</v>
      </c>
      <c r="B537" s="2387" t="s">
        <v>8388</v>
      </c>
      <c r="C537" s="2356">
        <v>0</v>
      </c>
      <c r="D537" s="2305">
        <v>1</v>
      </c>
      <c r="E537" s="2305">
        <v>0</v>
      </c>
      <c r="F537" s="2306">
        <v>0</v>
      </c>
      <c r="G537" s="2306">
        <f t="shared" si="33"/>
        <v>0</v>
      </c>
      <c r="H537" s="2306">
        <f t="shared" si="34"/>
        <v>1</v>
      </c>
      <c r="I537" s="2653"/>
      <c r="J537" s="2654"/>
    </row>
    <row r="538" spans="1:10" s="2296" customFormat="1" ht="22.5">
      <c r="A538" s="2342">
        <v>4000770</v>
      </c>
      <c r="B538" s="2387" t="s">
        <v>8389</v>
      </c>
      <c r="C538" s="2356">
        <v>0</v>
      </c>
      <c r="D538" s="2305">
        <v>1</v>
      </c>
      <c r="E538" s="2305">
        <v>0</v>
      </c>
      <c r="F538" s="2306">
        <v>0</v>
      </c>
      <c r="G538" s="2306">
        <f t="shared" si="33"/>
        <v>0</v>
      </c>
      <c r="H538" s="2306">
        <f t="shared" si="34"/>
        <v>1</v>
      </c>
      <c r="I538" s="2653"/>
      <c r="J538" s="2654"/>
    </row>
    <row r="539" spans="1:10" s="2296" customFormat="1" ht="22.5">
      <c r="A539" s="2342">
        <v>4000780</v>
      </c>
      <c r="B539" s="2387" t="s">
        <v>8390</v>
      </c>
      <c r="C539" s="2356">
        <v>100</v>
      </c>
      <c r="D539" s="2305">
        <v>96</v>
      </c>
      <c r="E539" s="2305">
        <v>0</v>
      </c>
      <c r="F539" s="2306">
        <v>0</v>
      </c>
      <c r="G539" s="2306">
        <f t="shared" si="33"/>
        <v>100</v>
      </c>
      <c r="H539" s="2306">
        <f t="shared" si="34"/>
        <v>96</v>
      </c>
      <c r="I539" s="2653"/>
      <c r="J539" s="2654"/>
    </row>
    <row r="540" spans="1:10" s="2296" customFormat="1" ht="22.5">
      <c r="A540" s="2342">
        <v>4000790</v>
      </c>
      <c r="B540" s="2387" t="s">
        <v>8391</v>
      </c>
      <c r="C540" s="2356">
        <v>100</v>
      </c>
      <c r="D540" s="2305">
        <v>96</v>
      </c>
      <c r="E540" s="2305">
        <v>0</v>
      </c>
      <c r="F540" s="2306">
        <v>0</v>
      </c>
      <c r="G540" s="2306">
        <f t="shared" si="33"/>
        <v>100</v>
      </c>
      <c r="H540" s="2306">
        <f t="shared" si="34"/>
        <v>96</v>
      </c>
      <c r="I540" s="2653"/>
      <c r="J540" s="2654"/>
    </row>
    <row r="541" spans="1:10" s="2296" customFormat="1" ht="22.5">
      <c r="A541" s="2342">
        <v>4000800</v>
      </c>
      <c r="B541" s="2387" t="s">
        <v>8392</v>
      </c>
      <c r="C541" s="2356">
        <v>924</v>
      </c>
      <c r="D541" s="2305">
        <v>914</v>
      </c>
      <c r="E541" s="2305">
        <v>1</v>
      </c>
      <c r="F541" s="2306">
        <v>2</v>
      </c>
      <c r="G541" s="2306">
        <f t="shared" si="33"/>
        <v>925</v>
      </c>
      <c r="H541" s="2306">
        <f t="shared" si="34"/>
        <v>916</v>
      </c>
      <c r="I541" s="2653"/>
      <c r="J541" s="2654"/>
    </row>
    <row r="542" spans="1:10" s="2296" customFormat="1" ht="22.5">
      <c r="A542" s="2342">
        <v>4000810</v>
      </c>
      <c r="B542" s="2387" t="s">
        <v>8393</v>
      </c>
      <c r="C542" s="2356">
        <v>847</v>
      </c>
      <c r="D542" s="2305">
        <v>828</v>
      </c>
      <c r="E542" s="2305">
        <v>1</v>
      </c>
      <c r="F542" s="2306">
        <v>2</v>
      </c>
      <c r="G542" s="2306">
        <f t="shared" si="33"/>
        <v>848</v>
      </c>
      <c r="H542" s="2306">
        <f t="shared" si="34"/>
        <v>830</v>
      </c>
      <c r="I542" s="2653"/>
      <c r="J542" s="2654"/>
    </row>
    <row r="543" spans="1:10" s="2296" customFormat="1" ht="22.5">
      <c r="A543" s="2342">
        <v>4000820</v>
      </c>
      <c r="B543" s="2387" t="s">
        <v>8394</v>
      </c>
      <c r="C543" s="2356">
        <v>907</v>
      </c>
      <c r="D543" s="2305">
        <v>899</v>
      </c>
      <c r="E543" s="2305">
        <v>1</v>
      </c>
      <c r="F543" s="2306">
        <v>2</v>
      </c>
      <c r="G543" s="2306">
        <f t="shared" si="33"/>
        <v>908</v>
      </c>
      <c r="H543" s="2306">
        <f t="shared" si="34"/>
        <v>901</v>
      </c>
      <c r="I543" s="2653"/>
      <c r="J543" s="2654"/>
    </row>
    <row r="544" spans="1:10" s="2296" customFormat="1" ht="22.5">
      <c r="A544" s="2342">
        <v>4000830</v>
      </c>
      <c r="B544" s="2387" t="s">
        <v>8395</v>
      </c>
      <c r="C544" s="2356">
        <v>832</v>
      </c>
      <c r="D544" s="2305">
        <v>815</v>
      </c>
      <c r="E544" s="2305">
        <v>1</v>
      </c>
      <c r="F544" s="2306">
        <v>2</v>
      </c>
      <c r="G544" s="2306">
        <f t="shared" si="33"/>
        <v>833</v>
      </c>
      <c r="H544" s="2306">
        <f t="shared" si="34"/>
        <v>817</v>
      </c>
      <c r="I544" s="2653"/>
      <c r="J544" s="2654"/>
    </row>
    <row r="545" spans="1:10" s="2296" customFormat="1" ht="22.5">
      <c r="A545" s="2342">
        <v>4000840</v>
      </c>
      <c r="B545" s="2387" t="s">
        <v>8396</v>
      </c>
      <c r="C545" s="2356">
        <v>277</v>
      </c>
      <c r="D545" s="2305">
        <v>278</v>
      </c>
      <c r="E545" s="2305">
        <v>1</v>
      </c>
      <c r="F545" s="2306">
        <v>2</v>
      </c>
      <c r="G545" s="2306">
        <f t="shared" si="33"/>
        <v>278</v>
      </c>
      <c r="H545" s="2306">
        <f t="shared" si="34"/>
        <v>280</v>
      </c>
      <c r="I545" s="2653"/>
      <c r="J545" s="2654"/>
    </row>
    <row r="546" spans="1:10" s="2296" customFormat="1" ht="22.5">
      <c r="A546" s="2342">
        <v>4000850</v>
      </c>
      <c r="B546" s="2387" t="s">
        <v>8397</v>
      </c>
      <c r="C546" s="2356">
        <v>277</v>
      </c>
      <c r="D546" s="2305">
        <v>278</v>
      </c>
      <c r="E546" s="2305">
        <v>1</v>
      </c>
      <c r="F546" s="2306">
        <v>2</v>
      </c>
      <c r="G546" s="2306">
        <f t="shared" si="33"/>
        <v>278</v>
      </c>
      <c r="H546" s="2306">
        <f t="shared" si="34"/>
        <v>280</v>
      </c>
      <c r="I546" s="2653"/>
      <c r="J546" s="2654"/>
    </row>
    <row r="547" spans="1:10" s="2296" customFormat="1" ht="22.5">
      <c r="A547" s="2342">
        <v>4000860</v>
      </c>
      <c r="B547" s="2387" t="s">
        <v>8398</v>
      </c>
      <c r="C547" s="2356">
        <v>156</v>
      </c>
      <c r="D547" s="2305">
        <v>158</v>
      </c>
      <c r="E547" s="2305">
        <v>0</v>
      </c>
      <c r="F547" s="2306">
        <v>0</v>
      </c>
      <c r="G547" s="2306">
        <f t="shared" si="33"/>
        <v>156</v>
      </c>
      <c r="H547" s="2306">
        <f t="shared" si="34"/>
        <v>158</v>
      </c>
      <c r="I547" s="2653"/>
      <c r="J547" s="2654"/>
    </row>
    <row r="548" spans="1:10" s="2296" customFormat="1" ht="22.5">
      <c r="A548" s="2342">
        <v>4000870</v>
      </c>
      <c r="B548" s="2387" t="s">
        <v>8399</v>
      </c>
      <c r="C548" s="2356">
        <v>156</v>
      </c>
      <c r="D548" s="2305">
        <v>158</v>
      </c>
      <c r="E548" s="2305">
        <v>0</v>
      </c>
      <c r="F548" s="2306">
        <v>0</v>
      </c>
      <c r="G548" s="2306">
        <f t="shared" si="33"/>
        <v>156</v>
      </c>
      <c r="H548" s="2306">
        <f t="shared" si="34"/>
        <v>158</v>
      </c>
      <c r="I548" s="2653"/>
      <c r="J548" s="2654"/>
    </row>
    <row r="549" spans="1:10" s="2296" customFormat="1" ht="22.5">
      <c r="A549" s="2342">
        <v>4000880</v>
      </c>
      <c r="B549" s="2387" t="s">
        <v>8400</v>
      </c>
      <c r="C549" s="2356">
        <v>0</v>
      </c>
      <c r="D549" s="2305">
        <v>1</v>
      </c>
      <c r="E549" s="2305">
        <v>0</v>
      </c>
      <c r="F549" s="2306">
        <v>0</v>
      </c>
      <c r="G549" s="2306">
        <f t="shared" si="33"/>
        <v>0</v>
      </c>
      <c r="H549" s="2306">
        <f t="shared" si="34"/>
        <v>1</v>
      </c>
      <c r="I549" s="2653"/>
      <c r="J549" s="2654"/>
    </row>
    <row r="550" spans="1:10" s="2296" customFormat="1" ht="22.5">
      <c r="A550" s="2342">
        <v>4000890</v>
      </c>
      <c r="B550" s="2387" t="s">
        <v>8401</v>
      </c>
      <c r="C550" s="2356">
        <v>0</v>
      </c>
      <c r="D550" s="2305">
        <v>1</v>
      </c>
      <c r="E550" s="2305">
        <v>0</v>
      </c>
      <c r="F550" s="2306">
        <v>0</v>
      </c>
      <c r="G550" s="2306">
        <f t="shared" si="33"/>
        <v>0</v>
      </c>
      <c r="H550" s="2306">
        <f t="shared" si="34"/>
        <v>1</v>
      </c>
      <c r="I550" s="2653"/>
      <c r="J550" s="2654"/>
    </row>
    <row r="551" spans="1:10" s="2296" customFormat="1" ht="22.5">
      <c r="A551" s="2342">
        <v>4000900</v>
      </c>
      <c r="B551" s="2387" t="s">
        <v>8402</v>
      </c>
      <c r="C551" s="2356">
        <v>862</v>
      </c>
      <c r="D551" s="2305">
        <v>840</v>
      </c>
      <c r="E551" s="2305">
        <v>2</v>
      </c>
      <c r="F551" s="2306">
        <v>3</v>
      </c>
      <c r="G551" s="2306">
        <f t="shared" si="33"/>
        <v>864</v>
      </c>
      <c r="H551" s="2306">
        <f t="shared" si="34"/>
        <v>843</v>
      </c>
      <c r="I551" s="2653"/>
      <c r="J551" s="2654"/>
    </row>
    <row r="552" spans="1:10" s="2296" customFormat="1" ht="22.5">
      <c r="A552" s="2342">
        <v>4000910</v>
      </c>
      <c r="B552" s="2387" t="s">
        <v>8403</v>
      </c>
      <c r="C552" s="2356">
        <v>785</v>
      </c>
      <c r="D552" s="2305">
        <v>755</v>
      </c>
      <c r="E552" s="2305">
        <v>2</v>
      </c>
      <c r="F552" s="2306">
        <v>3</v>
      </c>
      <c r="G552" s="2306">
        <f t="shared" si="33"/>
        <v>787</v>
      </c>
      <c r="H552" s="2306">
        <f t="shared" si="34"/>
        <v>758</v>
      </c>
      <c r="I552" s="2653"/>
      <c r="J552" s="2654"/>
    </row>
    <row r="553" spans="1:10" s="2296" customFormat="1" ht="22.5">
      <c r="A553" s="2342">
        <v>4000920</v>
      </c>
      <c r="B553" s="2387" t="s">
        <v>8404</v>
      </c>
      <c r="C553" s="2356">
        <v>635</v>
      </c>
      <c r="D553" s="2305">
        <v>624</v>
      </c>
      <c r="E553" s="2305">
        <v>2</v>
      </c>
      <c r="F553" s="2306">
        <v>3</v>
      </c>
      <c r="G553" s="2306">
        <f t="shared" si="33"/>
        <v>637</v>
      </c>
      <c r="H553" s="2306">
        <f t="shared" si="34"/>
        <v>627</v>
      </c>
      <c r="I553" s="2653"/>
      <c r="J553" s="2654"/>
    </row>
    <row r="554" spans="1:10" s="2296" customFormat="1" ht="22.5">
      <c r="A554" s="2342">
        <v>4000930</v>
      </c>
      <c r="B554" s="2387" t="s">
        <v>8405</v>
      </c>
      <c r="C554" s="2356">
        <v>569</v>
      </c>
      <c r="D554" s="2305">
        <v>551</v>
      </c>
      <c r="E554" s="2305">
        <v>2</v>
      </c>
      <c r="F554" s="2306">
        <v>3</v>
      </c>
      <c r="G554" s="2306">
        <f t="shared" si="33"/>
        <v>571</v>
      </c>
      <c r="H554" s="2306">
        <f t="shared" si="34"/>
        <v>554</v>
      </c>
      <c r="I554" s="2653"/>
      <c r="J554" s="2654"/>
    </row>
    <row r="555" spans="1:10" s="2296" customFormat="1" ht="22.5">
      <c r="A555" s="2342">
        <v>4000940</v>
      </c>
      <c r="B555" s="2387" t="s">
        <v>8406</v>
      </c>
      <c r="C555" s="2356">
        <v>0</v>
      </c>
      <c r="D555" s="2305">
        <v>1</v>
      </c>
      <c r="E555" s="2305">
        <v>0</v>
      </c>
      <c r="F555" s="2306">
        <v>0</v>
      </c>
      <c r="G555" s="2306">
        <f t="shared" si="33"/>
        <v>0</v>
      </c>
      <c r="H555" s="2306">
        <f t="shared" si="34"/>
        <v>1</v>
      </c>
      <c r="I555" s="2653"/>
      <c r="J555" s="2654"/>
    </row>
    <row r="556" spans="1:10" s="2296" customFormat="1" ht="22.5">
      <c r="A556" s="2342">
        <v>4000950</v>
      </c>
      <c r="B556" s="2387" t="s">
        <v>8407</v>
      </c>
      <c r="C556" s="2356">
        <v>0</v>
      </c>
      <c r="D556" s="2305">
        <v>1</v>
      </c>
      <c r="E556" s="2305">
        <v>0</v>
      </c>
      <c r="F556" s="2306">
        <v>0</v>
      </c>
      <c r="G556" s="2306">
        <f t="shared" si="33"/>
        <v>0</v>
      </c>
      <c r="H556" s="2306">
        <f t="shared" si="34"/>
        <v>1</v>
      </c>
      <c r="I556" s="2653"/>
      <c r="J556" s="2654"/>
    </row>
    <row r="557" spans="1:10" s="2296" customFormat="1" ht="22.5">
      <c r="A557" s="2342">
        <v>4000960</v>
      </c>
      <c r="B557" s="2387" t="s">
        <v>8408</v>
      </c>
      <c r="C557" s="2356">
        <v>90</v>
      </c>
      <c r="D557" s="2305">
        <v>87</v>
      </c>
      <c r="E557" s="2305">
        <v>0</v>
      </c>
      <c r="F557" s="2306">
        <v>0</v>
      </c>
      <c r="G557" s="2306">
        <f t="shared" si="33"/>
        <v>90</v>
      </c>
      <c r="H557" s="2306">
        <f t="shared" si="34"/>
        <v>87</v>
      </c>
      <c r="I557" s="2653"/>
      <c r="J557" s="2654"/>
    </row>
    <row r="558" spans="1:10" s="2296" customFormat="1" ht="22.5">
      <c r="A558" s="2342">
        <v>4000970</v>
      </c>
      <c r="B558" s="2387" t="s">
        <v>8409</v>
      </c>
      <c r="C558" s="2356">
        <v>90</v>
      </c>
      <c r="D558" s="2305">
        <v>87</v>
      </c>
      <c r="E558" s="2305">
        <v>0</v>
      </c>
      <c r="F558" s="2306">
        <v>0</v>
      </c>
      <c r="G558" s="2306">
        <f t="shared" si="33"/>
        <v>90</v>
      </c>
      <c r="H558" s="2306">
        <f t="shared" si="34"/>
        <v>87</v>
      </c>
      <c r="I558" s="2653"/>
      <c r="J558" s="2654"/>
    </row>
    <row r="559" spans="1:10" s="2296" customFormat="1" ht="22.5">
      <c r="A559" s="2342">
        <v>4000980</v>
      </c>
      <c r="B559" s="2387" t="s">
        <v>8410</v>
      </c>
      <c r="C559" s="2356">
        <v>1</v>
      </c>
      <c r="D559" s="2305">
        <v>2</v>
      </c>
      <c r="E559" s="2305">
        <v>2</v>
      </c>
      <c r="F559" s="2306">
        <v>3</v>
      </c>
      <c r="G559" s="2306">
        <f t="shared" ref="G559:G624" si="35">C559+E559</f>
        <v>3</v>
      </c>
      <c r="H559" s="2306">
        <f t="shared" ref="H559:H624" si="36">D559+F559</f>
        <v>5</v>
      </c>
      <c r="I559" s="2653"/>
      <c r="J559" s="2654"/>
    </row>
    <row r="560" spans="1:10" s="2296" customFormat="1" ht="22.5">
      <c r="A560" s="2342">
        <v>4000990</v>
      </c>
      <c r="B560" s="2387" t="s">
        <v>8411</v>
      </c>
      <c r="C560" s="2356">
        <v>1</v>
      </c>
      <c r="D560" s="2305">
        <v>2</v>
      </c>
      <c r="E560" s="2305">
        <v>2</v>
      </c>
      <c r="F560" s="2306">
        <v>3</v>
      </c>
      <c r="G560" s="2306">
        <f t="shared" si="35"/>
        <v>3</v>
      </c>
      <c r="H560" s="2306">
        <f t="shared" si="36"/>
        <v>5</v>
      </c>
      <c r="I560" s="2653"/>
      <c r="J560" s="2654"/>
    </row>
    <row r="561" spans="1:10" s="2296" customFormat="1" ht="22.5">
      <c r="A561" s="2342">
        <v>4001000</v>
      </c>
      <c r="B561" s="2387" t="s">
        <v>8412</v>
      </c>
      <c r="C561" s="2356">
        <v>11</v>
      </c>
      <c r="D561" s="2305">
        <v>10</v>
      </c>
      <c r="E561" s="2305">
        <v>0</v>
      </c>
      <c r="F561" s="2306">
        <v>0</v>
      </c>
      <c r="G561" s="2306">
        <f t="shared" si="35"/>
        <v>11</v>
      </c>
      <c r="H561" s="2306">
        <f t="shared" si="36"/>
        <v>10</v>
      </c>
      <c r="I561" s="2653"/>
      <c r="J561" s="2654"/>
    </row>
    <row r="562" spans="1:10" s="2296" customFormat="1" ht="22.5">
      <c r="A562" s="2342">
        <v>4001010</v>
      </c>
      <c r="B562" s="2387" t="s">
        <v>8413</v>
      </c>
      <c r="C562" s="2356">
        <v>11</v>
      </c>
      <c r="D562" s="2305">
        <v>10</v>
      </c>
      <c r="E562" s="2305">
        <v>0</v>
      </c>
      <c r="F562" s="2306">
        <v>0</v>
      </c>
      <c r="G562" s="2306">
        <f t="shared" si="35"/>
        <v>11</v>
      </c>
      <c r="H562" s="2306">
        <f t="shared" si="36"/>
        <v>10</v>
      </c>
      <c r="I562" s="2653"/>
      <c r="J562" s="2654"/>
    </row>
    <row r="563" spans="1:10" s="2296" customFormat="1" ht="22.5">
      <c r="A563" s="2342">
        <v>4001020</v>
      </c>
      <c r="B563" s="2387" t="s">
        <v>8414</v>
      </c>
      <c r="C563" s="2356">
        <v>6</v>
      </c>
      <c r="D563" s="2305">
        <v>6</v>
      </c>
      <c r="E563" s="2305">
        <v>0</v>
      </c>
      <c r="F563" s="2306">
        <v>0</v>
      </c>
      <c r="G563" s="2306">
        <f t="shared" si="35"/>
        <v>6</v>
      </c>
      <c r="H563" s="2306">
        <f t="shared" si="36"/>
        <v>6</v>
      </c>
      <c r="I563" s="2653"/>
      <c r="J563" s="2654"/>
    </row>
    <row r="564" spans="1:10" s="2296" customFormat="1" ht="22.5">
      <c r="A564" s="2342">
        <v>4001030</v>
      </c>
      <c r="B564" s="2387" t="s">
        <v>8415</v>
      </c>
      <c r="C564" s="2356">
        <v>6</v>
      </c>
      <c r="D564" s="2305">
        <v>6</v>
      </c>
      <c r="E564" s="2305">
        <v>0</v>
      </c>
      <c r="F564" s="2306">
        <v>0</v>
      </c>
      <c r="G564" s="2306">
        <f t="shared" si="35"/>
        <v>6</v>
      </c>
      <c r="H564" s="2306">
        <f t="shared" si="36"/>
        <v>6</v>
      </c>
      <c r="I564" s="2653"/>
      <c r="J564" s="2654"/>
    </row>
    <row r="565" spans="1:10" s="2296" customFormat="1" ht="22.5">
      <c r="A565" s="2342">
        <v>4001040</v>
      </c>
      <c r="B565" s="2387" t="s">
        <v>8416</v>
      </c>
      <c r="C565" s="2356">
        <v>8</v>
      </c>
      <c r="D565" s="2305">
        <v>8</v>
      </c>
      <c r="E565" s="2305">
        <v>0</v>
      </c>
      <c r="F565" s="2306">
        <v>0</v>
      </c>
      <c r="G565" s="2306">
        <f t="shared" si="35"/>
        <v>8</v>
      </c>
      <c r="H565" s="2306">
        <f t="shared" si="36"/>
        <v>8</v>
      </c>
      <c r="I565" s="2653"/>
      <c r="J565" s="2654"/>
    </row>
    <row r="566" spans="1:10" s="2296" customFormat="1" ht="22.5">
      <c r="A566" s="2342">
        <v>4001050</v>
      </c>
      <c r="B566" s="2387" t="s">
        <v>8417</v>
      </c>
      <c r="C566" s="2356">
        <v>8</v>
      </c>
      <c r="D566" s="2305">
        <v>8</v>
      </c>
      <c r="E566" s="2305">
        <v>0</v>
      </c>
      <c r="F566" s="2306">
        <v>0</v>
      </c>
      <c r="G566" s="2306">
        <f t="shared" si="35"/>
        <v>8</v>
      </c>
      <c r="H566" s="2306">
        <f t="shared" si="36"/>
        <v>8</v>
      </c>
      <c r="I566" s="2653"/>
      <c r="J566" s="2654"/>
    </row>
    <row r="567" spans="1:10" s="2296" customFormat="1" ht="22.5">
      <c r="A567" s="2342">
        <v>4001060</v>
      </c>
      <c r="B567" s="2387" t="s">
        <v>8418</v>
      </c>
      <c r="C567" s="2356">
        <v>4</v>
      </c>
      <c r="D567" s="2305">
        <v>3</v>
      </c>
      <c r="E567" s="2305">
        <v>0</v>
      </c>
      <c r="F567" s="2306">
        <v>0</v>
      </c>
      <c r="G567" s="2306">
        <f t="shared" si="35"/>
        <v>4</v>
      </c>
      <c r="H567" s="2306">
        <f t="shared" si="36"/>
        <v>3</v>
      </c>
      <c r="I567" s="2653"/>
      <c r="J567" s="2654"/>
    </row>
    <row r="568" spans="1:10" s="2296" customFormat="1" ht="22.5">
      <c r="A568" s="2342">
        <v>4001070</v>
      </c>
      <c r="B568" s="2387" t="s">
        <v>8419</v>
      </c>
      <c r="C568" s="2356">
        <v>4</v>
      </c>
      <c r="D568" s="2305">
        <v>3</v>
      </c>
      <c r="E568" s="2305">
        <v>0</v>
      </c>
      <c r="F568" s="2306">
        <v>0</v>
      </c>
      <c r="G568" s="2306">
        <f t="shared" si="35"/>
        <v>4</v>
      </c>
      <c r="H568" s="2306">
        <f t="shared" si="36"/>
        <v>3</v>
      </c>
      <c r="I568" s="2653"/>
      <c r="J568" s="2654"/>
    </row>
    <row r="569" spans="1:10" s="2296" customFormat="1" ht="22.5">
      <c r="A569" s="2342">
        <v>4001080</v>
      </c>
      <c r="B569" s="2387" t="s">
        <v>8420</v>
      </c>
      <c r="C569" s="2356">
        <v>35</v>
      </c>
      <c r="D569" s="2305">
        <v>31</v>
      </c>
      <c r="E569" s="2305">
        <v>0</v>
      </c>
      <c r="F569" s="2306">
        <v>0</v>
      </c>
      <c r="G569" s="2306">
        <f t="shared" si="35"/>
        <v>35</v>
      </c>
      <c r="H569" s="2306">
        <f t="shared" si="36"/>
        <v>31</v>
      </c>
      <c r="I569" s="2653"/>
      <c r="J569" s="2654"/>
    </row>
    <row r="570" spans="1:10" s="2296" customFormat="1" ht="22.5">
      <c r="A570" s="2342">
        <v>4001090</v>
      </c>
      <c r="B570" s="2387" t="s">
        <v>8421</v>
      </c>
      <c r="C570" s="2356">
        <v>35</v>
      </c>
      <c r="D570" s="2305">
        <v>31</v>
      </c>
      <c r="E570" s="2305">
        <v>0</v>
      </c>
      <c r="F570" s="2306">
        <v>0</v>
      </c>
      <c r="G570" s="2306">
        <f t="shared" si="35"/>
        <v>35</v>
      </c>
      <c r="H570" s="2306">
        <f t="shared" si="36"/>
        <v>31</v>
      </c>
      <c r="I570" s="2653"/>
      <c r="J570" s="2654"/>
    </row>
    <row r="571" spans="1:10" s="2296" customFormat="1" ht="22.5">
      <c r="A571" s="2342">
        <v>4001100</v>
      </c>
      <c r="B571" s="2387" t="s">
        <v>8422</v>
      </c>
      <c r="C571" s="2356">
        <v>12</v>
      </c>
      <c r="D571" s="2305">
        <v>11</v>
      </c>
      <c r="E571" s="2305">
        <v>0</v>
      </c>
      <c r="F571" s="2306">
        <v>0</v>
      </c>
      <c r="G571" s="2306">
        <f t="shared" si="35"/>
        <v>12</v>
      </c>
      <c r="H571" s="2306">
        <f t="shared" si="36"/>
        <v>11</v>
      </c>
      <c r="I571" s="2653"/>
      <c r="J571" s="2654"/>
    </row>
    <row r="572" spans="1:10" s="2296" customFormat="1" ht="22.5">
      <c r="A572" s="2342">
        <v>4001110</v>
      </c>
      <c r="B572" s="2387" t="s">
        <v>8423</v>
      </c>
      <c r="C572" s="2356">
        <v>12</v>
      </c>
      <c r="D572" s="2305">
        <v>11</v>
      </c>
      <c r="E572" s="2305">
        <v>0</v>
      </c>
      <c r="F572" s="2306">
        <v>0</v>
      </c>
      <c r="G572" s="2306">
        <f t="shared" si="35"/>
        <v>12</v>
      </c>
      <c r="H572" s="2306">
        <f t="shared" si="36"/>
        <v>11</v>
      </c>
      <c r="I572" s="2653"/>
      <c r="J572" s="2654"/>
    </row>
    <row r="573" spans="1:10" s="2296" customFormat="1" ht="22.5">
      <c r="A573" s="2342">
        <v>4001120</v>
      </c>
      <c r="B573" s="2387" t="s">
        <v>8424</v>
      </c>
      <c r="C573" s="2356">
        <v>30</v>
      </c>
      <c r="D573" s="2305">
        <v>28</v>
      </c>
      <c r="E573" s="2305">
        <v>0</v>
      </c>
      <c r="F573" s="2306">
        <v>0</v>
      </c>
      <c r="G573" s="2306">
        <f t="shared" si="35"/>
        <v>30</v>
      </c>
      <c r="H573" s="2306">
        <f t="shared" si="36"/>
        <v>28</v>
      </c>
      <c r="I573" s="2653"/>
      <c r="J573" s="2654"/>
    </row>
    <row r="574" spans="1:10" s="2296" customFormat="1" ht="22.5">
      <c r="A574" s="2342">
        <v>4001130</v>
      </c>
      <c r="B574" s="2387" t="s">
        <v>8425</v>
      </c>
      <c r="C574" s="2356">
        <v>29</v>
      </c>
      <c r="D574" s="2305">
        <v>27</v>
      </c>
      <c r="E574" s="2305">
        <v>0</v>
      </c>
      <c r="F574" s="2306">
        <v>0</v>
      </c>
      <c r="G574" s="2306">
        <f t="shared" si="35"/>
        <v>29</v>
      </c>
      <c r="H574" s="2306">
        <f t="shared" si="36"/>
        <v>27</v>
      </c>
      <c r="I574" s="2653"/>
      <c r="J574" s="2654"/>
    </row>
    <row r="575" spans="1:10" s="2296" customFormat="1" ht="22.5">
      <c r="A575" s="2342">
        <v>4001140</v>
      </c>
      <c r="B575" s="2387" t="s">
        <v>8426</v>
      </c>
      <c r="C575" s="2356">
        <v>24</v>
      </c>
      <c r="D575" s="2305">
        <v>23</v>
      </c>
      <c r="E575" s="2305">
        <v>0</v>
      </c>
      <c r="F575" s="2306">
        <v>0</v>
      </c>
      <c r="G575" s="2306">
        <f t="shared" si="35"/>
        <v>24</v>
      </c>
      <c r="H575" s="2306">
        <f t="shared" si="36"/>
        <v>23</v>
      </c>
      <c r="I575" s="2653"/>
      <c r="J575" s="2654"/>
    </row>
    <row r="576" spans="1:10" s="2296" customFormat="1" ht="22.5">
      <c r="A576" s="2342">
        <v>4001150</v>
      </c>
      <c r="B576" s="2387" t="s">
        <v>8427</v>
      </c>
      <c r="C576" s="2356">
        <v>23</v>
      </c>
      <c r="D576" s="2305">
        <v>22</v>
      </c>
      <c r="E576" s="2305">
        <v>0</v>
      </c>
      <c r="F576" s="2306">
        <v>0</v>
      </c>
      <c r="G576" s="2306">
        <f t="shared" si="35"/>
        <v>23</v>
      </c>
      <c r="H576" s="2306">
        <f t="shared" si="36"/>
        <v>22</v>
      </c>
      <c r="I576" s="2653"/>
      <c r="J576" s="2654"/>
    </row>
    <row r="577" spans="1:10" s="2296" customFormat="1" ht="22.5">
      <c r="A577" s="2342">
        <v>4001160</v>
      </c>
      <c r="B577" s="2387" t="s">
        <v>8428</v>
      </c>
      <c r="C577" s="2356">
        <v>32</v>
      </c>
      <c r="D577" s="2305">
        <v>32</v>
      </c>
      <c r="E577" s="2305">
        <v>0</v>
      </c>
      <c r="F577" s="2306">
        <v>0</v>
      </c>
      <c r="G577" s="2306">
        <f t="shared" si="35"/>
        <v>32</v>
      </c>
      <c r="H577" s="2306">
        <f t="shared" si="36"/>
        <v>32</v>
      </c>
      <c r="I577" s="2653"/>
      <c r="J577" s="2654"/>
    </row>
    <row r="578" spans="1:10" s="2296" customFormat="1" ht="22.5">
      <c r="A578" s="2342">
        <v>4001170</v>
      </c>
      <c r="B578" s="2387" t="s">
        <v>8429</v>
      </c>
      <c r="C578" s="2356">
        <v>32</v>
      </c>
      <c r="D578" s="2305">
        <v>32</v>
      </c>
      <c r="E578" s="2305">
        <v>0</v>
      </c>
      <c r="F578" s="2306">
        <v>0</v>
      </c>
      <c r="G578" s="2306">
        <f t="shared" si="35"/>
        <v>32</v>
      </c>
      <c r="H578" s="2306">
        <f t="shared" si="36"/>
        <v>32</v>
      </c>
      <c r="I578" s="2653"/>
      <c r="J578" s="2654"/>
    </row>
    <row r="579" spans="1:10" s="2296" customFormat="1" ht="22.5">
      <c r="A579" s="2342">
        <v>4001180</v>
      </c>
      <c r="B579" s="2387" t="s">
        <v>8430</v>
      </c>
      <c r="C579" s="2356">
        <v>16</v>
      </c>
      <c r="D579" s="2305">
        <v>16</v>
      </c>
      <c r="E579" s="2305">
        <v>0</v>
      </c>
      <c r="F579" s="2306">
        <v>0</v>
      </c>
      <c r="G579" s="2306">
        <f t="shared" si="35"/>
        <v>16</v>
      </c>
      <c r="H579" s="2306">
        <f t="shared" si="36"/>
        <v>16</v>
      </c>
      <c r="I579" s="2653"/>
      <c r="J579" s="2654"/>
    </row>
    <row r="580" spans="1:10" s="2296" customFormat="1" ht="22.5">
      <c r="A580" s="2342">
        <v>4001190</v>
      </c>
      <c r="B580" s="2387" t="s">
        <v>8431</v>
      </c>
      <c r="C580" s="2356">
        <v>16</v>
      </c>
      <c r="D580" s="2305">
        <v>16</v>
      </c>
      <c r="E580" s="2305">
        <v>0</v>
      </c>
      <c r="F580" s="2306">
        <v>0</v>
      </c>
      <c r="G580" s="2306">
        <f t="shared" si="35"/>
        <v>16</v>
      </c>
      <c r="H580" s="2306">
        <f t="shared" si="36"/>
        <v>16</v>
      </c>
      <c r="I580" s="2653"/>
      <c r="J580" s="2654"/>
    </row>
    <row r="581" spans="1:10" s="2296" customFormat="1" ht="22.5">
      <c r="A581" s="2342">
        <v>4001200</v>
      </c>
      <c r="B581" s="2387" t="s">
        <v>8432</v>
      </c>
      <c r="C581" s="2356">
        <v>61</v>
      </c>
      <c r="D581" s="2305">
        <v>60</v>
      </c>
      <c r="E581" s="2305">
        <v>0</v>
      </c>
      <c r="F581" s="2306">
        <v>0</v>
      </c>
      <c r="G581" s="2306">
        <f t="shared" si="35"/>
        <v>61</v>
      </c>
      <c r="H581" s="2306">
        <f t="shared" si="36"/>
        <v>60</v>
      </c>
      <c r="I581" s="2653"/>
      <c r="J581" s="2654"/>
    </row>
    <row r="582" spans="1:10" s="2296" customFormat="1" ht="22.5">
      <c r="A582" s="2342">
        <v>4001210</v>
      </c>
      <c r="B582" s="2387" t="s">
        <v>8433</v>
      </c>
      <c r="C582" s="2356">
        <v>61</v>
      </c>
      <c r="D582" s="2305">
        <v>60</v>
      </c>
      <c r="E582" s="2305">
        <v>0</v>
      </c>
      <c r="F582" s="2306">
        <v>0</v>
      </c>
      <c r="G582" s="2306">
        <f t="shared" si="35"/>
        <v>61</v>
      </c>
      <c r="H582" s="2306">
        <f t="shared" si="36"/>
        <v>60</v>
      </c>
      <c r="I582" s="2653"/>
      <c r="J582" s="2654"/>
    </row>
    <row r="583" spans="1:10" s="2296" customFormat="1" ht="22.5">
      <c r="A583" s="2342">
        <v>4001220</v>
      </c>
      <c r="B583" s="2387" t="s">
        <v>8434</v>
      </c>
      <c r="C583" s="2356">
        <v>13</v>
      </c>
      <c r="D583" s="2305">
        <v>12</v>
      </c>
      <c r="E583" s="2305">
        <v>0</v>
      </c>
      <c r="F583" s="2306">
        <v>0</v>
      </c>
      <c r="G583" s="2306">
        <f t="shared" si="35"/>
        <v>13</v>
      </c>
      <c r="H583" s="2306">
        <f t="shared" si="36"/>
        <v>12</v>
      </c>
      <c r="I583" s="2653"/>
      <c r="J583" s="2654"/>
    </row>
    <row r="584" spans="1:10" s="2296" customFormat="1" ht="22.5">
      <c r="A584" s="2342">
        <v>4001230</v>
      </c>
      <c r="B584" s="2387" t="s">
        <v>8435</v>
      </c>
      <c r="C584" s="2356">
        <v>13</v>
      </c>
      <c r="D584" s="2305">
        <v>12</v>
      </c>
      <c r="E584" s="2305">
        <v>0</v>
      </c>
      <c r="F584" s="2306">
        <v>0</v>
      </c>
      <c r="G584" s="2306">
        <f t="shared" si="35"/>
        <v>13</v>
      </c>
      <c r="H584" s="2306">
        <f t="shared" si="36"/>
        <v>12</v>
      </c>
      <c r="I584" s="2653"/>
      <c r="J584" s="2654"/>
    </row>
    <row r="585" spans="1:10" s="2296" customFormat="1" ht="22.5">
      <c r="A585" s="2342">
        <v>4001240</v>
      </c>
      <c r="B585" s="2387" t="s">
        <v>8436</v>
      </c>
      <c r="C585" s="2356">
        <v>296</v>
      </c>
      <c r="D585" s="2305">
        <v>284</v>
      </c>
      <c r="E585" s="2305">
        <v>0</v>
      </c>
      <c r="F585" s="2306">
        <v>0</v>
      </c>
      <c r="G585" s="2306">
        <f t="shared" si="35"/>
        <v>296</v>
      </c>
      <c r="H585" s="2306">
        <f t="shared" si="36"/>
        <v>284</v>
      </c>
      <c r="I585" s="2653"/>
      <c r="J585" s="2654"/>
    </row>
    <row r="586" spans="1:10" s="2296" customFormat="1" ht="22.5">
      <c r="A586" s="2342">
        <v>4001250</v>
      </c>
      <c r="B586" s="2638" t="s">
        <v>8437</v>
      </c>
      <c r="C586" s="2356">
        <v>296</v>
      </c>
      <c r="D586" s="2305">
        <v>284</v>
      </c>
      <c r="E586" s="2305">
        <v>0</v>
      </c>
      <c r="F586" s="2306">
        <v>0</v>
      </c>
      <c r="G586" s="2306">
        <f t="shared" si="35"/>
        <v>296</v>
      </c>
      <c r="H586" s="2306">
        <f t="shared" si="36"/>
        <v>284</v>
      </c>
      <c r="I586" s="2653"/>
      <c r="J586" s="2654"/>
    </row>
    <row r="587" spans="1:10" s="2296" customFormat="1" ht="22.5">
      <c r="A587" s="2342">
        <v>4001260</v>
      </c>
      <c r="B587" s="2387" t="s">
        <v>8438</v>
      </c>
      <c r="C587" s="2356">
        <v>16</v>
      </c>
      <c r="D587" s="2305">
        <v>18</v>
      </c>
      <c r="E587" s="2305">
        <v>0</v>
      </c>
      <c r="F587" s="2306">
        <v>0</v>
      </c>
      <c r="G587" s="2306">
        <f t="shared" si="35"/>
        <v>16</v>
      </c>
      <c r="H587" s="2306">
        <f t="shared" si="36"/>
        <v>18</v>
      </c>
      <c r="I587" s="2653"/>
      <c r="J587" s="2654"/>
    </row>
    <row r="588" spans="1:10" s="2296" customFormat="1" ht="22.5">
      <c r="A588" s="2342">
        <v>4001270</v>
      </c>
      <c r="B588" s="2387" t="s">
        <v>8439</v>
      </c>
      <c r="C588" s="2356">
        <v>16</v>
      </c>
      <c r="D588" s="2305">
        <v>18</v>
      </c>
      <c r="E588" s="2305">
        <v>0</v>
      </c>
      <c r="F588" s="2306">
        <v>0</v>
      </c>
      <c r="G588" s="2306">
        <f t="shared" si="35"/>
        <v>16</v>
      </c>
      <c r="H588" s="2306">
        <f t="shared" si="36"/>
        <v>18</v>
      </c>
      <c r="I588" s="2653"/>
      <c r="J588" s="2654"/>
    </row>
    <row r="589" spans="1:10" s="2296" customFormat="1" ht="22.5">
      <c r="A589" s="2342">
        <v>4001280</v>
      </c>
      <c r="B589" s="2387" t="s">
        <v>8440</v>
      </c>
      <c r="C589" s="2356">
        <v>23</v>
      </c>
      <c r="D589" s="2305">
        <v>22</v>
      </c>
      <c r="E589" s="2305">
        <v>0</v>
      </c>
      <c r="F589" s="2306">
        <v>0</v>
      </c>
      <c r="G589" s="2306">
        <f t="shared" si="35"/>
        <v>23</v>
      </c>
      <c r="H589" s="2306">
        <f t="shared" si="36"/>
        <v>22</v>
      </c>
      <c r="I589" s="2653"/>
      <c r="J589" s="2654"/>
    </row>
    <row r="590" spans="1:10" s="2296" customFormat="1" ht="22.5">
      <c r="A590" s="2342">
        <v>4001290</v>
      </c>
      <c r="B590" s="2387" t="s">
        <v>8441</v>
      </c>
      <c r="C590" s="2356">
        <v>23</v>
      </c>
      <c r="D590" s="2305">
        <v>22</v>
      </c>
      <c r="E590" s="2305">
        <v>0</v>
      </c>
      <c r="F590" s="2306">
        <v>0</v>
      </c>
      <c r="G590" s="2306">
        <f t="shared" si="35"/>
        <v>23</v>
      </c>
      <c r="H590" s="2306">
        <f t="shared" si="36"/>
        <v>22</v>
      </c>
      <c r="I590" s="2653"/>
      <c r="J590" s="2654"/>
    </row>
    <row r="591" spans="1:10" s="2296" customFormat="1" ht="22.5">
      <c r="A591" s="2342">
        <v>4001300</v>
      </c>
      <c r="B591" s="2387" t="s">
        <v>8442</v>
      </c>
      <c r="C591" s="2356">
        <v>5</v>
      </c>
      <c r="D591" s="2305">
        <v>6</v>
      </c>
      <c r="E591" s="2305">
        <v>0</v>
      </c>
      <c r="F591" s="2306">
        <v>0</v>
      </c>
      <c r="G591" s="2306">
        <f t="shared" si="35"/>
        <v>5</v>
      </c>
      <c r="H591" s="2306">
        <f t="shared" si="36"/>
        <v>6</v>
      </c>
      <c r="I591" s="2653"/>
      <c r="J591" s="2654"/>
    </row>
    <row r="592" spans="1:10" s="2296" customFormat="1" ht="22.5">
      <c r="A592" s="2342">
        <v>4001310</v>
      </c>
      <c r="B592" s="2387" t="s">
        <v>8443</v>
      </c>
      <c r="C592" s="2356">
        <v>5</v>
      </c>
      <c r="D592" s="2305">
        <v>6</v>
      </c>
      <c r="E592" s="2305">
        <v>0</v>
      </c>
      <c r="F592" s="2306">
        <v>0</v>
      </c>
      <c r="G592" s="2306">
        <f t="shared" si="35"/>
        <v>5</v>
      </c>
      <c r="H592" s="2306">
        <f t="shared" si="36"/>
        <v>6</v>
      </c>
      <c r="I592" s="2653"/>
      <c r="J592" s="2654"/>
    </row>
    <row r="593" spans="1:10" s="2296" customFormat="1" ht="22.5">
      <c r="A593" s="2342">
        <v>4001320</v>
      </c>
      <c r="B593" s="2387" t="s">
        <v>8444</v>
      </c>
      <c r="C593" s="2356">
        <v>34</v>
      </c>
      <c r="D593" s="2305">
        <v>32</v>
      </c>
      <c r="E593" s="2305">
        <v>0</v>
      </c>
      <c r="F593" s="2306">
        <v>0</v>
      </c>
      <c r="G593" s="2306">
        <f t="shared" si="35"/>
        <v>34</v>
      </c>
      <c r="H593" s="2306">
        <f t="shared" si="36"/>
        <v>32</v>
      </c>
      <c r="I593" s="2653"/>
      <c r="J593" s="2654"/>
    </row>
    <row r="594" spans="1:10" s="2296" customFormat="1" ht="22.5">
      <c r="A594" s="2342">
        <v>4001330</v>
      </c>
      <c r="B594" s="2387" t="s">
        <v>8445</v>
      </c>
      <c r="C594" s="2356">
        <v>34</v>
      </c>
      <c r="D594" s="2305">
        <v>32</v>
      </c>
      <c r="E594" s="2305">
        <v>0</v>
      </c>
      <c r="F594" s="2306">
        <v>0</v>
      </c>
      <c r="G594" s="2306">
        <f t="shared" si="35"/>
        <v>34</v>
      </c>
      <c r="H594" s="2306">
        <f t="shared" si="36"/>
        <v>32</v>
      </c>
      <c r="I594" s="2653"/>
      <c r="J594" s="2654"/>
    </row>
    <row r="595" spans="1:10" s="2296" customFormat="1" ht="22.5">
      <c r="A595" s="2342">
        <v>4001340</v>
      </c>
      <c r="B595" s="2387" t="s">
        <v>8446</v>
      </c>
      <c r="C595" s="2356">
        <v>5</v>
      </c>
      <c r="D595" s="2305">
        <v>4</v>
      </c>
      <c r="E595" s="2305">
        <v>0</v>
      </c>
      <c r="F595" s="2306">
        <v>0</v>
      </c>
      <c r="G595" s="2306">
        <f t="shared" si="35"/>
        <v>5</v>
      </c>
      <c r="H595" s="2306">
        <f t="shared" si="36"/>
        <v>4</v>
      </c>
      <c r="I595" s="2653"/>
      <c r="J595" s="2654"/>
    </row>
    <row r="596" spans="1:10" s="2296" customFormat="1" ht="22.5">
      <c r="A596" s="2342">
        <v>4001350</v>
      </c>
      <c r="B596" s="2387" t="s">
        <v>8447</v>
      </c>
      <c r="C596" s="2356">
        <v>5</v>
      </c>
      <c r="D596" s="2305">
        <v>4</v>
      </c>
      <c r="E596" s="2305">
        <v>0</v>
      </c>
      <c r="F596" s="2306">
        <v>0</v>
      </c>
      <c r="G596" s="2306">
        <f t="shared" si="35"/>
        <v>5</v>
      </c>
      <c r="H596" s="2306">
        <f t="shared" si="36"/>
        <v>4</v>
      </c>
      <c r="I596" s="2653"/>
      <c r="J596" s="2654"/>
    </row>
    <row r="597" spans="1:10" s="2296" customFormat="1" ht="22.5">
      <c r="A597" s="2342">
        <v>4001360</v>
      </c>
      <c r="B597" s="2387" t="s">
        <v>8448</v>
      </c>
      <c r="C597" s="2356">
        <v>37</v>
      </c>
      <c r="D597" s="2305">
        <v>28</v>
      </c>
      <c r="E597" s="2305">
        <v>0</v>
      </c>
      <c r="F597" s="2306">
        <v>0</v>
      </c>
      <c r="G597" s="2306">
        <f t="shared" si="35"/>
        <v>37</v>
      </c>
      <c r="H597" s="2306">
        <f t="shared" si="36"/>
        <v>28</v>
      </c>
      <c r="I597" s="2653"/>
      <c r="J597" s="2654"/>
    </row>
    <row r="598" spans="1:10" s="2296" customFormat="1" ht="22.5">
      <c r="A598" s="2342">
        <v>4001370</v>
      </c>
      <c r="B598" s="2387" t="s">
        <v>8449</v>
      </c>
      <c r="C598" s="2356">
        <v>37</v>
      </c>
      <c r="D598" s="2305">
        <v>28</v>
      </c>
      <c r="E598" s="2305">
        <v>0</v>
      </c>
      <c r="F598" s="2306">
        <v>0</v>
      </c>
      <c r="G598" s="2306">
        <f t="shared" si="35"/>
        <v>37</v>
      </c>
      <c r="H598" s="2306">
        <f t="shared" si="36"/>
        <v>28</v>
      </c>
      <c r="I598" s="2653"/>
      <c r="J598" s="2654"/>
    </row>
    <row r="599" spans="1:10" s="2296" customFormat="1" ht="22.5">
      <c r="A599" s="2342">
        <v>4001380</v>
      </c>
      <c r="B599" s="2387" t="s">
        <v>8450</v>
      </c>
      <c r="C599" s="2356">
        <v>7</v>
      </c>
      <c r="D599" s="2305">
        <v>6</v>
      </c>
      <c r="E599" s="2305">
        <v>0</v>
      </c>
      <c r="F599" s="2306">
        <v>0</v>
      </c>
      <c r="G599" s="2306">
        <f t="shared" si="35"/>
        <v>7</v>
      </c>
      <c r="H599" s="2306">
        <f t="shared" si="36"/>
        <v>6</v>
      </c>
      <c r="I599" s="2653"/>
      <c r="J599" s="2654"/>
    </row>
    <row r="600" spans="1:10" s="2296" customFormat="1" ht="22.5">
      <c r="A600" s="2342">
        <v>4001390</v>
      </c>
      <c r="B600" s="2387" t="s">
        <v>8451</v>
      </c>
      <c r="C600" s="2356">
        <v>7</v>
      </c>
      <c r="D600" s="2305">
        <v>6</v>
      </c>
      <c r="E600" s="2305">
        <v>0</v>
      </c>
      <c r="F600" s="2306">
        <v>0</v>
      </c>
      <c r="G600" s="2306">
        <f t="shared" si="35"/>
        <v>7</v>
      </c>
      <c r="H600" s="2306">
        <f t="shared" si="36"/>
        <v>6</v>
      </c>
      <c r="I600" s="2653"/>
      <c r="J600" s="2654"/>
    </row>
    <row r="601" spans="1:10" s="2296" customFormat="1" ht="22.5">
      <c r="A601" s="2342">
        <v>4001400</v>
      </c>
      <c r="B601" s="2638" t="s">
        <v>8452</v>
      </c>
      <c r="C601" s="2356">
        <v>577</v>
      </c>
      <c r="D601" s="2305">
        <v>554</v>
      </c>
      <c r="E601" s="2305">
        <v>0</v>
      </c>
      <c r="F601" s="2306">
        <v>0</v>
      </c>
      <c r="G601" s="2306">
        <f t="shared" si="35"/>
        <v>577</v>
      </c>
      <c r="H601" s="2306">
        <f t="shared" si="36"/>
        <v>554</v>
      </c>
      <c r="I601" s="2653"/>
      <c r="J601" s="2654"/>
    </row>
    <row r="602" spans="1:10" s="2296" customFormat="1" ht="22.5">
      <c r="A602" s="2342">
        <v>4001410</v>
      </c>
      <c r="B602" s="2387" t="s">
        <v>8453</v>
      </c>
      <c r="C602" s="2356">
        <v>577</v>
      </c>
      <c r="D602" s="2305">
        <v>554</v>
      </c>
      <c r="E602" s="2305">
        <v>0</v>
      </c>
      <c r="F602" s="2306">
        <v>0</v>
      </c>
      <c r="G602" s="2306">
        <f t="shared" si="35"/>
        <v>577</v>
      </c>
      <c r="H602" s="2306">
        <f t="shared" si="36"/>
        <v>554</v>
      </c>
      <c r="I602" s="2653"/>
      <c r="J602" s="2654"/>
    </row>
    <row r="603" spans="1:10" s="2296" customFormat="1" ht="22.5">
      <c r="A603" s="2342">
        <v>4001420</v>
      </c>
      <c r="B603" s="2387" t="s">
        <v>8454</v>
      </c>
      <c r="C603" s="2356">
        <v>20</v>
      </c>
      <c r="D603" s="2305">
        <v>19</v>
      </c>
      <c r="E603" s="2305">
        <v>0</v>
      </c>
      <c r="F603" s="2306">
        <v>0</v>
      </c>
      <c r="G603" s="2306">
        <f t="shared" si="35"/>
        <v>20</v>
      </c>
      <c r="H603" s="2306">
        <f t="shared" si="36"/>
        <v>19</v>
      </c>
      <c r="I603" s="2653"/>
      <c r="J603" s="2654"/>
    </row>
    <row r="604" spans="1:10" s="2296" customFormat="1" ht="22.5">
      <c r="A604" s="2342">
        <v>4001430</v>
      </c>
      <c r="B604" s="2387" t="s">
        <v>8455</v>
      </c>
      <c r="C604" s="2356">
        <v>20</v>
      </c>
      <c r="D604" s="2305">
        <v>19</v>
      </c>
      <c r="E604" s="2305">
        <v>0</v>
      </c>
      <c r="F604" s="2306">
        <v>0</v>
      </c>
      <c r="G604" s="2306">
        <f t="shared" si="35"/>
        <v>20</v>
      </c>
      <c r="H604" s="2306">
        <f t="shared" si="36"/>
        <v>19</v>
      </c>
      <c r="I604" s="2653"/>
      <c r="J604" s="2654"/>
    </row>
    <row r="605" spans="1:10" s="2296" customFormat="1" ht="22.5">
      <c r="A605" s="2342">
        <v>4001440</v>
      </c>
      <c r="B605" s="2387" t="s">
        <v>8456</v>
      </c>
      <c r="C605" s="2356">
        <v>76</v>
      </c>
      <c r="D605" s="2305">
        <v>80</v>
      </c>
      <c r="E605" s="2305">
        <v>0</v>
      </c>
      <c r="F605" s="2306">
        <v>0</v>
      </c>
      <c r="G605" s="2306">
        <f t="shared" si="35"/>
        <v>76</v>
      </c>
      <c r="H605" s="2306">
        <f t="shared" si="36"/>
        <v>80</v>
      </c>
      <c r="I605" s="2653"/>
      <c r="J605" s="2654"/>
    </row>
    <row r="606" spans="1:10" s="2296" customFormat="1" ht="22.5">
      <c r="A606" s="2342">
        <v>4001450</v>
      </c>
      <c r="B606" s="2387" t="s">
        <v>8457</v>
      </c>
      <c r="C606" s="2356">
        <v>76</v>
      </c>
      <c r="D606" s="2305">
        <v>80</v>
      </c>
      <c r="E606" s="2305">
        <v>0</v>
      </c>
      <c r="F606" s="2306">
        <v>0</v>
      </c>
      <c r="G606" s="2306">
        <f t="shared" si="35"/>
        <v>76</v>
      </c>
      <c r="H606" s="2306">
        <f t="shared" si="36"/>
        <v>80</v>
      </c>
      <c r="I606" s="2653"/>
      <c r="J606" s="2654"/>
    </row>
    <row r="607" spans="1:10" s="2296" customFormat="1" ht="22.5">
      <c r="A607" s="2342">
        <v>4001460</v>
      </c>
      <c r="B607" s="2387" t="s">
        <v>8458</v>
      </c>
      <c r="C607" s="2356">
        <v>2</v>
      </c>
      <c r="D607" s="2305">
        <v>3</v>
      </c>
      <c r="E607" s="2305">
        <v>0</v>
      </c>
      <c r="F607" s="2306">
        <v>0</v>
      </c>
      <c r="G607" s="2306">
        <f t="shared" si="35"/>
        <v>2</v>
      </c>
      <c r="H607" s="2306">
        <f t="shared" si="36"/>
        <v>3</v>
      </c>
      <c r="I607" s="2653"/>
      <c r="J607" s="2654"/>
    </row>
    <row r="608" spans="1:10" s="2296" customFormat="1" ht="22.5">
      <c r="A608" s="2342">
        <v>4001470</v>
      </c>
      <c r="B608" s="2387" t="s">
        <v>8459</v>
      </c>
      <c r="C608" s="2356">
        <v>8</v>
      </c>
      <c r="D608" s="2305">
        <v>10</v>
      </c>
      <c r="E608" s="2305">
        <v>0</v>
      </c>
      <c r="F608" s="2306">
        <v>0</v>
      </c>
      <c r="G608" s="2306">
        <f t="shared" si="35"/>
        <v>8</v>
      </c>
      <c r="H608" s="2306">
        <f t="shared" si="36"/>
        <v>10</v>
      </c>
      <c r="I608" s="2653"/>
      <c r="J608" s="2654"/>
    </row>
    <row r="609" spans="1:10" s="2296" customFormat="1" ht="22.5">
      <c r="A609" s="2342">
        <v>4001480</v>
      </c>
      <c r="B609" s="2387" t="s">
        <v>8460</v>
      </c>
      <c r="C609" s="2356">
        <v>0</v>
      </c>
      <c r="D609" s="2305">
        <v>1</v>
      </c>
      <c r="E609" s="2305">
        <v>0</v>
      </c>
      <c r="F609" s="2306">
        <v>0</v>
      </c>
      <c r="G609" s="2306">
        <f t="shared" si="35"/>
        <v>0</v>
      </c>
      <c r="H609" s="2306">
        <f t="shared" si="36"/>
        <v>1</v>
      </c>
      <c r="I609" s="2653"/>
      <c r="J609" s="2654"/>
    </row>
    <row r="610" spans="1:10" s="2296" customFormat="1" ht="22.5">
      <c r="A610" s="2342">
        <v>4001490</v>
      </c>
      <c r="B610" s="2387" t="s">
        <v>8461</v>
      </c>
      <c r="C610" s="2356">
        <v>0</v>
      </c>
      <c r="D610" s="2305">
        <v>1</v>
      </c>
      <c r="E610" s="2305">
        <v>0</v>
      </c>
      <c r="F610" s="2306">
        <v>0</v>
      </c>
      <c r="G610" s="2306">
        <f t="shared" si="35"/>
        <v>0</v>
      </c>
      <c r="H610" s="2306">
        <f t="shared" si="36"/>
        <v>1</v>
      </c>
      <c r="I610" s="2653"/>
      <c r="J610" s="2654"/>
    </row>
    <row r="611" spans="1:10" s="2296" customFormat="1" ht="22.5">
      <c r="A611" s="2342">
        <v>4001500</v>
      </c>
      <c r="B611" s="2387" t="s">
        <v>8462</v>
      </c>
      <c r="C611" s="2356">
        <v>1</v>
      </c>
      <c r="D611" s="2305">
        <v>2</v>
      </c>
      <c r="E611" s="2305">
        <v>0</v>
      </c>
      <c r="F611" s="2306">
        <v>0</v>
      </c>
      <c r="G611" s="2306">
        <f t="shared" si="35"/>
        <v>1</v>
      </c>
      <c r="H611" s="2306">
        <f t="shared" si="36"/>
        <v>2</v>
      </c>
      <c r="I611" s="2653"/>
      <c r="J611" s="2654"/>
    </row>
    <row r="612" spans="1:10" s="2296" customFormat="1" ht="22.5">
      <c r="A612" s="2342">
        <v>4001510</v>
      </c>
      <c r="B612" s="2387" t="s">
        <v>8463</v>
      </c>
      <c r="C612" s="2356">
        <v>1</v>
      </c>
      <c r="D612" s="2305">
        <v>2</v>
      </c>
      <c r="E612" s="2305">
        <v>0</v>
      </c>
      <c r="F612" s="2306">
        <v>0</v>
      </c>
      <c r="G612" s="2306">
        <f t="shared" si="35"/>
        <v>1</v>
      </c>
      <c r="H612" s="2306">
        <f t="shared" si="36"/>
        <v>2</v>
      </c>
      <c r="I612" s="2653"/>
      <c r="J612" s="2654"/>
    </row>
    <row r="613" spans="1:10" s="2296" customFormat="1" ht="22.5">
      <c r="A613" s="2342">
        <v>4001520</v>
      </c>
      <c r="B613" s="2387" t="s">
        <v>8464</v>
      </c>
      <c r="C613" s="2356">
        <v>0</v>
      </c>
      <c r="D613" s="2305">
        <v>1</v>
      </c>
      <c r="E613" s="2305">
        <v>0</v>
      </c>
      <c r="F613" s="2306">
        <v>0</v>
      </c>
      <c r="G613" s="2306">
        <f t="shared" si="35"/>
        <v>0</v>
      </c>
      <c r="H613" s="2306">
        <f t="shared" si="36"/>
        <v>1</v>
      </c>
      <c r="I613" s="2653"/>
      <c r="J613" s="2654"/>
    </row>
    <row r="614" spans="1:10" s="2296" customFormat="1" ht="22.5">
      <c r="A614" s="2342">
        <v>4001530</v>
      </c>
      <c r="B614" s="2387" t="s">
        <v>8465</v>
      </c>
      <c r="C614" s="2356">
        <v>0</v>
      </c>
      <c r="D614" s="2305">
        <v>1</v>
      </c>
      <c r="E614" s="2305">
        <v>0</v>
      </c>
      <c r="F614" s="2306">
        <v>0</v>
      </c>
      <c r="G614" s="2306">
        <f t="shared" si="35"/>
        <v>0</v>
      </c>
      <c r="H614" s="2306">
        <f t="shared" si="36"/>
        <v>1</v>
      </c>
      <c r="I614" s="2653"/>
      <c r="J614" s="2654"/>
    </row>
    <row r="615" spans="1:10" s="2296" customFormat="1" ht="22.5">
      <c r="A615" s="2342">
        <v>4001540</v>
      </c>
      <c r="B615" s="2387" t="s">
        <v>8466</v>
      </c>
      <c r="C615" s="2356">
        <v>0</v>
      </c>
      <c r="D615" s="2305">
        <v>1</v>
      </c>
      <c r="E615" s="2305">
        <v>0</v>
      </c>
      <c r="F615" s="2306">
        <v>0</v>
      </c>
      <c r="G615" s="2306">
        <f t="shared" si="35"/>
        <v>0</v>
      </c>
      <c r="H615" s="2306">
        <f t="shared" si="36"/>
        <v>1</v>
      </c>
      <c r="I615" s="2653"/>
      <c r="J615" s="2654"/>
    </row>
    <row r="616" spans="1:10" s="2296" customFormat="1" ht="22.5">
      <c r="A616" s="2342">
        <v>4001550</v>
      </c>
      <c r="B616" s="2387" t="s">
        <v>8467</v>
      </c>
      <c r="C616" s="2356">
        <v>0</v>
      </c>
      <c r="D616" s="2305">
        <v>1</v>
      </c>
      <c r="E616" s="2305">
        <v>0</v>
      </c>
      <c r="F616" s="2306">
        <v>0</v>
      </c>
      <c r="G616" s="2306">
        <f t="shared" si="35"/>
        <v>0</v>
      </c>
      <c r="H616" s="2306">
        <f t="shared" si="36"/>
        <v>1</v>
      </c>
      <c r="I616" s="2653"/>
      <c r="J616" s="2654"/>
    </row>
    <row r="617" spans="1:10" s="2296" customFormat="1" ht="22.5">
      <c r="A617" s="2342">
        <v>4001560</v>
      </c>
      <c r="B617" s="2387" t="s">
        <v>8468</v>
      </c>
      <c r="C617" s="2356">
        <v>0</v>
      </c>
      <c r="D617" s="2305">
        <v>1</v>
      </c>
      <c r="E617" s="2305">
        <v>0</v>
      </c>
      <c r="F617" s="2306">
        <v>0</v>
      </c>
      <c r="G617" s="2306">
        <f t="shared" si="35"/>
        <v>0</v>
      </c>
      <c r="H617" s="2306">
        <f t="shared" si="36"/>
        <v>1</v>
      </c>
      <c r="I617" s="2653"/>
      <c r="J617" s="2654"/>
    </row>
    <row r="618" spans="1:10" s="2296" customFormat="1" ht="22.5">
      <c r="A618" s="2342">
        <v>4001570</v>
      </c>
      <c r="B618" s="2387" t="s">
        <v>8469</v>
      </c>
      <c r="C618" s="2356">
        <v>0</v>
      </c>
      <c r="D618" s="2305">
        <v>1</v>
      </c>
      <c r="E618" s="2305">
        <v>0</v>
      </c>
      <c r="F618" s="2306">
        <v>0</v>
      </c>
      <c r="G618" s="2306">
        <f t="shared" si="35"/>
        <v>0</v>
      </c>
      <c r="H618" s="2306">
        <f t="shared" si="36"/>
        <v>1</v>
      </c>
      <c r="I618" s="2653"/>
      <c r="J618" s="2654"/>
    </row>
    <row r="619" spans="1:10" s="2296" customFormat="1" ht="11.25">
      <c r="A619" s="2342">
        <v>4001580</v>
      </c>
      <c r="B619" s="2387" t="s">
        <v>8470</v>
      </c>
      <c r="C619" s="2356">
        <v>19</v>
      </c>
      <c r="D619" s="2305">
        <v>18</v>
      </c>
      <c r="E619" s="2305">
        <v>0</v>
      </c>
      <c r="F619" s="2306">
        <v>0</v>
      </c>
      <c r="G619" s="2306">
        <f t="shared" si="35"/>
        <v>19</v>
      </c>
      <c r="H619" s="2306">
        <f t="shared" si="36"/>
        <v>18</v>
      </c>
      <c r="I619" s="2653"/>
      <c r="J619" s="2654"/>
    </row>
    <row r="620" spans="1:10" s="2296" customFormat="1" ht="11.25">
      <c r="A620" s="2342">
        <v>4001590</v>
      </c>
      <c r="B620" s="2387" t="s">
        <v>8471</v>
      </c>
      <c r="C620" s="2356">
        <v>19</v>
      </c>
      <c r="D620" s="2305">
        <v>18</v>
      </c>
      <c r="E620" s="2305">
        <v>0</v>
      </c>
      <c r="F620" s="2306">
        <v>0</v>
      </c>
      <c r="G620" s="2306">
        <f t="shared" si="35"/>
        <v>19</v>
      </c>
      <c r="H620" s="2306">
        <f t="shared" si="36"/>
        <v>18</v>
      </c>
      <c r="I620" s="2653"/>
      <c r="J620" s="2654"/>
    </row>
    <row r="621" spans="1:10" s="2296" customFormat="1" ht="22.5">
      <c r="A621" s="2342">
        <v>4001600</v>
      </c>
      <c r="B621" s="2387" t="s">
        <v>8472</v>
      </c>
      <c r="C621" s="2356">
        <v>0</v>
      </c>
      <c r="D621" s="2305">
        <v>1</v>
      </c>
      <c r="E621" s="2305">
        <v>0</v>
      </c>
      <c r="F621" s="2306">
        <v>0</v>
      </c>
      <c r="G621" s="2306">
        <f t="shared" si="35"/>
        <v>0</v>
      </c>
      <c r="H621" s="2306">
        <f t="shared" si="36"/>
        <v>1</v>
      </c>
      <c r="I621" s="2653"/>
      <c r="J621" s="2654"/>
    </row>
    <row r="622" spans="1:10" s="2296" customFormat="1" ht="22.5">
      <c r="A622" s="2342">
        <v>4001610</v>
      </c>
      <c r="B622" s="2387" t="s">
        <v>8473</v>
      </c>
      <c r="C622" s="2356">
        <v>0</v>
      </c>
      <c r="D622" s="2305">
        <v>1</v>
      </c>
      <c r="E622" s="2305">
        <v>0</v>
      </c>
      <c r="F622" s="2306">
        <v>0</v>
      </c>
      <c r="G622" s="2306">
        <f t="shared" si="35"/>
        <v>0</v>
      </c>
      <c r="H622" s="2306">
        <f t="shared" si="36"/>
        <v>1</v>
      </c>
      <c r="I622" s="2653"/>
      <c r="J622" s="2654"/>
    </row>
    <row r="623" spans="1:10" s="2296" customFormat="1" ht="22.5">
      <c r="A623" s="2342">
        <v>4001620</v>
      </c>
      <c r="B623" s="2387" t="s">
        <v>8474</v>
      </c>
      <c r="C623" s="2356">
        <v>0</v>
      </c>
      <c r="D623" s="2305">
        <v>1</v>
      </c>
      <c r="E623" s="2305">
        <v>0</v>
      </c>
      <c r="F623" s="2306">
        <v>0</v>
      </c>
      <c r="G623" s="2306">
        <f t="shared" si="35"/>
        <v>0</v>
      </c>
      <c r="H623" s="2306">
        <f t="shared" si="36"/>
        <v>1</v>
      </c>
      <c r="I623" s="2653"/>
      <c r="J623" s="2654"/>
    </row>
    <row r="624" spans="1:10" s="2296" customFormat="1" ht="22.5">
      <c r="A624" s="2342">
        <v>4001630</v>
      </c>
      <c r="B624" s="2387" t="s">
        <v>8475</v>
      </c>
      <c r="C624" s="2356">
        <v>0</v>
      </c>
      <c r="D624" s="2305">
        <v>1</v>
      </c>
      <c r="E624" s="2305">
        <v>0</v>
      </c>
      <c r="F624" s="2306">
        <v>0</v>
      </c>
      <c r="G624" s="2306">
        <f t="shared" si="35"/>
        <v>0</v>
      </c>
      <c r="H624" s="2306">
        <f t="shared" si="36"/>
        <v>1</v>
      </c>
      <c r="I624" s="2653"/>
      <c r="J624" s="2654"/>
    </row>
    <row r="625" spans="1:10" s="2296" customFormat="1" ht="11.25">
      <c r="A625" s="2293" t="s">
        <v>8476</v>
      </c>
      <c r="B625" s="2392"/>
      <c r="C625" s="2393"/>
      <c r="D625" s="2295"/>
      <c r="E625" s="2295"/>
      <c r="F625" s="2394"/>
      <c r="G625" s="2394"/>
      <c r="H625" s="2394"/>
      <c r="I625" s="2653"/>
      <c r="J625" s="2654"/>
    </row>
    <row r="626" spans="1:10" s="2652" customFormat="1" ht="11.25">
      <c r="A626" s="3620" t="s">
        <v>7696</v>
      </c>
      <c r="B626" s="3621"/>
      <c r="C626" s="2650">
        <v>3356</v>
      </c>
      <c r="D626" s="2395">
        <v>3400</v>
      </c>
      <c r="E626" s="2395">
        <v>337</v>
      </c>
      <c r="F626" s="2651">
        <v>700</v>
      </c>
      <c r="G626" s="2651">
        <f>C626+E626</f>
        <v>3693</v>
      </c>
      <c r="H626" s="2651">
        <f>D626+F626</f>
        <v>4100</v>
      </c>
      <c r="I626" s="2653"/>
      <c r="J626" s="2654"/>
    </row>
    <row r="627" spans="1:10" s="2396" customFormat="1" ht="11.25">
      <c r="A627" s="3622" t="s">
        <v>7697</v>
      </c>
      <c r="B627" s="3623"/>
      <c r="C627" s="2363">
        <f>C628+C629</f>
        <v>3356</v>
      </c>
      <c r="D627" s="2363">
        <f t="shared" ref="D627:H627" si="37">D628+D629</f>
        <v>3400</v>
      </c>
      <c r="E627" s="2363">
        <f t="shared" si="37"/>
        <v>337</v>
      </c>
      <c r="F627" s="2363">
        <f t="shared" si="37"/>
        <v>700</v>
      </c>
      <c r="G627" s="2363">
        <f t="shared" si="37"/>
        <v>3693</v>
      </c>
      <c r="H627" s="2363">
        <f t="shared" si="37"/>
        <v>4100</v>
      </c>
      <c r="I627" s="2653"/>
      <c r="J627" s="2654"/>
    </row>
    <row r="628" spans="1:10" s="2296" customFormat="1" ht="22.5">
      <c r="A628" s="2397" t="s">
        <v>8477</v>
      </c>
      <c r="B628" s="2398" t="s">
        <v>8478</v>
      </c>
      <c r="C628" s="2399">
        <v>3356</v>
      </c>
      <c r="D628" s="2400">
        <v>3390</v>
      </c>
      <c r="E628" s="2400">
        <v>337</v>
      </c>
      <c r="F628" s="2401">
        <v>700</v>
      </c>
      <c r="G628" s="2401">
        <f t="shared" ref="G628:H630" si="38">C628+E628</f>
        <v>3693</v>
      </c>
      <c r="H628" s="2401">
        <f t="shared" si="38"/>
        <v>4090</v>
      </c>
      <c r="I628" s="2653"/>
      <c r="J628" s="2654"/>
    </row>
    <row r="629" spans="1:10" s="2296" customFormat="1" ht="22.5">
      <c r="A629" s="2402" t="s">
        <v>8479</v>
      </c>
      <c r="B629" s="2403" t="s">
        <v>8480</v>
      </c>
      <c r="C629" s="2404">
        <v>0</v>
      </c>
      <c r="D629" s="2405">
        <v>10</v>
      </c>
      <c r="E629" s="2405">
        <v>0</v>
      </c>
      <c r="F629" s="2401">
        <v>0</v>
      </c>
      <c r="G629" s="2401">
        <f t="shared" si="38"/>
        <v>0</v>
      </c>
      <c r="H629" s="2401">
        <f t="shared" si="38"/>
        <v>10</v>
      </c>
      <c r="I629" s="2653"/>
      <c r="J629" s="2654"/>
    </row>
    <row r="630" spans="1:10" s="2406" customFormat="1" ht="10.5" customHeight="1">
      <c r="A630" s="3624" t="s">
        <v>8481</v>
      </c>
      <c r="B630" s="3625"/>
      <c r="C630" s="2298">
        <f>C8+C198+C235+C257+C365+C626</f>
        <v>147531</v>
      </c>
      <c r="D630" s="2298">
        <f t="shared" ref="D630:H631" si="39">D8+D198+D235+D257+D365+D626</f>
        <v>145400</v>
      </c>
      <c r="E630" s="2298">
        <f t="shared" si="39"/>
        <v>49067</v>
      </c>
      <c r="F630" s="2298">
        <f t="shared" si="39"/>
        <v>54600</v>
      </c>
      <c r="G630" s="2298">
        <f t="shared" si="38"/>
        <v>196598</v>
      </c>
      <c r="H630" s="2298">
        <f t="shared" si="38"/>
        <v>200000</v>
      </c>
      <c r="I630" s="2653"/>
      <c r="J630" s="2654"/>
    </row>
    <row r="631" spans="1:10" s="2296" customFormat="1" ht="18" customHeight="1">
      <c r="A631" s="3626" t="s">
        <v>8482</v>
      </c>
      <c r="B631" s="3627"/>
      <c r="C631" s="2655">
        <f>C9+C199+C236+C258+C366+C627</f>
        <v>316387</v>
      </c>
      <c r="D631" s="2655">
        <f t="shared" si="39"/>
        <v>310059</v>
      </c>
      <c r="E631" s="2655">
        <f t="shared" si="39"/>
        <v>124030</v>
      </c>
      <c r="F631" s="2655">
        <f t="shared" si="39"/>
        <v>145148</v>
      </c>
      <c r="G631" s="2655">
        <f t="shared" si="39"/>
        <v>440417</v>
      </c>
      <c r="H631" s="2655">
        <f t="shared" si="39"/>
        <v>455207</v>
      </c>
      <c r="I631" s="2653"/>
      <c r="J631" s="2654"/>
    </row>
  </sheetData>
  <mergeCells count="10">
    <mergeCell ref="A627:B627"/>
    <mergeCell ref="A630:B630"/>
    <mergeCell ref="A631:B631"/>
    <mergeCell ref="A5:A6"/>
    <mergeCell ref="B5:B6"/>
    <mergeCell ref="C5:D5"/>
    <mergeCell ref="E5:F5"/>
    <mergeCell ref="G5:H5"/>
    <mergeCell ref="A232:B232"/>
    <mergeCell ref="A626:B626"/>
  </mergeCells>
  <printOptions horizontalCentered="1"/>
  <pageMargins left="0.86614173228346458" right="0.27559055118110237" top="0.55118110236220474" bottom="0.55118110236220474" header="0.31496062992125984" footer="0.31496062992125984"/>
  <pageSetup paperSize="9" orientation="landscape" r:id="rId1"/>
  <headerFooter>
    <oddFooter>&amp;R&amp;P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631"/>
  <sheetViews>
    <sheetView zoomScale="110" zoomScaleNormal="110" workbookViewId="0">
      <pane ySplit="6" topLeftCell="A7" activePane="bottomLeft" state="frozen"/>
      <selection pane="bottomLeft" activeCell="A472" sqref="A472"/>
    </sheetView>
  </sheetViews>
  <sheetFormatPr defaultRowHeight="15"/>
  <cols>
    <col min="1" max="1" width="9.7109375" customWidth="1"/>
    <col min="2" max="2" width="48" customWidth="1"/>
    <col min="3" max="3" width="12.7109375" customWidth="1"/>
    <col min="4" max="4" width="11.85546875" customWidth="1"/>
    <col min="5" max="5" width="12.42578125" customWidth="1"/>
    <col min="6" max="6" width="12.5703125" customWidth="1"/>
    <col min="7" max="8" width="11.85546875" customWidth="1"/>
  </cols>
  <sheetData>
    <row r="1" spans="1:8">
      <c r="A1" s="2427"/>
      <c r="B1" s="2029" t="s">
        <v>0</v>
      </c>
      <c r="C1" s="2428" t="s">
        <v>7689</v>
      </c>
      <c r="D1" s="2429"/>
      <c r="E1" s="2430"/>
      <c r="F1" s="2429"/>
      <c r="G1" s="2430"/>
      <c r="H1" s="2429"/>
    </row>
    <row r="2" spans="1:8">
      <c r="A2" s="2030"/>
      <c r="B2" s="2029" t="s">
        <v>2</v>
      </c>
      <c r="C2" s="2431" t="s">
        <v>8483</v>
      </c>
      <c r="D2" s="2432"/>
      <c r="E2" s="3636"/>
      <c r="F2" s="3636"/>
      <c r="G2" s="3636"/>
      <c r="H2" s="2432"/>
    </row>
    <row r="3" spans="1:8">
      <c r="A3" s="2030"/>
      <c r="B3" s="2433" t="s">
        <v>8484</v>
      </c>
      <c r="C3" s="2434" t="s">
        <v>8485</v>
      </c>
      <c r="D3" s="2434"/>
      <c r="E3" s="2430"/>
      <c r="F3" s="2434"/>
      <c r="G3" s="2430"/>
      <c r="H3" s="2434"/>
    </row>
    <row r="4" spans="1:8">
      <c r="A4" s="2030"/>
      <c r="B4" s="2433"/>
      <c r="C4" s="2434"/>
      <c r="D4" s="2434"/>
      <c r="E4" s="2430"/>
      <c r="F4" s="2434"/>
      <c r="G4" s="2430"/>
      <c r="H4" s="2434"/>
    </row>
    <row r="5" spans="1:8" ht="35.25" customHeight="1">
      <c r="A5" s="3637" t="s">
        <v>306</v>
      </c>
      <c r="B5" s="3637" t="s">
        <v>277</v>
      </c>
      <c r="C5" s="3639" t="s">
        <v>7692</v>
      </c>
      <c r="D5" s="3640"/>
      <c r="E5" s="3641" t="s">
        <v>7693</v>
      </c>
      <c r="F5" s="3642"/>
      <c r="G5" s="3643" t="s">
        <v>7694</v>
      </c>
      <c r="H5" s="3643"/>
    </row>
    <row r="6" spans="1:8" ht="22.5">
      <c r="A6" s="3638"/>
      <c r="B6" s="3638"/>
      <c r="C6" s="2291" t="s">
        <v>190</v>
      </c>
      <c r="D6" s="2292" t="s">
        <v>257</v>
      </c>
      <c r="E6" s="2291" t="s">
        <v>190</v>
      </c>
      <c r="F6" s="2292" t="s">
        <v>257</v>
      </c>
      <c r="G6" s="2291" t="s">
        <v>190</v>
      </c>
      <c r="H6" s="2292" t="s">
        <v>257</v>
      </c>
    </row>
    <row r="7" spans="1:8">
      <c r="A7" s="2435" t="s">
        <v>8486</v>
      </c>
      <c r="B7" s="2436"/>
      <c r="C7" s="2437"/>
      <c r="D7" s="2438"/>
      <c r="E7" s="2437"/>
      <c r="F7" s="2438"/>
      <c r="G7" s="2439"/>
      <c r="H7" s="2438"/>
    </row>
    <row r="8" spans="1:8">
      <c r="A8" s="2435" t="s">
        <v>8487</v>
      </c>
      <c r="B8" s="2436"/>
      <c r="C8" s="2437"/>
      <c r="D8" s="2438"/>
      <c r="E8" s="2437"/>
      <c r="F8" s="2438"/>
      <c r="G8" s="2439"/>
      <c r="H8" s="2438"/>
    </row>
    <row r="9" spans="1:8">
      <c r="A9" s="2440" t="s">
        <v>8488</v>
      </c>
      <c r="B9" s="2441"/>
      <c r="C9" s="2442">
        <f>SUM(C10:C200)</f>
        <v>762291</v>
      </c>
      <c r="D9" s="2442">
        <f t="shared" ref="D9:F9" si="0">SUM(D10:D200)</f>
        <v>991963</v>
      </c>
      <c r="E9" s="2442">
        <f t="shared" si="0"/>
        <v>1735950</v>
      </c>
      <c r="F9" s="2442">
        <f t="shared" si="0"/>
        <v>1931787</v>
      </c>
      <c r="G9" s="2442">
        <f t="shared" ref="G9:G40" si="1">C9+E9</f>
        <v>2498241</v>
      </c>
      <c r="H9" s="2442">
        <f t="shared" ref="H9:H40" si="2">D9+F9</f>
        <v>2923750</v>
      </c>
    </row>
    <row r="10" spans="1:8">
      <c r="A10" s="2443" t="s">
        <v>8489</v>
      </c>
      <c r="B10" s="2444" t="s">
        <v>8490</v>
      </c>
      <c r="C10" s="2031">
        <v>1225</v>
      </c>
      <c r="D10" s="2031">
        <v>2820</v>
      </c>
      <c r="E10" s="2031">
        <v>56213</v>
      </c>
      <c r="F10" s="2031">
        <v>90380</v>
      </c>
      <c r="G10" s="2445">
        <f t="shared" si="1"/>
        <v>57438</v>
      </c>
      <c r="H10" s="2445">
        <f t="shared" si="2"/>
        <v>93200</v>
      </c>
    </row>
    <row r="11" spans="1:8">
      <c r="A11" s="2443" t="s">
        <v>8491</v>
      </c>
      <c r="B11" s="2446" t="s">
        <v>8492</v>
      </c>
      <c r="C11" s="2031">
        <v>10</v>
      </c>
      <c r="D11" s="2031">
        <v>0</v>
      </c>
      <c r="E11" s="2031">
        <v>8968</v>
      </c>
      <c r="F11" s="2031">
        <v>12500</v>
      </c>
      <c r="G11" s="2445">
        <f t="shared" si="1"/>
        <v>8978</v>
      </c>
      <c r="H11" s="2445">
        <f t="shared" si="2"/>
        <v>12500</v>
      </c>
    </row>
    <row r="12" spans="1:8">
      <c r="A12" s="2443" t="s">
        <v>8493</v>
      </c>
      <c r="B12" s="2446" t="s">
        <v>8494</v>
      </c>
      <c r="C12" s="2031">
        <v>536</v>
      </c>
      <c r="D12" s="2031">
        <v>500</v>
      </c>
      <c r="E12" s="2031">
        <v>239</v>
      </c>
      <c r="F12" s="2031">
        <v>400</v>
      </c>
      <c r="G12" s="2445">
        <f t="shared" si="1"/>
        <v>775</v>
      </c>
      <c r="H12" s="2445">
        <f t="shared" si="2"/>
        <v>900</v>
      </c>
    </row>
    <row r="13" spans="1:8">
      <c r="A13" s="2443" t="s">
        <v>8495</v>
      </c>
      <c r="B13" s="2446" t="s">
        <v>8496</v>
      </c>
      <c r="C13" s="2031">
        <v>3927</v>
      </c>
      <c r="D13" s="2031">
        <v>11100</v>
      </c>
      <c r="E13" s="2031">
        <v>92832</v>
      </c>
      <c r="F13" s="2031">
        <v>99700</v>
      </c>
      <c r="G13" s="2445">
        <f t="shared" si="1"/>
        <v>96759</v>
      </c>
      <c r="H13" s="2445">
        <f t="shared" si="2"/>
        <v>110800</v>
      </c>
    </row>
    <row r="14" spans="1:8">
      <c r="A14" s="2443" t="s">
        <v>8497</v>
      </c>
      <c r="B14" s="2447" t="s">
        <v>8498</v>
      </c>
      <c r="C14" s="2031">
        <v>5186</v>
      </c>
      <c r="D14" s="2031">
        <v>7000</v>
      </c>
      <c r="E14" s="2031">
        <v>1800</v>
      </c>
      <c r="F14" s="2031">
        <v>2187</v>
      </c>
      <c r="G14" s="2445">
        <f t="shared" si="1"/>
        <v>6986</v>
      </c>
      <c r="H14" s="2445">
        <f t="shared" si="2"/>
        <v>9187</v>
      </c>
    </row>
    <row r="15" spans="1:8">
      <c r="A15" s="2448" t="s">
        <v>8499</v>
      </c>
      <c r="B15" s="2446" t="s">
        <v>8500</v>
      </c>
      <c r="C15" s="2031">
        <v>313</v>
      </c>
      <c r="D15" s="2031">
        <v>400</v>
      </c>
      <c r="E15" s="2031">
        <v>106</v>
      </c>
      <c r="F15" s="2031">
        <v>150</v>
      </c>
      <c r="G15" s="2445">
        <f t="shared" si="1"/>
        <v>419</v>
      </c>
      <c r="H15" s="2445">
        <f t="shared" si="2"/>
        <v>550</v>
      </c>
    </row>
    <row r="16" spans="1:8" ht="22.5">
      <c r="A16" s="2449" t="s">
        <v>8501</v>
      </c>
      <c r="B16" s="2446" t="s">
        <v>8502</v>
      </c>
      <c r="C16" s="2031">
        <v>16631</v>
      </c>
      <c r="D16" s="2031">
        <v>17000</v>
      </c>
      <c r="E16" s="2031">
        <v>1729</v>
      </c>
      <c r="F16" s="2031">
        <v>2000</v>
      </c>
      <c r="G16" s="2445">
        <f t="shared" si="1"/>
        <v>18360</v>
      </c>
      <c r="H16" s="2445">
        <f t="shared" si="2"/>
        <v>19000</v>
      </c>
    </row>
    <row r="17" spans="1:8" ht="22.5">
      <c r="A17" s="2448" t="s">
        <v>8503</v>
      </c>
      <c r="B17" s="2446" t="s">
        <v>8504</v>
      </c>
      <c r="C17" s="2031">
        <v>25380</v>
      </c>
      <c r="D17" s="2031">
        <v>34900</v>
      </c>
      <c r="E17" s="2031">
        <v>61018</v>
      </c>
      <c r="F17" s="2031">
        <v>65700</v>
      </c>
      <c r="G17" s="2445">
        <f t="shared" si="1"/>
        <v>86398</v>
      </c>
      <c r="H17" s="2445">
        <f t="shared" si="2"/>
        <v>100600</v>
      </c>
    </row>
    <row r="18" spans="1:8">
      <c r="A18" s="2448" t="s">
        <v>8505</v>
      </c>
      <c r="B18" s="2446" t="s">
        <v>8506</v>
      </c>
      <c r="C18" s="2031">
        <v>4524</v>
      </c>
      <c r="D18" s="2031">
        <v>5610</v>
      </c>
      <c r="E18" s="2031">
        <v>16005</v>
      </c>
      <c r="F18" s="2031">
        <v>25040</v>
      </c>
      <c r="G18" s="2445">
        <f t="shared" si="1"/>
        <v>20529</v>
      </c>
      <c r="H18" s="2445">
        <f t="shared" si="2"/>
        <v>30650</v>
      </c>
    </row>
    <row r="19" spans="1:8">
      <c r="A19" s="2448" t="s">
        <v>8507</v>
      </c>
      <c r="B19" s="2446" t="s">
        <v>8508</v>
      </c>
      <c r="C19" s="2031">
        <v>9952</v>
      </c>
      <c r="D19" s="2031">
        <v>14010</v>
      </c>
      <c r="E19" s="2031">
        <v>10924</v>
      </c>
      <c r="F19" s="2031">
        <v>11640</v>
      </c>
      <c r="G19" s="2445">
        <f t="shared" si="1"/>
        <v>20876</v>
      </c>
      <c r="H19" s="2445">
        <f t="shared" si="2"/>
        <v>25650</v>
      </c>
    </row>
    <row r="20" spans="1:8">
      <c r="A20" s="2450" t="s">
        <v>8509</v>
      </c>
      <c r="B20" s="2446" t="s">
        <v>8510</v>
      </c>
      <c r="C20" s="2031">
        <v>1336</v>
      </c>
      <c r="D20" s="2031">
        <v>1500</v>
      </c>
      <c r="E20" s="2031">
        <v>1193</v>
      </c>
      <c r="F20" s="2031">
        <v>1400</v>
      </c>
      <c r="G20" s="2445">
        <f t="shared" si="1"/>
        <v>2529</v>
      </c>
      <c r="H20" s="2445">
        <f t="shared" si="2"/>
        <v>2900</v>
      </c>
    </row>
    <row r="21" spans="1:8">
      <c r="A21" s="2448" t="s">
        <v>8511</v>
      </c>
      <c r="B21" s="2446" t="s">
        <v>8512</v>
      </c>
      <c r="C21" s="2031">
        <v>8508</v>
      </c>
      <c r="D21" s="2031">
        <v>12740</v>
      </c>
      <c r="E21" s="2031">
        <v>10777</v>
      </c>
      <c r="F21" s="2031">
        <v>19560</v>
      </c>
      <c r="G21" s="2445">
        <f t="shared" si="1"/>
        <v>19285</v>
      </c>
      <c r="H21" s="2445">
        <f t="shared" si="2"/>
        <v>32300</v>
      </c>
    </row>
    <row r="22" spans="1:8">
      <c r="A22" s="2448" t="s">
        <v>8513</v>
      </c>
      <c r="B22" s="2446" t="s">
        <v>8514</v>
      </c>
      <c r="C22" s="2031">
        <v>188</v>
      </c>
      <c r="D22" s="2031">
        <v>200</v>
      </c>
      <c r="E22" s="2031">
        <v>16</v>
      </c>
      <c r="F22" s="2031">
        <v>25</v>
      </c>
      <c r="G22" s="2445">
        <f t="shared" si="1"/>
        <v>204</v>
      </c>
      <c r="H22" s="2445">
        <f t="shared" si="2"/>
        <v>225</v>
      </c>
    </row>
    <row r="23" spans="1:8">
      <c r="A23" s="2448" t="s">
        <v>8515</v>
      </c>
      <c r="B23" s="2446" t="s">
        <v>8516</v>
      </c>
      <c r="C23" s="2031">
        <v>270</v>
      </c>
      <c r="D23" s="2031">
        <v>300</v>
      </c>
      <c r="E23" s="2031">
        <v>113</v>
      </c>
      <c r="F23" s="2031">
        <v>120</v>
      </c>
      <c r="G23" s="2445">
        <f t="shared" si="1"/>
        <v>383</v>
      </c>
      <c r="H23" s="2445">
        <f t="shared" si="2"/>
        <v>420</v>
      </c>
    </row>
    <row r="24" spans="1:8">
      <c r="A24" s="2448" t="s">
        <v>8517</v>
      </c>
      <c r="B24" s="2447" t="s">
        <v>8518</v>
      </c>
      <c r="C24" s="2031">
        <v>184</v>
      </c>
      <c r="D24" s="2031">
        <v>250</v>
      </c>
      <c r="E24" s="2031">
        <v>4</v>
      </c>
      <c r="F24" s="2031">
        <v>10</v>
      </c>
      <c r="G24" s="2445">
        <f t="shared" si="1"/>
        <v>188</v>
      </c>
      <c r="H24" s="2445">
        <f t="shared" si="2"/>
        <v>260</v>
      </c>
    </row>
    <row r="25" spans="1:8" ht="22.5">
      <c r="A25" s="2448" t="s">
        <v>8519</v>
      </c>
      <c r="B25" s="2446" t="s">
        <v>8520</v>
      </c>
      <c r="C25" s="2031">
        <v>25356</v>
      </c>
      <c r="D25" s="2031">
        <v>34500</v>
      </c>
      <c r="E25" s="2031">
        <v>61020</v>
      </c>
      <c r="F25" s="2031">
        <v>65700</v>
      </c>
      <c r="G25" s="2445">
        <f t="shared" si="1"/>
        <v>86376</v>
      </c>
      <c r="H25" s="2445">
        <f t="shared" si="2"/>
        <v>100200</v>
      </c>
    </row>
    <row r="26" spans="1:8">
      <c r="A26" s="2450" t="s">
        <v>8521</v>
      </c>
      <c r="B26" s="2447" t="s">
        <v>8522</v>
      </c>
      <c r="C26" s="2031">
        <v>850</v>
      </c>
      <c r="D26" s="2031">
        <v>1000</v>
      </c>
      <c r="E26" s="2031">
        <v>995</v>
      </c>
      <c r="F26" s="2031">
        <v>1300</v>
      </c>
      <c r="G26" s="2445">
        <f t="shared" si="1"/>
        <v>1845</v>
      </c>
      <c r="H26" s="2445">
        <f t="shared" si="2"/>
        <v>2300</v>
      </c>
    </row>
    <row r="27" spans="1:8" ht="22.5">
      <c r="A27" s="2451" t="s">
        <v>8523</v>
      </c>
      <c r="B27" s="2446" t="s">
        <v>8524</v>
      </c>
      <c r="C27" s="2031">
        <v>1307</v>
      </c>
      <c r="D27" s="2031">
        <v>1490</v>
      </c>
      <c r="E27" s="2031">
        <v>7</v>
      </c>
      <c r="F27" s="2031">
        <v>10</v>
      </c>
      <c r="G27" s="2445">
        <f t="shared" si="1"/>
        <v>1314</v>
      </c>
      <c r="H27" s="2445">
        <f t="shared" si="2"/>
        <v>1500</v>
      </c>
    </row>
    <row r="28" spans="1:8">
      <c r="A28" s="2448" t="s">
        <v>8525</v>
      </c>
      <c r="B28" s="2446" t="s">
        <v>8526</v>
      </c>
      <c r="C28" s="2031">
        <v>21789</v>
      </c>
      <c r="D28" s="2031">
        <v>27500</v>
      </c>
      <c r="E28" s="2031">
        <v>58517</v>
      </c>
      <c r="F28" s="2031">
        <v>57400</v>
      </c>
      <c r="G28" s="2445">
        <f t="shared" si="1"/>
        <v>80306</v>
      </c>
      <c r="H28" s="2445">
        <f t="shared" si="2"/>
        <v>84900</v>
      </c>
    </row>
    <row r="29" spans="1:8">
      <c r="A29" s="2448" t="s">
        <v>8527</v>
      </c>
      <c r="B29" s="2446" t="s">
        <v>8528</v>
      </c>
      <c r="C29" s="2031">
        <v>21843</v>
      </c>
      <c r="D29" s="2031">
        <v>28000</v>
      </c>
      <c r="E29" s="2031">
        <v>60514</v>
      </c>
      <c r="F29" s="2031">
        <v>63600</v>
      </c>
      <c r="G29" s="2445">
        <f t="shared" si="1"/>
        <v>82357</v>
      </c>
      <c r="H29" s="2445">
        <f t="shared" si="2"/>
        <v>91600</v>
      </c>
    </row>
    <row r="30" spans="1:8">
      <c r="A30" s="2452" t="s">
        <v>8529</v>
      </c>
      <c r="B30" s="2446" t="s">
        <v>8530</v>
      </c>
      <c r="C30" s="2031">
        <v>632</v>
      </c>
      <c r="D30" s="2031">
        <v>752</v>
      </c>
      <c r="E30" s="2031">
        <v>1016</v>
      </c>
      <c r="F30" s="2031">
        <v>1227</v>
      </c>
      <c r="G30" s="2445">
        <f t="shared" si="1"/>
        <v>1648</v>
      </c>
      <c r="H30" s="2445">
        <f t="shared" si="2"/>
        <v>1979</v>
      </c>
    </row>
    <row r="31" spans="1:8" ht="22.5">
      <c r="A31" s="2448" t="s">
        <v>8531</v>
      </c>
      <c r="B31" s="2446" t="s">
        <v>8532</v>
      </c>
      <c r="C31" s="2031">
        <v>0</v>
      </c>
      <c r="D31" s="2031">
        <v>10</v>
      </c>
      <c r="E31" s="2031">
        <v>0</v>
      </c>
      <c r="F31" s="2031">
        <v>10</v>
      </c>
      <c r="G31" s="2445">
        <f t="shared" si="1"/>
        <v>0</v>
      </c>
      <c r="H31" s="2445">
        <f t="shared" si="2"/>
        <v>20</v>
      </c>
    </row>
    <row r="32" spans="1:8" ht="22.5">
      <c r="A32" s="2448" t="s">
        <v>8533</v>
      </c>
      <c r="B32" s="2446" t="s">
        <v>8534</v>
      </c>
      <c r="C32" s="2031">
        <v>317</v>
      </c>
      <c r="D32" s="2031">
        <v>360</v>
      </c>
      <c r="E32" s="2031">
        <v>63</v>
      </c>
      <c r="F32" s="2031">
        <v>70</v>
      </c>
      <c r="G32" s="2445">
        <f t="shared" si="1"/>
        <v>380</v>
      </c>
      <c r="H32" s="2445">
        <f t="shared" si="2"/>
        <v>430</v>
      </c>
    </row>
    <row r="33" spans="1:8">
      <c r="A33" s="2448" t="s">
        <v>8535</v>
      </c>
      <c r="B33" s="2447" t="s">
        <v>8536</v>
      </c>
      <c r="C33" s="2031">
        <v>7528</v>
      </c>
      <c r="D33" s="2031">
        <v>8460</v>
      </c>
      <c r="E33" s="2031">
        <v>2971</v>
      </c>
      <c r="F33" s="2031">
        <v>4600</v>
      </c>
      <c r="G33" s="2445">
        <f t="shared" si="1"/>
        <v>10499</v>
      </c>
      <c r="H33" s="2445">
        <f t="shared" si="2"/>
        <v>13060</v>
      </c>
    </row>
    <row r="34" spans="1:8">
      <c r="A34" s="2448" t="s">
        <v>8537</v>
      </c>
      <c r="B34" s="2446" t="s">
        <v>8538</v>
      </c>
      <c r="C34" s="2031">
        <v>8925</v>
      </c>
      <c r="D34" s="2031">
        <v>11080</v>
      </c>
      <c r="E34" s="2031">
        <v>9575</v>
      </c>
      <c r="F34" s="2031">
        <v>14920</v>
      </c>
      <c r="G34" s="2445">
        <f t="shared" si="1"/>
        <v>18500</v>
      </c>
      <c r="H34" s="2445">
        <f t="shared" si="2"/>
        <v>26000</v>
      </c>
    </row>
    <row r="35" spans="1:8" ht="22.5">
      <c r="A35" s="2448" t="s">
        <v>8539</v>
      </c>
      <c r="B35" s="2446" t="s">
        <v>8540</v>
      </c>
      <c r="C35" s="2031">
        <v>23118</v>
      </c>
      <c r="D35" s="2031">
        <v>32200</v>
      </c>
      <c r="E35" s="2031">
        <v>59438</v>
      </c>
      <c r="F35" s="2031">
        <v>65200</v>
      </c>
      <c r="G35" s="2445">
        <f t="shared" si="1"/>
        <v>82556</v>
      </c>
      <c r="H35" s="2445">
        <f t="shared" si="2"/>
        <v>97400</v>
      </c>
    </row>
    <row r="36" spans="1:8">
      <c r="A36" s="2449" t="s">
        <v>8541</v>
      </c>
      <c r="B36" s="2446" t="s">
        <v>8542</v>
      </c>
      <c r="C36" s="2031">
        <v>47116</v>
      </c>
      <c r="D36" s="2031">
        <v>57300</v>
      </c>
      <c r="E36" s="2031">
        <v>79314</v>
      </c>
      <c r="F36" s="2031">
        <v>87700</v>
      </c>
      <c r="G36" s="2445">
        <f t="shared" si="1"/>
        <v>126430</v>
      </c>
      <c r="H36" s="2445">
        <f t="shared" si="2"/>
        <v>145000</v>
      </c>
    </row>
    <row r="37" spans="1:8">
      <c r="A37" s="2448" t="s">
        <v>8543</v>
      </c>
      <c r="B37" s="2446" t="s">
        <v>8544</v>
      </c>
      <c r="C37" s="2031">
        <v>7820</v>
      </c>
      <c r="D37" s="2031">
        <v>7750</v>
      </c>
      <c r="E37" s="2031">
        <v>4633</v>
      </c>
      <c r="F37" s="2031">
        <v>7650</v>
      </c>
      <c r="G37" s="2445">
        <f t="shared" si="1"/>
        <v>12453</v>
      </c>
      <c r="H37" s="2445">
        <f t="shared" si="2"/>
        <v>15400</v>
      </c>
    </row>
    <row r="38" spans="1:8">
      <c r="A38" s="2448" t="s">
        <v>8545</v>
      </c>
      <c r="B38" s="2446" t="s">
        <v>8546</v>
      </c>
      <c r="C38" s="2031">
        <v>458</v>
      </c>
      <c r="D38" s="2031">
        <v>553</v>
      </c>
      <c r="E38" s="2031">
        <v>597</v>
      </c>
      <c r="F38" s="2031">
        <v>740</v>
      </c>
      <c r="G38" s="2445">
        <f t="shared" si="1"/>
        <v>1055</v>
      </c>
      <c r="H38" s="2445">
        <f t="shared" si="2"/>
        <v>1293</v>
      </c>
    </row>
    <row r="39" spans="1:8" ht="22.5">
      <c r="A39" s="2449" t="s">
        <v>8547</v>
      </c>
      <c r="B39" s="2446" t="s">
        <v>8548</v>
      </c>
      <c r="C39" s="2031">
        <v>1056</v>
      </c>
      <c r="D39" s="2031">
        <v>1200</v>
      </c>
      <c r="E39" s="2031">
        <v>101</v>
      </c>
      <c r="F39" s="2031">
        <v>130</v>
      </c>
      <c r="G39" s="2445">
        <f t="shared" si="1"/>
        <v>1157</v>
      </c>
      <c r="H39" s="2445">
        <f t="shared" si="2"/>
        <v>1330</v>
      </c>
    </row>
    <row r="40" spans="1:8">
      <c r="A40" s="2448" t="s">
        <v>8549</v>
      </c>
      <c r="B40" s="2446" t="s">
        <v>8550</v>
      </c>
      <c r="C40" s="2031">
        <v>34946</v>
      </c>
      <c r="D40" s="2031">
        <v>48340</v>
      </c>
      <c r="E40" s="2031">
        <v>91177</v>
      </c>
      <c r="F40" s="2031">
        <v>96760</v>
      </c>
      <c r="G40" s="2445">
        <f t="shared" si="1"/>
        <v>126123</v>
      </c>
      <c r="H40" s="2445">
        <f t="shared" si="2"/>
        <v>145100</v>
      </c>
    </row>
    <row r="41" spans="1:8" ht="22.5">
      <c r="A41" s="2449" t="s">
        <v>8551</v>
      </c>
      <c r="B41" s="2446" t="s">
        <v>8552</v>
      </c>
      <c r="C41" s="2031">
        <v>6966</v>
      </c>
      <c r="D41" s="2031">
        <v>7660</v>
      </c>
      <c r="E41" s="2031">
        <v>4675</v>
      </c>
      <c r="F41" s="2031">
        <v>5950</v>
      </c>
      <c r="G41" s="2445">
        <f t="shared" ref="G41:G72" si="3">C41+E41</f>
        <v>11641</v>
      </c>
      <c r="H41" s="2445">
        <f t="shared" ref="H41:H72" si="4">D41+F41</f>
        <v>13610</v>
      </c>
    </row>
    <row r="42" spans="1:8">
      <c r="A42" s="2448" t="s">
        <v>8553</v>
      </c>
      <c r="B42" s="2446" t="s">
        <v>8554</v>
      </c>
      <c r="C42" s="2031">
        <v>89</v>
      </c>
      <c r="D42" s="2031">
        <v>111</v>
      </c>
      <c r="E42" s="2031">
        <v>207</v>
      </c>
      <c r="F42" s="2031">
        <v>240</v>
      </c>
      <c r="G42" s="2445">
        <f t="shared" si="3"/>
        <v>296</v>
      </c>
      <c r="H42" s="2445">
        <f t="shared" si="4"/>
        <v>351</v>
      </c>
    </row>
    <row r="43" spans="1:8" ht="22.5">
      <c r="A43" s="2448" t="s">
        <v>8555</v>
      </c>
      <c r="B43" s="2446" t="s">
        <v>8556</v>
      </c>
      <c r="C43" s="2031">
        <v>37</v>
      </c>
      <c r="D43" s="2031">
        <v>50</v>
      </c>
      <c r="E43" s="2031">
        <v>8</v>
      </c>
      <c r="F43" s="2031">
        <v>10</v>
      </c>
      <c r="G43" s="2445">
        <f t="shared" si="3"/>
        <v>45</v>
      </c>
      <c r="H43" s="2445">
        <f t="shared" si="4"/>
        <v>60</v>
      </c>
    </row>
    <row r="44" spans="1:8">
      <c r="A44" s="2448" t="s">
        <v>8557</v>
      </c>
      <c r="B44" s="2446" t="s">
        <v>8558</v>
      </c>
      <c r="C44" s="2031">
        <v>2650</v>
      </c>
      <c r="D44" s="2031">
        <v>3200</v>
      </c>
      <c r="E44" s="2031">
        <v>2150</v>
      </c>
      <c r="F44" s="2031">
        <v>2700</v>
      </c>
      <c r="G44" s="2445">
        <f t="shared" si="3"/>
        <v>4800</v>
      </c>
      <c r="H44" s="2445">
        <f t="shared" si="4"/>
        <v>5900</v>
      </c>
    </row>
    <row r="45" spans="1:8">
      <c r="A45" s="2448" t="s">
        <v>8559</v>
      </c>
      <c r="B45" s="2453" t="s">
        <v>8560</v>
      </c>
      <c r="C45" s="2031">
        <v>923</v>
      </c>
      <c r="D45" s="2031">
        <v>1100</v>
      </c>
      <c r="E45" s="2031">
        <v>166</v>
      </c>
      <c r="F45" s="2031">
        <v>280</v>
      </c>
      <c r="G45" s="2445">
        <f t="shared" si="3"/>
        <v>1089</v>
      </c>
      <c r="H45" s="2445">
        <f t="shared" si="4"/>
        <v>1380</v>
      </c>
    </row>
    <row r="46" spans="1:8">
      <c r="A46" s="2448" t="s">
        <v>8561</v>
      </c>
      <c r="B46" s="2446" t="s">
        <v>8562</v>
      </c>
      <c r="C46" s="2031">
        <v>2467</v>
      </c>
      <c r="D46" s="2031">
        <v>2900</v>
      </c>
      <c r="E46" s="2031">
        <v>2131</v>
      </c>
      <c r="F46" s="2031">
        <v>2800</v>
      </c>
      <c r="G46" s="2445">
        <f t="shared" si="3"/>
        <v>4598</v>
      </c>
      <c r="H46" s="2445">
        <f t="shared" si="4"/>
        <v>5700</v>
      </c>
    </row>
    <row r="47" spans="1:8">
      <c r="A47" s="2448" t="s">
        <v>8563</v>
      </c>
      <c r="B47" s="2446" t="s">
        <v>8564</v>
      </c>
      <c r="C47" s="2031">
        <v>104</v>
      </c>
      <c r="D47" s="2031">
        <v>117</v>
      </c>
      <c r="E47" s="2031">
        <v>45</v>
      </c>
      <c r="F47" s="2031">
        <v>67</v>
      </c>
      <c r="G47" s="2445">
        <f t="shared" si="3"/>
        <v>149</v>
      </c>
      <c r="H47" s="2445">
        <f t="shared" si="4"/>
        <v>184</v>
      </c>
    </row>
    <row r="48" spans="1:8">
      <c r="A48" s="2448" t="s">
        <v>8565</v>
      </c>
      <c r="B48" s="2446" t="s">
        <v>8566</v>
      </c>
      <c r="C48" s="2031">
        <v>2371</v>
      </c>
      <c r="D48" s="2031">
        <v>2800</v>
      </c>
      <c r="E48" s="2031">
        <v>2119</v>
      </c>
      <c r="F48" s="2031">
        <v>2700</v>
      </c>
      <c r="G48" s="2445">
        <f t="shared" si="3"/>
        <v>4490</v>
      </c>
      <c r="H48" s="2445">
        <f t="shared" si="4"/>
        <v>5500</v>
      </c>
    </row>
    <row r="49" spans="1:8">
      <c r="A49" s="2449" t="s">
        <v>8567</v>
      </c>
      <c r="B49" s="2446" t="s">
        <v>8568</v>
      </c>
      <c r="C49" s="2031">
        <v>4336</v>
      </c>
      <c r="D49" s="2031">
        <v>5000</v>
      </c>
      <c r="E49" s="2031">
        <v>2891</v>
      </c>
      <c r="F49" s="2031">
        <v>3600</v>
      </c>
      <c r="G49" s="2445">
        <f t="shared" si="3"/>
        <v>7227</v>
      </c>
      <c r="H49" s="2445">
        <f t="shared" si="4"/>
        <v>8600</v>
      </c>
    </row>
    <row r="50" spans="1:8">
      <c r="A50" s="2448" t="s">
        <v>8569</v>
      </c>
      <c r="B50" s="2446" t="s">
        <v>8570</v>
      </c>
      <c r="C50" s="2031">
        <v>10403</v>
      </c>
      <c r="D50" s="2031">
        <v>11400</v>
      </c>
      <c r="E50" s="2031">
        <v>20148</v>
      </c>
      <c r="F50" s="2031">
        <v>31160</v>
      </c>
      <c r="G50" s="2445">
        <f t="shared" si="3"/>
        <v>30551</v>
      </c>
      <c r="H50" s="2445">
        <f t="shared" si="4"/>
        <v>42560</v>
      </c>
    </row>
    <row r="51" spans="1:8">
      <c r="A51" s="2448" t="s">
        <v>8571</v>
      </c>
      <c r="B51" s="2453" t="s">
        <v>8572</v>
      </c>
      <c r="C51" s="2031">
        <v>10777</v>
      </c>
      <c r="D51" s="2031">
        <v>11810</v>
      </c>
      <c r="E51" s="2031">
        <v>10342</v>
      </c>
      <c r="F51" s="2031">
        <v>14590</v>
      </c>
      <c r="G51" s="2445">
        <f t="shared" si="3"/>
        <v>21119</v>
      </c>
      <c r="H51" s="2445">
        <f t="shared" si="4"/>
        <v>26400</v>
      </c>
    </row>
    <row r="52" spans="1:8">
      <c r="A52" s="2448" t="s">
        <v>8573</v>
      </c>
      <c r="B52" s="2446" t="s">
        <v>8574</v>
      </c>
      <c r="C52" s="2031">
        <v>1901</v>
      </c>
      <c r="D52" s="2031">
        <v>2200</v>
      </c>
      <c r="E52" s="2031">
        <v>317</v>
      </c>
      <c r="F52" s="2031">
        <v>400</v>
      </c>
      <c r="G52" s="2445">
        <f t="shared" si="3"/>
        <v>2218</v>
      </c>
      <c r="H52" s="2445">
        <f t="shared" si="4"/>
        <v>2600</v>
      </c>
    </row>
    <row r="53" spans="1:8">
      <c r="A53" s="2448" t="s">
        <v>8575</v>
      </c>
      <c r="B53" s="2446" t="s">
        <v>8576</v>
      </c>
      <c r="C53" s="2031">
        <v>37254</v>
      </c>
      <c r="D53" s="2031">
        <v>51040</v>
      </c>
      <c r="E53" s="2031">
        <v>91883</v>
      </c>
      <c r="F53" s="2031">
        <v>97760</v>
      </c>
      <c r="G53" s="2445">
        <f t="shared" si="3"/>
        <v>129137</v>
      </c>
      <c r="H53" s="2445">
        <f t="shared" si="4"/>
        <v>148800</v>
      </c>
    </row>
    <row r="54" spans="1:8">
      <c r="A54" s="2448" t="s">
        <v>8577</v>
      </c>
      <c r="B54" s="2446" t="s">
        <v>8578</v>
      </c>
      <c r="C54" s="2031">
        <v>3294</v>
      </c>
      <c r="D54" s="2031">
        <v>3703</v>
      </c>
      <c r="E54" s="2031">
        <v>1377</v>
      </c>
      <c r="F54" s="2031">
        <v>1630</v>
      </c>
      <c r="G54" s="2445">
        <f t="shared" si="3"/>
        <v>4671</v>
      </c>
      <c r="H54" s="2445">
        <f t="shared" si="4"/>
        <v>5333</v>
      </c>
    </row>
    <row r="55" spans="1:8">
      <c r="A55" s="2448" t="s">
        <v>8579</v>
      </c>
      <c r="B55" s="2446" t="s">
        <v>8580</v>
      </c>
      <c r="C55" s="2031">
        <v>3285</v>
      </c>
      <c r="D55" s="2031">
        <v>3703</v>
      </c>
      <c r="E55" s="2031">
        <v>1379</v>
      </c>
      <c r="F55" s="2031">
        <v>1630</v>
      </c>
      <c r="G55" s="2445">
        <f t="shared" si="3"/>
        <v>4664</v>
      </c>
      <c r="H55" s="2445">
        <f t="shared" si="4"/>
        <v>5333</v>
      </c>
    </row>
    <row r="56" spans="1:8">
      <c r="A56" s="2448" t="s">
        <v>8581</v>
      </c>
      <c r="B56" s="2446" t="s">
        <v>8582</v>
      </c>
      <c r="C56" s="2031">
        <v>1865</v>
      </c>
      <c r="D56" s="2031">
        <v>2724</v>
      </c>
      <c r="E56" s="2031">
        <v>2547</v>
      </c>
      <c r="F56" s="2031">
        <v>3396</v>
      </c>
      <c r="G56" s="2445">
        <f t="shared" si="3"/>
        <v>4412</v>
      </c>
      <c r="H56" s="2445">
        <f t="shared" si="4"/>
        <v>6120</v>
      </c>
    </row>
    <row r="57" spans="1:8">
      <c r="A57" s="2449" t="s">
        <v>8583</v>
      </c>
      <c r="B57" s="2453" t="s">
        <v>8584</v>
      </c>
      <c r="C57" s="2031">
        <v>1033</v>
      </c>
      <c r="D57" s="2031">
        <v>1790</v>
      </c>
      <c r="E57" s="2031">
        <v>3883</v>
      </c>
      <c r="F57" s="2031">
        <v>4710</v>
      </c>
      <c r="G57" s="2445">
        <f t="shared" si="3"/>
        <v>4916</v>
      </c>
      <c r="H57" s="2445">
        <f t="shared" si="4"/>
        <v>6500</v>
      </c>
    </row>
    <row r="58" spans="1:8">
      <c r="A58" s="2450" t="s">
        <v>8585</v>
      </c>
      <c r="B58" s="2454" t="s">
        <v>8586</v>
      </c>
      <c r="C58" s="2031">
        <v>1016</v>
      </c>
      <c r="D58" s="2031">
        <v>1200</v>
      </c>
      <c r="E58" s="2031">
        <v>388</v>
      </c>
      <c r="F58" s="2031">
        <v>400</v>
      </c>
      <c r="G58" s="2445">
        <f t="shared" si="3"/>
        <v>1404</v>
      </c>
      <c r="H58" s="2445">
        <f t="shared" si="4"/>
        <v>1600</v>
      </c>
    </row>
    <row r="59" spans="1:8">
      <c r="A59" s="2448" t="s">
        <v>8587</v>
      </c>
      <c r="B59" s="2446" t="s">
        <v>8588</v>
      </c>
      <c r="C59" s="2031">
        <v>43519</v>
      </c>
      <c r="D59" s="2031">
        <v>56200</v>
      </c>
      <c r="E59" s="2031">
        <v>87974</v>
      </c>
      <c r="F59" s="2031">
        <v>92300</v>
      </c>
      <c r="G59" s="2445">
        <f t="shared" si="3"/>
        <v>131493</v>
      </c>
      <c r="H59" s="2445">
        <f t="shared" si="4"/>
        <v>148500</v>
      </c>
    </row>
    <row r="60" spans="1:8">
      <c r="A60" s="2450" t="s">
        <v>8589</v>
      </c>
      <c r="B60" s="2446" t="s">
        <v>8590</v>
      </c>
      <c r="C60" s="2031">
        <v>323</v>
      </c>
      <c r="D60" s="2031">
        <v>385</v>
      </c>
      <c r="E60" s="2031">
        <v>235</v>
      </c>
      <c r="F60" s="2031">
        <v>344</v>
      </c>
      <c r="G60" s="2445">
        <f t="shared" si="3"/>
        <v>558</v>
      </c>
      <c r="H60" s="2445">
        <f t="shared" si="4"/>
        <v>729</v>
      </c>
    </row>
    <row r="61" spans="1:8">
      <c r="A61" s="2448" t="s">
        <v>8591</v>
      </c>
      <c r="B61" s="2446" t="s">
        <v>8592</v>
      </c>
      <c r="C61" s="2031">
        <v>323</v>
      </c>
      <c r="D61" s="2031">
        <v>365</v>
      </c>
      <c r="E61" s="2031">
        <v>224</v>
      </c>
      <c r="F61" s="2031">
        <v>318</v>
      </c>
      <c r="G61" s="2445">
        <f t="shared" si="3"/>
        <v>547</v>
      </c>
      <c r="H61" s="2445">
        <f t="shared" si="4"/>
        <v>683</v>
      </c>
    </row>
    <row r="62" spans="1:8">
      <c r="A62" s="2448" t="s">
        <v>8593</v>
      </c>
      <c r="B62" s="2446" t="s">
        <v>8594</v>
      </c>
      <c r="C62" s="2031">
        <v>322</v>
      </c>
      <c r="D62" s="2031">
        <v>365</v>
      </c>
      <c r="E62" s="2031">
        <v>223</v>
      </c>
      <c r="F62" s="2031">
        <v>314</v>
      </c>
      <c r="G62" s="2445">
        <f t="shared" si="3"/>
        <v>545</v>
      </c>
      <c r="H62" s="2445">
        <f t="shared" si="4"/>
        <v>679</v>
      </c>
    </row>
    <row r="63" spans="1:8">
      <c r="A63" s="2448" t="s">
        <v>8595</v>
      </c>
      <c r="B63" s="2446" t="s">
        <v>8596</v>
      </c>
      <c r="C63" s="2031">
        <v>6214</v>
      </c>
      <c r="D63" s="2031">
        <v>9800</v>
      </c>
      <c r="E63" s="2031">
        <v>15860</v>
      </c>
      <c r="F63" s="2031">
        <v>28300</v>
      </c>
      <c r="G63" s="2445">
        <f t="shared" si="3"/>
        <v>22074</v>
      </c>
      <c r="H63" s="2445">
        <f t="shared" si="4"/>
        <v>38100</v>
      </c>
    </row>
    <row r="64" spans="1:8">
      <c r="A64" s="2448" t="s">
        <v>8597</v>
      </c>
      <c r="B64" s="2446" t="s">
        <v>8598</v>
      </c>
      <c r="C64" s="2031">
        <v>1233</v>
      </c>
      <c r="D64" s="2031">
        <v>3100</v>
      </c>
      <c r="E64" s="2031">
        <v>2940</v>
      </c>
      <c r="F64" s="2031">
        <v>4450</v>
      </c>
      <c r="G64" s="2445">
        <f t="shared" si="3"/>
        <v>4173</v>
      </c>
      <c r="H64" s="2445">
        <f t="shared" si="4"/>
        <v>7550</v>
      </c>
    </row>
    <row r="65" spans="1:8">
      <c r="A65" s="2449" t="s">
        <v>8599</v>
      </c>
      <c r="B65" s="2446" t="s">
        <v>8600</v>
      </c>
      <c r="C65" s="2031">
        <v>337</v>
      </c>
      <c r="D65" s="2031">
        <v>350</v>
      </c>
      <c r="E65" s="2031">
        <v>135</v>
      </c>
      <c r="F65" s="2031">
        <v>200</v>
      </c>
      <c r="G65" s="2445">
        <f t="shared" si="3"/>
        <v>472</v>
      </c>
      <c r="H65" s="2445">
        <f t="shared" si="4"/>
        <v>550</v>
      </c>
    </row>
    <row r="66" spans="1:8">
      <c r="A66" s="2448" t="s">
        <v>8601</v>
      </c>
      <c r="B66" s="2446" t="s">
        <v>8602</v>
      </c>
      <c r="C66" s="2031">
        <v>258</v>
      </c>
      <c r="D66" s="2031">
        <v>300</v>
      </c>
      <c r="E66" s="2031">
        <v>302</v>
      </c>
      <c r="F66" s="2031">
        <v>400</v>
      </c>
      <c r="G66" s="2445">
        <f t="shared" si="3"/>
        <v>560</v>
      </c>
      <c r="H66" s="2445">
        <f t="shared" si="4"/>
        <v>700</v>
      </c>
    </row>
    <row r="67" spans="1:8">
      <c r="A67" s="2448" t="s">
        <v>8603</v>
      </c>
      <c r="B67" s="2446" t="s">
        <v>8604</v>
      </c>
      <c r="C67" s="2031">
        <v>10047</v>
      </c>
      <c r="D67" s="2031">
        <v>17800</v>
      </c>
      <c r="E67" s="2031">
        <v>58633</v>
      </c>
      <c r="F67" s="2031">
        <v>65900</v>
      </c>
      <c r="G67" s="2445">
        <f t="shared" si="3"/>
        <v>68680</v>
      </c>
      <c r="H67" s="2445">
        <f t="shared" si="4"/>
        <v>83700</v>
      </c>
    </row>
    <row r="68" spans="1:8" ht="22.5">
      <c r="A68" s="2449" t="s">
        <v>8605</v>
      </c>
      <c r="B68" s="2446" t="s">
        <v>8606</v>
      </c>
      <c r="C68" s="2031">
        <v>1</v>
      </c>
      <c r="D68" s="2031">
        <v>5</v>
      </c>
      <c r="E68" s="2031">
        <v>36</v>
      </c>
      <c r="F68" s="2031">
        <v>50</v>
      </c>
      <c r="G68" s="2445">
        <f t="shared" si="3"/>
        <v>37</v>
      </c>
      <c r="H68" s="2445">
        <f t="shared" si="4"/>
        <v>55</v>
      </c>
    </row>
    <row r="69" spans="1:8">
      <c r="A69" s="2448" t="s">
        <v>8607</v>
      </c>
      <c r="B69" s="2446" t="s">
        <v>8608</v>
      </c>
      <c r="C69" s="2031">
        <v>10076</v>
      </c>
      <c r="D69" s="2031">
        <v>12730</v>
      </c>
      <c r="E69" s="2031">
        <v>14628</v>
      </c>
      <c r="F69" s="2031">
        <v>23820</v>
      </c>
      <c r="G69" s="2445">
        <f t="shared" si="3"/>
        <v>24704</v>
      </c>
      <c r="H69" s="2445">
        <f t="shared" si="4"/>
        <v>36550</v>
      </c>
    </row>
    <row r="70" spans="1:8">
      <c r="A70" s="2448" t="s">
        <v>8609</v>
      </c>
      <c r="B70" s="2446" t="s">
        <v>8610</v>
      </c>
      <c r="C70" s="2031">
        <v>37157</v>
      </c>
      <c r="D70" s="2031">
        <v>50440</v>
      </c>
      <c r="E70" s="2031">
        <v>91733</v>
      </c>
      <c r="F70" s="2031">
        <v>93560</v>
      </c>
      <c r="G70" s="2445">
        <f t="shared" si="3"/>
        <v>128890</v>
      </c>
      <c r="H70" s="2445">
        <f t="shared" si="4"/>
        <v>144000</v>
      </c>
    </row>
    <row r="71" spans="1:8">
      <c r="A71" s="2448" t="s">
        <v>8611</v>
      </c>
      <c r="B71" s="2446" t="s">
        <v>8612</v>
      </c>
      <c r="C71" s="2031">
        <v>0</v>
      </c>
      <c r="D71" s="2031">
        <v>120</v>
      </c>
      <c r="E71" s="2031">
        <v>1</v>
      </c>
      <c r="F71" s="2031">
        <v>200</v>
      </c>
      <c r="G71" s="2445">
        <f t="shared" si="3"/>
        <v>1</v>
      </c>
      <c r="H71" s="2445">
        <f t="shared" si="4"/>
        <v>320</v>
      </c>
    </row>
    <row r="72" spans="1:8" ht="22.5">
      <c r="A72" s="2449" t="s">
        <v>8613</v>
      </c>
      <c r="B72" s="2446" t="s">
        <v>8614</v>
      </c>
      <c r="C72" s="2031">
        <v>6038</v>
      </c>
      <c r="D72" s="2031">
        <v>6800</v>
      </c>
      <c r="E72" s="2031">
        <v>502</v>
      </c>
      <c r="F72" s="2031">
        <v>600</v>
      </c>
      <c r="G72" s="2445">
        <f t="shared" si="3"/>
        <v>6540</v>
      </c>
      <c r="H72" s="2445">
        <f t="shared" si="4"/>
        <v>7400</v>
      </c>
    </row>
    <row r="73" spans="1:8" ht="22.5">
      <c r="A73" s="2451" t="s">
        <v>8615</v>
      </c>
      <c r="B73" s="2446" t="s">
        <v>8616</v>
      </c>
      <c r="C73" s="2031">
        <v>1307</v>
      </c>
      <c r="D73" s="2031">
        <v>1490</v>
      </c>
      <c r="E73" s="2031">
        <v>7</v>
      </c>
      <c r="F73" s="2031">
        <v>10</v>
      </c>
      <c r="G73" s="2445">
        <f t="shared" ref="G73:G104" si="5">C73+E73</f>
        <v>1314</v>
      </c>
      <c r="H73" s="2445">
        <f t="shared" ref="H73:H104" si="6">D73+F73</f>
        <v>1500</v>
      </c>
    </row>
    <row r="74" spans="1:8">
      <c r="A74" s="2455" t="s">
        <v>8617</v>
      </c>
      <c r="B74" s="2446" t="s">
        <v>8618</v>
      </c>
      <c r="C74" s="2031">
        <v>74</v>
      </c>
      <c r="D74" s="2031">
        <v>110</v>
      </c>
      <c r="E74" s="2031">
        <v>167</v>
      </c>
      <c r="F74" s="2031">
        <v>277</v>
      </c>
      <c r="G74" s="2445">
        <f t="shared" si="5"/>
        <v>241</v>
      </c>
      <c r="H74" s="2445">
        <f t="shared" si="6"/>
        <v>387</v>
      </c>
    </row>
    <row r="75" spans="1:8" ht="22.5">
      <c r="A75" s="2449" t="s">
        <v>8619</v>
      </c>
      <c r="B75" s="2446" t="s">
        <v>8620</v>
      </c>
      <c r="C75" s="2031">
        <v>49</v>
      </c>
      <c r="D75" s="2031">
        <v>520</v>
      </c>
      <c r="E75" s="2031">
        <v>1524</v>
      </c>
      <c r="F75" s="2031">
        <v>2830</v>
      </c>
      <c r="G75" s="2445">
        <f t="shared" si="5"/>
        <v>1573</v>
      </c>
      <c r="H75" s="2445">
        <f t="shared" si="6"/>
        <v>3350</v>
      </c>
    </row>
    <row r="76" spans="1:8" ht="22.5">
      <c r="A76" s="2449" t="s">
        <v>8621</v>
      </c>
      <c r="B76" s="2446" t="s">
        <v>8622</v>
      </c>
      <c r="C76" s="2031">
        <v>1561</v>
      </c>
      <c r="D76" s="2031">
        <v>6060</v>
      </c>
      <c r="E76" s="2031">
        <v>33168</v>
      </c>
      <c r="F76" s="2031">
        <v>37740</v>
      </c>
      <c r="G76" s="2445">
        <f t="shared" si="5"/>
        <v>34729</v>
      </c>
      <c r="H76" s="2445">
        <f t="shared" si="6"/>
        <v>43800</v>
      </c>
    </row>
    <row r="77" spans="1:8">
      <c r="A77" s="2448" t="s">
        <v>8623</v>
      </c>
      <c r="B77" s="2446" t="s">
        <v>8624</v>
      </c>
      <c r="C77" s="2031">
        <v>2694</v>
      </c>
      <c r="D77" s="2031">
        <v>2699</v>
      </c>
      <c r="E77" s="2031">
        <v>2219</v>
      </c>
      <c r="F77" s="2031">
        <v>2619</v>
      </c>
      <c r="G77" s="2445">
        <f t="shared" si="5"/>
        <v>4913</v>
      </c>
      <c r="H77" s="2445">
        <f t="shared" si="6"/>
        <v>5318</v>
      </c>
    </row>
    <row r="78" spans="1:8">
      <c r="A78" s="2448" t="s">
        <v>8625</v>
      </c>
      <c r="B78" s="2446" t="s">
        <v>8626</v>
      </c>
      <c r="C78" s="2031">
        <v>9823</v>
      </c>
      <c r="D78" s="2031">
        <v>10650</v>
      </c>
      <c r="E78" s="2031">
        <v>21425</v>
      </c>
      <c r="F78" s="2031">
        <v>27250</v>
      </c>
      <c r="G78" s="2445">
        <f t="shared" si="5"/>
        <v>31248</v>
      </c>
      <c r="H78" s="2445">
        <f t="shared" si="6"/>
        <v>37900</v>
      </c>
    </row>
    <row r="79" spans="1:8" ht="22.5">
      <c r="A79" s="2448" t="s">
        <v>8627</v>
      </c>
      <c r="B79" s="2446" t="s">
        <v>8628</v>
      </c>
      <c r="C79" s="2031">
        <v>276</v>
      </c>
      <c r="D79" s="2031">
        <v>281</v>
      </c>
      <c r="E79" s="2031">
        <v>200</v>
      </c>
      <c r="F79" s="2031">
        <v>207</v>
      </c>
      <c r="G79" s="2445">
        <f t="shared" si="5"/>
        <v>476</v>
      </c>
      <c r="H79" s="2445">
        <f t="shared" si="6"/>
        <v>488</v>
      </c>
    </row>
    <row r="80" spans="1:8">
      <c r="A80" s="2448" t="s">
        <v>8629</v>
      </c>
      <c r="B80" s="2446" t="s">
        <v>8630</v>
      </c>
      <c r="C80" s="2031">
        <v>2491</v>
      </c>
      <c r="D80" s="2031">
        <v>2800</v>
      </c>
      <c r="E80" s="2031">
        <v>598</v>
      </c>
      <c r="F80" s="2031">
        <v>700</v>
      </c>
      <c r="G80" s="2445">
        <f t="shared" si="5"/>
        <v>3089</v>
      </c>
      <c r="H80" s="2445">
        <f t="shared" si="6"/>
        <v>3500</v>
      </c>
    </row>
    <row r="81" spans="1:8">
      <c r="A81" s="2455" t="s">
        <v>8631</v>
      </c>
      <c r="B81" s="2446" t="s">
        <v>8632</v>
      </c>
      <c r="C81" s="2031">
        <v>50</v>
      </c>
      <c r="D81" s="2031">
        <v>68</v>
      </c>
      <c r="E81" s="2031">
        <v>177</v>
      </c>
      <c r="F81" s="2031">
        <v>218</v>
      </c>
      <c r="G81" s="2445">
        <f t="shared" si="5"/>
        <v>227</v>
      </c>
      <c r="H81" s="2445">
        <f t="shared" si="6"/>
        <v>286</v>
      </c>
    </row>
    <row r="82" spans="1:8" ht="22.5">
      <c r="A82" s="2448" t="s">
        <v>8633</v>
      </c>
      <c r="B82" s="2446" t="s">
        <v>8634</v>
      </c>
      <c r="C82" s="2031">
        <v>179</v>
      </c>
      <c r="D82" s="2031">
        <v>200</v>
      </c>
      <c r="E82" s="2031">
        <v>61</v>
      </c>
      <c r="F82" s="2031">
        <v>80</v>
      </c>
      <c r="G82" s="2445">
        <f t="shared" si="5"/>
        <v>240</v>
      </c>
      <c r="H82" s="2445">
        <f t="shared" si="6"/>
        <v>280</v>
      </c>
    </row>
    <row r="83" spans="1:8" ht="22.5">
      <c r="A83" s="2448" t="s">
        <v>8635</v>
      </c>
      <c r="B83" s="2446" t="s">
        <v>8636</v>
      </c>
      <c r="C83" s="2031">
        <v>449</v>
      </c>
      <c r="D83" s="2031">
        <v>600</v>
      </c>
      <c r="E83" s="2031">
        <v>84</v>
      </c>
      <c r="F83" s="2031">
        <v>90</v>
      </c>
      <c r="G83" s="2445">
        <f t="shared" si="5"/>
        <v>533</v>
      </c>
      <c r="H83" s="2445">
        <f t="shared" si="6"/>
        <v>690</v>
      </c>
    </row>
    <row r="84" spans="1:8">
      <c r="A84" s="2448" t="s">
        <v>8637</v>
      </c>
      <c r="B84" s="2446" t="s">
        <v>8638</v>
      </c>
      <c r="C84" s="2031">
        <v>4685</v>
      </c>
      <c r="D84" s="2031">
        <v>4800</v>
      </c>
      <c r="E84" s="2031">
        <v>2094</v>
      </c>
      <c r="F84" s="2031">
        <v>3200</v>
      </c>
      <c r="G84" s="2445">
        <f t="shared" si="5"/>
        <v>6779</v>
      </c>
      <c r="H84" s="2445">
        <f t="shared" si="6"/>
        <v>8000</v>
      </c>
    </row>
    <row r="85" spans="1:8">
      <c r="A85" s="2449" t="s">
        <v>8639</v>
      </c>
      <c r="B85" s="2446" t="s">
        <v>8640</v>
      </c>
      <c r="C85" s="2031">
        <v>1203</v>
      </c>
      <c r="D85" s="2031">
        <v>1800</v>
      </c>
      <c r="E85" s="2031">
        <v>3973</v>
      </c>
      <c r="F85" s="2031">
        <v>4860</v>
      </c>
      <c r="G85" s="2445">
        <f t="shared" si="5"/>
        <v>5176</v>
      </c>
      <c r="H85" s="2445">
        <f t="shared" si="6"/>
        <v>6660</v>
      </c>
    </row>
    <row r="86" spans="1:8" ht="22.5">
      <c r="A86" s="2448" t="s">
        <v>8641</v>
      </c>
      <c r="B86" s="2446" t="s">
        <v>8642</v>
      </c>
      <c r="C86" s="2031">
        <v>91</v>
      </c>
      <c r="D86" s="2031">
        <v>240</v>
      </c>
      <c r="E86" s="2031">
        <v>77</v>
      </c>
      <c r="F86" s="2031">
        <v>60</v>
      </c>
      <c r="G86" s="2445">
        <f t="shared" si="5"/>
        <v>168</v>
      </c>
      <c r="H86" s="2445">
        <f t="shared" si="6"/>
        <v>300</v>
      </c>
    </row>
    <row r="87" spans="1:8">
      <c r="A87" s="2448" t="s">
        <v>8643</v>
      </c>
      <c r="B87" s="2447" t="s">
        <v>8644</v>
      </c>
      <c r="C87" s="2031">
        <v>308</v>
      </c>
      <c r="D87" s="2031">
        <v>321</v>
      </c>
      <c r="E87" s="2031">
        <v>15</v>
      </c>
      <c r="F87" s="2031">
        <v>123</v>
      </c>
      <c r="G87" s="2445">
        <f t="shared" si="5"/>
        <v>323</v>
      </c>
      <c r="H87" s="2445">
        <f t="shared" si="6"/>
        <v>444</v>
      </c>
    </row>
    <row r="88" spans="1:8" ht="22.5">
      <c r="A88" s="2448" t="s">
        <v>8645</v>
      </c>
      <c r="B88" s="2446" t="s">
        <v>8646</v>
      </c>
      <c r="C88" s="2031">
        <v>46</v>
      </c>
      <c r="D88" s="2031">
        <v>50</v>
      </c>
      <c r="E88" s="2031">
        <v>14</v>
      </c>
      <c r="F88" s="2031">
        <v>100</v>
      </c>
      <c r="G88" s="2445">
        <f t="shared" si="5"/>
        <v>60</v>
      </c>
      <c r="H88" s="2445">
        <f t="shared" si="6"/>
        <v>150</v>
      </c>
    </row>
    <row r="89" spans="1:8">
      <c r="A89" s="2448" t="s">
        <v>8647</v>
      </c>
      <c r="B89" s="2456" t="s">
        <v>8648</v>
      </c>
      <c r="C89" s="2031">
        <v>41</v>
      </c>
      <c r="D89" s="2031">
        <v>72</v>
      </c>
      <c r="E89" s="2031">
        <v>101</v>
      </c>
      <c r="F89" s="2031">
        <v>168</v>
      </c>
      <c r="G89" s="2445">
        <f t="shared" si="5"/>
        <v>142</v>
      </c>
      <c r="H89" s="2445">
        <f t="shared" si="6"/>
        <v>240</v>
      </c>
    </row>
    <row r="90" spans="1:8" ht="22.5">
      <c r="A90" s="2448" t="s">
        <v>8649</v>
      </c>
      <c r="B90" s="2446" t="s">
        <v>8650</v>
      </c>
      <c r="C90" s="2031">
        <v>413</v>
      </c>
      <c r="D90" s="2031">
        <v>600</v>
      </c>
      <c r="E90" s="2031">
        <v>69</v>
      </c>
      <c r="F90" s="2031">
        <v>90</v>
      </c>
      <c r="G90" s="2445">
        <f t="shared" si="5"/>
        <v>482</v>
      </c>
      <c r="H90" s="2445">
        <f t="shared" si="6"/>
        <v>690</v>
      </c>
    </row>
    <row r="91" spans="1:8">
      <c r="A91" s="2448" t="s">
        <v>8651</v>
      </c>
      <c r="B91" s="2446" t="s">
        <v>8652</v>
      </c>
      <c r="C91" s="2031">
        <v>45126</v>
      </c>
      <c r="D91" s="2031">
        <v>56700</v>
      </c>
      <c r="E91" s="2031">
        <v>88121</v>
      </c>
      <c r="F91" s="2031">
        <v>91300</v>
      </c>
      <c r="G91" s="2445">
        <f t="shared" si="5"/>
        <v>133247</v>
      </c>
      <c r="H91" s="2445">
        <f t="shared" si="6"/>
        <v>148000</v>
      </c>
    </row>
    <row r="92" spans="1:8" ht="22.5">
      <c r="A92" s="2450" t="s">
        <v>8653</v>
      </c>
      <c r="B92" s="2444" t="s">
        <v>8654</v>
      </c>
      <c r="C92" s="2031">
        <v>1615</v>
      </c>
      <c r="D92" s="2031">
        <v>2000</v>
      </c>
      <c r="E92" s="2031">
        <v>829</v>
      </c>
      <c r="F92" s="2031">
        <v>1000</v>
      </c>
      <c r="G92" s="2445">
        <f t="shared" si="5"/>
        <v>2444</v>
      </c>
      <c r="H92" s="2445">
        <f t="shared" si="6"/>
        <v>3000</v>
      </c>
    </row>
    <row r="93" spans="1:8">
      <c r="A93" s="2448" t="s">
        <v>8655</v>
      </c>
      <c r="B93" s="2456" t="s">
        <v>8656</v>
      </c>
      <c r="C93" s="2031">
        <v>470</v>
      </c>
      <c r="D93" s="2031">
        <v>550</v>
      </c>
      <c r="E93" s="2031">
        <v>210</v>
      </c>
      <c r="F93" s="2031">
        <v>250</v>
      </c>
      <c r="G93" s="2445">
        <f t="shared" si="5"/>
        <v>680</v>
      </c>
      <c r="H93" s="2445">
        <f t="shared" si="6"/>
        <v>800</v>
      </c>
    </row>
    <row r="94" spans="1:8">
      <c r="A94" s="2448" t="s">
        <v>8657</v>
      </c>
      <c r="B94" s="2447" t="s">
        <v>8658</v>
      </c>
      <c r="C94" s="2031">
        <v>468</v>
      </c>
      <c r="D94" s="2031">
        <v>550</v>
      </c>
      <c r="E94" s="2031">
        <v>213</v>
      </c>
      <c r="F94" s="2031">
        <v>250</v>
      </c>
      <c r="G94" s="2445">
        <f t="shared" si="5"/>
        <v>681</v>
      </c>
      <c r="H94" s="2445">
        <f t="shared" si="6"/>
        <v>800</v>
      </c>
    </row>
    <row r="95" spans="1:8">
      <c r="A95" s="2457" t="s">
        <v>8659</v>
      </c>
      <c r="B95" s="2447" t="s">
        <v>8660</v>
      </c>
      <c r="C95" s="2031">
        <v>142</v>
      </c>
      <c r="D95" s="2031">
        <v>161</v>
      </c>
      <c r="E95" s="2031">
        <v>4</v>
      </c>
      <c r="F95" s="2031">
        <v>35</v>
      </c>
      <c r="G95" s="2445">
        <f t="shared" si="5"/>
        <v>146</v>
      </c>
      <c r="H95" s="2445">
        <f t="shared" si="6"/>
        <v>196</v>
      </c>
    </row>
    <row r="96" spans="1:8" ht="22.5">
      <c r="A96" s="2448" t="s">
        <v>8661</v>
      </c>
      <c r="B96" s="2458" t="s">
        <v>8662</v>
      </c>
      <c r="C96" s="2031">
        <v>13685</v>
      </c>
      <c r="D96" s="2031">
        <v>21404</v>
      </c>
      <c r="E96" s="2031">
        <v>10219</v>
      </c>
      <c r="F96" s="2031">
        <v>14514</v>
      </c>
      <c r="G96" s="2445">
        <f t="shared" si="5"/>
        <v>23904</v>
      </c>
      <c r="H96" s="2445">
        <f t="shared" si="6"/>
        <v>35918</v>
      </c>
    </row>
    <row r="97" spans="1:8">
      <c r="A97" s="2449" t="s">
        <v>8663</v>
      </c>
      <c r="B97" s="2458" t="s">
        <v>8664</v>
      </c>
      <c r="C97" s="2031">
        <v>5221</v>
      </c>
      <c r="D97" s="2031">
        <v>663</v>
      </c>
      <c r="E97" s="2031">
        <v>7525</v>
      </c>
      <c r="F97" s="2031">
        <v>4491</v>
      </c>
      <c r="G97" s="2445">
        <f t="shared" si="5"/>
        <v>12746</v>
      </c>
      <c r="H97" s="2445">
        <f t="shared" si="6"/>
        <v>5154</v>
      </c>
    </row>
    <row r="98" spans="1:8">
      <c r="A98" s="2448" t="s">
        <v>8665</v>
      </c>
      <c r="B98" s="2458" t="s">
        <v>8666</v>
      </c>
      <c r="C98" s="2031">
        <v>1439</v>
      </c>
      <c r="D98" s="2031">
        <v>1800</v>
      </c>
      <c r="E98" s="2031">
        <v>28</v>
      </c>
      <c r="F98" s="2031">
        <v>0</v>
      </c>
      <c r="G98" s="2445">
        <f t="shared" si="5"/>
        <v>1467</v>
      </c>
      <c r="H98" s="2445">
        <f t="shared" si="6"/>
        <v>1800</v>
      </c>
    </row>
    <row r="99" spans="1:8">
      <c r="A99" s="2448" t="s">
        <v>8667</v>
      </c>
      <c r="B99" s="2456" t="s">
        <v>8668</v>
      </c>
      <c r="C99" s="2031">
        <v>1</v>
      </c>
      <c r="D99" s="2031">
        <v>30</v>
      </c>
      <c r="E99" s="2031">
        <v>1</v>
      </c>
      <c r="F99" s="2031">
        <v>20</v>
      </c>
      <c r="G99" s="2445">
        <f t="shared" si="5"/>
        <v>2</v>
      </c>
      <c r="H99" s="2445">
        <f t="shared" si="6"/>
        <v>50</v>
      </c>
    </row>
    <row r="100" spans="1:8">
      <c r="A100" s="2448" t="s">
        <v>8669</v>
      </c>
      <c r="B100" s="2446" t="s">
        <v>8670</v>
      </c>
      <c r="C100" s="2031">
        <v>43</v>
      </c>
      <c r="D100" s="2031">
        <v>44</v>
      </c>
      <c r="E100" s="2031">
        <v>15</v>
      </c>
      <c r="F100" s="2031">
        <v>30</v>
      </c>
      <c r="G100" s="2445">
        <f t="shared" si="5"/>
        <v>58</v>
      </c>
      <c r="H100" s="2445">
        <f t="shared" si="6"/>
        <v>74</v>
      </c>
    </row>
    <row r="101" spans="1:8">
      <c r="A101" s="2448" t="s">
        <v>8671</v>
      </c>
      <c r="B101" s="2446" t="s">
        <v>8672</v>
      </c>
      <c r="C101" s="2031">
        <v>12</v>
      </c>
      <c r="D101" s="2031">
        <v>15</v>
      </c>
      <c r="E101" s="2031">
        <v>0</v>
      </c>
      <c r="F101" s="2031">
        <v>10</v>
      </c>
      <c r="G101" s="2445">
        <f t="shared" si="5"/>
        <v>12</v>
      </c>
      <c r="H101" s="2445">
        <f t="shared" si="6"/>
        <v>25</v>
      </c>
    </row>
    <row r="102" spans="1:8">
      <c r="A102" s="2448" t="s">
        <v>8673</v>
      </c>
      <c r="B102" s="2446" t="s">
        <v>8674</v>
      </c>
      <c r="C102" s="2031">
        <v>64</v>
      </c>
      <c r="D102" s="2031">
        <v>64</v>
      </c>
      <c r="E102" s="2031">
        <v>26</v>
      </c>
      <c r="F102" s="2031">
        <v>98</v>
      </c>
      <c r="G102" s="2445">
        <f t="shared" si="5"/>
        <v>90</v>
      </c>
      <c r="H102" s="2445">
        <f t="shared" si="6"/>
        <v>162</v>
      </c>
    </row>
    <row r="103" spans="1:8">
      <c r="A103" s="2448" t="s">
        <v>8675</v>
      </c>
      <c r="B103" s="2459" t="s">
        <v>8676</v>
      </c>
      <c r="C103" s="2031">
        <v>4998</v>
      </c>
      <c r="D103" s="2031">
        <v>6363</v>
      </c>
      <c r="E103" s="2031">
        <v>3533</v>
      </c>
      <c r="F103" s="2031">
        <v>4434</v>
      </c>
      <c r="G103" s="2445">
        <f t="shared" si="5"/>
        <v>8531</v>
      </c>
      <c r="H103" s="2445">
        <f t="shared" si="6"/>
        <v>10797</v>
      </c>
    </row>
    <row r="104" spans="1:8">
      <c r="A104" s="2449" t="s">
        <v>8677</v>
      </c>
      <c r="B104" s="2446" t="s">
        <v>8678</v>
      </c>
      <c r="C104" s="2031">
        <v>5017</v>
      </c>
      <c r="D104" s="2031">
        <v>570</v>
      </c>
      <c r="E104" s="2031">
        <v>6774</v>
      </c>
      <c r="F104" s="2031">
        <v>4080</v>
      </c>
      <c r="G104" s="2445">
        <f t="shared" si="5"/>
        <v>11791</v>
      </c>
      <c r="H104" s="2445">
        <f t="shared" si="6"/>
        <v>4650</v>
      </c>
    </row>
    <row r="105" spans="1:8" ht="22.5">
      <c r="A105" s="2449" t="s">
        <v>8679</v>
      </c>
      <c r="B105" s="2446" t="s">
        <v>8680</v>
      </c>
      <c r="C105" s="2031">
        <v>58</v>
      </c>
      <c r="D105" s="2031">
        <v>60</v>
      </c>
      <c r="E105" s="2031">
        <v>7</v>
      </c>
      <c r="F105" s="2031">
        <v>10</v>
      </c>
      <c r="G105" s="2445">
        <f t="shared" ref="G105:G136" si="7">C105+E105</f>
        <v>65</v>
      </c>
      <c r="H105" s="2445">
        <f t="shared" ref="H105:H136" si="8">D105+F105</f>
        <v>70</v>
      </c>
    </row>
    <row r="106" spans="1:8">
      <c r="A106" s="2450" t="s">
        <v>8681</v>
      </c>
      <c r="B106" s="2447" t="s">
        <v>8682</v>
      </c>
      <c r="C106" s="2031">
        <v>935</v>
      </c>
      <c r="D106" s="2031">
        <v>700</v>
      </c>
      <c r="E106" s="2031">
        <v>669</v>
      </c>
      <c r="F106" s="2031">
        <v>500</v>
      </c>
      <c r="G106" s="2445">
        <f t="shared" si="7"/>
        <v>1604</v>
      </c>
      <c r="H106" s="2445">
        <f t="shared" si="8"/>
        <v>1200</v>
      </c>
    </row>
    <row r="107" spans="1:8">
      <c r="A107" s="2448" t="s">
        <v>8683</v>
      </c>
      <c r="B107" s="2459" t="s">
        <v>8684</v>
      </c>
      <c r="C107" s="2031">
        <v>46</v>
      </c>
      <c r="D107" s="2031">
        <v>50</v>
      </c>
      <c r="E107" s="2031">
        <v>7</v>
      </c>
      <c r="F107" s="2031">
        <v>50</v>
      </c>
      <c r="G107" s="2445">
        <f t="shared" si="7"/>
        <v>53</v>
      </c>
      <c r="H107" s="2445">
        <f t="shared" si="8"/>
        <v>100</v>
      </c>
    </row>
    <row r="108" spans="1:8">
      <c r="A108" s="2448" t="s">
        <v>8685</v>
      </c>
      <c r="B108" s="2446" t="s">
        <v>8686</v>
      </c>
      <c r="C108" s="2031">
        <v>7</v>
      </c>
      <c r="D108" s="2031">
        <v>15</v>
      </c>
      <c r="E108" s="2031">
        <v>10</v>
      </c>
      <c r="F108" s="2031">
        <v>8</v>
      </c>
      <c r="G108" s="2445">
        <f t="shared" si="7"/>
        <v>17</v>
      </c>
      <c r="H108" s="2445">
        <f t="shared" si="8"/>
        <v>23</v>
      </c>
    </row>
    <row r="109" spans="1:8">
      <c r="A109" s="2450" t="s">
        <v>8687</v>
      </c>
      <c r="B109" s="2454" t="s">
        <v>8688</v>
      </c>
      <c r="C109" s="2031">
        <v>305</v>
      </c>
      <c r="D109" s="2031">
        <v>350</v>
      </c>
      <c r="E109" s="2031">
        <v>40</v>
      </c>
      <c r="F109" s="2031">
        <v>70</v>
      </c>
      <c r="G109" s="2445">
        <f t="shared" si="7"/>
        <v>345</v>
      </c>
      <c r="H109" s="2445">
        <f t="shared" si="8"/>
        <v>420</v>
      </c>
    </row>
    <row r="110" spans="1:8">
      <c r="A110" s="2448" t="s">
        <v>8689</v>
      </c>
      <c r="B110" s="2459" t="s">
        <v>8690</v>
      </c>
      <c r="C110" s="2031">
        <v>16</v>
      </c>
      <c r="D110" s="2031">
        <v>12</v>
      </c>
      <c r="E110" s="2031">
        <v>23</v>
      </c>
      <c r="F110" s="2031">
        <v>23</v>
      </c>
      <c r="G110" s="2445">
        <f t="shared" si="7"/>
        <v>39</v>
      </c>
      <c r="H110" s="2445">
        <f t="shared" si="8"/>
        <v>35</v>
      </c>
    </row>
    <row r="111" spans="1:8">
      <c r="A111" s="2448" t="s">
        <v>8691</v>
      </c>
      <c r="B111" s="2446" t="s">
        <v>8692</v>
      </c>
      <c r="C111" s="2031">
        <v>1932</v>
      </c>
      <c r="D111" s="2031">
        <v>1200</v>
      </c>
      <c r="E111" s="2031">
        <v>1132</v>
      </c>
      <c r="F111" s="2031">
        <v>1800</v>
      </c>
      <c r="G111" s="2445">
        <f t="shared" si="7"/>
        <v>3064</v>
      </c>
      <c r="H111" s="2445">
        <f t="shared" si="8"/>
        <v>3000</v>
      </c>
    </row>
    <row r="112" spans="1:8" ht="22.5">
      <c r="A112" s="2448" t="s">
        <v>8693</v>
      </c>
      <c r="B112" s="2459" t="s">
        <v>8694</v>
      </c>
      <c r="C112" s="2031">
        <v>251</v>
      </c>
      <c r="D112" s="2031">
        <v>273</v>
      </c>
      <c r="E112" s="2031">
        <v>176</v>
      </c>
      <c r="F112" s="2031">
        <v>190</v>
      </c>
      <c r="G112" s="2445">
        <f t="shared" si="7"/>
        <v>427</v>
      </c>
      <c r="H112" s="2445">
        <f t="shared" si="8"/>
        <v>463</v>
      </c>
    </row>
    <row r="113" spans="1:8">
      <c r="A113" s="2449" t="s">
        <v>8695</v>
      </c>
      <c r="B113" s="2459" t="s">
        <v>8696</v>
      </c>
      <c r="C113" s="2031">
        <v>6</v>
      </c>
      <c r="D113" s="2031">
        <v>9</v>
      </c>
      <c r="E113" s="2031">
        <v>6</v>
      </c>
      <c r="F113" s="2031">
        <v>9</v>
      </c>
      <c r="G113" s="2445">
        <f t="shared" si="7"/>
        <v>12</v>
      </c>
      <c r="H113" s="2445">
        <f t="shared" si="8"/>
        <v>18</v>
      </c>
    </row>
    <row r="114" spans="1:8">
      <c r="A114" s="2448" t="s">
        <v>8697</v>
      </c>
      <c r="B114" s="2446" t="s">
        <v>8698</v>
      </c>
      <c r="C114" s="2031">
        <v>1418</v>
      </c>
      <c r="D114" s="2031">
        <v>2200</v>
      </c>
      <c r="E114" s="2031">
        <v>15246</v>
      </c>
      <c r="F114" s="2031">
        <v>200</v>
      </c>
      <c r="G114" s="2445">
        <f t="shared" si="7"/>
        <v>16664</v>
      </c>
      <c r="H114" s="2445">
        <f t="shared" si="8"/>
        <v>2400</v>
      </c>
    </row>
    <row r="115" spans="1:8">
      <c r="A115" s="2450" t="s">
        <v>8699</v>
      </c>
      <c r="B115" s="2447" t="s">
        <v>8700</v>
      </c>
      <c r="C115" s="2031">
        <v>901</v>
      </c>
      <c r="D115" s="2031">
        <v>1000</v>
      </c>
      <c r="E115" s="2031">
        <v>285</v>
      </c>
      <c r="F115" s="2031">
        <v>300</v>
      </c>
      <c r="G115" s="2445">
        <f t="shared" si="7"/>
        <v>1186</v>
      </c>
      <c r="H115" s="2445">
        <f t="shared" si="8"/>
        <v>1300</v>
      </c>
    </row>
    <row r="116" spans="1:8">
      <c r="A116" s="2448" t="s">
        <v>8701</v>
      </c>
      <c r="B116" s="2459" t="s">
        <v>8702</v>
      </c>
      <c r="C116" s="2031">
        <v>12</v>
      </c>
      <c r="D116" s="2031">
        <v>26</v>
      </c>
      <c r="E116" s="2031">
        <v>70</v>
      </c>
      <c r="F116" s="2031">
        <v>108</v>
      </c>
      <c r="G116" s="2445">
        <f t="shared" si="7"/>
        <v>82</v>
      </c>
      <c r="H116" s="2445">
        <f t="shared" si="8"/>
        <v>134</v>
      </c>
    </row>
    <row r="117" spans="1:8">
      <c r="A117" s="2450" t="s">
        <v>8703</v>
      </c>
      <c r="B117" s="2447" t="s">
        <v>8704</v>
      </c>
      <c r="C117" s="2031">
        <v>893</v>
      </c>
      <c r="D117" s="2031">
        <v>1000</v>
      </c>
      <c r="E117" s="2031">
        <v>280</v>
      </c>
      <c r="F117" s="2031">
        <v>300</v>
      </c>
      <c r="G117" s="2445">
        <f t="shared" si="7"/>
        <v>1173</v>
      </c>
      <c r="H117" s="2445">
        <f t="shared" si="8"/>
        <v>1300</v>
      </c>
    </row>
    <row r="118" spans="1:8">
      <c r="A118" s="2448" t="s">
        <v>8705</v>
      </c>
      <c r="B118" s="2446" t="s">
        <v>8706</v>
      </c>
      <c r="C118" s="2031">
        <v>2</v>
      </c>
      <c r="D118" s="2031">
        <v>120</v>
      </c>
      <c r="E118" s="2031">
        <v>6</v>
      </c>
      <c r="F118" s="2031">
        <v>200</v>
      </c>
      <c r="G118" s="2445">
        <f t="shared" si="7"/>
        <v>8</v>
      </c>
      <c r="H118" s="2445">
        <f t="shared" si="8"/>
        <v>320</v>
      </c>
    </row>
    <row r="119" spans="1:8">
      <c r="A119" s="2448" t="s">
        <v>8707</v>
      </c>
      <c r="B119" s="2446" t="s">
        <v>8708</v>
      </c>
      <c r="C119" s="2031">
        <v>1108</v>
      </c>
      <c r="D119" s="2031">
        <v>1200</v>
      </c>
      <c r="E119" s="2031">
        <v>466</v>
      </c>
      <c r="F119" s="2031">
        <v>600</v>
      </c>
      <c r="G119" s="2445">
        <f t="shared" si="7"/>
        <v>1574</v>
      </c>
      <c r="H119" s="2445">
        <f t="shared" si="8"/>
        <v>1800</v>
      </c>
    </row>
    <row r="120" spans="1:8">
      <c r="A120" s="2460" t="s">
        <v>8709</v>
      </c>
      <c r="B120" s="2453" t="s">
        <v>8710</v>
      </c>
      <c r="C120" s="2031">
        <v>44</v>
      </c>
      <c r="D120" s="2031">
        <v>60</v>
      </c>
      <c r="E120" s="2031">
        <v>0</v>
      </c>
      <c r="F120" s="2031">
        <v>5</v>
      </c>
      <c r="G120" s="2445">
        <f t="shared" si="7"/>
        <v>44</v>
      </c>
      <c r="H120" s="2445">
        <f t="shared" si="8"/>
        <v>65</v>
      </c>
    </row>
    <row r="121" spans="1:8">
      <c r="A121" s="2448" t="s">
        <v>8711</v>
      </c>
      <c r="B121" s="2458" t="s">
        <v>8712</v>
      </c>
      <c r="C121" s="2031">
        <v>7</v>
      </c>
      <c r="D121" s="2031">
        <v>10</v>
      </c>
      <c r="E121" s="2031">
        <v>80</v>
      </c>
      <c r="F121" s="2031">
        <v>114</v>
      </c>
      <c r="G121" s="2445">
        <f t="shared" si="7"/>
        <v>87</v>
      </c>
      <c r="H121" s="2445">
        <f t="shared" si="8"/>
        <v>124</v>
      </c>
    </row>
    <row r="122" spans="1:8">
      <c r="A122" s="2449" t="s">
        <v>8713</v>
      </c>
      <c r="B122" s="2458" t="s">
        <v>8714</v>
      </c>
      <c r="C122" s="2031">
        <v>306</v>
      </c>
      <c r="D122" s="2031">
        <v>264</v>
      </c>
      <c r="E122" s="2031">
        <v>796</v>
      </c>
      <c r="F122" s="2031">
        <v>1056</v>
      </c>
      <c r="G122" s="2445">
        <f t="shared" si="7"/>
        <v>1102</v>
      </c>
      <c r="H122" s="2445">
        <f t="shared" si="8"/>
        <v>1320</v>
      </c>
    </row>
    <row r="123" spans="1:8">
      <c r="A123" s="2449" t="s">
        <v>8715</v>
      </c>
      <c r="B123" s="2458" t="s">
        <v>8716</v>
      </c>
      <c r="C123" s="2031">
        <v>73</v>
      </c>
      <c r="D123" s="2031">
        <v>264</v>
      </c>
      <c r="E123" s="2031">
        <v>597</v>
      </c>
      <c r="F123" s="2031">
        <v>1056</v>
      </c>
      <c r="G123" s="2445">
        <f t="shared" si="7"/>
        <v>670</v>
      </c>
      <c r="H123" s="2445">
        <f t="shared" si="8"/>
        <v>1320</v>
      </c>
    </row>
    <row r="124" spans="1:8">
      <c r="A124" s="2449" t="s">
        <v>8717</v>
      </c>
      <c r="B124" s="2458" t="s">
        <v>8718</v>
      </c>
      <c r="C124" s="2031">
        <v>73</v>
      </c>
      <c r="D124" s="2031">
        <v>264</v>
      </c>
      <c r="E124" s="2031">
        <v>595</v>
      </c>
      <c r="F124" s="2031">
        <v>1056</v>
      </c>
      <c r="G124" s="2445">
        <f t="shared" si="7"/>
        <v>668</v>
      </c>
      <c r="H124" s="2445">
        <f t="shared" si="8"/>
        <v>1320</v>
      </c>
    </row>
    <row r="125" spans="1:8">
      <c r="A125" s="2448" t="s">
        <v>8719</v>
      </c>
      <c r="B125" s="2458" t="s">
        <v>8720</v>
      </c>
      <c r="C125" s="2031">
        <v>70</v>
      </c>
      <c r="D125" s="2031">
        <v>100</v>
      </c>
      <c r="E125" s="2031">
        <v>171</v>
      </c>
      <c r="F125" s="2031">
        <v>221</v>
      </c>
      <c r="G125" s="2445">
        <f t="shared" si="7"/>
        <v>241</v>
      </c>
      <c r="H125" s="2445">
        <f t="shared" si="8"/>
        <v>321</v>
      </c>
    </row>
    <row r="126" spans="1:8">
      <c r="A126" s="2448" t="s">
        <v>8721</v>
      </c>
      <c r="B126" s="2458" t="s">
        <v>8722</v>
      </c>
      <c r="C126" s="2031">
        <v>1</v>
      </c>
      <c r="D126" s="2031">
        <v>10</v>
      </c>
      <c r="E126" s="2031">
        <v>44</v>
      </c>
      <c r="F126" s="2031">
        <v>57</v>
      </c>
      <c r="G126" s="2445">
        <f t="shared" si="7"/>
        <v>45</v>
      </c>
      <c r="H126" s="2445">
        <f t="shared" si="8"/>
        <v>67</v>
      </c>
    </row>
    <row r="127" spans="1:8">
      <c r="A127" s="2461" t="s">
        <v>8723</v>
      </c>
      <c r="B127" s="2458" t="s">
        <v>8724</v>
      </c>
      <c r="C127" s="2031">
        <v>73</v>
      </c>
      <c r="D127" s="2031">
        <v>264</v>
      </c>
      <c r="E127" s="2031">
        <v>595</v>
      </c>
      <c r="F127" s="2031">
        <v>1056</v>
      </c>
      <c r="G127" s="2445">
        <f t="shared" si="7"/>
        <v>668</v>
      </c>
      <c r="H127" s="2445">
        <f t="shared" si="8"/>
        <v>1320</v>
      </c>
    </row>
    <row r="128" spans="1:8">
      <c r="A128" s="2449" t="s">
        <v>8725</v>
      </c>
      <c r="B128" s="2458" t="s">
        <v>8726</v>
      </c>
      <c r="C128" s="2031">
        <v>73</v>
      </c>
      <c r="D128" s="2031">
        <v>264</v>
      </c>
      <c r="E128" s="2031">
        <v>595</v>
      </c>
      <c r="F128" s="2031">
        <v>1056</v>
      </c>
      <c r="G128" s="2445">
        <f t="shared" si="7"/>
        <v>668</v>
      </c>
      <c r="H128" s="2445">
        <f t="shared" si="8"/>
        <v>1320</v>
      </c>
    </row>
    <row r="129" spans="1:8" ht="22.5">
      <c r="A129" s="2448" t="s">
        <v>8727</v>
      </c>
      <c r="B129" s="2458" t="s">
        <v>8728</v>
      </c>
      <c r="C129" s="2031">
        <v>0</v>
      </c>
      <c r="D129" s="2031">
        <v>0</v>
      </c>
      <c r="E129" s="2031">
        <v>0</v>
      </c>
      <c r="F129" s="2031">
        <v>10</v>
      </c>
      <c r="G129" s="2445">
        <f t="shared" si="7"/>
        <v>0</v>
      </c>
      <c r="H129" s="2445">
        <f t="shared" si="8"/>
        <v>10</v>
      </c>
    </row>
    <row r="130" spans="1:8">
      <c r="A130" s="2448" t="s">
        <v>8729</v>
      </c>
      <c r="B130" s="2458" t="s">
        <v>8730</v>
      </c>
      <c r="C130" s="2031">
        <v>0</v>
      </c>
      <c r="D130" s="2031">
        <v>0</v>
      </c>
      <c r="E130" s="2031">
        <v>0</v>
      </c>
      <c r="F130" s="2031">
        <v>720</v>
      </c>
      <c r="G130" s="2445">
        <f t="shared" si="7"/>
        <v>0</v>
      </c>
      <c r="H130" s="2445">
        <f t="shared" si="8"/>
        <v>720</v>
      </c>
    </row>
    <row r="131" spans="1:8">
      <c r="A131" s="2457" t="s">
        <v>8731</v>
      </c>
      <c r="B131" s="2456" t="s">
        <v>8732</v>
      </c>
      <c r="C131" s="2031">
        <v>52278</v>
      </c>
      <c r="D131" s="2031">
        <v>73600</v>
      </c>
      <c r="E131" s="2031">
        <v>138607</v>
      </c>
      <c r="F131" s="2031">
        <v>138000</v>
      </c>
      <c r="G131" s="2445">
        <f t="shared" si="7"/>
        <v>190885</v>
      </c>
      <c r="H131" s="2445">
        <f t="shared" si="8"/>
        <v>211600</v>
      </c>
    </row>
    <row r="132" spans="1:8">
      <c r="A132" s="2457" t="s">
        <v>8733</v>
      </c>
      <c r="B132" s="2456" t="s">
        <v>8734</v>
      </c>
      <c r="C132" s="2031">
        <v>0</v>
      </c>
      <c r="D132" s="2031">
        <v>100</v>
      </c>
      <c r="E132" s="2031">
        <v>0</v>
      </c>
      <c r="F132" s="2031">
        <v>9900</v>
      </c>
      <c r="G132" s="2445">
        <f t="shared" si="7"/>
        <v>0</v>
      </c>
      <c r="H132" s="2445">
        <f t="shared" si="8"/>
        <v>10000</v>
      </c>
    </row>
    <row r="133" spans="1:8">
      <c r="A133" s="2443" t="s">
        <v>8735</v>
      </c>
      <c r="B133" s="2456" t="s">
        <v>8736</v>
      </c>
      <c r="C133" s="2031">
        <v>584</v>
      </c>
      <c r="D133" s="2031">
        <v>120</v>
      </c>
      <c r="E133" s="2031">
        <v>810</v>
      </c>
      <c r="F133" s="2031">
        <v>120</v>
      </c>
      <c r="G133" s="2445">
        <f t="shared" si="7"/>
        <v>1394</v>
      </c>
      <c r="H133" s="2445">
        <f t="shared" si="8"/>
        <v>240</v>
      </c>
    </row>
    <row r="134" spans="1:8">
      <c r="A134" s="2443" t="s">
        <v>8737</v>
      </c>
      <c r="B134" s="2456" t="s">
        <v>8738</v>
      </c>
      <c r="C134" s="2031">
        <v>0</v>
      </c>
      <c r="D134" s="2031">
        <v>0</v>
      </c>
      <c r="E134" s="2031">
        <v>4</v>
      </c>
      <c r="F134" s="2031">
        <v>10</v>
      </c>
      <c r="G134" s="2445">
        <f t="shared" si="7"/>
        <v>4</v>
      </c>
      <c r="H134" s="2445">
        <f t="shared" si="8"/>
        <v>10</v>
      </c>
    </row>
    <row r="135" spans="1:8">
      <c r="A135" s="2457" t="s">
        <v>8739</v>
      </c>
      <c r="B135" s="2456" t="s">
        <v>8740</v>
      </c>
      <c r="C135" s="2031">
        <v>484</v>
      </c>
      <c r="D135" s="2031">
        <v>650</v>
      </c>
      <c r="E135" s="2031">
        <v>682</v>
      </c>
      <c r="F135" s="2031">
        <v>900</v>
      </c>
      <c r="G135" s="2445">
        <f t="shared" si="7"/>
        <v>1166</v>
      </c>
      <c r="H135" s="2445">
        <f t="shared" si="8"/>
        <v>1550</v>
      </c>
    </row>
    <row r="136" spans="1:8">
      <c r="A136" s="2443" t="s">
        <v>8741</v>
      </c>
      <c r="B136" s="2456" t="s">
        <v>8742</v>
      </c>
      <c r="C136" s="2031">
        <v>85</v>
      </c>
      <c r="D136" s="2031">
        <v>80</v>
      </c>
      <c r="E136" s="2031">
        <v>140</v>
      </c>
      <c r="F136" s="2031">
        <v>205</v>
      </c>
      <c r="G136" s="2445">
        <f t="shared" si="7"/>
        <v>225</v>
      </c>
      <c r="H136" s="2445">
        <f t="shared" si="8"/>
        <v>285</v>
      </c>
    </row>
    <row r="137" spans="1:8">
      <c r="A137" s="2443" t="s">
        <v>8743</v>
      </c>
      <c r="B137" s="2446" t="s">
        <v>8744</v>
      </c>
      <c r="C137" s="2031">
        <v>2103</v>
      </c>
      <c r="D137" s="2031">
        <v>2200</v>
      </c>
      <c r="E137" s="2031">
        <v>1599</v>
      </c>
      <c r="F137" s="2031">
        <v>1800</v>
      </c>
      <c r="G137" s="2445">
        <f t="shared" ref="G137:G168" si="9">C137+E137</f>
        <v>3702</v>
      </c>
      <c r="H137" s="2445">
        <f t="shared" ref="H137:H168" si="10">D137+F137</f>
        <v>4000</v>
      </c>
    </row>
    <row r="138" spans="1:8">
      <c r="A138" s="2450" t="s">
        <v>8745</v>
      </c>
      <c r="B138" s="2456" t="s">
        <v>8746</v>
      </c>
      <c r="C138" s="2031">
        <v>2</v>
      </c>
      <c r="D138" s="2031">
        <v>3</v>
      </c>
      <c r="E138" s="2031">
        <v>0</v>
      </c>
      <c r="F138" s="2031">
        <v>9</v>
      </c>
      <c r="G138" s="2445">
        <f t="shared" si="9"/>
        <v>2</v>
      </c>
      <c r="H138" s="2445">
        <f t="shared" si="10"/>
        <v>12</v>
      </c>
    </row>
    <row r="139" spans="1:8">
      <c r="A139" s="2450" t="s">
        <v>8747</v>
      </c>
      <c r="B139" s="2454" t="s">
        <v>8748</v>
      </c>
      <c r="C139" s="2031">
        <v>2</v>
      </c>
      <c r="D139" s="2031">
        <v>3</v>
      </c>
      <c r="E139" s="2031">
        <v>12</v>
      </c>
      <c r="F139" s="2031">
        <v>9</v>
      </c>
      <c r="G139" s="2445">
        <f t="shared" si="9"/>
        <v>14</v>
      </c>
      <c r="H139" s="2445">
        <f t="shared" si="10"/>
        <v>12</v>
      </c>
    </row>
    <row r="140" spans="1:8">
      <c r="A140" s="2448" t="s">
        <v>8749</v>
      </c>
      <c r="B140" s="2456" t="s">
        <v>8750</v>
      </c>
      <c r="C140" s="2031">
        <v>79</v>
      </c>
      <c r="D140" s="2031">
        <v>135</v>
      </c>
      <c r="E140" s="2031">
        <v>281</v>
      </c>
      <c r="F140" s="2031">
        <v>315</v>
      </c>
      <c r="G140" s="2445">
        <f t="shared" si="9"/>
        <v>360</v>
      </c>
      <c r="H140" s="2445">
        <f t="shared" si="10"/>
        <v>450</v>
      </c>
    </row>
    <row r="141" spans="1:8">
      <c r="A141" s="2443" t="s">
        <v>8751</v>
      </c>
      <c r="B141" s="2446" t="s">
        <v>8752</v>
      </c>
      <c r="C141" s="2031">
        <v>133</v>
      </c>
      <c r="D141" s="2031">
        <v>170</v>
      </c>
      <c r="E141" s="2031">
        <v>91</v>
      </c>
      <c r="F141" s="2031">
        <v>120</v>
      </c>
      <c r="G141" s="2445">
        <f t="shared" si="9"/>
        <v>224</v>
      </c>
      <c r="H141" s="2445">
        <f t="shared" si="10"/>
        <v>290</v>
      </c>
    </row>
    <row r="142" spans="1:8">
      <c r="A142" s="2448" t="s">
        <v>8753</v>
      </c>
      <c r="B142" s="2446" t="s">
        <v>8754</v>
      </c>
      <c r="C142" s="2031">
        <v>130</v>
      </c>
      <c r="D142" s="2031">
        <v>170</v>
      </c>
      <c r="E142" s="2031">
        <v>92</v>
      </c>
      <c r="F142" s="2031">
        <v>120</v>
      </c>
      <c r="G142" s="2445">
        <f t="shared" si="9"/>
        <v>222</v>
      </c>
      <c r="H142" s="2445">
        <f t="shared" si="10"/>
        <v>290</v>
      </c>
    </row>
    <row r="143" spans="1:8" ht="22.5">
      <c r="A143" s="2443" t="s">
        <v>8755</v>
      </c>
      <c r="B143" s="2456" t="s">
        <v>8756</v>
      </c>
      <c r="C143" s="2031">
        <v>19974</v>
      </c>
      <c r="D143" s="2031">
        <v>32200</v>
      </c>
      <c r="E143" s="2031">
        <v>82972</v>
      </c>
      <c r="F143" s="2031">
        <v>81700</v>
      </c>
      <c r="G143" s="2445">
        <f t="shared" si="9"/>
        <v>102946</v>
      </c>
      <c r="H143" s="2445">
        <f t="shared" si="10"/>
        <v>113900</v>
      </c>
    </row>
    <row r="144" spans="1:8">
      <c r="A144" s="2448" t="s">
        <v>8757</v>
      </c>
      <c r="B144" s="2456" t="s">
        <v>8758</v>
      </c>
      <c r="C144" s="2031">
        <v>0</v>
      </c>
      <c r="D144" s="2031">
        <v>10</v>
      </c>
      <c r="E144" s="2031">
        <v>1</v>
      </c>
      <c r="F144" s="2031">
        <v>10</v>
      </c>
      <c r="G144" s="2445">
        <f t="shared" si="9"/>
        <v>1</v>
      </c>
      <c r="H144" s="2445">
        <f t="shared" si="10"/>
        <v>20</v>
      </c>
    </row>
    <row r="145" spans="1:8">
      <c r="A145" s="2443" t="s">
        <v>8759</v>
      </c>
      <c r="B145" s="2456" t="s">
        <v>8760</v>
      </c>
      <c r="C145" s="2031">
        <v>791</v>
      </c>
      <c r="D145" s="2031">
        <v>850</v>
      </c>
      <c r="E145" s="2031">
        <v>155</v>
      </c>
      <c r="F145" s="2031">
        <v>210</v>
      </c>
      <c r="G145" s="2445">
        <f t="shared" si="9"/>
        <v>946</v>
      </c>
      <c r="H145" s="2445">
        <f t="shared" si="10"/>
        <v>1060</v>
      </c>
    </row>
    <row r="146" spans="1:8">
      <c r="A146" s="2443" t="s">
        <v>8761</v>
      </c>
      <c r="B146" s="2456" t="s">
        <v>8762</v>
      </c>
      <c r="C146" s="2031">
        <v>5</v>
      </c>
      <c r="D146" s="2031">
        <v>10</v>
      </c>
      <c r="E146" s="2031">
        <v>12</v>
      </c>
      <c r="F146" s="2031">
        <v>20</v>
      </c>
      <c r="G146" s="2445">
        <f t="shared" si="9"/>
        <v>17</v>
      </c>
      <c r="H146" s="2445">
        <f t="shared" si="10"/>
        <v>30</v>
      </c>
    </row>
    <row r="147" spans="1:8">
      <c r="A147" s="2457" t="s">
        <v>8763</v>
      </c>
      <c r="B147" s="2456" t="s">
        <v>8764</v>
      </c>
      <c r="C147" s="2031">
        <v>13604</v>
      </c>
      <c r="D147" s="2031">
        <v>18600</v>
      </c>
      <c r="E147" s="2031">
        <v>38040</v>
      </c>
      <c r="F147" s="2031">
        <v>41000</v>
      </c>
      <c r="G147" s="2445">
        <f t="shared" si="9"/>
        <v>51644</v>
      </c>
      <c r="H147" s="2445">
        <f t="shared" si="10"/>
        <v>59600</v>
      </c>
    </row>
    <row r="148" spans="1:8">
      <c r="A148" s="2443" t="s">
        <v>8765</v>
      </c>
      <c r="B148" s="2456" t="s">
        <v>8766</v>
      </c>
      <c r="C148" s="2031">
        <v>37</v>
      </c>
      <c r="D148" s="2031">
        <v>40</v>
      </c>
      <c r="E148" s="2031">
        <v>14</v>
      </c>
      <c r="F148" s="2031">
        <v>30</v>
      </c>
      <c r="G148" s="2445">
        <f t="shared" si="9"/>
        <v>51</v>
      </c>
      <c r="H148" s="2445">
        <f t="shared" si="10"/>
        <v>70</v>
      </c>
    </row>
    <row r="149" spans="1:8" ht="22.5">
      <c r="A149" s="2443" t="s">
        <v>8767</v>
      </c>
      <c r="B149" s="2456" t="s">
        <v>8768</v>
      </c>
      <c r="C149" s="2031">
        <v>103</v>
      </c>
      <c r="D149" s="2031">
        <v>140</v>
      </c>
      <c r="E149" s="2031">
        <v>74</v>
      </c>
      <c r="F149" s="2031">
        <v>140</v>
      </c>
      <c r="G149" s="2445">
        <f t="shared" si="9"/>
        <v>177</v>
      </c>
      <c r="H149" s="2445">
        <f t="shared" si="10"/>
        <v>280</v>
      </c>
    </row>
    <row r="150" spans="1:8">
      <c r="A150" s="2443" t="s">
        <v>8769</v>
      </c>
      <c r="B150" s="2456" t="s">
        <v>8770</v>
      </c>
      <c r="C150" s="2031">
        <v>25</v>
      </c>
      <c r="D150" s="2031">
        <v>20</v>
      </c>
      <c r="E150" s="2031">
        <v>11</v>
      </c>
      <c r="F150" s="2031">
        <v>30</v>
      </c>
      <c r="G150" s="2445">
        <f t="shared" si="9"/>
        <v>36</v>
      </c>
      <c r="H150" s="2445">
        <f t="shared" si="10"/>
        <v>50</v>
      </c>
    </row>
    <row r="151" spans="1:8" ht="22.5">
      <c r="A151" s="2443" t="s">
        <v>8771</v>
      </c>
      <c r="B151" s="2456" t="s">
        <v>8772</v>
      </c>
      <c r="C151" s="2031">
        <v>47</v>
      </c>
      <c r="D151" s="2031">
        <v>60</v>
      </c>
      <c r="E151" s="2031">
        <v>18</v>
      </c>
      <c r="F151" s="2031">
        <v>30</v>
      </c>
      <c r="G151" s="2445">
        <f t="shared" si="9"/>
        <v>65</v>
      </c>
      <c r="H151" s="2445">
        <f t="shared" si="10"/>
        <v>90</v>
      </c>
    </row>
    <row r="152" spans="1:8">
      <c r="A152" s="2443" t="s">
        <v>8773</v>
      </c>
      <c r="B152" s="2456" t="s">
        <v>8774</v>
      </c>
      <c r="C152" s="2031">
        <v>26</v>
      </c>
      <c r="D152" s="2031">
        <v>30</v>
      </c>
      <c r="E152" s="2031">
        <v>15</v>
      </c>
      <c r="F152" s="2031">
        <v>20</v>
      </c>
      <c r="G152" s="2445">
        <f t="shared" si="9"/>
        <v>41</v>
      </c>
      <c r="H152" s="2445">
        <f t="shared" si="10"/>
        <v>50</v>
      </c>
    </row>
    <row r="153" spans="1:8">
      <c r="A153" s="2443" t="s">
        <v>8775</v>
      </c>
      <c r="B153" s="2456" t="s">
        <v>8776</v>
      </c>
      <c r="C153" s="2031">
        <v>18</v>
      </c>
      <c r="D153" s="2031">
        <v>20</v>
      </c>
      <c r="E153" s="2031">
        <v>11</v>
      </c>
      <c r="F153" s="2031">
        <v>20</v>
      </c>
      <c r="G153" s="2445">
        <f t="shared" si="9"/>
        <v>29</v>
      </c>
      <c r="H153" s="2445">
        <f t="shared" si="10"/>
        <v>40</v>
      </c>
    </row>
    <row r="154" spans="1:8" ht="22.5">
      <c r="A154" s="2443" t="s">
        <v>8777</v>
      </c>
      <c r="B154" s="2456" t="s">
        <v>8778</v>
      </c>
      <c r="C154" s="2031">
        <v>11</v>
      </c>
      <c r="D154" s="2031">
        <v>15</v>
      </c>
      <c r="E154" s="2031">
        <v>9</v>
      </c>
      <c r="F154" s="2031">
        <v>20</v>
      </c>
      <c r="G154" s="2445">
        <f t="shared" si="9"/>
        <v>20</v>
      </c>
      <c r="H154" s="2445">
        <f t="shared" si="10"/>
        <v>35</v>
      </c>
    </row>
    <row r="155" spans="1:8">
      <c r="A155" s="2443" t="s">
        <v>8779</v>
      </c>
      <c r="B155" s="2456" t="s">
        <v>8780</v>
      </c>
      <c r="C155" s="2031">
        <v>8</v>
      </c>
      <c r="D155" s="2031">
        <v>15</v>
      </c>
      <c r="E155" s="2031">
        <v>7</v>
      </c>
      <c r="F155" s="2031">
        <v>20</v>
      </c>
      <c r="G155" s="2445">
        <f t="shared" si="9"/>
        <v>15</v>
      </c>
      <c r="H155" s="2445">
        <f t="shared" si="10"/>
        <v>35</v>
      </c>
    </row>
    <row r="156" spans="1:8">
      <c r="A156" s="2448" t="s">
        <v>8781</v>
      </c>
      <c r="B156" s="2456" t="s">
        <v>8782</v>
      </c>
      <c r="C156" s="2031">
        <v>8</v>
      </c>
      <c r="D156" s="2031">
        <v>15</v>
      </c>
      <c r="E156" s="2031">
        <v>5</v>
      </c>
      <c r="F156" s="2031">
        <v>15</v>
      </c>
      <c r="G156" s="2445">
        <f t="shared" si="9"/>
        <v>13</v>
      </c>
      <c r="H156" s="2445">
        <f t="shared" si="10"/>
        <v>30</v>
      </c>
    </row>
    <row r="157" spans="1:8">
      <c r="A157" s="2443" t="s">
        <v>8783</v>
      </c>
      <c r="B157" s="2456" t="s">
        <v>8784</v>
      </c>
      <c r="C157" s="2031">
        <v>8216</v>
      </c>
      <c r="D157" s="2031">
        <v>13100</v>
      </c>
      <c r="E157" s="2031">
        <v>56284</v>
      </c>
      <c r="F157" s="2031">
        <v>60000</v>
      </c>
      <c r="G157" s="2445">
        <f t="shared" si="9"/>
        <v>64500</v>
      </c>
      <c r="H157" s="2445">
        <f t="shared" si="10"/>
        <v>73100</v>
      </c>
    </row>
    <row r="158" spans="1:8">
      <c r="A158" s="2443" t="s">
        <v>8785</v>
      </c>
      <c r="B158" s="2456" t="s">
        <v>8786</v>
      </c>
      <c r="C158" s="2031">
        <v>2</v>
      </c>
      <c r="D158" s="2031">
        <v>0</v>
      </c>
      <c r="E158" s="2031">
        <v>1</v>
      </c>
      <c r="F158" s="2031">
        <v>15</v>
      </c>
      <c r="G158" s="2445">
        <f t="shared" si="9"/>
        <v>3</v>
      </c>
      <c r="H158" s="2445">
        <f t="shared" si="10"/>
        <v>15</v>
      </c>
    </row>
    <row r="159" spans="1:8">
      <c r="A159" s="2443" t="s">
        <v>8787</v>
      </c>
      <c r="B159" s="2446" t="s">
        <v>8788</v>
      </c>
      <c r="C159" s="2031">
        <v>2706</v>
      </c>
      <c r="D159" s="2031">
        <v>3600</v>
      </c>
      <c r="E159" s="2031">
        <v>37</v>
      </c>
      <c r="F159" s="2031">
        <v>10</v>
      </c>
      <c r="G159" s="2445">
        <f t="shared" si="9"/>
        <v>2743</v>
      </c>
      <c r="H159" s="2445">
        <f t="shared" si="10"/>
        <v>3610</v>
      </c>
    </row>
    <row r="160" spans="1:8">
      <c r="A160" s="2448" t="s">
        <v>8789</v>
      </c>
      <c r="B160" s="2446" t="s">
        <v>8790</v>
      </c>
      <c r="C160" s="2031">
        <v>65</v>
      </c>
      <c r="D160" s="2031">
        <v>100</v>
      </c>
      <c r="E160" s="2031">
        <v>65</v>
      </c>
      <c r="F160" s="2031">
        <v>80</v>
      </c>
      <c r="G160" s="2445">
        <f t="shared" si="9"/>
        <v>130</v>
      </c>
      <c r="H160" s="2445">
        <f t="shared" si="10"/>
        <v>180</v>
      </c>
    </row>
    <row r="161" spans="1:8" ht="22.5">
      <c r="A161" s="2443" t="s">
        <v>8791</v>
      </c>
      <c r="B161" s="2456" t="s">
        <v>8792</v>
      </c>
      <c r="C161" s="2031">
        <v>85</v>
      </c>
      <c r="D161" s="2031">
        <v>150</v>
      </c>
      <c r="E161" s="2031">
        <v>39</v>
      </c>
      <c r="F161" s="2031">
        <v>100</v>
      </c>
      <c r="G161" s="2445">
        <f t="shared" si="9"/>
        <v>124</v>
      </c>
      <c r="H161" s="2445">
        <f t="shared" si="10"/>
        <v>250</v>
      </c>
    </row>
    <row r="162" spans="1:8">
      <c r="A162" s="2448" t="s">
        <v>8793</v>
      </c>
      <c r="B162" s="2456" t="s">
        <v>8794</v>
      </c>
      <c r="C162" s="2031">
        <v>43</v>
      </c>
      <c r="D162" s="2031">
        <v>110</v>
      </c>
      <c r="E162" s="2031">
        <v>146</v>
      </c>
      <c r="F162" s="2031">
        <v>300</v>
      </c>
      <c r="G162" s="2445">
        <f t="shared" si="9"/>
        <v>189</v>
      </c>
      <c r="H162" s="2445">
        <f t="shared" si="10"/>
        <v>410</v>
      </c>
    </row>
    <row r="163" spans="1:8">
      <c r="A163" s="2448" t="s">
        <v>8795</v>
      </c>
      <c r="B163" s="2456" t="s">
        <v>8796</v>
      </c>
      <c r="C163" s="2031">
        <v>6</v>
      </c>
      <c r="D163" s="2031">
        <v>2</v>
      </c>
      <c r="E163" s="2031">
        <v>0</v>
      </c>
      <c r="F163" s="2031">
        <v>2</v>
      </c>
      <c r="G163" s="2445">
        <f t="shared" si="9"/>
        <v>6</v>
      </c>
      <c r="H163" s="2445">
        <f t="shared" si="10"/>
        <v>4</v>
      </c>
    </row>
    <row r="164" spans="1:8">
      <c r="A164" s="2443" t="s">
        <v>8797</v>
      </c>
      <c r="B164" s="2456" t="s">
        <v>8798</v>
      </c>
      <c r="C164" s="2031">
        <v>11</v>
      </c>
      <c r="D164" s="2031">
        <v>10</v>
      </c>
      <c r="E164" s="2031">
        <v>6</v>
      </c>
      <c r="F164" s="2031">
        <v>20</v>
      </c>
      <c r="G164" s="2445">
        <f t="shared" si="9"/>
        <v>17</v>
      </c>
      <c r="H164" s="2445">
        <f t="shared" si="10"/>
        <v>30</v>
      </c>
    </row>
    <row r="165" spans="1:8">
      <c r="A165" s="2449" t="s">
        <v>8799</v>
      </c>
      <c r="B165" s="2456" t="s">
        <v>8800</v>
      </c>
      <c r="C165" s="2031">
        <v>0</v>
      </c>
      <c r="D165" s="2031">
        <v>10</v>
      </c>
      <c r="E165" s="2031">
        <v>0</v>
      </c>
      <c r="F165" s="2031">
        <v>10</v>
      </c>
      <c r="G165" s="2445">
        <f t="shared" si="9"/>
        <v>0</v>
      </c>
      <c r="H165" s="2445">
        <f t="shared" si="10"/>
        <v>20</v>
      </c>
    </row>
    <row r="166" spans="1:8">
      <c r="A166" s="2443" t="s">
        <v>8801</v>
      </c>
      <c r="B166" s="2456" t="s">
        <v>8802</v>
      </c>
      <c r="C166" s="2031">
        <v>787</v>
      </c>
      <c r="D166" s="2031">
        <v>850</v>
      </c>
      <c r="E166" s="2031">
        <v>72</v>
      </c>
      <c r="F166" s="2031">
        <v>200</v>
      </c>
      <c r="G166" s="2445">
        <f t="shared" si="9"/>
        <v>859</v>
      </c>
      <c r="H166" s="2445">
        <f t="shared" si="10"/>
        <v>1050</v>
      </c>
    </row>
    <row r="167" spans="1:8">
      <c r="A167" s="2443" t="s">
        <v>8803</v>
      </c>
      <c r="B167" s="2456" t="s">
        <v>8804</v>
      </c>
      <c r="C167" s="2031">
        <v>761</v>
      </c>
      <c r="D167" s="2031">
        <v>850</v>
      </c>
      <c r="E167" s="2031">
        <v>70</v>
      </c>
      <c r="F167" s="2031">
        <v>200</v>
      </c>
      <c r="G167" s="2445">
        <f t="shared" si="9"/>
        <v>831</v>
      </c>
      <c r="H167" s="2445">
        <f t="shared" si="10"/>
        <v>1050</v>
      </c>
    </row>
    <row r="168" spans="1:8" ht="22.5">
      <c r="A168" s="2443" t="s">
        <v>8805</v>
      </c>
      <c r="B168" s="2456" t="s">
        <v>8806</v>
      </c>
      <c r="C168" s="2031">
        <v>13606</v>
      </c>
      <c r="D168" s="2031">
        <v>27100</v>
      </c>
      <c r="E168" s="2031">
        <v>63075</v>
      </c>
      <c r="F168" s="2031">
        <v>58800</v>
      </c>
      <c r="G168" s="2445">
        <f t="shared" si="9"/>
        <v>76681</v>
      </c>
      <c r="H168" s="2445">
        <f t="shared" si="10"/>
        <v>85900</v>
      </c>
    </row>
    <row r="169" spans="1:8">
      <c r="A169" s="2443" t="s">
        <v>8807</v>
      </c>
      <c r="B169" s="2456" t="s">
        <v>8808</v>
      </c>
      <c r="C169" s="2031">
        <v>8363</v>
      </c>
      <c r="D169" s="2031">
        <v>5700</v>
      </c>
      <c r="E169" s="2031">
        <v>22293</v>
      </c>
      <c r="F169" s="2031">
        <v>27600</v>
      </c>
      <c r="G169" s="2445">
        <f t="shared" ref="G169:G200" si="11">C169+E169</f>
        <v>30656</v>
      </c>
      <c r="H169" s="2445">
        <f t="shared" ref="H169:H200" si="12">D169+F169</f>
        <v>33300</v>
      </c>
    </row>
    <row r="170" spans="1:8">
      <c r="A170" s="2443" t="s">
        <v>8809</v>
      </c>
      <c r="B170" s="2456" t="s">
        <v>8810</v>
      </c>
      <c r="C170" s="2031">
        <v>552</v>
      </c>
      <c r="D170" s="2031">
        <v>600</v>
      </c>
      <c r="E170" s="2031">
        <v>42</v>
      </c>
      <c r="F170" s="2031">
        <v>100</v>
      </c>
      <c r="G170" s="2445">
        <f t="shared" si="11"/>
        <v>594</v>
      </c>
      <c r="H170" s="2445">
        <f t="shared" si="12"/>
        <v>700</v>
      </c>
    </row>
    <row r="171" spans="1:8">
      <c r="A171" s="2448" t="s">
        <v>8811</v>
      </c>
      <c r="B171" s="2446" t="s">
        <v>8812</v>
      </c>
      <c r="C171" s="2031">
        <v>56</v>
      </c>
      <c r="D171" s="2031">
        <v>10</v>
      </c>
      <c r="E171" s="2031">
        <v>0</v>
      </c>
      <c r="F171" s="2031">
        <v>5</v>
      </c>
      <c r="G171" s="2445">
        <f t="shared" si="11"/>
        <v>56</v>
      </c>
      <c r="H171" s="2445">
        <f t="shared" si="12"/>
        <v>15</v>
      </c>
    </row>
    <row r="172" spans="1:8" ht="22.5">
      <c r="A172" s="2448" t="s">
        <v>8813</v>
      </c>
      <c r="B172" s="2446" t="s">
        <v>8814</v>
      </c>
      <c r="C172" s="2031">
        <v>23</v>
      </c>
      <c r="D172" s="2031">
        <v>50</v>
      </c>
      <c r="E172" s="2031">
        <v>30</v>
      </c>
      <c r="F172" s="2031">
        <v>30</v>
      </c>
      <c r="G172" s="2445">
        <f t="shared" si="11"/>
        <v>53</v>
      </c>
      <c r="H172" s="2445">
        <f t="shared" si="12"/>
        <v>80</v>
      </c>
    </row>
    <row r="173" spans="1:8">
      <c r="A173" s="2443" t="s">
        <v>8815</v>
      </c>
      <c r="B173" s="2456" t="s">
        <v>8816</v>
      </c>
      <c r="C173" s="2031">
        <v>1434</v>
      </c>
      <c r="D173" s="2031">
        <v>1000</v>
      </c>
      <c r="E173" s="2031">
        <v>212</v>
      </c>
      <c r="F173" s="2031">
        <v>250</v>
      </c>
      <c r="G173" s="2445">
        <f t="shared" si="11"/>
        <v>1646</v>
      </c>
      <c r="H173" s="2445">
        <f t="shared" si="12"/>
        <v>1250</v>
      </c>
    </row>
    <row r="174" spans="1:8">
      <c r="A174" s="2443" t="s">
        <v>8817</v>
      </c>
      <c r="B174" s="2456" t="s">
        <v>8818</v>
      </c>
      <c r="C174" s="2031">
        <v>72</v>
      </c>
      <c r="D174" s="2031">
        <v>150</v>
      </c>
      <c r="E174" s="2031">
        <v>29</v>
      </c>
      <c r="F174" s="2031">
        <v>100</v>
      </c>
      <c r="G174" s="2445">
        <f t="shared" si="11"/>
        <v>101</v>
      </c>
      <c r="H174" s="2445">
        <f t="shared" si="12"/>
        <v>250</v>
      </c>
    </row>
    <row r="175" spans="1:8">
      <c r="A175" s="2443" t="s">
        <v>8819</v>
      </c>
      <c r="B175" s="2456" t="s">
        <v>8820</v>
      </c>
      <c r="C175" s="2031">
        <v>1963</v>
      </c>
      <c r="D175" s="2031">
        <v>2000</v>
      </c>
      <c r="E175" s="2031">
        <v>5120</v>
      </c>
      <c r="F175" s="2031">
        <v>6000</v>
      </c>
      <c r="G175" s="2445">
        <f t="shared" si="11"/>
        <v>7083</v>
      </c>
      <c r="H175" s="2445">
        <f t="shared" si="12"/>
        <v>8000</v>
      </c>
    </row>
    <row r="176" spans="1:8">
      <c r="A176" s="2443" t="s">
        <v>8821</v>
      </c>
      <c r="B176" s="2456" t="s">
        <v>8822</v>
      </c>
      <c r="C176" s="2031">
        <v>90</v>
      </c>
      <c r="D176" s="2031">
        <v>110</v>
      </c>
      <c r="E176" s="2031">
        <v>23</v>
      </c>
      <c r="F176" s="2031">
        <v>40</v>
      </c>
      <c r="G176" s="2445">
        <f t="shared" si="11"/>
        <v>113</v>
      </c>
      <c r="H176" s="2445">
        <f t="shared" si="12"/>
        <v>150</v>
      </c>
    </row>
    <row r="177" spans="1:8" ht="22.5">
      <c r="A177" s="2443" t="s">
        <v>8823</v>
      </c>
      <c r="B177" s="2456" t="s">
        <v>8824</v>
      </c>
      <c r="C177" s="2031">
        <v>6</v>
      </c>
      <c r="D177" s="2031">
        <v>120</v>
      </c>
      <c r="E177" s="2031">
        <v>1</v>
      </c>
      <c r="F177" s="2031">
        <v>40</v>
      </c>
      <c r="G177" s="2445">
        <f t="shared" si="11"/>
        <v>7</v>
      </c>
      <c r="H177" s="2445">
        <f t="shared" si="12"/>
        <v>160</v>
      </c>
    </row>
    <row r="178" spans="1:8">
      <c r="A178" s="2443" t="s">
        <v>8825</v>
      </c>
      <c r="B178" s="2446" t="s">
        <v>8826</v>
      </c>
      <c r="C178" s="2031">
        <v>37</v>
      </c>
      <c r="D178" s="2031">
        <v>36</v>
      </c>
      <c r="E178" s="2031">
        <v>107</v>
      </c>
      <c r="F178" s="2031">
        <v>84</v>
      </c>
      <c r="G178" s="2445">
        <f t="shared" si="11"/>
        <v>144</v>
      </c>
      <c r="H178" s="2445">
        <f t="shared" si="12"/>
        <v>120</v>
      </c>
    </row>
    <row r="179" spans="1:8">
      <c r="A179" s="2443" t="s">
        <v>8827</v>
      </c>
      <c r="B179" s="2446" t="s">
        <v>8828</v>
      </c>
      <c r="C179" s="2031">
        <v>332</v>
      </c>
      <c r="D179" s="2031">
        <v>390</v>
      </c>
      <c r="E179" s="2031">
        <v>210</v>
      </c>
      <c r="F179" s="2031">
        <v>250</v>
      </c>
      <c r="G179" s="2445">
        <f t="shared" si="11"/>
        <v>542</v>
      </c>
      <c r="H179" s="2445">
        <f t="shared" si="12"/>
        <v>640</v>
      </c>
    </row>
    <row r="180" spans="1:8">
      <c r="A180" s="2443" t="s">
        <v>8829</v>
      </c>
      <c r="B180" s="2453" t="s">
        <v>8830</v>
      </c>
      <c r="C180" s="2031">
        <v>323</v>
      </c>
      <c r="D180" s="2031">
        <v>450</v>
      </c>
      <c r="E180" s="2031">
        <v>1072</v>
      </c>
      <c r="F180" s="2031">
        <v>1550</v>
      </c>
      <c r="G180" s="2445">
        <f t="shared" si="11"/>
        <v>1395</v>
      </c>
      <c r="H180" s="2445">
        <f t="shared" si="12"/>
        <v>2000</v>
      </c>
    </row>
    <row r="181" spans="1:8" ht="22.5">
      <c r="A181" s="2448" t="s">
        <v>8831</v>
      </c>
      <c r="B181" s="2446" t="s">
        <v>8832</v>
      </c>
      <c r="C181" s="2031">
        <v>38</v>
      </c>
      <c r="D181" s="2031">
        <v>90</v>
      </c>
      <c r="E181" s="2031">
        <v>116</v>
      </c>
      <c r="F181" s="2031">
        <v>180</v>
      </c>
      <c r="G181" s="2445">
        <f t="shared" si="11"/>
        <v>154</v>
      </c>
      <c r="H181" s="2445">
        <f t="shared" si="12"/>
        <v>270</v>
      </c>
    </row>
    <row r="182" spans="1:8" ht="33.75">
      <c r="A182" s="2450" t="s">
        <v>8833</v>
      </c>
      <c r="B182" s="2454" t="s">
        <v>8834</v>
      </c>
      <c r="C182" s="2031">
        <v>2360</v>
      </c>
      <c r="D182" s="2031">
        <v>2100</v>
      </c>
      <c r="E182" s="2031">
        <v>854</v>
      </c>
      <c r="F182" s="2031">
        <v>750</v>
      </c>
      <c r="G182" s="2445">
        <f t="shared" si="11"/>
        <v>3214</v>
      </c>
      <c r="H182" s="2445">
        <f t="shared" si="12"/>
        <v>2850</v>
      </c>
    </row>
    <row r="183" spans="1:8" ht="22.5">
      <c r="A183" s="2450" t="s">
        <v>8835</v>
      </c>
      <c r="B183" s="2454" t="s">
        <v>8836</v>
      </c>
      <c r="C183" s="2031">
        <v>2643</v>
      </c>
      <c r="D183" s="2031">
        <v>2300</v>
      </c>
      <c r="E183" s="2031">
        <v>280</v>
      </c>
      <c r="F183" s="2031">
        <v>320</v>
      </c>
      <c r="G183" s="2445">
        <f t="shared" si="11"/>
        <v>2923</v>
      </c>
      <c r="H183" s="2445">
        <f t="shared" si="12"/>
        <v>2620</v>
      </c>
    </row>
    <row r="184" spans="1:8" ht="33.75">
      <c r="A184" s="2450" t="s">
        <v>8837</v>
      </c>
      <c r="B184" s="2454" t="s">
        <v>8838</v>
      </c>
      <c r="C184" s="2031">
        <v>1510</v>
      </c>
      <c r="D184" s="2031">
        <v>1500</v>
      </c>
      <c r="E184" s="2031">
        <v>889</v>
      </c>
      <c r="F184" s="2031">
        <v>750</v>
      </c>
      <c r="G184" s="2445">
        <f t="shared" si="11"/>
        <v>2399</v>
      </c>
      <c r="H184" s="2445">
        <f t="shared" si="12"/>
        <v>2250</v>
      </c>
    </row>
    <row r="185" spans="1:8" ht="22.5">
      <c r="A185" s="2450" t="s">
        <v>8839</v>
      </c>
      <c r="B185" s="2454" t="s">
        <v>8840</v>
      </c>
      <c r="C185" s="2031">
        <v>1973</v>
      </c>
      <c r="D185" s="2031">
        <v>1800</v>
      </c>
      <c r="E185" s="2031">
        <v>411</v>
      </c>
      <c r="F185" s="2031">
        <v>600</v>
      </c>
      <c r="G185" s="2445">
        <f t="shared" si="11"/>
        <v>2384</v>
      </c>
      <c r="H185" s="2445">
        <f t="shared" si="12"/>
        <v>2400</v>
      </c>
    </row>
    <row r="186" spans="1:8" ht="22.5">
      <c r="A186" s="2450" t="s">
        <v>8841</v>
      </c>
      <c r="B186" s="2454" t="s">
        <v>8842</v>
      </c>
      <c r="C186" s="2031">
        <v>1973</v>
      </c>
      <c r="D186" s="2031">
        <v>1800</v>
      </c>
      <c r="E186" s="2031">
        <v>412</v>
      </c>
      <c r="F186" s="2031">
        <v>600</v>
      </c>
      <c r="G186" s="2445">
        <f t="shared" si="11"/>
        <v>2385</v>
      </c>
      <c r="H186" s="2445">
        <f t="shared" si="12"/>
        <v>2400</v>
      </c>
    </row>
    <row r="187" spans="1:8" ht="22.5">
      <c r="A187" s="2450" t="s">
        <v>8843</v>
      </c>
      <c r="B187" s="2454" t="s">
        <v>8844</v>
      </c>
      <c r="C187" s="2031">
        <v>1823</v>
      </c>
      <c r="D187" s="2031">
        <v>1750</v>
      </c>
      <c r="E187" s="2031">
        <v>200</v>
      </c>
      <c r="F187" s="2031">
        <v>250</v>
      </c>
      <c r="G187" s="2445">
        <f t="shared" si="11"/>
        <v>2023</v>
      </c>
      <c r="H187" s="2445">
        <f t="shared" si="12"/>
        <v>2000</v>
      </c>
    </row>
    <row r="188" spans="1:8" ht="22.5">
      <c r="A188" s="2450" t="s">
        <v>8845</v>
      </c>
      <c r="B188" s="2454" t="s">
        <v>8846</v>
      </c>
      <c r="C188" s="2031">
        <v>1086</v>
      </c>
      <c r="D188" s="2031">
        <v>1000</v>
      </c>
      <c r="E188" s="2031">
        <v>101</v>
      </c>
      <c r="F188" s="2031">
        <v>200</v>
      </c>
      <c r="G188" s="2445">
        <f t="shared" si="11"/>
        <v>1187</v>
      </c>
      <c r="H188" s="2445">
        <f t="shared" si="12"/>
        <v>1200</v>
      </c>
    </row>
    <row r="189" spans="1:8" ht="22.5">
      <c r="A189" s="2449" t="s">
        <v>8847</v>
      </c>
      <c r="B189" s="2459" t="s">
        <v>8848</v>
      </c>
      <c r="C189" s="2031">
        <v>647</v>
      </c>
      <c r="D189" s="2031">
        <v>700</v>
      </c>
      <c r="E189" s="2031">
        <v>60</v>
      </c>
      <c r="F189" s="2031">
        <v>100</v>
      </c>
      <c r="G189" s="2445">
        <f t="shared" si="11"/>
        <v>707</v>
      </c>
      <c r="H189" s="2445">
        <f t="shared" si="12"/>
        <v>800</v>
      </c>
    </row>
    <row r="190" spans="1:8" ht="22.5">
      <c r="A190" s="2450" t="s">
        <v>8849</v>
      </c>
      <c r="B190" s="2454" t="s">
        <v>8850</v>
      </c>
      <c r="C190" s="2031">
        <v>48</v>
      </c>
      <c r="D190" s="2031">
        <v>50</v>
      </c>
      <c r="E190" s="2031">
        <v>60</v>
      </c>
      <c r="F190" s="2031">
        <v>70</v>
      </c>
      <c r="G190" s="2445">
        <f t="shared" si="11"/>
        <v>108</v>
      </c>
      <c r="H190" s="2445">
        <f t="shared" si="12"/>
        <v>120</v>
      </c>
    </row>
    <row r="191" spans="1:8">
      <c r="A191" s="2450" t="s">
        <v>8851</v>
      </c>
      <c r="B191" s="2454" t="s">
        <v>8852</v>
      </c>
      <c r="C191" s="2031">
        <v>1984</v>
      </c>
      <c r="D191" s="2031">
        <v>1900</v>
      </c>
      <c r="E191" s="2031">
        <v>400</v>
      </c>
      <c r="F191" s="2031">
        <v>500</v>
      </c>
      <c r="G191" s="2445">
        <f t="shared" si="11"/>
        <v>2384</v>
      </c>
      <c r="H191" s="2445">
        <f t="shared" si="12"/>
        <v>2400</v>
      </c>
    </row>
    <row r="192" spans="1:8">
      <c r="A192" s="2450" t="s">
        <v>8853</v>
      </c>
      <c r="B192" s="2454" t="s">
        <v>8854</v>
      </c>
      <c r="C192" s="2031">
        <v>1987</v>
      </c>
      <c r="D192" s="2031">
        <v>1900</v>
      </c>
      <c r="E192" s="2031">
        <v>400</v>
      </c>
      <c r="F192" s="2031">
        <v>500</v>
      </c>
      <c r="G192" s="2445">
        <f t="shared" si="11"/>
        <v>2387</v>
      </c>
      <c r="H192" s="2445">
        <f t="shared" si="12"/>
        <v>2400</v>
      </c>
    </row>
    <row r="193" spans="1:8" ht="22.5">
      <c r="A193" s="2450" t="s">
        <v>8855</v>
      </c>
      <c r="B193" s="2454" t="s">
        <v>8856</v>
      </c>
      <c r="C193" s="2031">
        <v>116</v>
      </c>
      <c r="D193" s="2031">
        <v>100</v>
      </c>
      <c r="E193" s="2031">
        <v>47</v>
      </c>
      <c r="F193" s="2031">
        <v>60</v>
      </c>
      <c r="G193" s="2445">
        <f t="shared" si="11"/>
        <v>163</v>
      </c>
      <c r="H193" s="2445">
        <f t="shared" si="12"/>
        <v>160</v>
      </c>
    </row>
    <row r="194" spans="1:8">
      <c r="A194" s="2450" t="s">
        <v>8857</v>
      </c>
      <c r="B194" s="2454" t="s">
        <v>8858</v>
      </c>
      <c r="C194" s="2031">
        <v>116</v>
      </c>
      <c r="D194" s="2031">
        <v>100</v>
      </c>
      <c r="E194" s="2031">
        <v>46</v>
      </c>
      <c r="F194" s="2031">
        <v>60</v>
      </c>
      <c r="G194" s="2445">
        <f t="shared" si="11"/>
        <v>162</v>
      </c>
      <c r="H194" s="2445">
        <f t="shared" si="12"/>
        <v>160</v>
      </c>
    </row>
    <row r="195" spans="1:8" ht="22.5">
      <c r="A195" s="2448" t="s">
        <v>8859</v>
      </c>
      <c r="B195" s="2447" t="s">
        <v>8860</v>
      </c>
      <c r="C195" s="2031">
        <v>868</v>
      </c>
      <c r="D195" s="2031">
        <v>1000</v>
      </c>
      <c r="E195" s="2031">
        <v>37</v>
      </c>
      <c r="F195" s="2031">
        <v>50</v>
      </c>
      <c r="G195" s="2445">
        <f t="shared" si="11"/>
        <v>905</v>
      </c>
      <c r="H195" s="2445">
        <f t="shared" si="12"/>
        <v>1050</v>
      </c>
    </row>
    <row r="196" spans="1:8">
      <c r="A196" s="2449" t="s">
        <v>8861</v>
      </c>
      <c r="B196" s="2447" t="s">
        <v>8862</v>
      </c>
      <c r="C196" s="2031">
        <v>10672</v>
      </c>
      <c r="D196" s="2031">
        <v>12000</v>
      </c>
      <c r="E196" s="2031">
        <v>645</v>
      </c>
      <c r="F196" s="2031">
        <v>700</v>
      </c>
      <c r="G196" s="2445">
        <f t="shared" si="11"/>
        <v>11317</v>
      </c>
      <c r="H196" s="2445">
        <f t="shared" si="12"/>
        <v>12700</v>
      </c>
    </row>
    <row r="197" spans="1:8">
      <c r="A197" s="2450" t="s">
        <v>8863</v>
      </c>
      <c r="B197" s="2458" t="s">
        <v>8864</v>
      </c>
      <c r="C197" s="2031">
        <v>1768</v>
      </c>
      <c r="D197" s="2031">
        <v>1896</v>
      </c>
      <c r="E197" s="2031">
        <v>142</v>
      </c>
      <c r="F197" s="2031">
        <v>181</v>
      </c>
      <c r="G197" s="2445">
        <f t="shared" si="11"/>
        <v>1910</v>
      </c>
      <c r="H197" s="2445">
        <f t="shared" si="12"/>
        <v>2077</v>
      </c>
    </row>
    <row r="198" spans="1:8" ht="22.5">
      <c r="A198" s="2033" t="s">
        <v>8865</v>
      </c>
      <c r="B198" s="2034" t="s">
        <v>8866</v>
      </c>
      <c r="C198" s="2031">
        <v>13</v>
      </c>
      <c r="D198" s="2031">
        <v>10</v>
      </c>
      <c r="E198" s="2031">
        <v>102</v>
      </c>
      <c r="F198" s="2031">
        <v>120</v>
      </c>
      <c r="G198" s="2445">
        <f t="shared" si="11"/>
        <v>115</v>
      </c>
      <c r="H198" s="2445">
        <f t="shared" si="12"/>
        <v>130</v>
      </c>
    </row>
    <row r="199" spans="1:8" ht="22.5">
      <c r="A199" s="2462" t="s">
        <v>8867</v>
      </c>
      <c r="B199" s="2463" t="s">
        <v>8868</v>
      </c>
      <c r="C199" s="2031">
        <v>89</v>
      </c>
      <c r="D199" s="2031">
        <v>100</v>
      </c>
      <c r="E199" s="2031">
        <v>828</v>
      </c>
      <c r="F199" s="2031">
        <v>700</v>
      </c>
      <c r="G199" s="2445">
        <f t="shared" si="11"/>
        <v>917</v>
      </c>
      <c r="H199" s="2445">
        <f t="shared" si="12"/>
        <v>800</v>
      </c>
    </row>
    <row r="200" spans="1:8">
      <c r="A200" s="2448" t="s">
        <v>8869</v>
      </c>
      <c r="B200" s="2456" t="s">
        <v>8870</v>
      </c>
      <c r="C200" s="2031">
        <v>0</v>
      </c>
      <c r="D200" s="2031">
        <v>30</v>
      </c>
      <c r="E200" s="2031">
        <v>0</v>
      </c>
      <c r="F200" s="2031">
        <v>20</v>
      </c>
      <c r="G200" s="2445">
        <f t="shared" si="11"/>
        <v>0</v>
      </c>
      <c r="H200" s="2445">
        <f t="shared" si="12"/>
        <v>50</v>
      </c>
    </row>
    <row r="201" spans="1:8">
      <c r="A201" s="2464" t="s">
        <v>8486</v>
      </c>
      <c r="B201" s="2465"/>
      <c r="C201" s="2031"/>
      <c r="D201" s="2031"/>
      <c r="E201" s="2031"/>
      <c r="F201" s="2031"/>
      <c r="G201" s="2031"/>
      <c r="H201" s="2031"/>
    </row>
    <row r="202" spans="1:8">
      <c r="A202" s="2464" t="s">
        <v>8487</v>
      </c>
      <c r="B202" s="2465"/>
      <c r="C202" s="2035"/>
      <c r="D202" s="2036"/>
      <c r="E202" s="2031"/>
      <c r="F202" s="2036"/>
      <c r="G202" s="2035"/>
      <c r="H202" s="2036"/>
    </row>
    <row r="203" spans="1:8">
      <c r="A203" s="3630" t="s">
        <v>8871</v>
      </c>
      <c r="B203" s="3631"/>
      <c r="C203" s="2442">
        <f>SUM(C204:C298)</f>
        <v>55452</v>
      </c>
      <c r="D203" s="2442">
        <f t="shared" ref="D203:H203" si="13">SUM(D204:D298)</f>
        <v>52165</v>
      </c>
      <c r="E203" s="2442">
        <f t="shared" si="13"/>
        <v>129829</v>
      </c>
      <c r="F203" s="2442">
        <f t="shared" si="13"/>
        <v>236592</v>
      </c>
      <c r="G203" s="2442">
        <f t="shared" si="13"/>
        <v>185281</v>
      </c>
      <c r="H203" s="2442">
        <f t="shared" si="13"/>
        <v>288757</v>
      </c>
    </row>
    <row r="204" spans="1:8">
      <c r="A204" s="2448" t="s">
        <v>8872</v>
      </c>
      <c r="B204" s="2444" t="s">
        <v>8873</v>
      </c>
      <c r="C204" s="2031">
        <v>41</v>
      </c>
      <c r="D204" s="2031">
        <v>71</v>
      </c>
      <c r="E204" s="2031">
        <v>14</v>
      </c>
      <c r="F204" s="2031">
        <v>25</v>
      </c>
      <c r="G204" s="2445">
        <f t="shared" ref="G204:G235" si="14">C204+E204</f>
        <v>55</v>
      </c>
      <c r="H204" s="2445">
        <f t="shared" ref="H204:H235" si="15">D204+F204</f>
        <v>96</v>
      </c>
    </row>
    <row r="205" spans="1:8" ht="22.5">
      <c r="A205" s="2449" t="s">
        <v>8874</v>
      </c>
      <c r="B205" s="2456" t="s">
        <v>8875</v>
      </c>
      <c r="C205" s="2031">
        <v>775</v>
      </c>
      <c r="D205" s="2031">
        <v>631</v>
      </c>
      <c r="E205" s="2031">
        <v>1478</v>
      </c>
      <c r="F205" s="2031">
        <v>1960</v>
      </c>
      <c r="G205" s="2445">
        <f t="shared" si="14"/>
        <v>2253</v>
      </c>
      <c r="H205" s="2445">
        <f t="shared" si="15"/>
        <v>2591</v>
      </c>
    </row>
    <row r="206" spans="1:8" ht="22.5">
      <c r="A206" s="2449" t="s">
        <v>8876</v>
      </c>
      <c r="B206" s="2456" t="s">
        <v>8877</v>
      </c>
      <c r="C206" s="2031">
        <v>632</v>
      </c>
      <c r="D206" s="2031">
        <v>491</v>
      </c>
      <c r="E206" s="2031">
        <v>1344</v>
      </c>
      <c r="F206" s="2031">
        <v>1653</v>
      </c>
      <c r="G206" s="2445">
        <f t="shared" si="14"/>
        <v>1976</v>
      </c>
      <c r="H206" s="2445">
        <f t="shared" si="15"/>
        <v>2144</v>
      </c>
    </row>
    <row r="207" spans="1:8" ht="22.5">
      <c r="A207" s="2449" t="s">
        <v>8878</v>
      </c>
      <c r="B207" s="2456" t="s">
        <v>8879</v>
      </c>
      <c r="C207" s="2031">
        <v>830</v>
      </c>
      <c r="D207" s="2031">
        <v>672</v>
      </c>
      <c r="E207" s="2031">
        <v>1639</v>
      </c>
      <c r="F207" s="2031">
        <v>1983</v>
      </c>
      <c r="G207" s="2445">
        <f t="shared" si="14"/>
        <v>2469</v>
      </c>
      <c r="H207" s="2445">
        <f t="shared" si="15"/>
        <v>2655</v>
      </c>
    </row>
    <row r="208" spans="1:8" ht="45">
      <c r="A208" s="2449" t="s">
        <v>8880</v>
      </c>
      <c r="B208" s="2456" t="s">
        <v>8881</v>
      </c>
      <c r="C208" s="2031">
        <v>304</v>
      </c>
      <c r="D208" s="2031">
        <v>539</v>
      </c>
      <c r="E208" s="2031">
        <v>1035</v>
      </c>
      <c r="F208" s="2031">
        <v>2440</v>
      </c>
      <c r="G208" s="2445">
        <f t="shared" si="14"/>
        <v>1339</v>
      </c>
      <c r="H208" s="2445">
        <f t="shared" si="15"/>
        <v>2979</v>
      </c>
    </row>
    <row r="209" spans="1:8" ht="45">
      <c r="A209" s="2448" t="s">
        <v>8882</v>
      </c>
      <c r="B209" s="2456" t="s">
        <v>8883</v>
      </c>
      <c r="C209" s="2031">
        <v>551</v>
      </c>
      <c r="D209" s="2031">
        <v>529</v>
      </c>
      <c r="E209" s="2031">
        <v>1510</v>
      </c>
      <c r="F209" s="2031">
        <v>2411</v>
      </c>
      <c r="G209" s="2445">
        <f t="shared" si="14"/>
        <v>2061</v>
      </c>
      <c r="H209" s="2445">
        <f t="shared" si="15"/>
        <v>2940</v>
      </c>
    </row>
    <row r="210" spans="1:8" ht="22.5">
      <c r="A210" s="2449" t="s">
        <v>8884</v>
      </c>
      <c r="B210" s="2456" t="s">
        <v>8885</v>
      </c>
      <c r="C210" s="2031">
        <v>690</v>
      </c>
      <c r="D210" s="2031">
        <v>650</v>
      </c>
      <c r="E210" s="2031">
        <v>148</v>
      </c>
      <c r="F210" s="2031">
        <v>223</v>
      </c>
      <c r="G210" s="2445">
        <f t="shared" si="14"/>
        <v>838</v>
      </c>
      <c r="H210" s="2445">
        <f t="shared" si="15"/>
        <v>873</v>
      </c>
    </row>
    <row r="211" spans="1:8" ht="22.5">
      <c r="A211" s="2448" t="s">
        <v>8886</v>
      </c>
      <c r="B211" s="2456" t="s">
        <v>8887</v>
      </c>
      <c r="C211" s="2031">
        <v>223</v>
      </c>
      <c r="D211" s="2031">
        <v>175</v>
      </c>
      <c r="E211" s="2031">
        <v>139</v>
      </c>
      <c r="F211" s="2031">
        <v>180</v>
      </c>
      <c r="G211" s="2445">
        <f t="shared" si="14"/>
        <v>362</v>
      </c>
      <c r="H211" s="2445">
        <f t="shared" si="15"/>
        <v>355</v>
      </c>
    </row>
    <row r="212" spans="1:8">
      <c r="A212" s="2449" t="s">
        <v>8888</v>
      </c>
      <c r="B212" s="2456" t="s">
        <v>8889</v>
      </c>
      <c r="C212" s="2031">
        <v>177</v>
      </c>
      <c r="D212" s="2031">
        <v>121</v>
      </c>
      <c r="E212" s="2031">
        <v>311</v>
      </c>
      <c r="F212" s="2031">
        <v>332</v>
      </c>
      <c r="G212" s="2445">
        <f t="shared" si="14"/>
        <v>488</v>
      </c>
      <c r="H212" s="2445">
        <f t="shared" si="15"/>
        <v>453</v>
      </c>
    </row>
    <row r="213" spans="1:8" ht="22.5">
      <c r="A213" s="2448" t="s">
        <v>8890</v>
      </c>
      <c r="B213" s="2446" t="s">
        <v>8891</v>
      </c>
      <c r="C213" s="2031">
        <v>6192</v>
      </c>
      <c r="D213" s="2031">
        <v>7000</v>
      </c>
      <c r="E213" s="2031">
        <v>16403</v>
      </c>
      <c r="F213" s="2031">
        <v>15000</v>
      </c>
      <c r="G213" s="2445">
        <f t="shared" si="14"/>
        <v>22595</v>
      </c>
      <c r="H213" s="2445">
        <f t="shared" si="15"/>
        <v>22000</v>
      </c>
    </row>
    <row r="214" spans="1:8">
      <c r="A214" s="2448" t="s">
        <v>8892</v>
      </c>
      <c r="B214" s="2446" t="s">
        <v>8893</v>
      </c>
      <c r="C214" s="2031">
        <v>10419</v>
      </c>
      <c r="D214" s="2031">
        <v>7863</v>
      </c>
      <c r="E214" s="2031">
        <v>22955</v>
      </c>
      <c r="F214" s="2031">
        <v>27960</v>
      </c>
      <c r="G214" s="2445">
        <f t="shared" si="14"/>
        <v>33374</v>
      </c>
      <c r="H214" s="2445">
        <f t="shared" si="15"/>
        <v>35823</v>
      </c>
    </row>
    <row r="215" spans="1:8" ht="22.5">
      <c r="A215" s="2449" t="s">
        <v>8894</v>
      </c>
      <c r="B215" s="2458" t="s">
        <v>8895</v>
      </c>
      <c r="C215" s="2031">
        <v>694</v>
      </c>
      <c r="D215" s="2031">
        <v>800</v>
      </c>
      <c r="E215" s="2031">
        <v>45</v>
      </c>
      <c r="F215" s="2031">
        <v>0</v>
      </c>
      <c r="G215" s="2445">
        <f t="shared" si="14"/>
        <v>739</v>
      </c>
      <c r="H215" s="2445">
        <f t="shared" si="15"/>
        <v>800</v>
      </c>
    </row>
    <row r="216" spans="1:8" ht="22.5">
      <c r="A216" s="2448" t="s">
        <v>8896</v>
      </c>
      <c r="B216" s="2446" t="s">
        <v>8897</v>
      </c>
      <c r="C216" s="2031">
        <v>10432</v>
      </c>
      <c r="D216" s="2031">
        <v>7863</v>
      </c>
      <c r="E216" s="2031">
        <v>23045</v>
      </c>
      <c r="F216" s="2031">
        <v>27960</v>
      </c>
      <c r="G216" s="2445">
        <f t="shared" si="14"/>
        <v>33477</v>
      </c>
      <c r="H216" s="2445">
        <f t="shared" si="15"/>
        <v>35823</v>
      </c>
    </row>
    <row r="217" spans="1:8" ht="22.5">
      <c r="A217" s="2449" t="s">
        <v>8898</v>
      </c>
      <c r="B217" s="2446" t="s">
        <v>8899</v>
      </c>
      <c r="C217" s="2031">
        <v>1068</v>
      </c>
      <c r="D217" s="2031">
        <v>1200</v>
      </c>
      <c r="E217" s="2031">
        <v>175</v>
      </c>
      <c r="F217" s="2031">
        <v>200</v>
      </c>
      <c r="G217" s="2445">
        <f t="shared" si="14"/>
        <v>1243</v>
      </c>
      <c r="H217" s="2445">
        <f t="shared" si="15"/>
        <v>1400</v>
      </c>
    </row>
    <row r="218" spans="1:8" ht="22.5">
      <c r="A218" s="2448" t="s">
        <v>8900</v>
      </c>
      <c r="B218" s="2466" t="s">
        <v>8901</v>
      </c>
      <c r="C218" s="2031">
        <v>9590</v>
      </c>
      <c r="D218" s="2031">
        <v>10000</v>
      </c>
      <c r="E218" s="2031">
        <v>30454</v>
      </c>
      <c r="F218" s="2031">
        <v>20000</v>
      </c>
      <c r="G218" s="2445">
        <f t="shared" si="14"/>
        <v>40044</v>
      </c>
      <c r="H218" s="2445">
        <f t="shared" si="15"/>
        <v>30000</v>
      </c>
    </row>
    <row r="219" spans="1:8">
      <c r="A219" s="2448" t="s">
        <v>8902</v>
      </c>
      <c r="B219" s="2467" t="s">
        <v>8903</v>
      </c>
      <c r="C219" s="2031">
        <v>9112</v>
      </c>
      <c r="D219" s="2031">
        <v>10000</v>
      </c>
      <c r="E219" s="2031">
        <v>29060</v>
      </c>
      <c r="F219" s="2031">
        <v>20000</v>
      </c>
      <c r="G219" s="2445">
        <f t="shared" si="14"/>
        <v>38172</v>
      </c>
      <c r="H219" s="2445">
        <f t="shared" si="15"/>
        <v>30000</v>
      </c>
    </row>
    <row r="220" spans="1:8" ht="22.5">
      <c r="A220" s="2468" t="s">
        <v>8904</v>
      </c>
      <c r="B220" s="2446" t="s">
        <v>8905</v>
      </c>
      <c r="C220" s="2031">
        <v>440</v>
      </c>
      <c r="D220" s="2031">
        <v>423</v>
      </c>
      <c r="E220" s="2031">
        <v>0</v>
      </c>
      <c r="F220" s="2031">
        <v>5</v>
      </c>
      <c r="G220" s="2445">
        <f t="shared" si="14"/>
        <v>440</v>
      </c>
      <c r="H220" s="2445">
        <f t="shared" si="15"/>
        <v>428</v>
      </c>
    </row>
    <row r="221" spans="1:8">
      <c r="A221" s="2469" t="s">
        <v>8906</v>
      </c>
      <c r="B221" s="2470" t="s">
        <v>8907</v>
      </c>
      <c r="C221" s="2031">
        <v>0</v>
      </c>
      <c r="D221" s="2031">
        <v>1</v>
      </c>
      <c r="E221" s="2031">
        <v>0</v>
      </c>
      <c r="F221" s="2031">
        <v>1</v>
      </c>
      <c r="G221" s="2445">
        <f t="shared" si="14"/>
        <v>0</v>
      </c>
      <c r="H221" s="2445">
        <f t="shared" si="15"/>
        <v>2</v>
      </c>
    </row>
    <row r="222" spans="1:8">
      <c r="A222" s="2469" t="s">
        <v>8908</v>
      </c>
      <c r="B222" s="2456" t="s">
        <v>8909</v>
      </c>
      <c r="C222" s="2031">
        <v>0</v>
      </c>
      <c r="D222" s="2031">
        <v>0</v>
      </c>
      <c r="E222" s="2031">
        <v>0</v>
      </c>
      <c r="F222" s="2031">
        <v>5</v>
      </c>
      <c r="G222" s="2445">
        <f t="shared" si="14"/>
        <v>0</v>
      </c>
      <c r="H222" s="2445">
        <f t="shared" si="15"/>
        <v>5</v>
      </c>
    </row>
    <row r="223" spans="1:8">
      <c r="A223" s="2469" t="s">
        <v>8910</v>
      </c>
      <c r="B223" s="2456" t="s">
        <v>8911</v>
      </c>
      <c r="C223" s="2031">
        <v>170</v>
      </c>
      <c r="D223" s="2031">
        <v>166</v>
      </c>
      <c r="E223" s="2031">
        <v>15</v>
      </c>
      <c r="F223" s="2031">
        <v>15</v>
      </c>
      <c r="G223" s="2445">
        <f t="shared" si="14"/>
        <v>185</v>
      </c>
      <c r="H223" s="2445">
        <f t="shared" si="15"/>
        <v>181</v>
      </c>
    </row>
    <row r="224" spans="1:8">
      <c r="A224" s="2469" t="s">
        <v>8912</v>
      </c>
      <c r="B224" s="2470" t="s">
        <v>8913</v>
      </c>
      <c r="C224" s="2031">
        <v>1087</v>
      </c>
      <c r="D224" s="2031">
        <v>990</v>
      </c>
      <c r="E224" s="2031">
        <v>20</v>
      </c>
      <c r="F224" s="2031">
        <v>20</v>
      </c>
      <c r="G224" s="2445">
        <f t="shared" si="14"/>
        <v>1107</v>
      </c>
      <c r="H224" s="2445">
        <f t="shared" si="15"/>
        <v>1010</v>
      </c>
    </row>
    <row r="225" spans="1:8">
      <c r="A225" s="2469" t="s">
        <v>8914</v>
      </c>
      <c r="B225" s="2456" t="s">
        <v>8915</v>
      </c>
      <c r="C225" s="2031">
        <v>1009</v>
      </c>
      <c r="D225" s="2031">
        <v>990</v>
      </c>
      <c r="E225" s="2031">
        <v>19</v>
      </c>
      <c r="F225" s="2031">
        <v>19</v>
      </c>
      <c r="G225" s="2445">
        <f t="shared" si="14"/>
        <v>1028</v>
      </c>
      <c r="H225" s="2445">
        <f t="shared" si="15"/>
        <v>1009</v>
      </c>
    </row>
    <row r="226" spans="1:8">
      <c r="A226" s="2471" t="s">
        <v>8916</v>
      </c>
      <c r="B226" s="2456" t="s">
        <v>8917</v>
      </c>
      <c r="C226" s="2031">
        <v>1016</v>
      </c>
      <c r="D226" s="2031">
        <v>990</v>
      </c>
      <c r="E226" s="2031">
        <v>20</v>
      </c>
      <c r="F226" s="2031">
        <v>20</v>
      </c>
      <c r="G226" s="2445">
        <f t="shared" si="14"/>
        <v>1036</v>
      </c>
      <c r="H226" s="2445">
        <f t="shared" si="15"/>
        <v>1010</v>
      </c>
    </row>
    <row r="227" spans="1:8">
      <c r="A227" s="2472" t="s">
        <v>8918</v>
      </c>
      <c r="B227" s="2473" t="s">
        <v>8919</v>
      </c>
      <c r="C227" s="2445">
        <v>0</v>
      </c>
      <c r="D227" s="2031">
        <v>0</v>
      </c>
      <c r="E227" s="2445">
        <v>0</v>
      </c>
      <c r="F227" s="2031">
        <v>2500</v>
      </c>
      <c r="G227" s="2445">
        <f t="shared" si="14"/>
        <v>0</v>
      </c>
      <c r="H227" s="2445">
        <f t="shared" si="15"/>
        <v>2500</v>
      </c>
    </row>
    <row r="228" spans="1:8" ht="22.5">
      <c r="A228" s="2472" t="s">
        <v>8920</v>
      </c>
      <c r="B228" s="2474" t="s">
        <v>8921</v>
      </c>
      <c r="C228" s="2445">
        <v>0</v>
      </c>
      <c r="D228" s="2031">
        <v>0</v>
      </c>
      <c r="E228" s="2445">
        <v>0</v>
      </c>
      <c r="F228" s="2031">
        <v>50</v>
      </c>
      <c r="G228" s="2445">
        <f t="shared" si="14"/>
        <v>0</v>
      </c>
      <c r="H228" s="2445">
        <f t="shared" si="15"/>
        <v>50</v>
      </c>
    </row>
    <row r="229" spans="1:8" ht="22.5">
      <c r="A229" s="2472" t="s">
        <v>8922</v>
      </c>
      <c r="B229" s="2474" t="s">
        <v>8923</v>
      </c>
      <c r="C229" s="2445">
        <v>0</v>
      </c>
      <c r="D229" s="2031">
        <v>0</v>
      </c>
      <c r="E229" s="2445">
        <v>0</v>
      </c>
      <c r="F229" s="2031">
        <v>2000</v>
      </c>
      <c r="G229" s="2445">
        <f t="shared" si="14"/>
        <v>0</v>
      </c>
      <c r="H229" s="2445">
        <f t="shared" si="15"/>
        <v>2000</v>
      </c>
    </row>
    <row r="230" spans="1:8" ht="22.5">
      <c r="A230" s="2472" t="s">
        <v>8924</v>
      </c>
      <c r="B230" s="2474" t="s">
        <v>8925</v>
      </c>
      <c r="C230" s="2445">
        <v>0</v>
      </c>
      <c r="D230" s="2031">
        <v>0</v>
      </c>
      <c r="E230" s="2445">
        <v>0</v>
      </c>
      <c r="F230" s="2031">
        <v>1500</v>
      </c>
      <c r="G230" s="2445">
        <f t="shared" si="14"/>
        <v>0</v>
      </c>
      <c r="H230" s="2445">
        <f t="shared" si="15"/>
        <v>1500</v>
      </c>
    </row>
    <row r="231" spans="1:8">
      <c r="A231" s="2472" t="s">
        <v>8926</v>
      </c>
      <c r="B231" s="2474" t="s">
        <v>8927</v>
      </c>
      <c r="C231" s="2445">
        <v>0</v>
      </c>
      <c r="D231" s="2031">
        <v>0</v>
      </c>
      <c r="E231" s="2445">
        <v>0</v>
      </c>
      <c r="F231" s="2031">
        <v>2000</v>
      </c>
      <c r="G231" s="2445">
        <f t="shared" si="14"/>
        <v>0</v>
      </c>
      <c r="H231" s="2445">
        <f t="shared" si="15"/>
        <v>2000</v>
      </c>
    </row>
    <row r="232" spans="1:8" ht="22.5">
      <c r="A232" s="2472" t="s">
        <v>8928</v>
      </c>
      <c r="B232" s="2474" t="s">
        <v>8929</v>
      </c>
      <c r="C232" s="2445">
        <v>0</v>
      </c>
      <c r="D232" s="2031">
        <v>0</v>
      </c>
      <c r="E232" s="2445">
        <v>0</v>
      </c>
      <c r="F232" s="2031">
        <v>50</v>
      </c>
      <c r="G232" s="2445">
        <f t="shared" si="14"/>
        <v>0</v>
      </c>
      <c r="H232" s="2445">
        <f t="shared" si="15"/>
        <v>50</v>
      </c>
    </row>
    <row r="233" spans="1:8">
      <c r="A233" s="2472" t="s">
        <v>8930</v>
      </c>
      <c r="B233" s="2474" t="s">
        <v>8931</v>
      </c>
      <c r="C233" s="2445">
        <v>0</v>
      </c>
      <c r="D233" s="2031">
        <v>0</v>
      </c>
      <c r="E233" s="2445">
        <v>0</v>
      </c>
      <c r="F233" s="2031">
        <v>1500</v>
      </c>
      <c r="G233" s="2445">
        <f t="shared" si="14"/>
        <v>0</v>
      </c>
      <c r="H233" s="2445">
        <f t="shared" si="15"/>
        <v>1500</v>
      </c>
    </row>
    <row r="234" spans="1:8">
      <c r="A234" s="2472" t="s">
        <v>8932</v>
      </c>
      <c r="B234" s="2474" t="s">
        <v>8933</v>
      </c>
      <c r="C234" s="2445">
        <v>0</v>
      </c>
      <c r="D234" s="2031">
        <v>0</v>
      </c>
      <c r="E234" s="2445">
        <v>0</v>
      </c>
      <c r="F234" s="2031">
        <v>50</v>
      </c>
      <c r="G234" s="2445">
        <f t="shared" si="14"/>
        <v>0</v>
      </c>
      <c r="H234" s="2445">
        <f t="shared" si="15"/>
        <v>50</v>
      </c>
    </row>
    <row r="235" spans="1:8">
      <c r="A235" s="2472" t="s">
        <v>8934</v>
      </c>
      <c r="B235" s="2474" t="s">
        <v>8935</v>
      </c>
      <c r="C235" s="2445">
        <v>0</v>
      </c>
      <c r="D235" s="2031">
        <v>0</v>
      </c>
      <c r="E235" s="2445">
        <v>0</v>
      </c>
      <c r="F235" s="2031">
        <v>300</v>
      </c>
      <c r="G235" s="2445">
        <f t="shared" si="14"/>
        <v>0</v>
      </c>
      <c r="H235" s="2445">
        <f t="shared" si="15"/>
        <v>300</v>
      </c>
    </row>
    <row r="236" spans="1:8" ht="22.5">
      <c r="A236" s="2472" t="s">
        <v>8936</v>
      </c>
      <c r="B236" s="2474" t="s">
        <v>8937</v>
      </c>
      <c r="C236" s="2445">
        <v>0</v>
      </c>
      <c r="D236" s="2031">
        <v>0</v>
      </c>
      <c r="E236" s="2445">
        <v>0</v>
      </c>
      <c r="F236" s="2031">
        <v>300</v>
      </c>
      <c r="G236" s="2445">
        <f t="shared" ref="G236:G267" si="16">C236+E236</f>
        <v>0</v>
      </c>
      <c r="H236" s="2445">
        <f t="shared" ref="H236:H267" si="17">D236+F236</f>
        <v>300</v>
      </c>
    </row>
    <row r="237" spans="1:8" ht="22.5">
      <c r="A237" s="2472" t="s">
        <v>8938</v>
      </c>
      <c r="B237" s="2474" t="s">
        <v>8939</v>
      </c>
      <c r="C237" s="2445">
        <v>0</v>
      </c>
      <c r="D237" s="2031">
        <v>0</v>
      </c>
      <c r="E237" s="2445">
        <v>0</v>
      </c>
      <c r="F237" s="2031">
        <v>2000</v>
      </c>
      <c r="G237" s="2445">
        <f t="shared" si="16"/>
        <v>0</v>
      </c>
      <c r="H237" s="2445">
        <f t="shared" si="17"/>
        <v>2000</v>
      </c>
    </row>
    <row r="238" spans="1:8">
      <c r="A238" s="2472" t="s">
        <v>8940</v>
      </c>
      <c r="B238" s="2474" t="s">
        <v>8941</v>
      </c>
      <c r="C238" s="2445">
        <v>0</v>
      </c>
      <c r="D238" s="2031">
        <v>0</v>
      </c>
      <c r="E238" s="2445">
        <v>0</v>
      </c>
      <c r="F238" s="2031">
        <v>400</v>
      </c>
      <c r="G238" s="2445">
        <f t="shared" si="16"/>
        <v>0</v>
      </c>
      <c r="H238" s="2445">
        <f t="shared" si="17"/>
        <v>400</v>
      </c>
    </row>
    <row r="239" spans="1:8">
      <c r="A239" s="2472" t="s">
        <v>8942</v>
      </c>
      <c r="B239" s="2474" t="s">
        <v>8943</v>
      </c>
      <c r="C239" s="2445">
        <v>0</v>
      </c>
      <c r="D239" s="2031">
        <v>0</v>
      </c>
      <c r="E239" s="2445">
        <v>0</v>
      </c>
      <c r="F239" s="2031">
        <v>500</v>
      </c>
      <c r="G239" s="2445">
        <f t="shared" si="16"/>
        <v>0</v>
      </c>
      <c r="H239" s="2445">
        <f t="shared" si="17"/>
        <v>500</v>
      </c>
    </row>
    <row r="240" spans="1:8">
      <c r="A240" s="2472" t="s">
        <v>8944</v>
      </c>
      <c r="B240" s="2474" t="s">
        <v>8945</v>
      </c>
      <c r="C240" s="2445">
        <v>0</v>
      </c>
      <c r="D240" s="2031">
        <v>0</v>
      </c>
      <c r="E240" s="2445">
        <v>0</v>
      </c>
      <c r="F240" s="2031">
        <v>100</v>
      </c>
      <c r="G240" s="2445">
        <f t="shared" si="16"/>
        <v>0</v>
      </c>
      <c r="H240" s="2445">
        <f t="shared" si="17"/>
        <v>100</v>
      </c>
    </row>
    <row r="241" spans="1:8" ht="22.5">
      <c r="A241" s="2472" t="s">
        <v>8946</v>
      </c>
      <c r="B241" s="2474" t="s">
        <v>8947</v>
      </c>
      <c r="C241" s="2445">
        <v>0</v>
      </c>
      <c r="D241" s="2031">
        <v>0</v>
      </c>
      <c r="E241" s="2445">
        <v>0</v>
      </c>
      <c r="F241" s="2031">
        <v>2000</v>
      </c>
      <c r="G241" s="2445">
        <f t="shared" si="16"/>
        <v>0</v>
      </c>
      <c r="H241" s="2445">
        <f t="shared" si="17"/>
        <v>2000</v>
      </c>
    </row>
    <row r="242" spans="1:8">
      <c r="A242" s="2472" t="s">
        <v>8948</v>
      </c>
      <c r="B242" s="2474" t="s">
        <v>8949</v>
      </c>
      <c r="C242" s="2445">
        <v>0</v>
      </c>
      <c r="D242" s="2031">
        <v>0</v>
      </c>
      <c r="E242" s="2445">
        <v>0</v>
      </c>
      <c r="F242" s="2031">
        <v>40</v>
      </c>
      <c r="G242" s="2445">
        <f t="shared" si="16"/>
        <v>0</v>
      </c>
      <c r="H242" s="2445">
        <f t="shared" si="17"/>
        <v>40</v>
      </c>
    </row>
    <row r="243" spans="1:8" ht="22.5">
      <c r="A243" s="2472" t="s">
        <v>8950</v>
      </c>
      <c r="B243" s="2474" t="s">
        <v>8951</v>
      </c>
      <c r="C243" s="2445">
        <v>0</v>
      </c>
      <c r="D243" s="2031">
        <v>0</v>
      </c>
      <c r="E243" s="2445">
        <v>0</v>
      </c>
      <c r="F243" s="2031">
        <v>50</v>
      </c>
      <c r="G243" s="2445">
        <f t="shared" si="16"/>
        <v>0</v>
      </c>
      <c r="H243" s="2445">
        <f t="shared" si="17"/>
        <v>50</v>
      </c>
    </row>
    <row r="244" spans="1:8">
      <c r="A244" s="2472" t="s">
        <v>8952</v>
      </c>
      <c r="B244" s="2475" t="s">
        <v>8953</v>
      </c>
      <c r="C244" s="2445">
        <v>0</v>
      </c>
      <c r="D244" s="2031">
        <v>0</v>
      </c>
      <c r="E244" s="2445">
        <v>0</v>
      </c>
      <c r="F244" s="2031">
        <v>300</v>
      </c>
      <c r="G244" s="2445">
        <f t="shared" si="16"/>
        <v>0</v>
      </c>
      <c r="H244" s="2445">
        <f t="shared" si="17"/>
        <v>300</v>
      </c>
    </row>
    <row r="245" spans="1:8">
      <c r="A245" s="2472" t="s">
        <v>8954</v>
      </c>
      <c r="B245" s="2475" t="s">
        <v>8955</v>
      </c>
      <c r="C245" s="2445">
        <v>0</v>
      </c>
      <c r="D245" s="2031">
        <v>0</v>
      </c>
      <c r="E245" s="2445">
        <v>0</v>
      </c>
      <c r="F245" s="2031">
        <v>10</v>
      </c>
      <c r="G245" s="2445">
        <f t="shared" si="16"/>
        <v>0</v>
      </c>
      <c r="H245" s="2445">
        <f t="shared" si="17"/>
        <v>10</v>
      </c>
    </row>
    <row r="246" spans="1:8">
      <c r="A246" s="2472" t="s">
        <v>8956</v>
      </c>
      <c r="B246" s="2474" t="s">
        <v>8957</v>
      </c>
      <c r="C246" s="2445">
        <v>0</v>
      </c>
      <c r="D246" s="2031">
        <v>0</v>
      </c>
      <c r="E246" s="2445">
        <v>0</v>
      </c>
      <c r="F246" s="2031">
        <v>20</v>
      </c>
      <c r="G246" s="2445">
        <f t="shared" si="16"/>
        <v>0</v>
      </c>
      <c r="H246" s="2445">
        <f t="shared" si="17"/>
        <v>20</v>
      </c>
    </row>
    <row r="247" spans="1:8">
      <c r="A247" s="2476" t="s">
        <v>8958</v>
      </c>
      <c r="B247" s="2477" t="s">
        <v>8959</v>
      </c>
      <c r="C247" s="2445">
        <v>0</v>
      </c>
      <c r="D247" s="2031">
        <v>0</v>
      </c>
      <c r="E247" s="2445">
        <v>0</v>
      </c>
      <c r="F247" s="2031">
        <v>150</v>
      </c>
      <c r="G247" s="2445">
        <f t="shared" si="16"/>
        <v>0</v>
      </c>
      <c r="H247" s="2445">
        <f t="shared" si="17"/>
        <v>150</v>
      </c>
    </row>
    <row r="248" spans="1:8" ht="22.5">
      <c r="A248" s="2476" t="s">
        <v>8960</v>
      </c>
      <c r="B248" s="2478" t="s">
        <v>8961</v>
      </c>
      <c r="C248" s="2445">
        <v>0</v>
      </c>
      <c r="D248" s="2031">
        <v>0</v>
      </c>
      <c r="E248" s="2445">
        <v>0</v>
      </c>
      <c r="F248" s="2031">
        <v>50</v>
      </c>
      <c r="G248" s="2445">
        <f t="shared" si="16"/>
        <v>0</v>
      </c>
      <c r="H248" s="2445">
        <f t="shared" si="17"/>
        <v>50</v>
      </c>
    </row>
    <row r="249" spans="1:8" ht="22.5">
      <c r="A249" s="1964" t="s">
        <v>8962</v>
      </c>
      <c r="B249" s="2478" t="s">
        <v>8963</v>
      </c>
      <c r="C249" s="2445">
        <v>0</v>
      </c>
      <c r="D249" s="2031">
        <v>0</v>
      </c>
      <c r="E249" s="2445">
        <v>0</v>
      </c>
      <c r="F249" s="2031">
        <v>40</v>
      </c>
      <c r="G249" s="2445">
        <f t="shared" si="16"/>
        <v>0</v>
      </c>
      <c r="H249" s="2445">
        <f t="shared" si="17"/>
        <v>40</v>
      </c>
    </row>
    <row r="250" spans="1:8">
      <c r="A250" s="2472" t="s">
        <v>8964</v>
      </c>
      <c r="B250" s="2474" t="s">
        <v>8965</v>
      </c>
      <c r="C250" s="2445">
        <v>0</v>
      </c>
      <c r="D250" s="2031">
        <v>0</v>
      </c>
      <c r="E250" s="2445">
        <v>0</v>
      </c>
      <c r="F250" s="2031">
        <v>10</v>
      </c>
      <c r="G250" s="2445">
        <f t="shared" si="16"/>
        <v>0</v>
      </c>
      <c r="H250" s="2445">
        <f t="shared" si="17"/>
        <v>10</v>
      </c>
    </row>
    <row r="251" spans="1:8">
      <c r="A251" s="2472" t="s">
        <v>8966</v>
      </c>
      <c r="B251" s="2474" t="s">
        <v>8967</v>
      </c>
      <c r="C251" s="2445">
        <v>0</v>
      </c>
      <c r="D251" s="2031">
        <v>0</v>
      </c>
      <c r="E251" s="2445">
        <v>0</v>
      </c>
      <c r="F251" s="2031">
        <v>70</v>
      </c>
      <c r="G251" s="2445">
        <f t="shared" si="16"/>
        <v>0</v>
      </c>
      <c r="H251" s="2445">
        <f t="shared" si="17"/>
        <v>70</v>
      </c>
    </row>
    <row r="252" spans="1:8" ht="56.25">
      <c r="A252" s="2472" t="s">
        <v>8968</v>
      </c>
      <c r="B252" s="2474" t="s">
        <v>8969</v>
      </c>
      <c r="C252" s="2445">
        <v>0</v>
      </c>
      <c r="D252" s="2031">
        <v>0</v>
      </c>
      <c r="E252" s="2445">
        <v>0</v>
      </c>
      <c r="F252" s="2031">
        <v>900</v>
      </c>
      <c r="G252" s="2445">
        <f t="shared" si="16"/>
        <v>0</v>
      </c>
      <c r="H252" s="2445">
        <f t="shared" si="17"/>
        <v>900</v>
      </c>
    </row>
    <row r="253" spans="1:8" ht="22.5">
      <c r="A253" s="2472" t="s">
        <v>8970</v>
      </c>
      <c r="B253" s="2474" t="s">
        <v>8971</v>
      </c>
      <c r="C253" s="2445">
        <v>0</v>
      </c>
      <c r="D253" s="2031">
        <v>0</v>
      </c>
      <c r="E253" s="2445">
        <v>0</v>
      </c>
      <c r="F253" s="2031">
        <v>200</v>
      </c>
      <c r="G253" s="2445">
        <f t="shared" si="16"/>
        <v>0</v>
      </c>
      <c r="H253" s="2445">
        <f t="shared" si="17"/>
        <v>200</v>
      </c>
    </row>
    <row r="254" spans="1:8">
      <c r="A254" s="2472" t="s">
        <v>8972</v>
      </c>
      <c r="B254" s="2474" t="s">
        <v>8973</v>
      </c>
      <c r="C254" s="2445">
        <v>0</v>
      </c>
      <c r="D254" s="2031">
        <v>0</v>
      </c>
      <c r="E254" s="2445">
        <v>0</v>
      </c>
      <c r="F254" s="2031">
        <v>100</v>
      </c>
      <c r="G254" s="2445">
        <f t="shared" si="16"/>
        <v>0</v>
      </c>
      <c r="H254" s="2445">
        <f t="shared" si="17"/>
        <v>100</v>
      </c>
    </row>
    <row r="255" spans="1:8" ht="22.5">
      <c r="A255" s="2472" t="s">
        <v>8974</v>
      </c>
      <c r="B255" s="2474" t="s">
        <v>8975</v>
      </c>
      <c r="C255" s="2445">
        <v>0</v>
      </c>
      <c r="D255" s="2031">
        <v>0</v>
      </c>
      <c r="E255" s="2445">
        <v>0</v>
      </c>
      <c r="F255" s="2031">
        <v>50</v>
      </c>
      <c r="G255" s="2445">
        <f t="shared" si="16"/>
        <v>0</v>
      </c>
      <c r="H255" s="2445">
        <f t="shared" si="17"/>
        <v>50</v>
      </c>
    </row>
    <row r="256" spans="1:8" ht="22.5">
      <c r="A256" s="2476" t="s">
        <v>8976</v>
      </c>
      <c r="B256" s="2478" t="s">
        <v>8977</v>
      </c>
      <c r="C256" s="2445">
        <v>0</v>
      </c>
      <c r="D256" s="2031">
        <v>0</v>
      </c>
      <c r="E256" s="2445">
        <v>0</v>
      </c>
      <c r="F256" s="2031">
        <v>200</v>
      </c>
      <c r="G256" s="2445">
        <f t="shared" si="16"/>
        <v>0</v>
      </c>
      <c r="H256" s="2445">
        <f t="shared" si="17"/>
        <v>200</v>
      </c>
    </row>
    <row r="257" spans="1:8" ht="22.5">
      <c r="A257" s="2476" t="s">
        <v>8978</v>
      </c>
      <c r="B257" s="2478" t="s">
        <v>8979</v>
      </c>
      <c r="C257" s="2445">
        <v>0</v>
      </c>
      <c r="D257" s="2031">
        <v>0</v>
      </c>
      <c r="E257" s="2445">
        <v>0</v>
      </c>
      <c r="F257" s="2031">
        <v>1000</v>
      </c>
      <c r="G257" s="2445">
        <f t="shared" si="16"/>
        <v>0</v>
      </c>
      <c r="H257" s="2445">
        <f t="shared" si="17"/>
        <v>1000</v>
      </c>
    </row>
    <row r="258" spans="1:8" ht="22.5">
      <c r="A258" s="2476" t="s">
        <v>8980</v>
      </c>
      <c r="B258" s="2478" t="s">
        <v>8981</v>
      </c>
      <c r="C258" s="2445">
        <v>0</v>
      </c>
      <c r="D258" s="2031">
        <v>0</v>
      </c>
      <c r="E258" s="2445">
        <v>0</v>
      </c>
      <c r="F258" s="2031">
        <v>1000</v>
      </c>
      <c r="G258" s="2445">
        <f t="shared" si="16"/>
        <v>0</v>
      </c>
      <c r="H258" s="2445">
        <f t="shared" si="17"/>
        <v>1000</v>
      </c>
    </row>
    <row r="259" spans="1:8">
      <c r="A259" s="2476" t="s">
        <v>8982</v>
      </c>
      <c r="B259" s="2478" t="s">
        <v>8983</v>
      </c>
      <c r="C259" s="2445">
        <v>0</v>
      </c>
      <c r="D259" s="2031">
        <v>0</v>
      </c>
      <c r="E259" s="2445">
        <v>0</v>
      </c>
      <c r="F259" s="2031">
        <v>5000</v>
      </c>
      <c r="G259" s="2445">
        <f t="shared" si="16"/>
        <v>0</v>
      </c>
      <c r="H259" s="2445">
        <f t="shared" si="17"/>
        <v>5000</v>
      </c>
    </row>
    <row r="260" spans="1:8">
      <c r="A260" s="2476" t="s">
        <v>8984</v>
      </c>
      <c r="B260" s="2478" t="s">
        <v>8985</v>
      </c>
      <c r="C260" s="2445">
        <v>0</v>
      </c>
      <c r="D260" s="2031">
        <v>0</v>
      </c>
      <c r="E260" s="2445">
        <v>0</v>
      </c>
      <c r="F260" s="2031">
        <v>5000</v>
      </c>
      <c r="G260" s="2445">
        <f t="shared" si="16"/>
        <v>0</v>
      </c>
      <c r="H260" s="2445">
        <f t="shared" si="17"/>
        <v>5000</v>
      </c>
    </row>
    <row r="261" spans="1:8">
      <c r="A261" s="2476" t="s">
        <v>8986</v>
      </c>
      <c r="B261" s="2478" t="s">
        <v>8987</v>
      </c>
      <c r="C261" s="2445">
        <v>0</v>
      </c>
      <c r="D261" s="2031">
        <v>0</v>
      </c>
      <c r="E261" s="2445">
        <v>0</v>
      </c>
      <c r="F261" s="2031">
        <v>20</v>
      </c>
      <c r="G261" s="2445">
        <f t="shared" si="16"/>
        <v>0</v>
      </c>
      <c r="H261" s="2445">
        <f t="shared" si="17"/>
        <v>20</v>
      </c>
    </row>
    <row r="262" spans="1:8">
      <c r="A262" s="2476" t="s">
        <v>8988</v>
      </c>
      <c r="B262" s="2478" t="s">
        <v>8989</v>
      </c>
      <c r="C262" s="2445">
        <v>0</v>
      </c>
      <c r="D262" s="2031">
        <v>0</v>
      </c>
      <c r="E262" s="2445">
        <v>0</v>
      </c>
      <c r="F262" s="2031">
        <v>10000</v>
      </c>
      <c r="G262" s="2445">
        <f t="shared" si="16"/>
        <v>0</v>
      </c>
      <c r="H262" s="2445">
        <f t="shared" si="17"/>
        <v>10000</v>
      </c>
    </row>
    <row r="263" spans="1:8" ht="22.5">
      <c r="A263" s="2476" t="s">
        <v>8990</v>
      </c>
      <c r="B263" s="2478" t="s">
        <v>8991</v>
      </c>
      <c r="C263" s="2445">
        <v>0</v>
      </c>
      <c r="D263" s="2031">
        <v>0</v>
      </c>
      <c r="E263" s="2445">
        <v>0</v>
      </c>
      <c r="F263" s="2031">
        <v>5</v>
      </c>
      <c r="G263" s="2445">
        <f t="shared" si="16"/>
        <v>0</v>
      </c>
      <c r="H263" s="2445">
        <f t="shared" si="17"/>
        <v>5</v>
      </c>
    </row>
    <row r="264" spans="1:8">
      <c r="A264" s="2476" t="s">
        <v>8992</v>
      </c>
      <c r="B264" s="2478" t="s">
        <v>8993</v>
      </c>
      <c r="C264" s="2445">
        <v>0</v>
      </c>
      <c r="D264" s="2031">
        <v>0</v>
      </c>
      <c r="E264" s="2445">
        <v>0</v>
      </c>
      <c r="F264" s="2031">
        <v>5</v>
      </c>
      <c r="G264" s="2445">
        <f t="shared" si="16"/>
        <v>0</v>
      </c>
      <c r="H264" s="2445">
        <f t="shared" si="17"/>
        <v>5</v>
      </c>
    </row>
    <row r="265" spans="1:8">
      <c r="A265" s="2472" t="s">
        <v>8994</v>
      </c>
      <c r="B265" s="2478" t="s">
        <v>8995</v>
      </c>
      <c r="C265" s="2445">
        <v>0</v>
      </c>
      <c r="D265" s="2031">
        <v>0</v>
      </c>
      <c r="E265" s="2445">
        <v>0</v>
      </c>
      <c r="F265" s="2031">
        <v>70</v>
      </c>
      <c r="G265" s="2445">
        <f t="shared" si="16"/>
        <v>0</v>
      </c>
      <c r="H265" s="2445">
        <f t="shared" si="17"/>
        <v>70</v>
      </c>
    </row>
    <row r="266" spans="1:8" ht="22.5">
      <c r="A266" s="2472" t="s">
        <v>8996</v>
      </c>
      <c r="B266" s="2478" t="s">
        <v>8997</v>
      </c>
      <c r="C266" s="2445">
        <v>0</v>
      </c>
      <c r="D266" s="2031">
        <v>0</v>
      </c>
      <c r="E266" s="2445">
        <v>0</v>
      </c>
      <c r="F266" s="2031">
        <v>2000</v>
      </c>
      <c r="G266" s="2445">
        <f t="shared" si="16"/>
        <v>0</v>
      </c>
      <c r="H266" s="2445">
        <f t="shared" si="17"/>
        <v>2000</v>
      </c>
    </row>
    <row r="267" spans="1:8" ht="22.5">
      <c r="A267" s="2472" t="s">
        <v>8998</v>
      </c>
      <c r="B267" s="2478" t="s">
        <v>8999</v>
      </c>
      <c r="C267" s="2445">
        <v>0</v>
      </c>
      <c r="D267" s="2031">
        <v>0</v>
      </c>
      <c r="E267" s="2445">
        <v>0</v>
      </c>
      <c r="F267" s="2031">
        <v>6000</v>
      </c>
      <c r="G267" s="2445">
        <f t="shared" si="16"/>
        <v>0</v>
      </c>
      <c r="H267" s="2445">
        <f t="shared" si="17"/>
        <v>6000</v>
      </c>
    </row>
    <row r="268" spans="1:8" ht="22.5">
      <c r="A268" s="2472" t="s">
        <v>9000</v>
      </c>
      <c r="B268" s="2478" t="s">
        <v>9001</v>
      </c>
      <c r="C268" s="2445">
        <v>0</v>
      </c>
      <c r="D268" s="2031">
        <v>0</v>
      </c>
      <c r="E268" s="2445">
        <v>0</v>
      </c>
      <c r="F268" s="2031">
        <v>600</v>
      </c>
      <c r="G268" s="2445">
        <f t="shared" ref="G268:G298" si="18">C268+E268</f>
        <v>0</v>
      </c>
      <c r="H268" s="2445">
        <f t="shared" ref="H268:H298" si="19">D268+F268</f>
        <v>600</v>
      </c>
    </row>
    <row r="269" spans="1:8" ht="22.5">
      <c r="A269" s="2472" t="s">
        <v>9002</v>
      </c>
      <c r="B269" s="2478" t="s">
        <v>9003</v>
      </c>
      <c r="C269" s="2445">
        <v>0</v>
      </c>
      <c r="D269" s="2031">
        <v>0</v>
      </c>
      <c r="E269" s="2445">
        <v>0</v>
      </c>
      <c r="F269" s="2031">
        <v>50</v>
      </c>
      <c r="G269" s="2445">
        <f t="shared" si="18"/>
        <v>0</v>
      </c>
      <c r="H269" s="2445">
        <f t="shared" si="19"/>
        <v>50</v>
      </c>
    </row>
    <row r="270" spans="1:8" ht="22.5">
      <c r="A270" s="2472" t="s">
        <v>9004</v>
      </c>
      <c r="B270" s="2478" t="s">
        <v>9005</v>
      </c>
      <c r="C270" s="2445">
        <v>0</v>
      </c>
      <c r="D270" s="2031">
        <v>0</v>
      </c>
      <c r="E270" s="2445">
        <v>0</v>
      </c>
      <c r="F270" s="2031">
        <v>50</v>
      </c>
      <c r="G270" s="2445">
        <f t="shared" si="18"/>
        <v>0</v>
      </c>
      <c r="H270" s="2445">
        <f t="shared" si="19"/>
        <v>50</v>
      </c>
    </row>
    <row r="271" spans="1:8">
      <c r="A271" s="2472" t="s">
        <v>9006</v>
      </c>
      <c r="B271" s="2478" t="s">
        <v>9007</v>
      </c>
      <c r="C271" s="2445">
        <v>0</v>
      </c>
      <c r="D271" s="2031">
        <v>0</v>
      </c>
      <c r="E271" s="2445">
        <v>0</v>
      </c>
      <c r="F271" s="2031">
        <v>7300</v>
      </c>
      <c r="G271" s="2445">
        <f t="shared" si="18"/>
        <v>0</v>
      </c>
      <c r="H271" s="2445">
        <f t="shared" si="19"/>
        <v>7300</v>
      </c>
    </row>
    <row r="272" spans="1:8">
      <c r="A272" s="2472" t="s">
        <v>9008</v>
      </c>
      <c r="B272" s="2478" t="s">
        <v>9009</v>
      </c>
      <c r="C272" s="2445">
        <v>0</v>
      </c>
      <c r="D272" s="2031">
        <v>0</v>
      </c>
      <c r="E272" s="2445">
        <v>0</v>
      </c>
      <c r="F272" s="2031">
        <v>50</v>
      </c>
      <c r="G272" s="2445">
        <f t="shared" si="18"/>
        <v>0</v>
      </c>
      <c r="H272" s="2445">
        <f t="shared" si="19"/>
        <v>50</v>
      </c>
    </row>
    <row r="273" spans="1:8">
      <c r="A273" s="2472" t="s">
        <v>9010</v>
      </c>
      <c r="B273" s="2478" t="s">
        <v>9011</v>
      </c>
      <c r="C273" s="2445">
        <v>0</v>
      </c>
      <c r="D273" s="2031">
        <v>0</v>
      </c>
      <c r="E273" s="2445">
        <v>0</v>
      </c>
      <c r="F273" s="2031">
        <v>5000</v>
      </c>
      <c r="G273" s="2445">
        <f t="shared" si="18"/>
        <v>0</v>
      </c>
      <c r="H273" s="2445">
        <f t="shared" si="19"/>
        <v>5000</v>
      </c>
    </row>
    <row r="274" spans="1:8" ht="22.5">
      <c r="A274" s="2472" t="s">
        <v>9012</v>
      </c>
      <c r="B274" s="2477" t="s">
        <v>12262</v>
      </c>
      <c r="C274" s="2445">
        <v>0</v>
      </c>
      <c r="D274" s="2031">
        <v>0</v>
      </c>
      <c r="E274" s="2445">
        <v>0</v>
      </c>
      <c r="F274" s="2031">
        <v>2000</v>
      </c>
      <c r="G274" s="2445">
        <f t="shared" si="18"/>
        <v>0</v>
      </c>
      <c r="H274" s="2445">
        <f t="shared" si="19"/>
        <v>2000</v>
      </c>
    </row>
    <row r="275" spans="1:8" ht="22.5">
      <c r="A275" s="2472" t="s">
        <v>9013</v>
      </c>
      <c r="B275" s="2478" t="s">
        <v>9014</v>
      </c>
      <c r="C275" s="2445">
        <v>0</v>
      </c>
      <c r="D275" s="2031">
        <v>0</v>
      </c>
      <c r="E275" s="2445">
        <v>0</v>
      </c>
      <c r="F275" s="2031">
        <v>5</v>
      </c>
      <c r="G275" s="2445">
        <f t="shared" si="18"/>
        <v>0</v>
      </c>
      <c r="H275" s="2445">
        <f t="shared" si="19"/>
        <v>5</v>
      </c>
    </row>
    <row r="276" spans="1:8" ht="22.5">
      <c r="A276" s="2472" t="s">
        <v>9015</v>
      </c>
      <c r="B276" s="2478" t="s">
        <v>8868</v>
      </c>
      <c r="C276" s="2445">
        <v>0</v>
      </c>
      <c r="D276" s="2031">
        <v>0</v>
      </c>
      <c r="E276" s="2445">
        <v>0</v>
      </c>
      <c r="F276" s="2031">
        <v>10</v>
      </c>
      <c r="G276" s="2445">
        <f t="shared" si="18"/>
        <v>0</v>
      </c>
      <c r="H276" s="2445">
        <f t="shared" si="19"/>
        <v>10</v>
      </c>
    </row>
    <row r="277" spans="1:8">
      <c r="A277" s="1964" t="s">
        <v>9016</v>
      </c>
      <c r="B277" s="1967" t="s">
        <v>9017</v>
      </c>
      <c r="C277" s="2445">
        <v>0</v>
      </c>
      <c r="D277" s="2031">
        <v>0</v>
      </c>
      <c r="E277" s="2445">
        <v>0</v>
      </c>
      <c r="F277" s="2031">
        <v>220</v>
      </c>
      <c r="G277" s="2445">
        <f t="shared" si="18"/>
        <v>0</v>
      </c>
      <c r="H277" s="2445">
        <f t="shared" si="19"/>
        <v>220</v>
      </c>
    </row>
    <row r="278" spans="1:8" ht="22.5">
      <c r="A278" s="2472" t="s">
        <v>9018</v>
      </c>
      <c r="B278" s="2477" t="s">
        <v>9019</v>
      </c>
      <c r="C278" s="2445">
        <v>0</v>
      </c>
      <c r="D278" s="2031">
        <v>0</v>
      </c>
      <c r="E278" s="2445">
        <v>0</v>
      </c>
      <c r="F278" s="2031">
        <v>10</v>
      </c>
      <c r="G278" s="2445">
        <f t="shared" si="18"/>
        <v>0</v>
      </c>
      <c r="H278" s="2445">
        <f t="shared" si="19"/>
        <v>10</v>
      </c>
    </row>
    <row r="279" spans="1:8">
      <c r="A279" s="2472" t="s">
        <v>9020</v>
      </c>
      <c r="B279" s="2478" t="s">
        <v>12263</v>
      </c>
      <c r="C279" s="2445">
        <v>0</v>
      </c>
      <c r="D279" s="2031">
        <v>0</v>
      </c>
      <c r="E279" s="2445">
        <v>0</v>
      </c>
      <c r="F279" s="2031">
        <v>5</v>
      </c>
      <c r="G279" s="2445">
        <f t="shared" si="18"/>
        <v>0</v>
      </c>
      <c r="H279" s="2445">
        <f t="shared" si="19"/>
        <v>5</v>
      </c>
    </row>
    <row r="280" spans="1:8">
      <c r="A280" s="2472" t="s">
        <v>9021</v>
      </c>
      <c r="B280" s="2474" t="s">
        <v>9022</v>
      </c>
      <c r="C280" s="2445">
        <v>0</v>
      </c>
      <c r="D280" s="2031">
        <v>0</v>
      </c>
      <c r="E280" s="2445">
        <v>0</v>
      </c>
      <c r="F280" s="2031">
        <v>70</v>
      </c>
      <c r="G280" s="2445">
        <f t="shared" si="18"/>
        <v>0</v>
      </c>
      <c r="H280" s="2445">
        <f t="shared" si="19"/>
        <v>70</v>
      </c>
    </row>
    <row r="281" spans="1:8">
      <c r="A281" s="2472" t="s">
        <v>9023</v>
      </c>
      <c r="B281" s="2474" t="s">
        <v>9024</v>
      </c>
      <c r="C281" s="2445">
        <v>0</v>
      </c>
      <c r="D281" s="2031">
        <v>0</v>
      </c>
      <c r="E281" s="2445">
        <v>0</v>
      </c>
      <c r="F281" s="2031">
        <v>60</v>
      </c>
      <c r="G281" s="2445">
        <f t="shared" si="18"/>
        <v>0</v>
      </c>
      <c r="H281" s="2445">
        <f t="shared" si="19"/>
        <v>60</v>
      </c>
    </row>
    <row r="282" spans="1:8">
      <c r="A282" s="2472" t="s">
        <v>9025</v>
      </c>
      <c r="B282" s="2474" t="s">
        <v>9026</v>
      </c>
      <c r="C282" s="2445">
        <v>0</v>
      </c>
      <c r="D282" s="2031">
        <v>0</v>
      </c>
      <c r="E282" s="2445">
        <v>0</v>
      </c>
      <c r="F282" s="2031">
        <v>5</v>
      </c>
      <c r="G282" s="2445">
        <f t="shared" si="18"/>
        <v>0</v>
      </c>
      <c r="H282" s="2445">
        <f t="shared" si="19"/>
        <v>5</v>
      </c>
    </row>
    <row r="283" spans="1:8" ht="22.5">
      <c r="A283" s="1964" t="s">
        <v>9027</v>
      </c>
      <c r="B283" s="2474" t="s">
        <v>9028</v>
      </c>
      <c r="C283" s="2445">
        <v>0</v>
      </c>
      <c r="D283" s="2031">
        <v>0</v>
      </c>
      <c r="E283" s="2445">
        <v>0</v>
      </c>
      <c r="F283" s="2031">
        <v>40</v>
      </c>
      <c r="G283" s="2445">
        <f t="shared" si="18"/>
        <v>0</v>
      </c>
      <c r="H283" s="2445">
        <f t="shared" si="19"/>
        <v>40</v>
      </c>
    </row>
    <row r="284" spans="1:8">
      <c r="A284" s="2472" t="s">
        <v>9029</v>
      </c>
      <c r="B284" s="2474" t="s">
        <v>9030</v>
      </c>
      <c r="C284" s="2445">
        <v>0</v>
      </c>
      <c r="D284" s="2031">
        <v>0</v>
      </c>
      <c r="E284" s="2445">
        <v>0</v>
      </c>
      <c r="F284" s="2031">
        <v>9000</v>
      </c>
      <c r="G284" s="2445">
        <f t="shared" si="18"/>
        <v>0</v>
      </c>
      <c r="H284" s="2445">
        <f t="shared" si="19"/>
        <v>9000</v>
      </c>
    </row>
    <row r="285" spans="1:8">
      <c r="A285" s="2472" t="s">
        <v>9031</v>
      </c>
      <c r="B285" s="2474" t="s">
        <v>9032</v>
      </c>
      <c r="C285" s="2445">
        <v>0</v>
      </c>
      <c r="D285" s="2031">
        <v>0</v>
      </c>
      <c r="E285" s="2445">
        <v>0</v>
      </c>
      <c r="F285" s="2031">
        <v>32000</v>
      </c>
      <c r="G285" s="2445">
        <f t="shared" si="18"/>
        <v>0</v>
      </c>
      <c r="H285" s="2445">
        <f t="shared" si="19"/>
        <v>32000</v>
      </c>
    </row>
    <row r="286" spans="1:8" ht="22.5">
      <c r="A286" s="2472" t="s">
        <v>9033</v>
      </c>
      <c r="B286" s="2474" t="s">
        <v>9034</v>
      </c>
      <c r="C286" s="2445">
        <v>0</v>
      </c>
      <c r="D286" s="2031">
        <v>0</v>
      </c>
      <c r="E286" s="2445">
        <v>0</v>
      </c>
      <c r="F286" s="2031">
        <v>5000</v>
      </c>
      <c r="G286" s="2445">
        <f t="shared" si="18"/>
        <v>0</v>
      </c>
      <c r="H286" s="2445">
        <f t="shared" si="19"/>
        <v>5000</v>
      </c>
    </row>
    <row r="287" spans="1:8">
      <c r="A287" s="2472" t="s">
        <v>9035</v>
      </c>
      <c r="B287" s="2474" t="s">
        <v>9036</v>
      </c>
      <c r="C287" s="2445">
        <v>0</v>
      </c>
      <c r="D287" s="2031">
        <v>0</v>
      </c>
      <c r="E287" s="2445">
        <v>0</v>
      </c>
      <c r="F287" s="2031">
        <v>40</v>
      </c>
      <c r="G287" s="2445">
        <f t="shared" si="18"/>
        <v>0</v>
      </c>
      <c r="H287" s="2445">
        <f t="shared" si="19"/>
        <v>40</v>
      </c>
    </row>
    <row r="288" spans="1:8">
      <c r="A288" s="2472" t="s">
        <v>9037</v>
      </c>
      <c r="B288" s="2474" t="s">
        <v>9038</v>
      </c>
      <c r="C288" s="2031">
        <v>0</v>
      </c>
      <c r="D288" s="2031">
        <v>0</v>
      </c>
      <c r="E288" s="2031">
        <v>0</v>
      </c>
      <c r="F288" s="2031">
        <v>25</v>
      </c>
      <c r="G288" s="2445">
        <f t="shared" si="18"/>
        <v>0</v>
      </c>
      <c r="H288" s="2445">
        <f t="shared" si="19"/>
        <v>25</v>
      </c>
    </row>
    <row r="289" spans="1:8">
      <c r="A289" s="1964" t="s">
        <v>9039</v>
      </c>
      <c r="B289" s="2474" t="s">
        <v>9040</v>
      </c>
      <c r="C289" s="2031">
        <v>0</v>
      </c>
      <c r="D289" s="2031">
        <v>0</v>
      </c>
      <c r="E289" s="2031">
        <v>0</v>
      </c>
      <c r="F289" s="2031">
        <v>100</v>
      </c>
      <c r="G289" s="2445">
        <f t="shared" si="18"/>
        <v>0</v>
      </c>
      <c r="H289" s="2445">
        <f t="shared" si="19"/>
        <v>100</v>
      </c>
    </row>
    <row r="290" spans="1:8">
      <c r="A290" s="1964" t="s">
        <v>9041</v>
      </c>
      <c r="B290" s="2474" t="s">
        <v>9042</v>
      </c>
      <c r="C290" s="2031">
        <v>0</v>
      </c>
      <c r="D290" s="2031">
        <v>0</v>
      </c>
      <c r="E290" s="2031">
        <v>0</v>
      </c>
      <c r="F290" s="2031">
        <v>100</v>
      </c>
      <c r="G290" s="2445">
        <f t="shared" si="18"/>
        <v>0</v>
      </c>
      <c r="H290" s="2445">
        <f t="shared" si="19"/>
        <v>100</v>
      </c>
    </row>
    <row r="291" spans="1:8">
      <c r="A291" s="2472" t="s">
        <v>9043</v>
      </c>
      <c r="B291" s="2474" t="s">
        <v>9044</v>
      </c>
      <c r="C291" s="2031">
        <v>0</v>
      </c>
      <c r="D291" s="2031">
        <v>0</v>
      </c>
      <c r="E291" s="2031">
        <v>0</v>
      </c>
      <c r="F291" s="2031">
        <v>50</v>
      </c>
      <c r="G291" s="2445">
        <f t="shared" si="18"/>
        <v>0</v>
      </c>
      <c r="H291" s="2445">
        <f t="shared" si="19"/>
        <v>50</v>
      </c>
    </row>
    <row r="292" spans="1:8">
      <c r="A292" s="2472" t="s">
        <v>9045</v>
      </c>
      <c r="B292" s="2474" t="s">
        <v>9046</v>
      </c>
      <c r="C292" s="2031">
        <v>0</v>
      </c>
      <c r="D292" s="2031">
        <v>0</v>
      </c>
      <c r="E292" s="2031">
        <v>0</v>
      </c>
      <c r="F292" s="2031">
        <v>50</v>
      </c>
      <c r="G292" s="2445">
        <f t="shared" si="18"/>
        <v>0</v>
      </c>
      <c r="H292" s="2445">
        <f t="shared" si="19"/>
        <v>50</v>
      </c>
    </row>
    <row r="293" spans="1:8" ht="22.5">
      <c r="A293" s="2479" t="s">
        <v>9047</v>
      </c>
      <c r="B293" s="2474" t="s">
        <v>9048</v>
      </c>
      <c r="C293" s="2031">
        <v>0</v>
      </c>
      <c r="D293" s="2031">
        <v>0</v>
      </c>
      <c r="E293" s="2031">
        <v>0</v>
      </c>
      <c r="F293" s="2031">
        <v>100</v>
      </c>
      <c r="G293" s="2445">
        <f t="shared" si="18"/>
        <v>0</v>
      </c>
      <c r="H293" s="2445">
        <f t="shared" si="19"/>
        <v>100</v>
      </c>
    </row>
    <row r="294" spans="1:8" ht="22.5">
      <c r="A294" s="2479" t="s">
        <v>9049</v>
      </c>
      <c r="B294" s="2474" t="s">
        <v>9050</v>
      </c>
      <c r="C294" s="2031">
        <v>0</v>
      </c>
      <c r="D294" s="2031">
        <v>0</v>
      </c>
      <c r="E294" s="2031">
        <v>0</v>
      </c>
      <c r="F294" s="2031">
        <v>100</v>
      </c>
      <c r="G294" s="2445">
        <f t="shared" si="18"/>
        <v>0</v>
      </c>
      <c r="H294" s="2445">
        <f t="shared" si="19"/>
        <v>100</v>
      </c>
    </row>
    <row r="295" spans="1:8" ht="22.5">
      <c r="A295" s="2479" t="s">
        <v>9051</v>
      </c>
      <c r="B295" s="2474" t="s">
        <v>9052</v>
      </c>
      <c r="C295" s="2031">
        <v>0</v>
      </c>
      <c r="D295" s="2031">
        <v>0</v>
      </c>
      <c r="E295" s="2031">
        <v>0</v>
      </c>
      <c r="F295" s="2031">
        <v>100</v>
      </c>
      <c r="G295" s="2445">
        <f t="shared" si="18"/>
        <v>0</v>
      </c>
      <c r="H295" s="2445">
        <f t="shared" si="19"/>
        <v>100</v>
      </c>
    </row>
    <row r="296" spans="1:8">
      <c r="A296" s="2472" t="s">
        <v>9053</v>
      </c>
      <c r="B296" s="2474" t="s">
        <v>9054</v>
      </c>
      <c r="C296" s="2031">
        <v>0</v>
      </c>
      <c r="D296" s="2031">
        <v>0</v>
      </c>
      <c r="E296" s="2031">
        <v>0</v>
      </c>
      <c r="F296" s="2031">
        <v>1600</v>
      </c>
      <c r="G296" s="2445">
        <f t="shared" si="18"/>
        <v>0</v>
      </c>
      <c r="H296" s="2445">
        <f t="shared" si="19"/>
        <v>1600</v>
      </c>
    </row>
    <row r="297" spans="1:8">
      <c r="A297" s="2472" t="s">
        <v>9055</v>
      </c>
      <c r="B297" s="2474" t="s">
        <v>9056</v>
      </c>
      <c r="C297" s="2031">
        <v>0</v>
      </c>
      <c r="D297" s="2031">
        <v>0</v>
      </c>
      <c r="E297" s="2031">
        <v>0</v>
      </c>
      <c r="F297" s="2031">
        <v>1500</v>
      </c>
      <c r="G297" s="2445">
        <f t="shared" si="18"/>
        <v>0</v>
      </c>
      <c r="H297" s="2445">
        <f t="shared" si="19"/>
        <v>1500</v>
      </c>
    </row>
    <row r="298" spans="1:8">
      <c r="A298" s="2472" t="s">
        <v>9057</v>
      </c>
      <c r="B298" s="2474" t="s">
        <v>9058</v>
      </c>
      <c r="C298" s="2031">
        <v>0</v>
      </c>
      <c r="D298" s="2031">
        <v>0</v>
      </c>
      <c r="E298" s="2031">
        <v>0</v>
      </c>
      <c r="F298" s="2031">
        <v>1400</v>
      </c>
      <c r="G298" s="2445">
        <f t="shared" si="18"/>
        <v>0</v>
      </c>
      <c r="H298" s="2445">
        <f t="shared" si="19"/>
        <v>1400</v>
      </c>
    </row>
    <row r="299" spans="1:8">
      <c r="A299" s="2464" t="s">
        <v>8486</v>
      </c>
      <c r="B299" s="2465"/>
      <c r="C299" s="2031"/>
      <c r="D299" s="2031"/>
      <c r="E299" s="2031"/>
      <c r="F299" s="2031"/>
      <c r="G299" s="2445"/>
      <c r="H299" s="2031"/>
    </row>
    <row r="300" spans="1:8">
      <c r="A300" s="2464" t="s">
        <v>8487</v>
      </c>
      <c r="B300" s="2465"/>
      <c r="C300" s="2031"/>
      <c r="D300" s="2031"/>
      <c r="E300" s="2031"/>
      <c r="F300" s="2031"/>
      <c r="G300" s="2445"/>
      <c r="H300" s="2031"/>
    </row>
    <row r="301" spans="1:8">
      <c r="A301" s="2480" t="s">
        <v>9059</v>
      </c>
      <c r="B301" s="2481"/>
      <c r="C301" s="2482">
        <f>SUM(C302:C466)</f>
        <v>64841</v>
      </c>
      <c r="D301" s="2482">
        <f t="shared" ref="D301:H301" si="20">SUM(D302:D466)</f>
        <v>53375</v>
      </c>
      <c r="E301" s="2482">
        <f t="shared" si="20"/>
        <v>197875</v>
      </c>
      <c r="F301" s="2482">
        <f t="shared" si="20"/>
        <v>162961</v>
      </c>
      <c r="G301" s="2482">
        <f t="shared" si="20"/>
        <v>262716</v>
      </c>
      <c r="H301" s="2482">
        <f t="shared" si="20"/>
        <v>216336</v>
      </c>
    </row>
    <row r="302" spans="1:8">
      <c r="A302" s="2483" t="s">
        <v>9060</v>
      </c>
      <c r="B302" s="2484" t="s">
        <v>9061</v>
      </c>
      <c r="C302" s="2031">
        <v>12508</v>
      </c>
      <c r="D302" s="2031">
        <v>9980</v>
      </c>
      <c r="E302" s="2031">
        <v>54071</v>
      </c>
      <c r="F302" s="2031">
        <v>43982</v>
      </c>
      <c r="G302" s="2445">
        <f t="shared" ref="G302:G333" si="21">C302+E302</f>
        <v>66579</v>
      </c>
      <c r="H302" s="2445">
        <f t="shared" ref="H302:H333" si="22">D302+F302</f>
        <v>53962</v>
      </c>
    </row>
    <row r="303" spans="1:8">
      <c r="A303" s="2483" t="s">
        <v>6869</v>
      </c>
      <c r="B303" s="2484" t="s">
        <v>6870</v>
      </c>
      <c r="C303" s="2031">
        <v>33</v>
      </c>
      <c r="D303" s="2031">
        <v>30</v>
      </c>
      <c r="E303" s="2031">
        <v>29</v>
      </c>
      <c r="F303" s="2031">
        <v>24</v>
      </c>
      <c r="G303" s="2445">
        <f t="shared" si="21"/>
        <v>62</v>
      </c>
      <c r="H303" s="2445">
        <f t="shared" si="22"/>
        <v>54</v>
      </c>
    </row>
    <row r="304" spans="1:8">
      <c r="A304" s="2483" t="s">
        <v>9062</v>
      </c>
      <c r="B304" s="2484" t="s">
        <v>9063</v>
      </c>
      <c r="C304" s="2031">
        <v>185</v>
      </c>
      <c r="D304" s="2031">
        <v>163</v>
      </c>
      <c r="E304" s="2031">
        <v>17</v>
      </c>
      <c r="F304" s="2031">
        <v>13</v>
      </c>
      <c r="G304" s="2445">
        <f t="shared" si="21"/>
        <v>202</v>
      </c>
      <c r="H304" s="2445">
        <f t="shared" si="22"/>
        <v>176</v>
      </c>
    </row>
    <row r="305" spans="1:8">
      <c r="A305" s="2483" t="s">
        <v>9064</v>
      </c>
      <c r="B305" s="2484" t="s">
        <v>9065</v>
      </c>
      <c r="C305" s="2031">
        <v>17</v>
      </c>
      <c r="D305" s="2031">
        <v>16</v>
      </c>
      <c r="E305" s="2031">
        <v>31</v>
      </c>
      <c r="F305" s="2031">
        <v>28</v>
      </c>
      <c r="G305" s="2445">
        <f t="shared" si="21"/>
        <v>48</v>
      </c>
      <c r="H305" s="2445">
        <f t="shared" si="22"/>
        <v>44</v>
      </c>
    </row>
    <row r="306" spans="1:8">
      <c r="A306" s="2483" t="s">
        <v>9066</v>
      </c>
      <c r="B306" s="2484" t="s">
        <v>9067</v>
      </c>
      <c r="C306" s="2031">
        <v>12522</v>
      </c>
      <c r="D306" s="2031">
        <v>9457</v>
      </c>
      <c r="E306" s="2031">
        <v>51821</v>
      </c>
      <c r="F306" s="2031">
        <v>42065</v>
      </c>
      <c r="G306" s="2445">
        <f t="shared" si="21"/>
        <v>64343</v>
      </c>
      <c r="H306" s="2445">
        <f t="shared" si="22"/>
        <v>51522</v>
      </c>
    </row>
    <row r="307" spans="1:8">
      <c r="A307" s="2483" t="s">
        <v>9068</v>
      </c>
      <c r="B307" s="2484" t="s">
        <v>9069</v>
      </c>
      <c r="C307" s="2031">
        <v>0</v>
      </c>
      <c r="D307" s="2031">
        <v>5</v>
      </c>
      <c r="E307" s="2031">
        <v>0</v>
      </c>
      <c r="F307" s="2031">
        <v>5</v>
      </c>
      <c r="G307" s="2445">
        <f t="shared" si="21"/>
        <v>0</v>
      </c>
      <c r="H307" s="2445">
        <f t="shared" si="22"/>
        <v>10</v>
      </c>
    </row>
    <row r="308" spans="1:8">
      <c r="A308" s="2483" t="s">
        <v>9070</v>
      </c>
      <c r="B308" s="2484" t="s">
        <v>9071</v>
      </c>
      <c r="C308" s="2031">
        <v>6</v>
      </c>
      <c r="D308" s="2031">
        <v>5</v>
      </c>
      <c r="E308" s="2031">
        <v>555</v>
      </c>
      <c r="F308" s="2031">
        <v>443</v>
      </c>
      <c r="G308" s="2445">
        <f t="shared" si="21"/>
        <v>561</v>
      </c>
      <c r="H308" s="2445">
        <f t="shared" si="22"/>
        <v>448</v>
      </c>
    </row>
    <row r="309" spans="1:8">
      <c r="A309" s="2483" t="s">
        <v>9072</v>
      </c>
      <c r="B309" s="2484" t="s">
        <v>9073</v>
      </c>
      <c r="C309" s="2031">
        <v>12908</v>
      </c>
      <c r="D309" s="2031">
        <v>10539</v>
      </c>
      <c r="E309" s="2031">
        <v>54298</v>
      </c>
      <c r="F309" s="2031">
        <v>44125</v>
      </c>
      <c r="G309" s="2445">
        <f t="shared" si="21"/>
        <v>67206</v>
      </c>
      <c r="H309" s="2445">
        <f t="shared" si="22"/>
        <v>54664</v>
      </c>
    </row>
    <row r="310" spans="1:8" ht="22.5">
      <c r="A310" s="2483" t="s">
        <v>9074</v>
      </c>
      <c r="B310" s="2484" t="s">
        <v>9075</v>
      </c>
      <c r="C310" s="2031">
        <v>0</v>
      </c>
      <c r="D310" s="2031">
        <v>10</v>
      </c>
      <c r="E310" s="2031">
        <v>0</v>
      </c>
      <c r="F310" s="2031">
        <v>10</v>
      </c>
      <c r="G310" s="2445">
        <f t="shared" si="21"/>
        <v>0</v>
      </c>
      <c r="H310" s="2445">
        <f t="shared" si="22"/>
        <v>20</v>
      </c>
    </row>
    <row r="311" spans="1:8">
      <c r="A311" s="2483" t="s">
        <v>9076</v>
      </c>
      <c r="B311" s="2484" t="s">
        <v>9077</v>
      </c>
      <c r="C311" s="2031">
        <v>0</v>
      </c>
      <c r="D311" s="2031">
        <v>10</v>
      </c>
      <c r="E311" s="2031">
        <v>0</v>
      </c>
      <c r="F311" s="2031">
        <v>10</v>
      </c>
      <c r="G311" s="2445">
        <f t="shared" si="21"/>
        <v>0</v>
      </c>
      <c r="H311" s="2445">
        <f t="shared" si="22"/>
        <v>20</v>
      </c>
    </row>
    <row r="312" spans="1:8">
      <c r="A312" s="2485" t="s">
        <v>9078</v>
      </c>
      <c r="B312" s="2486" t="s">
        <v>9079</v>
      </c>
      <c r="C312" s="2031">
        <v>0</v>
      </c>
      <c r="D312" s="2031">
        <v>10</v>
      </c>
      <c r="E312" s="2031">
        <v>0</v>
      </c>
      <c r="F312" s="2031">
        <v>10</v>
      </c>
      <c r="G312" s="2445">
        <f t="shared" si="21"/>
        <v>0</v>
      </c>
      <c r="H312" s="2445">
        <f t="shared" si="22"/>
        <v>20</v>
      </c>
    </row>
    <row r="313" spans="1:8">
      <c r="A313" s="2483" t="s">
        <v>9080</v>
      </c>
      <c r="B313" s="2484" t="s">
        <v>9081</v>
      </c>
      <c r="C313" s="2031">
        <v>25</v>
      </c>
      <c r="D313" s="2031">
        <v>21</v>
      </c>
      <c r="E313" s="2031">
        <v>117</v>
      </c>
      <c r="F313" s="2031">
        <v>100</v>
      </c>
      <c r="G313" s="2445">
        <f t="shared" si="21"/>
        <v>142</v>
      </c>
      <c r="H313" s="2445">
        <f t="shared" si="22"/>
        <v>121</v>
      </c>
    </row>
    <row r="314" spans="1:8">
      <c r="A314" s="2483" t="s">
        <v>9082</v>
      </c>
      <c r="B314" s="2484" t="s">
        <v>9083</v>
      </c>
      <c r="C314" s="2031">
        <v>0</v>
      </c>
      <c r="D314" s="2031">
        <v>1</v>
      </c>
      <c r="E314" s="2031">
        <v>1</v>
      </c>
      <c r="F314" s="2031">
        <v>1</v>
      </c>
      <c r="G314" s="2445">
        <f t="shared" si="21"/>
        <v>1</v>
      </c>
      <c r="H314" s="2445">
        <f t="shared" si="22"/>
        <v>2</v>
      </c>
    </row>
    <row r="315" spans="1:8" ht="22.5">
      <c r="A315" s="2483" t="s">
        <v>9084</v>
      </c>
      <c r="B315" s="2484" t="s">
        <v>9085</v>
      </c>
      <c r="C315" s="2031">
        <v>78</v>
      </c>
      <c r="D315" s="2031">
        <v>65</v>
      </c>
      <c r="E315" s="2031">
        <v>85</v>
      </c>
      <c r="F315" s="2031">
        <v>68</v>
      </c>
      <c r="G315" s="2445">
        <f t="shared" si="21"/>
        <v>163</v>
      </c>
      <c r="H315" s="2445">
        <f t="shared" si="22"/>
        <v>133</v>
      </c>
    </row>
    <row r="316" spans="1:8" ht="22.5">
      <c r="A316" s="2483" t="s">
        <v>9086</v>
      </c>
      <c r="B316" s="2484" t="s">
        <v>9087</v>
      </c>
      <c r="C316" s="2031">
        <v>2</v>
      </c>
      <c r="D316" s="2031">
        <v>3</v>
      </c>
      <c r="E316" s="2031">
        <v>4</v>
      </c>
      <c r="F316" s="2031">
        <v>4</v>
      </c>
      <c r="G316" s="2445">
        <f t="shared" si="21"/>
        <v>6</v>
      </c>
      <c r="H316" s="2445">
        <f t="shared" si="22"/>
        <v>7</v>
      </c>
    </row>
    <row r="317" spans="1:8" ht="22.5">
      <c r="A317" s="2483" t="s">
        <v>9088</v>
      </c>
      <c r="B317" s="2484" t="s">
        <v>9089</v>
      </c>
      <c r="C317" s="2031">
        <v>35</v>
      </c>
      <c r="D317" s="2031">
        <v>32</v>
      </c>
      <c r="E317" s="2031">
        <v>40</v>
      </c>
      <c r="F317" s="2031">
        <v>33</v>
      </c>
      <c r="G317" s="2445">
        <f t="shared" si="21"/>
        <v>75</v>
      </c>
      <c r="H317" s="2445">
        <f t="shared" si="22"/>
        <v>65</v>
      </c>
    </row>
    <row r="318" spans="1:8">
      <c r="A318" s="2483" t="s">
        <v>9090</v>
      </c>
      <c r="B318" s="2484" t="s">
        <v>9091</v>
      </c>
      <c r="C318" s="2031">
        <v>13</v>
      </c>
      <c r="D318" s="2031">
        <v>10</v>
      </c>
      <c r="E318" s="2031">
        <v>1</v>
      </c>
      <c r="F318" s="2031">
        <v>1</v>
      </c>
      <c r="G318" s="2445">
        <f t="shared" si="21"/>
        <v>14</v>
      </c>
      <c r="H318" s="2445">
        <f t="shared" si="22"/>
        <v>11</v>
      </c>
    </row>
    <row r="319" spans="1:8">
      <c r="A319" s="2483" t="s">
        <v>9092</v>
      </c>
      <c r="B319" s="2484" t="s">
        <v>9093</v>
      </c>
      <c r="C319" s="2031">
        <v>4</v>
      </c>
      <c r="D319" s="2031">
        <v>3</v>
      </c>
      <c r="E319" s="2031">
        <v>169</v>
      </c>
      <c r="F319" s="2031">
        <v>137</v>
      </c>
      <c r="G319" s="2445">
        <f t="shared" si="21"/>
        <v>173</v>
      </c>
      <c r="H319" s="2445">
        <f t="shared" si="22"/>
        <v>140</v>
      </c>
    </row>
    <row r="320" spans="1:8">
      <c r="A320" s="2483" t="s">
        <v>9094</v>
      </c>
      <c r="B320" s="2484" t="s">
        <v>9095</v>
      </c>
      <c r="C320" s="2031">
        <v>7</v>
      </c>
      <c r="D320" s="2031">
        <v>7</v>
      </c>
      <c r="E320" s="2031">
        <v>43</v>
      </c>
      <c r="F320" s="2031">
        <v>37</v>
      </c>
      <c r="G320" s="2445">
        <f t="shared" si="21"/>
        <v>50</v>
      </c>
      <c r="H320" s="2445">
        <f t="shared" si="22"/>
        <v>44</v>
      </c>
    </row>
    <row r="321" spans="1:8">
      <c r="A321" s="2483" t="s">
        <v>9096</v>
      </c>
      <c r="B321" s="2484" t="s">
        <v>9097</v>
      </c>
      <c r="C321" s="2031">
        <v>44</v>
      </c>
      <c r="D321" s="2031">
        <v>37</v>
      </c>
      <c r="E321" s="2031">
        <v>283</v>
      </c>
      <c r="F321" s="2031">
        <v>213</v>
      </c>
      <c r="G321" s="2445">
        <f t="shared" si="21"/>
        <v>327</v>
      </c>
      <c r="H321" s="2445">
        <f t="shared" si="22"/>
        <v>250</v>
      </c>
    </row>
    <row r="322" spans="1:8">
      <c r="A322" s="2483" t="s">
        <v>9098</v>
      </c>
      <c r="B322" s="2484" t="s">
        <v>9099</v>
      </c>
      <c r="C322" s="2031">
        <v>17</v>
      </c>
      <c r="D322" s="2031">
        <v>15</v>
      </c>
      <c r="E322" s="2031">
        <v>129</v>
      </c>
      <c r="F322" s="2031">
        <v>95</v>
      </c>
      <c r="G322" s="2445">
        <f t="shared" si="21"/>
        <v>146</v>
      </c>
      <c r="H322" s="2445">
        <f t="shared" si="22"/>
        <v>110</v>
      </c>
    </row>
    <row r="323" spans="1:8">
      <c r="A323" s="2483" t="s">
        <v>9100</v>
      </c>
      <c r="B323" s="2484" t="s">
        <v>9101</v>
      </c>
      <c r="C323" s="2031">
        <v>6</v>
      </c>
      <c r="D323" s="2031">
        <v>6</v>
      </c>
      <c r="E323" s="2031">
        <v>50</v>
      </c>
      <c r="F323" s="2031">
        <v>33</v>
      </c>
      <c r="G323" s="2445">
        <f t="shared" si="21"/>
        <v>56</v>
      </c>
      <c r="H323" s="2445">
        <f t="shared" si="22"/>
        <v>39</v>
      </c>
    </row>
    <row r="324" spans="1:8">
      <c r="A324" s="2483" t="s">
        <v>9102</v>
      </c>
      <c r="B324" s="2484" t="s">
        <v>9103</v>
      </c>
      <c r="C324" s="2031">
        <v>0</v>
      </c>
      <c r="D324" s="2031">
        <v>1</v>
      </c>
      <c r="E324" s="2031">
        <v>16</v>
      </c>
      <c r="F324" s="2031">
        <v>14</v>
      </c>
      <c r="G324" s="2445">
        <f t="shared" si="21"/>
        <v>16</v>
      </c>
      <c r="H324" s="2445">
        <f t="shared" si="22"/>
        <v>15</v>
      </c>
    </row>
    <row r="325" spans="1:8">
      <c r="A325" s="2483" t="s">
        <v>9104</v>
      </c>
      <c r="B325" s="2484" t="s">
        <v>9105</v>
      </c>
      <c r="C325" s="2031">
        <v>32</v>
      </c>
      <c r="D325" s="2031">
        <v>26</v>
      </c>
      <c r="E325" s="2031">
        <v>61</v>
      </c>
      <c r="F325" s="2031">
        <v>50</v>
      </c>
      <c r="G325" s="2445">
        <f t="shared" si="21"/>
        <v>93</v>
      </c>
      <c r="H325" s="2445">
        <f t="shared" si="22"/>
        <v>76</v>
      </c>
    </row>
    <row r="326" spans="1:8">
      <c r="A326" s="2483" t="s">
        <v>9106</v>
      </c>
      <c r="B326" s="2484" t="s">
        <v>9107</v>
      </c>
      <c r="C326" s="2031">
        <v>6</v>
      </c>
      <c r="D326" s="2031">
        <v>6</v>
      </c>
      <c r="E326" s="2031">
        <v>267</v>
      </c>
      <c r="F326" s="2031">
        <v>216</v>
      </c>
      <c r="G326" s="2445">
        <f t="shared" si="21"/>
        <v>273</v>
      </c>
      <c r="H326" s="2445">
        <f t="shared" si="22"/>
        <v>222</v>
      </c>
    </row>
    <row r="327" spans="1:8">
      <c r="A327" s="2483" t="s">
        <v>9108</v>
      </c>
      <c r="B327" s="2484" t="s">
        <v>9109</v>
      </c>
      <c r="C327" s="2031">
        <v>2</v>
      </c>
      <c r="D327" s="2031">
        <v>3</v>
      </c>
      <c r="E327" s="2031">
        <v>73</v>
      </c>
      <c r="F327" s="2031">
        <v>65</v>
      </c>
      <c r="G327" s="2445">
        <f t="shared" si="21"/>
        <v>75</v>
      </c>
      <c r="H327" s="2445">
        <f t="shared" si="22"/>
        <v>68</v>
      </c>
    </row>
    <row r="328" spans="1:8">
      <c r="A328" s="2483" t="s">
        <v>9110</v>
      </c>
      <c r="B328" s="2484" t="s">
        <v>9111</v>
      </c>
      <c r="C328" s="2031">
        <v>0</v>
      </c>
      <c r="D328" s="2031">
        <v>1</v>
      </c>
      <c r="E328" s="2031">
        <v>0</v>
      </c>
      <c r="F328" s="2031">
        <v>1</v>
      </c>
      <c r="G328" s="2445">
        <f t="shared" si="21"/>
        <v>0</v>
      </c>
      <c r="H328" s="2445">
        <f t="shared" si="22"/>
        <v>2</v>
      </c>
    </row>
    <row r="329" spans="1:8">
      <c r="A329" s="2483" t="s">
        <v>9112</v>
      </c>
      <c r="B329" s="2484" t="s">
        <v>9113</v>
      </c>
      <c r="C329" s="2031">
        <v>2</v>
      </c>
      <c r="D329" s="2031">
        <v>3</v>
      </c>
      <c r="E329" s="2031">
        <v>13</v>
      </c>
      <c r="F329" s="2031">
        <v>11</v>
      </c>
      <c r="G329" s="2445">
        <f t="shared" si="21"/>
        <v>15</v>
      </c>
      <c r="H329" s="2445">
        <f t="shared" si="22"/>
        <v>14</v>
      </c>
    </row>
    <row r="330" spans="1:8">
      <c r="A330" s="2483" t="s">
        <v>9114</v>
      </c>
      <c r="B330" s="2484" t="s">
        <v>9115</v>
      </c>
      <c r="C330" s="2031">
        <v>6</v>
      </c>
      <c r="D330" s="2031">
        <v>5</v>
      </c>
      <c r="E330" s="2031">
        <v>42</v>
      </c>
      <c r="F330" s="2031">
        <v>32</v>
      </c>
      <c r="G330" s="2445">
        <f t="shared" si="21"/>
        <v>48</v>
      </c>
      <c r="H330" s="2445">
        <f t="shared" si="22"/>
        <v>37</v>
      </c>
    </row>
    <row r="331" spans="1:8">
      <c r="A331" s="2485" t="s">
        <v>9116</v>
      </c>
      <c r="B331" s="2486" t="s">
        <v>9117</v>
      </c>
      <c r="C331" s="2031">
        <v>0</v>
      </c>
      <c r="D331" s="2031">
        <v>1</v>
      </c>
      <c r="E331" s="2031">
        <v>0</v>
      </c>
      <c r="F331" s="2031">
        <v>1</v>
      </c>
      <c r="G331" s="2445">
        <f t="shared" si="21"/>
        <v>0</v>
      </c>
      <c r="H331" s="2445">
        <f t="shared" si="22"/>
        <v>2</v>
      </c>
    </row>
    <row r="332" spans="1:8">
      <c r="A332" s="2485" t="s">
        <v>9118</v>
      </c>
      <c r="B332" s="2486" t="s">
        <v>9119</v>
      </c>
      <c r="C332" s="2031">
        <v>0</v>
      </c>
      <c r="D332" s="2031">
        <v>1</v>
      </c>
      <c r="E332" s="2031">
        <v>6</v>
      </c>
      <c r="F332" s="2031">
        <v>4</v>
      </c>
      <c r="G332" s="2445">
        <f t="shared" si="21"/>
        <v>6</v>
      </c>
      <c r="H332" s="2445">
        <f t="shared" si="22"/>
        <v>5</v>
      </c>
    </row>
    <row r="333" spans="1:8">
      <c r="A333" s="2483" t="s">
        <v>9120</v>
      </c>
      <c r="B333" s="2484" t="s">
        <v>9121</v>
      </c>
      <c r="C333" s="2031">
        <v>4</v>
      </c>
      <c r="D333" s="2031">
        <v>4</v>
      </c>
      <c r="E333" s="2031">
        <v>78</v>
      </c>
      <c r="F333" s="2031">
        <v>67</v>
      </c>
      <c r="G333" s="2445">
        <f t="shared" si="21"/>
        <v>82</v>
      </c>
      <c r="H333" s="2445">
        <f t="shared" si="22"/>
        <v>71</v>
      </c>
    </row>
    <row r="334" spans="1:8" ht="22.5">
      <c r="A334" s="2483" t="s">
        <v>9122</v>
      </c>
      <c r="B334" s="2484" t="s">
        <v>9123</v>
      </c>
      <c r="C334" s="2031">
        <v>2</v>
      </c>
      <c r="D334" s="2031">
        <v>2</v>
      </c>
      <c r="E334" s="2031">
        <v>4</v>
      </c>
      <c r="F334" s="2031">
        <v>4</v>
      </c>
      <c r="G334" s="2445">
        <f t="shared" ref="G334:G365" si="23">C334+E334</f>
        <v>6</v>
      </c>
      <c r="H334" s="2445">
        <f t="shared" ref="H334:H365" si="24">D334+F334</f>
        <v>6</v>
      </c>
    </row>
    <row r="335" spans="1:8">
      <c r="A335" s="2483" t="s">
        <v>9124</v>
      </c>
      <c r="B335" s="2484" t="s">
        <v>9125</v>
      </c>
      <c r="C335" s="2031">
        <v>0</v>
      </c>
      <c r="D335" s="2031">
        <v>1</v>
      </c>
      <c r="E335" s="2031">
        <v>5</v>
      </c>
      <c r="F335" s="2031">
        <v>4</v>
      </c>
      <c r="G335" s="2445">
        <f t="shared" si="23"/>
        <v>5</v>
      </c>
      <c r="H335" s="2445">
        <f t="shared" si="24"/>
        <v>5</v>
      </c>
    </row>
    <row r="336" spans="1:8">
      <c r="A336" s="2483" t="s">
        <v>9126</v>
      </c>
      <c r="B336" s="2484" t="s">
        <v>9127</v>
      </c>
      <c r="C336" s="2031">
        <v>82</v>
      </c>
      <c r="D336" s="2031">
        <v>73</v>
      </c>
      <c r="E336" s="2031">
        <v>323</v>
      </c>
      <c r="F336" s="2031">
        <v>267</v>
      </c>
      <c r="G336" s="2445">
        <f t="shared" si="23"/>
        <v>405</v>
      </c>
      <c r="H336" s="2445">
        <f t="shared" si="24"/>
        <v>340</v>
      </c>
    </row>
    <row r="337" spans="1:8">
      <c r="A337" s="2483" t="s">
        <v>9128</v>
      </c>
      <c r="B337" s="2484" t="s">
        <v>9129</v>
      </c>
      <c r="C337" s="2031">
        <v>26</v>
      </c>
      <c r="D337" s="2031">
        <v>19</v>
      </c>
      <c r="E337" s="2031">
        <v>591</v>
      </c>
      <c r="F337" s="2031">
        <v>485</v>
      </c>
      <c r="G337" s="2445">
        <f t="shared" si="23"/>
        <v>617</v>
      </c>
      <c r="H337" s="2445">
        <f t="shared" si="24"/>
        <v>504</v>
      </c>
    </row>
    <row r="338" spans="1:8">
      <c r="A338" s="2483" t="s">
        <v>9130</v>
      </c>
      <c r="B338" s="2484" t="s">
        <v>9131</v>
      </c>
      <c r="C338" s="2031">
        <v>302</v>
      </c>
      <c r="D338" s="2031">
        <v>276</v>
      </c>
      <c r="E338" s="2031">
        <v>12</v>
      </c>
      <c r="F338" s="2031">
        <v>8</v>
      </c>
      <c r="G338" s="2445">
        <f t="shared" si="23"/>
        <v>314</v>
      </c>
      <c r="H338" s="2445">
        <f t="shared" si="24"/>
        <v>284</v>
      </c>
    </row>
    <row r="339" spans="1:8">
      <c r="A339" s="2483" t="s">
        <v>9132</v>
      </c>
      <c r="B339" s="2484" t="s">
        <v>9133</v>
      </c>
      <c r="C339" s="2031">
        <v>1</v>
      </c>
      <c r="D339" s="2031">
        <v>1</v>
      </c>
      <c r="E339" s="2031">
        <v>0</v>
      </c>
      <c r="F339" s="2031">
        <v>1</v>
      </c>
      <c r="G339" s="2445">
        <f t="shared" si="23"/>
        <v>1</v>
      </c>
      <c r="H339" s="2445">
        <f t="shared" si="24"/>
        <v>2</v>
      </c>
    </row>
    <row r="340" spans="1:8">
      <c r="A340" s="2483" t="s">
        <v>9134</v>
      </c>
      <c r="B340" s="2484" t="s">
        <v>9135</v>
      </c>
      <c r="C340" s="2031">
        <v>2</v>
      </c>
      <c r="D340" s="2031">
        <v>3</v>
      </c>
      <c r="E340" s="2031">
        <v>258</v>
      </c>
      <c r="F340" s="2031">
        <v>196</v>
      </c>
      <c r="G340" s="2445">
        <f t="shared" si="23"/>
        <v>260</v>
      </c>
      <c r="H340" s="2445">
        <f t="shared" si="24"/>
        <v>199</v>
      </c>
    </row>
    <row r="341" spans="1:8">
      <c r="A341" s="2483" t="s">
        <v>9136</v>
      </c>
      <c r="B341" s="2484" t="s">
        <v>9137</v>
      </c>
      <c r="C341" s="2031">
        <v>0</v>
      </c>
      <c r="D341" s="2031">
        <v>1</v>
      </c>
      <c r="E341" s="2031">
        <v>14</v>
      </c>
      <c r="F341" s="2031">
        <v>13</v>
      </c>
      <c r="G341" s="2445">
        <f t="shared" si="23"/>
        <v>14</v>
      </c>
      <c r="H341" s="2445">
        <f t="shared" si="24"/>
        <v>14</v>
      </c>
    </row>
    <row r="342" spans="1:8">
      <c r="A342" s="2483" t="s">
        <v>9138</v>
      </c>
      <c r="B342" s="2484" t="s">
        <v>9139</v>
      </c>
      <c r="C342" s="2031">
        <v>4</v>
      </c>
      <c r="D342" s="2031">
        <v>1</v>
      </c>
      <c r="E342" s="2031">
        <v>17</v>
      </c>
      <c r="F342" s="2031">
        <v>14</v>
      </c>
      <c r="G342" s="2445">
        <f t="shared" si="23"/>
        <v>21</v>
      </c>
      <c r="H342" s="2445">
        <f t="shared" si="24"/>
        <v>15</v>
      </c>
    </row>
    <row r="343" spans="1:8">
      <c r="A343" s="2483" t="s">
        <v>9140</v>
      </c>
      <c r="B343" s="2484" t="s">
        <v>9141</v>
      </c>
      <c r="C343" s="2031">
        <v>2</v>
      </c>
      <c r="D343" s="2031">
        <v>3</v>
      </c>
      <c r="E343" s="2031">
        <v>22</v>
      </c>
      <c r="F343" s="2031">
        <v>17</v>
      </c>
      <c r="G343" s="2445">
        <f t="shared" si="23"/>
        <v>24</v>
      </c>
      <c r="H343" s="2445">
        <f t="shared" si="24"/>
        <v>20</v>
      </c>
    </row>
    <row r="344" spans="1:8">
      <c r="A344" s="2483" t="s">
        <v>9142</v>
      </c>
      <c r="B344" s="2484" t="s">
        <v>9143</v>
      </c>
      <c r="C344" s="2031">
        <v>0</v>
      </c>
      <c r="D344" s="2031">
        <v>1</v>
      </c>
      <c r="E344" s="2031">
        <v>6</v>
      </c>
      <c r="F344" s="2031">
        <v>6</v>
      </c>
      <c r="G344" s="2445">
        <f t="shared" si="23"/>
        <v>6</v>
      </c>
      <c r="H344" s="2445">
        <f t="shared" si="24"/>
        <v>7</v>
      </c>
    </row>
    <row r="345" spans="1:8">
      <c r="A345" s="2483" t="s">
        <v>9144</v>
      </c>
      <c r="B345" s="2484" t="s">
        <v>9145</v>
      </c>
      <c r="C345" s="2031">
        <v>0</v>
      </c>
      <c r="D345" s="2031">
        <v>1</v>
      </c>
      <c r="E345" s="2031">
        <v>0</v>
      </c>
      <c r="F345" s="2031">
        <v>1</v>
      </c>
      <c r="G345" s="2445">
        <f t="shared" si="23"/>
        <v>0</v>
      </c>
      <c r="H345" s="2445">
        <f t="shared" si="24"/>
        <v>2</v>
      </c>
    </row>
    <row r="346" spans="1:8">
      <c r="A346" s="2483" t="s">
        <v>9146</v>
      </c>
      <c r="B346" s="2484" t="s">
        <v>9147</v>
      </c>
      <c r="C346" s="2031">
        <v>0</v>
      </c>
      <c r="D346" s="2031">
        <v>1</v>
      </c>
      <c r="E346" s="2031">
        <v>0</v>
      </c>
      <c r="F346" s="2031">
        <v>1</v>
      </c>
      <c r="G346" s="2445">
        <f t="shared" si="23"/>
        <v>0</v>
      </c>
      <c r="H346" s="2445">
        <f t="shared" si="24"/>
        <v>2</v>
      </c>
    </row>
    <row r="347" spans="1:8" ht="22.5">
      <c r="A347" s="2483" t="s">
        <v>9148</v>
      </c>
      <c r="B347" s="2477" t="s">
        <v>9149</v>
      </c>
      <c r="C347" s="2031">
        <v>3818</v>
      </c>
      <c r="D347" s="2031">
        <v>3114</v>
      </c>
      <c r="E347" s="2031">
        <v>2769</v>
      </c>
      <c r="F347" s="2031">
        <v>2264</v>
      </c>
      <c r="G347" s="2445">
        <f t="shared" si="23"/>
        <v>6587</v>
      </c>
      <c r="H347" s="2445">
        <f t="shared" si="24"/>
        <v>5378</v>
      </c>
    </row>
    <row r="348" spans="1:8" ht="22.5">
      <c r="A348" s="2483" t="s">
        <v>9150</v>
      </c>
      <c r="B348" s="2484" t="s">
        <v>9151</v>
      </c>
      <c r="C348" s="2031">
        <v>330</v>
      </c>
      <c r="D348" s="2031">
        <v>244</v>
      </c>
      <c r="E348" s="2031">
        <v>242</v>
      </c>
      <c r="F348" s="2031">
        <v>198</v>
      </c>
      <c r="G348" s="2445">
        <f t="shared" si="23"/>
        <v>572</v>
      </c>
      <c r="H348" s="2445">
        <f t="shared" si="24"/>
        <v>442</v>
      </c>
    </row>
    <row r="349" spans="1:8">
      <c r="A349" s="2483" t="s">
        <v>9152</v>
      </c>
      <c r="B349" s="2484" t="s">
        <v>9153</v>
      </c>
      <c r="C349" s="2031">
        <v>10</v>
      </c>
      <c r="D349" s="2031">
        <v>7</v>
      </c>
      <c r="E349" s="2031">
        <v>5</v>
      </c>
      <c r="F349" s="2031">
        <v>4</v>
      </c>
      <c r="G349" s="2445">
        <f t="shared" si="23"/>
        <v>15</v>
      </c>
      <c r="H349" s="2445">
        <f t="shared" si="24"/>
        <v>11</v>
      </c>
    </row>
    <row r="350" spans="1:8">
      <c r="A350" s="2483" t="s">
        <v>9154</v>
      </c>
      <c r="B350" s="2484" t="s">
        <v>9155</v>
      </c>
      <c r="C350" s="2031">
        <v>4</v>
      </c>
      <c r="D350" s="2031">
        <v>4</v>
      </c>
      <c r="E350" s="2031">
        <v>30</v>
      </c>
      <c r="F350" s="2031">
        <v>22</v>
      </c>
      <c r="G350" s="2445">
        <f t="shared" si="23"/>
        <v>34</v>
      </c>
      <c r="H350" s="2445">
        <f t="shared" si="24"/>
        <v>26</v>
      </c>
    </row>
    <row r="351" spans="1:8">
      <c r="A351" s="2483" t="s">
        <v>9156</v>
      </c>
      <c r="B351" s="2484" t="s">
        <v>9157</v>
      </c>
      <c r="C351" s="2031">
        <v>0</v>
      </c>
      <c r="D351" s="2031">
        <v>1</v>
      </c>
      <c r="E351" s="2031">
        <v>4</v>
      </c>
      <c r="F351" s="2031">
        <v>4</v>
      </c>
      <c r="G351" s="2445">
        <f t="shared" si="23"/>
        <v>4</v>
      </c>
      <c r="H351" s="2445">
        <f t="shared" si="24"/>
        <v>5</v>
      </c>
    </row>
    <row r="352" spans="1:8">
      <c r="A352" s="2483" t="s">
        <v>9158</v>
      </c>
      <c r="B352" s="2484" t="s">
        <v>9159</v>
      </c>
      <c r="C352" s="2031">
        <v>0</v>
      </c>
      <c r="D352" s="2031">
        <v>1</v>
      </c>
      <c r="E352" s="2031">
        <v>2</v>
      </c>
      <c r="F352" s="2031">
        <v>3</v>
      </c>
      <c r="G352" s="2445">
        <f t="shared" si="23"/>
        <v>2</v>
      </c>
      <c r="H352" s="2445">
        <f t="shared" si="24"/>
        <v>4</v>
      </c>
    </row>
    <row r="353" spans="1:8">
      <c r="A353" s="2483" t="s">
        <v>9160</v>
      </c>
      <c r="B353" s="2484" t="s">
        <v>9161</v>
      </c>
      <c r="C353" s="2031">
        <v>0</v>
      </c>
      <c r="D353" s="2031">
        <v>1</v>
      </c>
      <c r="E353" s="2031">
        <v>0</v>
      </c>
      <c r="F353" s="2031">
        <v>1</v>
      </c>
      <c r="G353" s="2445">
        <f t="shared" si="23"/>
        <v>0</v>
      </c>
      <c r="H353" s="2445">
        <f t="shared" si="24"/>
        <v>2</v>
      </c>
    </row>
    <row r="354" spans="1:8">
      <c r="A354" s="2483" t="s">
        <v>9162</v>
      </c>
      <c r="B354" s="2484" t="s">
        <v>9163</v>
      </c>
      <c r="C354" s="2031">
        <v>17</v>
      </c>
      <c r="D354" s="2031">
        <v>14</v>
      </c>
      <c r="E354" s="2031">
        <v>110</v>
      </c>
      <c r="F354" s="2031">
        <v>77</v>
      </c>
      <c r="G354" s="2445">
        <f t="shared" si="23"/>
        <v>127</v>
      </c>
      <c r="H354" s="2445">
        <f t="shared" si="24"/>
        <v>91</v>
      </c>
    </row>
    <row r="355" spans="1:8">
      <c r="A355" s="2483" t="s">
        <v>9164</v>
      </c>
      <c r="B355" s="2484" t="s">
        <v>9165</v>
      </c>
      <c r="C355" s="2031">
        <v>29</v>
      </c>
      <c r="D355" s="2031">
        <v>23</v>
      </c>
      <c r="E355" s="2031">
        <v>355</v>
      </c>
      <c r="F355" s="2031">
        <v>299</v>
      </c>
      <c r="G355" s="2445">
        <f t="shared" si="23"/>
        <v>384</v>
      </c>
      <c r="H355" s="2445">
        <f t="shared" si="24"/>
        <v>322</v>
      </c>
    </row>
    <row r="356" spans="1:8">
      <c r="A356" s="2483" t="s">
        <v>9166</v>
      </c>
      <c r="B356" s="2484" t="s">
        <v>9167</v>
      </c>
      <c r="C356" s="2031">
        <v>17</v>
      </c>
      <c r="D356" s="2031">
        <v>14</v>
      </c>
      <c r="E356" s="2031">
        <v>20</v>
      </c>
      <c r="F356" s="2031">
        <v>16</v>
      </c>
      <c r="G356" s="2445">
        <f t="shared" si="23"/>
        <v>37</v>
      </c>
      <c r="H356" s="2445">
        <f t="shared" si="24"/>
        <v>30</v>
      </c>
    </row>
    <row r="357" spans="1:8">
      <c r="A357" s="2483" t="s">
        <v>9168</v>
      </c>
      <c r="B357" s="2484" t="s">
        <v>9169</v>
      </c>
      <c r="C357" s="2031">
        <v>11</v>
      </c>
      <c r="D357" s="2031">
        <v>8</v>
      </c>
      <c r="E357" s="2031">
        <v>18</v>
      </c>
      <c r="F357" s="2031">
        <v>12</v>
      </c>
      <c r="G357" s="2445">
        <f t="shared" si="23"/>
        <v>29</v>
      </c>
      <c r="H357" s="2445">
        <f t="shared" si="24"/>
        <v>20</v>
      </c>
    </row>
    <row r="358" spans="1:8">
      <c r="A358" s="2483" t="s">
        <v>9170</v>
      </c>
      <c r="B358" s="2484" t="s">
        <v>9171</v>
      </c>
      <c r="C358" s="2031">
        <v>1</v>
      </c>
      <c r="D358" s="2031">
        <v>2</v>
      </c>
      <c r="E358" s="2031">
        <v>15</v>
      </c>
      <c r="F358" s="2031">
        <v>12</v>
      </c>
      <c r="G358" s="2445">
        <f t="shared" si="23"/>
        <v>16</v>
      </c>
      <c r="H358" s="2445">
        <f t="shared" si="24"/>
        <v>14</v>
      </c>
    </row>
    <row r="359" spans="1:8">
      <c r="A359" s="2483" t="s">
        <v>9172</v>
      </c>
      <c r="B359" s="2484" t="s">
        <v>9173</v>
      </c>
      <c r="C359" s="2031">
        <v>13</v>
      </c>
      <c r="D359" s="2031">
        <v>12</v>
      </c>
      <c r="E359" s="2031">
        <v>104</v>
      </c>
      <c r="F359" s="2031">
        <v>80</v>
      </c>
      <c r="G359" s="2445">
        <f t="shared" si="23"/>
        <v>117</v>
      </c>
      <c r="H359" s="2445">
        <f t="shared" si="24"/>
        <v>92</v>
      </c>
    </row>
    <row r="360" spans="1:8">
      <c r="A360" s="2483" t="s">
        <v>9174</v>
      </c>
      <c r="B360" s="2484" t="s">
        <v>9175</v>
      </c>
      <c r="C360" s="2031">
        <v>0</v>
      </c>
      <c r="D360" s="2031">
        <v>1</v>
      </c>
      <c r="E360" s="2031">
        <v>0</v>
      </c>
      <c r="F360" s="2031">
        <v>1</v>
      </c>
      <c r="G360" s="2445">
        <f t="shared" si="23"/>
        <v>0</v>
      </c>
      <c r="H360" s="2445">
        <f t="shared" si="24"/>
        <v>2</v>
      </c>
    </row>
    <row r="361" spans="1:8">
      <c r="A361" s="2483" t="s">
        <v>9176</v>
      </c>
      <c r="B361" s="2484" t="s">
        <v>9177</v>
      </c>
      <c r="C361" s="2031">
        <v>22</v>
      </c>
      <c r="D361" s="2031">
        <v>19</v>
      </c>
      <c r="E361" s="2031">
        <v>895</v>
      </c>
      <c r="F361" s="2031">
        <v>706</v>
      </c>
      <c r="G361" s="2445">
        <f t="shared" si="23"/>
        <v>917</v>
      </c>
      <c r="H361" s="2445">
        <f t="shared" si="24"/>
        <v>725</v>
      </c>
    </row>
    <row r="362" spans="1:8">
      <c r="A362" s="2483" t="s">
        <v>9178</v>
      </c>
      <c r="B362" s="2484" t="s">
        <v>9179</v>
      </c>
      <c r="C362" s="2031">
        <v>1</v>
      </c>
      <c r="D362" s="2031">
        <v>2</v>
      </c>
      <c r="E362" s="2031">
        <v>35</v>
      </c>
      <c r="F362" s="2031">
        <v>23</v>
      </c>
      <c r="G362" s="2445">
        <f t="shared" si="23"/>
        <v>36</v>
      </c>
      <c r="H362" s="2445">
        <f t="shared" si="24"/>
        <v>25</v>
      </c>
    </row>
    <row r="363" spans="1:8">
      <c r="A363" s="2483" t="s">
        <v>9180</v>
      </c>
      <c r="B363" s="2484" t="s">
        <v>9181</v>
      </c>
      <c r="C363" s="2031">
        <v>239</v>
      </c>
      <c r="D363" s="2031">
        <v>193</v>
      </c>
      <c r="E363" s="2031">
        <v>579</v>
      </c>
      <c r="F363" s="2031">
        <v>480</v>
      </c>
      <c r="G363" s="2445">
        <f t="shared" si="23"/>
        <v>818</v>
      </c>
      <c r="H363" s="2445">
        <f t="shared" si="24"/>
        <v>673</v>
      </c>
    </row>
    <row r="364" spans="1:8">
      <c r="A364" s="2483" t="s">
        <v>9182</v>
      </c>
      <c r="B364" s="2484" t="s">
        <v>9183</v>
      </c>
      <c r="C364" s="2031">
        <v>3</v>
      </c>
      <c r="D364" s="2031">
        <v>4</v>
      </c>
      <c r="E364" s="2031">
        <v>14</v>
      </c>
      <c r="F364" s="2031">
        <v>11</v>
      </c>
      <c r="G364" s="2445">
        <f t="shared" si="23"/>
        <v>17</v>
      </c>
      <c r="H364" s="2445">
        <f t="shared" si="24"/>
        <v>15</v>
      </c>
    </row>
    <row r="365" spans="1:8">
      <c r="A365" s="2483" t="s">
        <v>9184</v>
      </c>
      <c r="B365" s="2484" t="s">
        <v>9185</v>
      </c>
      <c r="C365" s="2031">
        <v>2</v>
      </c>
      <c r="D365" s="2031">
        <v>3</v>
      </c>
      <c r="E365" s="2031">
        <v>42</v>
      </c>
      <c r="F365" s="2031">
        <v>29</v>
      </c>
      <c r="G365" s="2445">
        <f t="shared" si="23"/>
        <v>44</v>
      </c>
      <c r="H365" s="2445">
        <f t="shared" si="24"/>
        <v>32</v>
      </c>
    </row>
    <row r="366" spans="1:8" ht="22.5">
      <c r="A366" s="2483" t="s">
        <v>9186</v>
      </c>
      <c r="B366" s="2484" t="s">
        <v>9187</v>
      </c>
      <c r="C366" s="2031">
        <v>1</v>
      </c>
      <c r="D366" s="2031">
        <v>2</v>
      </c>
      <c r="E366" s="2031">
        <v>44</v>
      </c>
      <c r="F366" s="2031">
        <v>35</v>
      </c>
      <c r="G366" s="2445">
        <f t="shared" ref="G366:G397" si="25">C366+E366</f>
        <v>45</v>
      </c>
      <c r="H366" s="2445">
        <f t="shared" ref="H366:H397" si="26">D366+F366</f>
        <v>37</v>
      </c>
    </row>
    <row r="367" spans="1:8">
      <c r="A367" s="2483" t="s">
        <v>9188</v>
      </c>
      <c r="B367" s="2484" t="s">
        <v>9189</v>
      </c>
      <c r="C367" s="2031">
        <v>5</v>
      </c>
      <c r="D367" s="2031">
        <v>5</v>
      </c>
      <c r="E367" s="2031">
        <v>54</v>
      </c>
      <c r="F367" s="2031">
        <v>43</v>
      </c>
      <c r="G367" s="2445">
        <f t="shared" si="25"/>
        <v>59</v>
      </c>
      <c r="H367" s="2445">
        <f t="shared" si="26"/>
        <v>48</v>
      </c>
    </row>
    <row r="368" spans="1:8">
      <c r="A368" s="2483" t="s">
        <v>9190</v>
      </c>
      <c r="B368" s="2484" t="s">
        <v>9191</v>
      </c>
      <c r="C368" s="2031">
        <v>0</v>
      </c>
      <c r="D368" s="2031">
        <v>1</v>
      </c>
      <c r="E368" s="2031">
        <v>0</v>
      </c>
      <c r="F368" s="2031">
        <v>1</v>
      </c>
      <c r="G368" s="2445">
        <f t="shared" si="25"/>
        <v>0</v>
      </c>
      <c r="H368" s="2445">
        <f t="shared" si="26"/>
        <v>2</v>
      </c>
    </row>
    <row r="369" spans="1:8">
      <c r="A369" s="2483" t="s">
        <v>9192</v>
      </c>
      <c r="B369" s="2484" t="s">
        <v>9193</v>
      </c>
      <c r="C369" s="2031">
        <v>786</v>
      </c>
      <c r="D369" s="2031">
        <v>641</v>
      </c>
      <c r="E369" s="2031">
        <v>1585</v>
      </c>
      <c r="F369" s="2031">
        <v>1247</v>
      </c>
      <c r="G369" s="2445">
        <f t="shared" si="25"/>
        <v>2371</v>
      </c>
      <c r="H369" s="2445">
        <f t="shared" si="26"/>
        <v>1888</v>
      </c>
    </row>
    <row r="370" spans="1:8">
      <c r="A370" s="2483" t="s">
        <v>9194</v>
      </c>
      <c r="B370" s="2484" t="s">
        <v>9195</v>
      </c>
      <c r="C370" s="2031">
        <v>182</v>
      </c>
      <c r="D370" s="2031">
        <v>133</v>
      </c>
      <c r="E370" s="2031">
        <v>1301</v>
      </c>
      <c r="F370" s="2031">
        <v>1048</v>
      </c>
      <c r="G370" s="2445">
        <f t="shared" si="25"/>
        <v>1483</v>
      </c>
      <c r="H370" s="2445">
        <f t="shared" si="26"/>
        <v>1181</v>
      </c>
    </row>
    <row r="371" spans="1:8">
      <c r="A371" s="2483" t="s">
        <v>9196</v>
      </c>
      <c r="B371" s="2484" t="s">
        <v>9197</v>
      </c>
      <c r="C371" s="2031">
        <v>7</v>
      </c>
      <c r="D371" s="2031">
        <v>7</v>
      </c>
      <c r="E371" s="2031">
        <v>257</v>
      </c>
      <c r="F371" s="2031">
        <v>203</v>
      </c>
      <c r="G371" s="2445">
        <f t="shared" si="25"/>
        <v>264</v>
      </c>
      <c r="H371" s="2445">
        <f t="shared" si="26"/>
        <v>210</v>
      </c>
    </row>
    <row r="372" spans="1:8">
      <c r="A372" s="2483" t="s">
        <v>9198</v>
      </c>
      <c r="B372" s="2484" t="s">
        <v>9199</v>
      </c>
      <c r="C372" s="2031">
        <v>0</v>
      </c>
      <c r="D372" s="2031">
        <v>1</v>
      </c>
      <c r="E372" s="2031">
        <v>0</v>
      </c>
      <c r="F372" s="2031">
        <v>1</v>
      </c>
      <c r="G372" s="2445">
        <f t="shared" si="25"/>
        <v>0</v>
      </c>
      <c r="H372" s="2445">
        <f t="shared" si="26"/>
        <v>2</v>
      </c>
    </row>
    <row r="373" spans="1:8">
      <c r="A373" s="2483" t="s">
        <v>9200</v>
      </c>
      <c r="B373" s="2484" t="s">
        <v>9201</v>
      </c>
      <c r="C373" s="2031">
        <v>113</v>
      </c>
      <c r="D373" s="2031">
        <v>88</v>
      </c>
      <c r="E373" s="2031">
        <v>571</v>
      </c>
      <c r="F373" s="2031">
        <v>440</v>
      </c>
      <c r="G373" s="2445">
        <f t="shared" si="25"/>
        <v>684</v>
      </c>
      <c r="H373" s="2445">
        <f t="shared" si="26"/>
        <v>528</v>
      </c>
    </row>
    <row r="374" spans="1:8">
      <c r="A374" s="2483" t="s">
        <v>9202</v>
      </c>
      <c r="B374" s="2484" t="s">
        <v>9203</v>
      </c>
      <c r="C374" s="2031">
        <v>16</v>
      </c>
      <c r="D374" s="2031">
        <v>11</v>
      </c>
      <c r="E374" s="2031">
        <v>33</v>
      </c>
      <c r="F374" s="2031">
        <v>22</v>
      </c>
      <c r="G374" s="2445">
        <f t="shared" si="25"/>
        <v>49</v>
      </c>
      <c r="H374" s="2445">
        <f t="shared" si="26"/>
        <v>33</v>
      </c>
    </row>
    <row r="375" spans="1:8">
      <c r="A375" s="2483" t="s">
        <v>9204</v>
      </c>
      <c r="B375" s="2484" t="s">
        <v>9205</v>
      </c>
      <c r="C375" s="2031">
        <v>0</v>
      </c>
      <c r="D375" s="2031">
        <v>1</v>
      </c>
      <c r="E375" s="2031">
        <v>0</v>
      </c>
      <c r="F375" s="2031">
        <v>1</v>
      </c>
      <c r="G375" s="2445">
        <f t="shared" si="25"/>
        <v>0</v>
      </c>
      <c r="H375" s="2445">
        <f t="shared" si="26"/>
        <v>2</v>
      </c>
    </row>
    <row r="376" spans="1:8">
      <c r="A376" s="2483" t="s">
        <v>9206</v>
      </c>
      <c r="B376" s="2484" t="s">
        <v>9207</v>
      </c>
      <c r="C376" s="2031">
        <v>0</v>
      </c>
      <c r="D376" s="2031">
        <v>0</v>
      </c>
      <c r="E376" s="2031">
        <v>2</v>
      </c>
      <c r="F376" s="2031">
        <v>3</v>
      </c>
      <c r="G376" s="2445">
        <f t="shared" si="25"/>
        <v>2</v>
      </c>
      <c r="H376" s="2445">
        <f t="shared" si="26"/>
        <v>3</v>
      </c>
    </row>
    <row r="377" spans="1:8" ht="22.5">
      <c r="A377" s="2485" t="s">
        <v>9208</v>
      </c>
      <c r="B377" s="2486" t="s">
        <v>9209</v>
      </c>
      <c r="C377" s="2031">
        <v>0</v>
      </c>
      <c r="D377" s="2031">
        <v>0</v>
      </c>
      <c r="E377" s="2031">
        <v>4</v>
      </c>
      <c r="F377" s="2031">
        <v>4</v>
      </c>
      <c r="G377" s="2445">
        <f t="shared" si="25"/>
        <v>4</v>
      </c>
      <c r="H377" s="2445">
        <f t="shared" si="26"/>
        <v>4</v>
      </c>
    </row>
    <row r="378" spans="1:8">
      <c r="A378" s="2483" t="s">
        <v>9210</v>
      </c>
      <c r="B378" s="2484" t="s">
        <v>9211</v>
      </c>
      <c r="C378" s="2031">
        <v>598</v>
      </c>
      <c r="D378" s="2031">
        <v>1670</v>
      </c>
      <c r="E378" s="2031">
        <v>271</v>
      </c>
      <c r="F378" s="2031">
        <v>2041</v>
      </c>
      <c r="G378" s="2445">
        <f t="shared" si="25"/>
        <v>869</v>
      </c>
      <c r="H378" s="2445">
        <f t="shared" si="26"/>
        <v>3711</v>
      </c>
    </row>
    <row r="379" spans="1:8">
      <c r="A379" s="2483" t="s">
        <v>9212</v>
      </c>
      <c r="B379" s="2484" t="s">
        <v>9213</v>
      </c>
      <c r="C379" s="2031">
        <v>0</v>
      </c>
      <c r="D379" s="2031">
        <v>1</v>
      </c>
      <c r="E379" s="2031">
        <v>1</v>
      </c>
      <c r="F379" s="2031">
        <v>2</v>
      </c>
      <c r="G379" s="2445">
        <f t="shared" si="25"/>
        <v>1</v>
      </c>
      <c r="H379" s="2445">
        <f t="shared" si="26"/>
        <v>3</v>
      </c>
    </row>
    <row r="380" spans="1:8" ht="22.5">
      <c r="A380" s="2487" t="s">
        <v>9214</v>
      </c>
      <c r="B380" s="2477" t="s">
        <v>9215</v>
      </c>
      <c r="C380" s="2031">
        <v>0</v>
      </c>
      <c r="D380" s="2031">
        <v>1</v>
      </c>
      <c r="E380" s="2031">
        <v>0</v>
      </c>
      <c r="F380" s="2031">
        <v>1</v>
      </c>
      <c r="G380" s="2445">
        <f t="shared" si="25"/>
        <v>0</v>
      </c>
      <c r="H380" s="2445">
        <f t="shared" si="26"/>
        <v>2</v>
      </c>
    </row>
    <row r="381" spans="1:8" ht="22.5">
      <c r="A381" s="2487" t="s">
        <v>9216</v>
      </c>
      <c r="B381" s="2477" t="s">
        <v>9217</v>
      </c>
      <c r="C381" s="2031">
        <v>0</v>
      </c>
      <c r="D381" s="2031">
        <v>1</v>
      </c>
      <c r="E381" s="2031">
        <v>0</v>
      </c>
      <c r="F381" s="2031">
        <v>1</v>
      </c>
      <c r="G381" s="2445">
        <f t="shared" si="25"/>
        <v>0</v>
      </c>
      <c r="H381" s="2445">
        <f t="shared" si="26"/>
        <v>2</v>
      </c>
    </row>
    <row r="382" spans="1:8">
      <c r="A382" s="2483" t="s">
        <v>9218</v>
      </c>
      <c r="B382" s="2484" t="s">
        <v>9219</v>
      </c>
      <c r="C382" s="2031">
        <v>6</v>
      </c>
      <c r="D382" s="2031">
        <v>5</v>
      </c>
      <c r="E382" s="2031">
        <v>39</v>
      </c>
      <c r="F382" s="2031">
        <v>26</v>
      </c>
      <c r="G382" s="2445">
        <f t="shared" si="25"/>
        <v>45</v>
      </c>
      <c r="H382" s="2445">
        <f t="shared" si="26"/>
        <v>31</v>
      </c>
    </row>
    <row r="383" spans="1:8">
      <c r="A383" s="2483" t="s">
        <v>9220</v>
      </c>
      <c r="B383" s="2484" t="s">
        <v>9221</v>
      </c>
      <c r="C383" s="2031">
        <v>2</v>
      </c>
      <c r="D383" s="2031">
        <v>3</v>
      </c>
      <c r="E383" s="2031">
        <v>5</v>
      </c>
      <c r="F383" s="2031">
        <v>4</v>
      </c>
      <c r="G383" s="2445">
        <f t="shared" si="25"/>
        <v>7</v>
      </c>
      <c r="H383" s="2445">
        <f t="shared" si="26"/>
        <v>7</v>
      </c>
    </row>
    <row r="384" spans="1:8">
      <c r="A384" s="2483" t="s">
        <v>9222</v>
      </c>
      <c r="B384" s="2484" t="s">
        <v>9223</v>
      </c>
      <c r="C384" s="2031">
        <v>7</v>
      </c>
      <c r="D384" s="2031">
        <v>6</v>
      </c>
      <c r="E384" s="2031">
        <v>20</v>
      </c>
      <c r="F384" s="2031">
        <v>18</v>
      </c>
      <c r="G384" s="2445">
        <f t="shared" si="25"/>
        <v>27</v>
      </c>
      <c r="H384" s="2445">
        <f t="shared" si="26"/>
        <v>24</v>
      </c>
    </row>
    <row r="385" spans="1:8">
      <c r="A385" s="2483" t="s">
        <v>9224</v>
      </c>
      <c r="B385" s="2484" t="s">
        <v>9225</v>
      </c>
      <c r="C385" s="2031">
        <v>0</v>
      </c>
      <c r="D385" s="2031">
        <v>1</v>
      </c>
      <c r="E385" s="2031">
        <v>2</v>
      </c>
      <c r="F385" s="2031">
        <v>2</v>
      </c>
      <c r="G385" s="2445">
        <f t="shared" si="25"/>
        <v>2</v>
      </c>
      <c r="H385" s="2445">
        <f t="shared" si="26"/>
        <v>3</v>
      </c>
    </row>
    <row r="386" spans="1:8">
      <c r="A386" s="2485" t="s">
        <v>9226</v>
      </c>
      <c r="B386" s="2486" t="s">
        <v>9227</v>
      </c>
      <c r="C386" s="2031">
        <v>0</v>
      </c>
      <c r="D386" s="2031">
        <v>1</v>
      </c>
      <c r="E386" s="2031">
        <v>0</v>
      </c>
      <c r="F386" s="2031">
        <v>1</v>
      </c>
      <c r="G386" s="2445">
        <f t="shared" si="25"/>
        <v>0</v>
      </c>
      <c r="H386" s="2445">
        <f t="shared" si="26"/>
        <v>2</v>
      </c>
    </row>
    <row r="387" spans="1:8">
      <c r="A387" s="2483" t="s">
        <v>9228</v>
      </c>
      <c r="B387" s="2484" t="s">
        <v>9229</v>
      </c>
      <c r="C387" s="2031">
        <v>0</v>
      </c>
      <c r="D387" s="2031">
        <v>1</v>
      </c>
      <c r="E387" s="2031">
        <v>0</v>
      </c>
      <c r="F387" s="2031">
        <v>1</v>
      </c>
      <c r="G387" s="2445">
        <f t="shared" si="25"/>
        <v>0</v>
      </c>
      <c r="H387" s="2445">
        <f t="shared" si="26"/>
        <v>2</v>
      </c>
    </row>
    <row r="388" spans="1:8">
      <c r="A388" s="2483" t="s">
        <v>9230</v>
      </c>
      <c r="B388" s="2484" t="s">
        <v>9231</v>
      </c>
      <c r="C388" s="2031">
        <v>1</v>
      </c>
      <c r="D388" s="2031">
        <v>2</v>
      </c>
      <c r="E388" s="2031">
        <v>1</v>
      </c>
      <c r="F388" s="2031">
        <v>2</v>
      </c>
      <c r="G388" s="2445">
        <f t="shared" si="25"/>
        <v>2</v>
      </c>
      <c r="H388" s="2445">
        <f t="shared" si="26"/>
        <v>4</v>
      </c>
    </row>
    <row r="389" spans="1:8">
      <c r="A389" s="2483" t="s">
        <v>9232</v>
      </c>
      <c r="B389" s="2484" t="s">
        <v>9233</v>
      </c>
      <c r="C389" s="2031">
        <v>0</v>
      </c>
      <c r="D389" s="2031">
        <v>1</v>
      </c>
      <c r="E389" s="2031">
        <v>32</v>
      </c>
      <c r="F389" s="2031">
        <v>23</v>
      </c>
      <c r="G389" s="2445">
        <f t="shared" si="25"/>
        <v>32</v>
      </c>
      <c r="H389" s="2445">
        <f t="shared" si="26"/>
        <v>24</v>
      </c>
    </row>
    <row r="390" spans="1:8">
      <c r="A390" s="2483" t="s">
        <v>9234</v>
      </c>
      <c r="B390" s="2484" t="s">
        <v>9235</v>
      </c>
      <c r="C390" s="2031">
        <v>0</v>
      </c>
      <c r="D390" s="2031">
        <v>0</v>
      </c>
      <c r="E390" s="2031">
        <v>4</v>
      </c>
      <c r="F390" s="2031">
        <v>4</v>
      </c>
      <c r="G390" s="2445">
        <f t="shared" si="25"/>
        <v>4</v>
      </c>
      <c r="H390" s="2445">
        <f t="shared" si="26"/>
        <v>4</v>
      </c>
    </row>
    <row r="391" spans="1:8">
      <c r="A391" s="2483" t="s">
        <v>9236</v>
      </c>
      <c r="B391" s="2484" t="s">
        <v>9237</v>
      </c>
      <c r="C391" s="2031">
        <v>0</v>
      </c>
      <c r="D391" s="2031">
        <v>1</v>
      </c>
      <c r="E391" s="2031">
        <v>54</v>
      </c>
      <c r="F391" s="2031">
        <v>46</v>
      </c>
      <c r="G391" s="2445">
        <f t="shared" si="25"/>
        <v>54</v>
      </c>
      <c r="H391" s="2445">
        <f t="shared" si="26"/>
        <v>47</v>
      </c>
    </row>
    <row r="392" spans="1:8">
      <c r="A392" s="2483" t="s">
        <v>9238</v>
      </c>
      <c r="B392" s="2484" t="s">
        <v>9239</v>
      </c>
      <c r="C392" s="2031">
        <v>0</v>
      </c>
      <c r="D392" s="2031">
        <v>1</v>
      </c>
      <c r="E392" s="2031">
        <v>0</v>
      </c>
      <c r="F392" s="2031">
        <v>1</v>
      </c>
      <c r="G392" s="2445">
        <f t="shared" si="25"/>
        <v>0</v>
      </c>
      <c r="H392" s="2445">
        <f t="shared" si="26"/>
        <v>2</v>
      </c>
    </row>
    <row r="393" spans="1:8">
      <c r="A393" s="2483" t="s">
        <v>9240</v>
      </c>
      <c r="B393" s="2484" t="s">
        <v>9241</v>
      </c>
      <c r="C393" s="2031">
        <v>0</v>
      </c>
      <c r="D393" s="2031">
        <v>1</v>
      </c>
      <c r="E393" s="2031">
        <v>0</v>
      </c>
      <c r="F393" s="2031">
        <v>1</v>
      </c>
      <c r="G393" s="2445">
        <f t="shared" si="25"/>
        <v>0</v>
      </c>
      <c r="H393" s="2445">
        <f t="shared" si="26"/>
        <v>2</v>
      </c>
    </row>
    <row r="394" spans="1:8">
      <c r="A394" s="2483" t="s">
        <v>9242</v>
      </c>
      <c r="B394" s="2484" t="s">
        <v>9243</v>
      </c>
      <c r="C394" s="2031">
        <v>0</v>
      </c>
      <c r="D394" s="2031">
        <v>1</v>
      </c>
      <c r="E394" s="2031">
        <v>0</v>
      </c>
      <c r="F394" s="2031">
        <v>1</v>
      </c>
      <c r="G394" s="2445">
        <f t="shared" si="25"/>
        <v>0</v>
      </c>
      <c r="H394" s="2445">
        <f t="shared" si="26"/>
        <v>2</v>
      </c>
    </row>
    <row r="395" spans="1:8">
      <c r="A395" s="2483" t="s">
        <v>9244</v>
      </c>
      <c r="B395" s="2484" t="s">
        <v>9245</v>
      </c>
      <c r="C395" s="2031">
        <v>7</v>
      </c>
      <c r="D395" s="2031">
        <v>6</v>
      </c>
      <c r="E395" s="2031">
        <v>11</v>
      </c>
      <c r="F395" s="2031">
        <v>10</v>
      </c>
      <c r="G395" s="2445">
        <f t="shared" si="25"/>
        <v>18</v>
      </c>
      <c r="H395" s="2445">
        <f t="shared" si="26"/>
        <v>16</v>
      </c>
    </row>
    <row r="396" spans="1:8">
      <c r="A396" s="2483" t="s">
        <v>9246</v>
      </c>
      <c r="B396" s="2484" t="s">
        <v>9247</v>
      </c>
      <c r="C396" s="2031">
        <v>12</v>
      </c>
      <c r="D396" s="2031">
        <v>11</v>
      </c>
      <c r="E396" s="2031">
        <v>41</v>
      </c>
      <c r="F396" s="2031">
        <v>33</v>
      </c>
      <c r="G396" s="2445">
        <f t="shared" si="25"/>
        <v>53</v>
      </c>
      <c r="H396" s="2445">
        <f t="shared" si="26"/>
        <v>44</v>
      </c>
    </row>
    <row r="397" spans="1:8">
      <c r="A397" s="2483" t="s">
        <v>9248</v>
      </c>
      <c r="B397" s="2484" t="s">
        <v>9249</v>
      </c>
      <c r="C397" s="2031">
        <v>1</v>
      </c>
      <c r="D397" s="2031">
        <v>1</v>
      </c>
      <c r="E397" s="2031">
        <v>12</v>
      </c>
      <c r="F397" s="2031">
        <v>11</v>
      </c>
      <c r="G397" s="2445">
        <f t="shared" si="25"/>
        <v>13</v>
      </c>
      <c r="H397" s="2445">
        <f t="shared" si="26"/>
        <v>12</v>
      </c>
    </row>
    <row r="398" spans="1:8">
      <c r="A398" s="2483" t="s">
        <v>9250</v>
      </c>
      <c r="B398" s="2484" t="s">
        <v>9251</v>
      </c>
      <c r="C398" s="2031">
        <v>0</v>
      </c>
      <c r="D398" s="2031">
        <v>1</v>
      </c>
      <c r="E398" s="2031">
        <v>0</v>
      </c>
      <c r="F398" s="2031">
        <v>1</v>
      </c>
      <c r="G398" s="2445">
        <f t="shared" ref="G398:G429" si="27">C398+E398</f>
        <v>0</v>
      </c>
      <c r="H398" s="2445">
        <f t="shared" ref="H398:H429" si="28">D398+F398</f>
        <v>2</v>
      </c>
    </row>
    <row r="399" spans="1:8">
      <c r="A399" s="2483" t="s">
        <v>9252</v>
      </c>
      <c r="B399" s="2484" t="s">
        <v>9253</v>
      </c>
      <c r="C399" s="2031">
        <v>0</v>
      </c>
      <c r="D399" s="2031">
        <v>632</v>
      </c>
      <c r="E399" s="2031">
        <v>0</v>
      </c>
      <c r="F399" s="2031">
        <v>194</v>
      </c>
      <c r="G399" s="2445">
        <f t="shared" si="27"/>
        <v>0</v>
      </c>
      <c r="H399" s="2445">
        <f t="shared" si="28"/>
        <v>826</v>
      </c>
    </row>
    <row r="400" spans="1:8">
      <c r="A400" s="2483" t="s">
        <v>9254</v>
      </c>
      <c r="B400" s="2484" t="s">
        <v>9255</v>
      </c>
      <c r="C400" s="2031">
        <v>874</v>
      </c>
      <c r="D400" s="2031">
        <v>1</v>
      </c>
      <c r="E400" s="2031">
        <v>235</v>
      </c>
      <c r="F400" s="2031">
        <v>1</v>
      </c>
      <c r="G400" s="2445">
        <f t="shared" si="27"/>
        <v>1109</v>
      </c>
      <c r="H400" s="2445">
        <f t="shared" si="28"/>
        <v>2</v>
      </c>
    </row>
    <row r="401" spans="1:8">
      <c r="A401" s="2483" t="s">
        <v>9256</v>
      </c>
      <c r="B401" s="2484" t="s">
        <v>9257</v>
      </c>
      <c r="C401" s="2031">
        <v>0</v>
      </c>
      <c r="D401" s="2031">
        <v>1</v>
      </c>
      <c r="E401" s="2031">
        <v>16</v>
      </c>
      <c r="F401" s="2031">
        <v>15</v>
      </c>
      <c r="G401" s="2445">
        <f t="shared" si="27"/>
        <v>16</v>
      </c>
      <c r="H401" s="2445">
        <f t="shared" si="28"/>
        <v>16</v>
      </c>
    </row>
    <row r="402" spans="1:8">
      <c r="A402" s="2483" t="s">
        <v>9258</v>
      </c>
      <c r="B402" s="2484" t="s">
        <v>9259</v>
      </c>
      <c r="C402" s="2031">
        <v>0</v>
      </c>
      <c r="D402" s="2031">
        <v>1</v>
      </c>
      <c r="E402" s="2031">
        <v>22</v>
      </c>
      <c r="F402" s="2031">
        <v>19</v>
      </c>
      <c r="G402" s="2445">
        <f t="shared" si="27"/>
        <v>22</v>
      </c>
      <c r="H402" s="2445">
        <f t="shared" si="28"/>
        <v>20</v>
      </c>
    </row>
    <row r="403" spans="1:8">
      <c r="A403" s="2483" t="s">
        <v>9260</v>
      </c>
      <c r="B403" s="2484" t="s">
        <v>9261</v>
      </c>
      <c r="C403" s="2031">
        <v>2</v>
      </c>
      <c r="D403" s="2031">
        <v>3</v>
      </c>
      <c r="E403" s="2031">
        <v>64</v>
      </c>
      <c r="F403" s="2031">
        <v>56</v>
      </c>
      <c r="G403" s="2445">
        <f t="shared" si="27"/>
        <v>66</v>
      </c>
      <c r="H403" s="2445">
        <f t="shared" si="28"/>
        <v>59</v>
      </c>
    </row>
    <row r="404" spans="1:8">
      <c r="A404" s="2483" t="s">
        <v>9262</v>
      </c>
      <c r="B404" s="2484" t="s">
        <v>9263</v>
      </c>
      <c r="C404" s="2031">
        <v>11</v>
      </c>
      <c r="D404" s="2031">
        <v>10</v>
      </c>
      <c r="E404" s="2031">
        <v>562</v>
      </c>
      <c r="F404" s="2031">
        <v>465</v>
      </c>
      <c r="G404" s="2445">
        <f t="shared" si="27"/>
        <v>573</v>
      </c>
      <c r="H404" s="2445">
        <f t="shared" si="28"/>
        <v>475</v>
      </c>
    </row>
    <row r="405" spans="1:8">
      <c r="A405" s="2483" t="s">
        <v>9264</v>
      </c>
      <c r="B405" s="2484" t="s">
        <v>9265</v>
      </c>
      <c r="C405" s="2031">
        <v>0</v>
      </c>
      <c r="D405" s="2031">
        <v>1</v>
      </c>
      <c r="E405" s="2031">
        <v>23</v>
      </c>
      <c r="F405" s="2031">
        <v>19</v>
      </c>
      <c r="G405" s="2445">
        <f t="shared" si="27"/>
        <v>23</v>
      </c>
      <c r="H405" s="2445">
        <f t="shared" si="28"/>
        <v>20</v>
      </c>
    </row>
    <row r="406" spans="1:8">
      <c r="A406" s="2483" t="s">
        <v>9266</v>
      </c>
      <c r="B406" s="2484" t="s">
        <v>9267</v>
      </c>
      <c r="C406" s="2031">
        <v>0</v>
      </c>
      <c r="D406" s="2031">
        <v>1</v>
      </c>
      <c r="E406" s="2031">
        <v>22</v>
      </c>
      <c r="F406" s="2031">
        <v>17</v>
      </c>
      <c r="G406" s="2445">
        <f t="shared" si="27"/>
        <v>22</v>
      </c>
      <c r="H406" s="2445">
        <f t="shared" si="28"/>
        <v>18</v>
      </c>
    </row>
    <row r="407" spans="1:8">
      <c r="A407" s="2483" t="s">
        <v>9268</v>
      </c>
      <c r="B407" s="2484" t="s">
        <v>9269</v>
      </c>
      <c r="C407" s="2031">
        <v>0</v>
      </c>
      <c r="D407" s="2031">
        <v>1</v>
      </c>
      <c r="E407" s="2031">
        <v>25</v>
      </c>
      <c r="F407" s="2031">
        <v>22</v>
      </c>
      <c r="G407" s="2445">
        <f t="shared" si="27"/>
        <v>25</v>
      </c>
      <c r="H407" s="2445">
        <f t="shared" si="28"/>
        <v>23</v>
      </c>
    </row>
    <row r="408" spans="1:8">
      <c r="A408" s="2483" t="s">
        <v>9270</v>
      </c>
      <c r="B408" s="2484" t="s">
        <v>9271</v>
      </c>
      <c r="C408" s="2031">
        <v>4</v>
      </c>
      <c r="D408" s="2031">
        <v>4</v>
      </c>
      <c r="E408" s="2031">
        <v>102</v>
      </c>
      <c r="F408" s="2031">
        <v>436</v>
      </c>
      <c r="G408" s="2445">
        <f t="shared" si="27"/>
        <v>106</v>
      </c>
      <c r="H408" s="2445">
        <f t="shared" si="28"/>
        <v>440</v>
      </c>
    </row>
    <row r="409" spans="1:8">
      <c r="A409" s="2483" t="s">
        <v>9272</v>
      </c>
      <c r="B409" s="2484" t="s">
        <v>9273</v>
      </c>
      <c r="C409" s="2031">
        <v>0</v>
      </c>
      <c r="D409" s="2031">
        <v>1</v>
      </c>
      <c r="E409" s="2031">
        <v>20</v>
      </c>
      <c r="F409" s="2031">
        <v>14</v>
      </c>
      <c r="G409" s="2445">
        <f t="shared" si="27"/>
        <v>20</v>
      </c>
      <c r="H409" s="2445">
        <f t="shared" si="28"/>
        <v>15</v>
      </c>
    </row>
    <row r="410" spans="1:8">
      <c r="A410" s="2483" t="s">
        <v>9274</v>
      </c>
      <c r="B410" s="2484" t="s">
        <v>9275</v>
      </c>
      <c r="C410" s="2031">
        <v>1</v>
      </c>
      <c r="D410" s="2031">
        <v>1</v>
      </c>
      <c r="E410" s="2031">
        <v>1</v>
      </c>
      <c r="F410" s="2031">
        <v>2</v>
      </c>
      <c r="G410" s="2445">
        <f t="shared" si="27"/>
        <v>2</v>
      </c>
      <c r="H410" s="2445">
        <f t="shared" si="28"/>
        <v>3</v>
      </c>
    </row>
    <row r="411" spans="1:8">
      <c r="A411" s="2483" t="s">
        <v>9276</v>
      </c>
      <c r="B411" s="2484" t="s">
        <v>9277</v>
      </c>
      <c r="C411" s="2031">
        <v>0</v>
      </c>
      <c r="D411" s="2031">
        <v>1</v>
      </c>
      <c r="E411" s="2031">
        <v>52</v>
      </c>
      <c r="F411" s="2031">
        <v>44</v>
      </c>
      <c r="G411" s="2445">
        <f t="shared" si="27"/>
        <v>52</v>
      </c>
      <c r="H411" s="2445">
        <f t="shared" si="28"/>
        <v>45</v>
      </c>
    </row>
    <row r="412" spans="1:8">
      <c r="A412" s="2483" t="s">
        <v>9278</v>
      </c>
      <c r="B412" s="2484" t="s">
        <v>9279</v>
      </c>
      <c r="C412" s="2031">
        <v>4</v>
      </c>
      <c r="D412" s="2031">
        <v>4</v>
      </c>
      <c r="E412" s="2031">
        <v>42</v>
      </c>
      <c r="F412" s="2031">
        <v>35</v>
      </c>
      <c r="G412" s="2445">
        <f t="shared" si="27"/>
        <v>46</v>
      </c>
      <c r="H412" s="2445">
        <f t="shared" si="28"/>
        <v>39</v>
      </c>
    </row>
    <row r="413" spans="1:8">
      <c r="A413" s="2483" t="s">
        <v>9280</v>
      </c>
      <c r="B413" s="2484" t="s">
        <v>9281</v>
      </c>
      <c r="C413" s="2031">
        <v>1</v>
      </c>
      <c r="D413" s="2031">
        <v>1</v>
      </c>
      <c r="E413" s="2031">
        <v>52</v>
      </c>
      <c r="F413" s="2031">
        <v>46</v>
      </c>
      <c r="G413" s="2445">
        <f t="shared" si="27"/>
        <v>53</v>
      </c>
      <c r="H413" s="2445">
        <f t="shared" si="28"/>
        <v>47</v>
      </c>
    </row>
    <row r="414" spans="1:8">
      <c r="A414" s="2483" t="s">
        <v>9282</v>
      </c>
      <c r="B414" s="2484" t="s">
        <v>9283</v>
      </c>
      <c r="C414" s="2031">
        <v>2</v>
      </c>
      <c r="D414" s="2031">
        <v>3</v>
      </c>
      <c r="E414" s="2031">
        <v>106</v>
      </c>
      <c r="F414" s="2031">
        <v>84</v>
      </c>
      <c r="G414" s="2445">
        <f t="shared" si="27"/>
        <v>108</v>
      </c>
      <c r="H414" s="2445">
        <f t="shared" si="28"/>
        <v>87</v>
      </c>
    </row>
    <row r="415" spans="1:8">
      <c r="A415" s="2483" t="s">
        <v>9284</v>
      </c>
      <c r="B415" s="2484" t="s">
        <v>9285</v>
      </c>
      <c r="C415" s="2031">
        <v>0</v>
      </c>
      <c r="D415" s="2031">
        <v>1</v>
      </c>
      <c r="E415" s="2031">
        <v>1</v>
      </c>
      <c r="F415" s="2031">
        <v>2</v>
      </c>
      <c r="G415" s="2445">
        <f t="shared" si="27"/>
        <v>1</v>
      </c>
      <c r="H415" s="2445">
        <f t="shared" si="28"/>
        <v>3</v>
      </c>
    </row>
    <row r="416" spans="1:8">
      <c r="A416" s="2485" t="s">
        <v>9286</v>
      </c>
      <c r="B416" s="2486" t="s">
        <v>9287</v>
      </c>
      <c r="C416" s="2031">
        <v>0</v>
      </c>
      <c r="D416" s="2031">
        <v>0</v>
      </c>
      <c r="E416" s="2031">
        <v>1</v>
      </c>
      <c r="F416" s="2031">
        <v>3</v>
      </c>
      <c r="G416" s="2445">
        <f t="shared" si="27"/>
        <v>1</v>
      </c>
      <c r="H416" s="2445">
        <f t="shared" si="28"/>
        <v>3</v>
      </c>
    </row>
    <row r="417" spans="1:8">
      <c r="A417" s="2483" t="s">
        <v>9288</v>
      </c>
      <c r="B417" s="2484" t="s">
        <v>9289</v>
      </c>
      <c r="C417" s="2031">
        <v>10</v>
      </c>
      <c r="D417" s="2031">
        <v>9</v>
      </c>
      <c r="E417" s="2031">
        <v>39</v>
      </c>
      <c r="F417" s="2031">
        <v>29</v>
      </c>
      <c r="G417" s="2445">
        <f t="shared" si="27"/>
        <v>49</v>
      </c>
      <c r="H417" s="2445">
        <f t="shared" si="28"/>
        <v>38</v>
      </c>
    </row>
    <row r="418" spans="1:8">
      <c r="A418" s="2483" t="s">
        <v>9290</v>
      </c>
      <c r="B418" s="2484" t="s">
        <v>9291</v>
      </c>
      <c r="C418" s="2031">
        <v>5</v>
      </c>
      <c r="D418" s="2031">
        <v>3</v>
      </c>
      <c r="E418" s="2031">
        <v>20</v>
      </c>
      <c r="F418" s="2031">
        <v>16</v>
      </c>
      <c r="G418" s="2445">
        <f t="shared" si="27"/>
        <v>25</v>
      </c>
      <c r="H418" s="2445">
        <f t="shared" si="28"/>
        <v>19</v>
      </c>
    </row>
    <row r="419" spans="1:8">
      <c r="A419" s="2483" t="s">
        <v>9292</v>
      </c>
      <c r="B419" s="2484" t="s">
        <v>9293</v>
      </c>
      <c r="C419" s="2031">
        <v>222</v>
      </c>
      <c r="D419" s="2031">
        <v>188</v>
      </c>
      <c r="E419" s="2031">
        <v>146</v>
      </c>
      <c r="F419" s="2031">
        <v>116</v>
      </c>
      <c r="G419" s="2445">
        <f t="shared" si="27"/>
        <v>368</v>
      </c>
      <c r="H419" s="2445">
        <f t="shared" si="28"/>
        <v>304</v>
      </c>
    </row>
    <row r="420" spans="1:8">
      <c r="A420" s="2483" t="s">
        <v>9294</v>
      </c>
      <c r="B420" s="2484" t="s">
        <v>9295</v>
      </c>
      <c r="C420" s="2031">
        <v>10</v>
      </c>
      <c r="D420" s="2031">
        <v>9</v>
      </c>
      <c r="E420" s="2031">
        <v>30</v>
      </c>
      <c r="F420" s="2031">
        <v>25</v>
      </c>
      <c r="G420" s="2445">
        <f t="shared" si="27"/>
        <v>40</v>
      </c>
      <c r="H420" s="2445">
        <f t="shared" si="28"/>
        <v>34</v>
      </c>
    </row>
    <row r="421" spans="1:8">
      <c r="A421" s="2483" t="s">
        <v>9296</v>
      </c>
      <c r="B421" s="2484" t="s">
        <v>9297</v>
      </c>
      <c r="C421" s="2031">
        <v>2</v>
      </c>
      <c r="D421" s="2031">
        <v>3</v>
      </c>
      <c r="E421" s="2031">
        <v>41</v>
      </c>
      <c r="F421" s="2031">
        <v>34</v>
      </c>
      <c r="G421" s="2445">
        <f t="shared" si="27"/>
        <v>43</v>
      </c>
      <c r="H421" s="2445">
        <f t="shared" si="28"/>
        <v>37</v>
      </c>
    </row>
    <row r="422" spans="1:8">
      <c r="A422" s="2483" t="s">
        <v>9298</v>
      </c>
      <c r="B422" s="2484" t="s">
        <v>9299</v>
      </c>
      <c r="C422" s="2031">
        <v>0</v>
      </c>
      <c r="D422" s="2031">
        <v>1</v>
      </c>
      <c r="E422" s="2031">
        <v>2</v>
      </c>
      <c r="F422" s="2031">
        <v>2</v>
      </c>
      <c r="G422" s="2445">
        <f t="shared" si="27"/>
        <v>2</v>
      </c>
      <c r="H422" s="2445">
        <f t="shared" si="28"/>
        <v>3</v>
      </c>
    </row>
    <row r="423" spans="1:8">
      <c r="A423" s="2483" t="s">
        <v>9300</v>
      </c>
      <c r="B423" s="2484" t="s">
        <v>9301</v>
      </c>
      <c r="C423" s="2031">
        <v>774</v>
      </c>
      <c r="D423" s="2031">
        <v>656</v>
      </c>
      <c r="E423" s="2031">
        <v>2261</v>
      </c>
      <c r="F423" s="2031">
        <v>1833</v>
      </c>
      <c r="G423" s="2445">
        <f t="shared" si="27"/>
        <v>3035</v>
      </c>
      <c r="H423" s="2445">
        <f t="shared" si="28"/>
        <v>2489</v>
      </c>
    </row>
    <row r="424" spans="1:8">
      <c r="A424" s="2483" t="s">
        <v>9302</v>
      </c>
      <c r="B424" s="2484" t="s">
        <v>9303</v>
      </c>
      <c r="C424" s="2031">
        <v>20</v>
      </c>
      <c r="D424" s="2031">
        <v>18</v>
      </c>
      <c r="E424" s="2031">
        <v>284</v>
      </c>
      <c r="F424" s="2031">
        <v>244</v>
      </c>
      <c r="G424" s="2445">
        <f t="shared" si="27"/>
        <v>304</v>
      </c>
      <c r="H424" s="2445">
        <f t="shared" si="28"/>
        <v>262</v>
      </c>
    </row>
    <row r="425" spans="1:8">
      <c r="A425" s="2483" t="s">
        <v>9304</v>
      </c>
      <c r="B425" s="2484" t="s">
        <v>9305</v>
      </c>
      <c r="C425" s="2031">
        <v>2</v>
      </c>
      <c r="D425" s="2031">
        <v>3</v>
      </c>
      <c r="E425" s="2031">
        <v>125</v>
      </c>
      <c r="F425" s="2031">
        <v>103</v>
      </c>
      <c r="G425" s="2445">
        <f t="shared" si="27"/>
        <v>127</v>
      </c>
      <c r="H425" s="2445">
        <f t="shared" si="28"/>
        <v>106</v>
      </c>
    </row>
    <row r="426" spans="1:8">
      <c r="A426" s="2485" t="s">
        <v>9306</v>
      </c>
      <c r="B426" s="2486" t="s">
        <v>9307</v>
      </c>
      <c r="C426" s="2031">
        <v>0</v>
      </c>
      <c r="D426" s="2031">
        <v>1</v>
      </c>
      <c r="E426" s="2031">
        <v>36</v>
      </c>
      <c r="F426" s="2031">
        <v>26</v>
      </c>
      <c r="G426" s="2445">
        <f t="shared" si="27"/>
        <v>36</v>
      </c>
      <c r="H426" s="2445">
        <f t="shared" si="28"/>
        <v>27</v>
      </c>
    </row>
    <row r="427" spans="1:8">
      <c r="A427" s="2483" t="s">
        <v>9308</v>
      </c>
      <c r="B427" s="2484" t="s">
        <v>9309</v>
      </c>
      <c r="C427" s="2031">
        <v>2</v>
      </c>
      <c r="D427" s="2031">
        <v>3</v>
      </c>
      <c r="E427" s="2031">
        <v>52</v>
      </c>
      <c r="F427" s="2031">
        <v>41</v>
      </c>
      <c r="G427" s="2445">
        <f t="shared" si="27"/>
        <v>54</v>
      </c>
      <c r="H427" s="2445">
        <f t="shared" si="28"/>
        <v>44</v>
      </c>
    </row>
    <row r="428" spans="1:8">
      <c r="A428" s="2483" t="s">
        <v>9310</v>
      </c>
      <c r="B428" s="2484" t="s">
        <v>9311</v>
      </c>
      <c r="C428" s="2031">
        <v>6</v>
      </c>
      <c r="D428" s="2031">
        <v>6</v>
      </c>
      <c r="E428" s="2031">
        <v>220</v>
      </c>
      <c r="F428" s="2031">
        <v>179</v>
      </c>
      <c r="G428" s="2445">
        <f t="shared" si="27"/>
        <v>226</v>
      </c>
      <c r="H428" s="2445">
        <f t="shared" si="28"/>
        <v>185</v>
      </c>
    </row>
    <row r="429" spans="1:8" ht="22.5">
      <c r="A429" s="2483" t="s">
        <v>9312</v>
      </c>
      <c r="B429" s="2484" t="s">
        <v>9313</v>
      </c>
      <c r="C429" s="2031">
        <v>0</v>
      </c>
      <c r="D429" s="2031">
        <v>1</v>
      </c>
      <c r="E429" s="2031">
        <v>8</v>
      </c>
      <c r="F429" s="2031">
        <v>8</v>
      </c>
      <c r="G429" s="2445">
        <f t="shared" si="27"/>
        <v>8</v>
      </c>
      <c r="H429" s="2445">
        <f t="shared" si="28"/>
        <v>9</v>
      </c>
    </row>
    <row r="430" spans="1:8">
      <c r="A430" s="2483" t="s">
        <v>9314</v>
      </c>
      <c r="B430" s="2484" t="s">
        <v>9315</v>
      </c>
      <c r="C430" s="2031">
        <v>5</v>
      </c>
      <c r="D430" s="2031">
        <v>4</v>
      </c>
      <c r="E430" s="2031">
        <v>68</v>
      </c>
      <c r="F430" s="2031">
        <v>49</v>
      </c>
      <c r="G430" s="2445">
        <f t="shared" ref="G430:G466" si="29">C430+E430</f>
        <v>73</v>
      </c>
      <c r="H430" s="2445">
        <f t="shared" ref="H430:H466" si="30">D430+F430</f>
        <v>53</v>
      </c>
    </row>
    <row r="431" spans="1:8">
      <c r="A431" s="2483" t="s">
        <v>9316</v>
      </c>
      <c r="B431" s="2484" t="s">
        <v>9317</v>
      </c>
      <c r="C431" s="2031">
        <v>37</v>
      </c>
      <c r="D431" s="2031">
        <v>34</v>
      </c>
      <c r="E431" s="2031">
        <v>592</v>
      </c>
      <c r="F431" s="2031">
        <v>485</v>
      </c>
      <c r="G431" s="2445">
        <f t="shared" si="29"/>
        <v>629</v>
      </c>
      <c r="H431" s="2445">
        <f t="shared" si="30"/>
        <v>519</v>
      </c>
    </row>
    <row r="432" spans="1:8">
      <c r="A432" s="2483" t="s">
        <v>9318</v>
      </c>
      <c r="B432" s="2484" t="s">
        <v>9319</v>
      </c>
      <c r="C432" s="2031">
        <v>20</v>
      </c>
      <c r="D432" s="2031">
        <v>18</v>
      </c>
      <c r="E432" s="2031">
        <v>354</v>
      </c>
      <c r="F432" s="2031">
        <v>301</v>
      </c>
      <c r="G432" s="2445">
        <f t="shared" si="29"/>
        <v>374</v>
      </c>
      <c r="H432" s="2445">
        <f t="shared" si="30"/>
        <v>319</v>
      </c>
    </row>
    <row r="433" spans="1:8">
      <c r="A433" s="2483" t="s">
        <v>9320</v>
      </c>
      <c r="B433" s="2484" t="s">
        <v>9321</v>
      </c>
      <c r="C433" s="2031">
        <v>19</v>
      </c>
      <c r="D433" s="2031">
        <v>16</v>
      </c>
      <c r="E433" s="2031">
        <v>160</v>
      </c>
      <c r="F433" s="2031">
        <v>128</v>
      </c>
      <c r="G433" s="2445">
        <f t="shared" si="29"/>
        <v>179</v>
      </c>
      <c r="H433" s="2445">
        <f t="shared" si="30"/>
        <v>144</v>
      </c>
    </row>
    <row r="434" spans="1:8">
      <c r="A434" s="2483" t="s">
        <v>9322</v>
      </c>
      <c r="B434" s="2484" t="s">
        <v>9323</v>
      </c>
      <c r="C434" s="2031">
        <v>0</v>
      </c>
      <c r="D434" s="2031">
        <v>1</v>
      </c>
      <c r="E434" s="2031">
        <v>14</v>
      </c>
      <c r="F434" s="2031">
        <v>13</v>
      </c>
      <c r="G434" s="2445">
        <f t="shared" si="29"/>
        <v>14</v>
      </c>
      <c r="H434" s="2445">
        <f t="shared" si="30"/>
        <v>14</v>
      </c>
    </row>
    <row r="435" spans="1:8">
      <c r="A435" s="2485" t="s">
        <v>9324</v>
      </c>
      <c r="B435" s="2486" t="s">
        <v>9325</v>
      </c>
      <c r="C435" s="2031">
        <v>0</v>
      </c>
      <c r="D435" s="2031">
        <v>0</v>
      </c>
      <c r="E435" s="2031">
        <v>0</v>
      </c>
      <c r="F435" s="2031">
        <v>1</v>
      </c>
      <c r="G435" s="2445">
        <f t="shared" si="29"/>
        <v>0</v>
      </c>
      <c r="H435" s="2445">
        <f t="shared" si="30"/>
        <v>1</v>
      </c>
    </row>
    <row r="436" spans="1:8" ht="22.5">
      <c r="A436" s="2483" t="s">
        <v>9326</v>
      </c>
      <c r="B436" s="2484" t="s">
        <v>9327</v>
      </c>
      <c r="C436" s="2031">
        <v>5</v>
      </c>
      <c r="D436" s="2031">
        <v>4</v>
      </c>
      <c r="E436" s="2031">
        <v>217</v>
      </c>
      <c r="F436" s="2031">
        <v>176</v>
      </c>
      <c r="G436" s="2445">
        <f t="shared" si="29"/>
        <v>222</v>
      </c>
      <c r="H436" s="2445">
        <f t="shared" si="30"/>
        <v>180</v>
      </c>
    </row>
    <row r="437" spans="1:8">
      <c r="A437" s="2483" t="s">
        <v>9328</v>
      </c>
      <c r="B437" s="2484" t="s">
        <v>9329</v>
      </c>
      <c r="C437" s="2031">
        <v>0</v>
      </c>
      <c r="D437" s="2031">
        <v>1</v>
      </c>
      <c r="E437" s="2031">
        <v>4</v>
      </c>
      <c r="F437" s="2031">
        <v>4</v>
      </c>
      <c r="G437" s="2445">
        <f t="shared" si="29"/>
        <v>4</v>
      </c>
      <c r="H437" s="2445">
        <f t="shared" si="30"/>
        <v>5</v>
      </c>
    </row>
    <row r="438" spans="1:8">
      <c r="A438" s="2483" t="s">
        <v>9330</v>
      </c>
      <c r="B438" s="2484" t="s">
        <v>9331</v>
      </c>
      <c r="C438" s="2031">
        <v>10</v>
      </c>
      <c r="D438" s="2031">
        <v>9</v>
      </c>
      <c r="E438" s="2031">
        <v>263</v>
      </c>
      <c r="F438" s="2031">
        <v>210</v>
      </c>
      <c r="G438" s="2445">
        <f t="shared" si="29"/>
        <v>273</v>
      </c>
      <c r="H438" s="2445">
        <f t="shared" si="30"/>
        <v>219</v>
      </c>
    </row>
    <row r="439" spans="1:8">
      <c r="A439" s="2483" t="s">
        <v>9332</v>
      </c>
      <c r="B439" s="2484" t="s">
        <v>9333</v>
      </c>
      <c r="C439" s="2031">
        <v>0</v>
      </c>
      <c r="D439" s="2031">
        <v>1</v>
      </c>
      <c r="E439" s="2031">
        <v>47</v>
      </c>
      <c r="F439" s="2031">
        <v>40</v>
      </c>
      <c r="G439" s="2445">
        <f t="shared" si="29"/>
        <v>47</v>
      </c>
      <c r="H439" s="2445">
        <f t="shared" si="30"/>
        <v>41</v>
      </c>
    </row>
    <row r="440" spans="1:8">
      <c r="A440" s="2483" t="s">
        <v>9334</v>
      </c>
      <c r="B440" s="2484" t="s">
        <v>9335</v>
      </c>
      <c r="C440" s="2031">
        <v>0</v>
      </c>
      <c r="D440" s="2031">
        <v>1</v>
      </c>
      <c r="E440" s="2031">
        <v>7</v>
      </c>
      <c r="F440" s="2031">
        <v>6</v>
      </c>
      <c r="G440" s="2445">
        <f t="shared" si="29"/>
        <v>7</v>
      </c>
      <c r="H440" s="2445">
        <f t="shared" si="30"/>
        <v>7</v>
      </c>
    </row>
    <row r="441" spans="1:8">
      <c r="A441" s="2483" t="s">
        <v>9336</v>
      </c>
      <c r="B441" s="2484" t="s">
        <v>9337</v>
      </c>
      <c r="C441" s="2031">
        <v>0</v>
      </c>
      <c r="D441" s="2031">
        <v>0</v>
      </c>
      <c r="E441" s="2031">
        <v>1</v>
      </c>
      <c r="F441" s="2031">
        <v>2</v>
      </c>
      <c r="G441" s="2445">
        <f t="shared" si="29"/>
        <v>1</v>
      </c>
      <c r="H441" s="2445">
        <f t="shared" si="30"/>
        <v>2</v>
      </c>
    </row>
    <row r="442" spans="1:8">
      <c r="A442" s="2483" t="s">
        <v>9338</v>
      </c>
      <c r="B442" s="2484" t="s">
        <v>9339</v>
      </c>
      <c r="C442" s="2031">
        <v>1</v>
      </c>
      <c r="D442" s="2031">
        <v>1</v>
      </c>
      <c r="E442" s="2031">
        <v>8</v>
      </c>
      <c r="F442" s="2031">
        <v>7</v>
      </c>
      <c r="G442" s="2445">
        <f t="shared" si="29"/>
        <v>9</v>
      </c>
      <c r="H442" s="2445">
        <f t="shared" si="30"/>
        <v>8</v>
      </c>
    </row>
    <row r="443" spans="1:8">
      <c r="A443" s="2483" t="s">
        <v>9340</v>
      </c>
      <c r="B443" s="2484" t="s">
        <v>9341</v>
      </c>
      <c r="C443" s="2031">
        <v>235</v>
      </c>
      <c r="D443" s="2031">
        <v>198</v>
      </c>
      <c r="E443" s="2031">
        <v>510</v>
      </c>
      <c r="F443" s="2031">
        <v>419</v>
      </c>
      <c r="G443" s="2445">
        <f t="shared" si="29"/>
        <v>745</v>
      </c>
      <c r="H443" s="2445">
        <f t="shared" si="30"/>
        <v>617</v>
      </c>
    </row>
    <row r="444" spans="1:8" ht="22.5">
      <c r="A444" s="2483" t="s">
        <v>9342</v>
      </c>
      <c r="B444" s="2484" t="s">
        <v>9343</v>
      </c>
      <c r="C444" s="2031">
        <v>179</v>
      </c>
      <c r="D444" s="2031">
        <v>139</v>
      </c>
      <c r="E444" s="2031">
        <v>11</v>
      </c>
      <c r="F444" s="2031">
        <v>9</v>
      </c>
      <c r="G444" s="2445">
        <f t="shared" si="29"/>
        <v>190</v>
      </c>
      <c r="H444" s="2445">
        <f t="shared" si="30"/>
        <v>148</v>
      </c>
    </row>
    <row r="445" spans="1:8">
      <c r="A445" s="2483" t="s">
        <v>9344</v>
      </c>
      <c r="B445" s="2484" t="s">
        <v>9345</v>
      </c>
      <c r="C445" s="2031">
        <v>43</v>
      </c>
      <c r="D445" s="2031">
        <v>38</v>
      </c>
      <c r="E445" s="2031">
        <v>114</v>
      </c>
      <c r="F445" s="2031">
        <v>88</v>
      </c>
      <c r="G445" s="2445">
        <f t="shared" si="29"/>
        <v>157</v>
      </c>
      <c r="H445" s="2445">
        <f t="shared" si="30"/>
        <v>126</v>
      </c>
    </row>
    <row r="446" spans="1:8">
      <c r="A446" s="2488" t="s">
        <v>9346</v>
      </c>
      <c r="B446" s="2489" t="s">
        <v>9347</v>
      </c>
      <c r="C446" s="2031">
        <v>0</v>
      </c>
      <c r="D446" s="2031">
        <v>1</v>
      </c>
      <c r="E446" s="2031">
        <v>0</v>
      </c>
      <c r="F446" s="2031">
        <v>1</v>
      </c>
      <c r="G446" s="2445">
        <f t="shared" si="29"/>
        <v>0</v>
      </c>
      <c r="H446" s="2445">
        <f t="shared" si="30"/>
        <v>2</v>
      </c>
    </row>
    <row r="447" spans="1:8" ht="22.5">
      <c r="A447" s="2488" t="s">
        <v>9348</v>
      </c>
      <c r="B447" s="2489" t="s">
        <v>9349</v>
      </c>
      <c r="C447" s="2031">
        <v>0</v>
      </c>
      <c r="D447" s="2031">
        <v>1</v>
      </c>
      <c r="E447" s="2031">
        <v>1</v>
      </c>
      <c r="F447" s="2031">
        <v>2</v>
      </c>
      <c r="G447" s="2445">
        <f t="shared" si="29"/>
        <v>1</v>
      </c>
      <c r="H447" s="2445">
        <f t="shared" si="30"/>
        <v>3</v>
      </c>
    </row>
    <row r="448" spans="1:8" ht="22.5">
      <c r="A448" s="2488" t="s">
        <v>9350</v>
      </c>
      <c r="B448" s="2489" t="s">
        <v>9351</v>
      </c>
      <c r="C448" s="2031">
        <v>5599</v>
      </c>
      <c r="D448" s="2031">
        <v>4634</v>
      </c>
      <c r="E448" s="2031">
        <v>6859</v>
      </c>
      <c r="F448" s="2031">
        <v>5591</v>
      </c>
      <c r="G448" s="2445">
        <f t="shared" si="29"/>
        <v>12458</v>
      </c>
      <c r="H448" s="2445">
        <f t="shared" si="30"/>
        <v>10225</v>
      </c>
    </row>
    <row r="449" spans="1:8" ht="22.5">
      <c r="A449" s="2488" t="s">
        <v>9352</v>
      </c>
      <c r="B449" s="2489" t="s">
        <v>9353</v>
      </c>
      <c r="C449" s="2031">
        <v>5579</v>
      </c>
      <c r="D449" s="2031">
        <v>4615</v>
      </c>
      <c r="E449" s="2031">
        <v>6878</v>
      </c>
      <c r="F449" s="2031">
        <v>5597</v>
      </c>
      <c r="G449" s="2445">
        <f t="shared" si="29"/>
        <v>12457</v>
      </c>
      <c r="H449" s="2445">
        <f t="shared" si="30"/>
        <v>10212</v>
      </c>
    </row>
    <row r="450" spans="1:8">
      <c r="A450" s="2488" t="s">
        <v>9354</v>
      </c>
      <c r="B450" s="2489" t="s">
        <v>9355</v>
      </c>
      <c r="C450" s="2031">
        <v>2530</v>
      </c>
      <c r="D450" s="2031">
        <v>2063</v>
      </c>
      <c r="E450" s="2031">
        <v>1224</v>
      </c>
      <c r="F450" s="2031">
        <v>1030</v>
      </c>
      <c r="G450" s="2445">
        <f t="shared" si="29"/>
        <v>3754</v>
      </c>
      <c r="H450" s="2445">
        <f t="shared" si="30"/>
        <v>3093</v>
      </c>
    </row>
    <row r="451" spans="1:8">
      <c r="A451" s="2488" t="s">
        <v>9356</v>
      </c>
      <c r="B451" s="2489" t="s">
        <v>9357</v>
      </c>
      <c r="C451" s="2031">
        <v>0</v>
      </c>
      <c r="D451" s="2031">
        <v>1</v>
      </c>
      <c r="E451" s="2031">
        <v>0</v>
      </c>
      <c r="F451" s="2031">
        <v>1</v>
      </c>
      <c r="G451" s="2445">
        <f t="shared" si="29"/>
        <v>0</v>
      </c>
      <c r="H451" s="2445">
        <f t="shared" si="30"/>
        <v>2</v>
      </c>
    </row>
    <row r="452" spans="1:8">
      <c r="A452" s="2488" t="s">
        <v>9358</v>
      </c>
      <c r="B452" s="2489" t="s">
        <v>9359</v>
      </c>
      <c r="C452" s="2031">
        <v>1</v>
      </c>
      <c r="D452" s="2031">
        <v>2</v>
      </c>
      <c r="E452" s="2031">
        <v>0</v>
      </c>
      <c r="F452" s="2031">
        <v>1</v>
      </c>
      <c r="G452" s="2445">
        <f t="shared" si="29"/>
        <v>1</v>
      </c>
      <c r="H452" s="2445">
        <f t="shared" si="30"/>
        <v>3</v>
      </c>
    </row>
    <row r="453" spans="1:8">
      <c r="A453" s="2483" t="s">
        <v>9360</v>
      </c>
      <c r="B453" s="2490" t="s">
        <v>9361</v>
      </c>
      <c r="C453" s="2031">
        <v>0</v>
      </c>
      <c r="D453" s="2031">
        <v>1</v>
      </c>
      <c r="E453" s="2031">
        <v>0</v>
      </c>
      <c r="F453" s="2031">
        <v>1</v>
      </c>
      <c r="G453" s="2445">
        <f t="shared" si="29"/>
        <v>0</v>
      </c>
      <c r="H453" s="2445">
        <f t="shared" si="30"/>
        <v>2</v>
      </c>
    </row>
    <row r="454" spans="1:8">
      <c r="A454" s="2483" t="s">
        <v>9362</v>
      </c>
      <c r="B454" s="2484" t="s">
        <v>9363</v>
      </c>
      <c r="C454" s="2031">
        <v>1</v>
      </c>
      <c r="D454" s="2031">
        <v>2</v>
      </c>
      <c r="E454" s="2031">
        <v>2</v>
      </c>
      <c r="F454" s="2031">
        <v>3</v>
      </c>
      <c r="G454" s="2445">
        <f t="shared" si="29"/>
        <v>3</v>
      </c>
      <c r="H454" s="2445">
        <f t="shared" si="30"/>
        <v>5</v>
      </c>
    </row>
    <row r="455" spans="1:8">
      <c r="A455" s="2483" t="s">
        <v>9364</v>
      </c>
      <c r="B455" s="2484" t="s">
        <v>9365</v>
      </c>
      <c r="C455" s="2031">
        <v>0</v>
      </c>
      <c r="D455" s="2031">
        <v>1</v>
      </c>
      <c r="E455" s="2031">
        <v>0</v>
      </c>
      <c r="F455" s="2031">
        <v>1</v>
      </c>
      <c r="G455" s="2445">
        <f t="shared" si="29"/>
        <v>0</v>
      </c>
      <c r="H455" s="2445">
        <f t="shared" si="30"/>
        <v>2</v>
      </c>
    </row>
    <row r="456" spans="1:8">
      <c r="A456" s="2483" t="s">
        <v>9366</v>
      </c>
      <c r="B456" s="2484" t="s">
        <v>9367</v>
      </c>
      <c r="C456" s="2031">
        <v>434</v>
      </c>
      <c r="D456" s="2031">
        <v>356</v>
      </c>
      <c r="E456" s="2031">
        <v>488</v>
      </c>
      <c r="F456" s="2031">
        <v>387</v>
      </c>
      <c r="G456" s="2445">
        <f t="shared" si="29"/>
        <v>922</v>
      </c>
      <c r="H456" s="2445">
        <f t="shared" si="30"/>
        <v>743</v>
      </c>
    </row>
    <row r="457" spans="1:8">
      <c r="A457" s="2483" t="s">
        <v>9368</v>
      </c>
      <c r="B457" s="2484" t="s">
        <v>9369</v>
      </c>
      <c r="C457" s="2031">
        <v>2</v>
      </c>
      <c r="D457" s="2031">
        <v>3</v>
      </c>
      <c r="E457" s="2031">
        <v>0</v>
      </c>
      <c r="F457" s="2031">
        <v>1</v>
      </c>
      <c r="G457" s="2445">
        <f t="shared" si="29"/>
        <v>2</v>
      </c>
      <c r="H457" s="2445">
        <f t="shared" si="30"/>
        <v>4</v>
      </c>
    </row>
    <row r="458" spans="1:8">
      <c r="A458" s="2483" t="s">
        <v>9370</v>
      </c>
      <c r="B458" s="2484" t="s">
        <v>9371</v>
      </c>
      <c r="C458" s="2031">
        <v>1031</v>
      </c>
      <c r="D458" s="2031">
        <v>845</v>
      </c>
      <c r="E458" s="2031">
        <v>745</v>
      </c>
      <c r="F458" s="2031">
        <v>595</v>
      </c>
      <c r="G458" s="2445">
        <f t="shared" si="29"/>
        <v>1776</v>
      </c>
      <c r="H458" s="2445">
        <f t="shared" si="30"/>
        <v>1440</v>
      </c>
    </row>
    <row r="459" spans="1:8">
      <c r="A459" s="2483" t="s">
        <v>9372</v>
      </c>
      <c r="B459" s="2484" t="s">
        <v>9373</v>
      </c>
      <c r="C459" s="2031">
        <v>2</v>
      </c>
      <c r="D459" s="2031">
        <v>7</v>
      </c>
      <c r="E459" s="2031">
        <v>0</v>
      </c>
      <c r="F459" s="2031">
        <v>2</v>
      </c>
      <c r="G459" s="2445">
        <f t="shared" si="29"/>
        <v>2</v>
      </c>
      <c r="H459" s="2445">
        <f t="shared" si="30"/>
        <v>9</v>
      </c>
    </row>
    <row r="460" spans="1:8">
      <c r="A460" s="2483" t="s">
        <v>9374</v>
      </c>
      <c r="B460" s="2484" t="s">
        <v>9375</v>
      </c>
      <c r="C460" s="2031">
        <v>1037</v>
      </c>
      <c r="D460" s="2031">
        <v>851</v>
      </c>
      <c r="E460" s="2031">
        <v>756</v>
      </c>
      <c r="F460" s="2031">
        <v>603</v>
      </c>
      <c r="G460" s="2445">
        <f t="shared" si="29"/>
        <v>1793</v>
      </c>
      <c r="H460" s="2445">
        <f t="shared" si="30"/>
        <v>1454</v>
      </c>
    </row>
    <row r="461" spans="1:8">
      <c r="A461" s="2483" t="s">
        <v>9376</v>
      </c>
      <c r="B461" s="2484" t="s">
        <v>9377</v>
      </c>
      <c r="C461" s="2031">
        <v>890</v>
      </c>
      <c r="D461" s="2031">
        <v>753</v>
      </c>
      <c r="E461" s="2031">
        <v>557</v>
      </c>
      <c r="F461" s="2031">
        <v>440</v>
      </c>
      <c r="G461" s="2445">
        <f t="shared" si="29"/>
        <v>1447</v>
      </c>
      <c r="H461" s="2445">
        <f t="shared" si="30"/>
        <v>1193</v>
      </c>
    </row>
    <row r="462" spans="1:8">
      <c r="A462" s="2483" t="s">
        <v>9378</v>
      </c>
      <c r="B462" s="2484" t="s">
        <v>9379</v>
      </c>
      <c r="C462" s="2031">
        <v>48</v>
      </c>
      <c r="D462" s="2031">
        <v>41</v>
      </c>
      <c r="E462" s="2031">
        <v>160</v>
      </c>
      <c r="F462" s="2031">
        <v>129</v>
      </c>
      <c r="G462" s="2445">
        <f t="shared" si="29"/>
        <v>208</v>
      </c>
      <c r="H462" s="2445">
        <f t="shared" si="30"/>
        <v>170</v>
      </c>
    </row>
    <row r="463" spans="1:8">
      <c r="A463" s="2483" t="s">
        <v>9380</v>
      </c>
      <c r="B463" s="2484" t="s">
        <v>9381</v>
      </c>
      <c r="C463" s="2031">
        <v>5</v>
      </c>
      <c r="D463" s="2031">
        <v>5</v>
      </c>
      <c r="E463" s="2031">
        <v>85</v>
      </c>
      <c r="F463" s="2031">
        <v>67</v>
      </c>
      <c r="G463" s="2445">
        <f t="shared" si="29"/>
        <v>90</v>
      </c>
      <c r="H463" s="2445">
        <f t="shared" si="30"/>
        <v>72</v>
      </c>
    </row>
    <row r="464" spans="1:8">
      <c r="A464" s="2483" t="s">
        <v>9382</v>
      </c>
      <c r="B464" s="2484" t="s">
        <v>9383</v>
      </c>
      <c r="C464" s="2031">
        <v>32</v>
      </c>
      <c r="D464" s="2031">
        <v>26</v>
      </c>
      <c r="E464" s="2031">
        <v>5</v>
      </c>
      <c r="F464" s="2031">
        <v>4</v>
      </c>
      <c r="G464" s="2445">
        <f t="shared" si="29"/>
        <v>37</v>
      </c>
      <c r="H464" s="2445">
        <f t="shared" si="30"/>
        <v>30</v>
      </c>
    </row>
    <row r="465" spans="1:8" ht="33.75">
      <c r="A465" s="2483" t="s">
        <v>9384</v>
      </c>
      <c r="B465" s="2484" t="s">
        <v>9385</v>
      </c>
      <c r="C465" s="2031">
        <v>0</v>
      </c>
      <c r="D465" s="2031">
        <v>1</v>
      </c>
      <c r="E465" s="2031">
        <v>0</v>
      </c>
      <c r="F465" s="2031">
        <v>1</v>
      </c>
      <c r="G465" s="2445">
        <f t="shared" si="29"/>
        <v>0</v>
      </c>
      <c r="H465" s="2445">
        <f t="shared" si="30"/>
        <v>2</v>
      </c>
    </row>
    <row r="466" spans="1:8">
      <c r="A466" s="2483" t="s">
        <v>9386</v>
      </c>
      <c r="B466" s="2484" t="s">
        <v>9387</v>
      </c>
      <c r="C466" s="2031">
        <v>0</v>
      </c>
      <c r="D466" s="2031">
        <v>1</v>
      </c>
      <c r="E466" s="2031">
        <v>0</v>
      </c>
      <c r="F466" s="2031">
        <v>1</v>
      </c>
      <c r="G466" s="2445">
        <f t="shared" si="29"/>
        <v>0</v>
      </c>
      <c r="H466" s="2445">
        <f t="shared" si="30"/>
        <v>2</v>
      </c>
    </row>
    <row r="467" spans="1:8">
      <c r="A467" s="2440" t="s">
        <v>9388</v>
      </c>
      <c r="B467" s="2491"/>
      <c r="C467" s="2442">
        <v>46</v>
      </c>
      <c r="D467" s="2442">
        <v>56</v>
      </c>
      <c r="E467" s="2442">
        <v>0</v>
      </c>
      <c r="F467" s="2442">
        <v>0</v>
      </c>
      <c r="G467" s="2442">
        <f t="shared" ref="G467:H467" si="31">G468</f>
        <v>46</v>
      </c>
      <c r="H467" s="2442">
        <f t="shared" si="31"/>
        <v>56</v>
      </c>
    </row>
    <row r="468" spans="1:8">
      <c r="A468" s="2483" t="s">
        <v>9130</v>
      </c>
      <c r="B468" s="2484" t="s">
        <v>9131</v>
      </c>
      <c r="C468" s="2445">
        <v>46</v>
      </c>
      <c r="D468" s="2031">
        <v>56</v>
      </c>
      <c r="E468" s="2445">
        <v>0</v>
      </c>
      <c r="F468" s="2031">
        <v>0</v>
      </c>
      <c r="G468" s="2445">
        <f>C468+E468</f>
        <v>46</v>
      </c>
      <c r="H468" s="2445">
        <f>D468+F468</f>
        <v>56</v>
      </c>
    </row>
    <row r="469" spans="1:8">
      <c r="A469" s="2485"/>
      <c r="B469" s="2486"/>
      <c r="C469" s="2492"/>
      <c r="D469" s="2031"/>
      <c r="E469" s="2492"/>
      <c r="F469" s="2031"/>
      <c r="G469" s="2445"/>
      <c r="H469" s="2031"/>
    </row>
    <row r="470" spans="1:8">
      <c r="A470" s="2485"/>
      <c r="B470" s="2486"/>
      <c r="C470" s="2492"/>
      <c r="D470" s="2031"/>
      <c r="E470" s="2492"/>
      <c r="F470" s="2031"/>
      <c r="G470" s="2445"/>
      <c r="H470" s="2031"/>
    </row>
    <row r="471" spans="1:8" ht="30.75" customHeight="1">
      <c r="A471" s="3632" t="s">
        <v>9389</v>
      </c>
      <c r="B471" s="3633"/>
      <c r="C471" s="2442">
        <f>SUM(C472:C474)</f>
        <v>0</v>
      </c>
      <c r="D471" s="2442">
        <f t="shared" ref="D471:H471" si="32">SUM(D472:D474)</f>
        <v>0</v>
      </c>
      <c r="E471" s="2442">
        <f t="shared" si="32"/>
        <v>0</v>
      </c>
      <c r="F471" s="2442">
        <f t="shared" si="32"/>
        <v>0</v>
      </c>
      <c r="G471" s="2442">
        <f t="shared" si="32"/>
        <v>0</v>
      </c>
      <c r="H471" s="2442">
        <f t="shared" si="32"/>
        <v>0</v>
      </c>
    </row>
    <row r="472" spans="1:8" ht="22.5">
      <c r="A472" s="2449" t="s">
        <v>9390</v>
      </c>
      <c r="B472" s="2459" t="s">
        <v>9391</v>
      </c>
      <c r="C472" s="2031">
        <v>0</v>
      </c>
      <c r="D472" s="2031">
        <v>0</v>
      </c>
      <c r="E472" s="2031">
        <v>0</v>
      </c>
      <c r="F472" s="2031">
        <v>0</v>
      </c>
      <c r="G472" s="2445">
        <f>C472+E472</f>
        <v>0</v>
      </c>
      <c r="H472" s="2031">
        <v>0</v>
      </c>
    </row>
    <row r="473" spans="1:8">
      <c r="A473" s="2449" t="s">
        <v>9294</v>
      </c>
      <c r="B473" s="2459" t="s">
        <v>9295</v>
      </c>
      <c r="C473" s="2031">
        <v>0</v>
      </c>
      <c r="D473" s="2031">
        <v>0</v>
      </c>
      <c r="E473" s="2031">
        <v>0</v>
      </c>
      <c r="F473" s="2031">
        <v>0</v>
      </c>
      <c r="G473" s="2445">
        <f>C473+E473</f>
        <v>0</v>
      </c>
      <c r="H473" s="2031">
        <v>0</v>
      </c>
    </row>
    <row r="474" spans="1:8">
      <c r="A474" s="2449" t="s">
        <v>9296</v>
      </c>
      <c r="B474" s="2459" t="s">
        <v>9297</v>
      </c>
      <c r="C474" s="2031">
        <v>0</v>
      </c>
      <c r="D474" s="2031">
        <v>0</v>
      </c>
      <c r="E474" s="2031">
        <v>0</v>
      </c>
      <c r="F474" s="2031">
        <v>0</v>
      </c>
      <c r="G474" s="2445">
        <f>C474+E474</f>
        <v>0</v>
      </c>
      <c r="H474" s="2031">
        <v>0</v>
      </c>
    </row>
    <row r="475" spans="1:8">
      <c r="A475" s="2464" t="s">
        <v>8486</v>
      </c>
      <c r="B475" s="2465"/>
      <c r="C475" s="2031"/>
      <c r="D475" s="2032"/>
      <c r="E475" s="2031"/>
      <c r="F475" s="2032"/>
      <c r="G475" s="2031"/>
      <c r="H475" s="2032"/>
    </row>
    <row r="476" spans="1:8">
      <c r="A476" s="2464" t="s">
        <v>8487</v>
      </c>
      <c r="B476" s="2465"/>
      <c r="C476" s="2031"/>
      <c r="D476" s="2032"/>
      <c r="E476" s="2031"/>
      <c r="F476" s="2032"/>
      <c r="G476" s="2031"/>
      <c r="H476" s="2032"/>
    </row>
    <row r="477" spans="1:8">
      <c r="A477" s="2493" t="s">
        <v>9392</v>
      </c>
      <c r="B477" s="2494"/>
      <c r="C477" s="2442">
        <f>C478+C508</f>
        <v>275439</v>
      </c>
      <c r="D477" s="2442">
        <f t="shared" ref="D477:F477" si="33">D478+D508</f>
        <v>305242</v>
      </c>
      <c r="E477" s="2442">
        <f t="shared" si="33"/>
        <v>166948</v>
      </c>
      <c r="F477" s="2442">
        <f t="shared" si="33"/>
        <v>188270</v>
      </c>
      <c r="G477" s="2442">
        <f>G478+G508</f>
        <v>442387</v>
      </c>
      <c r="H477" s="2442">
        <f t="shared" ref="H477" si="34">H478+H508</f>
        <v>493512</v>
      </c>
    </row>
    <row r="478" spans="1:8">
      <c r="A478" s="3634" t="s">
        <v>9393</v>
      </c>
      <c r="B478" s="3635"/>
      <c r="C478" s="2442">
        <f>SUM(C479:C507)</f>
        <v>214407</v>
      </c>
      <c r="D478" s="2442">
        <f t="shared" ref="D478:H478" si="35">SUM(D479:D507)</f>
        <v>235262</v>
      </c>
      <c r="E478" s="2442">
        <f t="shared" si="35"/>
        <v>126639</v>
      </c>
      <c r="F478" s="2442">
        <f t="shared" si="35"/>
        <v>124840</v>
      </c>
      <c r="G478" s="2442">
        <f t="shared" si="35"/>
        <v>341046</v>
      </c>
      <c r="H478" s="2442">
        <f t="shared" si="35"/>
        <v>360102</v>
      </c>
    </row>
    <row r="479" spans="1:8">
      <c r="A479" s="2461" t="s">
        <v>9394</v>
      </c>
      <c r="B479" s="2495" t="s">
        <v>9395</v>
      </c>
      <c r="C479" s="2031">
        <v>2324</v>
      </c>
      <c r="D479" s="2031">
        <v>2200</v>
      </c>
      <c r="E479" s="2031">
        <v>139</v>
      </c>
      <c r="F479" s="2031">
        <v>130</v>
      </c>
      <c r="G479" s="2445">
        <f t="shared" ref="G479:G507" si="36">C479+E479</f>
        <v>2463</v>
      </c>
      <c r="H479" s="2445">
        <f t="shared" ref="H479:H507" si="37">D479+F479</f>
        <v>2330</v>
      </c>
    </row>
    <row r="480" spans="1:8" ht="22.5">
      <c r="A480" s="2461" t="s">
        <v>9396</v>
      </c>
      <c r="B480" s="2496" t="s">
        <v>9397</v>
      </c>
      <c r="C480" s="2031">
        <v>6657</v>
      </c>
      <c r="D480" s="2031">
        <v>7000</v>
      </c>
      <c r="E480" s="2031">
        <v>585</v>
      </c>
      <c r="F480" s="2031">
        <v>700</v>
      </c>
      <c r="G480" s="2445">
        <f t="shared" si="36"/>
        <v>7242</v>
      </c>
      <c r="H480" s="2445">
        <f t="shared" si="37"/>
        <v>7700</v>
      </c>
    </row>
    <row r="481" spans="1:8" ht="22.5">
      <c r="A481" s="2461" t="s">
        <v>9398</v>
      </c>
      <c r="B481" s="2496" t="s">
        <v>9399</v>
      </c>
      <c r="C481" s="2031">
        <v>669</v>
      </c>
      <c r="D481" s="2031">
        <v>800</v>
      </c>
      <c r="E481" s="2031">
        <v>461</v>
      </c>
      <c r="F481" s="2031">
        <v>800</v>
      </c>
      <c r="G481" s="2445">
        <f t="shared" si="36"/>
        <v>1130</v>
      </c>
      <c r="H481" s="2445">
        <f t="shared" si="37"/>
        <v>1600</v>
      </c>
    </row>
    <row r="482" spans="1:8">
      <c r="A482" s="2461" t="s">
        <v>9400</v>
      </c>
      <c r="B482" s="2496" t="s">
        <v>9401</v>
      </c>
      <c r="C482" s="2031">
        <v>410</v>
      </c>
      <c r="D482" s="2031">
        <v>400</v>
      </c>
      <c r="E482" s="2031">
        <v>341</v>
      </c>
      <c r="F482" s="2031">
        <v>350</v>
      </c>
      <c r="G482" s="2445">
        <f t="shared" si="36"/>
        <v>751</v>
      </c>
      <c r="H482" s="2445">
        <f t="shared" si="37"/>
        <v>750</v>
      </c>
    </row>
    <row r="483" spans="1:8">
      <c r="A483" s="2461" t="s">
        <v>9402</v>
      </c>
      <c r="B483" s="2496" t="s">
        <v>9403</v>
      </c>
      <c r="C483" s="2031">
        <v>40009</v>
      </c>
      <c r="D483" s="2031">
        <v>51900</v>
      </c>
      <c r="E483" s="2031">
        <v>101403</v>
      </c>
      <c r="F483" s="2031">
        <v>96000</v>
      </c>
      <c r="G483" s="2445">
        <f t="shared" si="36"/>
        <v>141412</v>
      </c>
      <c r="H483" s="2445">
        <f t="shared" si="37"/>
        <v>147900</v>
      </c>
    </row>
    <row r="484" spans="1:8">
      <c r="A484" s="2461" t="s">
        <v>9404</v>
      </c>
      <c r="B484" s="2496" t="s">
        <v>9405</v>
      </c>
      <c r="C484" s="2031">
        <v>3537</v>
      </c>
      <c r="D484" s="2031">
        <v>4000</v>
      </c>
      <c r="E484" s="2031">
        <v>327</v>
      </c>
      <c r="F484" s="2031">
        <v>500</v>
      </c>
      <c r="G484" s="2445">
        <f t="shared" si="36"/>
        <v>3864</v>
      </c>
      <c r="H484" s="2445">
        <f t="shared" si="37"/>
        <v>4500</v>
      </c>
    </row>
    <row r="485" spans="1:8" ht="22.5">
      <c r="A485" s="2461" t="s">
        <v>9406</v>
      </c>
      <c r="B485" s="2496" t="s">
        <v>9407</v>
      </c>
      <c r="C485" s="2031">
        <v>3767</v>
      </c>
      <c r="D485" s="2031">
        <v>4000</v>
      </c>
      <c r="E485" s="2031">
        <v>447</v>
      </c>
      <c r="F485" s="2031">
        <v>500</v>
      </c>
      <c r="G485" s="2445">
        <f t="shared" si="36"/>
        <v>4214</v>
      </c>
      <c r="H485" s="2445">
        <f t="shared" si="37"/>
        <v>4500</v>
      </c>
    </row>
    <row r="486" spans="1:8" ht="22.5">
      <c r="A486" s="2461" t="s">
        <v>9408</v>
      </c>
      <c r="B486" s="2496" t="s">
        <v>9409</v>
      </c>
      <c r="C486" s="2031">
        <v>210</v>
      </c>
      <c r="D486" s="2031">
        <v>250</v>
      </c>
      <c r="E486" s="2031">
        <v>384</v>
      </c>
      <c r="F486" s="2031">
        <v>400</v>
      </c>
      <c r="G486" s="2445">
        <f t="shared" si="36"/>
        <v>594</v>
      </c>
      <c r="H486" s="2445">
        <f t="shared" si="37"/>
        <v>650</v>
      </c>
    </row>
    <row r="487" spans="1:8" ht="22.5">
      <c r="A487" s="2461" t="s">
        <v>9410</v>
      </c>
      <c r="B487" s="2496" t="s">
        <v>9411</v>
      </c>
      <c r="C487" s="2031">
        <v>847</v>
      </c>
      <c r="D487" s="2031">
        <v>900</v>
      </c>
      <c r="E487" s="2031">
        <v>234</v>
      </c>
      <c r="F487" s="2031">
        <v>250</v>
      </c>
      <c r="G487" s="2445">
        <f t="shared" si="36"/>
        <v>1081</v>
      </c>
      <c r="H487" s="2445">
        <f t="shared" si="37"/>
        <v>1150</v>
      </c>
    </row>
    <row r="488" spans="1:8" ht="22.5">
      <c r="A488" s="2461" t="s">
        <v>9412</v>
      </c>
      <c r="B488" s="2496" t="s">
        <v>9413</v>
      </c>
      <c r="C488" s="2031">
        <v>3361</v>
      </c>
      <c r="D488" s="2031">
        <v>3600</v>
      </c>
      <c r="E488" s="2031">
        <v>1352</v>
      </c>
      <c r="F488" s="2031">
        <v>1500</v>
      </c>
      <c r="G488" s="2445">
        <f t="shared" si="36"/>
        <v>4713</v>
      </c>
      <c r="H488" s="2445">
        <f t="shared" si="37"/>
        <v>5100</v>
      </c>
    </row>
    <row r="489" spans="1:8" ht="22.5">
      <c r="A489" s="2461" t="s">
        <v>9414</v>
      </c>
      <c r="B489" s="2496" t="s">
        <v>9415</v>
      </c>
      <c r="C489" s="2031">
        <v>2287</v>
      </c>
      <c r="D489" s="2031">
        <v>2500</v>
      </c>
      <c r="E489" s="2031">
        <v>843</v>
      </c>
      <c r="F489" s="2031">
        <v>1000</v>
      </c>
      <c r="G489" s="2445">
        <f t="shared" si="36"/>
        <v>3130</v>
      </c>
      <c r="H489" s="2445">
        <f t="shared" si="37"/>
        <v>3500</v>
      </c>
    </row>
    <row r="490" spans="1:8" ht="22.5">
      <c r="A490" s="2461" t="s">
        <v>9416</v>
      </c>
      <c r="B490" s="2496" t="s">
        <v>9417</v>
      </c>
      <c r="C490" s="2031">
        <v>1085</v>
      </c>
      <c r="D490" s="2031">
        <v>1100</v>
      </c>
      <c r="E490" s="2031">
        <v>448</v>
      </c>
      <c r="F490" s="2031">
        <v>500</v>
      </c>
      <c r="G490" s="2445">
        <f t="shared" si="36"/>
        <v>1533</v>
      </c>
      <c r="H490" s="2445">
        <f t="shared" si="37"/>
        <v>1600</v>
      </c>
    </row>
    <row r="491" spans="1:8" ht="22.5">
      <c r="A491" s="2461" t="s">
        <v>9418</v>
      </c>
      <c r="B491" s="2496" t="s">
        <v>9419</v>
      </c>
      <c r="C491" s="2031">
        <v>3185</v>
      </c>
      <c r="D491" s="2031">
        <v>3500</v>
      </c>
      <c r="E491" s="2031">
        <v>1287</v>
      </c>
      <c r="F491" s="2031">
        <v>1500</v>
      </c>
      <c r="G491" s="2445">
        <f t="shared" si="36"/>
        <v>4472</v>
      </c>
      <c r="H491" s="2445">
        <f t="shared" si="37"/>
        <v>5000</v>
      </c>
    </row>
    <row r="492" spans="1:8">
      <c r="A492" s="2461" t="s">
        <v>9420</v>
      </c>
      <c r="B492" s="2496" t="s">
        <v>9421</v>
      </c>
      <c r="C492" s="2031">
        <v>2184</v>
      </c>
      <c r="D492" s="2031">
        <v>2102</v>
      </c>
      <c r="E492" s="2031">
        <v>1998</v>
      </c>
      <c r="F492" s="2031">
        <v>1970</v>
      </c>
      <c r="G492" s="2445">
        <f t="shared" si="36"/>
        <v>4182</v>
      </c>
      <c r="H492" s="2445">
        <f t="shared" si="37"/>
        <v>4072</v>
      </c>
    </row>
    <row r="493" spans="1:8" ht="22.5">
      <c r="A493" s="2461" t="s">
        <v>9422</v>
      </c>
      <c r="B493" s="2496" t="s">
        <v>9423</v>
      </c>
      <c r="C493" s="2031">
        <v>3582</v>
      </c>
      <c r="D493" s="2031">
        <v>4000</v>
      </c>
      <c r="E493" s="2031">
        <v>427</v>
      </c>
      <c r="F493" s="2031">
        <v>500</v>
      </c>
      <c r="G493" s="2445">
        <f t="shared" si="36"/>
        <v>4009</v>
      </c>
      <c r="H493" s="2445">
        <f t="shared" si="37"/>
        <v>4500</v>
      </c>
    </row>
    <row r="494" spans="1:8" ht="22.5">
      <c r="A494" s="2461" t="s">
        <v>9424</v>
      </c>
      <c r="B494" s="2496" t="s">
        <v>9425</v>
      </c>
      <c r="C494" s="2031">
        <v>9748</v>
      </c>
      <c r="D494" s="2031">
        <v>9300</v>
      </c>
      <c r="E494" s="2031">
        <v>1205</v>
      </c>
      <c r="F494" s="2031">
        <v>1700</v>
      </c>
      <c r="G494" s="2445">
        <f t="shared" si="36"/>
        <v>10953</v>
      </c>
      <c r="H494" s="2445">
        <f t="shared" si="37"/>
        <v>11000</v>
      </c>
    </row>
    <row r="495" spans="1:8">
      <c r="A495" s="2461" t="s">
        <v>9426</v>
      </c>
      <c r="B495" s="2496" t="s">
        <v>9427</v>
      </c>
      <c r="C495" s="2031">
        <v>2563</v>
      </c>
      <c r="D495" s="2031">
        <v>2500</v>
      </c>
      <c r="E495" s="2031">
        <v>197</v>
      </c>
      <c r="F495" s="2031">
        <v>200</v>
      </c>
      <c r="G495" s="2445">
        <f t="shared" si="36"/>
        <v>2760</v>
      </c>
      <c r="H495" s="2445">
        <f t="shared" si="37"/>
        <v>2700</v>
      </c>
    </row>
    <row r="496" spans="1:8">
      <c r="A496" s="2461" t="s">
        <v>9428</v>
      </c>
      <c r="B496" s="2496" t="s">
        <v>9429</v>
      </c>
      <c r="C496" s="2031">
        <v>3686</v>
      </c>
      <c r="D496" s="2031">
        <v>3750</v>
      </c>
      <c r="E496" s="2031">
        <v>617</v>
      </c>
      <c r="F496" s="2031">
        <v>550</v>
      </c>
      <c r="G496" s="2445">
        <f t="shared" si="36"/>
        <v>4303</v>
      </c>
      <c r="H496" s="2445">
        <f t="shared" si="37"/>
        <v>4300</v>
      </c>
    </row>
    <row r="497" spans="1:8" ht="22.5">
      <c r="A497" s="2461" t="s">
        <v>9430</v>
      </c>
      <c r="B497" s="2496" t="s">
        <v>9431</v>
      </c>
      <c r="C497" s="2031">
        <v>2093</v>
      </c>
      <c r="D497" s="2031">
        <v>2600</v>
      </c>
      <c r="E497" s="2031">
        <v>194</v>
      </c>
      <c r="F497" s="2031">
        <v>200</v>
      </c>
      <c r="G497" s="2445">
        <f t="shared" si="36"/>
        <v>2287</v>
      </c>
      <c r="H497" s="2445">
        <f t="shared" si="37"/>
        <v>2800</v>
      </c>
    </row>
    <row r="498" spans="1:8" ht="22.5">
      <c r="A498" s="2461" t="s">
        <v>9432</v>
      </c>
      <c r="B498" s="2496" t="s">
        <v>9433</v>
      </c>
      <c r="C498" s="2031">
        <v>8156</v>
      </c>
      <c r="D498" s="2031">
        <v>9000</v>
      </c>
      <c r="E498" s="2031">
        <v>861</v>
      </c>
      <c r="F498" s="2031">
        <v>1000</v>
      </c>
      <c r="G498" s="2445">
        <f t="shared" si="36"/>
        <v>9017</v>
      </c>
      <c r="H498" s="2445">
        <f t="shared" si="37"/>
        <v>10000</v>
      </c>
    </row>
    <row r="499" spans="1:8">
      <c r="A499" s="2449" t="s">
        <v>9434</v>
      </c>
      <c r="B499" s="2446" t="s">
        <v>9435</v>
      </c>
      <c r="C499" s="2031">
        <v>8</v>
      </c>
      <c r="D499" s="2031">
        <v>50</v>
      </c>
      <c r="E499" s="2031">
        <v>0</v>
      </c>
      <c r="F499" s="2031">
        <v>20</v>
      </c>
      <c r="G499" s="2445">
        <f t="shared" si="36"/>
        <v>8</v>
      </c>
      <c r="H499" s="2445">
        <f t="shared" si="37"/>
        <v>70</v>
      </c>
    </row>
    <row r="500" spans="1:8">
      <c r="A500" s="2461" t="s">
        <v>9436</v>
      </c>
      <c r="B500" s="2496" t="s">
        <v>9437</v>
      </c>
      <c r="C500" s="2031">
        <v>3402</v>
      </c>
      <c r="D500" s="2031">
        <v>3800</v>
      </c>
      <c r="E500" s="2031">
        <v>358</v>
      </c>
      <c r="F500" s="2031">
        <v>400</v>
      </c>
      <c r="G500" s="2445">
        <f t="shared" si="36"/>
        <v>3760</v>
      </c>
      <c r="H500" s="2445">
        <f t="shared" si="37"/>
        <v>4200</v>
      </c>
    </row>
    <row r="501" spans="1:8" ht="22.5">
      <c r="A501" s="2461" t="s">
        <v>9438</v>
      </c>
      <c r="B501" s="2496" t="s">
        <v>9439</v>
      </c>
      <c r="C501" s="2031">
        <v>36221</v>
      </c>
      <c r="D501" s="2031">
        <v>35070</v>
      </c>
      <c r="E501" s="2031">
        <v>4482</v>
      </c>
      <c r="F501" s="2031">
        <v>5400</v>
      </c>
      <c r="G501" s="2445">
        <f t="shared" si="36"/>
        <v>40703</v>
      </c>
      <c r="H501" s="2445">
        <f t="shared" si="37"/>
        <v>40470</v>
      </c>
    </row>
    <row r="502" spans="1:8">
      <c r="A502" s="2461" t="s">
        <v>9440</v>
      </c>
      <c r="B502" s="2496" t="s">
        <v>9441</v>
      </c>
      <c r="C502" s="2031">
        <v>809</v>
      </c>
      <c r="D502" s="2031">
        <v>800</v>
      </c>
      <c r="E502" s="2031">
        <v>85</v>
      </c>
      <c r="F502" s="2031">
        <v>70</v>
      </c>
      <c r="G502" s="2445">
        <f t="shared" si="36"/>
        <v>894</v>
      </c>
      <c r="H502" s="2445">
        <f t="shared" si="37"/>
        <v>870</v>
      </c>
    </row>
    <row r="503" spans="1:8" ht="22.5">
      <c r="A503" s="2461" t="s">
        <v>9442</v>
      </c>
      <c r="B503" s="2496" t="s">
        <v>9443</v>
      </c>
      <c r="C503" s="2031">
        <v>26497</v>
      </c>
      <c r="D503" s="2031">
        <v>27070</v>
      </c>
      <c r="E503" s="2031">
        <v>3804</v>
      </c>
      <c r="F503" s="2031">
        <v>3400</v>
      </c>
      <c r="G503" s="2445">
        <f t="shared" si="36"/>
        <v>30301</v>
      </c>
      <c r="H503" s="2445">
        <f t="shared" si="37"/>
        <v>30470</v>
      </c>
    </row>
    <row r="504" spans="1:8">
      <c r="A504" s="2461" t="s">
        <v>9444</v>
      </c>
      <c r="B504" s="2496" t="s">
        <v>9445</v>
      </c>
      <c r="C504" s="2031">
        <v>6985</v>
      </c>
      <c r="D504" s="2031">
        <v>8000</v>
      </c>
      <c r="E504" s="2031">
        <v>297</v>
      </c>
      <c r="F504" s="2031">
        <v>400</v>
      </c>
      <c r="G504" s="2445">
        <f t="shared" si="36"/>
        <v>7282</v>
      </c>
      <c r="H504" s="2445">
        <f t="shared" si="37"/>
        <v>8400</v>
      </c>
    </row>
    <row r="505" spans="1:8" ht="22.5">
      <c r="A505" s="2461" t="s">
        <v>9446</v>
      </c>
      <c r="B505" s="2496" t="s">
        <v>9447</v>
      </c>
      <c r="C505" s="2031">
        <v>20176</v>
      </c>
      <c r="D505" s="2031">
        <v>22070</v>
      </c>
      <c r="E505" s="2031">
        <v>2778</v>
      </c>
      <c r="F505" s="2031">
        <v>3500</v>
      </c>
      <c r="G505" s="2445">
        <f t="shared" si="36"/>
        <v>22954</v>
      </c>
      <c r="H505" s="2445">
        <f t="shared" si="37"/>
        <v>25570</v>
      </c>
    </row>
    <row r="506" spans="1:8" ht="22.5">
      <c r="A506" s="2461" t="s">
        <v>9448</v>
      </c>
      <c r="B506" s="2497" t="s">
        <v>9449</v>
      </c>
      <c r="C506" s="2031">
        <v>6842</v>
      </c>
      <c r="D506" s="2031">
        <v>8000</v>
      </c>
      <c r="E506" s="2031">
        <v>296</v>
      </c>
      <c r="F506" s="2031">
        <v>400</v>
      </c>
      <c r="G506" s="2445">
        <f t="shared" si="36"/>
        <v>7138</v>
      </c>
      <c r="H506" s="2445">
        <f t="shared" si="37"/>
        <v>8400</v>
      </c>
    </row>
    <row r="507" spans="1:8" ht="22.5">
      <c r="A507" s="2461" t="s">
        <v>9450</v>
      </c>
      <c r="B507" s="2447" t="s">
        <v>9451</v>
      </c>
      <c r="C507" s="2031">
        <v>13107</v>
      </c>
      <c r="D507" s="2031">
        <v>15000</v>
      </c>
      <c r="E507" s="2031">
        <v>789</v>
      </c>
      <c r="F507" s="2031">
        <v>1000</v>
      </c>
      <c r="G507" s="2445">
        <f t="shared" si="36"/>
        <v>13896</v>
      </c>
      <c r="H507" s="2445">
        <f t="shared" si="37"/>
        <v>16000</v>
      </c>
    </row>
    <row r="508" spans="1:8">
      <c r="A508" s="3634" t="s">
        <v>9452</v>
      </c>
      <c r="B508" s="3635"/>
      <c r="C508" s="2442">
        <f>SUM(C509:C626)</f>
        <v>61032</v>
      </c>
      <c r="D508" s="2442">
        <f t="shared" ref="D508:F508" si="38">SUM(D509:D626)</f>
        <v>69980</v>
      </c>
      <c r="E508" s="2442">
        <f t="shared" si="38"/>
        <v>40309</v>
      </c>
      <c r="F508" s="2442">
        <f t="shared" si="38"/>
        <v>63430</v>
      </c>
      <c r="G508" s="2442">
        <f>SUM(G509:G626)</f>
        <v>101341</v>
      </c>
      <c r="H508" s="2442">
        <f>SUM(H509:H626)</f>
        <v>133410</v>
      </c>
    </row>
    <row r="509" spans="1:8" ht="22.5">
      <c r="A509" s="2498" t="s">
        <v>9453</v>
      </c>
      <c r="B509" s="2458" t="s">
        <v>9454</v>
      </c>
      <c r="C509" s="2031">
        <v>2</v>
      </c>
      <c r="D509" s="2031">
        <v>30</v>
      </c>
      <c r="E509" s="2031">
        <v>1</v>
      </c>
      <c r="F509" s="2031">
        <v>30</v>
      </c>
      <c r="G509" s="2445">
        <f>C509+E509</f>
        <v>3</v>
      </c>
      <c r="H509" s="2445">
        <f t="shared" ref="H509:H540" si="39">D509+F509</f>
        <v>60</v>
      </c>
    </row>
    <row r="510" spans="1:8">
      <c r="A510" s="2449" t="s">
        <v>9455</v>
      </c>
      <c r="B510" s="2446" t="s">
        <v>9456</v>
      </c>
      <c r="C510" s="2031">
        <v>724</v>
      </c>
      <c r="D510" s="2031">
        <v>800</v>
      </c>
      <c r="E510" s="2031">
        <v>88</v>
      </c>
      <c r="F510" s="2031">
        <v>100</v>
      </c>
      <c r="G510" s="2445">
        <f t="shared" ref="G510:G540" si="40">C510+E510</f>
        <v>812</v>
      </c>
      <c r="H510" s="2445">
        <f t="shared" si="39"/>
        <v>900</v>
      </c>
    </row>
    <row r="511" spans="1:8">
      <c r="A511" s="2448" t="s">
        <v>9457</v>
      </c>
      <c r="B511" s="2499" t="s">
        <v>9458</v>
      </c>
      <c r="C511" s="2031">
        <v>5351</v>
      </c>
      <c r="D511" s="2031">
        <v>6110</v>
      </c>
      <c r="E511" s="2031">
        <v>1986</v>
      </c>
      <c r="F511" s="2031">
        <v>2480</v>
      </c>
      <c r="G511" s="2445">
        <f t="shared" si="40"/>
        <v>7337</v>
      </c>
      <c r="H511" s="2445">
        <f t="shared" si="39"/>
        <v>8590</v>
      </c>
    </row>
    <row r="512" spans="1:8">
      <c r="A512" s="2449" t="s">
        <v>9459</v>
      </c>
      <c r="B512" s="2446" t="s">
        <v>9460</v>
      </c>
      <c r="C512" s="2031">
        <v>0</v>
      </c>
      <c r="D512" s="2031">
        <v>125</v>
      </c>
      <c r="E512" s="2031">
        <v>0</v>
      </c>
      <c r="F512" s="2031">
        <v>125</v>
      </c>
      <c r="G512" s="2445">
        <f t="shared" si="40"/>
        <v>0</v>
      </c>
      <c r="H512" s="2445">
        <f t="shared" si="39"/>
        <v>250</v>
      </c>
    </row>
    <row r="513" spans="1:8">
      <c r="A513" s="2449" t="s">
        <v>9461</v>
      </c>
      <c r="B513" s="2446" t="s">
        <v>9462</v>
      </c>
      <c r="C513" s="2031">
        <v>307</v>
      </c>
      <c r="D513" s="2031">
        <v>350</v>
      </c>
      <c r="E513" s="2031">
        <v>134</v>
      </c>
      <c r="F513" s="2031">
        <v>210</v>
      </c>
      <c r="G513" s="2445">
        <f t="shared" si="40"/>
        <v>441</v>
      </c>
      <c r="H513" s="2445">
        <f t="shared" si="39"/>
        <v>560</v>
      </c>
    </row>
    <row r="514" spans="1:8">
      <c r="A514" s="2448" t="s">
        <v>9463</v>
      </c>
      <c r="B514" s="2446" t="s">
        <v>9464</v>
      </c>
      <c r="C514" s="2031">
        <v>311</v>
      </c>
      <c r="D514" s="2031">
        <v>350</v>
      </c>
      <c r="E514" s="2031">
        <v>135</v>
      </c>
      <c r="F514" s="2031">
        <v>210</v>
      </c>
      <c r="G514" s="2445">
        <f t="shared" si="40"/>
        <v>446</v>
      </c>
      <c r="H514" s="2445">
        <f t="shared" si="39"/>
        <v>560</v>
      </c>
    </row>
    <row r="515" spans="1:8">
      <c r="A515" s="2448" t="s">
        <v>9465</v>
      </c>
      <c r="B515" s="2446" t="s">
        <v>9466</v>
      </c>
      <c r="C515" s="2031">
        <v>308</v>
      </c>
      <c r="D515" s="2031">
        <v>350</v>
      </c>
      <c r="E515" s="2031">
        <v>135</v>
      </c>
      <c r="F515" s="2031">
        <v>210</v>
      </c>
      <c r="G515" s="2445">
        <f t="shared" si="40"/>
        <v>443</v>
      </c>
      <c r="H515" s="2445">
        <f t="shared" si="39"/>
        <v>560</v>
      </c>
    </row>
    <row r="516" spans="1:8">
      <c r="A516" s="2500" t="s">
        <v>9467</v>
      </c>
      <c r="B516" s="2447" t="s">
        <v>9468</v>
      </c>
      <c r="C516" s="2031">
        <v>0</v>
      </c>
      <c r="D516" s="2031">
        <v>0</v>
      </c>
      <c r="E516" s="2031">
        <v>0</v>
      </c>
      <c r="F516" s="2031">
        <v>1</v>
      </c>
      <c r="G516" s="2445">
        <f t="shared" si="40"/>
        <v>0</v>
      </c>
      <c r="H516" s="2445">
        <f t="shared" si="39"/>
        <v>1</v>
      </c>
    </row>
    <row r="517" spans="1:8">
      <c r="A517" s="2448" t="s">
        <v>9469</v>
      </c>
      <c r="B517" s="2447" t="s">
        <v>9470</v>
      </c>
      <c r="C517" s="2031">
        <v>227</v>
      </c>
      <c r="D517" s="2031">
        <v>230</v>
      </c>
      <c r="E517" s="2031">
        <v>196</v>
      </c>
      <c r="F517" s="2031">
        <v>200</v>
      </c>
      <c r="G517" s="2445">
        <f t="shared" si="40"/>
        <v>423</v>
      </c>
      <c r="H517" s="2445">
        <f t="shared" si="39"/>
        <v>430</v>
      </c>
    </row>
    <row r="518" spans="1:8" ht="22.5">
      <c r="A518" s="2501" t="s">
        <v>9471</v>
      </c>
      <c r="B518" s="2458" t="s">
        <v>9472</v>
      </c>
      <c r="C518" s="2031">
        <v>19</v>
      </c>
      <c r="D518" s="2031">
        <v>30</v>
      </c>
      <c r="E518" s="2031">
        <v>56</v>
      </c>
      <c r="F518" s="2031">
        <v>80</v>
      </c>
      <c r="G518" s="2445">
        <f t="shared" si="40"/>
        <v>75</v>
      </c>
      <c r="H518" s="2445">
        <f t="shared" si="39"/>
        <v>110</v>
      </c>
    </row>
    <row r="519" spans="1:8" ht="22.5">
      <c r="A519" s="2500" t="s">
        <v>9473</v>
      </c>
      <c r="B519" s="2447" t="s">
        <v>9474</v>
      </c>
      <c r="C519" s="2031">
        <v>0</v>
      </c>
      <c r="D519" s="2031">
        <v>1</v>
      </c>
      <c r="E519" s="2031">
        <v>0</v>
      </c>
      <c r="F519" s="2031">
        <v>5</v>
      </c>
      <c r="G519" s="2445">
        <f t="shared" si="40"/>
        <v>0</v>
      </c>
      <c r="H519" s="2445">
        <f t="shared" si="39"/>
        <v>6</v>
      </c>
    </row>
    <row r="520" spans="1:8">
      <c r="A520" s="2449" t="s">
        <v>9475</v>
      </c>
      <c r="B520" s="2447" t="s">
        <v>9476</v>
      </c>
      <c r="C520" s="2031">
        <v>85</v>
      </c>
      <c r="D520" s="2031">
        <v>120</v>
      </c>
      <c r="E520" s="2031">
        <v>1</v>
      </c>
      <c r="F520" s="2031">
        <v>10</v>
      </c>
      <c r="G520" s="2445">
        <f t="shared" si="40"/>
        <v>86</v>
      </c>
      <c r="H520" s="2445">
        <f t="shared" si="39"/>
        <v>130</v>
      </c>
    </row>
    <row r="521" spans="1:8">
      <c r="A521" s="2449" t="s">
        <v>9477</v>
      </c>
      <c r="B521" s="2447" t="s">
        <v>9478</v>
      </c>
      <c r="C521" s="2031">
        <v>0</v>
      </c>
      <c r="D521" s="2031">
        <v>20</v>
      </c>
      <c r="E521" s="2031">
        <v>0</v>
      </c>
      <c r="F521" s="2031">
        <v>10</v>
      </c>
      <c r="G521" s="2445">
        <f t="shared" si="40"/>
        <v>0</v>
      </c>
      <c r="H521" s="2445">
        <f t="shared" si="39"/>
        <v>30</v>
      </c>
    </row>
    <row r="522" spans="1:8">
      <c r="A522" s="2448" t="s">
        <v>9479</v>
      </c>
      <c r="B522" s="2446" t="s">
        <v>9480</v>
      </c>
      <c r="C522" s="2031">
        <v>4864</v>
      </c>
      <c r="D522" s="2031">
        <v>5510</v>
      </c>
      <c r="E522" s="2031">
        <v>1988</v>
      </c>
      <c r="F522" s="2031">
        <v>2460</v>
      </c>
      <c r="G522" s="2445">
        <f t="shared" si="40"/>
        <v>6852</v>
      </c>
      <c r="H522" s="2445">
        <f t="shared" si="39"/>
        <v>7970</v>
      </c>
    </row>
    <row r="523" spans="1:8" ht="22.5">
      <c r="A523" s="2500" t="s">
        <v>9481</v>
      </c>
      <c r="B523" s="2447" t="s">
        <v>9482</v>
      </c>
      <c r="C523" s="2031">
        <v>0</v>
      </c>
      <c r="D523" s="2031">
        <v>0</v>
      </c>
      <c r="E523" s="2031">
        <v>0</v>
      </c>
      <c r="F523" s="2031">
        <v>5</v>
      </c>
      <c r="G523" s="2445">
        <f t="shared" si="40"/>
        <v>0</v>
      </c>
      <c r="H523" s="2445">
        <f t="shared" si="39"/>
        <v>5</v>
      </c>
    </row>
    <row r="524" spans="1:8" ht="22.5">
      <c r="A524" s="2500" t="s">
        <v>9483</v>
      </c>
      <c r="B524" s="2447" t="s">
        <v>9484</v>
      </c>
      <c r="C524" s="2031">
        <v>0</v>
      </c>
      <c r="D524" s="2031">
        <v>0</v>
      </c>
      <c r="E524" s="2031">
        <v>0</v>
      </c>
      <c r="F524" s="2031">
        <v>5</v>
      </c>
      <c r="G524" s="2445">
        <f t="shared" si="40"/>
        <v>0</v>
      </c>
      <c r="H524" s="2445">
        <f t="shared" si="39"/>
        <v>5</v>
      </c>
    </row>
    <row r="525" spans="1:8">
      <c r="A525" s="2448" t="s">
        <v>9485</v>
      </c>
      <c r="B525" s="2502" t="s">
        <v>9486</v>
      </c>
      <c r="C525" s="2031">
        <v>7166</v>
      </c>
      <c r="D525" s="2031">
        <v>7960</v>
      </c>
      <c r="E525" s="2031">
        <v>5412</v>
      </c>
      <c r="F525" s="2031">
        <v>7050</v>
      </c>
      <c r="G525" s="2445">
        <f t="shared" si="40"/>
        <v>12578</v>
      </c>
      <c r="H525" s="2445">
        <f t="shared" si="39"/>
        <v>15010</v>
      </c>
    </row>
    <row r="526" spans="1:8">
      <c r="A526" s="2448" t="s">
        <v>9487</v>
      </c>
      <c r="B526" s="2446" t="s">
        <v>9488</v>
      </c>
      <c r="C526" s="2031">
        <v>6853</v>
      </c>
      <c r="D526" s="2031">
        <v>7660</v>
      </c>
      <c r="E526" s="2031">
        <v>4578</v>
      </c>
      <c r="F526" s="2031">
        <v>5950</v>
      </c>
      <c r="G526" s="2445">
        <f t="shared" si="40"/>
        <v>11431</v>
      </c>
      <c r="H526" s="2445">
        <f t="shared" si="39"/>
        <v>13610</v>
      </c>
    </row>
    <row r="527" spans="1:8">
      <c r="A527" s="2448" t="s">
        <v>9489</v>
      </c>
      <c r="B527" s="2446" t="s">
        <v>9490</v>
      </c>
      <c r="C527" s="2031">
        <v>6966</v>
      </c>
      <c r="D527" s="2031">
        <v>7660</v>
      </c>
      <c r="E527" s="2031">
        <v>4669</v>
      </c>
      <c r="F527" s="2031">
        <v>5950</v>
      </c>
      <c r="G527" s="2445">
        <f t="shared" si="40"/>
        <v>11635</v>
      </c>
      <c r="H527" s="2445">
        <f t="shared" si="39"/>
        <v>13610</v>
      </c>
    </row>
    <row r="528" spans="1:8">
      <c r="A528" s="2449" t="s">
        <v>9491</v>
      </c>
      <c r="B528" s="2446" t="s">
        <v>9492</v>
      </c>
      <c r="C528" s="2031">
        <v>6963</v>
      </c>
      <c r="D528" s="2031">
        <v>7460</v>
      </c>
      <c r="E528" s="2031">
        <v>4662</v>
      </c>
      <c r="F528" s="2031">
        <v>5750</v>
      </c>
      <c r="G528" s="2445">
        <f t="shared" si="40"/>
        <v>11625</v>
      </c>
      <c r="H528" s="2445">
        <f t="shared" si="39"/>
        <v>13210</v>
      </c>
    </row>
    <row r="529" spans="1:8">
      <c r="A529" s="2449" t="s">
        <v>9493</v>
      </c>
      <c r="B529" s="2446" t="s">
        <v>9494</v>
      </c>
      <c r="C529" s="2031">
        <v>84</v>
      </c>
      <c r="D529" s="2031">
        <v>200</v>
      </c>
      <c r="E529" s="2031">
        <v>119</v>
      </c>
      <c r="F529" s="2031">
        <v>200</v>
      </c>
      <c r="G529" s="2445">
        <f t="shared" si="40"/>
        <v>203</v>
      </c>
      <c r="H529" s="2445">
        <f t="shared" si="39"/>
        <v>400</v>
      </c>
    </row>
    <row r="530" spans="1:8">
      <c r="A530" s="2449" t="s">
        <v>9495</v>
      </c>
      <c r="B530" s="2503" t="s">
        <v>9496</v>
      </c>
      <c r="C530" s="2031">
        <v>990</v>
      </c>
      <c r="D530" s="2031">
        <v>1200</v>
      </c>
      <c r="E530" s="2031">
        <v>132</v>
      </c>
      <c r="F530" s="2031">
        <v>140</v>
      </c>
      <c r="G530" s="2445">
        <f t="shared" si="40"/>
        <v>1122</v>
      </c>
      <c r="H530" s="2445">
        <f t="shared" si="39"/>
        <v>1340</v>
      </c>
    </row>
    <row r="531" spans="1:8">
      <c r="A531" s="2504" t="s">
        <v>9497</v>
      </c>
      <c r="B531" s="2505" t="s">
        <v>9498</v>
      </c>
      <c r="C531" s="2031">
        <v>1</v>
      </c>
      <c r="D531" s="2031">
        <v>10</v>
      </c>
      <c r="E531" s="2031">
        <v>44</v>
      </c>
      <c r="F531" s="2031">
        <v>57</v>
      </c>
      <c r="G531" s="2445">
        <f t="shared" si="40"/>
        <v>45</v>
      </c>
      <c r="H531" s="2445">
        <f t="shared" si="39"/>
        <v>67</v>
      </c>
    </row>
    <row r="532" spans="1:8">
      <c r="A532" s="2504" t="s">
        <v>9499</v>
      </c>
      <c r="B532" s="2458" t="s">
        <v>9500</v>
      </c>
      <c r="C532" s="2031">
        <v>23</v>
      </c>
      <c r="D532" s="2031">
        <v>29</v>
      </c>
      <c r="E532" s="2031">
        <v>135</v>
      </c>
      <c r="F532" s="2031">
        <v>194</v>
      </c>
      <c r="G532" s="2445">
        <f t="shared" si="40"/>
        <v>158</v>
      </c>
      <c r="H532" s="2445">
        <f t="shared" si="39"/>
        <v>223</v>
      </c>
    </row>
    <row r="533" spans="1:8">
      <c r="A533" s="2504" t="s">
        <v>9501</v>
      </c>
      <c r="B533" s="2458" t="s">
        <v>9502</v>
      </c>
      <c r="C533" s="2031">
        <v>1</v>
      </c>
      <c r="D533" s="2031">
        <v>10</v>
      </c>
      <c r="E533" s="2031">
        <v>44</v>
      </c>
      <c r="F533" s="2031">
        <v>57</v>
      </c>
      <c r="G533" s="2445">
        <f t="shared" si="40"/>
        <v>45</v>
      </c>
      <c r="H533" s="2445">
        <f t="shared" si="39"/>
        <v>67</v>
      </c>
    </row>
    <row r="534" spans="1:8">
      <c r="A534" s="2500" t="s">
        <v>9503</v>
      </c>
      <c r="B534" s="2447" t="s">
        <v>9504</v>
      </c>
      <c r="C534" s="2031">
        <v>43</v>
      </c>
      <c r="D534" s="2031">
        <v>89</v>
      </c>
      <c r="E534" s="2031">
        <v>248</v>
      </c>
      <c r="F534" s="2031">
        <v>296</v>
      </c>
      <c r="G534" s="2445">
        <f t="shared" si="40"/>
        <v>291</v>
      </c>
      <c r="H534" s="2445">
        <f t="shared" si="39"/>
        <v>385</v>
      </c>
    </row>
    <row r="535" spans="1:8" ht="22.5">
      <c r="A535" s="2500" t="s">
        <v>9505</v>
      </c>
      <c r="B535" s="2447" t="s">
        <v>9506</v>
      </c>
      <c r="C535" s="2031">
        <v>0</v>
      </c>
      <c r="D535" s="2031">
        <v>0</v>
      </c>
      <c r="E535" s="2031">
        <v>1</v>
      </c>
      <c r="F535" s="2031">
        <v>10</v>
      </c>
      <c r="G535" s="2445">
        <f t="shared" si="40"/>
        <v>1</v>
      </c>
      <c r="H535" s="2445">
        <f t="shared" si="39"/>
        <v>10</v>
      </c>
    </row>
    <row r="536" spans="1:8" ht="22.5">
      <c r="A536" s="2500" t="s">
        <v>9507</v>
      </c>
      <c r="B536" s="2447" t="s">
        <v>9508</v>
      </c>
      <c r="C536" s="2031">
        <v>0</v>
      </c>
      <c r="D536" s="2031">
        <v>0</v>
      </c>
      <c r="E536" s="2031">
        <v>0</v>
      </c>
      <c r="F536" s="2031">
        <v>20</v>
      </c>
      <c r="G536" s="2445">
        <f t="shared" si="40"/>
        <v>0</v>
      </c>
      <c r="H536" s="2445">
        <f t="shared" si="39"/>
        <v>20</v>
      </c>
    </row>
    <row r="537" spans="1:8" ht="22.5">
      <c r="A537" s="2500" t="s">
        <v>9509</v>
      </c>
      <c r="B537" s="2447" t="s">
        <v>9510</v>
      </c>
      <c r="C537" s="2031">
        <v>0</v>
      </c>
      <c r="D537" s="2031">
        <v>0</v>
      </c>
      <c r="E537" s="2031">
        <v>0</v>
      </c>
      <c r="F537" s="2031">
        <v>5</v>
      </c>
      <c r="G537" s="2445">
        <f t="shared" si="40"/>
        <v>0</v>
      </c>
      <c r="H537" s="2445">
        <f t="shared" si="39"/>
        <v>5</v>
      </c>
    </row>
    <row r="538" spans="1:8" ht="22.5">
      <c r="A538" s="2500" t="s">
        <v>9511</v>
      </c>
      <c r="B538" s="2447" t="s">
        <v>9512</v>
      </c>
      <c r="C538" s="2031">
        <v>0</v>
      </c>
      <c r="D538" s="2031">
        <v>0</v>
      </c>
      <c r="E538" s="2031">
        <v>2</v>
      </c>
      <c r="F538" s="2031">
        <v>20</v>
      </c>
      <c r="G538" s="2445">
        <f t="shared" si="40"/>
        <v>2</v>
      </c>
      <c r="H538" s="2445">
        <f t="shared" si="39"/>
        <v>20</v>
      </c>
    </row>
    <row r="539" spans="1:8">
      <c r="A539" s="2448" t="s">
        <v>9513</v>
      </c>
      <c r="B539" s="2458" t="s">
        <v>9514</v>
      </c>
      <c r="C539" s="2031">
        <v>404</v>
      </c>
      <c r="D539" s="2031">
        <v>100</v>
      </c>
      <c r="E539" s="2031">
        <v>21</v>
      </c>
      <c r="F539" s="2031">
        <v>50</v>
      </c>
      <c r="G539" s="2445">
        <f t="shared" si="40"/>
        <v>425</v>
      </c>
      <c r="H539" s="2445">
        <f t="shared" si="39"/>
        <v>150</v>
      </c>
    </row>
    <row r="540" spans="1:8" ht="22.5">
      <c r="A540" s="2500" t="s">
        <v>9515</v>
      </c>
      <c r="B540" s="2447" t="s">
        <v>9516</v>
      </c>
      <c r="C540" s="2031">
        <v>0</v>
      </c>
      <c r="D540" s="2031">
        <v>0</v>
      </c>
      <c r="E540" s="2031">
        <v>0</v>
      </c>
      <c r="F540" s="2031">
        <v>10</v>
      </c>
      <c r="G540" s="2445">
        <f t="shared" si="40"/>
        <v>0</v>
      </c>
      <c r="H540" s="2445">
        <f t="shared" si="39"/>
        <v>10</v>
      </c>
    </row>
    <row r="541" spans="1:8" ht="22.5">
      <c r="A541" s="2501" t="s">
        <v>9517</v>
      </c>
      <c r="B541" s="2458" t="s">
        <v>9518</v>
      </c>
      <c r="C541" s="2031">
        <v>40</v>
      </c>
      <c r="D541" s="2031">
        <v>55</v>
      </c>
      <c r="E541" s="2031">
        <v>96</v>
      </c>
      <c r="F541" s="2031">
        <v>130</v>
      </c>
      <c r="G541" s="2445">
        <f t="shared" ref="G541:G572" si="41">C541+E541</f>
        <v>136</v>
      </c>
      <c r="H541" s="2445">
        <f t="shared" ref="H541:H572" si="42">D541+F541</f>
        <v>185</v>
      </c>
    </row>
    <row r="542" spans="1:8">
      <c r="A542" s="2448" t="s">
        <v>9519</v>
      </c>
      <c r="B542" s="2446" t="s">
        <v>9520</v>
      </c>
      <c r="C542" s="2031">
        <v>7154</v>
      </c>
      <c r="D542" s="2031">
        <v>7960</v>
      </c>
      <c r="E542" s="2031">
        <v>5482</v>
      </c>
      <c r="F542" s="2031">
        <v>7050</v>
      </c>
      <c r="G542" s="2445">
        <f t="shared" si="41"/>
        <v>12636</v>
      </c>
      <c r="H542" s="2445">
        <f t="shared" si="42"/>
        <v>15010</v>
      </c>
    </row>
    <row r="543" spans="1:8">
      <c r="A543" s="2449" t="s">
        <v>9521</v>
      </c>
      <c r="B543" s="2446" t="s">
        <v>9522</v>
      </c>
      <c r="C543" s="2031">
        <v>40</v>
      </c>
      <c r="D543" s="2031">
        <v>60</v>
      </c>
      <c r="E543" s="2031">
        <v>68</v>
      </c>
      <c r="F543" s="2031">
        <v>85</v>
      </c>
      <c r="G543" s="2445">
        <f t="shared" si="41"/>
        <v>108</v>
      </c>
      <c r="H543" s="2445">
        <f t="shared" si="42"/>
        <v>145</v>
      </c>
    </row>
    <row r="544" spans="1:8">
      <c r="A544" s="2448" t="s">
        <v>9523</v>
      </c>
      <c r="B544" s="2446" t="s">
        <v>9524</v>
      </c>
      <c r="C544" s="2031">
        <v>2</v>
      </c>
      <c r="D544" s="2031">
        <v>7</v>
      </c>
      <c r="E544" s="2031">
        <v>160</v>
      </c>
      <c r="F544" s="2031">
        <v>200</v>
      </c>
      <c r="G544" s="2445">
        <f t="shared" si="41"/>
        <v>162</v>
      </c>
      <c r="H544" s="2445">
        <f t="shared" si="42"/>
        <v>207</v>
      </c>
    </row>
    <row r="545" spans="1:8">
      <c r="A545" s="2449" t="s">
        <v>9525</v>
      </c>
      <c r="B545" s="2458" t="s">
        <v>9526</v>
      </c>
      <c r="C545" s="2031">
        <v>187</v>
      </c>
      <c r="D545" s="2031">
        <v>220</v>
      </c>
      <c r="E545" s="2031">
        <v>316</v>
      </c>
      <c r="F545" s="2031">
        <v>370</v>
      </c>
      <c r="G545" s="2445">
        <f t="shared" si="41"/>
        <v>503</v>
      </c>
      <c r="H545" s="2445">
        <f t="shared" si="42"/>
        <v>590</v>
      </c>
    </row>
    <row r="546" spans="1:8">
      <c r="A546" s="2500" t="s">
        <v>9527</v>
      </c>
      <c r="B546" s="2495" t="s">
        <v>9528</v>
      </c>
      <c r="C546" s="2031">
        <v>349</v>
      </c>
      <c r="D546" s="2031">
        <v>300</v>
      </c>
      <c r="E546" s="2031">
        <v>21</v>
      </c>
      <c r="F546" s="2031">
        <v>100</v>
      </c>
      <c r="G546" s="2445">
        <f t="shared" si="41"/>
        <v>370</v>
      </c>
      <c r="H546" s="2445">
        <f t="shared" si="42"/>
        <v>400</v>
      </c>
    </row>
    <row r="547" spans="1:8">
      <c r="A547" s="2500" t="s">
        <v>9529</v>
      </c>
      <c r="B547" s="2447" t="s">
        <v>9530</v>
      </c>
      <c r="C547" s="2031">
        <v>148</v>
      </c>
      <c r="D547" s="2031">
        <v>150</v>
      </c>
      <c r="E547" s="2031">
        <v>12</v>
      </c>
      <c r="F547" s="2031">
        <v>50</v>
      </c>
      <c r="G547" s="2445">
        <f t="shared" si="41"/>
        <v>160</v>
      </c>
      <c r="H547" s="2445">
        <f t="shared" si="42"/>
        <v>200</v>
      </c>
    </row>
    <row r="548" spans="1:8" ht="22.5">
      <c r="A548" s="2500" t="s">
        <v>9531</v>
      </c>
      <c r="B548" s="2447" t="s">
        <v>9532</v>
      </c>
      <c r="C548" s="2031">
        <v>42</v>
      </c>
      <c r="D548" s="2031">
        <v>300</v>
      </c>
      <c r="E548" s="2031">
        <v>27</v>
      </c>
      <c r="F548" s="2031">
        <v>200</v>
      </c>
      <c r="G548" s="2445">
        <f t="shared" si="41"/>
        <v>69</v>
      </c>
      <c r="H548" s="2445">
        <f t="shared" si="42"/>
        <v>500</v>
      </c>
    </row>
    <row r="549" spans="1:8" ht="22.5">
      <c r="A549" s="2500" t="s">
        <v>9533</v>
      </c>
      <c r="B549" s="2447" t="s">
        <v>9534</v>
      </c>
      <c r="C549" s="2031">
        <v>0</v>
      </c>
      <c r="D549" s="2031">
        <v>0</v>
      </c>
      <c r="E549" s="2031">
        <v>3</v>
      </c>
      <c r="F549" s="2031">
        <v>10</v>
      </c>
      <c r="G549" s="2445">
        <f t="shared" si="41"/>
        <v>3</v>
      </c>
      <c r="H549" s="2445">
        <f t="shared" si="42"/>
        <v>10</v>
      </c>
    </row>
    <row r="550" spans="1:8" ht="22.5">
      <c r="A550" s="2500" t="s">
        <v>9535</v>
      </c>
      <c r="B550" s="2447" t="s">
        <v>9536</v>
      </c>
      <c r="C550" s="2031">
        <v>0</v>
      </c>
      <c r="D550" s="2031">
        <v>0</v>
      </c>
      <c r="E550" s="2031">
        <v>0</v>
      </c>
      <c r="F550" s="2031">
        <v>5</v>
      </c>
      <c r="G550" s="2445">
        <f t="shared" si="41"/>
        <v>0</v>
      </c>
      <c r="H550" s="2445">
        <f t="shared" si="42"/>
        <v>5</v>
      </c>
    </row>
    <row r="551" spans="1:8" ht="33.75">
      <c r="A551" s="2500" t="s">
        <v>9537</v>
      </c>
      <c r="B551" s="2447" t="s">
        <v>9538</v>
      </c>
      <c r="C551" s="2031">
        <v>0</v>
      </c>
      <c r="D551" s="2031">
        <v>0</v>
      </c>
      <c r="E551" s="2031">
        <v>0</v>
      </c>
      <c r="F551" s="2031">
        <v>5</v>
      </c>
      <c r="G551" s="2445">
        <f t="shared" si="41"/>
        <v>0</v>
      </c>
      <c r="H551" s="2445">
        <f t="shared" si="42"/>
        <v>5</v>
      </c>
    </row>
    <row r="552" spans="1:8">
      <c r="A552" s="2500" t="s">
        <v>9539</v>
      </c>
      <c r="B552" s="2456" t="s">
        <v>9540</v>
      </c>
      <c r="C552" s="2031">
        <v>0</v>
      </c>
      <c r="D552" s="2031">
        <v>0</v>
      </c>
      <c r="E552" s="2031">
        <v>0</v>
      </c>
      <c r="F552" s="2031">
        <v>1</v>
      </c>
      <c r="G552" s="2445">
        <f t="shared" si="41"/>
        <v>0</v>
      </c>
      <c r="H552" s="2445">
        <f t="shared" si="42"/>
        <v>1</v>
      </c>
    </row>
    <row r="553" spans="1:8">
      <c r="A553" s="2500" t="s">
        <v>9541</v>
      </c>
      <c r="B553" s="2456" t="s">
        <v>9542</v>
      </c>
      <c r="C553" s="2031">
        <v>0</v>
      </c>
      <c r="D553" s="2031">
        <v>0</v>
      </c>
      <c r="E553" s="2031">
        <v>4</v>
      </c>
      <c r="F553" s="2031">
        <v>20</v>
      </c>
      <c r="G553" s="2445">
        <f t="shared" si="41"/>
        <v>4</v>
      </c>
      <c r="H553" s="2445">
        <f t="shared" si="42"/>
        <v>20</v>
      </c>
    </row>
    <row r="554" spans="1:8">
      <c r="A554" s="2448" t="s">
        <v>9543</v>
      </c>
      <c r="B554" s="2506" t="s">
        <v>9544</v>
      </c>
      <c r="C554" s="2031">
        <v>23</v>
      </c>
      <c r="D554" s="2031">
        <v>84</v>
      </c>
      <c r="E554" s="2031">
        <v>442</v>
      </c>
      <c r="F554" s="2031">
        <v>756</v>
      </c>
      <c r="G554" s="2445">
        <f t="shared" si="41"/>
        <v>465</v>
      </c>
      <c r="H554" s="2445">
        <f t="shared" si="42"/>
        <v>840</v>
      </c>
    </row>
    <row r="555" spans="1:8" ht="22.5">
      <c r="A555" s="2500" t="s">
        <v>9545</v>
      </c>
      <c r="B555" s="2447" t="s">
        <v>9546</v>
      </c>
      <c r="C555" s="2031">
        <v>5</v>
      </c>
      <c r="D555" s="2031">
        <v>5</v>
      </c>
      <c r="E555" s="2031">
        <v>3</v>
      </c>
      <c r="F555" s="2031">
        <v>5</v>
      </c>
      <c r="G555" s="2445">
        <f t="shared" si="41"/>
        <v>8</v>
      </c>
      <c r="H555" s="2445">
        <f t="shared" si="42"/>
        <v>10</v>
      </c>
    </row>
    <row r="556" spans="1:8" ht="22.5">
      <c r="A556" s="2500" t="s">
        <v>9547</v>
      </c>
      <c r="B556" s="2456" t="s">
        <v>9548</v>
      </c>
      <c r="C556" s="2031">
        <v>0</v>
      </c>
      <c r="D556" s="2031">
        <v>0</v>
      </c>
      <c r="E556" s="2031">
        <v>0</v>
      </c>
      <c r="F556" s="2031">
        <v>3</v>
      </c>
      <c r="G556" s="2445">
        <f t="shared" si="41"/>
        <v>0</v>
      </c>
      <c r="H556" s="2445">
        <f t="shared" si="42"/>
        <v>3</v>
      </c>
    </row>
    <row r="557" spans="1:8">
      <c r="A557" s="2449" t="s">
        <v>9549</v>
      </c>
      <c r="B557" s="2506" t="s">
        <v>9550</v>
      </c>
      <c r="C557" s="2031">
        <v>43</v>
      </c>
      <c r="D557" s="2031">
        <v>50</v>
      </c>
      <c r="E557" s="2031">
        <v>20</v>
      </c>
      <c r="F557" s="2031">
        <v>30</v>
      </c>
      <c r="G557" s="2445">
        <f t="shared" si="41"/>
        <v>63</v>
      </c>
      <c r="H557" s="2445">
        <f t="shared" si="42"/>
        <v>80</v>
      </c>
    </row>
    <row r="558" spans="1:8" ht="22.5">
      <c r="A558" s="2500" t="s">
        <v>9551</v>
      </c>
      <c r="B558" s="2456" t="s">
        <v>9552</v>
      </c>
      <c r="C558" s="2031">
        <v>125</v>
      </c>
      <c r="D558" s="2031">
        <v>250</v>
      </c>
      <c r="E558" s="2031">
        <v>6</v>
      </c>
      <c r="F558" s="2031">
        <v>500</v>
      </c>
      <c r="G558" s="2445">
        <f t="shared" si="41"/>
        <v>131</v>
      </c>
      <c r="H558" s="2445">
        <f t="shared" si="42"/>
        <v>750</v>
      </c>
    </row>
    <row r="559" spans="1:8" ht="22.5">
      <c r="A559" s="2500" t="s">
        <v>9553</v>
      </c>
      <c r="B559" s="2447" t="s">
        <v>9554</v>
      </c>
      <c r="C559" s="2031">
        <v>0</v>
      </c>
      <c r="D559" s="2031">
        <v>0</v>
      </c>
      <c r="E559" s="2031">
        <v>59</v>
      </c>
      <c r="F559" s="2031">
        <v>50</v>
      </c>
      <c r="G559" s="2445">
        <f t="shared" si="41"/>
        <v>59</v>
      </c>
      <c r="H559" s="2445">
        <f t="shared" si="42"/>
        <v>50</v>
      </c>
    </row>
    <row r="560" spans="1:8" ht="22.5">
      <c r="A560" s="2500" t="s">
        <v>9555</v>
      </c>
      <c r="B560" s="2447" t="s">
        <v>9556</v>
      </c>
      <c r="C560" s="2031">
        <v>4</v>
      </c>
      <c r="D560" s="2031">
        <v>10</v>
      </c>
      <c r="E560" s="2031">
        <v>14</v>
      </c>
      <c r="F560" s="2031">
        <v>100</v>
      </c>
      <c r="G560" s="2445">
        <f t="shared" si="41"/>
        <v>18</v>
      </c>
      <c r="H560" s="2445">
        <f t="shared" si="42"/>
        <v>110</v>
      </c>
    </row>
    <row r="561" spans="1:8">
      <c r="A561" s="2500" t="s">
        <v>9557</v>
      </c>
      <c r="B561" s="2447" t="s">
        <v>9558</v>
      </c>
      <c r="C561" s="2031">
        <v>0</v>
      </c>
      <c r="D561" s="2031">
        <v>0</v>
      </c>
      <c r="E561" s="2031">
        <v>0</v>
      </c>
      <c r="F561" s="2031">
        <v>20</v>
      </c>
      <c r="G561" s="2445">
        <f t="shared" si="41"/>
        <v>0</v>
      </c>
      <c r="H561" s="2445">
        <f t="shared" si="42"/>
        <v>20</v>
      </c>
    </row>
    <row r="562" spans="1:8">
      <c r="A562" s="2500" t="s">
        <v>9559</v>
      </c>
      <c r="B562" s="2447" t="s">
        <v>9558</v>
      </c>
      <c r="C562" s="2031">
        <v>0</v>
      </c>
      <c r="D562" s="2031">
        <v>0</v>
      </c>
      <c r="E562" s="2031">
        <v>2</v>
      </c>
      <c r="F562" s="2031">
        <v>20</v>
      </c>
      <c r="G562" s="2445">
        <f t="shared" si="41"/>
        <v>2</v>
      </c>
      <c r="H562" s="2445">
        <f t="shared" si="42"/>
        <v>20</v>
      </c>
    </row>
    <row r="563" spans="1:8">
      <c r="A563" s="2500" t="s">
        <v>9560</v>
      </c>
      <c r="B563" s="2447" t="s">
        <v>9561</v>
      </c>
      <c r="C563" s="2031">
        <v>0</v>
      </c>
      <c r="D563" s="2031">
        <v>0</v>
      </c>
      <c r="E563" s="2031">
        <v>12</v>
      </c>
      <c r="F563" s="2031">
        <v>20</v>
      </c>
      <c r="G563" s="2445">
        <f t="shared" si="41"/>
        <v>12</v>
      </c>
      <c r="H563" s="2445">
        <f t="shared" si="42"/>
        <v>20</v>
      </c>
    </row>
    <row r="564" spans="1:8">
      <c r="A564" s="2448" t="s">
        <v>9562</v>
      </c>
      <c r="B564" s="2446" t="s">
        <v>9563</v>
      </c>
      <c r="C564" s="2031">
        <v>1</v>
      </c>
      <c r="D564" s="2031">
        <v>10</v>
      </c>
      <c r="E564" s="2031">
        <v>42</v>
      </c>
      <c r="F564" s="2031">
        <v>57</v>
      </c>
      <c r="G564" s="2445">
        <f t="shared" si="41"/>
        <v>43</v>
      </c>
      <c r="H564" s="2445">
        <f t="shared" si="42"/>
        <v>67</v>
      </c>
    </row>
    <row r="565" spans="1:8" ht="22.5">
      <c r="A565" s="2448" t="s">
        <v>9564</v>
      </c>
      <c r="B565" s="2507" t="s">
        <v>9565</v>
      </c>
      <c r="C565" s="2031">
        <v>71</v>
      </c>
      <c r="D565" s="2031">
        <v>100</v>
      </c>
      <c r="E565" s="2031">
        <v>170</v>
      </c>
      <c r="F565" s="2031">
        <v>221</v>
      </c>
      <c r="G565" s="2445">
        <f t="shared" si="41"/>
        <v>241</v>
      </c>
      <c r="H565" s="2445">
        <f t="shared" si="42"/>
        <v>321</v>
      </c>
    </row>
    <row r="566" spans="1:8">
      <c r="A566" s="2508" t="s">
        <v>9566</v>
      </c>
      <c r="B566" s="2509" t="s">
        <v>9567</v>
      </c>
      <c r="C566" s="2031">
        <v>6</v>
      </c>
      <c r="D566" s="2031">
        <v>10</v>
      </c>
      <c r="E566" s="2031">
        <v>40</v>
      </c>
      <c r="F566" s="2031">
        <v>55</v>
      </c>
      <c r="G566" s="2445">
        <f t="shared" si="41"/>
        <v>46</v>
      </c>
      <c r="H566" s="2445">
        <f t="shared" si="42"/>
        <v>65</v>
      </c>
    </row>
    <row r="567" spans="1:8">
      <c r="A567" s="2510" t="s">
        <v>9568</v>
      </c>
      <c r="B567" s="2446" t="s">
        <v>9569</v>
      </c>
      <c r="C567" s="2031">
        <v>25</v>
      </c>
      <c r="D567" s="2031">
        <v>36</v>
      </c>
      <c r="E567" s="2031">
        <v>148</v>
      </c>
      <c r="F567" s="2031">
        <v>202</v>
      </c>
      <c r="G567" s="2445">
        <f t="shared" si="41"/>
        <v>173</v>
      </c>
      <c r="H567" s="2445">
        <f t="shared" si="42"/>
        <v>238</v>
      </c>
    </row>
    <row r="568" spans="1:8">
      <c r="A568" s="2510" t="s">
        <v>9570</v>
      </c>
      <c r="B568" s="2446" t="s">
        <v>9571</v>
      </c>
      <c r="C568" s="2031">
        <v>4</v>
      </c>
      <c r="D568" s="2031">
        <v>10</v>
      </c>
      <c r="E568" s="2031">
        <v>44</v>
      </c>
      <c r="F568" s="2031">
        <v>57</v>
      </c>
      <c r="G568" s="2445">
        <f t="shared" si="41"/>
        <v>48</v>
      </c>
      <c r="H568" s="2445">
        <f t="shared" si="42"/>
        <v>67</v>
      </c>
    </row>
    <row r="569" spans="1:8">
      <c r="A569" s="2500" t="s">
        <v>9572</v>
      </c>
      <c r="B569" s="2447" t="s">
        <v>9573</v>
      </c>
      <c r="C569" s="2031">
        <v>1</v>
      </c>
      <c r="D569" s="2031">
        <v>0</v>
      </c>
      <c r="E569" s="2031">
        <v>0</v>
      </c>
      <c r="F569" s="2031">
        <v>2</v>
      </c>
      <c r="G569" s="2445">
        <f t="shared" si="41"/>
        <v>1</v>
      </c>
      <c r="H569" s="2445">
        <f t="shared" si="42"/>
        <v>2</v>
      </c>
    </row>
    <row r="570" spans="1:8">
      <c r="A570" s="2511" t="s">
        <v>9574</v>
      </c>
      <c r="B570" s="2512" t="s">
        <v>9575</v>
      </c>
      <c r="C570" s="2031">
        <v>0</v>
      </c>
      <c r="D570" s="2031">
        <v>250</v>
      </c>
      <c r="E570" s="2031">
        <v>0</v>
      </c>
      <c r="F570" s="2031">
        <v>250</v>
      </c>
      <c r="G570" s="2445">
        <f t="shared" si="41"/>
        <v>0</v>
      </c>
      <c r="H570" s="2445">
        <f t="shared" si="42"/>
        <v>500</v>
      </c>
    </row>
    <row r="571" spans="1:8">
      <c r="A571" s="2448" t="s">
        <v>9576</v>
      </c>
      <c r="B571" s="2446" t="s">
        <v>9577</v>
      </c>
      <c r="C571" s="2031">
        <v>263</v>
      </c>
      <c r="D571" s="2031">
        <v>310</v>
      </c>
      <c r="E571" s="2031">
        <v>217</v>
      </c>
      <c r="F571" s="2031">
        <v>261</v>
      </c>
      <c r="G571" s="2445">
        <f t="shared" si="41"/>
        <v>480</v>
      </c>
      <c r="H571" s="2445">
        <f t="shared" si="42"/>
        <v>571</v>
      </c>
    </row>
    <row r="572" spans="1:8">
      <c r="A572" s="2449" t="s">
        <v>9578</v>
      </c>
      <c r="B572" s="2446" t="s">
        <v>9579</v>
      </c>
      <c r="C572" s="2031">
        <v>0</v>
      </c>
      <c r="D572" s="2031">
        <v>100</v>
      </c>
      <c r="E572" s="2031">
        <v>0</v>
      </c>
      <c r="F572" s="2031">
        <v>200</v>
      </c>
      <c r="G572" s="2445">
        <f t="shared" si="41"/>
        <v>0</v>
      </c>
      <c r="H572" s="2445">
        <f t="shared" si="42"/>
        <v>300</v>
      </c>
    </row>
    <row r="573" spans="1:8">
      <c r="A573" s="2448" t="s">
        <v>9580</v>
      </c>
      <c r="B573" s="2512" t="s">
        <v>9581</v>
      </c>
      <c r="C573" s="2031">
        <v>2045</v>
      </c>
      <c r="D573" s="2031">
        <v>2045</v>
      </c>
      <c r="E573" s="2031">
        <v>1490</v>
      </c>
      <c r="F573" s="2031">
        <v>1163</v>
      </c>
      <c r="G573" s="2445">
        <f t="shared" ref="G573:G604" si="43">C573+E573</f>
        <v>3535</v>
      </c>
      <c r="H573" s="2445">
        <f t="shared" ref="H573:H604" si="44">D573+F573</f>
        <v>3208</v>
      </c>
    </row>
    <row r="574" spans="1:8" ht="22.5">
      <c r="A574" s="2500" t="s">
        <v>9582</v>
      </c>
      <c r="B574" s="2456" t="s">
        <v>9583</v>
      </c>
      <c r="C574" s="2031">
        <v>0</v>
      </c>
      <c r="D574" s="2031">
        <v>0</v>
      </c>
      <c r="E574" s="2031">
        <v>0</v>
      </c>
      <c r="F574" s="2031">
        <v>5</v>
      </c>
      <c r="G574" s="2445">
        <f t="shared" si="43"/>
        <v>0</v>
      </c>
      <c r="H574" s="2445">
        <f t="shared" si="44"/>
        <v>5</v>
      </c>
    </row>
    <row r="575" spans="1:8">
      <c r="A575" s="2449" t="s">
        <v>9584</v>
      </c>
      <c r="B575" s="2507" t="s">
        <v>9585</v>
      </c>
      <c r="C575" s="2031">
        <v>31</v>
      </c>
      <c r="D575" s="2031">
        <v>71</v>
      </c>
      <c r="E575" s="2031">
        <v>9</v>
      </c>
      <c r="F575" s="2031">
        <v>25</v>
      </c>
      <c r="G575" s="2445">
        <f t="shared" si="43"/>
        <v>40</v>
      </c>
      <c r="H575" s="2445">
        <f t="shared" si="44"/>
        <v>96</v>
      </c>
    </row>
    <row r="576" spans="1:8">
      <c r="A576" s="2448" t="s">
        <v>9586</v>
      </c>
      <c r="B576" s="2512" t="s">
        <v>9587</v>
      </c>
      <c r="C576" s="2031">
        <v>41</v>
      </c>
      <c r="D576" s="2031">
        <v>71</v>
      </c>
      <c r="E576" s="2031">
        <v>14</v>
      </c>
      <c r="F576" s="2031">
        <v>25</v>
      </c>
      <c r="G576" s="2445">
        <f t="shared" si="43"/>
        <v>55</v>
      </c>
      <c r="H576" s="2445">
        <f t="shared" si="44"/>
        <v>96</v>
      </c>
    </row>
    <row r="577" spans="1:8">
      <c r="A577" s="2448" t="s">
        <v>9588</v>
      </c>
      <c r="B577" s="2512" t="s">
        <v>9589</v>
      </c>
      <c r="C577" s="2031">
        <v>66</v>
      </c>
      <c r="D577" s="2031">
        <v>71</v>
      </c>
      <c r="E577" s="2031">
        <v>16</v>
      </c>
      <c r="F577" s="2031">
        <v>25</v>
      </c>
      <c r="G577" s="2445">
        <f t="shared" si="43"/>
        <v>82</v>
      </c>
      <c r="H577" s="2445">
        <f t="shared" si="44"/>
        <v>96</v>
      </c>
    </row>
    <row r="578" spans="1:8">
      <c r="A578" s="2448" t="s">
        <v>9590</v>
      </c>
      <c r="B578" s="2512" t="s">
        <v>9591</v>
      </c>
      <c r="C578" s="2031">
        <v>599</v>
      </c>
      <c r="D578" s="2031">
        <v>636</v>
      </c>
      <c r="E578" s="2031">
        <v>39</v>
      </c>
      <c r="F578" s="2031">
        <v>44</v>
      </c>
      <c r="G578" s="2445">
        <f t="shared" si="43"/>
        <v>638</v>
      </c>
      <c r="H578" s="2445">
        <f t="shared" si="44"/>
        <v>680</v>
      </c>
    </row>
    <row r="579" spans="1:8">
      <c r="A579" s="2500" t="s">
        <v>9592</v>
      </c>
      <c r="B579" s="2456" t="s">
        <v>9593</v>
      </c>
      <c r="C579" s="2031">
        <v>0</v>
      </c>
      <c r="D579" s="2031">
        <v>0</v>
      </c>
      <c r="E579" s="2031">
        <v>0</v>
      </c>
      <c r="F579" s="2031">
        <v>5</v>
      </c>
      <c r="G579" s="2445">
        <f t="shared" si="43"/>
        <v>0</v>
      </c>
      <c r="H579" s="2445">
        <f t="shared" si="44"/>
        <v>5</v>
      </c>
    </row>
    <row r="580" spans="1:8">
      <c r="A580" s="2448" t="s">
        <v>9594</v>
      </c>
      <c r="B580" s="2512" t="s">
        <v>9595</v>
      </c>
      <c r="C580" s="2031">
        <v>1</v>
      </c>
      <c r="D580" s="2031">
        <v>8</v>
      </c>
      <c r="E580" s="2031">
        <v>0</v>
      </c>
      <c r="F580" s="2031">
        <v>2</v>
      </c>
      <c r="G580" s="2445">
        <f t="shared" si="43"/>
        <v>1</v>
      </c>
      <c r="H580" s="2445">
        <f t="shared" si="44"/>
        <v>10</v>
      </c>
    </row>
    <row r="581" spans="1:8" ht="22.5">
      <c r="A581" s="2513" t="s">
        <v>9596</v>
      </c>
      <c r="B581" s="2456" t="s">
        <v>9597</v>
      </c>
      <c r="C581" s="2031">
        <v>0</v>
      </c>
      <c r="D581" s="2031">
        <v>0</v>
      </c>
      <c r="E581" s="2031">
        <v>0</v>
      </c>
      <c r="F581" s="2031">
        <v>20</v>
      </c>
      <c r="G581" s="2445">
        <f t="shared" si="43"/>
        <v>0</v>
      </c>
      <c r="H581" s="2445">
        <f t="shared" si="44"/>
        <v>20</v>
      </c>
    </row>
    <row r="582" spans="1:8">
      <c r="A582" s="2514" t="s">
        <v>9598</v>
      </c>
      <c r="B582" s="2515" t="s">
        <v>9599</v>
      </c>
      <c r="C582" s="2031">
        <v>0</v>
      </c>
      <c r="D582" s="2031">
        <v>0</v>
      </c>
      <c r="E582" s="2031">
        <v>0</v>
      </c>
      <c r="F582" s="2031">
        <v>250</v>
      </c>
      <c r="G582" s="2445">
        <f t="shared" si="43"/>
        <v>0</v>
      </c>
      <c r="H582" s="2445">
        <f t="shared" si="44"/>
        <v>250</v>
      </c>
    </row>
    <row r="583" spans="1:8" ht="22.5">
      <c r="A583" s="2448" t="s">
        <v>9600</v>
      </c>
      <c r="B583" s="2506" t="s">
        <v>9601</v>
      </c>
      <c r="C583" s="2031">
        <v>4029</v>
      </c>
      <c r="D583" s="2031">
        <v>3200</v>
      </c>
      <c r="E583" s="2031">
        <v>3745</v>
      </c>
      <c r="F583" s="2031">
        <v>3400</v>
      </c>
      <c r="G583" s="2445">
        <f t="shared" si="43"/>
        <v>7774</v>
      </c>
      <c r="H583" s="2445">
        <f t="shared" si="44"/>
        <v>6600</v>
      </c>
    </row>
    <row r="584" spans="1:8" ht="22.5">
      <c r="A584" s="2449" t="s">
        <v>9602</v>
      </c>
      <c r="B584" s="2512" t="s">
        <v>9603</v>
      </c>
      <c r="C584" s="2031">
        <v>1117</v>
      </c>
      <c r="D584" s="2031">
        <v>1100</v>
      </c>
      <c r="E584" s="2031">
        <v>1009</v>
      </c>
      <c r="F584" s="2031">
        <v>1300</v>
      </c>
      <c r="G584" s="2445">
        <f t="shared" si="43"/>
        <v>2126</v>
      </c>
      <c r="H584" s="2445">
        <f t="shared" si="44"/>
        <v>2400</v>
      </c>
    </row>
    <row r="585" spans="1:8" ht="22.5">
      <c r="A585" s="2449" t="s">
        <v>9604</v>
      </c>
      <c r="B585" s="2512" t="s">
        <v>9605</v>
      </c>
      <c r="C585" s="2031">
        <v>271</v>
      </c>
      <c r="D585" s="2031">
        <v>210</v>
      </c>
      <c r="E585" s="2031">
        <v>263</v>
      </c>
      <c r="F585" s="2031">
        <v>250</v>
      </c>
      <c r="G585" s="2445">
        <f t="shared" si="43"/>
        <v>534</v>
      </c>
      <c r="H585" s="2445">
        <f t="shared" si="44"/>
        <v>460</v>
      </c>
    </row>
    <row r="586" spans="1:8">
      <c r="A586" s="2500" t="s">
        <v>9606</v>
      </c>
      <c r="B586" s="2456" t="s">
        <v>9607</v>
      </c>
      <c r="C586" s="2031">
        <v>0</v>
      </c>
      <c r="D586" s="2031">
        <v>90</v>
      </c>
      <c r="E586" s="2031">
        <v>0</v>
      </c>
      <c r="F586" s="2031">
        <v>130</v>
      </c>
      <c r="G586" s="2445">
        <f t="shared" si="43"/>
        <v>0</v>
      </c>
      <c r="H586" s="2445">
        <f t="shared" si="44"/>
        <v>220</v>
      </c>
    </row>
    <row r="587" spans="1:8">
      <c r="A587" s="2448" t="s">
        <v>9608</v>
      </c>
      <c r="B587" s="2506" t="s">
        <v>9609</v>
      </c>
      <c r="C587" s="2031">
        <v>30</v>
      </c>
      <c r="D587" s="2031">
        <v>48</v>
      </c>
      <c r="E587" s="2031">
        <v>127</v>
      </c>
      <c r="F587" s="2031">
        <v>144</v>
      </c>
      <c r="G587" s="2445">
        <f t="shared" si="43"/>
        <v>157</v>
      </c>
      <c r="H587" s="2445">
        <f t="shared" si="44"/>
        <v>192</v>
      </c>
    </row>
    <row r="588" spans="1:8">
      <c r="A588" s="2448" t="s">
        <v>9610</v>
      </c>
      <c r="B588" s="2506" t="s">
        <v>9611</v>
      </c>
      <c r="C588" s="2031">
        <v>11</v>
      </c>
      <c r="D588" s="2031">
        <v>25</v>
      </c>
      <c r="E588" s="2031">
        <v>110</v>
      </c>
      <c r="F588" s="2031">
        <v>100</v>
      </c>
      <c r="G588" s="2445">
        <f t="shared" si="43"/>
        <v>121</v>
      </c>
      <c r="H588" s="2445">
        <f t="shared" si="44"/>
        <v>125</v>
      </c>
    </row>
    <row r="589" spans="1:8" ht="22.5">
      <c r="A589" s="2501" t="s">
        <v>9612</v>
      </c>
      <c r="B589" s="2506" t="s">
        <v>9613</v>
      </c>
      <c r="C589" s="2031">
        <v>108</v>
      </c>
      <c r="D589" s="2031">
        <v>80</v>
      </c>
      <c r="E589" s="2031">
        <v>23</v>
      </c>
      <c r="F589" s="2031">
        <v>40</v>
      </c>
      <c r="G589" s="2445">
        <f t="shared" si="43"/>
        <v>131</v>
      </c>
      <c r="H589" s="2445">
        <f t="shared" si="44"/>
        <v>120</v>
      </c>
    </row>
    <row r="590" spans="1:8" ht="22.5">
      <c r="A590" s="2501" t="s">
        <v>9614</v>
      </c>
      <c r="B590" s="2506" t="s">
        <v>9615</v>
      </c>
      <c r="C590" s="2031">
        <v>260</v>
      </c>
      <c r="D590" s="2031">
        <v>400</v>
      </c>
      <c r="E590" s="2031">
        <v>36</v>
      </c>
      <c r="F590" s="2031">
        <v>80</v>
      </c>
      <c r="G590" s="2445">
        <f t="shared" si="43"/>
        <v>296</v>
      </c>
      <c r="H590" s="2445">
        <f t="shared" si="44"/>
        <v>480</v>
      </c>
    </row>
    <row r="591" spans="1:8" ht="22.5">
      <c r="A591" s="2498" t="s">
        <v>9616</v>
      </c>
      <c r="B591" s="2506" t="s">
        <v>9617</v>
      </c>
      <c r="C591" s="2031">
        <v>10</v>
      </c>
      <c r="D591" s="2031">
        <v>15</v>
      </c>
      <c r="E591" s="2031">
        <v>2</v>
      </c>
      <c r="F591" s="2031">
        <v>15</v>
      </c>
      <c r="G591" s="2445">
        <f t="shared" si="43"/>
        <v>12</v>
      </c>
      <c r="H591" s="2445">
        <f t="shared" si="44"/>
        <v>30</v>
      </c>
    </row>
    <row r="592" spans="1:8" ht="22.5">
      <c r="A592" s="2448" t="s">
        <v>9618</v>
      </c>
      <c r="B592" s="2506" t="s">
        <v>9619</v>
      </c>
      <c r="C592" s="2031">
        <v>29</v>
      </c>
      <c r="D592" s="2031">
        <v>30</v>
      </c>
      <c r="E592" s="2031">
        <v>46</v>
      </c>
      <c r="F592" s="2031">
        <v>40</v>
      </c>
      <c r="G592" s="2445">
        <f t="shared" si="43"/>
        <v>75</v>
      </c>
      <c r="H592" s="2445">
        <f t="shared" si="44"/>
        <v>70</v>
      </c>
    </row>
    <row r="593" spans="1:8" ht="22.5">
      <c r="A593" s="2448" t="s">
        <v>9620</v>
      </c>
      <c r="B593" s="2512" t="s">
        <v>8961</v>
      </c>
      <c r="C593" s="2031">
        <v>163</v>
      </c>
      <c r="D593" s="2031">
        <v>210</v>
      </c>
      <c r="E593" s="2031">
        <v>14</v>
      </c>
      <c r="F593" s="2031">
        <v>18</v>
      </c>
      <c r="G593" s="2445">
        <f t="shared" si="43"/>
        <v>177</v>
      </c>
      <c r="H593" s="2445">
        <f t="shared" si="44"/>
        <v>228</v>
      </c>
    </row>
    <row r="594" spans="1:8" ht="22.5">
      <c r="A594" s="2448" t="s">
        <v>9621</v>
      </c>
      <c r="B594" s="2456" t="s">
        <v>9622</v>
      </c>
      <c r="C594" s="2031">
        <v>114</v>
      </c>
      <c r="D594" s="2031">
        <v>87</v>
      </c>
      <c r="E594" s="2031">
        <v>163</v>
      </c>
      <c r="F594" s="2031">
        <v>621</v>
      </c>
      <c r="G594" s="2445">
        <f t="shared" si="43"/>
        <v>277</v>
      </c>
      <c r="H594" s="2445">
        <f t="shared" si="44"/>
        <v>708</v>
      </c>
    </row>
    <row r="595" spans="1:8" ht="22.5">
      <c r="A595" s="2457" t="s">
        <v>9623</v>
      </c>
      <c r="B595" s="2456" t="s">
        <v>9624</v>
      </c>
      <c r="C595" s="2031">
        <v>0</v>
      </c>
      <c r="D595" s="2031">
        <v>87</v>
      </c>
      <c r="E595" s="2031">
        <v>0</v>
      </c>
      <c r="F595" s="2031">
        <v>621</v>
      </c>
      <c r="G595" s="2445">
        <f t="shared" si="43"/>
        <v>0</v>
      </c>
      <c r="H595" s="2445">
        <f t="shared" si="44"/>
        <v>708</v>
      </c>
    </row>
    <row r="596" spans="1:8" ht="22.5">
      <c r="A596" s="2448" t="s">
        <v>9625</v>
      </c>
      <c r="B596" s="2456" t="s">
        <v>9626</v>
      </c>
      <c r="C596" s="2031">
        <v>349</v>
      </c>
      <c r="D596" s="2031">
        <v>170</v>
      </c>
      <c r="E596" s="2031">
        <v>714</v>
      </c>
      <c r="F596" s="2031">
        <v>744</v>
      </c>
      <c r="G596" s="2445">
        <f t="shared" si="43"/>
        <v>1063</v>
      </c>
      <c r="H596" s="2445">
        <f t="shared" si="44"/>
        <v>914</v>
      </c>
    </row>
    <row r="597" spans="1:8" ht="22.5">
      <c r="A597" s="2448" t="s">
        <v>9627</v>
      </c>
      <c r="B597" s="2512" t="s">
        <v>9628</v>
      </c>
      <c r="C597" s="2031">
        <v>1383</v>
      </c>
      <c r="D597" s="2031">
        <v>140</v>
      </c>
      <c r="E597" s="2031">
        <v>249</v>
      </c>
      <c r="F597" s="2031">
        <v>250</v>
      </c>
      <c r="G597" s="2445">
        <f t="shared" si="43"/>
        <v>1632</v>
      </c>
      <c r="H597" s="2445">
        <f t="shared" si="44"/>
        <v>390</v>
      </c>
    </row>
    <row r="598" spans="1:8">
      <c r="A598" s="2448" t="s">
        <v>9629</v>
      </c>
      <c r="B598" s="2512" t="s">
        <v>9630</v>
      </c>
      <c r="C598" s="2031">
        <v>77</v>
      </c>
      <c r="D598" s="2031">
        <v>80</v>
      </c>
      <c r="E598" s="2031">
        <v>25</v>
      </c>
      <c r="F598" s="2031">
        <v>80</v>
      </c>
      <c r="G598" s="2445">
        <f t="shared" si="43"/>
        <v>102</v>
      </c>
      <c r="H598" s="2445">
        <f t="shared" si="44"/>
        <v>160</v>
      </c>
    </row>
    <row r="599" spans="1:8" ht="22.5">
      <c r="A599" s="2448" t="s">
        <v>9631</v>
      </c>
      <c r="B599" s="2512" t="s">
        <v>9632</v>
      </c>
      <c r="C599" s="2031">
        <v>73</v>
      </c>
      <c r="D599" s="2031">
        <v>80</v>
      </c>
      <c r="E599" s="2031">
        <v>20</v>
      </c>
      <c r="F599" s="2031">
        <v>20</v>
      </c>
      <c r="G599" s="2445">
        <f t="shared" si="43"/>
        <v>93</v>
      </c>
      <c r="H599" s="2445">
        <f t="shared" si="44"/>
        <v>100</v>
      </c>
    </row>
    <row r="600" spans="1:8">
      <c r="A600" s="2448" t="s">
        <v>9633</v>
      </c>
      <c r="B600" s="2512" t="s">
        <v>9634</v>
      </c>
      <c r="C600" s="2031">
        <v>0</v>
      </c>
      <c r="D600" s="2031">
        <v>150</v>
      </c>
      <c r="E600" s="2031">
        <v>0</v>
      </c>
      <c r="F600" s="2031">
        <v>50</v>
      </c>
      <c r="G600" s="2445">
        <f t="shared" si="43"/>
        <v>0</v>
      </c>
      <c r="H600" s="2445">
        <f t="shared" si="44"/>
        <v>200</v>
      </c>
    </row>
    <row r="601" spans="1:8" ht="22.5">
      <c r="A601" s="2516" t="s">
        <v>9635</v>
      </c>
      <c r="B601" s="2512" t="s">
        <v>9636</v>
      </c>
      <c r="C601" s="2031">
        <v>0</v>
      </c>
      <c r="D601" s="2031">
        <v>5</v>
      </c>
      <c r="E601" s="2031">
        <v>0</v>
      </c>
      <c r="F601" s="2031">
        <v>100</v>
      </c>
      <c r="G601" s="2445">
        <f t="shared" si="43"/>
        <v>0</v>
      </c>
      <c r="H601" s="2445">
        <f t="shared" si="44"/>
        <v>105</v>
      </c>
    </row>
    <row r="602" spans="1:8" ht="22.5">
      <c r="A602" s="2449" t="s">
        <v>9637</v>
      </c>
      <c r="B602" s="2456" t="s">
        <v>9638</v>
      </c>
      <c r="C602" s="2031">
        <v>0</v>
      </c>
      <c r="D602" s="2031">
        <v>121</v>
      </c>
      <c r="E602" s="2031">
        <v>0</v>
      </c>
      <c r="F602" s="2031">
        <v>344</v>
      </c>
      <c r="G602" s="2445">
        <f t="shared" si="43"/>
        <v>0</v>
      </c>
      <c r="H602" s="2445">
        <f t="shared" si="44"/>
        <v>465</v>
      </c>
    </row>
    <row r="603" spans="1:8" ht="22.5">
      <c r="A603" s="2457" t="s">
        <v>9639</v>
      </c>
      <c r="B603" s="2456" t="s">
        <v>9640</v>
      </c>
      <c r="C603" s="2031">
        <v>0</v>
      </c>
      <c r="D603" s="2031">
        <v>188</v>
      </c>
      <c r="E603" s="2031">
        <v>0</v>
      </c>
      <c r="F603" s="2031">
        <v>541</v>
      </c>
      <c r="G603" s="2445">
        <f t="shared" si="43"/>
        <v>0</v>
      </c>
      <c r="H603" s="2445">
        <f t="shared" si="44"/>
        <v>729</v>
      </c>
    </row>
    <row r="604" spans="1:8" ht="22.5">
      <c r="A604" s="2457" t="s">
        <v>9641</v>
      </c>
      <c r="B604" s="2456" t="s">
        <v>9642</v>
      </c>
      <c r="C604" s="2031">
        <v>0</v>
      </c>
      <c r="D604" s="2031">
        <v>30</v>
      </c>
      <c r="E604" s="2031">
        <v>0</v>
      </c>
      <c r="F604" s="2031">
        <v>0</v>
      </c>
      <c r="G604" s="2445">
        <f t="shared" si="43"/>
        <v>0</v>
      </c>
      <c r="H604" s="2445">
        <f t="shared" si="44"/>
        <v>30</v>
      </c>
    </row>
    <row r="605" spans="1:8" ht="22.5">
      <c r="A605" s="2448" t="s">
        <v>9643</v>
      </c>
      <c r="B605" s="2456" t="s">
        <v>9644</v>
      </c>
      <c r="C605" s="2031">
        <v>0</v>
      </c>
      <c r="D605" s="2031">
        <v>65</v>
      </c>
      <c r="E605" s="2031">
        <v>0</v>
      </c>
      <c r="F605" s="2031">
        <v>49</v>
      </c>
      <c r="G605" s="2445">
        <f t="shared" ref="G605:G627" si="45">C605+E605</f>
        <v>0</v>
      </c>
      <c r="H605" s="2445">
        <f t="shared" ref="H605:H627" si="46">D605+F605</f>
        <v>114</v>
      </c>
    </row>
    <row r="606" spans="1:8" ht="22.5">
      <c r="A606" s="2448" t="s">
        <v>9645</v>
      </c>
      <c r="B606" s="2512" t="s">
        <v>9646</v>
      </c>
      <c r="C606" s="2031">
        <v>0</v>
      </c>
      <c r="D606" s="2031">
        <v>70</v>
      </c>
      <c r="E606" s="2031">
        <v>0</v>
      </c>
      <c r="F606" s="2031">
        <v>80</v>
      </c>
      <c r="G606" s="2445">
        <f t="shared" si="45"/>
        <v>0</v>
      </c>
      <c r="H606" s="2445">
        <f t="shared" si="46"/>
        <v>150</v>
      </c>
    </row>
    <row r="607" spans="1:8" ht="23.25">
      <c r="A607" s="2517" t="s">
        <v>9647</v>
      </c>
      <c r="B607" s="2518" t="s">
        <v>9648</v>
      </c>
      <c r="C607" s="2031">
        <v>0</v>
      </c>
      <c r="D607" s="2031">
        <v>70</v>
      </c>
      <c r="E607" s="2031">
        <v>0</v>
      </c>
      <c r="F607" s="2031">
        <v>80</v>
      </c>
      <c r="G607" s="2445">
        <f t="shared" si="45"/>
        <v>0</v>
      </c>
      <c r="H607" s="2445">
        <f t="shared" si="46"/>
        <v>150</v>
      </c>
    </row>
    <row r="608" spans="1:8" ht="22.5">
      <c r="A608" s="2448" t="s">
        <v>9649</v>
      </c>
      <c r="B608" s="2512" t="s">
        <v>9650</v>
      </c>
      <c r="C608" s="2519">
        <v>0</v>
      </c>
      <c r="D608" s="2031">
        <v>50</v>
      </c>
      <c r="E608" s="2519">
        <v>0</v>
      </c>
      <c r="F608" s="2031">
        <v>50</v>
      </c>
      <c r="G608" s="2445">
        <f t="shared" si="45"/>
        <v>0</v>
      </c>
      <c r="H608" s="2445">
        <f t="shared" si="46"/>
        <v>100</v>
      </c>
    </row>
    <row r="609" spans="1:8">
      <c r="A609" s="2517" t="s">
        <v>9651</v>
      </c>
      <c r="B609" s="2519" t="s">
        <v>9652</v>
      </c>
      <c r="C609" s="2519">
        <v>0</v>
      </c>
      <c r="D609" s="2031">
        <v>300</v>
      </c>
      <c r="E609" s="2519">
        <v>0</v>
      </c>
      <c r="F609" s="2031">
        <v>900</v>
      </c>
      <c r="G609" s="2445">
        <f t="shared" si="45"/>
        <v>0</v>
      </c>
      <c r="H609" s="2445">
        <f t="shared" si="46"/>
        <v>1200</v>
      </c>
    </row>
    <row r="610" spans="1:8">
      <c r="A610" s="2517" t="s">
        <v>9653</v>
      </c>
      <c r="B610" s="2519" t="s">
        <v>9654</v>
      </c>
      <c r="C610" s="2519">
        <v>0</v>
      </c>
      <c r="D610" s="2031">
        <v>10</v>
      </c>
      <c r="E610" s="2519">
        <v>0</v>
      </c>
      <c r="F610" s="2031">
        <v>40</v>
      </c>
      <c r="G610" s="2445">
        <f t="shared" si="45"/>
        <v>0</v>
      </c>
      <c r="H610" s="2445">
        <f t="shared" si="46"/>
        <v>50</v>
      </c>
    </row>
    <row r="611" spans="1:8">
      <c r="A611" s="2517" t="s">
        <v>9655</v>
      </c>
      <c r="B611" s="2520" t="s">
        <v>9656</v>
      </c>
      <c r="C611" s="2519">
        <v>0</v>
      </c>
      <c r="D611" s="2031">
        <v>100</v>
      </c>
      <c r="E611" s="2519">
        <v>0</v>
      </c>
      <c r="F611" s="2031">
        <v>200</v>
      </c>
      <c r="G611" s="2445">
        <f t="shared" si="45"/>
        <v>0</v>
      </c>
      <c r="H611" s="2445">
        <f t="shared" si="46"/>
        <v>300</v>
      </c>
    </row>
    <row r="612" spans="1:8">
      <c r="A612" s="2521" t="s">
        <v>9657</v>
      </c>
      <c r="B612" s="2522" t="s">
        <v>9658</v>
      </c>
      <c r="C612" s="2523">
        <v>0</v>
      </c>
      <c r="D612" s="2031">
        <v>50</v>
      </c>
      <c r="E612" s="2523">
        <v>0</v>
      </c>
      <c r="F612" s="2031">
        <v>100</v>
      </c>
      <c r="G612" s="2445">
        <f t="shared" si="45"/>
        <v>0</v>
      </c>
      <c r="H612" s="2445">
        <f t="shared" si="46"/>
        <v>150</v>
      </c>
    </row>
    <row r="613" spans="1:8" ht="23.25">
      <c r="A613" s="2517" t="s">
        <v>9659</v>
      </c>
      <c r="B613" s="2518" t="s">
        <v>9660</v>
      </c>
      <c r="C613" s="2519">
        <v>0</v>
      </c>
      <c r="D613" s="2031">
        <v>45</v>
      </c>
      <c r="E613" s="2519">
        <v>0</v>
      </c>
      <c r="F613" s="2031">
        <v>410</v>
      </c>
      <c r="G613" s="2445">
        <f t="shared" si="45"/>
        <v>0</v>
      </c>
      <c r="H613" s="2445">
        <f t="shared" si="46"/>
        <v>455</v>
      </c>
    </row>
    <row r="614" spans="1:8" ht="23.25">
      <c r="A614" s="2517" t="s">
        <v>9661</v>
      </c>
      <c r="B614" s="2524" t="s">
        <v>9662</v>
      </c>
      <c r="C614" s="2519">
        <v>0</v>
      </c>
      <c r="D614" s="2031">
        <v>1344</v>
      </c>
      <c r="E614" s="2519">
        <v>0</v>
      </c>
      <c r="F614" s="2031">
        <v>4000</v>
      </c>
      <c r="G614" s="2445">
        <f t="shared" si="45"/>
        <v>0</v>
      </c>
      <c r="H614" s="2445">
        <f t="shared" si="46"/>
        <v>5344</v>
      </c>
    </row>
    <row r="615" spans="1:8" ht="23.25">
      <c r="A615" s="2517" t="s">
        <v>9663</v>
      </c>
      <c r="B615" s="2518" t="s">
        <v>9664</v>
      </c>
      <c r="C615" s="2519">
        <v>0</v>
      </c>
      <c r="D615" s="2031">
        <v>672</v>
      </c>
      <c r="E615" s="2519">
        <v>0</v>
      </c>
      <c r="F615" s="2031">
        <v>2000</v>
      </c>
      <c r="G615" s="2445">
        <f t="shared" si="45"/>
        <v>0</v>
      </c>
      <c r="H615" s="2445">
        <f t="shared" si="46"/>
        <v>2672</v>
      </c>
    </row>
    <row r="616" spans="1:8" ht="23.25">
      <c r="A616" s="2525" t="s">
        <v>9665</v>
      </c>
      <c r="B616" s="2526" t="s">
        <v>9666</v>
      </c>
      <c r="C616" s="2519">
        <v>0</v>
      </c>
      <c r="D616" s="2031">
        <v>200</v>
      </c>
      <c r="E616" s="2519">
        <v>0</v>
      </c>
      <c r="F616" s="2031">
        <v>400</v>
      </c>
      <c r="G616" s="2445">
        <f t="shared" si="45"/>
        <v>0</v>
      </c>
      <c r="H616" s="2445">
        <f t="shared" si="46"/>
        <v>600</v>
      </c>
    </row>
    <row r="617" spans="1:8">
      <c r="A617" s="2527" t="s">
        <v>9667</v>
      </c>
      <c r="B617" s="2528" t="s">
        <v>9668</v>
      </c>
      <c r="C617" s="2519">
        <v>0</v>
      </c>
      <c r="D617" s="2031">
        <v>20</v>
      </c>
      <c r="E617" s="2519">
        <v>0</v>
      </c>
      <c r="F617" s="2031">
        <v>20</v>
      </c>
      <c r="G617" s="2445">
        <f t="shared" si="45"/>
        <v>0</v>
      </c>
      <c r="H617" s="2445">
        <f t="shared" si="46"/>
        <v>40</v>
      </c>
    </row>
    <row r="618" spans="1:8" ht="23.25">
      <c r="A618" s="2529" t="s">
        <v>9669</v>
      </c>
      <c r="B618" s="2530" t="s">
        <v>9670</v>
      </c>
      <c r="C618" s="2519">
        <v>0</v>
      </c>
      <c r="D618" s="2031">
        <v>30</v>
      </c>
      <c r="E618" s="2519">
        <v>0</v>
      </c>
      <c r="F618" s="2031">
        <v>20</v>
      </c>
      <c r="G618" s="2445">
        <f t="shared" si="45"/>
        <v>0</v>
      </c>
      <c r="H618" s="2445">
        <f t="shared" si="46"/>
        <v>50</v>
      </c>
    </row>
    <row r="619" spans="1:8">
      <c r="A619" s="2529" t="s">
        <v>9671</v>
      </c>
      <c r="B619" s="2531" t="s">
        <v>9672</v>
      </c>
      <c r="C619" s="2519">
        <v>0</v>
      </c>
      <c r="D619" s="2031">
        <v>20</v>
      </c>
      <c r="E619" s="2519">
        <v>0</v>
      </c>
      <c r="F619" s="2031">
        <v>80</v>
      </c>
      <c r="G619" s="2445">
        <f t="shared" si="45"/>
        <v>0</v>
      </c>
      <c r="H619" s="2445">
        <f t="shared" si="46"/>
        <v>100</v>
      </c>
    </row>
    <row r="620" spans="1:8">
      <c r="A620" s="2529" t="s">
        <v>9673</v>
      </c>
      <c r="B620" s="2532" t="s">
        <v>9674</v>
      </c>
      <c r="C620" s="2519">
        <v>0</v>
      </c>
      <c r="D620" s="2031">
        <v>30</v>
      </c>
      <c r="E620" s="2519">
        <v>0</v>
      </c>
      <c r="F620" s="2031">
        <v>90</v>
      </c>
      <c r="G620" s="2445">
        <f t="shared" si="45"/>
        <v>0</v>
      </c>
      <c r="H620" s="2445">
        <f t="shared" si="46"/>
        <v>120</v>
      </c>
    </row>
    <row r="621" spans="1:8">
      <c r="A621" s="2529" t="s">
        <v>9675</v>
      </c>
      <c r="B621" s="2532" t="s">
        <v>9676</v>
      </c>
      <c r="C621" s="2519">
        <v>0</v>
      </c>
      <c r="D621" s="2031">
        <v>20</v>
      </c>
      <c r="E621" s="2519">
        <v>0</v>
      </c>
      <c r="F621" s="2031">
        <v>80</v>
      </c>
      <c r="G621" s="2445">
        <f t="shared" si="45"/>
        <v>0</v>
      </c>
      <c r="H621" s="2445">
        <f t="shared" si="46"/>
        <v>100</v>
      </c>
    </row>
    <row r="622" spans="1:8" ht="23.25">
      <c r="A622" s="2533" t="s">
        <v>9677</v>
      </c>
      <c r="B622" s="2526" t="s">
        <v>9678</v>
      </c>
      <c r="C622" s="2519">
        <v>0</v>
      </c>
      <c r="D622" s="2037">
        <v>600</v>
      </c>
      <c r="E622" s="2519">
        <v>0</v>
      </c>
      <c r="F622" s="2037">
        <v>1300</v>
      </c>
      <c r="G622" s="2534">
        <f t="shared" si="45"/>
        <v>0</v>
      </c>
      <c r="H622" s="2534">
        <f t="shared" si="46"/>
        <v>1900</v>
      </c>
    </row>
    <row r="623" spans="1:8" ht="23.25">
      <c r="A623" s="2535" t="s">
        <v>9679</v>
      </c>
      <c r="B623" s="2536" t="s">
        <v>9680</v>
      </c>
      <c r="C623" s="2519">
        <v>0</v>
      </c>
      <c r="D623" s="2031">
        <v>45</v>
      </c>
      <c r="E623" s="2519">
        <v>0</v>
      </c>
      <c r="F623" s="2031">
        <v>34</v>
      </c>
      <c r="G623" s="2445">
        <f t="shared" si="45"/>
        <v>0</v>
      </c>
      <c r="H623" s="2445">
        <f t="shared" si="46"/>
        <v>79</v>
      </c>
    </row>
    <row r="624" spans="1:8">
      <c r="A624" s="2537" t="s">
        <v>9681</v>
      </c>
      <c r="B624" s="2475" t="s">
        <v>9682</v>
      </c>
      <c r="C624" s="2519">
        <v>0</v>
      </c>
      <c r="D624" s="2031">
        <v>40</v>
      </c>
      <c r="E624" s="2519">
        <v>0</v>
      </c>
      <c r="F624" s="2031">
        <v>40</v>
      </c>
      <c r="G624" s="2445">
        <f t="shared" si="45"/>
        <v>0</v>
      </c>
      <c r="H624" s="2445">
        <f t="shared" si="46"/>
        <v>80</v>
      </c>
    </row>
    <row r="625" spans="1:8">
      <c r="A625" s="2537" t="s">
        <v>9683</v>
      </c>
      <c r="B625" s="2475" t="s">
        <v>9684</v>
      </c>
      <c r="C625" s="2519">
        <v>0</v>
      </c>
      <c r="D625" s="2031">
        <v>20</v>
      </c>
      <c r="E625" s="2519">
        <v>0</v>
      </c>
      <c r="F625" s="2031">
        <v>20</v>
      </c>
      <c r="G625" s="2445">
        <f t="shared" si="45"/>
        <v>0</v>
      </c>
      <c r="H625" s="2445">
        <f t="shared" si="46"/>
        <v>40</v>
      </c>
    </row>
    <row r="626" spans="1:8">
      <c r="A626" s="2537" t="s">
        <v>9685</v>
      </c>
      <c r="B626" s="2475" t="s">
        <v>9686</v>
      </c>
      <c r="C626" s="2523">
        <v>0</v>
      </c>
      <c r="D626" s="2031">
        <v>50</v>
      </c>
      <c r="E626" s="2523">
        <v>0</v>
      </c>
      <c r="F626" s="2031">
        <v>50</v>
      </c>
      <c r="G626" s="2445">
        <f t="shared" si="45"/>
        <v>0</v>
      </c>
      <c r="H626" s="2445">
        <f t="shared" si="46"/>
        <v>100</v>
      </c>
    </row>
    <row r="627" spans="1:8" s="2541" customFormat="1">
      <c r="A627" s="2538" t="s">
        <v>8486</v>
      </c>
      <c r="B627" s="2539"/>
      <c r="C627" s="2063">
        <v>155606</v>
      </c>
      <c r="D627" s="2063">
        <v>188500</v>
      </c>
      <c r="E627" s="2063">
        <v>58590</v>
      </c>
      <c r="F627" s="2063">
        <v>66200</v>
      </c>
      <c r="G627" s="2540">
        <f t="shared" si="45"/>
        <v>214196</v>
      </c>
      <c r="H627" s="2063">
        <f t="shared" si="46"/>
        <v>254700</v>
      </c>
    </row>
    <row r="628" spans="1:8">
      <c r="A628" s="2464" t="s">
        <v>8487</v>
      </c>
      <c r="B628" s="2542"/>
      <c r="C628" s="2031"/>
      <c r="D628" s="2031"/>
      <c r="E628" s="2031"/>
      <c r="F628" s="2031"/>
      <c r="G628" s="2543"/>
      <c r="H628" s="2031"/>
    </row>
    <row r="629" spans="1:8">
      <c r="A629" s="2420" t="s">
        <v>9687</v>
      </c>
      <c r="B629" s="2421"/>
      <c r="C629" s="2422">
        <f>C477+C471+C203+C9+C301+C467</f>
        <v>1158069</v>
      </c>
      <c r="D629" s="2422">
        <f t="shared" ref="D629:H629" si="47">D477+D471+D203+D9+D301+D467</f>
        <v>1402801</v>
      </c>
      <c r="E629" s="2422">
        <f t="shared" si="47"/>
        <v>2230602</v>
      </c>
      <c r="F629" s="2422">
        <f t="shared" si="47"/>
        <v>2519610</v>
      </c>
      <c r="G629" s="2422">
        <f t="shared" si="47"/>
        <v>3388671</v>
      </c>
      <c r="H629" s="2422">
        <f t="shared" si="47"/>
        <v>3922411</v>
      </c>
    </row>
    <row r="630" spans="1:8">
      <c r="A630" s="2423"/>
      <c r="B630" s="2424"/>
      <c r="C630" s="2425"/>
      <c r="D630" s="2425"/>
      <c r="E630" s="2425"/>
      <c r="F630" s="2425"/>
      <c r="G630" s="2426"/>
      <c r="H630" s="2425"/>
    </row>
    <row r="631" spans="1:8">
      <c r="C631" s="79"/>
      <c r="D631" s="79"/>
      <c r="E631" s="79"/>
      <c r="F631" s="79"/>
      <c r="G631" s="79"/>
      <c r="H631" s="79"/>
    </row>
  </sheetData>
  <mergeCells count="10">
    <mergeCell ref="A203:B203"/>
    <mergeCell ref="A471:B471"/>
    <mergeCell ref="A478:B478"/>
    <mergeCell ref="A508:B508"/>
    <mergeCell ref="E2:G2"/>
    <mergeCell ref="A5:A6"/>
    <mergeCell ref="B5:B6"/>
    <mergeCell ref="C5:D5"/>
    <mergeCell ref="E5:F5"/>
    <mergeCell ref="G5:H5"/>
  </mergeCells>
  <pageMargins left="0.51181102362204722" right="0.51181102362204722" top="0.74803149606299213" bottom="0.55118110236220474" header="0.31496062992125984" footer="0.31496062992125984"/>
  <pageSetup paperSize="9" orientation="landscape" r:id="rId1"/>
  <headerFooter>
    <oddFooter>&amp;R&amp;P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GN38"/>
  <sheetViews>
    <sheetView zoomScale="112" zoomScaleNormal="112" workbookViewId="0">
      <selection activeCell="X12" sqref="X12"/>
    </sheetView>
  </sheetViews>
  <sheetFormatPr defaultRowHeight="14.25"/>
  <cols>
    <col min="1" max="1" width="8" style="2672" customWidth="1"/>
    <col min="2" max="2" width="36.42578125" style="2672" customWidth="1"/>
    <col min="3" max="3" width="5.85546875" style="2672" customWidth="1"/>
    <col min="4" max="4" width="5.7109375" style="2672" customWidth="1"/>
    <col min="5" max="5" width="4.5703125" style="2672" customWidth="1"/>
    <col min="6" max="6" width="5.28515625" style="2672" customWidth="1"/>
    <col min="7" max="7" width="5.5703125" style="2672" customWidth="1"/>
    <col min="8" max="8" width="4.7109375" style="2672" customWidth="1"/>
    <col min="9" max="9" width="4.5703125" style="2672" customWidth="1"/>
    <col min="10" max="10" width="4" style="2672" customWidth="1"/>
    <col min="11" max="11" width="6.5703125" style="2672" bestFit="1" customWidth="1"/>
    <col min="12" max="12" width="5.140625" style="2672" customWidth="1"/>
    <col min="13" max="14" width="5.7109375" style="2672" customWidth="1"/>
    <col min="15" max="15" width="6.5703125" style="2672" bestFit="1" customWidth="1"/>
    <col min="16" max="17" width="4.85546875" style="2672" customWidth="1"/>
    <col min="18" max="18" width="4.7109375" style="2672" customWidth="1"/>
    <col min="19" max="19" width="11.42578125" style="2672" customWidth="1"/>
    <col min="20" max="20" width="7.140625" style="2672" customWidth="1"/>
    <col min="21" max="194" width="9.140625" style="2672"/>
    <col min="195" max="16384" width="9.140625" style="2673"/>
  </cols>
  <sheetData>
    <row r="2" spans="1:20">
      <c r="A2" s="2668"/>
      <c r="B2" s="2669" t="s">
        <v>0</v>
      </c>
      <c r="C2" s="2670" t="s">
        <v>7689</v>
      </c>
      <c r="D2" s="2671"/>
      <c r="E2" s="2671"/>
      <c r="F2" s="2671"/>
      <c r="H2" s="2671"/>
      <c r="I2" s="2671"/>
      <c r="J2" s="2671"/>
      <c r="K2" s="2671"/>
      <c r="L2" s="2671"/>
      <c r="M2" s="2671"/>
      <c r="N2" s="2671"/>
      <c r="O2" s="2671"/>
      <c r="P2" s="2671"/>
      <c r="Q2" s="2671"/>
      <c r="R2" s="2671"/>
      <c r="S2" s="2671"/>
    </row>
    <row r="3" spans="1:20">
      <c r="A3" s="2668"/>
      <c r="B3" s="2669" t="s">
        <v>2</v>
      </c>
      <c r="C3" s="2674" t="s">
        <v>179</v>
      </c>
      <c r="D3" s="2671"/>
      <c r="E3" s="2671"/>
      <c r="F3" s="2671"/>
      <c r="H3" s="2671"/>
      <c r="I3" s="2671"/>
      <c r="J3" s="2671"/>
      <c r="K3" s="2671"/>
      <c r="L3" s="2671"/>
      <c r="M3" s="2671"/>
      <c r="N3" s="2675"/>
      <c r="O3" s="2671"/>
      <c r="P3" s="2671"/>
      <c r="Q3" s="2671"/>
      <c r="R3" s="2671"/>
      <c r="S3" s="2675"/>
      <c r="T3" s="2675"/>
    </row>
    <row r="4" spans="1:20">
      <c r="A4" s="2668"/>
      <c r="B4" s="2669"/>
      <c r="C4" s="2676"/>
      <c r="D4" s="2671"/>
      <c r="E4" s="2671"/>
      <c r="F4" s="2671"/>
      <c r="H4" s="2671"/>
      <c r="I4" s="2671"/>
      <c r="J4" s="2671"/>
      <c r="K4" s="2671"/>
      <c r="L4" s="2671"/>
      <c r="M4" s="2671"/>
      <c r="N4" s="2671"/>
      <c r="O4" s="2671"/>
      <c r="P4" s="2671"/>
      <c r="Q4" s="2671"/>
      <c r="R4" s="2671"/>
      <c r="S4" s="2671"/>
    </row>
    <row r="5" spans="1:20" ht="15">
      <c r="A5" s="2668"/>
      <c r="B5" s="2669" t="s">
        <v>12366</v>
      </c>
      <c r="C5" s="2677" t="s">
        <v>92</v>
      </c>
      <c r="D5" s="2679"/>
      <c r="E5" s="2678"/>
      <c r="F5" s="2678"/>
      <c r="H5" s="2678"/>
      <c r="I5" s="2678"/>
      <c r="J5" s="2678"/>
      <c r="K5" s="2680"/>
      <c r="L5" s="2678"/>
      <c r="M5" s="2678"/>
      <c r="N5" s="2678"/>
      <c r="O5" s="2678"/>
      <c r="P5" s="2678"/>
      <c r="Q5" s="2678"/>
      <c r="R5" s="2678"/>
    </row>
    <row r="6" spans="1:20" ht="15" thickBot="1">
      <c r="A6" s="2671"/>
      <c r="B6" s="2671"/>
      <c r="C6" s="2671"/>
      <c r="D6" s="2671"/>
      <c r="E6" s="2671"/>
      <c r="F6" s="2671"/>
      <c r="G6" s="2671"/>
      <c r="H6" s="2671"/>
      <c r="I6" s="2671"/>
      <c r="J6" s="2671"/>
      <c r="K6" s="2671"/>
      <c r="L6" s="2681"/>
      <c r="M6" s="2671"/>
      <c r="N6" s="2671"/>
      <c r="O6" s="2671"/>
      <c r="P6" s="2671"/>
      <c r="Q6" s="2671"/>
      <c r="R6" s="2671"/>
      <c r="S6" s="2682"/>
    </row>
    <row r="7" spans="1:20">
      <c r="A7" s="3653" t="s">
        <v>306</v>
      </c>
      <c r="B7" s="3655" t="s">
        <v>12367</v>
      </c>
      <c r="C7" s="3655" t="s">
        <v>12368</v>
      </c>
      <c r="D7" s="3655"/>
      <c r="E7" s="3655"/>
      <c r="F7" s="3655"/>
      <c r="G7" s="3655"/>
      <c r="H7" s="3655"/>
      <c r="I7" s="3655"/>
      <c r="J7" s="3655"/>
      <c r="K7" s="3657" t="s">
        <v>12369</v>
      </c>
      <c r="L7" s="3658"/>
      <c r="M7" s="3658"/>
      <c r="N7" s="3658"/>
      <c r="O7" s="3658"/>
      <c r="P7" s="3658"/>
      <c r="Q7" s="3658"/>
      <c r="R7" s="3659"/>
      <c r="S7" s="3644" t="s">
        <v>12370</v>
      </c>
      <c r="T7" s="3646" t="s">
        <v>12371</v>
      </c>
    </row>
    <row r="8" spans="1:20">
      <c r="A8" s="3654"/>
      <c r="B8" s="3656"/>
      <c r="C8" s="3648" t="s">
        <v>12372</v>
      </c>
      <c r="D8" s="3648"/>
      <c r="E8" s="3648"/>
      <c r="F8" s="3648"/>
      <c r="G8" s="3648" t="s">
        <v>257</v>
      </c>
      <c r="H8" s="3648"/>
      <c r="I8" s="3648"/>
      <c r="J8" s="3648"/>
      <c r="K8" s="3648" t="s">
        <v>12372</v>
      </c>
      <c r="L8" s="3648"/>
      <c r="M8" s="3648"/>
      <c r="N8" s="3648"/>
      <c r="O8" s="3648" t="s">
        <v>257</v>
      </c>
      <c r="P8" s="3648"/>
      <c r="Q8" s="3648"/>
      <c r="R8" s="3648"/>
      <c r="S8" s="3645"/>
      <c r="T8" s="3647"/>
    </row>
    <row r="9" spans="1:20">
      <c r="A9" s="3654"/>
      <c r="B9" s="3656"/>
      <c r="C9" s="2683" t="s">
        <v>144</v>
      </c>
      <c r="D9" s="2683" t="s">
        <v>12373</v>
      </c>
      <c r="E9" s="2683" t="s">
        <v>12374</v>
      </c>
      <c r="F9" s="2683" t="s">
        <v>12375</v>
      </c>
      <c r="G9" s="2683" t="s">
        <v>144</v>
      </c>
      <c r="H9" s="2683" t="s">
        <v>12373</v>
      </c>
      <c r="I9" s="2683" t="s">
        <v>12374</v>
      </c>
      <c r="J9" s="2683" t="s">
        <v>12375</v>
      </c>
      <c r="K9" s="2683" t="s">
        <v>144</v>
      </c>
      <c r="L9" s="2683" t="s">
        <v>12373</v>
      </c>
      <c r="M9" s="2683" t="s">
        <v>12374</v>
      </c>
      <c r="N9" s="2683" t="s">
        <v>12375</v>
      </c>
      <c r="O9" s="2683" t="s">
        <v>144</v>
      </c>
      <c r="P9" s="2683" t="s">
        <v>12373</v>
      </c>
      <c r="Q9" s="2683" t="s">
        <v>12374</v>
      </c>
      <c r="R9" s="2683" t="s">
        <v>12375</v>
      </c>
      <c r="S9" s="3645"/>
      <c r="T9" s="3647"/>
    </row>
    <row r="10" spans="1:20">
      <c r="A10" s="3662" t="s">
        <v>12376</v>
      </c>
      <c r="B10" s="3663"/>
      <c r="C10" s="2684">
        <f>SUM(C11:C14)</f>
        <v>774</v>
      </c>
      <c r="D10" s="2684"/>
      <c r="E10" s="2684"/>
      <c r="F10" s="2684"/>
      <c r="G10" s="2684">
        <f>SUM(G11:G14)</f>
        <v>750</v>
      </c>
      <c r="H10" s="2684"/>
      <c r="I10" s="2684"/>
      <c r="J10" s="2684"/>
      <c r="K10" s="2685">
        <f t="shared" ref="K10" si="0">K11+K12+K13+K14</f>
        <v>15973</v>
      </c>
      <c r="L10" s="2685"/>
      <c r="M10" s="2685"/>
      <c r="N10" s="2685"/>
      <c r="O10" s="2685">
        <f t="shared" ref="O10" si="1">O11+O12+O13+O14</f>
        <v>18800</v>
      </c>
      <c r="P10" s="2685"/>
      <c r="Q10" s="2685"/>
      <c r="R10" s="2685"/>
      <c r="S10" s="2685">
        <f>SUM(S11:S14)</f>
        <v>49256000</v>
      </c>
      <c r="T10" s="2686">
        <v>25</v>
      </c>
    </row>
    <row r="11" spans="1:20" ht="24">
      <c r="A11" s="2687" t="s">
        <v>7518</v>
      </c>
      <c r="B11" s="2688" t="s">
        <v>12377</v>
      </c>
      <c r="C11" s="3660">
        <v>613</v>
      </c>
      <c r="D11" s="2689"/>
      <c r="E11" s="2689"/>
      <c r="F11" s="2689"/>
      <c r="G11" s="3660">
        <v>610</v>
      </c>
      <c r="H11" s="2689"/>
      <c r="I11" s="2689"/>
      <c r="J11" s="2689"/>
      <c r="K11" s="2690">
        <v>12237</v>
      </c>
      <c r="L11" s="2684"/>
      <c r="M11" s="2685"/>
      <c r="N11" s="2685"/>
      <c r="O11" s="2690">
        <v>14000</v>
      </c>
      <c r="P11" s="2685"/>
      <c r="Q11" s="2685"/>
      <c r="R11" s="2685"/>
      <c r="S11" s="2685">
        <f>2620*O11</f>
        <v>36680000</v>
      </c>
      <c r="T11" s="2686"/>
    </row>
    <row r="12" spans="1:20" ht="24">
      <c r="A12" s="2687" t="s">
        <v>7518</v>
      </c>
      <c r="B12" s="2688" t="s">
        <v>12378</v>
      </c>
      <c r="C12" s="3661"/>
      <c r="D12" s="2689"/>
      <c r="E12" s="2689"/>
      <c r="F12" s="2689"/>
      <c r="G12" s="3661"/>
      <c r="H12" s="2689"/>
      <c r="I12" s="2689"/>
      <c r="J12" s="2689"/>
      <c r="K12" s="2690">
        <v>860</v>
      </c>
      <c r="L12" s="2684"/>
      <c r="M12" s="2685"/>
      <c r="N12" s="2685"/>
      <c r="O12" s="2690">
        <v>800</v>
      </c>
      <c r="P12" s="2685"/>
      <c r="Q12" s="2685"/>
      <c r="R12" s="2685"/>
      <c r="S12" s="2685">
        <f>2620*O12</f>
        <v>2096000</v>
      </c>
      <c r="T12" s="2686"/>
    </row>
    <row r="13" spans="1:20" ht="24">
      <c r="A13" s="2687" t="s">
        <v>2125</v>
      </c>
      <c r="B13" s="2688" t="s">
        <v>12379</v>
      </c>
      <c r="C13" s="2685">
        <v>70</v>
      </c>
      <c r="D13" s="2689"/>
      <c r="E13" s="2689"/>
      <c r="F13" s="2689"/>
      <c r="G13" s="2685">
        <v>70</v>
      </c>
      <c r="H13" s="2689"/>
      <c r="I13" s="2689"/>
      <c r="J13" s="2689"/>
      <c r="K13" s="2690">
        <v>2643</v>
      </c>
      <c r="L13" s="2684"/>
      <c r="M13" s="2685"/>
      <c r="N13" s="2685"/>
      <c r="O13" s="2690">
        <v>2000</v>
      </c>
      <c r="P13" s="2685"/>
      <c r="Q13" s="2685"/>
      <c r="R13" s="2685"/>
      <c r="S13" s="2685">
        <f>2620*O13</f>
        <v>5240000</v>
      </c>
      <c r="T13" s="2686"/>
    </row>
    <row r="14" spans="1:20" ht="24">
      <c r="A14" s="2687" t="s">
        <v>7520</v>
      </c>
      <c r="B14" s="2688" t="s">
        <v>12380</v>
      </c>
      <c r="C14" s="2685">
        <v>91</v>
      </c>
      <c r="D14" s="2689"/>
      <c r="E14" s="2689"/>
      <c r="F14" s="2689"/>
      <c r="G14" s="2685">
        <v>70</v>
      </c>
      <c r="H14" s="2689"/>
      <c r="I14" s="2689"/>
      <c r="J14" s="2689"/>
      <c r="K14" s="2690">
        <v>233</v>
      </c>
      <c r="L14" s="2684"/>
      <c r="M14" s="2685"/>
      <c r="N14" s="2685"/>
      <c r="O14" s="2690">
        <v>2000</v>
      </c>
      <c r="P14" s="2685"/>
      <c r="Q14" s="2685"/>
      <c r="R14" s="2685"/>
      <c r="S14" s="2685">
        <f>2620*O14</f>
        <v>5240000</v>
      </c>
      <c r="T14" s="2686"/>
    </row>
    <row r="15" spans="1:20">
      <c r="A15" s="3664" t="s">
        <v>12381</v>
      </c>
      <c r="B15" s="3665"/>
      <c r="C15" s="2685">
        <f>SUM(C16:C18)</f>
        <v>32</v>
      </c>
      <c r="D15" s="2685"/>
      <c r="E15" s="2685"/>
      <c r="F15" s="2685"/>
      <c r="G15" s="2685">
        <f>G16+G18</f>
        <v>25</v>
      </c>
      <c r="H15" s="2685"/>
      <c r="I15" s="2685"/>
      <c r="J15" s="2685"/>
      <c r="K15" s="2685">
        <f>SUM(K16:K18)</f>
        <v>1846</v>
      </c>
      <c r="L15" s="2685"/>
      <c r="M15" s="2685"/>
      <c r="N15" s="2685"/>
      <c r="O15" s="2685">
        <f>O16+O18</f>
        <v>1500</v>
      </c>
      <c r="P15" s="2685"/>
      <c r="Q15" s="2685"/>
      <c r="R15" s="2685"/>
      <c r="S15" s="2685">
        <f>SUM(S16:S18)</f>
        <v>3930000</v>
      </c>
      <c r="T15" s="2686"/>
    </row>
    <row r="16" spans="1:20" ht="24">
      <c r="A16" s="2687" t="s">
        <v>7522</v>
      </c>
      <c r="B16" s="2688" t="s">
        <v>12382</v>
      </c>
      <c r="C16" s="2685">
        <v>29</v>
      </c>
      <c r="D16" s="2685"/>
      <c r="E16" s="2685"/>
      <c r="F16" s="2685"/>
      <c r="G16" s="2685">
        <v>23</v>
      </c>
      <c r="H16" s="2685"/>
      <c r="I16" s="2685"/>
      <c r="J16" s="2685"/>
      <c r="K16" s="2690">
        <v>1828</v>
      </c>
      <c r="L16" s="2685"/>
      <c r="M16" s="2685"/>
      <c r="N16" s="2685"/>
      <c r="O16" s="2690">
        <v>1490</v>
      </c>
      <c r="P16" s="2685"/>
      <c r="Q16" s="2685"/>
      <c r="R16" s="2685"/>
      <c r="S16" s="2685">
        <f>2620*O16</f>
        <v>3903800</v>
      </c>
      <c r="T16" s="2686"/>
    </row>
    <row r="17" spans="1:194" ht="24">
      <c r="A17" s="2687" t="s">
        <v>7522</v>
      </c>
      <c r="B17" s="2688" t="s">
        <v>12383</v>
      </c>
      <c r="C17" s="2685"/>
      <c r="D17" s="2685"/>
      <c r="E17" s="2685"/>
      <c r="F17" s="2685"/>
      <c r="G17" s="2685"/>
      <c r="H17" s="2685"/>
      <c r="I17" s="2685"/>
      <c r="J17" s="2685"/>
      <c r="K17" s="2685"/>
      <c r="L17" s="2685"/>
      <c r="M17" s="2685"/>
      <c r="N17" s="2685"/>
      <c r="O17" s="2685"/>
      <c r="P17" s="2685"/>
      <c r="Q17" s="2685"/>
      <c r="R17" s="2685"/>
      <c r="S17" s="2685"/>
      <c r="T17" s="2686"/>
    </row>
    <row r="18" spans="1:194" ht="24">
      <c r="A18" s="2687" t="s">
        <v>5410</v>
      </c>
      <c r="B18" s="2688" t="s">
        <v>12384</v>
      </c>
      <c r="C18" s="2685">
        <v>3</v>
      </c>
      <c r="D18" s="2685"/>
      <c r="E18" s="2685"/>
      <c r="F18" s="2685"/>
      <c r="G18" s="2685">
        <v>2</v>
      </c>
      <c r="H18" s="2685"/>
      <c r="I18" s="2685"/>
      <c r="J18" s="2685"/>
      <c r="K18" s="2685">
        <v>18</v>
      </c>
      <c r="L18" s="2685"/>
      <c r="M18" s="2685"/>
      <c r="N18" s="2685"/>
      <c r="O18" s="2685">
        <v>10</v>
      </c>
      <c r="P18" s="2685"/>
      <c r="Q18" s="2685"/>
      <c r="R18" s="2685"/>
      <c r="S18" s="2685">
        <f>2620*O18</f>
        <v>26200</v>
      </c>
      <c r="T18" s="2686"/>
      <c r="U18" s="2673"/>
      <c r="V18" s="2673"/>
      <c r="W18" s="2673"/>
      <c r="X18" s="2673"/>
      <c r="Y18" s="2673"/>
      <c r="Z18" s="2673"/>
      <c r="AA18" s="2673"/>
      <c r="AB18" s="2673"/>
      <c r="AC18" s="2673"/>
      <c r="AD18" s="2673"/>
      <c r="AE18" s="2673"/>
      <c r="AF18" s="2673"/>
      <c r="AG18" s="2673"/>
      <c r="AH18" s="2673"/>
      <c r="AI18" s="2673"/>
      <c r="AJ18" s="2673"/>
      <c r="AK18" s="2673"/>
      <c r="AL18" s="2673"/>
      <c r="AM18" s="2673"/>
      <c r="AN18" s="2673"/>
      <c r="AO18" s="2673"/>
      <c r="AP18" s="2673"/>
      <c r="AQ18" s="2673"/>
      <c r="AR18" s="2673"/>
      <c r="AS18" s="2673"/>
      <c r="AT18" s="2673"/>
      <c r="AU18" s="2673"/>
      <c r="AV18" s="2673"/>
      <c r="AW18" s="2673"/>
      <c r="AX18" s="2673"/>
      <c r="AY18" s="2673"/>
      <c r="AZ18" s="2673"/>
      <c r="BA18" s="2673"/>
      <c r="BB18" s="2673"/>
      <c r="BC18" s="2673"/>
      <c r="BD18" s="2673"/>
      <c r="BE18" s="2673"/>
      <c r="BF18" s="2673"/>
      <c r="BG18" s="2673"/>
      <c r="BH18" s="2673"/>
      <c r="BI18" s="2673"/>
      <c r="BJ18" s="2673"/>
      <c r="BK18" s="2673"/>
      <c r="BL18" s="2673"/>
      <c r="BM18" s="2673"/>
      <c r="BN18" s="2673"/>
      <c r="BO18" s="2673"/>
      <c r="BP18" s="2673"/>
      <c r="BQ18" s="2673"/>
      <c r="BR18" s="2673"/>
      <c r="BS18" s="2673"/>
      <c r="BT18" s="2673"/>
      <c r="BU18" s="2673"/>
      <c r="BV18" s="2673"/>
      <c r="BW18" s="2673"/>
      <c r="BX18" s="2673"/>
      <c r="BY18" s="2673"/>
      <c r="BZ18" s="2673"/>
      <c r="CA18" s="2673"/>
      <c r="CB18" s="2673"/>
      <c r="CC18" s="2673"/>
      <c r="CD18" s="2673"/>
      <c r="CE18" s="2673"/>
      <c r="CF18" s="2673"/>
      <c r="CG18" s="2673"/>
      <c r="CH18" s="2673"/>
      <c r="CI18" s="2673"/>
      <c r="CJ18" s="2673"/>
      <c r="CK18" s="2673"/>
      <c r="CL18" s="2673"/>
      <c r="CM18" s="2673"/>
      <c r="CN18" s="2673"/>
      <c r="CO18" s="2673"/>
      <c r="CP18" s="2673"/>
      <c r="CQ18" s="2673"/>
      <c r="CR18" s="2673"/>
      <c r="CS18" s="2673"/>
      <c r="CT18" s="2673"/>
      <c r="CU18" s="2673"/>
      <c r="CV18" s="2673"/>
      <c r="CW18" s="2673"/>
      <c r="CX18" s="2673"/>
      <c r="CY18" s="2673"/>
      <c r="CZ18" s="2673"/>
      <c r="DA18" s="2673"/>
      <c r="DB18" s="2673"/>
      <c r="DC18" s="2673"/>
      <c r="DD18" s="2673"/>
      <c r="DE18" s="2673"/>
      <c r="DF18" s="2673"/>
      <c r="DG18" s="2673"/>
      <c r="DH18" s="2673"/>
      <c r="DI18" s="2673"/>
      <c r="DJ18" s="2673"/>
      <c r="DK18" s="2673"/>
      <c r="DL18" s="2673"/>
      <c r="DM18" s="2673"/>
      <c r="DN18" s="2673"/>
      <c r="DO18" s="2673"/>
      <c r="DP18" s="2673"/>
      <c r="DQ18" s="2673"/>
      <c r="DR18" s="2673"/>
      <c r="DS18" s="2673"/>
      <c r="DT18" s="2673"/>
      <c r="DU18" s="2673"/>
      <c r="DV18" s="2673"/>
      <c r="DW18" s="2673"/>
      <c r="DX18" s="2673"/>
      <c r="DY18" s="2673"/>
      <c r="DZ18" s="2673"/>
      <c r="EA18" s="2673"/>
      <c r="EB18" s="2673"/>
      <c r="EC18" s="2673"/>
      <c r="ED18" s="2673"/>
      <c r="EE18" s="2673"/>
      <c r="EF18" s="2673"/>
      <c r="EG18" s="2673"/>
      <c r="EH18" s="2673"/>
      <c r="EI18" s="2673"/>
      <c r="EJ18" s="2673"/>
      <c r="EK18" s="2673"/>
      <c r="EL18" s="2673"/>
      <c r="EM18" s="2673"/>
      <c r="EN18" s="2673"/>
      <c r="EO18" s="2673"/>
      <c r="EP18" s="2673"/>
      <c r="EQ18" s="2673"/>
      <c r="ER18" s="2673"/>
      <c r="ES18" s="2673"/>
      <c r="ET18" s="2673"/>
      <c r="EU18" s="2673"/>
      <c r="EV18" s="2673"/>
      <c r="EW18" s="2673"/>
      <c r="EX18" s="2673"/>
      <c r="EY18" s="2673"/>
      <c r="EZ18" s="2673"/>
      <c r="FA18" s="2673"/>
      <c r="FB18" s="2673"/>
      <c r="FC18" s="2673"/>
      <c r="FD18" s="2673"/>
      <c r="FE18" s="2673"/>
      <c r="FF18" s="2673"/>
      <c r="FG18" s="2673"/>
      <c r="FH18" s="2673"/>
      <c r="FI18" s="2673"/>
      <c r="FJ18" s="2673"/>
      <c r="FK18" s="2673"/>
      <c r="FL18" s="2673"/>
      <c r="FM18" s="2673"/>
      <c r="FN18" s="2673"/>
      <c r="FO18" s="2673"/>
      <c r="FP18" s="2673"/>
      <c r="FQ18" s="2673"/>
      <c r="FR18" s="2673"/>
      <c r="FS18" s="2673"/>
      <c r="FT18" s="2673"/>
      <c r="FU18" s="2673"/>
      <c r="FV18" s="2673"/>
      <c r="FW18" s="2673"/>
      <c r="FX18" s="2673"/>
      <c r="FY18" s="2673"/>
      <c r="FZ18" s="2673"/>
      <c r="GA18" s="2673"/>
      <c r="GB18" s="2673"/>
      <c r="GC18" s="2673"/>
      <c r="GD18" s="2673"/>
      <c r="GE18" s="2673"/>
      <c r="GF18" s="2673"/>
      <c r="GG18" s="2673"/>
      <c r="GH18" s="2673"/>
      <c r="GI18" s="2673"/>
      <c r="GJ18" s="2673"/>
      <c r="GK18" s="2673"/>
      <c r="GL18" s="2673"/>
    </row>
    <row r="19" spans="1:194" ht="25.5" customHeight="1">
      <c r="A19" s="3649" t="s">
        <v>12385</v>
      </c>
      <c r="B19" s="3650"/>
      <c r="C19" s="2691">
        <f>C20</f>
        <v>43</v>
      </c>
      <c r="D19" s="2691"/>
      <c r="E19" s="2691"/>
      <c r="F19" s="2691"/>
      <c r="G19" s="2691">
        <f>G20</f>
        <v>50</v>
      </c>
      <c r="H19" s="2691"/>
      <c r="I19" s="2691"/>
      <c r="J19" s="2691"/>
      <c r="K19" s="2691">
        <f>K20</f>
        <v>221</v>
      </c>
      <c r="L19" s="2691"/>
      <c r="M19" s="2691"/>
      <c r="N19" s="2691"/>
      <c r="O19" s="2691">
        <f>O20</f>
        <v>300</v>
      </c>
      <c r="P19" s="2691"/>
      <c r="Q19" s="2691"/>
      <c r="R19" s="2691"/>
      <c r="S19" s="2691">
        <f>S20</f>
        <v>786000</v>
      </c>
      <c r="T19" s="2692">
        <f>T20</f>
        <v>2</v>
      </c>
      <c r="U19" s="2673"/>
      <c r="V19" s="2673"/>
      <c r="W19" s="2673"/>
      <c r="X19" s="2673"/>
      <c r="Y19" s="2673"/>
      <c r="Z19" s="2673"/>
      <c r="AA19" s="2673"/>
      <c r="AB19" s="2673"/>
      <c r="AC19" s="2673"/>
      <c r="AD19" s="2673"/>
      <c r="AE19" s="2673"/>
      <c r="AF19" s="2673"/>
      <c r="AG19" s="2673"/>
      <c r="AH19" s="2673"/>
      <c r="AI19" s="2673"/>
      <c r="AJ19" s="2673"/>
      <c r="AK19" s="2673"/>
      <c r="AL19" s="2673"/>
      <c r="AM19" s="2673"/>
      <c r="AN19" s="2673"/>
      <c r="AO19" s="2673"/>
      <c r="AP19" s="2673"/>
      <c r="AQ19" s="2673"/>
      <c r="AR19" s="2673"/>
      <c r="AS19" s="2673"/>
      <c r="AT19" s="2673"/>
      <c r="AU19" s="2673"/>
      <c r="AV19" s="2673"/>
      <c r="AW19" s="2673"/>
      <c r="AX19" s="2673"/>
      <c r="AY19" s="2673"/>
      <c r="AZ19" s="2673"/>
      <c r="BA19" s="2673"/>
      <c r="BB19" s="2673"/>
      <c r="BC19" s="2673"/>
      <c r="BD19" s="2673"/>
      <c r="BE19" s="2673"/>
      <c r="BF19" s="2673"/>
      <c r="BG19" s="2673"/>
      <c r="BH19" s="2673"/>
      <c r="BI19" s="2673"/>
      <c r="BJ19" s="2673"/>
      <c r="BK19" s="2673"/>
      <c r="BL19" s="2673"/>
      <c r="BM19" s="2673"/>
      <c r="BN19" s="2673"/>
      <c r="BO19" s="2673"/>
      <c r="BP19" s="2673"/>
      <c r="BQ19" s="2673"/>
      <c r="BR19" s="2673"/>
      <c r="BS19" s="2673"/>
      <c r="BT19" s="2673"/>
      <c r="BU19" s="2673"/>
      <c r="BV19" s="2673"/>
      <c r="BW19" s="2673"/>
      <c r="BX19" s="2673"/>
      <c r="BY19" s="2673"/>
      <c r="BZ19" s="2673"/>
      <c r="CA19" s="2673"/>
      <c r="CB19" s="2673"/>
      <c r="CC19" s="2673"/>
      <c r="CD19" s="2673"/>
      <c r="CE19" s="2673"/>
      <c r="CF19" s="2673"/>
      <c r="CG19" s="2673"/>
      <c r="CH19" s="2673"/>
      <c r="CI19" s="2673"/>
      <c r="CJ19" s="2673"/>
      <c r="CK19" s="2673"/>
      <c r="CL19" s="2673"/>
      <c r="CM19" s="2673"/>
      <c r="CN19" s="2673"/>
      <c r="CO19" s="2673"/>
      <c r="CP19" s="2673"/>
      <c r="CQ19" s="2673"/>
      <c r="CR19" s="2673"/>
      <c r="CS19" s="2673"/>
      <c r="CT19" s="2673"/>
      <c r="CU19" s="2673"/>
      <c r="CV19" s="2673"/>
      <c r="CW19" s="2673"/>
      <c r="CX19" s="2673"/>
      <c r="CY19" s="2673"/>
      <c r="CZ19" s="2673"/>
      <c r="DA19" s="2673"/>
      <c r="DB19" s="2673"/>
      <c r="DC19" s="2673"/>
      <c r="DD19" s="2673"/>
      <c r="DE19" s="2673"/>
      <c r="DF19" s="2673"/>
      <c r="DG19" s="2673"/>
      <c r="DH19" s="2673"/>
      <c r="DI19" s="2673"/>
      <c r="DJ19" s="2673"/>
      <c r="DK19" s="2673"/>
      <c r="DL19" s="2673"/>
      <c r="DM19" s="2673"/>
      <c r="DN19" s="2673"/>
      <c r="DO19" s="2673"/>
      <c r="DP19" s="2673"/>
      <c r="DQ19" s="2673"/>
      <c r="DR19" s="2673"/>
      <c r="DS19" s="2673"/>
      <c r="DT19" s="2673"/>
      <c r="DU19" s="2673"/>
      <c r="DV19" s="2673"/>
      <c r="DW19" s="2673"/>
      <c r="DX19" s="2673"/>
      <c r="DY19" s="2673"/>
      <c r="DZ19" s="2673"/>
      <c r="EA19" s="2673"/>
      <c r="EB19" s="2673"/>
      <c r="EC19" s="2673"/>
      <c r="ED19" s="2673"/>
      <c r="EE19" s="2673"/>
      <c r="EF19" s="2673"/>
      <c r="EG19" s="2673"/>
      <c r="EH19" s="2673"/>
      <c r="EI19" s="2673"/>
      <c r="EJ19" s="2673"/>
      <c r="EK19" s="2673"/>
      <c r="EL19" s="2673"/>
      <c r="EM19" s="2673"/>
      <c r="EN19" s="2673"/>
      <c r="EO19" s="2673"/>
      <c r="EP19" s="2673"/>
      <c r="EQ19" s="2673"/>
      <c r="ER19" s="2673"/>
      <c r="ES19" s="2673"/>
      <c r="ET19" s="2673"/>
      <c r="EU19" s="2673"/>
      <c r="EV19" s="2673"/>
      <c r="EW19" s="2673"/>
      <c r="EX19" s="2673"/>
      <c r="EY19" s="2673"/>
      <c r="EZ19" s="2673"/>
      <c r="FA19" s="2673"/>
      <c r="FB19" s="2673"/>
      <c r="FC19" s="2673"/>
      <c r="FD19" s="2673"/>
      <c r="FE19" s="2673"/>
      <c r="FF19" s="2673"/>
      <c r="FG19" s="2673"/>
      <c r="FH19" s="2673"/>
      <c r="FI19" s="2673"/>
      <c r="FJ19" s="2673"/>
      <c r="FK19" s="2673"/>
      <c r="FL19" s="2673"/>
      <c r="FM19" s="2673"/>
      <c r="FN19" s="2673"/>
      <c r="FO19" s="2673"/>
      <c r="FP19" s="2673"/>
      <c r="FQ19" s="2673"/>
      <c r="FR19" s="2673"/>
      <c r="FS19" s="2673"/>
      <c r="FT19" s="2673"/>
      <c r="FU19" s="2673"/>
      <c r="FV19" s="2673"/>
      <c r="FW19" s="2673"/>
      <c r="FX19" s="2673"/>
      <c r="FY19" s="2673"/>
      <c r="FZ19" s="2673"/>
      <c r="GA19" s="2673"/>
      <c r="GB19" s="2673"/>
      <c r="GC19" s="2673"/>
      <c r="GD19" s="2673"/>
      <c r="GE19" s="2673"/>
      <c r="GF19" s="2673"/>
      <c r="GG19" s="2673"/>
      <c r="GH19" s="2673"/>
      <c r="GI19" s="2673"/>
      <c r="GJ19" s="2673"/>
      <c r="GK19" s="2673"/>
      <c r="GL19" s="2673"/>
    </row>
    <row r="20" spans="1:194" ht="24">
      <c r="A20" s="2687" t="s">
        <v>5382</v>
      </c>
      <c r="B20" s="2693" t="s">
        <v>12386</v>
      </c>
      <c r="C20" s="2684">
        <v>43</v>
      </c>
      <c r="D20" s="2684"/>
      <c r="E20" s="2684"/>
      <c r="F20" s="2684"/>
      <c r="G20" s="2684">
        <v>50</v>
      </c>
      <c r="H20" s="2684"/>
      <c r="I20" s="2684"/>
      <c r="J20" s="2684"/>
      <c r="K20" s="2690">
        <v>221</v>
      </c>
      <c r="L20" s="2684"/>
      <c r="M20" s="2684"/>
      <c r="N20" s="2684"/>
      <c r="O20" s="2690">
        <v>300</v>
      </c>
      <c r="P20" s="2684"/>
      <c r="Q20" s="2684"/>
      <c r="R20" s="2684"/>
      <c r="S20" s="2685">
        <f>2620*O20</f>
        <v>786000</v>
      </c>
      <c r="T20" s="2694">
        <v>2</v>
      </c>
      <c r="U20" s="2673"/>
      <c r="V20" s="2673"/>
      <c r="W20" s="2673"/>
      <c r="X20" s="2673"/>
      <c r="Y20" s="2673"/>
      <c r="Z20" s="2673"/>
      <c r="AA20" s="2673"/>
      <c r="AB20" s="2673"/>
      <c r="AC20" s="2673"/>
      <c r="AD20" s="2673"/>
      <c r="AE20" s="2673"/>
      <c r="AF20" s="2673"/>
      <c r="AG20" s="2673"/>
      <c r="AH20" s="2673"/>
      <c r="AI20" s="2673"/>
      <c r="AJ20" s="2673"/>
      <c r="AK20" s="2673"/>
      <c r="AL20" s="2673"/>
      <c r="AM20" s="2673"/>
      <c r="AN20" s="2673"/>
      <c r="AO20" s="2673"/>
      <c r="AP20" s="2673"/>
      <c r="AQ20" s="2673"/>
      <c r="AR20" s="2673"/>
      <c r="AS20" s="2673"/>
      <c r="AT20" s="2673"/>
      <c r="AU20" s="2673"/>
      <c r="AV20" s="2673"/>
      <c r="AW20" s="2673"/>
      <c r="AX20" s="2673"/>
      <c r="AY20" s="2673"/>
      <c r="AZ20" s="2673"/>
      <c r="BA20" s="2673"/>
      <c r="BB20" s="2673"/>
      <c r="BC20" s="2673"/>
      <c r="BD20" s="2673"/>
      <c r="BE20" s="2673"/>
      <c r="BF20" s="2673"/>
      <c r="BG20" s="2673"/>
      <c r="BH20" s="2673"/>
      <c r="BI20" s="2673"/>
      <c r="BJ20" s="2673"/>
      <c r="BK20" s="2673"/>
      <c r="BL20" s="2673"/>
      <c r="BM20" s="2673"/>
      <c r="BN20" s="2673"/>
      <c r="BO20" s="2673"/>
      <c r="BP20" s="2673"/>
      <c r="BQ20" s="2673"/>
      <c r="BR20" s="2673"/>
      <c r="BS20" s="2673"/>
      <c r="BT20" s="2673"/>
      <c r="BU20" s="2673"/>
      <c r="BV20" s="2673"/>
      <c r="BW20" s="2673"/>
      <c r="BX20" s="2673"/>
      <c r="BY20" s="2673"/>
      <c r="BZ20" s="2673"/>
      <c r="CA20" s="2673"/>
      <c r="CB20" s="2673"/>
      <c r="CC20" s="2673"/>
      <c r="CD20" s="2673"/>
      <c r="CE20" s="2673"/>
      <c r="CF20" s="2673"/>
      <c r="CG20" s="2673"/>
      <c r="CH20" s="2673"/>
      <c r="CI20" s="2673"/>
      <c r="CJ20" s="2673"/>
      <c r="CK20" s="2673"/>
      <c r="CL20" s="2673"/>
      <c r="CM20" s="2673"/>
      <c r="CN20" s="2673"/>
      <c r="CO20" s="2673"/>
      <c r="CP20" s="2673"/>
      <c r="CQ20" s="2673"/>
      <c r="CR20" s="2673"/>
      <c r="CS20" s="2673"/>
      <c r="CT20" s="2673"/>
      <c r="CU20" s="2673"/>
      <c r="CV20" s="2673"/>
      <c r="CW20" s="2673"/>
      <c r="CX20" s="2673"/>
      <c r="CY20" s="2673"/>
      <c r="CZ20" s="2673"/>
      <c r="DA20" s="2673"/>
      <c r="DB20" s="2673"/>
      <c r="DC20" s="2673"/>
      <c r="DD20" s="2673"/>
      <c r="DE20" s="2673"/>
      <c r="DF20" s="2673"/>
      <c r="DG20" s="2673"/>
      <c r="DH20" s="2673"/>
      <c r="DI20" s="2673"/>
      <c r="DJ20" s="2673"/>
      <c r="DK20" s="2673"/>
      <c r="DL20" s="2673"/>
      <c r="DM20" s="2673"/>
      <c r="DN20" s="2673"/>
      <c r="DO20" s="2673"/>
      <c r="DP20" s="2673"/>
      <c r="DQ20" s="2673"/>
      <c r="DR20" s="2673"/>
      <c r="DS20" s="2673"/>
      <c r="DT20" s="2673"/>
      <c r="DU20" s="2673"/>
      <c r="DV20" s="2673"/>
      <c r="DW20" s="2673"/>
      <c r="DX20" s="2673"/>
      <c r="DY20" s="2673"/>
      <c r="DZ20" s="2673"/>
      <c r="EA20" s="2673"/>
      <c r="EB20" s="2673"/>
      <c r="EC20" s="2673"/>
      <c r="ED20" s="2673"/>
      <c r="EE20" s="2673"/>
      <c r="EF20" s="2673"/>
      <c r="EG20" s="2673"/>
      <c r="EH20" s="2673"/>
      <c r="EI20" s="2673"/>
      <c r="EJ20" s="2673"/>
      <c r="EK20" s="2673"/>
      <c r="EL20" s="2673"/>
      <c r="EM20" s="2673"/>
      <c r="EN20" s="2673"/>
      <c r="EO20" s="2673"/>
      <c r="EP20" s="2673"/>
      <c r="EQ20" s="2673"/>
      <c r="ER20" s="2673"/>
      <c r="ES20" s="2673"/>
      <c r="ET20" s="2673"/>
      <c r="EU20" s="2673"/>
      <c r="EV20" s="2673"/>
      <c r="EW20" s="2673"/>
      <c r="EX20" s="2673"/>
      <c r="EY20" s="2673"/>
      <c r="EZ20" s="2673"/>
      <c r="FA20" s="2673"/>
      <c r="FB20" s="2673"/>
      <c r="FC20" s="2673"/>
      <c r="FD20" s="2673"/>
      <c r="FE20" s="2673"/>
      <c r="FF20" s="2673"/>
      <c r="FG20" s="2673"/>
      <c r="FH20" s="2673"/>
      <c r="FI20" s="2673"/>
      <c r="FJ20" s="2673"/>
      <c r="FK20" s="2673"/>
      <c r="FL20" s="2673"/>
      <c r="FM20" s="2673"/>
      <c r="FN20" s="2673"/>
      <c r="FO20" s="2673"/>
      <c r="FP20" s="2673"/>
      <c r="FQ20" s="2673"/>
      <c r="FR20" s="2673"/>
      <c r="FS20" s="2673"/>
      <c r="FT20" s="2673"/>
      <c r="FU20" s="2673"/>
      <c r="FV20" s="2673"/>
      <c r="FW20" s="2673"/>
      <c r="FX20" s="2673"/>
      <c r="FY20" s="2673"/>
      <c r="FZ20" s="2673"/>
      <c r="GA20" s="2673"/>
      <c r="GB20" s="2673"/>
      <c r="GC20" s="2673"/>
      <c r="GD20" s="2673"/>
      <c r="GE20" s="2673"/>
      <c r="GF20" s="2673"/>
      <c r="GG20" s="2673"/>
      <c r="GH20" s="2673"/>
      <c r="GI20" s="2673"/>
      <c r="GJ20" s="2673"/>
      <c r="GK20" s="2673"/>
      <c r="GL20" s="2673"/>
    </row>
    <row r="21" spans="1:194" ht="15" thickBot="1">
      <c r="A21" s="3651" t="s">
        <v>15</v>
      </c>
      <c r="B21" s="3652"/>
      <c r="C21" s="2695">
        <f>C10+C15+C19</f>
        <v>849</v>
      </c>
      <c r="D21" s="2695">
        <f t="shared" ref="D21:S21" si="2">D10+D15+D19</f>
        <v>0</v>
      </c>
      <c r="E21" s="2695">
        <f t="shared" si="2"/>
        <v>0</v>
      </c>
      <c r="F21" s="2695">
        <f t="shared" si="2"/>
        <v>0</v>
      </c>
      <c r="G21" s="2695">
        <f>G10+G15+G19</f>
        <v>825</v>
      </c>
      <c r="H21" s="2695">
        <f t="shared" ref="H21:J21" si="3">H10+H15+H19</f>
        <v>0</v>
      </c>
      <c r="I21" s="2695">
        <f t="shared" si="3"/>
        <v>0</v>
      </c>
      <c r="J21" s="2695">
        <f t="shared" si="3"/>
        <v>0</v>
      </c>
      <c r="K21" s="2695">
        <f t="shared" si="2"/>
        <v>18040</v>
      </c>
      <c r="L21" s="2695">
        <f t="shared" si="2"/>
        <v>0</v>
      </c>
      <c r="M21" s="2695">
        <f t="shared" si="2"/>
        <v>0</v>
      </c>
      <c r="N21" s="2695">
        <f t="shared" si="2"/>
        <v>0</v>
      </c>
      <c r="O21" s="2695">
        <f>O10+O15+O19</f>
        <v>20600</v>
      </c>
      <c r="P21" s="2695">
        <f>P10+P15+P19</f>
        <v>0</v>
      </c>
      <c r="Q21" s="2695">
        <f>Q10+Q15+Q19</f>
        <v>0</v>
      </c>
      <c r="R21" s="2695">
        <f>R10+R15+R19</f>
        <v>0</v>
      </c>
      <c r="S21" s="2695">
        <f t="shared" si="2"/>
        <v>53972000</v>
      </c>
      <c r="T21" s="2696">
        <f>T19+T10</f>
        <v>27</v>
      </c>
      <c r="U21" s="2673"/>
      <c r="V21" s="2673"/>
      <c r="W21" s="2673"/>
      <c r="X21" s="2673"/>
      <c r="Y21" s="2673"/>
      <c r="Z21" s="2673"/>
      <c r="AA21" s="2673"/>
      <c r="AB21" s="2673"/>
      <c r="AC21" s="2673"/>
      <c r="AD21" s="2673"/>
      <c r="AE21" s="2673"/>
      <c r="AF21" s="2673"/>
      <c r="AG21" s="2673"/>
      <c r="AH21" s="2673"/>
      <c r="AI21" s="2673"/>
      <c r="AJ21" s="2673"/>
      <c r="AK21" s="2673"/>
      <c r="AL21" s="2673"/>
      <c r="AM21" s="2673"/>
      <c r="AN21" s="2673"/>
      <c r="AO21" s="2673"/>
      <c r="AP21" s="2673"/>
      <c r="AQ21" s="2673"/>
      <c r="AR21" s="2673"/>
      <c r="AS21" s="2673"/>
      <c r="AT21" s="2673"/>
      <c r="AU21" s="2673"/>
      <c r="AV21" s="2673"/>
      <c r="AW21" s="2673"/>
      <c r="AX21" s="2673"/>
      <c r="AY21" s="2673"/>
      <c r="AZ21" s="2673"/>
      <c r="BA21" s="2673"/>
      <c r="BB21" s="2673"/>
      <c r="BC21" s="2673"/>
      <c r="BD21" s="2673"/>
      <c r="BE21" s="2673"/>
      <c r="BF21" s="2673"/>
      <c r="BG21" s="2673"/>
      <c r="BH21" s="2673"/>
      <c r="BI21" s="2673"/>
      <c r="BJ21" s="2673"/>
      <c r="BK21" s="2673"/>
      <c r="BL21" s="2673"/>
      <c r="BM21" s="2673"/>
      <c r="BN21" s="2673"/>
      <c r="BO21" s="2673"/>
      <c r="BP21" s="2673"/>
      <c r="BQ21" s="2673"/>
      <c r="BR21" s="2673"/>
      <c r="BS21" s="2673"/>
      <c r="BT21" s="2673"/>
      <c r="BU21" s="2673"/>
      <c r="BV21" s="2673"/>
      <c r="BW21" s="2673"/>
      <c r="BX21" s="2673"/>
      <c r="BY21" s="2673"/>
      <c r="BZ21" s="2673"/>
      <c r="CA21" s="2673"/>
      <c r="CB21" s="2673"/>
      <c r="CC21" s="2673"/>
      <c r="CD21" s="2673"/>
      <c r="CE21" s="2673"/>
      <c r="CF21" s="2673"/>
      <c r="CG21" s="2673"/>
      <c r="CH21" s="2673"/>
      <c r="CI21" s="2673"/>
      <c r="CJ21" s="2673"/>
      <c r="CK21" s="2673"/>
      <c r="CL21" s="2673"/>
      <c r="CM21" s="2673"/>
      <c r="CN21" s="2673"/>
      <c r="CO21" s="2673"/>
      <c r="CP21" s="2673"/>
      <c r="CQ21" s="2673"/>
      <c r="CR21" s="2673"/>
      <c r="CS21" s="2673"/>
      <c r="CT21" s="2673"/>
      <c r="CU21" s="2673"/>
      <c r="CV21" s="2673"/>
      <c r="CW21" s="2673"/>
      <c r="CX21" s="2673"/>
      <c r="CY21" s="2673"/>
      <c r="CZ21" s="2673"/>
      <c r="DA21" s="2673"/>
      <c r="DB21" s="2673"/>
      <c r="DC21" s="2673"/>
      <c r="DD21" s="2673"/>
      <c r="DE21" s="2673"/>
      <c r="DF21" s="2673"/>
      <c r="DG21" s="2673"/>
      <c r="DH21" s="2673"/>
      <c r="DI21" s="2673"/>
      <c r="DJ21" s="2673"/>
      <c r="DK21" s="2673"/>
      <c r="DL21" s="2673"/>
      <c r="DM21" s="2673"/>
      <c r="DN21" s="2673"/>
      <c r="DO21" s="2673"/>
      <c r="DP21" s="2673"/>
      <c r="DQ21" s="2673"/>
      <c r="DR21" s="2673"/>
      <c r="DS21" s="2673"/>
      <c r="DT21" s="2673"/>
      <c r="DU21" s="2673"/>
      <c r="DV21" s="2673"/>
      <c r="DW21" s="2673"/>
      <c r="DX21" s="2673"/>
      <c r="DY21" s="2673"/>
      <c r="DZ21" s="2673"/>
      <c r="EA21" s="2673"/>
      <c r="EB21" s="2673"/>
      <c r="EC21" s="2673"/>
      <c r="ED21" s="2673"/>
      <c r="EE21" s="2673"/>
      <c r="EF21" s="2673"/>
      <c r="EG21" s="2673"/>
      <c r="EH21" s="2673"/>
      <c r="EI21" s="2673"/>
      <c r="EJ21" s="2673"/>
      <c r="EK21" s="2673"/>
      <c r="EL21" s="2673"/>
      <c r="EM21" s="2673"/>
      <c r="EN21" s="2673"/>
      <c r="EO21" s="2673"/>
      <c r="EP21" s="2673"/>
      <c r="EQ21" s="2673"/>
      <c r="ER21" s="2673"/>
      <c r="ES21" s="2673"/>
      <c r="ET21" s="2673"/>
      <c r="EU21" s="2673"/>
      <c r="EV21" s="2673"/>
      <c r="EW21" s="2673"/>
      <c r="EX21" s="2673"/>
      <c r="EY21" s="2673"/>
      <c r="EZ21" s="2673"/>
      <c r="FA21" s="2673"/>
      <c r="FB21" s="2673"/>
      <c r="FC21" s="2673"/>
      <c r="FD21" s="2673"/>
      <c r="FE21" s="2673"/>
      <c r="FF21" s="2673"/>
      <c r="FG21" s="2673"/>
      <c r="FH21" s="2673"/>
      <c r="FI21" s="2673"/>
      <c r="FJ21" s="2673"/>
      <c r="FK21" s="2673"/>
      <c r="FL21" s="2673"/>
      <c r="FM21" s="2673"/>
      <c r="FN21" s="2673"/>
      <c r="FO21" s="2673"/>
      <c r="FP21" s="2673"/>
      <c r="FQ21" s="2673"/>
      <c r="FR21" s="2673"/>
      <c r="FS21" s="2673"/>
      <c r="FT21" s="2673"/>
      <c r="FU21" s="2673"/>
      <c r="FV21" s="2673"/>
      <c r="FW21" s="2673"/>
      <c r="FX21" s="2673"/>
      <c r="FY21" s="2673"/>
      <c r="FZ21" s="2673"/>
      <c r="GA21" s="2673"/>
      <c r="GB21" s="2673"/>
      <c r="GC21" s="2673"/>
      <c r="GD21" s="2673"/>
      <c r="GE21" s="2673"/>
      <c r="GF21" s="2673"/>
      <c r="GG21" s="2673"/>
      <c r="GH21" s="2673"/>
      <c r="GI21" s="2673"/>
      <c r="GJ21" s="2673"/>
      <c r="GK21" s="2673"/>
      <c r="GL21" s="2673"/>
    </row>
    <row r="22" spans="1:194">
      <c r="U22" s="2673"/>
      <c r="V22" s="2673"/>
      <c r="W22" s="2673"/>
      <c r="X22" s="2673"/>
      <c r="Y22" s="2673"/>
      <c r="Z22" s="2673"/>
      <c r="AA22" s="2673"/>
      <c r="AB22" s="2673"/>
      <c r="AC22" s="2673"/>
      <c r="AD22" s="2673"/>
      <c r="AE22" s="2673"/>
      <c r="AF22" s="2673"/>
      <c r="AG22" s="2673"/>
      <c r="AH22" s="2673"/>
      <c r="AI22" s="2673"/>
      <c r="AJ22" s="2673"/>
      <c r="AK22" s="2673"/>
      <c r="AL22" s="2673"/>
      <c r="AM22" s="2673"/>
      <c r="AN22" s="2673"/>
      <c r="AO22" s="2673"/>
      <c r="AP22" s="2673"/>
      <c r="AQ22" s="2673"/>
      <c r="AR22" s="2673"/>
      <c r="AS22" s="2673"/>
      <c r="AT22" s="2673"/>
      <c r="AU22" s="2673"/>
      <c r="AV22" s="2673"/>
      <c r="AW22" s="2673"/>
      <c r="AX22" s="2673"/>
      <c r="AY22" s="2673"/>
      <c r="AZ22" s="2673"/>
      <c r="BA22" s="2673"/>
      <c r="BB22" s="2673"/>
      <c r="BC22" s="2673"/>
      <c r="BD22" s="2673"/>
      <c r="BE22" s="2673"/>
      <c r="BF22" s="2673"/>
      <c r="BG22" s="2673"/>
      <c r="BH22" s="2673"/>
      <c r="BI22" s="2673"/>
      <c r="BJ22" s="2673"/>
      <c r="BK22" s="2673"/>
      <c r="BL22" s="2673"/>
      <c r="BM22" s="2673"/>
      <c r="BN22" s="2673"/>
      <c r="BO22" s="2673"/>
      <c r="BP22" s="2673"/>
      <c r="BQ22" s="2673"/>
      <c r="BR22" s="2673"/>
      <c r="BS22" s="2673"/>
      <c r="BT22" s="2673"/>
      <c r="BU22" s="2673"/>
      <c r="BV22" s="2673"/>
      <c r="BW22" s="2673"/>
      <c r="BX22" s="2673"/>
      <c r="BY22" s="2673"/>
      <c r="BZ22" s="2673"/>
      <c r="CA22" s="2673"/>
      <c r="CB22" s="2673"/>
      <c r="CC22" s="2673"/>
      <c r="CD22" s="2673"/>
      <c r="CE22" s="2673"/>
      <c r="CF22" s="2673"/>
      <c r="CG22" s="2673"/>
      <c r="CH22" s="2673"/>
      <c r="CI22" s="2673"/>
      <c r="CJ22" s="2673"/>
      <c r="CK22" s="2673"/>
      <c r="CL22" s="2673"/>
      <c r="CM22" s="2673"/>
      <c r="CN22" s="2673"/>
      <c r="CO22" s="2673"/>
      <c r="CP22" s="2673"/>
      <c r="CQ22" s="2673"/>
      <c r="CR22" s="2673"/>
      <c r="CS22" s="2673"/>
      <c r="CT22" s="2673"/>
      <c r="CU22" s="2673"/>
      <c r="CV22" s="2673"/>
      <c r="CW22" s="2673"/>
      <c r="CX22" s="2673"/>
      <c r="CY22" s="2673"/>
      <c r="CZ22" s="2673"/>
      <c r="DA22" s="2673"/>
      <c r="DB22" s="2673"/>
      <c r="DC22" s="2673"/>
      <c r="DD22" s="2673"/>
      <c r="DE22" s="2673"/>
      <c r="DF22" s="2673"/>
      <c r="DG22" s="2673"/>
      <c r="DH22" s="2673"/>
      <c r="DI22" s="2673"/>
      <c r="DJ22" s="2673"/>
      <c r="DK22" s="2673"/>
      <c r="DL22" s="2673"/>
      <c r="DM22" s="2673"/>
      <c r="DN22" s="2673"/>
      <c r="DO22" s="2673"/>
      <c r="DP22" s="2673"/>
      <c r="DQ22" s="2673"/>
      <c r="DR22" s="2673"/>
      <c r="DS22" s="2673"/>
      <c r="DT22" s="2673"/>
      <c r="DU22" s="2673"/>
      <c r="DV22" s="2673"/>
      <c r="DW22" s="2673"/>
      <c r="DX22" s="2673"/>
      <c r="DY22" s="2673"/>
      <c r="DZ22" s="2673"/>
      <c r="EA22" s="2673"/>
      <c r="EB22" s="2673"/>
      <c r="EC22" s="2673"/>
      <c r="ED22" s="2673"/>
      <c r="EE22" s="2673"/>
      <c r="EF22" s="2673"/>
      <c r="EG22" s="2673"/>
      <c r="EH22" s="2673"/>
      <c r="EI22" s="2673"/>
      <c r="EJ22" s="2673"/>
      <c r="EK22" s="2673"/>
      <c r="EL22" s="2673"/>
      <c r="EM22" s="2673"/>
      <c r="EN22" s="2673"/>
      <c r="EO22" s="2673"/>
      <c r="EP22" s="2673"/>
      <c r="EQ22" s="2673"/>
      <c r="ER22" s="2673"/>
      <c r="ES22" s="2673"/>
      <c r="ET22" s="2673"/>
      <c r="EU22" s="2673"/>
      <c r="EV22" s="2673"/>
      <c r="EW22" s="2673"/>
      <c r="EX22" s="2673"/>
      <c r="EY22" s="2673"/>
      <c r="EZ22" s="2673"/>
      <c r="FA22" s="2673"/>
      <c r="FB22" s="2673"/>
      <c r="FC22" s="2673"/>
      <c r="FD22" s="2673"/>
      <c r="FE22" s="2673"/>
      <c r="FF22" s="2673"/>
      <c r="FG22" s="2673"/>
      <c r="FH22" s="2673"/>
      <c r="FI22" s="2673"/>
      <c r="FJ22" s="2673"/>
      <c r="FK22" s="2673"/>
      <c r="FL22" s="2673"/>
      <c r="FM22" s="2673"/>
      <c r="FN22" s="2673"/>
      <c r="FO22" s="2673"/>
      <c r="FP22" s="2673"/>
      <c r="FQ22" s="2673"/>
      <c r="FR22" s="2673"/>
      <c r="FS22" s="2673"/>
      <c r="FT22" s="2673"/>
      <c r="FU22" s="2673"/>
      <c r="FV22" s="2673"/>
      <c r="FW22" s="2673"/>
      <c r="FX22" s="2673"/>
      <c r="FY22" s="2673"/>
      <c r="FZ22" s="2673"/>
      <c r="GA22" s="2673"/>
      <c r="GB22" s="2673"/>
      <c r="GC22" s="2673"/>
      <c r="GD22" s="2673"/>
      <c r="GE22" s="2673"/>
      <c r="GF22" s="2673"/>
      <c r="GG22" s="2673"/>
      <c r="GH22" s="2673"/>
      <c r="GI22" s="2673"/>
      <c r="GJ22" s="2673"/>
      <c r="GK22" s="2673"/>
      <c r="GL22" s="2673"/>
    </row>
    <row r="23" spans="1:194">
      <c r="C23" s="2697"/>
      <c r="D23" s="2697"/>
      <c r="E23" s="2697"/>
      <c r="F23" s="2697"/>
      <c r="H23" s="2697"/>
      <c r="I23" s="2697"/>
      <c r="J23" s="2697"/>
      <c r="U23" s="2673"/>
      <c r="V23" s="2673"/>
      <c r="W23" s="2673"/>
      <c r="X23" s="2673"/>
      <c r="Y23" s="2673"/>
      <c r="Z23" s="2673"/>
      <c r="AA23" s="2673"/>
      <c r="AB23" s="2673"/>
      <c r="AC23" s="2673"/>
      <c r="AD23" s="2673"/>
      <c r="AE23" s="2673"/>
      <c r="AF23" s="2673"/>
      <c r="AG23" s="2673"/>
      <c r="AH23" s="2673"/>
      <c r="AI23" s="2673"/>
      <c r="AJ23" s="2673"/>
      <c r="AK23" s="2673"/>
      <c r="AL23" s="2673"/>
      <c r="AM23" s="2673"/>
      <c r="AN23" s="2673"/>
      <c r="AO23" s="2673"/>
      <c r="AP23" s="2673"/>
      <c r="AQ23" s="2673"/>
      <c r="AR23" s="2673"/>
      <c r="AS23" s="2673"/>
      <c r="AT23" s="2673"/>
      <c r="AU23" s="2673"/>
      <c r="AV23" s="2673"/>
      <c r="AW23" s="2673"/>
      <c r="AX23" s="2673"/>
      <c r="AY23" s="2673"/>
      <c r="AZ23" s="2673"/>
      <c r="BA23" s="2673"/>
      <c r="BB23" s="2673"/>
      <c r="BC23" s="2673"/>
      <c r="BD23" s="2673"/>
      <c r="BE23" s="2673"/>
      <c r="BF23" s="2673"/>
      <c r="BG23" s="2673"/>
      <c r="BH23" s="2673"/>
      <c r="BI23" s="2673"/>
      <c r="BJ23" s="2673"/>
      <c r="BK23" s="2673"/>
      <c r="BL23" s="2673"/>
      <c r="BM23" s="2673"/>
      <c r="BN23" s="2673"/>
      <c r="BO23" s="2673"/>
      <c r="BP23" s="2673"/>
      <c r="BQ23" s="2673"/>
      <c r="BR23" s="2673"/>
      <c r="BS23" s="2673"/>
      <c r="BT23" s="2673"/>
      <c r="BU23" s="2673"/>
      <c r="BV23" s="2673"/>
      <c r="BW23" s="2673"/>
      <c r="BX23" s="2673"/>
      <c r="BY23" s="2673"/>
      <c r="BZ23" s="2673"/>
      <c r="CA23" s="2673"/>
      <c r="CB23" s="2673"/>
      <c r="CC23" s="2673"/>
      <c r="CD23" s="2673"/>
      <c r="CE23" s="2673"/>
      <c r="CF23" s="2673"/>
      <c r="CG23" s="2673"/>
      <c r="CH23" s="2673"/>
      <c r="CI23" s="2673"/>
      <c r="CJ23" s="2673"/>
      <c r="CK23" s="2673"/>
      <c r="CL23" s="2673"/>
      <c r="CM23" s="2673"/>
      <c r="CN23" s="2673"/>
      <c r="CO23" s="2673"/>
      <c r="CP23" s="2673"/>
      <c r="CQ23" s="2673"/>
      <c r="CR23" s="2673"/>
      <c r="CS23" s="2673"/>
      <c r="CT23" s="2673"/>
      <c r="CU23" s="2673"/>
      <c r="CV23" s="2673"/>
      <c r="CW23" s="2673"/>
      <c r="CX23" s="2673"/>
      <c r="CY23" s="2673"/>
      <c r="CZ23" s="2673"/>
      <c r="DA23" s="2673"/>
      <c r="DB23" s="2673"/>
      <c r="DC23" s="2673"/>
      <c r="DD23" s="2673"/>
      <c r="DE23" s="2673"/>
      <c r="DF23" s="2673"/>
      <c r="DG23" s="2673"/>
      <c r="DH23" s="2673"/>
      <c r="DI23" s="2673"/>
      <c r="DJ23" s="2673"/>
      <c r="DK23" s="2673"/>
      <c r="DL23" s="2673"/>
      <c r="DM23" s="2673"/>
      <c r="DN23" s="2673"/>
      <c r="DO23" s="2673"/>
      <c r="DP23" s="2673"/>
      <c r="DQ23" s="2673"/>
      <c r="DR23" s="2673"/>
      <c r="DS23" s="2673"/>
      <c r="DT23" s="2673"/>
      <c r="DU23" s="2673"/>
      <c r="DV23" s="2673"/>
      <c r="DW23" s="2673"/>
      <c r="DX23" s="2673"/>
      <c r="DY23" s="2673"/>
      <c r="DZ23" s="2673"/>
      <c r="EA23" s="2673"/>
      <c r="EB23" s="2673"/>
      <c r="EC23" s="2673"/>
      <c r="ED23" s="2673"/>
      <c r="EE23" s="2673"/>
      <c r="EF23" s="2673"/>
      <c r="EG23" s="2673"/>
      <c r="EH23" s="2673"/>
      <c r="EI23" s="2673"/>
      <c r="EJ23" s="2673"/>
      <c r="EK23" s="2673"/>
      <c r="EL23" s="2673"/>
      <c r="EM23" s="2673"/>
      <c r="EN23" s="2673"/>
      <c r="EO23" s="2673"/>
      <c r="EP23" s="2673"/>
      <c r="EQ23" s="2673"/>
      <c r="ER23" s="2673"/>
      <c r="ES23" s="2673"/>
      <c r="ET23" s="2673"/>
      <c r="EU23" s="2673"/>
      <c r="EV23" s="2673"/>
      <c r="EW23" s="2673"/>
      <c r="EX23" s="2673"/>
      <c r="EY23" s="2673"/>
      <c r="EZ23" s="2673"/>
      <c r="FA23" s="2673"/>
      <c r="FB23" s="2673"/>
      <c r="FC23" s="2673"/>
      <c r="FD23" s="2673"/>
      <c r="FE23" s="2673"/>
      <c r="FF23" s="2673"/>
      <c r="FG23" s="2673"/>
      <c r="FH23" s="2673"/>
      <c r="FI23" s="2673"/>
      <c r="FJ23" s="2673"/>
      <c r="FK23" s="2673"/>
      <c r="FL23" s="2673"/>
      <c r="FM23" s="2673"/>
      <c r="FN23" s="2673"/>
      <c r="FO23" s="2673"/>
      <c r="FP23" s="2673"/>
      <c r="FQ23" s="2673"/>
      <c r="FR23" s="2673"/>
      <c r="FS23" s="2673"/>
      <c r="FT23" s="2673"/>
      <c r="FU23" s="2673"/>
      <c r="FV23" s="2673"/>
      <c r="FW23" s="2673"/>
      <c r="FX23" s="2673"/>
      <c r="FY23" s="2673"/>
      <c r="FZ23" s="2673"/>
      <c r="GA23" s="2673"/>
      <c r="GB23" s="2673"/>
      <c r="GC23" s="2673"/>
      <c r="GD23" s="2673"/>
      <c r="GE23" s="2673"/>
      <c r="GF23" s="2673"/>
      <c r="GG23" s="2673"/>
      <c r="GH23" s="2673"/>
      <c r="GI23" s="2673"/>
      <c r="GJ23" s="2673"/>
      <c r="GK23" s="2673"/>
      <c r="GL23" s="2673"/>
    </row>
    <row r="24" spans="1:194">
      <c r="C24" s="2697"/>
      <c r="D24" s="2697"/>
      <c r="E24" s="2697"/>
      <c r="F24" s="2697"/>
      <c r="H24" s="2697"/>
      <c r="I24" s="2697"/>
      <c r="J24" s="2697"/>
      <c r="U24" s="2673"/>
      <c r="V24" s="2673"/>
      <c r="W24" s="2673"/>
      <c r="X24" s="2673"/>
      <c r="Y24" s="2673"/>
      <c r="Z24" s="2673"/>
      <c r="AA24" s="2673"/>
      <c r="AB24" s="2673"/>
      <c r="AC24" s="2673"/>
      <c r="AD24" s="2673"/>
      <c r="AE24" s="2673"/>
      <c r="AF24" s="2673"/>
      <c r="AG24" s="2673"/>
      <c r="AH24" s="2673"/>
      <c r="AI24" s="2673"/>
      <c r="AJ24" s="2673"/>
      <c r="AK24" s="2673"/>
      <c r="AL24" s="2673"/>
      <c r="AM24" s="2673"/>
      <c r="AN24" s="2673"/>
      <c r="AO24" s="2673"/>
      <c r="AP24" s="2673"/>
      <c r="AQ24" s="2673"/>
      <c r="AR24" s="2673"/>
      <c r="AS24" s="2673"/>
      <c r="AT24" s="2673"/>
      <c r="AU24" s="2673"/>
      <c r="AV24" s="2673"/>
      <c r="AW24" s="2673"/>
      <c r="AX24" s="2673"/>
      <c r="AY24" s="2673"/>
      <c r="AZ24" s="2673"/>
      <c r="BA24" s="2673"/>
      <c r="BB24" s="2673"/>
      <c r="BC24" s="2673"/>
      <c r="BD24" s="2673"/>
      <c r="BE24" s="2673"/>
      <c r="BF24" s="2673"/>
      <c r="BG24" s="2673"/>
      <c r="BH24" s="2673"/>
      <c r="BI24" s="2673"/>
      <c r="BJ24" s="2673"/>
      <c r="BK24" s="2673"/>
      <c r="BL24" s="2673"/>
      <c r="BM24" s="2673"/>
      <c r="BN24" s="2673"/>
      <c r="BO24" s="2673"/>
      <c r="BP24" s="2673"/>
      <c r="BQ24" s="2673"/>
      <c r="BR24" s="2673"/>
      <c r="BS24" s="2673"/>
      <c r="BT24" s="2673"/>
      <c r="BU24" s="2673"/>
      <c r="BV24" s="2673"/>
      <c r="BW24" s="2673"/>
      <c r="BX24" s="2673"/>
      <c r="BY24" s="2673"/>
      <c r="BZ24" s="2673"/>
      <c r="CA24" s="2673"/>
      <c r="CB24" s="2673"/>
      <c r="CC24" s="2673"/>
      <c r="CD24" s="2673"/>
      <c r="CE24" s="2673"/>
      <c r="CF24" s="2673"/>
      <c r="CG24" s="2673"/>
      <c r="CH24" s="2673"/>
      <c r="CI24" s="2673"/>
      <c r="CJ24" s="2673"/>
      <c r="CK24" s="2673"/>
      <c r="CL24" s="2673"/>
      <c r="CM24" s="2673"/>
      <c r="CN24" s="2673"/>
      <c r="CO24" s="2673"/>
      <c r="CP24" s="2673"/>
      <c r="CQ24" s="2673"/>
      <c r="CR24" s="2673"/>
      <c r="CS24" s="2673"/>
      <c r="CT24" s="2673"/>
      <c r="CU24" s="2673"/>
      <c r="CV24" s="2673"/>
      <c r="CW24" s="2673"/>
      <c r="CX24" s="2673"/>
      <c r="CY24" s="2673"/>
      <c r="CZ24" s="2673"/>
      <c r="DA24" s="2673"/>
      <c r="DB24" s="2673"/>
      <c r="DC24" s="2673"/>
      <c r="DD24" s="2673"/>
      <c r="DE24" s="2673"/>
      <c r="DF24" s="2673"/>
      <c r="DG24" s="2673"/>
      <c r="DH24" s="2673"/>
      <c r="DI24" s="2673"/>
      <c r="DJ24" s="2673"/>
      <c r="DK24" s="2673"/>
      <c r="DL24" s="2673"/>
      <c r="DM24" s="2673"/>
      <c r="DN24" s="2673"/>
      <c r="DO24" s="2673"/>
      <c r="DP24" s="2673"/>
      <c r="DQ24" s="2673"/>
      <c r="DR24" s="2673"/>
      <c r="DS24" s="2673"/>
      <c r="DT24" s="2673"/>
      <c r="DU24" s="2673"/>
      <c r="DV24" s="2673"/>
      <c r="DW24" s="2673"/>
      <c r="DX24" s="2673"/>
      <c r="DY24" s="2673"/>
      <c r="DZ24" s="2673"/>
      <c r="EA24" s="2673"/>
      <c r="EB24" s="2673"/>
      <c r="EC24" s="2673"/>
      <c r="ED24" s="2673"/>
      <c r="EE24" s="2673"/>
      <c r="EF24" s="2673"/>
      <c r="EG24" s="2673"/>
      <c r="EH24" s="2673"/>
      <c r="EI24" s="2673"/>
      <c r="EJ24" s="2673"/>
      <c r="EK24" s="2673"/>
      <c r="EL24" s="2673"/>
      <c r="EM24" s="2673"/>
      <c r="EN24" s="2673"/>
      <c r="EO24" s="2673"/>
      <c r="EP24" s="2673"/>
      <c r="EQ24" s="2673"/>
      <c r="ER24" s="2673"/>
      <c r="ES24" s="2673"/>
      <c r="ET24" s="2673"/>
      <c r="EU24" s="2673"/>
      <c r="EV24" s="2673"/>
      <c r="EW24" s="2673"/>
      <c r="EX24" s="2673"/>
      <c r="EY24" s="2673"/>
      <c r="EZ24" s="2673"/>
      <c r="FA24" s="2673"/>
      <c r="FB24" s="2673"/>
      <c r="FC24" s="2673"/>
      <c r="FD24" s="2673"/>
      <c r="FE24" s="2673"/>
      <c r="FF24" s="2673"/>
      <c r="FG24" s="2673"/>
      <c r="FH24" s="2673"/>
      <c r="FI24" s="2673"/>
      <c r="FJ24" s="2673"/>
      <c r="FK24" s="2673"/>
      <c r="FL24" s="2673"/>
      <c r="FM24" s="2673"/>
      <c r="FN24" s="2673"/>
      <c r="FO24" s="2673"/>
      <c r="FP24" s="2673"/>
      <c r="FQ24" s="2673"/>
      <c r="FR24" s="2673"/>
      <c r="FS24" s="2673"/>
      <c r="FT24" s="2673"/>
      <c r="FU24" s="2673"/>
      <c r="FV24" s="2673"/>
      <c r="FW24" s="2673"/>
      <c r="FX24" s="2673"/>
      <c r="FY24" s="2673"/>
      <c r="FZ24" s="2673"/>
      <c r="GA24" s="2673"/>
      <c r="GB24" s="2673"/>
      <c r="GC24" s="2673"/>
      <c r="GD24" s="2673"/>
      <c r="GE24" s="2673"/>
      <c r="GF24" s="2673"/>
      <c r="GG24" s="2673"/>
      <c r="GH24" s="2673"/>
      <c r="GI24" s="2673"/>
      <c r="GJ24" s="2673"/>
      <c r="GK24" s="2673"/>
      <c r="GL24" s="2673"/>
    </row>
    <row r="25" spans="1:194">
      <c r="C25" s="2697"/>
      <c r="D25" s="2697"/>
      <c r="E25" s="2697"/>
      <c r="F25" s="2697"/>
      <c r="H25" s="2697"/>
      <c r="I25" s="2697"/>
      <c r="J25" s="2697"/>
      <c r="U25" s="2673"/>
      <c r="V25" s="2673"/>
      <c r="W25" s="2673"/>
      <c r="X25" s="2673"/>
      <c r="Y25" s="2673"/>
      <c r="Z25" s="2673"/>
      <c r="AA25" s="2673"/>
      <c r="AB25" s="2673"/>
      <c r="AC25" s="2673"/>
      <c r="AD25" s="2673"/>
      <c r="AE25" s="2673"/>
      <c r="AF25" s="2673"/>
      <c r="AG25" s="2673"/>
      <c r="AH25" s="2673"/>
      <c r="AI25" s="2673"/>
      <c r="AJ25" s="2673"/>
      <c r="AK25" s="2673"/>
      <c r="AL25" s="2673"/>
      <c r="AM25" s="2673"/>
      <c r="AN25" s="2673"/>
      <c r="AO25" s="2673"/>
      <c r="AP25" s="2673"/>
      <c r="AQ25" s="2673"/>
      <c r="AR25" s="2673"/>
      <c r="AS25" s="2673"/>
      <c r="AT25" s="2673"/>
      <c r="AU25" s="2673"/>
      <c r="AV25" s="2673"/>
      <c r="AW25" s="2673"/>
      <c r="AX25" s="2673"/>
      <c r="AY25" s="2673"/>
      <c r="AZ25" s="2673"/>
      <c r="BA25" s="2673"/>
      <c r="BB25" s="2673"/>
      <c r="BC25" s="2673"/>
      <c r="BD25" s="2673"/>
      <c r="BE25" s="2673"/>
      <c r="BF25" s="2673"/>
      <c r="BG25" s="2673"/>
      <c r="BH25" s="2673"/>
      <c r="BI25" s="2673"/>
      <c r="BJ25" s="2673"/>
      <c r="BK25" s="2673"/>
      <c r="BL25" s="2673"/>
      <c r="BM25" s="2673"/>
      <c r="BN25" s="2673"/>
      <c r="BO25" s="2673"/>
      <c r="BP25" s="2673"/>
      <c r="BQ25" s="2673"/>
      <c r="BR25" s="2673"/>
      <c r="BS25" s="2673"/>
      <c r="BT25" s="2673"/>
      <c r="BU25" s="2673"/>
      <c r="BV25" s="2673"/>
      <c r="BW25" s="2673"/>
      <c r="BX25" s="2673"/>
      <c r="BY25" s="2673"/>
      <c r="BZ25" s="2673"/>
      <c r="CA25" s="2673"/>
      <c r="CB25" s="2673"/>
      <c r="CC25" s="2673"/>
      <c r="CD25" s="2673"/>
      <c r="CE25" s="2673"/>
      <c r="CF25" s="2673"/>
      <c r="CG25" s="2673"/>
      <c r="CH25" s="2673"/>
      <c r="CI25" s="2673"/>
      <c r="CJ25" s="2673"/>
      <c r="CK25" s="2673"/>
      <c r="CL25" s="2673"/>
      <c r="CM25" s="2673"/>
      <c r="CN25" s="2673"/>
      <c r="CO25" s="2673"/>
      <c r="CP25" s="2673"/>
      <c r="CQ25" s="2673"/>
      <c r="CR25" s="2673"/>
      <c r="CS25" s="2673"/>
      <c r="CT25" s="2673"/>
      <c r="CU25" s="2673"/>
      <c r="CV25" s="2673"/>
      <c r="CW25" s="2673"/>
      <c r="CX25" s="2673"/>
      <c r="CY25" s="2673"/>
      <c r="CZ25" s="2673"/>
      <c r="DA25" s="2673"/>
      <c r="DB25" s="2673"/>
      <c r="DC25" s="2673"/>
      <c r="DD25" s="2673"/>
      <c r="DE25" s="2673"/>
      <c r="DF25" s="2673"/>
      <c r="DG25" s="2673"/>
      <c r="DH25" s="2673"/>
      <c r="DI25" s="2673"/>
      <c r="DJ25" s="2673"/>
      <c r="DK25" s="2673"/>
      <c r="DL25" s="2673"/>
      <c r="DM25" s="2673"/>
      <c r="DN25" s="2673"/>
      <c r="DO25" s="2673"/>
      <c r="DP25" s="2673"/>
      <c r="DQ25" s="2673"/>
      <c r="DR25" s="2673"/>
      <c r="DS25" s="2673"/>
      <c r="DT25" s="2673"/>
      <c r="DU25" s="2673"/>
      <c r="DV25" s="2673"/>
      <c r="DW25" s="2673"/>
      <c r="DX25" s="2673"/>
      <c r="DY25" s="2673"/>
      <c r="DZ25" s="2673"/>
      <c r="EA25" s="2673"/>
      <c r="EB25" s="2673"/>
      <c r="EC25" s="2673"/>
      <c r="ED25" s="2673"/>
      <c r="EE25" s="2673"/>
      <c r="EF25" s="2673"/>
      <c r="EG25" s="2673"/>
      <c r="EH25" s="2673"/>
      <c r="EI25" s="2673"/>
      <c r="EJ25" s="2673"/>
      <c r="EK25" s="2673"/>
      <c r="EL25" s="2673"/>
      <c r="EM25" s="2673"/>
      <c r="EN25" s="2673"/>
      <c r="EO25" s="2673"/>
      <c r="EP25" s="2673"/>
      <c r="EQ25" s="2673"/>
      <c r="ER25" s="2673"/>
      <c r="ES25" s="2673"/>
      <c r="ET25" s="2673"/>
      <c r="EU25" s="2673"/>
      <c r="EV25" s="2673"/>
      <c r="EW25" s="2673"/>
      <c r="EX25" s="2673"/>
      <c r="EY25" s="2673"/>
      <c r="EZ25" s="2673"/>
      <c r="FA25" s="2673"/>
      <c r="FB25" s="2673"/>
      <c r="FC25" s="2673"/>
      <c r="FD25" s="2673"/>
      <c r="FE25" s="2673"/>
      <c r="FF25" s="2673"/>
      <c r="FG25" s="2673"/>
      <c r="FH25" s="2673"/>
      <c r="FI25" s="2673"/>
      <c r="FJ25" s="2673"/>
      <c r="FK25" s="2673"/>
      <c r="FL25" s="2673"/>
      <c r="FM25" s="2673"/>
      <c r="FN25" s="2673"/>
      <c r="FO25" s="2673"/>
      <c r="FP25" s="2673"/>
      <c r="FQ25" s="2673"/>
      <c r="FR25" s="2673"/>
      <c r="FS25" s="2673"/>
      <c r="FT25" s="2673"/>
      <c r="FU25" s="2673"/>
      <c r="FV25" s="2673"/>
      <c r="FW25" s="2673"/>
      <c r="FX25" s="2673"/>
      <c r="FY25" s="2673"/>
      <c r="FZ25" s="2673"/>
      <c r="GA25" s="2673"/>
      <c r="GB25" s="2673"/>
      <c r="GC25" s="2673"/>
      <c r="GD25" s="2673"/>
      <c r="GE25" s="2673"/>
      <c r="GF25" s="2673"/>
      <c r="GG25" s="2673"/>
      <c r="GH25" s="2673"/>
      <c r="GI25" s="2673"/>
      <c r="GJ25" s="2673"/>
      <c r="GK25" s="2673"/>
      <c r="GL25" s="2673"/>
    </row>
    <row r="26" spans="1:194">
      <c r="C26" s="2697"/>
      <c r="D26" s="2697"/>
      <c r="E26" s="2697"/>
      <c r="F26" s="2697"/>
      <c r="G26" s="2698"/>
      <c r="H26" s="2697"/>
      <c r="I26" s="2697"/>
      <c r="J26" s="2697"/>
      <c r="U26" s="2673"/>
      <c r="V26" s="2673"/>
      <c r="W26" s="2673"/>
      <c r="X26" s="2673"/>
      <c r="Y26" s="2673"/>
      <c r="Z26" s="2673"/>
      <c r="AA26" s="2673"/>
      <c r="AB26" s="2673"/>
      <c r="AC26" s="2673"/>
      <c r="AD26" s="2673"/>
      <c r="AE26" s="2673"/>
      <c r="AF26" s="2673"/>
      <c r="AG26" s="2673"/>
      <c r="AH26" s="2673"/>
      <c r="AI26" s="2673"/>
      <c r="AJ26" s="2673"/>
      <c r="AK26" s="2673"/>
      <c r="AL26" s="2673"/>
      <c r="AM26" s="2673"/>
      <c r="AN26" s="2673"/>
      <c r="AO26" s="2673"/>
      <c r="AP26" s="2673"/>
      <c r="AQ26" s="2673"/>
      <c r="AR26" s="2673"/>
      <c r="AS26" s="2673"/>
      <c r="AT26" s="2673"/>
      <c r="AU26" s="2673"/>
      <c r="AV26" s="2673"/>
      <c r="AW26" s="2673"/>
      <c r="AX26" s="2673"/>
      <c r="AY26" s="2673"/>
      <c r="AZ26" s="2673"/>
      <c r="BA26" s="2673"/>
      <c r="BB26" s="2673"/>
      <c r="BC26" s="2673"/>
      <c r="BD26" s="2673"/>
      <c r="BE26" s="2673"/>
      <c r="BF26" s="2673"/>
      <c r="BG26" s="2673"/>
      <c r="BH26" s="2673"/>
      <c r="BI26" s="2673"/>
      <c r="BJ26" s="2673"/>
      <c r="BK26" s="2673"/>
      <c r="BL26" s="2673"/>
      <c r="BM26" s="2673"/>
      <c r="BN26" s="2673"/>
      <c r="BO26" s="2673"/>
      <c r="BP26" s="2673"/>
      <c r="BQ26" s="2673"/>
      <c r="BR26" s="2673"/>
      <c r="BS26" s="2673"/>
      <c r="BT26" s="2673"/>
      <c r="BU26" s="2673"/>
      <c r="BV26" s="2673"/>
      <c r="BW26" s="2673"/>
      <c r="BX26" s="2673"/>
      <c r="BY26" s="2673"/>
      <c r="BZ26" s="2673"/>
      <c r="CA26" s="2673"/>
      <c r="CB26" s="2673"/>
      <c r="CC26" s="2673"/>
      <c r="CD26" s="2673"/>
      <c r="CE26" s="2673"/>
      <c r="CF26" s="2673"/>
      <c r="CG26" s="2673"/>
      <c r="CH26" s="2673"/>
      <c r="CI26" s="2673"/>
      <c r="CJ26" s="2673"/>
      <c r="CK26" s="2673"/>
      <c r="CL26" s="2673"/>
      <c r="CM26" s="2673"/>
      <c r="CN26" s="2673"/>
      <c r="CO26" s="2673"/>
      <c r="CP26" s="2673"/>
      <c r="CQ26" s="2673"/>
      <c r="CR26" s="2673"/>
      <c r="CS26" s="2673"/>
      <c r="CT26" s="2673"/>
      <c r="CU26" s="2673"/>
      <c r="CV26" s="2673"/>
      <c r="CW26" s="2673"/>
      <c r="CX26" s="2673"/>
      <c r="CY26" s="2673"/>
      <c r="CZ26" s="2673"/>
      <c r="DA26" s="2673"/>
      <c r="DB26" s="2673"/>
      <c r="DC26" s="2673"/>
      <c r="DD26" s="2673"/>
      <c r="DE26" s="2673"/>
      <c r="DF26" s="2673"/>
      <c r="DG26" s="2673"/>
      <c r="DH26" s="2673"/>
      <c r="DI26" s="2673"/>
      <c r="DJ26" s="2673"/>
      <c r="DK26" s="2673"/>
      <c r="DL26" s="2673"/>
      <c r="DM26" s="2673"/>
      <c r="DN26" s="2673"/>
      <c r="DO26" s="2673"/>
      <c r="DP26" s="2673"/>
      <c r="DQ26" s="2673"/>
      <c r="DR26" s="2673"/>
      <c r="DS26" s="2673"/>
      <c r="DT26" s="2673"/>
      <c r="DU26" s="2673"/>
      <c r="DV26" s="2673"/>
      <c r="DW26" s="2673"/>
      <c r="DX26" s="2673"/>
      <c r="DY26" s="2673"/>
      <c r="DZ26" s="2673"/>
      <c r="EA26" s="2673"/>
      <c r="EB26" s="2673"/>
      <c r="EC26" s="2673"/>
      <c r="ED26" s="2673"/>
      <c r="EE26" s="2673"/>
      <c r="EF26" s="2673"/>
      <c r="EG26" s="2673"/>
      <c r="EH26" s="2673"/>
      <c r="EI26" s="2673"/>
      <c r="EJ26" s="2673"/>
      <c r="EK26" s="2673"/>
      <c r="EL26" s="2673"/>
      <c r="EM26" s="2673"/>
      <c r="EN26" s="2673"/>
      <c r="EO26" s="2673"/>
      <c r="EP26" s="2673"/>
      <c r="EQ26" s="2673"/>
      <c r="ER26" s="2673"/>
      <c r="ES26" s="2673"/>
      <c r="ET26" s="2673"/>
      <c r="EU26" s="2673"/>
      <c r="EV26" s="2673"/>
      <c r="EW26" s="2673"/>
      <c r="EX26" s="2673"/>
      <c r="EY26" s="2673"/>
      <c r="EZ26" s="2673"/>
      <c r="FA26" s="2673"/>
      <c r="FB26" s="2673"/>
      <c r="FC26" s="2673"/>
      <c r="FD26" s="2673"/>
      <c r="FE26" s="2673"/>
      <c r="FF26" s="2673"/>
      <c r="FG26" s="2673"/>
      <c r="FH26" s="2673"/>
      <c r="FI26" s="2673"/>
      <c r="FJ26" s="2673"/>
      <c r="FK26" s="2673"/>
      <c r="FL26" s="2673"/>
      <c r="FM26" s="2673"/>
      <c r="FN26" s="2673"/>
      <c r="FO26" s="2673"/>
      <c r="FP26" s="2673"/>
      <c r="FQ26" s="2673"/>
      <c r="FR26" s="2673"/>
      <c r="FS26" s="2673"/>
      <c r="FT26" s="2673"/>
      <c r="FU26" s="2673"/>
      <c r="FV26" s="2673"/>
      <c r="FW26" s="2673"/>
      <c r="FX26" s="2673"/>
      <c r="FY26" s="2673"/>
      <c r="FZ26" s="2673"/>
      <c r="GA26" s="2673"/>
      <c r="GB26" s="2673"/>
      <c r="GC26" s="2673"/>
      <c r="GD26" s="2673"/>
      <c r="GE26" s="2673"/>
      <c r="GF26" s="2673"/>
      <c r="GG26" s="2673"/>
      <c r="GH26" s="2673"/>
      <c r="GI26" s="2673"/>
      <c r="GJ26" s="2673"/>
      <c r="GK26" s="2673"/>
      <c r="GL26" s="2673"/>
    </row>
    <row r="27" spans="1:194">
      <c r="G27" s="2698"/>
      <c r="H27" s="2697"/>
      <c r="U27" s="2673"/>
      <c r="V27" s="2673"/>
      <c r="W27" s="2673"/>
      <c r="X27" s="2673"/>
      <c r="Y27" s="2673"/>
      <c r="Z27" s="2673"/>
      <c r="AA27" s="2673"/>
      <c r="AB27" s="2673"/>
      <c r="AC27" s="2673"/>
      <c r="AD27" s="2673"/>
      <c r="AE27" s="2673"/>
      <c r="AF27" s="2673"/>
      <c r="AG27" s="2673"/>
      <c r="AH27" s="2673"/>
      <c r="AI27" s="2673"/>
      <c r="AJ27" s="2673"/>
      <c r="AK27" s="2673"/>
      <c r="AL27" s="2673"/>
      <c r="AM27" s="2673"/>
      <c r="AN27" s="2673"/>
      <c r="AO27" s="2673"/>
      <c r="AP27" s="2673"/>
      <c r="AQ27" s="2673"/>
      <c r="AR27" s="2673"/>
      <c r="AS27" s="2673"/>
      <c r="AT27" s="2673"/>
      <c r="AU27" s="2673"/>
      <c r="AV27" s="2673"/>
      <c r="AW27" s="2673"/>
      <c r="AX27" s="2673"/>
      <c r="AY27" s="2673"/>
      <c r="AZ27" s="2673"/>
      <c r="BA27" s="2673"/>
      <c r="BB27" s="2673"/>
      <c r="BC27" s="2673"/>
      <c r="BD27" s="2673"/>
      <c r="BE27" s="2673"/>
      <c r="BF27" s="2673"/>
      <c r="BG27" s="2673"/>
      <c r="BH27" s="2673"/>
      <c r="BI27" s="2673"/>
      <c r="BJ27" s="2673"/>
      <c r="BK27" s="2673"/>
      <c r="BL27" s="2673"/>
      <c r="BM27" s="2673"/>
      <c r="BN27" s="2673"/>
      <c r="BO27" s="2673"/>
      <c r="BP27" s="2673"/>
      <c r="BQ27" s="2673"/>
      <c r="BR27" s="2673"/>
      <c r="BS27" s="2673"/>
      <c r="BT27" s="2673"/>
      <c r="BU27" s="2673"/>
      <c r="BV27" s="2673"/>
      <c r="BW27" s="2673"/>
      <c r="BX27" s="2673"/>
      <c r="BY27" s="2673"/>
      <c r="BZ27" s="2673"/>
      <c r="CA27" s="2673"/>
      <c r="CB27" s="2673"/>
      <c r="CC27" s="2673"/>
      <c r="CD27" s="2673"/>
      <c r="CE27" s="2673"/>
      <c r="CF27" s="2673"/>
      <c r="CG27" s="2673"/>
      <c r="CH27" s="2673"/>
      <c r="CI27" s="2673"/>
      <c r="CJ27" s="2673"/>
      <c r="CK27" s="2673"/>
      <c r="CL27" s="2673"/>
      <c r="CM27" s="2673"/>
      <c r="CN27" s="2673"/>
      <c r="CO27" s="2673"/>
      <c r="CP27" s="2673"/>
      <c r="CQ27" s="2673"/>
      <c r="CR27" s="2673"/>
      <c r="CS27" s="2673"/>
      <c r="CT27" s="2673"/>
      <c r="CU27" s="2673"/>
      <c r="CV27" s="2673"/>
      <c r="CW27" s="2673"/>
      <c r="CX27" s="2673"/>
      <c r="CY27" s="2673"/>
      <c r="CZ27" s="2673"/>
      <c r="DA27" s="2673"/>
      <c r="DB27" s="2673"/>
      <c r="DC27" s="2673"/>
      <c r="DD27" s="2673"/>
      <c r="DE27" s="2673"/>
      <c r="DF27" s="2673"/>
      <c r="DG27" s="2673"/>
      <c r="DH27" s="2673"/>
      <c r="DI27" s="2673"/>
      <c r="DJ27" s="2673"/>
      <c r="DK27" s="2673"/>
      <c r="DL27" s="2673"/>
      <c r="DM27" s="2673"/>
      <c r="DN27" s="2673"/>
      <c r="DO27" s="2673"/>
      <c r="DP27" s="2673"/>
      <c r="DQ27" s="2673"/>
      <c r="DR27" s="2673"/>
      <c r="DS27" s="2673"/>
      <c r="DT27" s="2673"/>
      <c r="DU27" s="2673"/>
      <c r="DV27" s="2673"/>
      <c r="DW27" s="2673"/>
      <c r="DX27" s="2673"/>
      <c r="DY27" s="2673"/>
      <c r="DZ27" s="2673"/>
      <c r="EA27" s="2673"/>
      <c r="EB27" s="2673"/>
      <c r="EC27" s="2673"/>
      <c r="ED27" s="2673"/>
      <c r="EE27" s="2673"/>
      <c r="EF27" s="2673"/>
      <c r="EG27" s="2673"/>
      <c r="EH27" s="2673"/>
      <c r="EI27" s="2673"/>
      <c r="EJ27" s="2673"/>
      <c r="EK27" s="2673"/>
      <c r="EL27" s="2673"/>
      <c r="EM27" s="2673"/>
      <c r="EN27" s="2673"/>
      <c r="EO27" s="2673"/>
      <c r="EP27" s="2673"/>
      <c r="EQ27" s="2673"/>
      <c r="ER27" s="2673"/>
      <c r="ES27" s="2673"/>
      <c r="ET27" s="2673"/>
      <c r="EU27" s="2673"/>
      <c r="EV27" s="2673"/>
      <c r="EW27" s="2673"/>
      <c r="EX27" s="2673"/>
      <c r="EY27" s="2673"/>
      <c r="EZ27" s="2673"/>
      <c r="FA27" s="2673"/>
      <c r="FB27" s="2673"/>
      <c r="FC27" s="2673"/>
      <c r="FD27" s="2673"/>
      <c r="FE27" s="2673"/>
      <c r="FF27" s="2673"/>
      <c r="FG27" s="2673"/>
      <c r="FH27" s="2673"/>
      <c r="FI27" s="2673"/>
      <c r="FJ27" s="2673"/>
      <c r="FK27" s="2673"/>
      <c r="FL27" s="2673"/>
      <c r="FM27" s="2673"/>
      <c r="FN27" s="2673"/>
      <c r="FO27" s="2673"/>
      <c r="FP27" s="2673"/>
      <c r="FQ27" s="2673"/>
      <c r="FR27" s="2673"/>
      <c r="FS27" s="2673"/>
      <c r="FT27" s="2673"/>
      <c r="FU27" s="2673"/>
      <c r="FV27" s="2673"/>
      <c r="FW27" s="2673"/>
      <c r="FX27" s="2673"/>
      <c r="FY27" s="2673"/>
      <c r="FZ27" s="2673"/>
      <c r="GA27" s="2673"/>
      <c r="GB27" s="2673"/>
      <c r="GC27" s="2673"/>
      <c r="GD27" s="2673"/>
      <c r="GE27" s="2673"/>
      <c r="GF27" s="2673"/>
      <c r="GG27" s="2673"/>
      <c r="GH27" s="2673"/>
      <c r="GI27" s="2673"/>
      <c r="GJ27" s="2673"/>
      <c r="GK27" s="2673"/>
      <c r="GL27" s="2673"/>
    </row>
    <row r="28" spans="1:194">
      <c r="C28" s="2697"/>
      <c r="D28" s="2697"/>
      <c r="E28" s="2697"/>
      <c r="F28" s="2697"/>
      <c r="H28" s="2697"/>
      <c r="I28" s="2697"/>
      <c r="J28" s="2697"/>
      <c r="U28" s="2673"/>
      <c r="V28" s="2673"/>
      <c r="W28" s="2673"/>
      <c r="X28" s="2673"/>
      <c r="Y28" s="2673"/>
      <c r="Z28" s="2673"/>
      <c r="AA28" s="2673"/>
      <c r="AB28" s="2673"/>
      <c r="AC28" s="2673"/>
      <c r="AD28" s="2673"/>
      <c r="AE28" s="2673"/>
      <c r="AF28" s="2673"/>
      <c r="AG28" s="2673"/>
      <c r="AH28" s="2673"/>
      <c r="AI28" s="2673"/>
      <c r="AJ28" s="2673"/>
      <c r="AK28" s="2673"/>
      <c r="AL28" s="2673"/>
      <c r="AM28" s="2673"/>
      <c r="AN28" s="2673"/>
      <c r="AO28" s="2673"/>
      <c r="AP28" s="2673"/>
      <c r="AQ28" s="2673"/>
      <c r="AR28" s="2673"/>
      <c r="AS28" s="2673"/>
      <c r="AT28" s="2673"/>
      <c r="AU28" s="2673"/>
      <c r="AV28" s="2673"/>
      <c r="AW28" s="2673"/>
      <c r="AX28" s="2673"/>
      <c r="AY28" s="2673"/>
      <c r="AZ28" s="2673"/>
      <c r="BA28" s="2673"/>
      <c r="BB28" s="2673"/>
      <c r="BC28" s="2673"/>
      <c r="BD28" s="2673"/>
      <c r="BE28" s="2673"/>
      <c r="BF28" s="2673"/>
      <c r="BG28" s="2673"/>
      <c r="BH28" s="2673"/>
      <c r="BI28" s="2673"/>
      <c r="BJ28" s="2673"/>
      <c r="BK28" s="2673"/>
      <c r="BL28" s="2673"/>
      <c r="BM28" s="2673"/>
      <c r="BN28" s="2673"/>
      <c r="BO28" s="2673"/>
      <c r="BP28" s="2673"/>
      <c r="BQ28" s="2673"/>
      <c r="BR28" s="2673"/>
      <c r="BS28" s="2673"/>
      <c r="BT28" s="2673"/>
      <c r="BU28" s="2673"/>
      <c r="BV28" s="2673"/>
      <c r="BW28" s="2673"/>
      <c r="BX28" s="2673"/>
      <c r="BY28" s="2673"/>
      <c r="BZ28" s="2673"/>
      <c r="CA28" s="2673"/>
      <c r="CB28" s="2673"/>
      <c r="CC28" s="2673"/>
      <c r="CD28" s="2673"/>
      <c r="CE28" s="2673"/>
      <c r="CF28" s="2673"/>
      <c r="CG28" s="2673"/>
      <c r="CH28" s="2673"/>
      <c r="CI28" s="2673"/>
      <c r="CJ28" s="2673"/>
      <c r="CK28" s="2673"/>
      <c r="CL28" s="2673"/>
      <c r="CM28" s="2673"/>
      <c r="CN28" s="2673"/>
      <c r="CO28" s="2673"/>
      <c r="CP28" s="2673"/>
      <c r="CQ28" s="2673"/>
      <c r="CR28" s="2673"/>
      <c r="CS28" s="2673"/>
      <c r="CT28" s="2673"/>
      <c r="CU28" s="2673"/>
      <c r="CV28" s="2673"/>
      <c r="CW28" s="2673"/>
      <c r="CX28" s="2673"/>
      <c r="CY28" s="2673"/>
      <c r="CZ28" s="2673"/>
      <c r="DA28" s="2673"/>
      <c r="DB28" s="2673"/>
      <c r="DC28" s="2673"/>
      <c r="DD28" s="2673"/>
      <c r="DE28" s="2673"/>
      <c r="DF28" s="2673"/>
      <c r="DG28" s="2673"/>
      <c r="DH28" s="2673"/>
      <c r="DI28" s="2673"/>
      <c r="DJ28" s="2673"/>
      <c r="DK28" s="2673"/>
      <c r="DL28" s="2673"/>
      <c r="DM28" s="2673"/>
      <c r="DN28" s="2673"/>
      <c r="DO28" s="2673"/>
      <c r="DP28" s="2673"/>
      <c r="DQ28" s="2673"/>
      <c r="DR28" s="2673"/>
      <c r="DS28" s="2673"/>
      <c r="DT28" s="2673"/>
      <c r="DU28" s="2673"/>
      <c r="DV28" s="2673"/>
      <c r="DW28" s="2673"/>
      <c r="DX28" s="2673"/>
      <c r="DY28" s="2673"/>
      <c r="DZ28" s="2673"/>
      <c r="EA28" s="2673"/>
      <c r="EB28" s="2673"/>
      <c r="EC28" s="2673"/>
      <c r="ED28" s="2673"/>
      <c r="EE28" s="2673"/>
      <c r="EF28" s="2673"/>
      <c r="EG28" s="2673"/>
      <c r="EH28" s="2673"/>
      <c r="EI28" s="2673"/>
      <c r="EJ28" s="2673"/>
      <c r="EK28" s="2673"/>
      <c r="EL28" s="2673"/>
      <c r="EM28" s="2673"/>
      <c r="EN28" s="2673"/>
      <c r="EO28" s="2673"/>
      <c r="EP28" s="2673"/>
      <c r="EQ28" s="2673"/>
      <c r="ER28" s="2673"/>
      <c r="ES28" s="2673"/>
      <c r="ET28" s="2673"/>
      <c r="EU28" s="2673"/>
      <c r="EV28" s="2673"/>
      <c r="EW28" s="2673"/>
      <c r="EX28" s="2673"/>
      <c r="EY28" s="2673"/>
      <c r="EZ28" s="2673"/>
      <c r="FA28" s="2673"/>
      <c r="FB28" s="2673"/>
      <c r="FC28" s="2673"/>
      <c r="FD28" s="2673"/>
      <c r="FE28" s="2673"/>
      <c r="FF28" s="2673"/>
      <c r="FG28" s="2673"/>
      <c r="FH28" s="2673"/>
      <c r="FI28" s="2673"/>
      <c r="FJ28" s="2673"/>
      <c r="FK28" s="2673"/>
      <c r="FL28" s="2673"/>
      <c r="FM28" s="2673"/>
      <c r="FN28" s="2673"/>
      <c r="FO28" s="2673"/>
      <c r="FP28" s="2673"/>
      <c r="FQ28" s="2673"/>
      <c r="FR28" s="2673"/>
      <c r="FS28" s="2673"/>
      <c r="FT28" s="2673"/>
      <c r="FU28" s="2673"/>
      <c r="FV28" s="2673"/>
      <c r="FW28" s="2673"/>
      <c r="FX28" s="2673"/>
      <c r="FY28" s="2673"/>
      <c r="FZ28" s="2673"/>
      <c r="GA28" s="2673"/>
      <c r="GB28" s="2673"/>
      <c r="GC28" s="2673"/>
      <c r="GD28" s="2673"/>
      <c r="GE28" s="2673"/>
      <c r="GF28" s="2673"/>
      <c r="GG28" s="2673"/>
      <c r="GH28" s="2673"/>
      <c r="GI28" s="2673"/>
      <c r="GJ28" s="2673"/>
      <c r="GK28" s="2673"/>
      <c r="GL28" s="2673"/>
    </row>
    <row r="29" spans="1:194">
      <c r="C29" s="2697"/>
      <c r="D29" s="2697"/>
      <c r="E29" s="2697"/>
      <c r="F29" s="2697"/>
      <c r="H29" s="2697"/>
      <c r="I29" s="2697"/>
      <c r="J29" s="2697"/>
      <c r="U29" s="2673"/>
      <c r="V29" s="2673"/>
      <c r="W29" s="2673"/>
      <c r="X29" s="2673"/>
      <c r="Y29" s="2673"/>
      <c r="Z29" s="2673"/>
      <c r="AA29" s="2673"/>
      <c r="AB29" s="2673"/>
      <c r="AC29" s="2673"/>
      <c r="AD29" s="2673"/>
      <c r="AE29" s="2673"/>
      <c r="AF29" s="2673"/>
      <c r="AG29" s="2673"/>
      <c r="AH29" s="2673"/>
      <c r="AI29" s="2673"/>
      <c r="AJ29" s="2673"/>
      <c r="AK29" s="2673"/>
      <c r="AL29" s="2673"/>
      <c r="AM29" s="2673"/>
      <c r="AN29" s="2673"/>
      <c r="AO29" s="2673"/>
      <c r="AP29" s="2673"/>
      <c r="AQ29" s="2673"/>
      <c r="AR29" s="2673"/>
      <c r="AS29" s="2673"/>
      <c r="AT29" s="2673"/>
      <c r="AU29" s="2673"/>
      <c r="AV29" s="2673"/>
      <c r="AW29" s="2673"/>
      <c r="AX29" s="2673"/>
      <c r="AY29" s="2673"/>
      <c r="AZ29" s="2673"/>
      <c r="BA29" s="2673"/>
      <c r="BB29" s="2673"/>
      <c r="BC29" s="2673"/>
      <c r="BD29" s="2673"/>
      <c r="BE29" s="2673"/>
      <c r="BF29" s="2673"/>
      <c r="BG29" s="2673"/>
      <c r="BH29" s="2673"/>
      <c r="BI29" s="2673"/>
      <c r="BJ29" s="2673"/>
      <c r="BK29" s="2673"/>
      <c r="BL29" s="2673"/>
      <c r="BM29" s="2673"/>
      <c r="BN29" s="2673"/>
      <c r="BO29" s="2673"/>
      <c r="BP29" s="2673"/>
      <c r="BQ29" s="2673"/>
      <c r="BR29" s="2673"/>
      <c r="BS29" s="2673"/>
      <c r="BT29" s="2673"/>
      <c r="BU29" s="2673"/>
      <c r="BV29" s="2673"/>
      <c r="BW29" s="2673"/>
      <c r="BX29" s="2673"/>
      <c r="BY29" s="2673"/>
      <c r="BZ29" s="2673"/>
      <c r="CA29" s="2673"/>
      <c r="CB29" s="2673"/>
      <c r="CC29" s="2673"/>
      <c r="CD29" s="2673"/>
      <c r="CE29" s="2673"/>
      <c r="CF29" s="2673"/>
      <c r="CG29" s="2673"/>
      <c r="CH29" s="2673"/>
      <c r="CI29" s="2673"/>
      <c r="CJ29" s="2673"/>
      <c r="CK29" s="2673"/>
      <c r="CL29" s="2673"/>
      <c r="CM29" s="2673"/>
      <c r="CN29" s="2673"/>
      <c r="CO29" s="2673"/>
      <c r="CP29" s="2673"/>
      <c r="CQ29" s="2673"/>
      <c r="CR29" s="2673"/>
      <c r="CS29" s="2673"/>
      <c r="CT29" s="2673"/>
      <c r="CU29" s="2673"/>
      <c r="CV29" s="2673"/>
      <c r="CW29" s="2673"/>
      <c r="CX29" s="2673"/>
      <c r="CY29" s="2673"/>
      <c r="CZ29" s="2673"/>
      <c r="DA29" s="2673"/>
      <c r="DB29" s="2673"/>
      <c r="DC29" s="2673"/>
      <c r="DD29" s="2673"/>
      <c r="DE29" s="2673"/>
      <c r="DF29" s="2673"/>
      <c r="DG29" s="2673"/>
      <c r="DH29" s="2673"/>
      <c r="DI29" s="2673"/>
      <c r="DJ29" s="2673"/>
      <c r="DK29" s="2673"/>
      <c r="DL29" s="2673"/>
      <c r="DM29" s="2673"/>
      <c r="DN29" s="2673"/>
      <c r="DO29" s="2673"/>
      <c r="DP29" s="2673"/>
      <c r="DQ29" s="2673"/>
      <c r="DR29" s="2673"/>
      <c r="DS29" s="2673"/>
      <c r="DT29" s="2673"/>
      <c r="DU29" s="2673"/>
      <c r="DV29" s="2673"/>
      <c r="DW29" s="2673"/>
      <c r="DX29" s="2673"/>
      <c r="DY29" s="2673"/>
      <c r="DZ29" s="2673"/>
      <c r="EA29" s="2673"/>
      <c r="EB29" s="2673"/>
      <c r="EC29" s="2673"/>
      <c r="ED29" s="2673"/>
      <c r="EE29" s="2673"/>
      <c r="EF29" s="2673"/>
      <c r="EG29" s="2673"/>
      <c r="EH29" s="2673"/>
      <c r="EI29" s="2673"/>
      <c r="EJ29" s="2673"/>
      <c r="EK29" s="2673"/>
      <c r="EL29" s="2673"/>
      <c r="EM29" s="2673"/>
      <c r="EN29" s="2673"/>
      <c r="EO29" s="2673"/>
      <c r="EP29" s="2673"/>
      <c r="EQ29" s="2673"/>
      <c r="ER29" s="2673"/>
      <c r="ES29" s="2673"/>
      <c r="ET29" s="2673"/>
      <c r="EU29" s="2673"/>
      <c r="EV29" s="2673"/>
      <c r="EW29" s="2673"/>
      <c r="EX29" s="2673"/>
      <c r="EY29" s="2673"/>
      <c r="EZ29" s="2673"/>
      <c r="FA29" s="2673"/>
      <c r="FB29" s="2673"/>
      <c r="FC29" s="2673"/>
      <c r="FD29" s="2673"/>
      <c r="FE29" s="2673"/>
      <c r="FF29" s="2673"/>
      <c r="FG29" s="2673"/>
      <c r="FH29" s="2673"/>
      <c r="FI29" s="2673"/>
      <c r="FJ29" s="2673"/>
      <c r="FK29" s="2673"/>
      <c r="FL29" s="2673"/>
      <c r="FM29" s="2673"/>
      <c r="FN29" s="2673"/>
      <c r="FO29" s="2673"/>
      <c r="FP29" s="2673"/>
      <c r="FQ29" s="2673"/>
      <c r="FR29" s="2673"/>
      <c r="FS29" s="2673"/>
      <c r="FT29" s="2673"/>
      <c r="FU29" s="2673"/>
      <c r="FV29" s="2673"/>
      <c r="FW29" s="2673"/>
      <c r="FX29" s="2673"/>
      <c r="FY29" s="2673"/>
      <c r="FZ29" s="2673"/>
      <c r="GA29" s="2673"/>
      <c r="GB29" s="2673"/>
      <c r="GC29" s="2673"/>
      <c r="GD29" s="2673"/>
      <c r="GE29" s="2673"/>
      <c r="GF29" s="2673"/>
      <c r="GG29" s="2673"/>
      <c r="GH29" s="2673"/>
      <c r="GI29" s="2673"/>
      <c r="GJ29" s="2673"/>
      <c r="GK29" s="2673"/>
      <c r="GL29" s="2673"/>
    </row>
    <row r="30" spans="1:194">
      <c r="A30" s="2673"/>
      <c r="B30" s="2673"/>
      <c r="C30" s="2673"/>
      <c r="D30" s="2673"/>
      <c r="E30" s="2673"/>
      <c r="F30" s="2673"/>
      <c r="G30" s="2673"/>
      <c r="H30" s="2673"/>
      <c r="I30" s="2673"/>
      <c r="J30" s="2673"/>
      <c r="K30" s="2673"/>
      <c r="L30" s="2673"/>
      <c r="M30" s="2673"/>
      <c r="N30" s="2673"/>
      <c r="O30" s="2673"/>
      <c r="P30" s="2673"/>
      <c r="Q30" s="2673"/>
      <c r="R30" s="2673"/>
      <c r="S30" s="2673"/>
      <c r="T30" s="2673"/>
      <c r="U30" s="2673"/>
      <c r="V30" s="2673"/>
      <c r="W30" s="2673"/>
      <c r="X30" s="2673"/>
      <c r="Y30" s="2673"/>
      <c r="Z30" s="2673"/>
      <c r="AA30" s="2673"/>
      <c r="AB30" s="2673"/>
      <c r="AC30" s="2673"/>
      <c r="AD30" s="2673"/>
      <c r="AE30" s="2673"/>
      <c r="AF30" s="2673"/>
      <c r="AG30" s="2673"/>
      <c r="AH30" s="2673"/>
      <c r="AI30" s="2673"/>
      <c r="AJ30" s="2673"/>
      <c r="AK30" s="2673"/>
      <c r="AL30" s="2673"/>
      <c r="AM30" s="2673"/>
      <c r="AN30" s="2673"/>
      <c r="AO30" s="2673"/>
      <c r="AP30" s="2673"/>
      <c r="AQ30" s="2673"/>
      <c r="AR30" s="2673"/>
      <c r="AS30" s="2673"/>
      <c r="AT30" s="2673"/>
      <c r="AU30" s="2673"/>
      <c r="AV30" s="2673"/>
      <c r="AW30" s="2673"/>
      <c r="AX30" s="2673"/>
      <c r="AY30" s="2673"/>
      <c r="AZ30" s="2673"/>
      <c r="BA30" s="2673"/>
      <c r="BB30" s="2673"/>
      <c r="BC30" s="2673"/>
      <c r="BD30" s="2673"/>
      <c r="BE30" s="2673"/>
      <c r="BF30" s="2673"/>
      <c r="BG30" s="2673"/>
      <c r="BH30" s="2673"/>
      <c r="BI30" s="2673"/>
      <c r="BJ30" s="2673"/>
      <c r="BK30" s="2673"/>
      <c r="BL30" s="2673"/>
      <c r="BM30" s="2673"/>
      <c r="BN30" s="2673"/>
      <c r="BO30" s="2673"/>
      <c r="BP30" s="2673"/>
      <c r="BQ30" s="2673"/>
      <c r="BR30" s="2673"/>
      <c r="BS30" s="2673"/>
      <c r="BT30" s="2673"/>
      <c r="BU30" s="2673"/>
      <c r="BV30" s="2673"/>
      <c r="BW30" s="2673"/>
      <c r="BX30" s="2673"/>
      <c r="BY30" s="2673"/>
      <c r="BZ30" s="2673"/>
      <c r="CA30" s="2673"/>
      <c r="CB30" s="2673"/>
      <c r="CC30" s="2673"/>
      <c r="CD30" s="2673"/>
      <c r="CE30" s="2673"/>
      <c r="CF30" s="2673"/>
      <c r="CG30" s="2673"/>
      <c r="CH30" s="2673"/>
      <c r="CI30" s="2673"/>
      <c r="CJ30" s="2673"/>
      <c r="CK30" s="2673"/>
      <c r="CL30" s="2673"/>
      <c r="CM30" s="2673"/>
      <c r="CN30" s="2673"/>
      <c r="CO30" s="2673"/>
      <c r="CP30" s="2673"/>
      <c r="CQ30" s="2673"/>
      <c r="CR30" s="2673"/>
      <c r="CS30" s="2673"/>
      <c r="CT30" s="2673"/>
      <c r="CU30" s="2673"/>
      <c r="CV30" s="2673"/>
      <c r="CW30" s="2673"/>
      <c r="CX30" s="2673"/>
      <c r="CY30" s="2673"/>
      <c r="CZ30" s="2673"/>
      <c r="DA30" s="2673"/>
      <c r="DB30" s="2673"/>
      <c r="DC30" s="2673"/>
      <c r="DD30" s="2673"/>
      <c r="DE30" s="2673"/>
      <c r="DF30" s="2673"/>
      <c r="DG30" s="2673"/>
      <c r="DH30" s="2673"/>
      <c r="DI30" s="2673"/>
      <c r="DJ30" s="2673"/>
      <c r="DK30" s="2673"/>
      <c r="DL30" s="2673"/>
      <c r="DM30" s="2673"/>
      <c r="DN30" s="2673"/>
      <c r="DO30" s="2673"/>
      <c r="DP30" s="2673"/>
      <c r="DQ30" s="2673"/>
      <c r="DR30" s="2673"/>
      <c r="DS30" s="2673"/>
      <c r="DT30" s="2673"/>
      <c r="DU30" s="2673"/>
      <c r="DV30" s="2673"/>
      <c r="DW30" s="2673"/>
      <c r="DX30" s="2673"/>
      <c r="DY30" s="2673"/>
      <c r="DZ30" s="2673"/>
      <c r="EA30" s="2673"/>
      <c r="EB30" s="2673"/>
      <c r="EC30" s="2673"/>
      <c r="ED30" s="2673"/>
      <c r="EE30" s="2673"/>
      <c r="EF30" s="2673"/>
      <c r="EG30" s="2673"/>
      <c r="EH30" s="2673"/>
      <c r="EI30" s="2673"/>
      <c r="EJ30" s="2673"/>
      <c r="EK30" s="2673"/>
      <c r="EL30" s="2673"/>
      <c r="EM30" s="2673"/>
      <c r="EN30" s="2673"/>
      <c r="EO30" s="2673"/>
      <c r="EP30" s="2673"/>
      <c r="EQ30" s="2673"/>
      <c r="ER30" s="2673"/>
      <c r="ES30" s="2673"/>
      <c r="ET30" s="2673"/>
      <c r="EU30" s="2673"/>
      <c r="EV30" s="2673"/>
      <c r="EW30" s="2673"/>
      <c r="EX30" s="2673"/>
      <c r="EY30" s="2673"/>
      <c r="EZ30" s="2673"/>
      <c r="FA30" s="2673"/>
      <c r="FB30" s="2673"/>
      <c r="FC30" s="2673"/>
      <c r="FD30" s="2673"/>
      <c r="FE30" s="2673"/>
      <c r="FF30" s="2673"/>
      <c r="FG30" s="2673"/>
      <c r="FH30" s="2673"/>
      <c r="FI30" s="2673"/>
      <c r="FJ30" s="2673"/>
      <c r="FK30" s="2673"/>
      <c r="FL30" s="2673"/>
      <c r="FM30" s="2673"/>
      <c r="FN30" s="2673"/>
      <c r="FO30" s="2673"/>
      <c r="FP30" s="2673"/>
      <c r="FQ30" s="2673"/>
      <c r="FR30" s="2673"/>
      <c r="FS30" s="2673"/>
      <c r="FT30" s="2673"/>
      <c r="FU30" s="2673"/>
      <c r="FV30" s="2673"/>
      <c r="FW30" s="2673"/>
      <c r="FX30" s="2673"/>
      <c r="FY30" s="2673"/>
      <c r="FZ30" s="2673"/>
      <c r="GA30" s="2673"/>
      <c r="GB30" s="2673"/>
      <c r="GC30" s="2673"/>
      <c r="GD30" s="2673"/>
      <c r="GE30" s="2673"/>
      <c r="GF30" s="2673"/>
      <c r="GG30" s="2673"/>
      <c r="GH30" s="2673"/>
      <c r="GI30" s="2673"/>
      <c r="GJ30" s="2673"/>
      <c r="GK30" s="2673"/>
      <c r="GL30" s="2673"/>
    </row>
    <row r="31" spans="1:194">
      <c r="A31" s="2673"/>
      <c r="B31" s="2673"/>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3"/>
      <c r="AK31" s="2673"/>
      <c r="AL31" s="2673"/>
      <c r="AM31" s="2673"/>
      <c r="AN31" s="2673"/>
      <c r="AO31" s="2673"/>
      <c r="AP31" s="2673"/>
      <c r="AQ31" s="2673"/>
      <c r="AR31" s="2673"/>
      <c r="AS31" s="2673"/>
      <c r="AT31" s="2673"/>
      <c r="AU31" s="2673"/>
      <c r="AV31" s="2673"/>
      <c r="AW31" s="2673"/>
      <c r="AX31" s="2673"/>
      <c r="AY31" s="2673"/>
      <c r="AZ31" s="2673"/>
      <c r="BA31" s="2673"/>
      <c r="BB31" s="2673"/>
      <c r="BC31" s="2673"/>
      <c r="BD31" s="2673"/>
      <c r="BE31" s="2673"/>
      <c r="BF31" s="2673"/>
      <c r="BG31" s="2673"/>
      <c r="BH31" s="2673"/>
      <c r="BI31" s="2673"/>
      <c r="BJ31" s="2673"/>
      <c r="BK31" s="2673"/>
      <c r="BL31" s="2673"/>
      <c r="BM31" s="2673"/>
      <c r="BN31" s="2673"/>
      <c r="BO31" s="2673"/>
      <c r="BP31" s="2673"/>
      <c r="BQ31" s="2673"/>
      <c r="BR31" s="2673"/>
      <c r="BS31" s="2673"/>
      <c r="BT31" s="2673"/>
      <c r="BU31" s="2673"/>
      <c r="BV31" s="2673"/>
      <c r="BW31" s="2673"/>
      <c r="BX31" s="2673"/>
      <c r="BY31" s="2673"/>
      <c r="BZ31" s="2673"/>
      <c r="CA31" s="2673"/>
      <c r="CB31" s="2673"/>
      <c r="CC31" s="2673"/>
      <c r="CD31" s="2673"/>
      <c r="CE31" s="2673"/>
      <c r="CF31" s="2673"/>
      <c r="CG31" s="2673"/>
      <c r="CH31" s="2673"/>
      <c r="CI31" s="2673"/>
      <c r="CJ31" s="2673"/>
      <c r="CK31" s="2673"/>
      <c r="CL31" s="2673"/>
      <c r="CM31" s="2673"/>
      <c r="CN31" s="2673"/>
      <c r="CO31" s="2673"/>
      <c r="CP31" s="2673"/>
      <c r="CQ31" s="2673"/>
      <c r="CR31" s="2673"/>
      <c r="CS31" s="2673"/>
      <c r="CT31" s="2673"/>
      <c r="CU31" s="2673"/>
      <c r="CV31" s="2673"/>
      <c r="CW31" s="2673"/>
      <c r="CX31" s="2673"/>
      <c r="CY31" s="2673"/>
      <c r="CZ31" s="2673"/>
      <c r="DA31" s="2673"/>
      <c r="DB31" s="2673"/>
      <c r="DC31" s="2673"/>
      <c r="DD31" s="2673"/>
      <c r="DE31" s="2673"/>
      <c r="DF31" s="2673"/>
      <c r="DG31" s="2673"/>
      <c r="DH31" s="2673"/>
      <c r="DI31" s="2673"/>
      <c r="DJ31" s="2673"/>
      <c r="DK31" s="2673"/>
      <c r="DL31" s="2673"/>
      <c r="DM31" s="2673"/>
      <c r="DN31" s="2673"/>
      <c r="DO31" s="2673"/>
      <c r="DP31" s="2673"/>
      <c r="DQ31" s="2673"/>
      <c r="DR31" s="2673"/>
      <c r="DS31" s="2673"/>
      <c r="DT31" s="2673"/>
      <c r="DU31" s="2673"/>
      <c r="DV31" s="2673"/>
      <c r="DW31" s="2673"/>
      <c r="DX31" s="2673"/>
      <c r="DY31" s="2673"/>
      <c r="DZ31" s="2673"/>
      <c r="EA31" s="2673"/>
      <c r="EB31" s="2673"/>
      <c r="EC31" s="2673"/>
      <c r="ED31" s="2673"/>
      <c r="EE31" s="2673"/>
      <c r="EF31" s="2673"/>
      <c r="EG31" s="2673"/>
      <c r="EH31" s="2673"/>
      <c r="EI31" s="2673"/>
      <c r="EJ31" s="2673"/>
      <c r="EK31" s="2673"/>
      <c r="EL31" s="2673"/>
      <c r="EM31" s="2673"/>
      <c r="EN31" s="2673"/>
      <c r="EO31" s="2673"/>
      <c r="EP31" s="2673"/>
      <c r="EQ31" s="2673"/>
      <c r="ER31" s="2673"/>
      <c r="ES31" s="2673"/>
      <c r="ET31" s="2673"/>
      <c r="EU31" s="2673"/>
      <c r="EV31" s="2673"/>
      <c r="EW31" s="2673"/>
      <c r="EX31" s="2673"/>
      <c r="EY31" s="2673"/>
      <c r="EZ31" s="2673"/>
      <c r="FA31" s="2673"/>
      <c r="FB31" s="2673"/>
      <c r="FC31" s="2673"/>
      <c r="FD31" s="2673"/>
      <c r="FE31" s="2673"/>
      <c r="FF31" s="2673"/>
      <c r="FG31" s="2673"/>
      <c r="FH31" s="2673"/>
      <c r="FI31" s="2673"/>
      <c r="FJ31" s="2673"/>
      <c r="FK31" s="2673"/>
      <c r="FL31" s="2673"/>
      <c r="FM31" s="2673"/>
      <c r="FN31" s="2673"/>
      <c r="FO31" s="2673"/>
      <c r="FP31" s="2673"/>
      <c r="FQ31" s="2673"/>
      <c r="FR31" s="2673"/>
      <c r="FS31" s="2673"/>
      <c r="FT31" s="2673"/>
      <c r="FU31" s="2673"/>
      <c r="FV31" s="2673"/>
      <c r="FW31" s="2673"/>
      <c r="FX31" s="2673"/>
      <c r="FY31" s="2673"/>
      <c r="FZ31" s="2673"/>
      <c r="GA31" s="2673"/>
      <c r="GB31" s="2673"/>
      <c r="GC31" s="2673"/>
      <c r="GD31" s="2673"/>
      <c r="GE31" s="2673"/>
      <c r="GF31" s="2673"/>
      <c r="GG31" s="2673"/>
      <c r="GH31" s="2673"/>
      <c r="GI31" s="2673"/>
      <c r="GJ31" s="2673"/>
      <c r="GK31" s="2673"/>
      <c r="GL31" s="2673"/>
    </row>
    <row r="32" spans="1:194">
      <c r="A32" s="2673"/>
      <c r="B32" s="2673"/>
      <c r="C32" s="2673"/>
      <c r="D32" s="2673"/>
      <c r="E32" s="2673"/>
      <c r="F32" s="2673"/>
      <c r="G32" s="2673"/>
      <c r="H32" s="2673"/>
      <c r="I32" s="2673"/>
      <c r="J32" s="2673"/>
      <c r="K32" s="2673"/>
      <c r="L32" s="2673"/>
      <c r="M32" s="2673"/>
      <c r="N32" s="2673"/>
      <c r="O32" s="2673"/>
      <c r="P32" s="2673"/>
      <c r="Q32" s="2673"/>
      <c r="S32" s="2673"/>
      <c r="T32" s="2673"/>
      <c r="U32" s="2673"/>
      <c r="V32" s="2673"/>
      <c r="W32" s="2673"/>
      <c r="X32" s="2673"/>
      <c r="Y32" s="2673"/>
      <c r="Z32" s="2673"/>
      <c r="AA32" s="2673"/>
      <c r="AB32" s="2673"/>
      <c r="AC32" s="2673"/>
      <c r="AD32" s="2673"/>
      <c r="AE32" s="2673"/>
      <c r="AF32" s="2673"/>
      <c r="AG32" s="2673"/>
      <c r="AH32" s="2673"/>
      <c r="AI32" s="2673"/>
      <c r="AJ32" s="2673"/>
      <c r="AK32" s="2673"/>
      <c r="AL32" s="2673"/>
      <c r="AM32" s="2673"/>
      <c r="AN32" s="2673"/>
      <c r="AO32" s="2673"/>
      <c r="AP32" s="2673"/>
      <c r="AQ32" s="2673"/>
      <c r="AR32" s="2673"/>
      <c r="AS32" s="2673"/>
      <c r="AT32" s="2673"/>
      <c r="AU32" s="2673"/>
      <c r="AV32" s="2673"/>
      <c r="AW32" s="2673"/>
      <c r="AX32" s="2673"/>
      <c r="AY32" s="2673"/>
      <c r="AZ32" s="2673"/>
      <c r="BA32" s="2673"/>
      <c r="BB32" s="2673"/>
      <c r="BC32" s="2673"/>
      <c r="BD32" s="2673"/>
      <c r="BE32" s="2673"/>
      <c r="BF32" s="2673"/>
      <c r="BG32" s="2673"/>
      <c r="BH32" s="2673"/>
      <c r="BI32" s="2673"/>
      <c r="BJ32" s="2673"/>
      <c r="BK32" s="2673"/>
      <c r="BL32" s="2673"/>
      <c r="BM32" s="2673"/>
      <c r="BN32" s="2673"/>
      <c r="BO32" s="2673"/>
      <c r="BP32" s="2673"/>
      <c r="BQ32" s="2673"/>
      <c r="BR32" s="2673"/>
      <c r="BS32" s="2673"/>
      <c r="BT32" s="2673"/>
      <c r="BU32" s="2673"/>
      <c r="BV32" s="2673"/>
      <c r="BW32" s="2673"/>
      <c r="BX32" s="2673"/>
      <c r="BY32" s="2673"/>
      <c r="BZ32" s="2673"/>
      <c r="CA32" s="2673"/>
      <c r="CB32" s="2673"/>
      <c r="CC32" s="2673"/>
      <c r="CD32" s="2673"/>
      <c r="CE32" s="2673"/>
      <c r="CF32" s="2673"/>
      <c r="CG32" s="2673"/>
      <c r="CH32" s="2673"/>
      <c r="CI32" s="2673"/>
      <c r="CJ32" s="2673"/>
      <c r="CK32" s="2673"/>
      <c r="CL32" s="2673"/>
      <c r="CM32" s="2673"/>
      <c r="CN32" s="2673"/>
      <c r="CO32" s="2673"/>
      <c r="CP32" s="2673"/>
      <c r="CQ32" s="2673"/>
      <c r="CR32" s="2673"/>
      <c r="CS32" s="2673"/>
      <c r="CT32" s="2673"/>
      <c r="CU32" s="2673"/>
      <c r="CV32" s="2673"/>
      <c r="CW32" s="2673"/>
      <c r="CX32" s="2673"/>
      <c r="CY32" s="2673"/>
      <c r="CZ32" s="2673"/>
      <c r="DA32" s="2673"/>
      <c r="DB32" s="2673"/>
      <c r="DC32" s="2673"/>
      <c r="DD32" s="2673"/>
      <c r="DE32" s="2673"/>
      <c r="DF32" s="2673"/>
      <c r="DG32" s="2673"/>
      <c r="DH32" s="2673"/>
      <c r="DI32" s="2673"/>
      <c r="DJ32" s="2673"/>
      <c r="DK32" s="2673"/>
      <c r="DL32" s="2673"/>
      <c r="DM32" s="2673"/>
      <c r="DN32" s="2673"/>
      <c r="DO32" s="2673"/>
      <c r="DP32" s="2673"/>
      <c r="DQ32" s="2673"/>
      <c r="DR32" s="2673"/>
      <c r="DS32" s="2673"/>
      <c r="DT32" s="2673"/>
      <c r="DU32" s="2673"/>
      <c r="DV32" s="2673"/>
      <c r="DW32" s="2673"/>
      <c r="DX32" s="2673"/>
      <c r="DY32" s="2673"/>
      <c r="DZ32" s="2673"/>
      <c r="EA32" s="2673"/>
      <c r="EB32" s="2673"/>
      <c r="EC32" s="2673"/>
      <c r="ED32" s="2673"/>
      <c r="EE32" s="2673"/>
      <c r="EF32" s="2673"/>
      <c r="EG32" s="2673"/>
      <c r="EH32" s="2673"/>
      <c r="EI32" s="2673"/>
      <c r="EJ32" s="2673"/>
      <c r="EK32" s="2673"/>
      <c r="EL32" s="2673"/>
      <c r="EM32" s="2673"/>
      <c r="EN32" s="2673"/>
      <c r="EO32" s="2673"/>
      <c r="EP32" s="2673"/>
      <c r="EQ32" s="2673"/>
      <c r="ER32" s="2673"/>
      <c r="ES32" s="2673"/>
      <c r="ET32" s="2673"/>
      <c r="EU32" s="2673"/>
      <c r="EV32" s="2673"/>
      <c r="EW32" s="2673"/>
      <c r="EX32" s="2673"/>
      <c r="EY32" s="2673"/>
      <c r="EZ32" s="2673"/>
      <c r="FA32" s="2673"/>
      <c r="FB32" s="2673"/>
      <c r="FC32" s="2673"/>
      <c r="FD32" s="2673"/>
      <c r="FE32" s="2673"/>
      <c r="FF32" s="2673"/>
      <c r="FG32" s="2673"/>
      <c r="FH32" s="2673"/>
      <c r="FI32" s="2673"/>
      <c r="FJ32" s="2673"/>
      <c r="FK32" s="2673"/>
      <c r="FL32" s="2673"/>
      <c r="FM32" s="2673"/>
      <c r="FN32" s="2673"/>
      <c r="FO32" s="2673"/>
      <c r="FP32" s="2673"/>
      <c r="FQ32" s="2673"/>
      <c r="FR32" s="2673"/>
      <c r="FS32" s="2673"/>
      <c r="FT32" s="2673"/>
      <c r="FU32" s="2673"/>
      <c r="FV32" s="2673"/>
      <c r="FW32" s="2673"/>
      <c r="FX32" s="2673"/>
      <c r="FY32" s="2673"/>
      <c r="FZ32" s="2673"/>
      <c r="GA32" s="2673"/>
      <c r="GB32" s="2673"/>
      <c r="GC32" s="2673"/>
      <c r="GD32" s="2673"/>
      <c r="GE32" s="2673"/>
      <c r="GF32" s="2673"/>
      <c r="GG32" s="2673"/>
      <c r="GH32" s="2673"/>
      <c r="GI32" s="2673"/>
      <c r="GJ32" s="2673"/>
      <c r="GK32" s="2673"/>
      <c r="GL32" s="2673"/>
    </row>
    <row r="33" spans="1:196">
      <c r="A33" s="2673"/>
      <c r="B33" s="2673"/>
      <c r="C33" s="2673"/>
      <c r="D33" s="2673"/>
      <c r="E33" s="2673"/>
      <c r="F33" s="2673"/>
      <c r="G33" s="2673"/>
      <c r="H33" s="2673"/>
      <c r="I33" s="2673"/>
      <c r="J33" s="2673"/>
      <c r="K33" s="2673"/>
      <c r="L33" s="2673"/>
      <c r="M33" s="2673"/>
      <c r="N33" s="2673"/>
      <c r="O33" s="2673"/>
      <c r="P33" s="2673"/>
      <c r="Q33" s="2673"/>
      <c r="S33" s="2673"/>
      <c r="T33" s="2673"/>
      <c r="U33" s="2673"/>
      <c r="V33" s="2673"/>
      <c r="W33" s="2673"/>
      <c r="X33" s="2673"/>
      <c r="Y33" s="2673"/>
      <c r="Z33" s="2673"/>
      <c r="AA33" s="2673"/>
      <c r="AB33" s="2673"/>
      <c r="AC33" s="2673"/>
      <c r="AD33" s="2673"/>
      <c r="AE33" s="2673"/>
      <c r="AF33" s="2673"/>
      <c r="AG33" s="2673"/>
      <c r="AH33" s="2673"/>
      <c r="AI33" s="2673"/>
      <c r="AJ33" s="2673"/>
      <c r="AK33" s="2673"/>
      <c r="AL33" s="2673"/>
      <c r="AM33" s="2673"/>
      <c r="AN33" s="2673"/>
      <c r="AO33" s="2673"/>
      <c r="AP33" s="2673"/>
      <c r="AQ33" s="2673"/>
      <c r="AR33" s="2673"/>
      <c r="AS33" s="2673"/>
      <c r="AT33" s="2673"/>
      <c r="AU33" s="2673"/>
      <c r="AV33" s="2673"/>
      <c r="AW33" s="2673"/>
      <c r="AX33" s="2673"/>
      <c r="AY33" s="2673"/>
      <c r="AZ33" s="2673"/>
      <c r="BA33" s="2673"/>
      <c r="BB33" s="2673"/>
      <c r="BC33" s="2673"/>
      <c r="BD33" s="2673"/>
      <c r="BE33" s="2673"/>
      <c r="BF33" s="2673"/>
      <c r="BG33" s="2673"/>
      <c r="BH33" s="2673"/>
      <c r="BI33" s="2673"/>
      <c r="BJ33" s="2673"/>
      <c r="BK33" s="2673"/>
      <c r="BL33" s="2673"/>
      <c r="BM33" s="2673"/>
      <c r="BN33" s="2673"/>
      <c r="BO33" s="2673"/>
      <c r="BP33" s="2673"/>
      <c r="BQ33" s="2673"/>
      <c r="BR33" s="2673"/>
      <c r="BS33" s="2673"/>
      <c r="BT33" s="2673"/>
      <c r="BU33" s="2673"/>
      <c r="BV33" s="2673"/>
      <c r="BW33" s="2673"/>
      <c r="BX33" s="2673"/>
      <c r="BY33" s="2673"/>
      <c r="BZ33" s="2673"/>
      <c r="CA33" s="2673"/>
      <c r="CB33" s="2673"/>
      <c r="CC33" s="2673"/>
      <c r="CD33" s="2673"/>
      <c r="CE33" s="2673"/>
      <c r="CF33" s="2673"/>
      <c r="CG33" s="2673"/>
      <c r="CH33" s="2673"/>
      <c r="CI33" s="2673"/>
      <c r="CJ33" s="2673"/>
      <c r="CK33" s="2673"/>
      <c r="CL33" s="2673"/>
      <c r="CM33" s="2673"/>
      <c r="CN33" s="2673"/>
      <c r="CO33" s="2673"/>
      <c r="CP33" s="2673"/>
      <c r="CQ33" s="2673"/>
      <c r="CR33" s="2673"/>
      <c r="CS33" s="2673"/>
      <c r="CT33" s="2673"/>
      <c r="CU33" s="2673"/>
      <c r="CV33" s="2673"/>
      <c r="CW33" s="2673"/>
      <c r="CX33" s="2673"/>
      <c r="CY33" s="2673"/>
      <c r="CZ33" s="2673"/>
      <c r="DA33" s="2673"/>
      <c r="DB33" s="2673"/>
      <c r="DC33" s="2673"/>
      <c r="DD33" s="2673"/>
      <c r="DE33" s="2673"/>
      <c r="DF33" s="2673"/>
      <c r="DG33" s="2673"/>
      <c r="DH33" s="2673"/>
      <c r="DI33" s="2673"/>
      <c r="DJ33" s="2673"/>
      <c r="DK33" s="2673"/>
      <c r="DL33" s="2673"/>
      <c r="DM33" s="2673"/>
      <c r="DN33" s="2673"/>
      <c r="DO33" s="2673"/>
      <c r="DP33" s="2673"/>
      <c r="DQ33" s="2673"/>
      <c r="DR33" s="2673"/>
      <c r="DS33" s="2673"/>
      <c r="DT33" s="2673"/>
      <c r="DU33" s="2673"/>
      <c r="DV33" s="2673"/>
      <c r="DW33" s="2673"/>
      <c r="DX33" s="2673"/>
      <c r="DY33" s="2673"/>
      <c r="DZ33" s="2673"/>
      <c r="EA33" s="2673"/>
      <c r="EB33" s="2673"/>
      <c r="EC33" s="2673"/>
      <c r="ED33" s="2673"/>
      <c r="EE33" s="2673"/>
      <c r="EF33" s="2673"/>
      <c r="EG33" s="2673"/>
      <c r="EH33" s="2673"/>
      <c r="EI33" s="2673"/>
      <c r="EJ33" s="2673"/>
      <c r="EK33" s="2673"/>
      <c r="EL33" s="2673"/>
      <c r="EM33" s="2673"/>
      <c r="EN33" s="2673"/>
      <c r="EO33" s="2673"/>
      <c r="EP33" s="2673"/>
      <c r="EQ33" s="2673"/>
      <c r="ER33" s="2673"/>
      <c r="ES33" s="2673"/>
      <c r="ET33" s="2673"/>
      <c r="EU33" s="2673"/>
      <c r="EV33" s="2673"/>
      <c r="EW33" s="2673"/>
      <c r="EX33" s="2673"/>
      <c r="EY33" s="2673"/>
      <c r="EZ33" s="2673"/>
      <c r="FA33" s="2673"/>
      <c r="FB33" s="2673"/>
      <c r="FC33" s="2673"/>
      <c r="FD33" s="2673"/>
      <c r="FE33" s="2673"/>
      <c r="FF33" s="2673"/>
      <c r="FG33" s="2673"/>
      <c r="FH33" s="2673"/>
      <c r="FI33" s="2673"/>
      <c r="FJ33" s="2673"/>
      <c r="FK33" s="2673"/>
      <c r="FL33" s="2673"/>
      <c r="FM33" s="2673"/>
      <c r="FN33" s="2673"/>
      <c r="FO33" s="2673"/>
      <c r="FP33" s="2673"/>
      <c r="FQ33" s="2673"/>
      <c r="FR33" s="2673"/>
      <c r="FS33" s="2673"/>
      <c r="FT33" s="2673"/>
      <c r="FU33" s="2673"/>
      <c r="FV33" s="2673"/>
      <c r="FW33" s="2673"/>
      <c r="FX33" s="2673"/>
      <c r="FY33" s="2673"/>
      <c r="FZ33" s="2673"/>
      <c r="GA33" s="2673"/>
      <c r="GB33" s="2673"/>
      <c r="GC33" s="2673"/>
      <c r="GD33" s="2673"/>
      <c r="GE33" s="2673"/>
      <c r="GF33" s="2673"/>
      <c r="GG33" s="2673"/>
      <c r="GH33" s="2673"/>
      <c r="GI33" s="2673"/>
      <c r="GJ33" s="2673"/>
      <c r="GK33" s="2673"/>
      <c r="GL33" s="2673"/>
    </row>
    <row r="34" spans="1:196" s="2672" customFormat="1">
      <c r="GM34" s="2673"/>
      <c r="GN34" s="2673"/>
    </row>
    <row r="35" spans="1:196" s="2672" customFormat="1">
      <c r="GM35" s="2673"/>
      <c r="GN35" s="2673"/>
    </row>
    <row r="36" spans="1:196" s="2672" customFormat="1">
      <c r="GM36" s="2673"/>
      <c r="GN36" s="2673"/>
    </row>
    <row r="37" spans="1:196" s="2672" customFormat="1">
      <c r="GM37" s="2673"/>
      <c r="GN37" s="2673"/>
    </row>
    <row r="38" spans="1:196" s="2672" customFormat="1">
      <c r="GM38" s="2673"/>
      <c r="GN38" s="2673"/>
    </row>
  </sheetData>
  <mergeCells count="16">
    <mergeCell ref="A19:B19"/>
    <mergeCell ref="A21:B21"/>
    <mergeCell ref="A7:A9"/>
    <mergeCell ref="B7:B9"/>
    <mergeCell ref="K7:R7"/>
    <mergeCell ref="G11:G12"/>
    <mergeCell ref="C7:J7"/>
    <mergeCell ref="A10:B10"/>
    <mergeCell ref="C11:C12"/>
    <mergeCell ref="A15:B15"/>
    <mergeCell ref="S7:S9"/>
    <mergeCell ref="T7:T9"/>
    <mergeCell ref="C8:F8"/>
    <mergeCell ref="O8:R8"/>
    <mergeCell ref="K8:N8"/>
    <mergeCell ref="G8:J8"/>
  </mergeCells>
  <pageMargins left="0.31496062992125984" right="0.19685039370078741" top="0.74803149606299213" bottom="0.74803149606299213" header="0.31496062992125984" footer="0.31496062992125984"/>
  <pageSetup paperSize="9" scale="95" orientation="landscape" verticalDpi="4294967294"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U90"/>
  <sheetViews>
    <sheetView zoomScaleNormal="100" workbookViewId="0">
      <pane ySplit="7" topLeftCell="A8" activePane="bottomLeft" state="frozen"/>
      <selection pane="bottomLeft" activeCell="N10" sqref="N10"/>
    </sheetView>
  </sheetViews>
  <sheetFormatPr defaultColWidth="9.140625" defaultRowHeight="12.75"/>
  <cols>
    <col min="1" max="1" width="7" style="72" bestFit="1" customWidth="1"/>
    <col min="2" max="2" width="33.42578125" style="72" customWidth="1"/>
    <col min="3" max="3" width="12" style="72" customWidth="1"/>
    <col min="4" max="4" width="9.85546875" style="72" customWidth="1"/>
    <col min="5" max="5" width="8.7109375" style="2829" bestFit="1" customWidth="1"/>
    <col min="6" max="6" width="13.85546875" style="2830" bestFit="1" customWidth="1"/>
    <col min="7" max="7" width="8.7109375" style="72" bestFit="1" customWidth="1"/>
    <col min="8" max="8" width="13.85546875" style="72" bestFit="1" customWidth="1"/>
    <col min="9" max="9" width="16.5703125" style="2279" customWidth="1"/>
    <col min="10" max="10" width="17.28515625" style="2821" customWidth="1"/>
    <col min="11" max="11" width="12.28515625" style="2279" customWidth="1"/>
    <col min="12" max="16384" width="9.140625" style="2279"/>
  </cols>
  <sheetData>
    <row r="1" spans="1:11" s="2781" customFormat="1">
      <c r="A1" s="73"/>
      <c r="B1" s="74" t="s">
        <v>0</v>
      </c>
      <c r="C1" s="2700" t="s">
        <v>7689</v>
      </c>
      <c r="D1" s="2700"/>
      <c r="E1" s="2778"/>
      <c r="F1" s="2779"/>
      <c r="G1" s="2780"/>
      <c r="H1" s="2780"/>
      <c r="J1" s="2782"/>
    </row>
    <row r="2" spans="1:11" s="2781" customFormat="1">
      <c r="A2" s="73"/>
      <c r="B2" s="74" t="s">
        <v>2</v>
      </c>
      <c r="C2" s="2700">
        <v>8664161</v>
      </c>
      <c r="D2" s="2700"/>
      <c r="E2" s="2783"/>
      <c r="F2" s="2779"/>
      <c r="G2" s="2784"/>
      <c r="H2" s="2784"/>
      <c r="J2" s="2782"/>
    </row>
    <row r="3" spans="1:11" s="2781" customFormat="1" ht="15.75" customHeight="1">
      <c r="A3" s="73"/>
      <c r="B3" s="74" t="s">
        <v>9688</v>
      </c>
      <c r="C3" s="2703" t="s">
        <v>9689</v>
      </c>
      <c r="D3" s="2703"/>
      <c r="E3" s="2785"/>
      <c r="F3" s="2786"/>
      <c r="G3" s="2787"/>
      <c r="H3" s="2787"/>
      <c r="J3" s="2782"/>
    </row>
    <row r="4" spans="1:11" s="2781" customFormat="1">
      <c r="A4" s="2788"/>
      <c r="B4" s="2788"/>
      <c r="C4" s="2788"/>
      <c r="D4" s="2788"/>
      <c r="E4" s="2789"/>
      <c r="F4" s="2790"/>
      <c r="G4" s="2791"/>
      <c r="H4" s="2791"/>
      <c r="J4" s="2782"/>
    </row>
    <row r="5" spans="1:11" s="2781" customFormat="1" ht="15" customHeight="1">
      <c r="A5" s="3669" t="s">
        <v>306</v>
      </c>
      <c r="B5" s="3672" t="s">
        <v>277</v>
      </c>
      <c r="C5" s="3672" t="s">
        <v>9690</v>
      </c>
      <c r="D5" s="3672" t="s">
        <v>9691</v>
      </c>
      <c r="E5" s="3673" t="s">
        <v>190</v>
      </c>
      <c r="F5" s="3674"/>
      <c r="G5" s="3673" t="s">
        <v>191</v>
      </c>
      <c r="H5" s="3674"/>
      <c r="J5" s="2782"/>
    </row>
    <row r="6" spans="1:11" s="2270" customFormat="1" ht="24" customHeight="1">
      <c r="A6" s="3670"/>
      <c r="B6" s="3672"/>
      <c r="C6" s="3672"/>
      <c r="D6" s="3672"/>
      <c r="E6" s="3675"/>
      <c r="F6" s="3676"/>
      <c r="G6" s="3675"/>
      <c r="H6" s="3676"/>
      <c r="J6" s="2792"/>
    </row>
    <row r="7" spans="1:11" s="2270" customFormat="1" ht="22.5">
      <c r="A7" s="3671"/>
      <c r="B7" s="3672"/>
      <c r="C7" s="3672"/>
      <c r="D7" s="3672"/>
      <c r="E7" s="2793" t="s">
        <v>9692</v>
      </c>
      <c r="F7" s="2794" t="s">
        <v>9693</v>
      </c>
      <c r="G7" s="2793" t="s">
        <v>9692</v>
      </c>
      <c r="H7" s="2794" t="s">
        <v>9693</v>
      </c>
      <c r="J7" s="2795"/>
    </row>
    <row r="8" spans="1:11" s="2270" customFormat="1" ht="51" customHeight="1">
      <c r="A8" s="3666" t="s">
        <v>9694</v>
      </c>
      <c r="B8" s="3667"/>
      <c r="C8" s="3667"/>
      <c r="D8" s="3667"/>
      <c r="E8" s="3667"/>
      <c r="F8" s="3667"/>
      <c r="G8" s="3667"/>
      <c r="H8" s="3668"/>
      <c r="J8" s="2795"/>
    </row>
    <row r="9" spans="1:11" s="2270" customFormat="1">
      <c r="A9" s="2266">
        <v>2305401</v>
      </c>
      <c r="B9" s="2267" t="s">
        <v>9695</v>
      </c>
      <c r="C9" s="2266" t="s">
        <v>9696</v>
      </c>
      <c r="D9" s="2268">
        <v>5889.37</v>
      </c>
      <c r="E9" s="2796">
        <v>0</v>
      </c>
      <c r="F9" s="2797">
        <v>0</v>
      </c>
      <c r="G9" s="2796">
        <v>0</v>
      </c>
      <c r="H9" s="2798">
        <f t="shared" ref="H9:H16" si="0">D9*G9</f>
        <v>0</v>
      </c>
      <c r="I9" s="2795"/>
      <c r="J9" s="2271"/>
      <c r="K9" s="2272"/>
    </row>
    <row r="10" spans="1:11" s="2270" customFormat="1">
      <c r="A10" s="2266">
        <v>2305601</v>
      </c>
      <c r="B10" s="2267" t="s">
        <v>9697</v>
      </c>
      <c r="C10" s="2266" t="s">
        <v>9696</v>
      </c>
      <c r="D10" s="2268">
        <v>5889.37</v>
      </c>
      <c r="E10" s="2796">
        <v>496</v>
      </c>
      <c r="F10" s="2797">
        <f t="shared" ref="F10:F16" si="1">D10*E10</f>
        <v>2921127.52</v>
      </c>
      <c r="G10" s="2796">
        <v>1609</v>
      </c>
      <c r="H10" s="2798">
        <f t="shared" si="0"/>
        <v>9475996.3300000001</v>
      </c>
      <c r="I10" s="2795"/>
      <c r="J10" s="2271"/>
      <c r="K10" s="2272"/>
    </row>
    <row r="11" spans="1:11" s="2270" customFormat="1">
      <c r="A11" s="2266">
        <v>2305101</v>
      </c>
      <c r="B11" s="2267" t="s">
        <v>9698</v>
      </c>
      <c r="C11" s="2266" t="s">
        <v>9696</v>
      </c>
      <c r="D11" s="2268">
        <v>3121.37</v>
      </c>
      <c r="E11" s="2796">
        <v>17713</v>
      </c>
      <c r="F11" s="2797">
        <f t="shared" si="1"/>
        <v>55288826.809999995</v>
      </c>
      <c r="G11" s="2796">
        <v>20400</v>
      </c>
      <c r="H11" s="2798">
        <f t="shared" si="0"/>
        <v>63675948</v>
      </c>
      <c r="I11" s="2795"/>
      <c r="J11" s="2271"/>
      <c r="K11" s="2272"/>
    </row>
    <row r="12" spans="1:11" s="2270" customFormat="1">
      <c r="A12" s="2266">
        <v>2305201</v>
      </c>
      <c r="B12" s="2267" t="s">
        <v>9699</v>
      </c>
      <c r="C12" s="2266" t="s">
        <v>9696</v>
      </c>
      <c r="D12" s="2268">
        <v>3710.3</v>
      </c>
      <c r="E12" s="2796">
        <v>5792</v>
      </c>
      <c r="F12" s="2797">
        <f t="shared" si="1"/>
        <v>21490057.600000001</v>
      </c>
      <c r="G12" s="2796">
        <v>9200</v>
      </c>
      <c r="H12" s="2798">
        <f t="shared" si="0"/>
        <v>34134760</v>
      </c>
      <c r="I12" s="2795"/>
      <c r="J12" s="2271"/>
      <c r="K12" s="2272"/>
    </row>
    <row r="13" spans="1:11" s="2270" customFormat="1">
      <c r="A13" s="2266">
        <v>2305203</v>
      </c>
      <c r="B13" s="2267" t="s">
        <v>9700</v>
      </c>
      <c r="C13" s="2266" t="s">
        <v>9696</v>
      </c>
      <c r="D13" s="2268">
        <v>1177.8699999999999</v>
      </c>
      <c r="E13" s="2796">
        <v>49</v>
      </c>
      <c r="F13" s="2797">
        <f t="shared" si="1"/>
        <v>57715.63</v>
      </c>
      <c r="G13" s="2796">
        <v>410</v>
      </c>
      <c r="H13" s="2798">
        <f t="shared" si="0"/>
        <v>482926.69999999995</v>
      </c>
      <c r="I13" s="2795"/>
      <c r="J13" s="2271"/>
      <c r="K13" s="2272"/>
    </row>
    <row r="14" spans="1:11" s="2270" customFormat="1">
      <c r="A14" s="2266">
        <v>2305901</v>
      </c>
      <c r="B14" s="2267" t="s">
        <v>9701</v>
      </c>
      <c r="C14" s="2266" t="s">
        <v>9696</v>
      </c>
      <c r="D14" s="2268">
        <v>1177.8699999999999</v>
      </c>
      <c r="E14" s="2796">
        <v>0</v>
      </c>
      <c r="F14" s="2797">
        <f t="shared" si="1"/>
        <v>0</v>
      </c>
      <c r="G14" s="2796">
        <v>0</v>
      </c>
      <c r="H14" s="2798">
        <f t="shared" si="0"/>
        <v>0</v>
      </c>
      <c r="I14" s="2795"/>
      <c r="J14" s="2271"/>
      <c r="K14" s="2272"/>
    </row>
    <row r="15" spans="1:11" s="2270" customFormat="1">
      <c r="A15" s="2266">
        <v>2305602</v>
      </c>
      <c r="B15" s="2267" t="s">
        <v>9702</v>
      </c>
      <c r="C15" s="2266" t="s">
        <v>9696</v>
      </c>
      <c r="D15" s="2268">
        <v>7067.24</v>
      </c>
      <c r="E15" s="2796">
        <v>13864</v>
      </c>
      <c r="F15" s="2797">
        <f t="shared" si="1"/>
        <v>97980215.359999999</v>
      </c>
      <c r="G15" s="2796">
        <v>16510</v>
      </c>
      <c r="H15" s="2798">
        <f t="shared" si="0"/>
        <v>116680132.39999999</v>
      </c>
      <c r="I15" s="2795"/>
      <c r="J15" s="2271"/>
      <c r="K15" s="2272"/>
    </row>
    <row r="16" spans="1:11" s="2270" customFormat="1">
      <c r="A16" s="2266">
        <v>2305202</v>
      </c>
      <c r="B16" s="2267" t="s">
        <v>9703</v>
      </c>
      <c r="C16" s="2266" t="s">
        <v>9696</v>
      </c>
      <c r="D16" s="2268">
        <v>2179.0700000000002</v>
      </c>
      <c r="E16" s="2796">
        <v>3517</v>
      </c>
      <c r="F16" s="2797">
        <f t="shared" si="1"/>
        <v>7663789.1900000004</v>
      </c>
      <c r="G16" s="2796">
        <v>5300</v>
      </c>
      <c r="H16" s="2798">
        <f t="shared" si="0"/>
        <v>11549071</v>
      </c>
      <c r="J16" s="2271"/>
      <c r="K16" s="2272"/>
    </row>
    <row r="17" spans="1:11" s="2270" customFormat="1">
      <c r="A17" s="2266"/>
      <c r="B17" s="2267"/>
      <c r="C17" s="2266"/>
      <c r="D17" s="2268"/>
      <c r="E17" s="2253"/>
      <c r="F17" s="2269">
        <f>SUM(F9:F16)</f>
        <v>185401732.11000001</v>
      </c>
      <c r="G17" s="2254"/>
      <c r="H17" s="2254">
        <f t="shared" ref="H17" si="2">SUM(H9:H16)</f>
        <v>235998834.43000001</v>
      </c>
      <c r="J17" s="2271"/>
      <c r="K17" s="2272"/>
    </row>
    <row r="18" spans="1:11" s="2270" customFormat="1" ht="39" customHeight="1">
      <c r="A18" s="3666" t="s">
        <v>9704</v>
      </c>
      <c r="B18" s="3667"/>
      <c r="C18" s="3667"/>
      <c r="D18" s="3667"/>
      <c r="E18" s="3667"/>
      <c r="F18" s="3667"/>
      <c r="G18" s="3667"/>
      <c r="H18" s="3668"/>
      <c r="I18" s="76"/>
    </row>
    <row r="19" spans="1:11" s="2801" customFormat="1">
      <c r="A19" s="2266">
        <v>540100</v>
      </c>
      <c r="B19" s="2799" t="s">
        <v>9695</v>
      </c>
      <c r="C19" s="2266" t="s">
        <v>9705</v>
      </c>
      <c r="D19" s="2268">
        <v>11.2</v>
      </c>
      <c r="E19" s="2796"/>
      <c r="F19" s="2797">
        <f t="shared" ref="F19:F25" si="3">D19*E19</f>
        <v>0</v>
      </c>
      <c r="G19" s="2800"/>
      <c r="H19" s="2798">
        <v>0</v>
      </c>
      <c r="I19" s="76"/>
    </row>
    <row r="20" spans="1:11" s="2801" customFormat="1">
      <c r="A20" s="2266">
        <v>540101</v>
      </c>
      <c r="B20" s="2799" t="s">
        <v>9706</v>
      </c>
      <c r="C20" s="2266" t="s">
        <v>9705</v>
      </c>
      <c r="D20" s="2268">
        <v>13.72</v>
      </c>
      <c r="E20" s="2796"/>
      <c r="F20" s="2797">
        <f t="shared" si="3"/>
        <v>0</v>
      </c>
      <c r="G20" s="2800"/>
      <c r="H20" s="2798">
        <v>0</v>
      </c>
      <c r="I20" s="76"/>
    </row>
    <row r="21" spans="1:11" s="2801" customFormat="1">
      <c r="A21" s="2266">
        <v>540102</v>
      </c>
      <c r="B21" s="2799" t="s">
        <v>9707</v>
      </c>
      <c r="C21" s="2266" t="s">
        <v>9705</v>
      </c>
      <c r="D21" s="2268">
        <v>17.190000000000001</v>
      </c>
      <c r="E21" s="2796"/>
      <c r="F21" s="2797">
        <f t="shared" si="3"/>
        <v>0</v>
      </c>
      <c r="G21" s="2800"/>
      <c r="H21" s="2798">
        <v>0</v>
      </c>
      <c r="I21" s="76"/>
    </row>
    <row r="22" spans="1:11" s="2801" customFormat="1">
      <c r="A22" s="2266">
        <v>540103</v>
      </c>
      <c r="B22" s="2799" t="s">
        <v>9708</v>
      </c>
      <c r="C22" s="2266" t="s">
        <v>9705</v>
      </c>
      <c r="D22" s="2268">
        <v>14.17</v>
      </c>
      <c r="E22" s="2796"/>
      <c r="F22" s="2797">
        <f t="shared" si="3"/>
        <v>0</v>
      </c>
      <c r="G22" s="2800"/>
      <c r="H22" s="2798">
        <v>0</v>
      </c>
      <c r="I22" s="76"/>
    </row>
    <row r="23" spans="1:11" s="2801" customFormat="1">
      <c r="A23" s="2266">
        <v>540104</v>
      </c>
      <c r="B23" s="2799" t="s">
        <v>9709</v>
      </c>
      <c r="C23" s="2266" t="s">
        <v>9705</v>
      </c>
      <c r="D23" s="2268">
        <v>11.46</v>
      </c>
      <c r="E23" s="2796"/>
      <c r="F23" s="2797">
        <f t="shared" si="3"/>
        <v>0</v>
      </c>
      <c r="G23" s="2800"/>
      <c r="H23" s="2798">
        <v>0</v>
      </c>
      <c r="I23" s="76"/>
    </row>
    <row r="24" spans="1:11" s="2801" customFormat="1" ht="22.5">
      <c r="A24" s="2266">
        <v>540105</v>
      </c>
      <c r="B24" s="2799" t="s">
        <v>9710</v>
      </c>
      <c r="C24" s="2266" t="s">
        <v>9705</v>
      </c>
      <c r="D24" s="2268">
        <v>12.08</v>
      </c>
      <c r="E24" s="2796"/>
      <c r="F24" s="2797">
        <f t="shared" si="3"/>
        <v>0</v>
      </c>
      <c r="G24" s="2800"/>
      <c r="H24" s="2798">
        <v>0</v>
      </c>
      <c r="I24" s="76"/>
    </row>
    <row r="25" spans="1:11" s="2801" customFormat="1">
      <c r="A25" s="2266">
        <v>560100</v>
      </c>
      <c r="B25" s="2799" t="s">
        <v>9711</v>
      </c>
      <c r="C25" s="2266" t="s">
        <v>9705</v>
      </c>
      <c r="D25" s="2268">
        <v>11.2</v>
      </c>
      <c r="E25" s="2796"/>
      <c r="F25" s="2797">
        <f t="shared" si="3"/>
        <v>0</v>
      </c>
      <c r="G25" s="2800"/>
      <c r="H25" s="2798">
        <v>0</v>
      </c>
      <c r="I25" s="76"/>
    </row>
    <row r="26" spans="1:11" s="2801" customFormat="1" ht="22.5">
      <c r="A26" s="2266">
        <v>560101</v>
      </c>
      <c r="B26" s="2799" t="s">
        <v>9712</v>
      </c>
      <c r="C26" s="2266" t="s">
        <v>9705</v>
      </c>
      <c r="D26" s="2268" t="s">
        <v>9713</v>
      </c>
      <c r="E26" s="2796"/>
      <c r="F26" s="2797">
        <v>0</v>
      </c>
      <c r="G26" s="2800"/>
      <c r="H26" s="2798">
        <v>0</v>
      </c>
      <c r="I26" s="76"/>
    </row>
    <row r="27" spans="1:11" s="2801" customFormat="1">
      <c r="A27" s="2266">
        <v>560200</v>
      </c>
      <c r="B27" s="2799" t="s">
        <v>9714</v>
      </c>
      <c r="C27" s="2266" t="s">
        <v>9705</v>
      </c>
      <c r="D27" s="2268">
        <v>17.27</v>
      </c>
      <c r="E27" s="2796"/>
      <c r="F27" s="2797">
        <f>D27*E27</f>
        <v>0</v>
      </c>
      <c r="G27" s="2800"/>
      <c r="H27" s="2798">
        <v>0</v>
      </c>
      <c r="I27" s="76"/>
    </row>
    <row r="28" spans="1:11" s="2801" customFormat="1">
      <c r="A28" s="2266">
        <v>560800</v>
      </c>
      <c r="B28" s="2799" t="s">
        <v>9715</v>
      </c>
      <c r="C28" s="2266" t="s">
        <v>9705</v>
      </c>
      <c r="D28" s="2268">
        <v>18.78</v>
      </c>
      <c r="E28" s="2796"/>
      <c r="F28" s="2797">
        <f>D28*E28</f>
        <v>0</v>
      </c>
      <c r="G28" s="2800"/>
      <c r="H28" s="2798">
        <v>0</v>
      </c>
      <c r="I28" s="76"/>
    </row>
    <row r="29" spans="1:11" s="2801" customFormat="1" ht="22.5">
      <c r="A29" s="2266">
        <v>560300</v>
      </c>
      <c r="B29" s="2799" t="s">
        <v>9716</v>
      </c>
      <c r="C29" s="2266" t="s">
        <v>9705</v>
      </c>
      <c r="D29" s="2268">
        <v>12.08</v>
      </c>
      <c r="E29" s="2796"/>
      <c r="F29" s="2797">
        <f>D29*E29</f>
        <v>0</v>
      </c>
      <c r="G29" s="2800"/>
      <c r="H29" s="2798">
        <v>0</v>
      </c>
      <c r="I29" s="76"/>
    </row>
    <row r="30" spans="1:11" s="2801" customFormat="1">
      <c r="A30" s="2266">
        <v>560102</v>
      </c>
      <c r="B30" s="2799" t="s">
        <v>9717</v>
      </c>
      <c r="C30" s="2266" t="s">
        <v>9705</v>
      </c>
      <c r="D30" s="2268">
        <v>19.89</v>
      </c>
      <c r="E30" s="2796">
        <v>11</v>
      </c>
      <c r="F30" s="2797">
        <f>D30*E30</f>
        <v>218.79000000000002</v>
      </c>
      <c r="G30" s="2800">
        <v>11</v>
      </c>
      <c r="H30" s="2798">
        <v>218.79</v>
      </c>
      <c r="I30" s="76"/>
    </row>
    <row r="31" spans="1:11" s="2801" customFormat="1" ht="22.5">
      <c r="A31" s="2266">
        <v>560301</v>
      </c>
      <c r="B31" s="2799" t="s">
        <v>9718</v>
      </c>
      <c r="C31" s="2266" t="s">
        <v>9705</v>
      </c>
      <c r="D31" s="2268">
        <v>13.31</v>
      </c>
      <c r="E31" s="2796"/>
      <c r="F31" s="2797">
        <f>D31*E31</f>
        <v>0</v>
      </c>
      <c r="G31" s="2800"/>
      <c r="H31" s="2798">
        <v>0</v>
      </c>
      <c r="I31" s="76"/>
    </row>
    <row r="32" spans="1:11" s="2801" customFormat="1" ht="22.5">
      <c r="A32" s="2266">
        <v>510110</v>
      </c>
      <c r="B32" s="2799" t="s">
        <v>9719</v>
      </c>
      <c r="C32" s="2266" t="s">
        <v>9720</v>
      </c>
      <c r="D32" s="2268" t="s">
        <v>9721</v>
      </c>
      <c r="E32" s="2796"/>
      <c r="F32" s="2797">
        <v>0</v>
      </c>
      <c r="G32" s="2800"/>
      <c r="H32" s="2798">
        <v>0</v>
      </c>
      <c r="I32" s="76"/>
    </row>
    <row r="33" spans="1:10" s="2801" customFormat="1" ht="22.5">
      <c r="A33" s="2266">
        <v>510200</v>
      </c>
      <c r="B33" s="2799" t="s">
        <v>9722</v>
      </c>
      <c r="C33" s="2266" t="s">
        <v>9705</v>
      </c>
      <c r="D33" s="2268" t="s">
        <v>9723</v>
      </c>
      <c r="E33" s="2796"/>
      <c r="F33" s="2797">
        <v>0</v>
      </c>
      <c r="G33" s="2800"/>
      <c r="H33" s="2798">
        <v>0</v>
      </c>
      <c r="I33" s="76"/>
    </row>
    <row r="34" spans="1:10" s="2801" customFormat="1" ht="22.5">
      <c r="A34" s="2266">
        <v>510299</v>
      </c>
      <c r="B34" s="2799" t="s">
        <v>9724</v>
      </c>
      <c r="C34" s="2266" t="s">
        <v>9705</v>
      </c>
      <c r="D34" s="2268" t="s">
        <v>9725</v>
      </c>
      <c r="E34" s="2796"/>
      <c r="F34" s="2797">
        <v>0</v>
      </c>
      <c r="G34" s="2800"/>
      <c r="H34" s="2798">
        <v>0</v>
      </c>
      <c r="I34" s="76"/>
    </row>
    <row r="35" spans="1:10" s="2801" customFormat="1" ht="22.5">
      <c r="A35" s="2266">
        <v>510500</v>
      </c>
      <c r="B35" s="2799" t="s">
        <v>9726</v>
      </c>
      <c r="C35" s="2266" t="s">
        <v>9720</v>
      </c>
      <c r="D35" s="2268" t="s">
        <v>9727</v>
      </c>
      <c r="E35" s="2796">
        <v>546</v>
      </c>
      <c r="F35" s="2797">
        <v>1131477.95359629</v>
      </c>
      <c r="G35" s="2800">
        <v>546</v>
      </c>
      <c r="H35" s="2798">
        <v>1131477.95359629</v>
      </c>
      <c r="I35" s="76"/>
    </row>
    <row r="36" spans="1:10" s="2801" customFormat="1">
      <c r="A36" s="2266">
        <v>520100</v>
      </c>
      <c r="B36" s="2799" t="s">
        <v>9728</v>
      </c>
      <c r="C36" s="2266" t="s">
        <v>9705</v>
      </c>
      <c r="D36" s="2268">
        <v>10.66</v>
      </c>
      <c r="E36" s="2796"/>
      <c r="F36" s="2797">
        <f>D36*E36</f>
        <v>0</v>
      </c>
      <c r="G36" s="2800"/>
      <c r="H36" s="2798">
        <v>0</v>
      </c>
      <c r="I36" s="76"/>
    </row>
    <row r="37" spans="1:10" s="2801" customFormat="1" ht="22.5">
      <c r="A37" s="2266">
        <v>520101</v>
      </c>
      <c r="B37" s="2799" t="s">
        <v>9729</v>
      </c>
      <c r="C37" s="2266" t="s">
        <v>9705</v>
      </c>
      <c r="D37" s="2268">
        <v>20.02</v>
      </c>
      <c r="E37" s="2796">
        <v>308</v>
      </c>
      <c r="F37" s="2797">
        <f>D37*E37</f>
        <v>6166.16</v>
      </c>
      <c r="G37" s="2800">
        <v>323</v>
      </c>
      <c r="H37" s="2798">
        <f>G37*D37</f>
        <v>6466.46</v>
      </c>
      <c r="I37" s="76"/>
    </row>
    <row r="38" spans="1:10" s="2801" customFormat="1" ht="22.5">
      <c r="A38" s="2266">
        <v>520102</v>
      </c>
      <c r="B38" s="2799" t="s">
        <v>9730</v>
      </c>
      <c r="C38" s="2266" t="s">
        <v>9705</v>
      </c>
      <c r="D38" s="2268">
        <v>17.690000000000001</v>
      </c>
      <c r="E38" s="2796"/>
      <c r="F38" s="2797">
        <f>D38*E38</f>
        <v>0</v>
      </c>
      <c r="G38" s="2800"/>
      <c r="H38" s="2798">
        <v>0</v>
      </c>
      <c r="I38" s="76"/>
    </row>
    <row r="39" spans="1:10" s="2801" customFormat="1">
      <c r="A39" s="2266">
        <v>521000</v>
      </c>
      <c r="B39" s="2799" t="s">
        <v>9703</v>
      </c>
      <c r="C39" s="2266" t="s">
        <v>9720</v>
      </c>
      <c r="D39" s="2802">
        <v>2950.57</v>
      </c>
      <c r="E39" s="2796"/>
      <c r="F39" s="2797">
        <f>D39*E39</f>
        <v>0</v>
      </c>
      <c r="G39" s="2800"/>
      <c r="H39" s="2798">
        <v>0</v>
      </c>
      <c r="I39" s="76"/>
    </row>
    <row r="40" spans="1:10" s="2801" customFormat="1">
      <c r="A40" s="2266">
        <v>510000</v>
      </c>
      <c r="B40" s="2799" t="s">
        <v>9731</v>
      </c>
      <c r="C40" s="2266" t="s">
        <v>9720</v>
      </c>
      <c r="D40" s="2802">
        <v>7928.48</v>
      </c>
      <c r="E40" s="2796"/>
      <c r="F40" s="2797">
        <f>D40*E40</f>
        <v>0</v>
      </c>
      <c r="G40" s="2800"/>
      <c r="H40" s="2798">
        <v>0</v>
      </c>
      <c r="I40" s="76"/>
    </row>
    <row r="41" spans="1:10" s="2801" customFormat="1" ht="22.5">
      <c r="A41" s="2266">
        <v>570100</v>
      </c>
      <c r="B41" s="2799" t="s">
        <v>9732</v>
      </c>
      <c r="C41" s="2266" t="s">
        <v>9720</v>
      </c>
      <c r="D41" s="2268" t="s">
        <v>9733</v>
      </c>
      <c r="E41" s="2796"/>
      <c r="F41" s="2797">
        <v>0</v>
      </c>
      <c r="G41" s="2800"/>
      <c r="H41" s="2798">
        <v>0</v>
      </c>
      <c r="I41" s="76"/>
    </row>
    <row r="42" spans="1:10" s="2801" customFormat="1">
      <c r="A42" s="2266">
        <v>580100</v>
      </c>
      <c r="B42" s="2799" t="s">
        <v>9734</v>
      </c>
      <c r="C42" s="2266" t="s">
        <v>9705</v>
      </c>
      <c r="D42" s="2268">
        <v>13.31</v>
      </c>
      <c r="E42" s="2796"/>
      <c r="F42" s="2797">
        <f>D42*E42</f>
        <v>0</v>
      </c>
      <c r="G42" s="2800"/>
      <c r="H42" s="2798">
        <v>0</v>
      </c>
      <c r="I42" s="76"/>
    </row>
    <row r="43" spans="1:10" s="2801" customFormat="1">
      <c r="A43" s="2266">
        <v>580101</v>
      </c>
      <c r="B43" s="2799" t="s">
        <v>9735</v>
      </c>
      <c r="C43" s="2266" t="s">
        <v>9705</v>
      </c>
      <c r="D43" s="2268">
        <v>10.23</v>
      </c>
      <c r="E43" s="2796"/>
      <c r="F43" s="2797">
        <f>D43*E43</f>
        <v>0</v>
      </c>
      <c r="G43" s="2800"/>
      <c r="H43" s="2798">
        <v>0</v>
      </c>
      <c r="I43" s="76"/>
    </row>
    <row r="44" spans="1:10" s="2801" customFormat="1">
      <c r="A44" s="2266">
        <v>580102</v>
      </c>
      <c r="B44" s="2799" t="s">
        <v>9736</v>
      </c>
      <c r="C44" s="2266" t="s">
        <v>9705</v>
      </c>
      <c r="D44" s="2268">
        <v>12.99</v>
      </c>
      <c r="E44" s="2796"/>
      <c r="F44" s="2797">
        <f>D44*E44</f>
        <v>0</v>
      </c>
      <c r="G44" s="2800"/>
      <c r="H44" s="2798">
        <v>0</v>
      </c>
      <c r="I44" s="76"/>
    </row>
    <row r="45" spans="1:10" s="2801" customFormat="1" ht="22.5">
      <c r="A45" s="2266">
        <v>590100</v>
      </c>
      <c r="B45" s="2799" t="s">
        <v>9737</v>
      </c>
      <c r="C45" s="2266" t="s">
        <v>9705</v>
      </c>
      <c r="D45" s="2268">
        <v>26.6</v>
      </c>
      <c r="E45" s="2796"/>
      <c r="F45" s="2797">
        <f>D45*E45</f>
        <v>0</v>
      </c>
      <c r="G45" s="2800"/>
      <c r="H45" s="2798">
        <v>0</v>
      </c>
      <c r="I45" s="2803"/>
    </row>
    <row r="46" spans="1:10" s="2276" customFormat="1">
      <c r="A46" s="2255"/>
      <c r="B46" s="2256"/>
      <c r="C46" s="2255"/>
      <c r="D46" s="2257"/>
      <c r="E46" s="2273"/>
      <c r="F46" s="2274">
        <f>SUM(F19:F45)</f>
        <v>1137862.9035962899</v>
      </c>
      <c r="G46" s="2275"/>
      <c r="H46" s="2275">
        <f t="shared" ref="H46" si="4">SUM(H19:H45)</f>
        <v>1138163.20359629</v>
      </c>
      <c r="I46" s="72"/>
    </row>
    <row r="47" spans="1:10" ht="40.5" customHeight="1">
      <c r="A47" s="3666" t="s">
        <v>9738</v>
      </c>
      <c r="B47" s="3667"/>
      <c r="C47" s="3667"/>
      <c r="D47" s="3667"/>
      <c r="E47" s="3667"/>
      <c r="F47" s="3667"/>
      <c r="G47" s="3667"/>
      <c r="H47" s="3668"/>
      <c r="I47" s="72"/>
      <c r="J47" s="2279"/>
    </row>
    <row r="48" spans="1:10">
      <c r="A48" s="2266">
        <v>590101</v>
      </c>
      <c r="B48" s="2799" t="s">
        <v>9695</v>
      </c>
      <c r="C48" s="2266" t="s">
        <v>9705</v>
      </c>
      <c r="D48" s="2268">
        <v>6.38</v>
      </c>
      <c r="E48" s="2804"/>
      <c r="F48" s="2805"/>
      <c r="G48" s="2806"/>
      <c r="H48" s="2806"/>
      <c r="I48" s="72"/>
      <c r="J48" s="2279"/>
    </row>
    <row r="49" spans="1:10">
      <c r="A49" s="2266">
        <v>590102</v>
      </c>
      <c r="B49" s="2799" t="s">
        <v>9706</v>
      </c>
      <c r="C49" s="2266" t="s">
        <v>9705</v>
      </c>
      <c r="D49" s="2268">
        <v>7.82</v>
      </c>
      <c r="E49" s="2804"/>
      <c r="F49" s="2805"/>
      <c r="G49" s="2806"/>
      <c r="H49" s="2806"/>
      <c r="I49" s="72"/>
      <c r="J49" s="2279"/>
    </row>
    <row r="50" spans="1:10">
      <c r="A50" s="2266">
        <v>590103</v>
      </c>
      <c r="B50" s="2799" t="s">
        <v>9707</v>
      </c>
      <c r="C50" s="2266" t="s">
        <v>9705</v>
      </c>
      <c r="D50" s="2268">
        <v>9.8000000000000007</v>
      </c>
      <c r="E50" s="2804"/>
      <c r="F50" s="2805"/>
      <c r="G50" s="2806"/>
      <c r="H50" s="2806"/>
      <c r="I50" s="72"/>
      <c r="J50" s="2279"/>
    </row>
    <row r="51" spans="1:10">
      <c r="A51" s="2266">
        <v>590104</v>
      </c>
      <c r="B51" s="2799" t="s">
        <v>9708</v>
      </c>
      <c r="C51" s="2266" t="s">
        <v>9705</v>
      </c>
      <c r="D51" s="2268">
        <v>8.08</v>
      </c>
      <c r="E51" s="2804"/>
      <c r="F51" s="2807"/>
      <c r="G51" s="2806"/>
      <c r="H51" s="2806"/>
      <c r="I51" s="72"/>
      <c r="J51" s="2279"/>
    </row>
    <row r="52" spans="1:10">
      <c r="A52" s="2266">
        <v>590105</v>
      </c>
      <c r="B52" s="2799" t="s">
        <v>9709</v>
      </c>
      <c r="C52" s="2266" t="s">
        <v>9705</v>
      </c>
      <c r="D52" s="2268">
        <v>6.53</v>
      </c>
      <c r="E52" s="2804"/>
      <c r="F52" s="2807"/>
      <c r="G52" s="2806"/>
      <c r="H52" s="2806"/>
      <c r="I52" s="72"/>
      <c r="J52" s="2279"/>
    </row>
    <row r="53" spans="1:10" ht="22.5">
      <c r="A53" s="2266">
        <v>590106</v>
      </c>
      <c r="B53" s="2799" t="s">
        <v>9710</v>
      </c>
      <c r="C53" s="2266" t="s">
        <v>9705</v>
      </c>
      <c r="D53" s="2268">
        <v>6.88</v>
      </c>
      <c r="E53" s="2804"/>
      <c r="F53" s="2807"/>
      <c r="G53" s="2806"/>
      <c r="H53" s="2806"/>
      <c r="I53" s="72"/>
      <c r="J53" s="2279"/>
    </row>
    <row r="54" spans="1:10">
      <c r="A54" s="2266">
        <v>590107</v>
      </c>
      <c r="B54" s="2799" t="s">
        <v>9711</v>
      </c>
      <c r="C54" s="2266" t="s">
        <v>9705</v>
      </c>
      <c r="D54" s="2268">
        <v>6.38</v>
      </c>
      <c r="E54" s="2804"/>
      <c r="F54" s="2805"/>
      <c r="G54" s="2806"/>
      <c r="H54" s="2806"/>
      <c r="I54" s="72"/>
      <c r="J54" s="2279"/>
    </row>
    <row r="55" spans="1:10" ht="22.5">
      <c r="A55" s="2266">
        <v>590108</v>
      </c>
      <c r="B55" s="2799" t="s">
        <v>9712</v>
      </c>
      <c r="C55" s="2266" t="s">
        <v>9705</v>
      </c>
      <c r="D55" s="2268" t="s">
        <v>9739</v>
      </c>
      <c r="E55" s="2804"/>
      <c r="F55" s="2805"/>
      <c r="G55" s="2806"/>
      <c r="H55" s="2806"/>
      <c r="I55" s="72"/>
      <c r="J55" s="2279"/>
    </row>
    <row r="56" spans="1:10">
      <c r="A56" s="2266">
        <v>590109</v>
      </c>
      <c r="B56" s="2799" t="s">
        <v>9714</v>
      </c>
      <c r="C56" s="2266" t="s">
        <v>9705</v>
      </c>
      <c r="D56" s="2268">
        <v>9.84</v>
      </c>
      <c r="E56" s="2804"/>
      <c r="F56" s="2805"/>
      <c r="G56" s="2806"/>
      <c r="H56" s="2806"/>
      <c r="I56" s="72"/>
      <c r="J56" s="2279"/>
    </row>
    <row r="57" spans="1:10">
      <c r="A57" s="2266">
        <v>590110</v>
      </c>
      <c r="B57" s="2799" t="s">
        <v>9715</v>
      </c>
      <c r="C57" s="2266" t="s">
        <v>9705</v>
      </c>
      <c r="D57" s="2268">
        <v>10.7</v>
      </c>
      <c r="E57" s="2804"/>
      <c r="F57" s="2805"/>
      <c r="G57" s="2806"/>
      <c r="H57" s="2806"/>
      <c r="I57" s="72"/>
      <c r="J57" s="2279"/>
    </row>
    <row r="58" spans="1:10" ht="22.5">
      <c r="A58" s="2266">
        <v>590111</v>
      </c>
      <c r="B58" s="2799" t="s">
        <v>9716</v>
      </c>
      <c r="C58" s="2266" t="s">
        <v>9705</v>
      </c>
      <c r="D58" s="2268">
        <v>6.88</v>
      </c>
      <c r="E58" s="2804"/>
      <c r="F58" s="2805"/>
      <c r="G58" s="2806"/>
      <c r="H58" s="2806"/>
      <c r="I58" s="72"/>
      <c r="J58" s="2279"/>
    </row>
    <row r="59" spans="1:10">
      <c r="A59" s="2266">
        <v>590112</v>
      </c>
      <c r="B59" s="2799" t="s">
        <v>9717</v>
      </c>
      <c r="C59" s="2266" t="s">
        <v>9705</v>
      </c>
      <c r="D59" s="2268">
        <v>11.34</v>
      </c>
      <c r="E59" s="2804"/>
      <c r="F59" s="2805"/>
      <c r="G59" s="2806"/>
      <c r="H59" s="2806"/>
      <c r="I59" s="72"/>
      <c r="J59" s="2279"/>
    </row>
    <row r="60" spans="1:10" ht="22.5">
      <c r="A60" s="2266">
        <v>590113</v>
      </c>
      <c r="B60" s="2799" t="s">
        <v>9718</v>
      </c>
      <c r="C60" s="2266" t="s">
        <v>9705</v>
      </c>
      <c r="D60" s="2268">
        <v>7.59</v>
      </c>
      <c r="E60" s="2804"/>
      <c r="F60" s="2805"/>
      <c r="G60" s="2806"/>
      <c r="H60" s="2806"/>
      <c r="I60" s="72"/>
      <c r="J60" s="2279"/>
    </row>
    <row r="61" spans="1:10" ht="22.5">
      <c r="A61" s="2266">
        <v>590114</v>
      </c>
      <c r="B61" s="2799" t="s">
        <v>9719</v>
      </c>
      <c r="C61" s="2266" t="s">
        <v>9720</v>
      </c>
      <c r="D61" s="2268" t="s">
        <v>9740</v>
      </c>
      <c r="E61" s="2804"/>
      <c r="F61" s="2805"/>
      <c r="G61" s="2806"/>
      <c r="H61" s="2806"/>
      <c r="I61" s="72"/>
      <c r="J61" s="2279"/>
    </row>
    <row r="62" spans="1:10" ht="22.5">
      <c r="A62" s="2266">
        <v>590115</v>
      </c>
      <c r="B62" s="2799" t="s">
        <v>9722</v>
      </c>
      <c r="C62" s="2266" t="s">
        <v>9705</v>
      </c>
      <c r="D62" s="2268" t="s">
        <v>9741</v>
      </c>
      <c r="E62" s="2804"/>
      <c r="F62" s="2805"/>
      <c r="G62" s="2806"/>
      <c r="H62" s="2806"/>
      <c r="I62" s="72"/>
      <c r="J62" s="2279"/>
    </row>
    <row r="63" spans="1:10" ht="22.5">
      <c r="A63" s="2266">
        <v>590116</v>
      </c>
      <c r="B63" s="2799" t="s">
        <v>9724</v>
      </c>
      <c r="C63" s="2266" t="s">
        <v>9705</v>
      </c>
      <c r="D63" s="2268" t="s">
        <v>9742</v>
      </c>
      <c r="E63" s="2804"/>
      <c r="F63" s="2805"/>
      <c r="G63" s="2806"/>
      <c r="H63" s="2806"/>
      <c r="I63" s="72"/>
      <c r="J63" s="2279"/>
    </row>
    <row r="64" spans="1:10" ht="22.5">
      <c r="A64" s="2266">
        <v>590117</v>
      </c>
      <c r="B64" s="2799" t="s">
        <v>9726</v>
      </c>
      <c r="C64" s="2266" t="s">
        <v>9720</v>
      </c>
      <c r="D64" s="2268" t="s">
        <v>9743</v>
      </c>
      <c r="E64" s="2804"/>
      <c r="F64" s="2805"/>
      <c r="G64" s="2806"/>
      <c r="H64" s="2806"/>
      <c r="I64" s="72"/>
      <c r="J64" s="2279"/>
    </row>
    <row r="65" spans="1:11">
      <c r="A65" s="2266">
        <v>590118</v>
      </c>
      <c r="B65" s="2799" t="s">
        <v>9728</v>
      </c>
      <c r="C65" s="2266" t="s">
        <v>9705</v>
      </c>
      <c r="D65" s="2268">
        <v>6.07</v>
      </c>
      <c r="E65" s="2804"/>
      <c r="F65" s="2805"/>
      <c r="G65" s="2806"/>
      <c r="H65" s="2806"/>
      <c r="I65" s="72"/>
      <c r="J65" s="2279"/>
    </row>
    <row r="66" spans="1:11" ht="22.5">
      <c r="A66" s="2266">
        <v>590119</v>
      </c>
      <c r="B66" s="2799" t="s">
        <v>9729</v>
      </c>
      <c r="C66" s="2266" t="s">
        <v>9705</v>
      </c>
      <c r="D66" s="2268">
        <v>11.41</v>
      </c>
      <c r="E66" s="2804"/>
      <c r="F66" s="2805"/>
      <c r="G66" s="2806"/>
      <c r="H66" s="2806"/>
      <c r="I66" s="72"/>
      <c r="J66" s="2279"/>
    </row>
    <row r="67" spans="1:11" ht="22.5">
      <c r="A67" s="2266">
        <v>590120</v>
      </c>
      <c r="B67" s="2799" t="s">
        <v>9730</v>
      </c>
      <c r="C67" s="2266" t="s">
        <v>9705</v>
      </c>
      <c r="D67" s="2268">
        <v>10.08</v>
      </c>
      <c r="E67" s="2804"/>
      <c r="F67" s="2805"/>
      <c r="G67" s="2806"/>
      <c r="H67" s="2806"/>
      <c r="I67" s="72"/>
      <c r="J67" s="2279"/>
    </row>
    <row r="68" spans="1:11">
      <c r="A68" s="2266">
        <v>590121</v>
      </c>
      <c r="B68" s="2799" t="s">
        <v>9703</v>
      </c>
      <c r="C68" s="2266" t="s">
        <v>9720</v>
      </c>
      <c r="D68" s="2268">
        <v>1681.83</v>
      </c>
      <c r="E68" s="2804"/>
      <c r="F68" s="2805"/>
      <c r="G68" s="2806"/>
      <c r="H68" s="2806"/>
      <c r="I68" s="72"/>
      <c r="J68" s="2279"/>
    </row>
    <row r="69" spans="1:11">
      <c r="A69" s="2266">
        <v>590122</v>
      </c>
      <c r="B69" s="2799" t="s">
        <v>9731</v>
      </c>
      <c r="C69" s="2266" t="s">
        <v>9720</v>
      </c>
      <c r="D69" s="2268">
        <v>4519.2299999999996</v>
      </c>
      <c r="E69" s="2804"/>
      <c r="F69" s="2805"/>
      <c r="G69" s="2806"/>
      <c r="H69" s="2806"/>
      <c r="I69" s="72"/>
      <c r="J69" s="2279"/>
    </row>
    <row r="70" spans="1:11" ht="22.5">
      <c r="A70" s="2266">
        <v>590123</v>
      </c>
      <c r="B70" s="2799" t="s">
        <v>9732</v>
      </c>
      <c r="C70" s="2266" t="s">
        <v>9720</v>
      </c>
      <c r="D70" s="2268" t="s">
        <v>9744</v>
      </c>
      <c r="E70" s="2804"/>
      <c r="F70" s="2805"/>
      <c r="G70" s="2806"/>
      <c r="H70" s="2806"/>
      <c r="I70" s="72"/>
      <c r="J70" s="2279"/>
    </row>
    <row r="71" spans="1:11">
      <c r="A71" s="2266">
        <v>590124</v>
      </c>
      <c r="B71" s="2799" t="s">
        <v>9734</v>
      </c>
      <c r="C71" s="2266" t="s">
        <v>9705</v>
      </c>
      <c r="D71" s="2268">
        <v>7.59</v>
      </c>
      <c r="E71" s="2804"/>
      <c r="F71" s="2805"/>
      <c r="G71" s="2806"/>
      <c r="H71" s="2806"/>
      <c r="I71" s="72"/>
      <c r="J71" s="2279"/>
    </row>
    <row r="72" spans="1:11">
      <c r="A72" s="2266">
        <v>590125</v>
      </c>
      <c r="B72" s="2799" t="s">
        <v>9735</v>
      </c>
      <c r="C72" s="2266" t="s">
        <v>9705</v>
      </c>
      <c r="D72" s="2268">
        <v>5.83</v>
      </c>
      <c r="E72" s="2804"/>
      <c r="F72" s="2805"/>
      <c r="G72" s="2806"/>
      <c r="H72" s="2806"/>
      <c r="I72" s="72"/>
      <c r="J72" s="2279"/>
    </row>
    <row r="73" spans="1:11">
      <c r="A73" s="2266">
        <v>590126</v>
      </c>
      <c r="B73" s="2799" t="s">
        <v>9736</v>
      </c>
      <c r="C73" s="2266" t="s">
        <v>9705</v>
      </c>
      <c r="D73" s="2268">
        <v>7.4</v>
      </c>
      <c r="E73" s="2804"/>
      <c r="F73" s="2805"/>
      <c r="G73" s="2806"/>
      <c r="H73" s="2806"/>
      <c r="I73" s="72"/>
      <c r="J73" s="2279"/>
    </row>
    <row r="74" spans="1:11" ht="22.5">
      <c r="A74" s="2266">
        <v>590127</v>
      </c>
      <c r="B74" s="2799" t="s">
        <v>9737</v>
      </c>
      <c r="C74" s="2266" t="s">
        <v>9705</v>
      </c>
      <c r="D74" s="2268">
        <v>15.16</v>
      </c>
      <c r="E74" s="2804"/>
      <c r="F74" s="2805"/>
      <c r="G74" s="2806"/>
      <c r="H74" s="2806"/>
      <c r="I74" s="72"/>
      <c r="J74" s="2279"/>
    </row>
    <row r="75" spans="1:11" ht="22.5" customHeight="1">
      <c r="A75" s="2261"/>
      <c r="B75" s="2255" t="s">
        <v>144</v>
      </c>
      <c r="C75" s="2262"/>
      <c r="D75" s="2277"/>
      <c r="E75" s="2278"/>
      <c r="F75" s="2264">
        <f>F17+F46</f>
        <v>186539595.0135963</v>
      </c>
      <c r="G75" s="2265"/>
      <c r="H75" s="2265">
        <f>H17+H46</f>
        <v>237136997.6335963</v>
      </c>
      <c r="J75" s="2279"/>
    </row>
    <row r="76" spans="1:11" ht="22.5" customHeight="1">
      <c r="A76" s="76"/>
      <c r="B76" s="2808"/>
      <c r="C76" s="2803"/>
      <c r="D76" s="2803"/>
      <c r="E76" s="2809"/>
      <c r="F76" s="2279"/>
      <c r="G76" s="2810"/>
      <c r="H76" s="2795"/>
      <c r="I76" s="75"/>
      <c r="J76" s="2811"/>
      <c r="K76" s="72"/>
    </row>
    <row r="77" spans="1:11" s="75" customFormat="1" ht="22.5" customHeight="1">
      <c r="A77" s="2812"/>
      <c r="E77" s="2813"/>
      <c r="G77" s="2795"/>
      <c r="H77" s="2795"/>
      <c r="I77" s="2814"/>
      <c r="J77" s="2814"/>
      <c r="K77" s="2814"/>
    </row>
    <row r="78" spans="1:11" s="75" customFormat="1" ht="15">
      <c r="E78" s="2815"/>
      <c r="F78" s="2816"/>
      <c r="G78" s="2817"/>
      <c r="H78" s="2817"/>
      <c r="I78" s="72"/>
    </row>
    <row r="79" spans="1:11" ht="21.75" customHeight="1">
      <c r="E79" s="2818"/>
      <c r="F79" s="2819"/>
      <c r="G79" s="2820"/>
      <c r="H79" s="2820"/>
      <c r="I79" s="72"/>
    </row>
    <row r="80" spans="1:11">
      <c r="E80" s="2818"/>
      <c r="F80" s="2819"/>
      <c r="G80" s="2820"/>
      <c r="H80" s="2820"/>
      <c r="I80" s="72"/>
    </row>
    <row r="81" spans="1:21" s="2821" customFormat="1">
      <c r="A81" s="72"/>
      <c r="B81" s="72"/>
      <c r="C81" s="72"/>
      <c r="D81" s="72"/>
      <c r="E81" s="2818"/>
      <c r="F81" s="2822"/>
      <c r="G81" s="2823"/>
      <c r="H81" s="2823"/>
      <c r="I81" s="72"/>
      <c r="K81" s="2279"/>
      <c r="L81" s="2279"/>
      <c r="M81" s="2279"/>
      <c r="N81" s="2279"/>
      <c r="O81" s="2279"/>
      <c r="P81" s="2279"/>
      <c r="Q81" s="2279"/>
      <c r="R81" s="2279"/>
      <c r="S81" s="2279"/>
      <c r="T81" s="2279"/>
      <c r="U81" s="2279"/>
    </row>
    <row r="82" spans="1:21" s="2821" customFormat="1">
      <c r="A82" s="72"/>
      <c r="B82" s="72"/>
      <c r="C82" s="72"/>
      <c r="D82" s="72"/>
      <c r="E82" s="2824"/>
      <c r="F82" s="2825"/>
      <c r="G82" s="2820"/>
      <c r="H82" s="2820"/>
      <c r="I82" s="72"/>
      <c r="K82" s="2279"/>
      <c r="L82" s="2279"/>
      <c r="M82" s="2279"/>
      <c r="N82" s="2279"/>
      <c r="O82" s="2279"/>
      <c r="P82" s="2279"/>
      <c r="Q82" s="2279"/>
      <c r="R82" s="2279"/>
      <c r="S82" s="2279"/>
      <c r="T82" s="2279"/>
      <c r="U82" s="2279"/>
    </row>
    <row r="83" spans="1:21" s="2821" customFormat="1">
      <c r="A83" s="72"/>
      <c r="B83" s="72"/>
      <c r="C83" s="72"/>
      <c r="D83" s="72"/>
      <c r="E83" s="2824"/>
      <c r="F83" s="2826"/>
      <c r="G83" s="2827"/>
      <c r="H83" s="2827"/>
      <c r="I83" s="72"/>
      <c r="K83" s="2279"/>
      <c r="L83" s="2279"/>
      <c r="M83" s="2279"/>
      <c r="N83" s="2279"/>
      <c r="O83" s="2279"/>
      <c r="P83" s="2279"/>
      <c r="Q83" s="2279"/>
      <c r="R83" s="2279"/>
      <c r="S83" s="2279"/>
      <c r="T83" s="2279"/>
      <c r="U83" s="2279"/>
    </row>
    <row r="84" spans="1:21" s="2821" customFormat="1">
      <c r="A84" s="72"/>
      <c r="B84" s="72"/>
      <c r="C84" s="72"/>
      <c r="D84" s="72"/>
      <c r="E84" s="2824"/>
      <c r="F84" s="2823"/>
      <c r="G84" s="76"/>
      <c r="H84" s="76"/>
      <c r="I84" s="72"/>
      <c r="K84" s="2279"/>
      <c r="L84" s="2279"/>
      <c r="M84" s="2279"/>
      <c r="N84" s="2279"/>
      <c r="O84" s="2279"/>
      <c r="P84" s="2279"/>
      <c r="Q84" s="2279"/>
      <c r="R84" s="2279"/>
      <c r="S84" s="2279"/>
      <c r="T84" s="2279"/>
      <c r="U84" s="2279"/>
    </row>
    <row r="85" spans="1:21" s="2821" customFormat="1">
      <c r="A85" s="72"/>
      <c r="B85" s="72"/>
      <c r="C85" s="72"/>
      <c r="D85" s="72"/>
      <c r="E85" s="2818"/>
      <c r="F85" s="2828"/>
      <c r="G85" s="76"/>
      <c r="H85" s="76"/>
      <c r="I85" s="2279"/>
      <c r="K85" s="2279"/>
      <c r="L85" s="2279"/>
      <c r="M85" s="2279"/>
      <c r="N85" s="2279"/>
      <c r="O85" s="2279"/>
      <c r="P85" s="2279"/>
      <c r="Q85" s="2279"/>
      <c r="R85" s="2279"/>
      <c r="S85" s="2279"/>
      <c r="T85" s="2279"/>
      <c r="U85" s="2279"/>
    </row>
    <row r="88" spans="1:21" s="2821" customFormat="1">
      <c r="A88" s="72"/>
      <c r="B88" s="72"/>
      <c r="C88" s="72"/>
      <c r="D88" s="72"/>
      <c r="E88" s="2829"/>
      <c r="F88" s="2830"/>
      <c r="G88" s="72"/>
      <c r="H88" s="72"/>
      <c r="I88" s="2279"/>
      <c r="K88" s="2279"/>
      <c r="L88" s="2279"/>
      <c r="M88" s="2279"/>
      <c r="N88" s="2279"/>
      <c r="O88" s="2279"/>
      <c r="P88" s="2279"/>
      <c r="Q88" s="2279"/>
      <c r="R88" s="2279"/>
      <c r="S88" s="2279"/>
      <c r="T88" s="2279"/>
      <c r="U88" s="2279"/>
    </row>
    <row r="89" spans="1:21" s="2821" customFormat="1">
      <c r="A89" s="72"/>
      <c r="B89" s="72"/>
      <c r="C89" s="72"/>
      <c r="D89" s="2830"/>
      <c r="E89" s="2829"/>
      <c r="F89" s="2830"/>
      <c r="G89" s="72"/>
      <c r="H89" s="72"/>
      <c r="I89" s="2279"/>
      <c r="K89" s="2279"/>
      <c r="L89" s="2279"/>
      <c r="M89" s="2279"/>
      <c r="N89" s="2279"/>
      <c r="O89" s="2279"/>
      <c r="P89" s="2279"/>
      <c r="Q89" s="2279"/>
      <c r="R89" s="2279"/>
      <c r="S89" s="2279"/>
      <c r="T89" s="2279"/>
      <c r="U89" s="2279"/>
    </row>
    <row r="90" spans="1:21" s="2821" customFormat="1">
      <c r="A90" s="72"/>
      <c r="B90" s="72"/>
      <c r="C90" s="72"/>
      <c r="D90" s="72"/>
      <c r="E90" s="2829"/>
      <c r="F90" s="2831"/>
      <c r="G90" s="72"/>
      <c r="H90" s="72"/>
      <c r="I90" s="2279"/>
      <c r="K90" s="2279"/>
      <c r="L90" s="2279"/>
      <c r="M90" s="2279"/>
      <c r="N90" s="2279"/>
      <c r="O90" s="2279"/>
      <c r="P90" s="2279"/>
      <c r="Q90" s="2279"/>
      <c r="R90" s="2279"/>
      <c r="S90" s="2279"/>
      <c r="T90" s="2279"/>
      <c r="U90" s="2279"/>
    </row>
  </sheetData>
  <mergeCells count="9">
    <mergeCell ref="A8:H8"/>
    <mergeCell ref="A18:H18"/>
    <mergeCell ref="A47:H47"/>
    <mergeCell ref="A5:A7"/>
    <mergeCell ref="B5:B7"/>
    <mergeCell ref="C5:C7"/>
    <mergeCell ref="D5:D7"/>
    <mergeCell ref="E5:F6"/>
    <mergeCell ref="G5:H6"/>
  </mergeCells>
  <pageMargins left="0.31496062992125984" right="0.39370078740157483" top="0.35433070866141736" bottom="0.35433070866141736" header="0.31496062992125984" footer="0.31496062992125984"/>
  <pageSetup paperSize="9" scale="89" orientation="portrait" horizontalDpi="4294967294" verticalDpi="4294967294" r:id="rId1"/>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06"/>
  <sheetViews>
    <sheetView zoomScaleNormal="100" workbookViewId="0">
      <pane xSplit="2" ySplit="6" topLeftCell="C7" activePane="bottomRight" state="frozen"/>
      <selection pane="topRight" activeCell="C1" sqref="C1"/>
      <selection pane="bottomLeft" activeCell="A7" sqref="A7"/>
      <selection pane="bottomRight" activeCell="D20" sqref="D20"/>
    </sheetView>
  </sheetViews>
  <sheetFormatPr defaultColWidth="9" defaultRowHeight="15"/>
  <cols>
    <col min="2" max="2" width="41.7109375" customWidth="1"/>
    <col min="3" max="3" width="10.28515625" customWidth="1"/>
    <col min="4" max="4" width="6" bestFit="1" customWidth="1"/>
    <col min="5" max="5" width="9" customWidth="1"/>
    <col min="6" max="6" width="9.5703125" customWidth="1"/>
    <col min="7" max="7" width="9.42578125" customWidth="1"/>
    <col min="8" max="9" width="9" customWidth="1"/>
    <col min="10" max="10" width="9.42578125" customWidth="1"/>
    <col min="11" max="11" width="9.140625" customWidth="1"/>
    <col min="12" max="12" width="8.42578125" bestFit="1" customWidth="1"/>
  </cols>
  <sheetData>
    <row r="1" spans="1:12">
      <c r="A1" s="1297"/>
      <c r="B1" s="1298" t="s">
        <v>0</v>
      </c>
      <c r="C1" s="2699" t="s">
        <v>178</v>
      </c>
      <c r="D1" s="2699"/>
      <c r="E1" s="2700"/>
      <c r="F1" s="2700"/>
      <c r="G1" s="2701"/>
      <c r="H1" s="2701"/>
      <c r="I1" s="2701"/>
      <c r="J1" s="2701"/>
      <c r="K1" s="1301"/>
      <c r="L1" s="2701"/>
    </row>
    <row r="2" spans="1:12">
      <c r="A2" s="1297"/>
      <c r="B2" s="1298" t="s">
        <v>2</v>
      </c>
      <c r="C2" s="2699" t="s">
        <v>179</v>
      </c>
      <c r="D2" s="2699"/>
      <c r="E2" s="2700"/>
      <c r="F2" s="2702"/>
      <c r="G2" s="2701"/>
      <c r="H2" s="2701"/>
      <c r="I2" s="2701"/>
      <c r="J2" s="2701"/>
      <c r="K2" s="1301"/>
      <c r="L2" s="2701"/>
    </row>
    <row r="3" spans="1:12">
      <c r="A3" s="1299"/>
      <c r="B3" s="1300" t="s">
        <v>180</v>
      </c>
      <c r="C3" s="1280" t="s">
        <v>181</v>
      </c>
      <c r="D3" s="1280"/>
      <c r="E3" s="2703"/>
      <c r="F3" s="2703"/>
      <c r="G3" s="2704"/>
      <c r="H3" s="2704"/>
      <c r="I3" s="2704"/>
      <c r="J3" s="2704"/>
      <c r="K3" s="1302"/>
      <c r="L3" s="2704"/>
    </row>
    <row r="4" spans="1:12">
      <c r="A4" s="76"/>
      <c r="B4" s="2705"/>
      <c r="C4" s="2705"/>
      <c r="D4" s="2705"/>
      <c r="E4" s="2706"/>
      <c r="F4" s="2706"/>
      <c r="G4" s="2707"/>
      <c r="H4" s="2708"/>
      <c r="I4" s="2706"/>
      <c r="J4" s="2706"/>
      <c r="K4" s="1303"/>
      <c r="L4" s="2706"/>
    </row>
    <row r="5" spans="1:12" ht="33.75" customHeight="1">
      <c r="A5" s="3439" t="s">
        <v>182</v>
      </c>
      <c r="B5" s="3439" t="s">
        <v>77</v>
      </c>
      <c r="C5" s="3436" t="s">
        <v>183</v>
      </c>
      <c r="D5" s="3436"/>
      <c r="E5" s="3437" t="s">
        <v>184</v>
      </c>
      <c r="F5" s="3438"/>
      <c r="G5" s="3437" t="s">
        <v>185</v>
      </c>
      <c r="H5" s="3438"/>
      <c r="I5" s="3437" t="s">
        <v>186</v>
      </c>
      <c r="J5" s="3438"/>
      <c r="K5" s="3437" t="s">
        <v>187</v>
      </c>
      <c r="L5" s="3438"/>
    </row>
    <row r="6" spans="1:12" ht="23.25" thickBot="1">
      <c r="A6" s="3440"/>
      <c r="B6" s="3440"/>
      <c r="C6" s="2709" t="s">
        <v>188</v>
      </c>
      <c r="D6" s="2709" t="s">
        <v>189</v>
      </c>
      <c r="E6" s="2710" t="s">
        <v>190</v>
      </c>
      <c r="F6" s="2711" t="s">
        <v>191</v>
      </c>
      <c r="G6" s="2710" t="s">
        <v>190</v>
      </c>
      <c r="H6" s="2711" t="s">
        <v>191</v>
      </c>
      <c r="I6" s="2712" t="s">
        <v>190</v>
      </c>
      <c r="J6" s="2713" t="s">
        <v>191</v>
      </c>
      <c r="K6" s="2712" t="s">
        <v>190</v>
      </c>
      <c r="L6" s="2713" t="s">
        <v>191</v>
      </c>
    </row>
    <row r="7" spans="1:12" ht="15.75" thickTop="1">
      <c r="A7" s="3441" t="s">
        <v>192</v>
      </c>
      <c r="B7" s="3444" t="s">
        <v>93</v>
      </c>
      <c r="C7" s="2714" t="s">
        <v>15</v>
      </c>
      <c r="D7" s="2715">
        <v>60</v>
      </c>
      <c r="E7" s="2716">
        <v>3058</v>
      </c>
      <c r="F7" s="2716">
        <v>3000</v>
      </c>
      <c r="G7" s="2717">
        <f>G8+G9+G10</f>
        <v>11921</v>
      </c>
      <c r="H7" s="2718">
        <f>H8+H9+H10</f>
        <v>11500</v>
      </c>
      <c r="I7" s="2719">
        <f>G7/E7</f>
        <v>3.8982995421844344</v>
      </c>
      <c r="J7" s="2719">
        <f>H7/F7</f>
        <v>3.8333333333333335</v>
      </c>
      <c r="K7" s="2413">
        <f>G7/(D7*365)</f>
        <v>0.54433789954337897</v>
      </c>
      <c r="L7" s="2413">
        <f>H7/(D7*365)</f>
        <v>0.52511415525114158</v>
      </c>
    </row>
    <row r="8" spans="1:12">
      <c r="A8" s="3442"/>
      <c r="B8" s="3445"/>
      <c r="C8" s="2720" t="s">
        <v>193</v>
      </c>
      <c r="D8" s="2721">
        <v>3</v>
      </c>
      <c r="E8" s="2722"/>
      <c r="F8" s="2722"/>
      <c r="G8" s="2723">
        <v>116</v>
      </c>
      <c r="H8" s="2724">
        <v>300</v>
      </c>
      <c r="I8" s="2725"/>
      <c r="J8" s="2725"/>
      <c r="K8" s="2414"/>
      <c r="L8" s="2414"/>
    </row>
    <row r="9" spans="1:12">
      <c r="A9" s="3442"/>
      <c r="B9" s="3445"/>
      <c r="C9" s="2720" t="s">
        <v>194</v>
      </c>
      <c r="D9" s="2721">
        <v>21</v>
      </c>
      <c r="E9" s="2722"/>
      <c r="F9" s="2722"/>
      <c r="G9" s="2726">
        <v>40</v>
      </c>
      <c r="H9" s="2727">
        <v>1000</v>
      </c>
      <c r="I9" s="2725"/>
      <c r="J9" s="2725"/>
      <c r="K9" s="2414"/>
      <c r="L9" s="2414"/>
    </row>
    <row r="10" spans="1:12" ht="15.75" thickBot="1">
      <c r="A10" s="3443"/>
      <c r="B10" s="3446"/>
      <c r="C10" s="2728" t="s">
        <v>195</v>
      </c>
      <c r="D10" s="2729">
        <v>36</v>
      </c>
      <c r="E10" s="2730"/>
      <c r="F10" s="2730"/>
      <c r="G10" s="2731">
        <f>11880-115</f>
        <v>11765</v>
      </c>
      <c r="H10" s="2732">
        <v>10200</v>
      </c>
      <c r="I10" s="2733"/>
      <c r="J10" s="2733"/>
      <c r="K10" s="2415"/>
      <c r="L10" s="2415"/>
    </row>
    <row r="11" spans="1:12" ht="15.75" thickTop="1">
      <c r="A11" s="3441" t="s">
        <v>196</v>
      </c>
      <c r="B11" s="3444" t="s">
        <v>197</v>
      </c>
      <c r="C11" s="2734" t="s">
        <v>15</v>
      </c>
      <c r="D11" s="2715">
        <v>34</v>
      </c>
      <c r="E11" s="2716">
        <v>251</v>
      </c>
      <c r="F11" s="2716">
        <v>370</v>
      </c>
      <c r="G11" s="2717">
        <f>G12+G13+G14</f>
        <v>1757</v>
      </c>
      <c r="H11" s="2735">
        <f>H12+H13+H14</f>
        <v>1800</v>
      </c>
      <c r="I11" s="2719">
        <f>G11/E11</f>
        <v>7</v>
      </c>
      <c r="J11" s="2719">
        <f>H11/F11</f>
        <v>4.8648648648648649</v>
      </c>
      <c r="K11" s="2413">
        <f t="shared" ref="K11" si="0">G11/(D11*365)</f>
        <v>0.14157937147461724</v>
      </c>
      <c r="L11" s="2413">
        <f t="shared" ref="L11" si="1">H11/(D11*365)</f>
        <v>0.14504431909750201</v>
      </c>
    </row>
    <row r="12" spans="1:12">
      <c r="A12" s="3442"/>
      <c r="B12" s="3445"/>
      <c r="C12" s="2720" t="s">
        <v>193</v>
      </c>
      <c r="D12" s="2721">
        <v>12</v>
      </c>
      <c r="E12" s="2722"/>
      <c r="F12" s="2722"/>
      <c r="G12" s="2723">
        <v>1281</v>
      </c>
      <c r="H12" s="2736">
        <v>720</v>
      </c>
      <c r="I12" s="2725"/>
      <c r="J12" s="2725"/>
      <c r="K12" s="2414"/>
      <c r="L12" s="2414"/>
    </row>
    <row r="13" spans="1:12">
      <c r="A13" s="3442"/>
      <c r="B13" s="3445"/>
      <c r="C13" s="2720" t="s">
        <v>194</v>
      </c>
      <c r="D13" s="2721">
        <v>18</v>
      </c>
      <c r="E13" s="2722"/>
      <c r="F13" s="2722"/>
      <c r="G13" s="2726">
        <v>7</v>
      </c>
      <c r="H13" s="2737">
        <v>890</v>
      </c>
      <c r="I13" s="2725"/>
      <c r="J13" s="2725"/>
      <c r="K13" s="2414"/>
      <c r="L13" s="2414"/>
    </row>
    <row r="14" spans="1:12" ht="15.75" thickBot="1">
      <c r="A14" s="3443"/>
      <c r="B14" s="3446"/>
      <c r="C14" s="2728" t="s">
        <v>195</v>
      </c>
      <c r="D14" s="2729">
        <v>4</v>
      </c>
      <c r="E14" s="2730"/>
      <c r="F14" s="2730"/>
      <c r="G14" s="2731">
        <v>469</v>
      </c>
      <c r="H14" s="2738">
        <v>190</v>
      </c>
      <c r="I14" s="2733"/>
      <c r="J14" s="2733"/>
      <c r="K14" s="2415"/>
      <c r="L14" s="2415"/>
    </row>
    <row r="15" spans="1:12" ht="15.75" thickTop="1">
      <c r="A15" s="3441" t="s">
        <v>198</v>
      </c>
      <c r="B15" s="3444" t="s">
        <v>99</v>
      </c>
      <c r="C15" s="2734" t="s">
        <v>15</v>
      </c>
      <c r="D15" s="2715">
        <v>21</v>
      </c>
      <c r="E15" s="2739">
        <v>788</v>
      </c>
      <c r="F15" s="2716">
        <v>850</v>
      </c>
      <c r="G15" s="2740">
        <f>G16+G17+G18</f>
        <v>3100</v>
      </c>
      <c r="H15" s="2718">
        <f>H16+H17+H18</f>
        <v>3000</v>
      </c>
      <c r="I15" s="2719">
        <f>G15/E15</f>
        <v>3.9340101522842641</v>
      </c>
      <c r="J15" s="2719">
        <f>H15/F15</f>
        <v>3.5294117647058822</v>
      </c>
      <c r="K15" s="2413">
        <f t="shared" ref="K15" si="2">G15/(D15*365)</f>
        <v>0.4044357469015003</v>
      </c>
      <c r="L15" s="2413">
        <f t="shared" ref="L15" si="3">H15/(D15*365)</f>
        <v>0.39138943248532287</v>
      </c>
    </row>
    <row r="16" spans="1:12">
      <c r="A16" s="3442"/>
      <c r="B16" s="3445"/>
      <c r="C16" s="2720" t="s">
        <v>193</v>
      </c>
      <c r="D16" s="2721">
        <v>4</v>
      </c>
      <c r="E16" s="2722"/>
      <c r="F16" s="2722"/>
      <c r="G16" s="2723">
        <v>527</v>
      </c>
      <c r="H16" s="2736">
        <v>500</v>
      </c>
      <c r="I16" s="2725"/>
      <c r="J16" s="2725"/>
      <c r="K16" s="2414"/>
      <c r="L16" s="2414"/>
    </row>
    <row r="17" spans="1:12">
      <c r="A17" s="3442"/>
      <c r="B17" s="3445"/>
      <c r="C17" s="2720" t="s">
        <v>194</v>
      </c>
      <c r="D17" s="2721">
        <v>8</v>
      </c>
      <c r="E17" s="2722"/>
      <c r="F17" s="2722"/>
      <c r="G17" s="2726">
        <v>552</v>
      </c>
      <c r="H17" s="2737">
        <v>500</v>
      </c>
      <c r="I17" s="2725"/>
      <c r="J17" s="2725"/>
      <c r="K17" s="2414"/>
      <c r="L17" s="2414"/>
    </row>
    <row r="18" spans="1:12" ht="15.75" thickBot="1">
      <c r="A18" s="3443"/>
      <c r="B18" s="3446"/>
      <c r="C18" s="2728" t="s">
        <v>195</v>
      </c>
      <c r="D18" s="2729">
        <v>9</v>
      </c>
      <c r="E18" s="2730"/>
      <c r="F18" s="2730"/>
      <c r="G18" s="2741">
        <v>2021</v>
      </c>
      <c r="H18" s="2738">
        <v>2000</v>
      </c>
      <c r="I18" s="2733"/>
      <c r="J18" s="2733"/>
      <c r="K18" s="2415"/>
      <c r="L18" s="2415"/>
    </row>
    <row r="19" spans="1:12" ht="15.75" thickTop="1">
      <c r="A19" s="3441" t="s">
        <v>199</v>
      </c>
      <c r="B19" s="3444" t="s">
        <v>98</v>
      </c>
      <c r="C19" s="2742" t="s">
        <v>15</v>
      </c>
      <c r="D19" s="2715">
        <v>33</v>
      </c>
      <c r="E19" s="2739">
        <v>1058</v>
      </c>
      <c r="F19" s="2716">
        <v>1300</v>
      </c>
      <c r="G19" s="2717">
        <f>G20+G21+G22</f>
        <v>6244</v>
      </c>
      <c r="H19" s="2718">
        <f>H20+H21+H22</f>
        <v>9500</v>
      </c>
      <c r="I19" s="2719">
        <f>G19/E19</f>
        <v>5.9017013232514177</v>
      </c>
      <c r="J19" s="2719">
        <f>H19/F19</f>
        <v>7.3076923076923075</v>
      </c>
      <c r="K19" s="2413">
        <f t="shared" ref="K19" si="4">G19/(D19*365)</f>
        <v>0.51838937318389378</v>
      </c>
      <c r="L19" s="2413">
        <f t="shared" ref="L19" si="5">H19/(D19*365)</f>
        <v>0.78870900788709009</v>
      </c>
    </row>
    <row r="20" spans="1:12">
      <c r="A20" s="3442"/>
      <c r="B20" s="3445"/>
      <c r="C20" s="2720" t="s">
        <v>193</v>
      </c>
      <c r="D20" s="2721">
        <v>5</v>
      </c>
      <c r="E20" s="2722"/>
      <c r="F20" s="2722"/>
      <c r="G20" s="2723">
        <v>1348</v>
      </c>
      <c r="H20" s="2736">
        <v>3200</v>
      </c>
      <c r="I20" s="2725"/>
      <c r="J20" s="2725"/>
      <c r="K20" s="2414"/>
      <c r="L20" s="2414"/>
    </row>
    <row r="21" spans="1:12">
      <c r="A21" s="3442"/>
      <c r="B21" s="3445"/>
      <c r="C21" s="2720" t="s">
        <v>194</v>
      </c>
      <c r="D21" s="2721">
        <v>28</v>
      </c>
      <c r="E21" s="2722"/>
      <c r="F21" s="2722"/>
      <c r="G21" s="2726">
        <v>4834</v>
      </c>
      <c r="H21" s="2737">
        <v>6000</v>
      </c>
      <c r="I21" s="2725"/>
      <c r="J21" s="2725"/>
      <c r="K21" s="2414"/>
      <c r="L21" s="2414"/>
    </row>
    <row r="22" spans="1:12" ht="15.75" thickBot="1">
      <c r="A22" s="3443"/>
      <c r="B22" s="3446"/>
      <c r="C22" s="2728" t="s">
        <v>195</v>
      </c>
      <c r="D22" s="2729">
        <v>0</v>
      </c>
      <c r="E22" s="2730"/>
      <c r="F22" s="2730"/>
      <c r="G22" s="2731">
        <v>62</v>
      </c>
      <c r="H22" s="2738">
        <v>300</v>
      </c>
      <c r="I22" s="2733"/>
      <c r="J22" s="2733"/>
      <c r="K22" s="2415"/>
      <c r="L22" s="2415"/>
    </row>
    <row r="23" spans="1:12" ht="15.75" thickTop="1">
      <c r="A23" s="3441" t="s">
        <v>200</v>
      </c>
      <c r="B23" s="3444" t="s">
        <v>95</v>
      </c>
      <c r="C23" s="2743" t="s">
        <v>15</v>
      </c>
      <c r="D23" s="2715">
        <v>71</v>
      </c>
      <c r="E23" s="2739">
        <v>2475</v>
      </c>
      <c r="F23" s="2716">
        <v>2500</v>
      </c>
      <c r="G23" s="2740">
        <f>G24+G25+G26</f>
        <v>13912</v>
      </c>
      <c r="H23" s="2718">
        <f>H24+H25+H26</f>
        <v>15000</v>
      </c>
      <c r="I23" s="2719">
        <f>G23/E23</f>
        <v>5.6210101010101008</v>
      </c>
      <c r="J23" s="2719">
        <f>H23/F23</f>
        <v>6</v>
      </c>
      <c r="K23" s="2413">
        <f t="shared" ref="K23" si="6">G23/(D23*365)</f>
        <v>0.53683195060775613</v>
      </c>
      <c r="L23" s="2413">
        <f t="shared" ref="L23" si="7">H23/(D23*365)</f>
        <v>0.57881535790082961</v>
      </c>
    </row>
    <row r="24" spans="1:12">
      <c r="A24" s="3442"/>
      <c r="B24" s="3445"/>
      <c r="C24" s="2720" t="s">
        <v>193</v>
      </c>
      <c r="D24" s="2721">
        <v>8</v>
      </c>
      <c r="E24" s="2722"/>
      <c r="F24" s="2722"/>
      <c r="G24" s="2723">
        <v>4709</v>
      </c>
      <c r="H24" s="2736">
        <v>6000</v>
      </c>
      <c r="I24" s="2725"/>
      <c r="J24" s="2725"/>
      <c r="K24" s="2414"/>
      <c r="L24" s="2414"/>
    </row>
    <row r="25" spans="1:12">
      <c r="A25" s="3442"/>
      <c r="B25" s="3445"/>
      <c r="C25" s="2720" t="s">
        <v>194</v>
      </c>
      <c r="D25" s="2721">
        <v>62</v>
      </c>
      <c r="E25" s="2722"/>
      <c r="F25" s="2722"/>
      <c r="G25" s="2726">
        <v>6580</v>
      </c>
      <c r="H25" s="2737">
        <v>8000</v>
      </c>
      <c r="I25" s="2725"/>
      <c r="J25" s="2725"/>
      <c r="K25" s="2414"/>
      <c r="L25" s="2414"/>
    </row>
    <row r="26" spans="1:12" ht="15.75" thickBot="1">
      <c r="A26" s="3443"/>
      <c r="B26" s="3446"/>
      <c r="C26" s="2728" t="s">
        <v>195</v>
      </c>
      <c r="D26" s="2729">
        <v>1</v>
      </c>
      <c r="E26" s="2730"/>
      <c r="F26" s="2730"/>
      <c r="G26" s="2741">
        <v>2623</v>
      </c>
      <c r="H26" s="2738">
        <v>1000</v>
      </c>
      <c r="I26" s="2733"/>
      <c r="J26" s="2733"/>
      <c r="K26" s="2415"/>
      <c r="L26" s="2415"/>
    </row>
    <row r="27" spans="1:12" ht="15.75" thickTop="1">
      <c r="A27" s="3441" t="s">
        <v>201</v>
      </c>
      <c r="B27" s="3444" t="s">
        <v>97</v>
      </c>
      <c r="C27" s="2743" t="s">
        <v>15</v>
      </c>
      <c r="D27" s="2715">
        <v>19</v>
      </c>
      <c r="E27" s="2739">
        <v>732</v>
      </c>
      <c r="F27" s="2716">
        <v>750</v>
      </c>
      <c r="G27" s="2717">
        <f t="shared" ref="G27" si="8">G28+G29+G30</f>
        <v>2885</v>
      </c>
      <c r="H27" s="2718">
        <f>H28+H29+H30</f>
        <v>3000</v>
      </c>
      <c r="I27" s="2719">
        <f>G27/E27</f>
        <v>3.9412568306010929</v>
      </c>
      <c r="J27" s="2719">
        <f>H27/F27</f>
        <v>4</v>
      </c>
      <c r="K27" s="2413">
        <f t="shared" ref="K27" si="9">G27/(D27*365)</f>
        <v>0.41600576784426818</v>
      </c>
      <c r="L27" s="2413">
        <f t="shared" ref="L27" si="10">H27/(D27*365)</f>
        <v>0.43258832011535686</v>
      </c>
    </row>
    <row r="28" spans="1:12">
      <c r="A28" s="3442"/>
      <c r="B28" s="3445"/>
      <c r="C28" s="2720" t="s">
        <v>193</v>
      </c>
      <c r="D28" s="2721">
        <v>5</v>
      </c>
      <c r="E28" s="2722"/>
      <c r="F28" s="2722"/>
      <c r="G28" s="2723">
        <v>488</v>
      </c>
      <c r="H28" s="2736">
        <v>550</v>
      </c>
      <c r="I28" s="2725"/>
      <c r="J28" s="2725"/>
      <c r="K28" s="2414"/>
      <c r="L28" s="2414"/>
    </row>
    <row r="29" spans="1:12">
      <c r="A29" s="3442"/>
      <c r="B29" s="3445"/>
      <c r="C29" s="2720" t="s">
        <v>194</v>
      </c>
      <c r="D29" s="2721">
        <v>3</v>
      </c>
      <c r="E29" s="2722"/>
      <c r="F29" s="2722"/>
      <c r="G29" s="2726">
        <v>61</v>
      </c>
      <c r="H29" s="2737">
        <v>200</v>
      </c>
      <c r="I29" s="2725"/>
      <c r="J29" s="2725"/>
      <c r="K29" s="2414"/>
      <c r="L29" s="2414"/>
    </row>
    <row r="30" spans="1:12" ht="15.75" thickBot="1">
      <c r="A30" s="3443"/>
      <c r="B30" s="3446"/>
      <c r="C30" s="2728" t="s">
        <v>195</v>
      </c>
      <c r="D30" s="2729">
        <v>11</v>
      </c>
      <c r="E30" s="2730"/>
      <c r="F30" s="2730"/>
      <c r="G30" s="2731">
        <v>2336</v>
      </c>
      <c r="H30" s="2738">
        <v>2250</v>
      </c>
      <c r="I30" s="2733"/>
      <c r="J30" s="2733"/>
      <c r="K30" s="2415"/>
      <c r="L30" s="2415"/>
    </row>
    <row r="31" spans="1:12" ht="15.75" thickTop="1">
      <c r="A31" s="3441" t="s">
        <v>202</v>
      </c>
      <c r="B31" s="3444" t="s">
        <v>96</v>
      </c>
      <c r="C31" s="2743" t="s">
        <v>15</v>
      </c>
      <c r="D31" s="2715">
        <v>47</v>
      </c>
      <c r="E31" s="2716">
        <v>2000</v>
      </c>
      <c r="F31" s="2716">
        <v>2000</v>
      </c>
      <c r="G31" s="2717">
        <f t="shared" ref="G31" si="11">G32+G33+G34</f>
        <v>10082</v>
      </c>
      <c r="H31" s="2718">
        <f>H32+H33+H34</f>
        <v>10200</v>
      </c>
      <c r="I31" s="2719">
        <f>G31/E31</f>
        <v>5.0410000000000004</v>
      </c>
      <c r="J31" s="2719">
        <f>H31/F31</f>
        <v>5.0999999999999996</v>
      </c>
      <c r="K31" s="2413">
        <f t="shared" ref="K31" si="12">G31/(D31*365)</f>
        <v>0.58770037889828042</v>
      </c>
      <c r="L31" s="2413">
        <f t="shared" ref="L31" si="13">H31/(D31*365)</f>
        <v>0.5945788399883416</v>
      </c>
    </row>
    <row r="32" spans="1:12">
      <c r="A32" s="3442"/>
      <c r="B32" s="3445"/>
      <c r="C32" s="2720" t="s">
        <v>193</v>
      </c>
      <c r="D32" s="2721">
        <v>10</v>
      </c>
      <c r="E32" s="2722"/>
      <c r="F32" s="2722"/>
      <c r="G32" s="2723">
        <v>1608</v>
      </c>
      <c r="H32" s="2736">
        <v>1400</v>
      </c>
      <c r="I32" s="2725"/>
      <c r="J32" s="2725"/>
      <c r="K32" s="2414"/>
      <c r="L32" s="2414"/>
    </row>
    <row r="33" spans="1:12">
      <c r="A33" s="3442"/>
      <c r="B33" s="3445"/>
      <c r="C33" s="2720" t="s">
        <v>194</v>
      </c>
      <c r="D33" s="2721">
        <v>35</v>
      </c>
      <c r="E33" s="2722"/>
      <c r="F33" s="2722"/>
      <c r="G33" s="2726">
        <v>6121</v>
      </c>
      <c r="H33" s="2737">
        <v>7200</v>
      </c>
      <c r="I33" s="2725"/>
      <c r="J33" s="2725"/>
      <c r="K33" s="2414"/>
      <c r="L33" s="2414"/>
    </row>
    <row r="34" spans="1:12" ht="15.75" thickBot="1">
      <c r="A34" s="3443"/>
      <c r="B34" s="3446"/>
      <c r="C34" s="2728" t="s">
        <v>195</v>
      </c>
      <c r="D34" s="2729">
        <v>2</v>
      </c>
      <c r="E34" s="2730"/>
      <c r="F34" s="2730"/>
      <c r="G34" s="2731">
        <v>2353</v>
      </c>
      <c r="H34" s="2738">
        <v>1600</v>
      </c>
      <c r="I34" s="2733"/>
      <c r="J34" s="2733"/>
      <c r="K34" s="2415"/>
      <c r="L34" s="2415"/>
    </row>
    <row r="35" spans="1:12" ht="15.75" thickTop="1">
      <c r="A35" s="3441" t="s">
        <v>203</v>
      </c>
      <c r="B35" s="3444" t="s">
        <v>94</v>
      </c>
      <c r="C35" s="2743" t="s">
        <v>15</v>
      </c>
      <c r="D35" s="2715">
        <v>29</v>
      </c>
      <c r="E35" s="2739">
        <v>1052</v>
      </c>
      <c r="F35" s="2739">
        <v>1000</v>
      </c>
      <c r="G35" s="2740">
        <f t="shared" ref="G35" si="14">G36+G37+G38</f>
        <v>4850</v>
      </c>
      <c r="H35" s="2718">
        <f>H36+H37+H38</f>
        <v>6000</v>
      </c>
      <c r="I35" s="2744">
        <f>G35/E35</f>
        <v>4.6102661596958177</v>
      </c>
      <c r="J35" s="2744">
        <f>H35/F35</f>
        <v>6</v>
      </c>
      <c r="K35" s="2417">
        <f t="shared" ref="K35" si="15">G35/(D35*365)</f>
        <v>0.45819555975436937</v>
      </c>
      <c r="L35" s="2417">
        <f t="shared" ref="L35" si="16">H35/(D35*365)</f>
        <v>0.56683986773736417</v>
      </c>
    </row>
    <row r="36" spans="1:12">
      <c r="A36" s="3442"/>
      <c r="B36" s="3445"/>
      <c r="C36" s="2720" t="s">
        <v>193</v>
      </c>
      <c r="D36" s="2721">
        <v>8</v>
      </c>
      <c r="E36" s="2722"/>
      <c r="F36" s="2745"/>
      <c r="G36" s="2723">
        <v>904</v>
      </c>
      <c r="H36" s="2736">
        <v>1300</v>
      </c>
      <c r="I36" s="2746"/>
      <c r="J36" s="2746"/>
      <c r="K36" s="2418"/>
      <c r="L36" s="2418"/>
    </row>
    <row r="37" spans="1:12">
      <c r="A37" s="3442"/>
      <c r="B37" s="3445"/>
      <c r="C37" s="2720" t="s">
        <v>194</v>
      </c>
      <c r="D37" s="2721">
        <v>20</v>
      </c>
      <c r="E37" s="2722"/>
      <c r="F37" s="2745"/>
      <c r="G37" s="2726">
        <v>3030</v>
      </c>
      <c r="H37" s="2737">
        <v>3500</v>
      </c>
      <c r="I37" s="2746"/>
      <c r="J37" s="2746"/>
      <c r="K37" s="2418"/>
      <c r="L37" s="2418"/>
    </row>
    <row r="38" spans="1:12" ht="15.75" thickBot="1">
      <c r="A38" s="3443"/>
      <c r="B38" s="3446"/>
      <c r="C38" s="2728" t="s">
        <v>195</v>
      </c>
      <c r="D38" s="2729">
        <v>1</v>
      </c>
      <c r="E38" s="2730"/>
      <c r="F38" s="2747"/>
      <c r="G38" s="2731">
        <v>916</v>
      </c>
      <c r="H38" s="2738">
        <v>1200</v>
      </c>
      <c r="I38" s="2733"/>
      <c r="J38" s="2733"/>
      <c r="K38" s="2415"/>
      <c r="L38" s="2415"/>
    </row>
    <row r="39" spans="1:12" ht="15.75" thickTop="1">
      <c r="A39" s="3441" t="s">
        <v>204</v>
      </c>
      <c r="B39" s="3444" t="s">
        <v>205</v>
      </c>
      <c r="C39" s="2714" t="s">
        <v>15</v>
      </c>
      <c r="D39" s="2715">
        <v>616</v>
      </c>
      <c r="E39" s="2748">
        <v>3300</v>
      </c>
      <c r="F39" s="2749">
        <v>2500</v>
      </c>
      <c r="G39" s="2717">
        <f>G40+G41+G42</f>
        <v>46239</v>
      </c>
      <c r="H39" s="2750">
        <f>H40+H41+H42</f>
        <v>40000</v>
      </c>
      <c r="I39" s="2751">
        <f>G39/E39</f>
        <v>14.011818181818182</v>
      </c>
      <c r="J39" s="2751">
        <f>H39/F39</f>
        <v>16</v>
      </c>
      <c r="K39" s="2752">
        <f t="shared" ref="K39" si="17">G39/(D39*365)</f>
        <v>0.2056529087351005</v>
      </c>
      <c r="L39" s="2752">
        <f t="shared" ref="L39" si="18">H39/(D39*365)</f>
        <v>0.17790428749332859</v>
      </c>
    </row>
    <row r="40" spans="1:12">
      <c r="A40" s="3442"/>
      <c r="B40" s="3445"/>
      <c r="C40" s="2753" t="s">
        <v>193</v>
      </c>
      <c r="D40" s="2721">
        <v>212</v>
      </c>
      <c r="E40" s="2754"/>
      <c r="F40" s="2745"/>
      <c r="G40" s="2755">
        <v>7025</v>
      </c>
      <c r="H40" s="2756">
        <v>40000</v>
      </c>
      <c r="I40" s="2746"/>
      <c r="J40" s="2746"/>
      <c r="K40" s="2418"/>
      <c r="L40" s="2418"/>
    </row>
    <row r="41" spans="1:12">
      <c r="A41" s="3442"/>
      <c r="B41" s="3445"/>
      <c r="C41" s="2753" t="s">
        <v>194</v>
      </c>
      <c r="D41" s="2721">
        <v>404</v>
      </c>
      <c r="E41" s="2754"/>
      <c r="F41" s="2745"/>
      <c r="G41" s="2755">
        <v>39122</v>
      </c>
      <c r="H41" s="2757">
        <v>0</v>
      </c>
      <c r="I41" s="2746"/>
      <c r="J41" s="2746"/>
      <c r="K41" s="2418"/>
      <c r="L41" s="2418"/>
    </row>
    <row r="42" spans="1:12" ht="15.75" thickBot="1">
      <c r="A42" s="3443"/>
      <c r="B42" s="3446"/>
      <c r="C42" s="2758" t="s">
        <v>195</v>
      </c>
      <c r="D42" s="2759"/>
      <c r="E42" s="2730"/>
      <c r="F42" s="2747"/>
      <c r="G42" s="2731">
        <v>92</v>
      </c>
      <c r="H42" s="2760">
        <v>0</v>
      </c>
      <c r="I42" s="2733"/>
      <c r="J42" s="2733"/>
      <c r="K42" s="2415"/>
      <c r="L42" s="2415"/>
    </row>
    <row r="43" spans="1:12" ht="15.75" thickTop="1">
      <c r="A43" s="3441" t="s">
        <v>206</v>
      </c>
      <c r="B43" s="3444" t="s">
        <v>102</v>
      </c>
      <c r="C43" s="2743" t="s">
        <v>15</v>
      </c>
      <c r="D43" s="2715">
        <v>46</v>
      </c>
      <c r="E43" s="2739">
        <v>332</v>
      </c>
      <c r="F43" s="2716">
        <v>400</v>
      </c>
      <c r="G43" s="2740">
        <f>G44+G45+G46</f>
        <v>3513</v>
      </c>
      <c r="H43" s="2718">
        <v>3500</v>
      </c>
      <c r="I43" s="2719">
        <f>G43/E43</f>
        <v>10.581325301204819</v>
      </c>
      <c r="J43" s="2719">
        <f>H43/F43</f>
        <v>8.75</v>
      </c>
      <c r="K43" s="2413">
        <f t="shared" ref="K43" si="19">G43/(D43*365)</f>
        <v>0.20923168552709948</v>
      </c>
      <c r="L43" s="2413">
        <f t="shared" ref="L43" si="20">H43/(D43*365)</f>
        <v>0.20845741512805241</v>
      </c>
    </row>
    <row r="44" spans="1:12">
      <c r="A44" s="3442"/>
      <c r="B44" s="3445"/>
      <c r="C44" s="2720" t="s">
        <v>193</v>
      </c>
      <c r="D44" s="2721">
        <v>0</v>
      </c>
      <c r="E44" s="2722"/>
      <c r="F44" s="2722"/>
      <c r="G44" s="2723">
        <v>0</v>
      </c>
      <c r="H44" s="2761">
        <v>0</v>
      </c>
      <c r="I44" s="2725"/>
      <c r="J44" s="2725"/>
      <c r="K44" s="2414"/>
      <c r="L44" s="2414"/>
    </row>
    <row r="45" spans="1:12">
      <c r="A45" s="3442"/>
      <c r="B45" s="3445"/>
      <c r="C45" s="2720" t="s">
        <v>194</v>
      </c>
      <c r="D45" s="2721">
        <v>11</v>
      </c>
      <c r="E45" s="2722"/>
      <c r="F45" s="2722"/>
      <c r="G45" s="2726">
        <v>1</v>
      </c>
      <c r="H45" s="2761">
        <v>0</v>
      </c>
      <c r="I45" s="2725"/>
      <c r="J45" s="2725"/>
      <c r="K45" s="2414"/>
      <c r="L45" s="2414"/>
    </row>
    <row r="46" spans="1:12" ht="15.75" thickBot="1">
      <c r="A46" s="3443"/>
      <c r="B46" s="3446"/>
      <c r="C46" s="2728" t="s">
        <v>195</v>
      </c>
      <c r="D46" s="2729">
        <v>35</v>
      </c>
      <c r="E46" s="2730"/>
      <c r="F46" s="2730"/>
      <c r="G46" s="2731">
        <v>3512</v>
      </c>
      <c r="H46" s="2761">
        <v>3500</v>
      </c>
      <c r="I46" s="2733"/>
      <c r="J46" s="2733"/>
      <c r="K46" s="2415"/>
      <c r="L46" s="2415"/>
    </row>
    <row r="47" spans="1:12" ht="15.75" thickTop="1">
      <c r="A47" s="3441" t="s">
        <v>207</v>
      </c>
      <c r="B47" s="3444" t="s">
        <v>103</v>
      </c>
      <c r="C47" s="2743" t="s">
        <v>15</v>
      </c>
      <c r="D47" s="2715">
        <v>56</v>
      </c>
      <c r="E47" s="2739">
        <v>1326</v>
      </c>
      <c r="F47" s="2716">
        <v>1400</v>
      </c>
      <c r="G47" s="2740">
        <f t="shared" ref="G47" si="21">G48+G49+G50</f>
        <v>10781</v>
      </c>
      <c r="H47" s="2718">
        <f>H48+H49+H50</f>
        <v>11000</v>
      </c>
      <c r="I47" s="2719">
        <f>G47/E47</f>
        <v>8.1304675716440418</v>
      </c>
      <c r="J47" s="2719">
        <f>H47/F47</f>
        <v>7.8571428571428568</v>
      </c>
      <c r="K47" s="2413">
        <f t="shared" ref="K47" si="22">G47/(D47*365)</f>
        <v>0.52744618395303322</v>
      </c>
      <c r="L47" s="2413">
        <f t="shared" ref="L47" si="23">H47/(D47*365)</f>
        <v>0.53816046966731901</v>
      </c>
    </row>
    <row r="48" spans="1:12">
      <c r="A48" s="3442"/>
      <c r="B48" s="3445"/>
      <c r="C48" s="2720" t="s">
        <v>193</v>
      </c>
      <c r="D48" s="2721">
        <v>6</v>
      </c>
      <c r="E48" s="2416"/>
      <c r="F48" s="2722"/>
      <c r="G48" s="2723">
        <v>29</v>
      </c>
      <c r="H48" s="2761">
        <v>1000</v>
      </c>
      <c r="I48" s="2725"/>
      <c r="J48" s="2725"/>
      <c r="K48" s="2414"/>
      <c r="L48" s="2414"/>
    </row>
    <row r="49" spans="1:12">
      <c r="A49" s="3442"/>
      <c r="B49" s="3445"/>
      <c r="C49" s="2720" t="s">
        <v>194</v>
      </c>
      <c r="D49" s="2721">
        <v>27</v>
      </c>
      <c r="E49" s="2722"/>
      <c r="F49" s="2722"/>
      <c r="G49" s="2726">
        <v>2473</v>
      </c>
      <c r="H49" s="2761">
        <v>2000</v>
      </c>
      <c r="I49" s="2725"/>
      <c r="J49" s="2725"/>
      <c r="K49" s="2414"/>
      <c r="L49" s="2414"/>
    </row>
    <row r="50" spans="1:12" ht="15.75" thickBot="1">
      <c r="A50" s="3443"/>
      <c r="B50" s="3446"/>
      <c r="C50" s="2728" t="s">
        <v>195</v>
      </c>
      <c r="D50" s="2729">
        <v>23</v>
      </c>
      <c r="E50" s="2730"/>
      <c r="F50" s="2730"/>
      <c r="G50" s="2741">
        <v>8279</v>
      </c>
      <c r="H50" s="2761">
        <v>8000</v>
      </c>
      <c r="I50" s="2733"/>
      <c r="J50" s="2733"/>
      <c r="K50" s="2415"/>
      <c r="L50" s="2415"/>
    </row>
    <row r="51" spans="1:12" ht="15.75" thickTop="1">
      <c r="A51" s="3441" t="s">
        <v>208</v>
      </c>
      <c r="B51" s="3444" t="s">
        <v>209</v>
      </c>
      <c r="C51" s="2743" t="s">
        <v>15</v>
      </c>
      <c r="D51" s="2715">
        <v>44</v>
      </c>
      <c r="E51" s="2739">
        <v>774</v>
      </c>
      <c r="F51" s="2716">
        <v>850</v>
      </c>
      <c r="G51" s="2717">
        <f t="shared" ref="G51" si="24">G52+G53+G54</f>
        <v>6533</v>
      </c>
      <c r="H51" s="2718">
        <f>H52+H53+H54</f>
        <v>7500</v>
      </c>
      <c r="I51" s="2719">
        <f>G51/E51</f>
        <v>8.4405684754521957</v>
      </c>
      <c r="J51" s="2719">
        <f>H51/F51</f>
        <v>8.8235294117647065</v>
      </c>
      <c r="K51" s="2413">
        <f t="shared" ref="K51" si="25">G51/(D51*365)</f>
        <v>0.40678704856787051</v>
      </c>
      <c r="L51" s="2413">
        <f t="shared" ref="L51" si="26">H51/(D51*365)</f>
        <v>0.46699875466998753</v>
      </c>
    </row>
    <row r="52" spans="1:12">
      <c r="A52" s="3442"/>
      <c r="B52" s="3445"/>
      <c r="C52" s="2720" t="s">
        <v>193</v>
      </c>
      <c r="D52" s="2721">
        <v>6</v>
      </c>
      <c r="E52" s="2722"/>
      <c r="F52" s="2722"/>
      <c r="G52" s="2723">
        <v>1170</v>
      </c>
      <c r="H52" s="2762">
        <v>2500</v>
      </c>
      <c r="I52" s="2725"/>
      <c r="J52" s="2725"/>
      <c r="K52" s="2414"/>
      <c r="L52" s="2414"/>
    </row>
    <row r="53" spans="1:12">
      <c r="A53" s="3442"/>
      <c r="B53" s="3445"/>
      <c r="C53" s="2720" t="s">
        <v>194</v>
      </c>
      <c r="D53" s="2721">
        <v>18</v>
      </c>
      <c r="E53" s="2722"/>
      <c r="F53" s="2722"/>
      <c r="G53" s="2726">
        <v>281</v>
      </c>
      <c r="H53" s="2762">
        <v>0</v>
      </c>
      <c r="I53" s="2725"/>
      <c r="J53" s="2725"/>
      <c r="K53" s="2414"/>
      <c r="L53" s="2414"/>
    </row>
    <row r="54" spans="1:12" ht="15.75" thickBot="1">
      <c r="A54" s="3443"/>
      <c r="B54" s="3446"/>
      <c r="C54" s="2728" t="s">
        <v>195</v>
      </c>
      <c r="D54" s="2729">
        <v>20</v>
      </c>
      <c r="E54" s="2730"/>
      <c r="F54" s="2730"/>
      <c r="G54" s="2731">
        <v>5082</v>
      </c>
      <c r="H54" s="2762">
        <v>5000</v>
      </c>
      <c r="I54" s="2733"/>
      <c r="J54" s="2733"/>
      <c r="K54" s="2415"/>
      <c r="L54" s="2415"/>
    </row>
    <row r="55" spans="1:12" ht="15.75" thickTop="1">
      <c r="A55" s="3441" t="s">
        <v>210</v>
      </c>
      <c r="B55" s="3444" t="s">
        <v>104</v>
      </c>
      <c r="C55" s="2742" t="s">
        <v>15</v>
      </c>
      <c r="D55" s="2715">
        <v>42</v>
      </c>
      <c r="E55" s="2716">
        <v>602</v>
      </c>
      <c r="F55" s="2716">
        <v>600</v>
      </c>
      <c r="G55" s="2717">
        <f t="shared" ref="G55" si="27">G56+G57+G58</f>
        <v>10919</v>
      </c>
      <c r="H55" s="2718">
        <f>H56+H57+H58</f>
        <v>10600</v>
      </c>
      <c r="I55" s="2719">
        <f>G55/E55</f>
        <v>18.137873754152825</v>
      </c>
      <c r="J55" s="2719">
        <f>H55/F55</f>
        <v>17.666666666666668</v>
      </c>
      <c r="K55" s="2413">
        <f t="shared" ref="K55" si="28">G55/(D55*365)</f>
        <v>0.71226353555120681</v>
      </c>
      <c r="L55" s="2413">
        <f t="shared" ref="L55" si="29">H55/(D55*365)</f>
        <v>0.69145466405740375</v>
      </c>
    </row>
    <row r="56" spans="1:12">
      <c r="A56" s="3442"/>
      <c r="B56" s="3445"/>
      <c r="C56" s="2720" t="s">
        <v>193</v>
      </c>
      <c r="D56" s="2721">
        <v>7</v>
      </c>
      <c r="E56" s="2722"/>
      <c r="F56" s="2722"/>
      <c r="G56" s="2723">
        <v>3914</v>
      </c>
      <c r="H56" s="2763">
        <v>2980</v>
      </c>
      <c r="I56" s="2725"/>
      <c r="J56" s="2725"/>
      <c r="K56" s="2414"/>
      <c r="L56" s="2414"/>
    </row>
    <row r="57" spans="1:12">
      <c r="A57" s="3442"/>
      <c r="B57" s="3445"/>
      <c r="C57" s="2720" t="s">
        <v>194</v>
      </c>
      <c r="D57" s="2721">
        <v>23</v>
      </c>
      <c r="E57" s="2722"/>
      <c r="F57" s="2722"/>
      <c r="G57" s="2726">
        <v>4124</v>
      </c>
      <c r="H57" s="2763">
        <v>4580</v>
      </c>
      <c r="I57" s="2725"/>
      <c r="J57" s="2725"/>
      <c r="K57" s="2414"/>
      <c r="L57" s="2414"/>
    </row>
    <row r="58" spans="1:12" ht="15.75" thickBot="1">
      <c r="A58" s="3443"/>
      <c r="B58" s="3446"/>
      <c r="C58" s="2728" t="s">
        <v>195</v>
      </c>
      <c r="D58" s="2729">
        <v>12</v>
      </c>
      <c r="E58" s="2730"/>
      <c r="F58" s="2730"/>
      <c r="G58" s="2731">
        <v>2881</v>
      </c>
      <c r="H58" s="2763">
        <v>3040</v>
      </c>
      <c r="I58" s="2733"/>
      <c r="J58" s="2733"/>
      <c r="K58" s="2415"/>
      <c r="L58" s="2415"/>
    </row>
    <row r="59" spans="1:12" ht="15.75" thickTop="1">
      <c r="A59" s="3441" t="s">
        <v>211</v>
      </c>
      <c r="B59" s="3444" t="s">
        <v>212</v>
      </c>
      <c r="C59" s="2743" t="s">
        <v>15</v>
      </c>
      <c r="D59" s="2715">
        <v>100</v>
      </c>
      <c r="E59" s="2739">
        <v>914</v>
      </c>
      <c r="F59" s="2716">
        <v>1400</v>
      </c>
      <c r="G59" s="2717">
        <f t="shared" ref="G59" si="30">G60+G61+G62</f>
        <v>11285</v>
      </c>
      <c r="H59" s="2718">
        <f>H60+H61+H62</f>
        <v>14900</v>
      </c>
      <c r="I59" s="2719">
        <f>G59/E59</f>
        <v>12.346827133479213</v>
      </c>
      <c r="J59" s="2719">
        <f>H59/F59</f>
        <v>10.642857142857142</v>
      </c>
      <c r="K59" s="2413">
        <f t="shared" ref="K59" si="31">G59/(D59*365)</f>
        <v>0.30917808219178083</v>
      </c>
      <c r="L59" s="2413">
        <f t="shared" ref="L59" si="32">H59/(D59*365)</f>
        <v>0.40821917808219177</v>
      </c>
    </row>
    <row r="60" spans="1:12">
      <c r="A60" s="3442"/>
      <c r="B60" s="3445"/>
      <c r="C60" s="2720" t="s">
        <v>193</v>
      </c>
      <c r="D60" s="2721">
        <v>3</v>
      </c>
      <c r="E60" s="2722"/>
      <c r="F60" s="2722"/>
      <c r="G60" s="2723">
        <v>1798</v>
      </c>
      <c r="H60" s="2761">
        <v>2100</v>
      </c>
      <c r="I60" s="2725"/>
      <c r="J60" s="2725"/>
      <c r="K60" s="2414"/>
      <c r="L60" s="2414"/>
    </row>
    <row r="61" spans="1:12">
      <c r="A61" s="3442"/>
      <c r="B61" s="3445"/>
      <c r="C61" s="2720" t="s">
        <v>194</v>
      </c>
      <c r="D61" s="2721">
        <v>60</v>
      </c>
      <c r="E61" s="2722"/>
      <c r="F61" s="2722"/>
      <c r="G61" s="2726">
        <v>9006</v>
      </c>
      <c r="H61" s="2761">
        <v>11500</v>
      </c>
      <c r="I61" s="2725"/>
      <c r="J61" s="2725"/>
      <c r="K61" s="2414"/>
      <c r="L61" s="2414"/>
    </row>
    <row r="62" spans="1:12" ht="15.75" thickBot="1">
      <c r="A62" s="3443"/>
      <c r="B62" s="3446"/>
      <c r="C62" s="2728" t="s">
        <v>195</v>
      </c>
      <c r="D62" s="2729">
        <v>37</v>
      </c>
      <c r="E62" s="2730"/>
      <c r="F62" s="2730"/>
      <c r="G62" s="2731">
        <v>481</v>
      </c>
      <c r="H62" s="2761">
        <v>1300</v>
      </c>
      <c r="I62" s="2733"/>
      <c r="J62" s="2733"/>
      <c r="K62" s="2415"/>
      <c r="L62" s="2415"/>
    </row>
    <row r="63" spans="1:12" ht="15.75" thickTop="1">
      <c r="A63" s="3441" t="s">
        <v>213</v>
      </c>
      <c r="B63" s="3444" t="s">
        <v>107</v>
      </c>
      <c r="C63" s="2743" t="s">
        <v>15</v>
      </c>
      <c r="D63" s="2715">
        <v>47</v>
      </c>
      <c r="E63" s="2716">
        <v>187</v>
      </c>
      <c r="F63" s="2716">
        <v>200</v>
      </c>
      <c r="G63" s="2717">
        <f>G64+G65+G66</f>
        <v>1241</v>
      </c>
      <c r="H63" s="2718">
        <f>H64+H65+H66</f>
        <v>1400</v>
      </c>
      <c r="I63" s="2719">
        <f>G63/E63</f>
        <v>6.6363636363636367</v>
      </c>
      <c r="J63" s="2719">
        <f>H63/F63</f>
        <v>7</v>
      </c>
      <c r="K63" s="2413">
        <f t="shared" ref="K63" si="33">G63/(D63*365)</f>
        <v>7.2340425531914887E-2</v>
      </c>
      <c r="L63" s="2413">
        <f t="shared" ref="L63" si="34">H63/(D63*365)</f>
        <v>8.160886039055669E-2</v>
      </c>
    </row>
    <row r="64" spans="1:12">
      <c r="A64" s="3442"/>
      <c r="B64" s="3445"/>
      <c r="C64" s="2720" t="s">
        <v>193</v>
      </c>
      <c r="D64" s="2721">
        <v>0</v>
      </c>
      <c r="E64" s="2722"/>
      <c r="F64" s="2722"/>
      <c r="G64" s="2723">
        <v>0</v>
      </c>
      <c r="H64" s="2761">
        <v>0</v>
      </c>
      <c r="I64" s="2725"/>
      <c r="J64" s="2725"/>
      <c r="K64" s="2414"/>
      <c r="L64" s="2414"/>
    </row>
    <row r="65" spans="1:12">
      <c r="A65" s="3442"/>
      <c r="B65" s="3445"/>
      <c r="C65" s="2720" t="s">
        <v>194</v>
      </c>
      <c r="D65" s="2721">
        <v>3</v>
      </c>
      <c r="E65" s="2722"/>
      <c r="F65" s="2722"/>
      <c r="G65" s="2726">
        <v>366</v>
      </c>
      <c r="H65" s="2761">
        <v>200</v>
      </c>
      <c r="I65" s="2725"/>
      <c r="J65" s="2725"/>
      <c r="K65" s="2414"/>
      <c r="L65" s="2414"/>
    </row>
    <row r="66" spans="1:12" ht="15.75" thickBot="1">
      <c r="A66" s="3443"/>
      <c r="B66" s="3446"/>
      <c r="C66" s="2728" t="s">
        <v>195</v>
      </c>
      <c r="D66" s="2729">
        <v>44</v>
      </c>
      <c r="E66" s="2764"/>
      <c r="F66" s="2730"/>
      <c r="G66" s="2741">
        <v>875</v>
      </c>
      <c r="H66" s="2761">
        <v>1200</v>
      </c>
      <c r="I66" s="2733"/>
      <c r="J66" s="2733"/>
      <c r="K66" s="2415"/>
      <c r="L66" s="2415"/>
    </row>
    <row r="67" spans="1:12" ht="15.75" thickTop="1">
      <c r="A67" s="3441" t="s">
        <v>214</v>
      </c>
      <c r="B67" s="3444" t="s">
        <v>108</v>
      </c>
      <c r="C67" s="2743" t="s">
        <v>15</v>
      </c>
      <c r="D67" s="2715">
        <v>70</v>
      </c>
      <c r="E67" s="2716">
        <v>1273</v>
      </c>
      <c r="F67" s="2739">
        <v>1400</v>
      </c>
      <c r="G67" s="2717">
        <f>G68+G69+G70</f>
        <v>4438</v>
      </c>
      <c r="H67" s="2718">
        <f>H68+H69+H70</f>
        <v>4400</v>
      </c>
      <c r="I67" s="2719">
        <f>G67/E67</f>
        <v>3.4862529457973293</v>
      </c>
      <c r="J67" s="2719">
        <f>H67/F67</f>
        <v>3.1428571428571428</v>
      </c>
      <c r="K67" s="2413">
        <f t="shared" ref="K67" si="35">G67/(D67*365)</f>
        <v>0.1736986301369863</v>
      </c>
      <c r="L67" s="2413">
        <f t="shared" ref="L67" si="36">H67/(D67*365)</f>
        <v>0.17221135029354206</v>
      </c>
    </row>
    <row r="68" spans="1:12">
      <c r="A68" s="3442"/>
      <c r="B68" s="3445"/>
      <c r="C68" s="2720" t="s">
        <v>193</v>
      </c>
      <c r="D68" s="2721">
        <v>3</v>
      </c>
      <c r="E68" s="2722"/>
      <c r="F68" s="2722"/>
      <c r="G68" s="2723">
        <v>869</v>
      </c>
      <c r="H68" s="2724">
        <v>500</v>
      </c>
      <c r="I68" s="2725"/>
      <c r="J68" s="2725"/>
      <c r="K68" s="2414"/>
      <c r="L68" s="2414"/>
    </row>
    <row r="69" spans="1:12">
      <c r="A69" s="3442"/>
      <c r="B69" s="3445"/>
      <c r="C69" s="2720" t="s">
        <v>194</v>
      </c>
      <c r="D69" s="2721">
        <v>30</v>
      </c>
      <c r="E69" s="2722"/>
      <c r="F69" s="2722"/>
      <c r="G69" s="2726">
        <v>1458</v>
      </c>
      <c r="H69" s="2727">
        <v>1400</v>
      </c>
      <c r="I69" s="2725"/>
      <c r="J69" s="2725"/>
      <c r="K69" s="2414"/>
      <c r="L69" s="2414"/>
    </row>
    <row r="70" spans="1:12" ht="15.75" thickBot="1">
      <c r="A70" s="3443"/>
      <c r="B70" s="3446"/>
      <c r="C70" s="2728" t="s">
        <v>195</v>
      </c>
      <c r="D70" s="2729">
        <v>37</v>
      </c>
      <c r="E70" s="2730"/>
      <c r="F70" s="2730"/>
      <c r="G70" s="2731">
        <v>2111</v>
      </c>
      <c r="H70" s="2724">
        <v>2500</v>
      </c>
      <c r="I70" s="2733"/>
      <c r="J70" s="2733"/>
      <c r="K70" s="2415"/>
      <c r="L70" s="2415"/>
    </row>
    <row r="71" spans="1:12" ht="15.75" thickTop="1">
      <c r="A71" s="3442" t="s">
        <v>215</v>
      </c>
      <c r="B71" s="3445" t="s">
        <v>109</v>
      </c>
      <c r="C71" s="2742" t="s">
        <v>15</v>
      </c>
      <c r="D71" s="2715">
        <v>70</v>
      </c>
      <c r="E71" s="2739">
        <v>387</v>
      </c>
      <c r="F71" s="2716">
        <v>480</v>
      </c>
      <c r="G71" s="2740">
        <f>G72+G73+G74</f>
        <v>1315</v>
      </c>
      <c r="H71" s="2718">
        <f>H72+H73+H74</f>
        <v>1450</v>
      </c>
      <c r="I71" s="2719">
        <f>G71/E71</f>
        <v>3.3979328165374678</v>
      </c>
      <c r="J71" s="2719">
        <f>H71/F71</f>
        <v>3.0208333333333335</v>
      </c>
      <c r="K71" s="2413">
        <f t="shared" ref="K71" si="37">G71/(D71*365)</f>
        <v>5.1467710371819964E-2</v>
      </c>
      <c r="L71" s="2413">
        <f t="shared" ref="L71" si="38">H71/(D71*365)</f>
        <v>5.6751467710371817E-2</v>
      </c>
    </row>
    <row r="72" spans="1:12">
      <c r="A72" s="3442"/>
      <c r="B72" s="3445"/>
      <c r="C72" s="2720" t="s">
        <v>193</v>
      </c>
      <c r="D72" s="2721">
        <v>0</v>
      </c>
      <c r="E72" s="2722"/>
      <c r="F72" s="2722"/>
      <c r="G72" s="2723">
        <v>0</v>
      </c>
      <c r="H72" s="2761">
        <v>0</v>
      </c>
      <c r="I72" s="2725"/>
      <c r="J72" s="2725"/>
      <c r="K72" s="2414"/>
      <c r="L72" s="2414"/>
    </row>
    <row r="73" spans="1:12">
      <c r="A73" s="3442"/>
      <c r="B73" s="3445"/>
      <c r="C73" s="2720" t="s">
        <v>194</v>
      </c>
      <c r="D73" s="2721">
        <v>14</v>
      </c>
      <c r="E73" s="2722"/>
      <c r="F73" s="2722"/>
      <c r="G73" s="2726">
        <v>0</v>
      </c>
      <c r="H73" s="2727">
        <v>0</v>
      </c>
      <c r="I73" s="2725"/>
      <c r="J73" s="2725"/>
      <c r="K73" s="2414"/>
      <c r="L73" s="2414"/>
    </row>
    <row r="74" spans="1:12" ht="15.75" thickBot="1">
      <c r="A74" s="3443"/>
      <c r="B74" s="3446"/>
      <c r="C74" s="2728" t="s">
        <v>195</v>
      </c>
      <c r="D74" s="2729">
        <v>56</v>
      </c>
      <c r="E74" s="2730"/>
      <c r="F74" s="2730"/>
      <c r="G74" s="2741">
        <v>1315</v>
      </c>
      <c r="H74" s="2724">
        <v>1450</v>
      </c>
      <c r="I74" s="2733"/>
      <c r="J74" s="2733"/>
      <c r="K74" s="2415"/>
      <c r="L74" s="2415"/>
    </row>
    <row r="75" spans="1:12" ht="15.75" thickTop="1">
      <c r="A75" s="3441" t="s">
        <v>216</v>
      </c>
      <c r="B75" s="3444" t="s">
        <v>110</v>
      </c>
      <c r="C75" s="2714" t="s">
        <v>15</v>
      </c>
      <c r="D75" s="2715">
        <v>226</v>
      </c>
      <c r="E75" s="2716">
        <v>9719</v>
      </c>
      <c r="F75" s="2716">
        <v>10000</v>
      </c>
      <c r="G75" s="2717">
        <f>G76+G77+G78</f>
        <v>41661</v>
      </c>
      <c r="H75" s="2718">
        <f>H76+H77+H78</f>
        <v>44650</v>
      </c>
      <c r="I75" s="2744">
        <f>G75/E75</f>
        <v>4.2865521144150636</v>
      </c>
      <c r="J75" s="2744">
        <f>H75/F75</f>
        <v>4.4649999999999999</v>
      </c>
      <c r="K75" s="2417">
        <f t="shared" ref="K75" si="39">G75/(D75*365)</f>
        <v>0.50504303551945695</v>
      </c>
      <c r="L75" s="2417">
        <f t="shared" ref="L75" si="40">H75/(D75*365)</f>
        <v>0.5412777306340163</v>
      </c>
    </row>
    <row r="76" spans="1:12">
      <c r="A76" s="3442"/>
      <c r="B76" s="3445"/>
      <c r="C76" s="2753" t="s">
        <v>193</v>
      </c>
      <c r="D76" s="2721">
        <v>18</v>
      </c>
      <c r="E76" s="2754"/>
      <c r="F76" s="2754"/>
      <c r="G76" s="2755">
        <v>13022</v>
      </c>
      <c r="H76" s="2761">
        <v>14000</v>
      </c>
      <c r="I76" s="2746"/>
      <c r="J76" s="2746"/>
      <c r="K76" s="2418"/>
      <c r="L76" s="2418"/>
    </row>
    <row r="77" spans="1:12">
      <c r="A77" s="3442"/>
      <c r="B77" s="3445"/>
      <c r="C77" s="2753" t="s">
        <v>194</v>
      </c>
      <c r="D77" s="2721">
        <v>139</v>
      </c>
      <c r="E77" s="2754"/>
      <c r="F77" s="2754"/>
      <c r="G77" s="2765">
        <v>25334</v>
      </c>
      <c r="H77" s="2761">
        <v>26450</v>
      </c>
      <c r="I77" s="2746"/>
      <c r="J77" s="2746"/>
      <c r="K77" s="2418"/>
      <c r="L77" s="2418"/>
    </row>
    <row r="78" spans="1:12" ht="15.75" thickBot="1">
      <c r="A78" s="3443"/>
      <c r="B78" s="3446"/>
      <c r="C78" s="2758" t="s">
        <v>195</v>
      </c>
      <c r="D78" s="2759">
        <v>69</v>
      </c>
      <c r="E78" s="2730"/>
      <c r="F78" s="2730"/>
      <c r="G78" s="2731">
        <v>3305</v>
      </c>
      <c r="H78" s="2766">
        <v>4200</v>
      </c>
      <c r="I78" s="2733"/>
      <c r="J78" s="2733"/>
      <c r="K78" s="2415"/>
      <c r="L78" s="2415"/>
    </row>
    <row r="79" spans="1:12" ht="15.75" thickTop="1">
      <c r="A79" s="3441" t="s">
        <v>217</v>
      </c>
      <c r="B79" s="3444" t="s">
        <v>111</v>
      </c>
      <c r="C79" s="2714" t="s">
        <v>15</v>
      </c>
      <c r="D79" s="2715">
        <v>120</v>
      </c>
      <c r="E79" s="2716">
        <v>845</v>
      </c>
      <c r="F79" s="2716">
        <v>815</v>
      </c>
      <c r="G79" s="2717">
        <f>G80+G81+G82</f>
        <v>15296</v>
      </c>
      <c r="H79" s="2718">
        <f>H80+H81+H82</f>
        <v>15250</v>
      </c>
      <c r="I79" s="2744">
        <f>G79/E79</f>
        <v>18.101775147928993</v>
      </c>
      <c r="J79" s="2744">
        <f>H79/F79</f>
        <v>18.711656441717793</v>
      </c>
      <c r="K79" s="2417">
        <f t="shared" ref="K79" si="41">G79/(D79*365)</f>
        <v>0.34922374429223746</v>
      </c>
      <c r="L79" s="2417">
        <f t="shared" ref="L79" si="42">H79/(D79*365)</f>
        <v>0.34817351598173518</v>
      </c>
    </row>
    <row r="80" spans="1:12">
      <c r="A80" s="3442"/>
      <c r="B80" s="3445"/>
      <c r="C80" s="2753" t="s">
        <v>193</v>
      </c>
      <c r="D80" s="2721">
        <v>8</v>
      </c>
      <c r="E80" s="2754"/>
      <c r="F80" s="2754"/>
      <c r="G80" s="2755">
        <v>1</v>
      </c>
      <c r="H80" s="2761">
        <v>1400</v>
      </c>
      <c r="I80" s="2746"/>
      <c r="J80" s="2746"/>
      <c r="K80" s="2418"/>
      <c r="L80" s="2418"/>
    </row>
    <row r="81" spans="1:12">
      <c r="A81" s="3442"/>
      <c r="B81" s="3445"/>
      <c r="C81" s="2753" t="s">
        <v>194</v>
      </c>
      <c r="D81" s="2721">
        <v>40</v>
      </c>
      <c r="E81" s="2754"/>
      <c r="F81" s="2754"/>
      <c r="G81" s="2765">
        <v>7123</v>
      </c>
      <c r="H81" s="2761">
        <v>6800</v>
      </c>
      <c r="I81" s="2746"/>
      <c r="J81" s="2746"/>
      <c r="K81" s="2418"/>
      <c r="L81" s="2418"/>
    </row>
    <row r="82" spans="1:12" ht="15.75" thickBot="1">
      <c r="A82" s="3443"/>
      <c r="B82" s="3446"/>
      <c r="C82" s="2758" t="s">
        <v>195</v>
      </c>
      <c r="D82" s="2759">
        <v>72</v>
      </c>
      <c r="E82" s="2730"/>
      <c r="F82" s="2730"/>
      <c r="G82" s="2731">
        <v>8172</v>
      </c>
      <c r="H82" s="2766">
        <v>7050</v>
      </c>
      <c r="I82" s="2733"/>
      <c r="J82" s="2733"/>
      <c r="K82" s="2415"/>
      <c r="L82" s="2415"/>
    </row>
    <row r="83" spans="1:12" ht="15.75" thickTop="1">
      <c r="A83" s="3441" t="s">
        <v>218</v>
      </c>
      <c r="B83" s="3444" t="s">
        <v>105</v>
      </c>
      <c r="C83" s="2742" t="s">
        <v>15</v>
      </c>
      <c r="D83" s="2715">
        <v>90</v>
      </c>
      <c r="E83" s="2739">
        <v>1335</v>
      </c>
      <c r="F83" s="2716">
        <v>1400</v>
      </c>
      <c r="G83" s="2717">
        <f>G84+G85+G86</f>
        <v>15372</v>
      </c>
      <c r="H83" s="2718">
        <f>H84+H85+H86</f>
        <v>15500</v>
      </c>
      <c r="I83" s="2719">
        <f>G83/E83</f>
        <v>11.514606741573033</v>
      </c>
      <c r="J83" s="2719">
        <f>H83/F83</f>
        <v>11.071428571428571</v>
      </c>
      <c r="K83" s="2413">
        <f t="shared" ref="K83" si="43">G83/(D83*365)</f>
        <v>0.46794520547945206</v>
      </c>
      <c r="L83" s="2413">
        <f t="shared" ref="L83" si="44">H83/(D83*365)</f>
        <v>0.47184170471841702</v>
      </c>
    </row>
    <row r="84" spans="1:12">
      <c r="A84" s="3442"/>
      <c r="B84" s="3445"/>
      <c r="C84" s="2720" t="s">
        <v>193</v>
      </c>
      <c r="D84" s="2721">
        <v>9</v>
      </c>
      <c r="E84" s="2722"/>
      <c r="F84" s="2722"/>
      <c r="G84" s="2723">
        <v>2402</v>
      </c>
      <c r="H84" s="2736">
        <v>3000</v>
      </c>
      <c r="I84" s="2725"/>
      <c r="J84" s="2725"/>
      <c r="K84" s="2414"/>
      <c r="L84" s="2414"/>
    </row>
    <row r="85" spans="1:12">
      <c r="A85" s="3442"/>
      <c r="B85" s="3445"/>
      <c r="C85" s="2720" t="s">
        <v>194</v>
      </c>
      <c r="D85" s="2721">
        <v>81</v>
      </c>
      <c r="E85" s="2722"/>
      <c r="F85" s="2722"/>
      <c r="G85" s="2726">
        <v>8250</v>
      </c>
      <c r="H85" s="2737">
        <v>9500</v>
      </c>
      <c r="I85" s="2725"/>
      <c r="J85" s="2725"/>
      <c r="K85" s="2414"/>
      <c r="L85" s="2414"/>
    </row>
    <row r="86" spans="1:12" ht="15.75" thickBot="1">
      <c r="A86" s="3443"/>
      <c r="B86" s="3446"/>
      <c r="C86" s="2728" t="s">
        <v>195</v>
      </c>
      <c r="D86" s="2729">
        <v>0</v>
      </c>
      <c r="E86" s="2730"/>
      <c r="F86" s="2730"/>
      <c r="G86" s="2731">
        <v>4720</v>
      </c>
      <c r="H86" s="2738">
        <v>3000</v>
      </c>
      <c r="I86" s="2733"/>
      <c r="J86" s="2733"/>
      <c r="K86" s="2415"/>
      <c r="L86" s="2415"/>
    </row>
    <row r="87" spans="1:12" ht="15.75" thickTop="1">
      <c r="A87" s="3441" t="s">
        <v>219</v>
      </c>
      <c r="B87" s="3444" t="s">
        <v>106</v>
      </c>
      <c r="C87" s="2743" t="s">
        <v>15</v>
      </c>
      <c r="D87" s="2715">
        <v>150</v>
      </c>
      <c r="E87" s="2739">
        <v>2202</v>
      </c>
      <c r="F87" s="2716">
        <v>2500</v>
      </c>
      <c r="G87" s="2740">
        <f>G88+G89+G90</f>
        <v>22630</v>
      </c>
      <c r="H87" s="2718">
        <f>H88+H89+H90</f>
        <v>27000</v>
      </c>
      <c r="I87" s="2719">
        <f>G87/E87</f>
        <v>10.277020890099909</v>
      </c>
      <c r="J87" s="2719">
        <f>H87/F87</f>
        <v>10.8</v>
      </c>
      <c r="K87" s="2413">
        <f t="shared" ref="K87" si="45">G87/(D87*365)</f>
        <v>0.41333333333333333</v>
      </c>
      <c r="L87" s="2413">
        <f t="shared" ref="L87" si="46">H87/(D87*365)</f>
        <v>0.49315068493150682</v>
      </c>
    </row>
    <row r="88" spans="1:12">
      <c r="A88" s="3442"/>
      <c r="B88" s="3445"/>
      <c r="C88" s="2720" t="s">
        <v>193</v>
      </c>
      <c r="D88" s="2721">
        <v>12</v>
      </c>
      <c r="E88" s="2722"/>
      <c r="F88" s="2722"/>
      <c r="G88" s="2723">
        <v>4</v>
      </c>
      <c r="H88" s="2736">
        <v>0</v>
      </c>
      <c r="I88" s="2725"/>
      <c r="J88" s="2725"/>
      <c r="K88" s="2414"/>
      <c r="L88" s="2414"/>
    </row>
    <row r="89" spans="1:12">
      <c r="A89" s="3442"/>
      <c r="B89" s="3445"/>
      <c r="C89" s="2720" t="s">
        <v>194</v>
      </c>
      <c r="D89" s="2721">
        <v>100</v>
      </c>
      <c r="E89" s="2722"/>
      <c r="F89" s="2722"/>
      <c r="G89" s="2726">
        <v>12</v>
      </c>
      <c r="H89" s="2737">
        <v>2000</v>
      </c>
      <c r="I89" s="2725"/>
      <c r="J89" s="2725"/>
      <c r="K89" s="2414"/>
      <c r="L89" s="2414"/>
    </row>
    <row r="90" spans="1:12" ht="15.75" thickBot="1">
      <c r="A90" s="3443"/>
      <c r="B90" s="3446"/>
      <c r="C90" s="2728" t="s">
        <v>195</v>
      </c>
      <c r="D90" s="2729">
        <v>38</v>
      </c>
      <c r="E90" s="2730"/>
      <c r="F90" s="2730"/>
      <c r="G90" s="2741">
        <v>22614</v>
      </c>
      <c r="H90" s="2738">
        <v>25000</v>
      </c>
      <c r="I90" s="2733"/>
      <c r="J90" s="2733"/>
      <c r="K90" s="2415"/>
      <c r="L90" s="2415"/>
    </row>
    <row r="91" spans="1:12" ht="15.75" thickTop="1">
      <c r="A91" s="3441" t="s">
        <v>220</v>
      </c>
      <c r="B91" s="3444" t="s">
        <v>221</v>
      </c>
      <c r="C91" s="2743" t="s">
        <v>15</v>
      </c>
      <c r="D91" s="2715">
        <v>37</v>
      </c>
      <c r="E91" s="2739">
        <v>689</v>
      </c>
      <c r="F91" s="2716">
        <v>720</v>
      </c>
      <c r="G91" s="2717">
        <f>G92+G93+G94</f>
        <v>12359</v>
      </c>
      <c r="H91" s="2718">
        <f>H92+H93+H94</f>
        <v>12100</v>
      </c>
      <c r="I91" s="2719">
        <f>G91/E91</f>
        <v>17.937590711175616</v>
      </c>
      <c r="J91" s="2719">
        <f>H91/F91</f>
        <v>16.805555555555557</v>
      </c>
      <c r="K91" s="2413">
        <f t="shared" ref="K91" si="47">G91/(D91*365)</f>
        <v>0.9151425398000741</v>
      </c>
      <c r="L91" s="2413">
        <f t="shared" ref="L91" si="48">H91/(D91*365)</f>
        <v>0.89596445760829324</v>
      </c>
    </row>
    <row r="92" spans="1:12">
      <c r="A92" s="3442"/>
      <c r="B92" s="3445"/>
      <c r="C92" s="2720" t="s">
        <v>193</v>
      </c>
      <c r="D92" s="2721">
        <v>13</v>
      </c>
      <c r="E92" s="2722"/>
      <c r="F92" s="2722"/>
      <c r="G92" s="2723">
        <v>9984</v>
      </c>
      <c r="H92" s="2736">
        <v>9800</v>
      </c>
      <c r="I92" s="2725"/>
      <c r="J92" s="2725"/>
      <c r="K92" s="2414"/>
      <c r="L92" s="2414"/>
    </row>
    <row r="93" spans="1:12">
      <c r="A93" s="3442"/>
      <c r="B93" s="3445"/>
      <c r="C93" s="2720" t="s">
        <v>194</v>
      </c>
      <c r="D93" s="2721">
        <v>24</v>
      </c>
      <c r="E93" s="2722"/>
      <c r="F93" s="2722"/>
      <c r="G93" s="2726">
        <v>1783</v>
      </c>
      <c r="H93" s="2737">
        <v>1800</v>
      </c>
      <c r="I93" s="2725"/>
      <c r="J93" s="2725"/>
      <c r="K93" s="2414"/>
      <c r="L93" s="2414"/>
    </row>
    <row r="94" spans="1:12" ht="15.75" thickBot="1">
      <c r="A94" s="3443"/>
      <c r="B94" s="3446"/>
      <c r="C94" s="2728" t="s">
        <v>195</v>
      </c>
      <c r="D94" s="2729">
        <v>0</v>
      </c>
      <c r="E94" s="2730"/>
      <c r="F94" s="2730"/>
      <c r="G94" s="2731">
        <v>592</v>
      </c>
      <c r="H94" s="2738">
        <v>500</v>
      </c>
      <c r="I94" s="2733"/>
      <c r="J94" s="2733"/>
      <c r="K94" s="2415"/>
      <c r="L94" s="2415"/>
    </row>
    <row r="95" spans="1:12" ht="15.75" thickTop="1">
      <c r="A95" s="3441" t="s">
        <v>222</v>
      </c>
      <c r="B95" s="3444" t="s">
        <v>223</v>
      </c>
      <c r="C95" s="2743" t="s">
        <v>15</v>
      </c>
      <c r="D95" s="2715">
        <v>13</v>
      </c>
      <c r="E95" s="2739">
        <v>8</v>
      </c>
      <c r="F95" s="2739">
        <v>15</v>
      </c>
      <c r="G95" s="2717">
        <f>G96+G97+G98</f>
        <v>115</v>
      </c>
      <c r="H95" s="2718">
        <f>H96+H97+H98</f>
        <v>250</v>
      </c>
      <c r="I95" s="2719">
        <f>G95/E95</f>
        <v>14.375</v>
      </c>
      <c r="J95" s="2719">
        <f>H95/F95</f>
        <v>16.666666666666668</v>
      </c>
      <c r="K95" s="2413">
        <f t="shared" ref="K95" si="49">G95/(D95*365)</f>
        <v>2.4236037934668071E-2</v>
      </c>
      <c r="L95" s="2413">
        <f t="shared" ref="L95" si="50">H95/(D95*365)</f>
        <v>5.2687038988408853E-2</v>
      </c>
    </row>
    <row r="96" spans="1:12">
      <c r="A96" s="3442"/>
      <c r="B96" s="3445"/>
      <c r="C96" s="2720" t="s">
        <v>193</v>
      </c>
      <c r="D96" s="2721">
        <v>13</v>
      </c>
      <c r="E96" s="2722"/>
      <c r="F96" s="2722"/>
      <c r="G96" s="2723">
        <v>115</v>
      </c>
      <c r="H96" s="2736">
        <v>250</v>
      </c>
      <c r="I96" s="2725"/>
      <c r="J96" s="2725"/>
      <c r="K96" s="2414"/>
      <c r="L96" s="2414"/>
    </row>
    <row r="97" spans="1:12">
      <c r="A97" s="3442"/>
      <c r="B97" s="3445"/>
      <c r="C97" s="2720" t="s">
        <v>194</v>
      </c>
      <c r="D97" s="2721"/>
      <c r="E97" s="2722"/>
      <c r="F97" s="2722"/>
      <c r="G97" s="2726"/>
      <c r="H97" s="2737"/>
      <c r="I97" s="2725"/>
      <c r="J97" s="2725"/>
      <c r="K97" s="2414"/>
      <c r="L97" s="2414"/>
    </row>
    <row r="98" spans="1:12" ht="15.75" thickBot="1">
      <c r="A98" s="3443"/>
      <c r="B98" s="3446"/>
      <c r="C98" s="2728" t="s">
        <v>195</v>
      </c>
      <c r="D98" s="2729"/>
      <c r="E98" s="2730"/>
      <c r="F98" s="2730"/>
      <c r="G98" s="2731"/>
      <c r="H98" s="2738"/>
      <c r="I98" s="2767"/>
      <c r="J98" s="2767"/>
      <c r="K98" s="2419"/>
      <c r="L98" s="2419"/>
    </row>
    <row r="99" spans="1:12" ht="15.75" thickTop="1">
      <c r="A99" s="3447" t="s">
        <v>224</v>
      </c>
      <c r="B99" s="3448"/>
      <c r="C99" s="2742" t="s">
        <v>15</v>
      </c>
      <c r="D99" s="2768">
        <v>2041</v>
      </c>
      <c r="E99" s="2768">
        <f>E7+E11+E15+E19+E23+E27+E31+E35+E39+E43+E47+E51+E55+E59+E63+E67+E71+E75+E79+E83+E87+E91+E95</f>
        <v>35307</v>
      </c>
      <c r="F99" s="2768">
        <f>F7+F11+F15+F19+F23+F27+F31+F35+F39+F43+F47+F51+F55+F59+F63+F67+F71+F75+F79+F83+F87+F91+F95</f>
        <v>36450</v>
      </c>
      <c r="G99" s="2768">
        <f>G7+G11+G15+G19+G23+G27+G31+G35+G39+G43+G47+G51+G55+G59+G63+G67+G71+G75+G79+G83+G87+G91+G95</f>
        <v>258448</v>
      </c>
      <c r="H99" s="2258">
        <f>H7+H11+H15+H19+H23+H27+H31+H35+H39+H43+H47+H51+H55+H59+H63+H67+H71+H75+H79+H83+H87+H91+H95</f>
        <v>269500</v>
      </c>
      <c r="I99" s="2744">
        <f>G99/E99</f>
        <v>7.3200215254765348</v>
      </c>
      <c r="J99" s="2769">
        <f>H99/F99</f>
        <v>7.3936899862825785</v>
      </c>
      <c r="K99" s="2770">
        <f t="shared" ref="K99" si="51">G99/(D99*365)</f>
        <v>0.34692636566818574</v>
      </c>
      <c r="L99" s="2770">
        <f t="shared" ref="L99" si="52">H99/(D99*365)</f>
        <v>0.36176196197136778</v>
      </c>
    </row>
    <row r="100" spans="1:12">
      <c r="A100" s="3447"/>
      <c r="B100" s="3448"/>
      <c r="C100" s="2771" t="s">
        <v>193</v>
      </c>
      <c r="D100" s="2768">
        <v>365</v>
      </c>
      <c r="E100" s="2258"/>
      <c r="F100" s="2258"/>
      <c r="G100" s="2768">
        <f t="shared" ref="G100:H102" si="53">G8+G12+G16+G20+G24+G28+G32+G36+G40+G44+G48+G52+G56+G60+G64+G68+G72+G76+G80+G84+G88+G92+G96</f>
        <v>51314</v>
      </c>
      <c r="H100" s="2258">
        <f t="shared" si="53"/>
        <v>91500</v>
      </c>
      <c r="I100" s="2772"/>
      <c r="J100" s="2772"/>
      <c r="K100" s="2773"/>
      <c r="L100" s="2773"/>
    </row>
    <row r="101" spans="1:12">
      <c r="A101" s="3447"/>
      <c r="B101" s="3448"/>
      <c r="C101" s="2771" t="s">
        <v>194</v>
      </c>
      <c r="D101" s="2768">
        <v>1169</v>
      </c>
      <c r="E101" s="2258"/>
      <c r="F101" s="2258"/>
      <c r="G101" s="2768">
        <f t="shared" si="53"/>
        <v>120558</v>
      </c>
      <c r="H101" s="2258">
        <f t="shared" si="53"/>
        <v>93520</v>
      </c>
      <c r="I101" s="2772"/>
      <c r="J101" s="2772"/>
      <c r="K101" s="2418"/>
      <c r="L101" s="2418"/>
    </row>
    <row r="102" spans="1:12" ht="15.75" thickBot="1">
      <c r="A102" s="3449"/>
      <c r="B102" s="3450"/>
      <c r="C102" s="2774" t="s">
        <v>195</v>
      </c>
      <c r="D102" s="2775">
        <v>507</v>
      </c>
      <c r="E102" s="2776"/>
      <c r="F102" s="2776"/>
      <c r="G102" s="2776">
        <f t="shared" si="53"/>
        <v>86576</v>
      </c>
      <c r="H102" s="2776">
        <f t="shared" si="53"/>
        <v>84480</v>
      </c>
      <c r="I102" s="2777"/>
      <c r="J102" s="2777"/>
      <c r="K102" s="2777"/>
      <c r="L102" s="2777"/>
    </row>
    <row r="103" spans="1:12">
      <c r="E103" s="1304"/>
      <c r="F103" s="1304"/>
      <c r="G103" s="1304"/>
      <c r="H103" s="1304"/>
      <c r="K103" s="1305"/>
    </row>
    <row r="104" spans="1:12">
      <c r="E104" s="79"/>
      <c r="F104" s="79"/>
    </row>
    <row r="105" spans="1:12">
      <c r="F105" s="79"/>
    </row>
    <row r="106" spans="1:12">
      <c r="E106" s="79"/>
      <c r="F106" s="79"/>
    </row>
  </sheetData>
  <mergeCells count="54">
    <mergeCell ref="B91:B94"/>
    <mergeCell ref="B95:B98"/>
    <mergeCell ref="A99:B102"/>
    <mergeCell ref="B71:B74"/>
    <mergeCell ref="B75:B78"/>
    <mergeCell ref="B79:B82"/>
    <mergeCell ref="B83:B86"/>
    <mergeCell ref="B87:B90"/>
    <mergeCell ref="A83:A86"/>
    <mergeCell ref="A87:A90"/>
    <mergeCell ref="A91:A94"/>
    <mergeCell ref="A95:A98"/>
    <mergeCell ref="A75:A78"/>
    <mergeCell ref="A79:A82"/>
    <mergeCell ref="B5:B6"/>
    <mergeCell ref="B7:B10"/>
    <mergeCell ref="B11:B14"/>
    <mergeCell ref="B15:B18"/>
    <mergeCell ref="B19:B22"/>
    <mergeCell ref="B23:B26"/>
    <mergeCell ref="B27:B30"/>
    <mergeCell ref="B31:B34"/>
    <mergeCell ref="B35:B38"/>
    <mergeCell ref="B39:B42"/>
    <mergeCell ref="B43:B46"/>
    <mergeCell ref="B47:B50"/>
    <mergeCell ref="A63:A66"/>
    <mergeCell ref="A67:A70"/>
    <mergeCell ref="A71:A74"/>
    <mergeCell ref="A43:A46"/>
    <mergeCell ref="A47:A50"/>
    <mergeCell ref="A51:A54"/>
    <mergeCell ref="A55:A58"/>
    <mergeCell ref="A59:A62"/>
    <mergeCell ref="B51:B54"/>
    <mergeCell ref="B55:B58"/>
    <mergeCell ref="B59:B62"/>
    <mergeCell ref="B63:B66"/>
    <mergeCell ref="B67:B70"/>
    <mergeCell ref="A23:A26"/>
    <mergeCell ref="A27:A30"/>
    <mergeCell ref="A31:A34"/>
    <mergeCell ref="A35:A38"/>
    <mergeCell ref="A39:A42"/>
    <mergeCell ref="A5:A6"/>
    <mergeCell ref="A7:A10"/>
    <mergeCell ref="A11:A14"/>
    <mergeCell ref="A15:A18"/>
    <mergeCell ref="A19:A22"/>
    <mergeCell ref="C5:D5"/>
    <mergeCell ref="E5:F5"/>
    <mergeCell ref="G5:H5"/>
    <mergeCell ref="I5:J5"/>
    <mergeCell ref="K5:L5"/>
  </mergeCells>
  <pageMargins left="0.51181102362204722" right="0.31496062992125984" top="0.74803149606299213" bottom="0.35433070866141736" header="0.31496062992125984" footer="0.31496062992125984"/>
  <pageSetup scale="88" orientation="landscape" r:id="rId1"/>
  <rowBreaks count="2" manualBreakCount="2">
    <brk id="38" max="16383" man="1"/>
    <brk id="78"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76"/>
  <sheetViews>
    <sheetView zoomScaleNormal="100" workbookViewId="0">
      <pane ySplit="7" topLeftCell="A8" activePane="bottomLeft" state="frozen"/>
      <selection pane="bottomLeft" activeCell="Q11" sqref="Q11"/>
    </sheetView>
  </sheetViews>
  <sheetFormatPr defaultColWidth="9.140625" defaultRowHeight="12.75"/>
  <cols>
    <col min="1" max="1" width="7" style="72" bestFit="1" customWidth="1"/>
    <col min="2" max="2" width="33.42578125" style="72" customWidth="1"/>
    <col min="3" max="3" width="14.140625" style="72" customWidth="1"/>
    <col min="4" max="4" width="9.85546875" style="72" customWidth="1"/>
    <col min="5" max="5" width="8.7109375" style="2845" bestFit="1" customWidth="1"/>
    <col min="6" max="6" width="13" style="72" customWidth="1"/>
    <col min="7" max="7" width="8.7109375" style="2845" bestFit="1" customWidth="1"/>
    <col min="8" max="8" width="13.28515625" style="72" customWidth="1"/>
    <col min="9" max="16384" width="9.140625" style="2279"/>
  </cols>
  <sheetData>
    <row r="1" spans="1:8" s="2781" customFormat="1">
      <c r="A1" s="73"/>
      <c r="B1" s="74" t="s">
        <v>0</v>
      </c>
      <c r="C1" s="2038" t="s">
        <v>12264</v>
      </c>
      <c r="D1" s="2700"/>
      <c r="E1" s="2832"/>
      <c r="F1" s="2780"/>
      <c r="G1" s="2833"/>
      <c r="H1" s="2780"/>
    </row>
    <row r="2" spans="1:8" s="2781" customFormat="1">
      <c r="A2" s="73"/>
      <c r="B2" s="74" t="s">
        <v>2</v>
      </c>
      <c r="C2" s="2700">
        <v>8664161</v>
      </c>
      <c r="D2" s="2700"/>
      <c r="E2" s="2833"/>
      <c r="F2" s="2780"/>
      <c r="G2" s="2833"/>
      <c r="H2" s="2780"/>
    </row>
    <row r="3" spans="1:8" s="2781" customFormat="1" ht="18" customHeight="1">
      <c r="A3" s="73"/>
      <c r="B3" s="74" t="s">
        <v>9745</v>
      </c>
      <c r="C3" s="2703" t="s">
        <v>9689</v>
      </c>
      <c r="D3" s="2834"/>
      <c r="E3" s="2835"/>
      <c r="F3" s="2836"/>
      <c r="G3" s="2835"/>
      <c r="H3" s="2836"/>
    </row>
    <row r="4" spans="1:8" s="2781" customFormat="1">
      <c r="A4" s="2788"/>
      <c r="B4" s="2788"/>
      <c r="C4" s="2788"/>
      <c r="D4" s="2788"/>
      <c r="E4" s="2837"/>
      <c r="F4" s="2788"/>
      <c r="G4" s="2837"/>
      <c r="H4" s="2788"/>
    </row>
    <row r="5" spans="1:8" s="2781" customFormat="1" ht="12.75" customHeight="1">
      <c r="A5" s="3672" t="s">
        <v>306</v>
      </c>
      <c r="B5" s="3672" t="s">
        <v>277</v>
      </c>
      <c r="C5" s="3672" t="s">
        <v>9690</v>
      </c>
      <c r="D5" s="3672" t="s">
        <v>9691</v>
      </c>
      <c r="E5" s="3678" t="s">
        <v>190</v>
      </c>
      <c r="F5" s="3678"/>
      <c r="G5" s="3678" t="s">
        <v>191</v>
      </c>
      <c r="H5" s="3678"/>
    </row>
    <row r="6" spans="1:8" s="2270" customFormat="1" ht="24" customHeight="1">
      <c r="A6" s="3672"/>
      <c r="B6" s="3672"/>
      <c r="C6" s="3672"/>
      <c r="D6" s="3672"/>
      <c r="E6" s="3678"/>
      <c r="F6" s="3678"/>
      <c r="G6" s="3678"/>
      <c r="H6" s="3678"/>
    </row>
    <row r="7" spans="1:8" s="2270" customFormat="1" ht="27" customHeight="1">
      <c r="A7" s="3672"/>
      <c r="B7" s="3672"/>
      <c r="C7" s="3672"/>
      <c r="D7" s="3672"/>
      <c r="E7" s="2793" t="s">
        <v>9692</v>
      </c>
      <c r="F7" s="2794" t="s">
        <v>9693</v>
      </c>
      <c r="G7" s="2793" t="s">
        <v>9692</v>
      </c>
      <c r="H7" s="2794" t="s">
        <v>9693</v>
      </c>
    </row>
    <row r="8" spans="1:8" s="2270" customFormat="1" ht="51" customHeight="1">
      <c r="A8" s="3677" t="s">
        <v>9694</v>
      </c>
      <c r="B8" s="3677"/>
      <c r="C8" s="3677"/>
      <c r="D8" s="3677"/>
      <c r="E8" s="3677"/>
      <c r="F8" s="3677"/>
      <c r="G8" s="3677"/>
      <c r="H8" s="3677"/>
    </row>
    <row r="9" spans="1:8" s="2270" customFormat="1">
      <c r="A9" s="2266">
        <v>2305401</v>
      </c>
      <c r="B9" s="2267" t="s">
        <v>9695</v>
      </c>
      <c r="C9" s="2266" t="s">
        <v>9696</v>
      </c>
      <c r="D9" s="2268">
        <v>5889.37</v>
      </c>
      <c r="E9" s="2796">
        <v>0</v>
      </c>
      <c r="F9" s="2798">
        <f t="shared" ref="F9:F16" si="0">D9*E9</f>
        <v>0</v>
      </c>
      <c r="G9" s="2838">
        <v>0</v>
      </c>
      <c r="H9" s="2798">
        <f t="shared" ref="H9:H16" si="1">D9*G9</f>
        <v>0</v>
      </c>
    </row>
    <row r="10" spans="1:8" s="2270" customFormat="1">
      <c r="A10" s="2266">
        <v>2305601</v>
      </c>
      <c r="B10" s="2267" t="s">
        <v>9697</v>
      </c>
      <c r="C10" s="2266" t="s">
        <v>9696</v>
      </c>
      <c r="D10" s="2268">
        <v>5889.37</v>
      </c>
      <c r="E10" s="2796">
        <v>106</v>
      </c>
      <c r="F10" s="2798">
        <f t="shared" si="0"/>
        <v>624273.22</v>
      </c>
      <c r="G10" s="2838">
        <v>160</v>
      </c>
      <c r="H10" s="2798">
        <f t="shared" si="1"/>
        <v>942299.2</v>
      </c>
    </row>
    <row r="11" spans="1:8" s="2270" customFormat="1">
      <c r="A11" s="2266">
        <v>2305101</v>
      </c>
      <c r="B11" s="2267" t="s">
        <v>9698</v>
      </c>
      <c r="C11" s="2266" t="s">
        <v>9696</v>
      </c>
      <c r="D11" s="2268">
        <v>3121.37</v>
      </c>
      <c r="E11" s="2796">
        <v>1690</v>
      </c>
      <c r="F11" s="2798">
        <f t="shared" si="0"/>
        <v>5275115.3</v>
      </c>
      <c r="G11" s="2838">
        <v>1960</v>
      </c>
      <c r="H11" s="2798">
        <f t="shared" si="1"/>
        <v>6117885.2000000002</v>
      </c>
    </row>
    <row r="12" spans="1:8" s="2270" customFormat="1">
      <c r="A12" s="2266">
        <v>2305201</v>
      </c>
      <c r="B12" s="2267" t="s">
        <v>9699</v>
      </c>
      <c r="C12" s="2266" t="s">
        <v>9696</v>
      </c>
      <c r="D12" s="2268">
        <v>3710.3</v>
      </c>
      <c r="E12" s="2796">
        <v>551</v>
      </c>
      <c r="F12" s="2798">
        <f t="shared" si="0"/>
        <v>2044375.3</v>
      </c>
      <c r="G12" s="2838">
        <v>750</v>
      </c>
      <c r="H12" s="2798">
        <f t="shared" si="1"/>
        <v>2782725</v>
      </c>
    </row>
    <row r="13" spans="1:8" s="2270" customFormat="1">
      <c r="A13" s="2266">
        <v>2305203</v>
      </c>
      <c r="B13" s="2267" t="s">
        <v>9700</v>
      </c>
      <c r="C13" s="2266" t="s">
        <v>9696</v>
      </c>
      <c r="D13" s="2268">
        <v>1177.8699999999999</v>
      </c>
      <c r="E13" s="2796">
        <v>2</v>
      </c>
      <c r="F13" s="2798">
        <f t="shared" si="0"/>
        <v>2355.7399999999998</v>
      </c>
      <c r="G13" s="2838">
        <v>5</v>
      </c>
      <c r="H13" s="2798">
        <f t="shared" si="1"/>
        <v>5889.3499999999995</v>
      </c>
    </row>
    <row r="14" spans="1:8" s="2270" customFormat="1">
      <c r="A14" s="2266">
        <v>2305901</v>
      </c>
      <c r="B14" s="2267" t="s">
        <v>9701</v>
      </c>
      <c r="C14" s="2266" t="s">
        <v>9696</v>
      </c>
      <c r="D14" s="2268">
        <v>1177.8699999999999</v>
      </c>
      <c r="E14" s="2796">
        <v>0</v>
      </c>
      <c r="F14" s="2798">
        <f t="shared" si="0"/>
        <v>0</v>
      </c>
      <c r="G14" s="2838">
        <v>0</v>
      </c>
      <c r="H14" s="2798">
        <f t="shared" si="1"/>
        <v>0</v>
      </c>
    </row>
    <row r="15" spans="1:8" s="2270" customFormat="1">
      <c r="A15" s="2266">
        <v>2305602</v>
      </c>
      <c r="B15" s="2267" t="s">
        <v>9702</v>
      </c>
      <c r="C15" s="2266" t="s">
        <v>9696</v>
      </c>
      <c r="D15" s="2268">
        <v>7067.24</v>
      </c>
      <c r="E15" s="2796">
        <v>1579</v>
      </c>
      <c r="F15" s="2798">
        <f t="shared" si="0"/>
        <v>11159171.959999999</v>
      </c>
      <c r="G15" s="2838">
        <v>1850</v>
      </c>
      <c r="H15" s="2798">
        <f t="shared" si="1"/>
        <v>13074394</v>
      </c>
    </row>
    <row r="16" spans="1:8" s="2270" customFormat="1">
      <c r="A16" s="2266">
        <v>2305202</v>
      </c>
      <c r="B16" s="2267" t="s">
        <v>9703</v>
      </c>
      <c r="C16" s="2266" t="s">
        <v>9696</v>
      </c>
      <c r="D16" s="2268">
        <v>2179.0700000000002</v>
      </c>
      <c r="E16" s="2796">
        <v>89</v>
      </c>
      <c r="F16" s="2798">
        <f t="shared" si="0"/>
        <v>193937.23</v>
      </c>
      <c r="G16" s="2838">
        <v>130</v>
      </c>
      <c r="H16" s="2798">
        <f t="shared" si="1"/>
        <v>283279.10000000003</v>
      </c>
    </row>
    <row r="17" spans="1:8" s="2270" customFormat="1">
      <c r="A17" s="2250"/>
      <c r="B17" s="2251"/>
      <c r="C17" s="2250"/>
      <c r="D17" s="2252"/>
      <c r="E17" s="2253"/>
      <c r="F17" s="2254">
        <f t="shared" ref="F17" si="2">SUM(F9:F16)</f>
        <v>19299228.75</v>
      </c>
      <c r="G17" s="2253"/>
      <c r="H17" s="2254">
        <f>SUM(H9:H16)</f>
        <v>23206471.850000001</v>
      </c>
    </row>
    <row r="18" spans="1:8" s="2270" customFormat="1" ht="41.25" customHeight="1">
      <c r="A18" s="3677" t="s">
        <v>9704</v>
      </c>
      <c r="B18" s="3677"/>
      <c r="C18" s="3677"/>
      <c r="D18" s="3677"/>
      <c r="E18" s="3677"/>
      <c r="F18" s="3677"/>
      <c r="G18" s="3677"/>
      <c r="H18" s="3677"/>
    </row>
    <row r="19" spans="1:8" s="2801" customFormat="1">
      <c r="A19" s="2266">
        <v>540100</v>
      </c>
      <c r="B19" s="2799" t="s">
        <v>9695</v>
      </c>
      <c r="C19" s="2266" t="s">
        <v>9705</v>
      </c>
      <c r="D19" s="2268">
        <v>11.2</v>
      </c>
      <c r="E19" s="2796">
        <v>0</v>
      </c>
      <c r="F19" s="2798">
        <f t="shared" ref="F19:F25" si="3">D19*E19</f>
        <v>0</v>
      </c>
      <c r="G19" s="2796"/>
      <c r="H19" s="2798">
        <v>0</v>
      </c>
    </row>
    <row r="20" spans="1:8" s="2801" customFormat="1">
      <c r="A20" s="2266">
        <v>540101</v>
      </c>
      <c r="B20" s="2799" t="s">
        <v>9706</v>
      </c>
      <c r="C20" s="2266" t="s">
        <v>9705</v>
      </c>
      <c r="D20" s="2268">
        <v>13.72</v>
      </c>
      <c r="E20" s="2796">
        <v>0</v>
      </c>
      <c r="F20" s="2798">
        <f t="shared" si="3"/>
        <v>0</v>
      </c>
      <c r="G20" s="2796"/>
      <c r="H20" s="2798">
        <v>0</v>
      </c>
    </row>
    <row r="21" spans="1:8" s="2801" customFormat="1">
      <c r="A21" s="2266">
        <v>540102</v>
      </c>
      <c r="B21" s="2799" t="s">
        <v>9707</v>
      </c>
      <c r="C21" s="2266" t="s">
        <v>9705</v>
      </c>
      <c r="D21" s="2268">
        <v>17.190000000000001</v>
      </c>
      <c r="E21" s="2796">
        <v>0</v>
      </c>
      <c r="F21" s="2798">
        <f t="shared" si="3"/>
        <v>0</v>
      </c>
      <c r="G21" s="2796"/>
      <c r="H21" s="2798">
        <v>0</v>
      </c>
    </row>
    <row r="22" spans="1:8" s="2801" customFormat="1">
      <c r="A22" s="2266">
        <v>540103</v>
      </c>
      <c r="B22" s="2799" t="s">
        <v>9708</v>
      </c>
      <c r="C22" s="2266" t="s">
        <v>9705</v>
      </c>
      <c r="D22" s="2268">
        <v>14.17</v>
      </c>
      <c r="E22" s="2796">
        <v>0</v>
      </c>
      <c r="F22" s="2798">
        <f t="shared" si="3"/>
        <v>0</v>
      </c>
      <c r="G22" s="2796"/>
      <c r="H22" s="2798">
        <v>0</v>
      </c>
    </row>
    <row r="23" spans="1:8" s="2801" customFormat="1">
      <c r="A23" s="2266">
        <v>540104</v>
      </c>
      <c r="B23" s="2799" t="s">
        <v>9709</v>
      </c>
      <c r="C23" s="2266" t="s">
        <v>9705</v>
      </c>
      <c r="D23" s="2268">
        <v>11.46</v>
      </c>
      <c r="E23" s="2796">
        <v>0</v>
      </c>
      <c r="F23" s="2798">
        <f t="shared" si="3"/>
        <v>0</v>
      </c>
      <c r="G23" s="2796"/>
      <c r="H23" s="2798">
        <v>0</v>
      </c>
    </row>
    <row r="24" spans="1:8" s="2801" customFormat="1" ht="22.5">
      <c r="A24" s="2266">
        <v>540105</v>
      </c>
      <c r="B24" s="2799" t="s">
        <v>9710</v>
      </c>
      <c r="C24" s="2266" t="s">
        <v>9705</v>
      </c>
      <c r="D24" s="2268">
        <v>12.08</v>
      </c>
      <c r="E24" s="2796">
        <v>0</v>
      </c>
      <c r="F24" s="2798">
        <f t="shared" si="3"/>
        <v>0</v>
      </c>
      <c r="G24" s="2796"/>
      <c r="H24" s="2798">
        <v>0</v>
      </c>
    </row>
    <row r="25" spans="1:8" s="2801" customFormat="1">
      <c r="A25" s="2266">
        <v>560100</v>
      </c>
      <c r="B25" s="2799" t="s">
        <v>9711</v>
      </c>
      <c r="C25" s="2266" t="s">
        <v>9705</v>
      </c>
      <c r="D25" s="2268">
        <v>11.2</v>
      </c>
      <c r="E25" s="2796">
        <v>0</v>
      </c>
      <c r="F25" s="2798">
        <f t="shared" si="3"/>
        <v>0</v>
      </c>
      <c r="G25" s="2796"/>
      <c r="H25" s="2798">
        <v>0</v>
      </c>
    </row>
    <row r="26" spans="1:8" s="2801" customFormat="1" ht="22.5">
      <c r="A26" s="2266">
        <v>560101</v>
      </c>
      <c r="B26" s="2799" t="s">
        <v>9712</v>
      </c>
      <c r="C26" s="2266" t="s">
        <v>9705</v>
      </c>
      <c r="D26" s="2268" t="s">
        <v>9713</v>
      </c>
      <c r="E26" s="2796">
        <v>0</v>
      </c>
      <c r="F26" s="2798"/>
      <c r="G26" s="2796"/>
      <c r="H26" s="2798">
        <v>0</v>
      </c>
    </row>
    <row r="27" spans="1:8" s="2801" customFormat="1">
      <c r="A27" s="2266">
        <v>560200</v>
      </c>
      <c r="B27" s="2799" t="s">
        <v>9714</v>
      </c>
      <c r="C27" s="2266" t="s">
        <v>9705</v>
      </c>
      <c r="D27" s="2268">
        <v>17.27</v>
      </c>
      <c r="E27" s="2796">
        <v>0</v>
      </c>
      <c r="F27" s="2798">
        <f>D27*E27</f>
        <v>0</v>
      </c>
      <c r="G27" s="2796"/>
      <c r="H27" s="2798">
        <v>0</v>
      </c>
    </row>
    <row r="28" spans="1:8" s="2801" customFormat="1">
      <c r="A28" s="2266">
        <v>560800</v>
      </c>
      <c r="B28" s="2799" t="s">
        <v>9715</v>
      </c>
      <c r="C28" s="2266" t="s">
        <v>9705</v>
      </c>
      <c r="D28" s="2268">
        <v>18.78</v>
      </c>
      <c r="E28" s="2796">
        <v>0</v>
      </c>
      <c r="F28" s="2798">
        <f>D28*E28</f>
        <v>0</v>
      </c>
      <c r="G28" s="2796"/>
      <c r="H28" s="2798">
        <v>0</v>
      </c>
    </row>
    <row r="29" spans="1:8" s="2801" customFormat="1" ht="22.5">
      <c r="A29" s="2266">
        <v>560300</v>
      </c>
      <c r="B29" s="2799" t="s">
        <v>9716</v>
      </c>
      <c r="C29" s="2266" t="s">
        <v>9705</v>
      </c>
      <c r="D29" s="2268">
        <v>12.08</v>
      </c>
      <c r="E29" s="2796">
        <v>0</v>
      </c>
      <c r="F29" s="2798">
        <f>D29*E29</f>
        <v>0</v>
      </c>
      <c r="G29" s="2796"/>
      <c r="H29" s="2798">
        <v>0</v>
      </c>
    </row>
    <row r="30" spans="1:8" s="2801" customFormat="1">
      <c r="A30" s="2266">
        <v>560102</v>
      </c>
      <c r="B30" s="2799" t="s">
        <v>9717</v>
      </c>
      <c r="C30" s="2266" t="s">
        <v>9705</v>
      </c>
      <c r="D30" s="2268">
        <v>19.89</v>
      </c>
      <c r="E30" s="2796">
        <v>0</v>
      </c>
      <c r="F30" s="2798">
        <f>D30*E30</f>
        <v>0</v>
      </c>
      <c r="G30" s="2796">
        <v>22</v>
      </c>
      <c r="H30" s="2798">
        <f>D30*G30</f>
        <v>437.58000000000004</v>
      </c>
    </row>
    <row r="31" spans="1:8" s="2801" customFormat="1" ht="22.5">
      <c r="A31" s="2266">
        <v>560301</v>
      </c>
      <c r="B31" s="2799" t="s">
        <v>9718</v>
      </c>
      <c r="C31" s="2266" t="s">
        <v>9705</v>
      </c>
      <c r="D31" s="2268">
        <v>13.31</v>
      </c>
      <c r="E31" s="2796">
        <v>0</v>
      </c>
      <c r="F31" s="2798">
        <f>D31*E31</f>
        <v>0</v>
      </c>
      <c r="G31" s="2796"/>
      <c r="H31" s="2798">
        <v>0</v>
      </c>
    </row>
    <row r="32" spans="1:8" s="2801" customFormat="1" ht="22.5">
      <c r="A32" s="2266">
        <v>510110</v>
      </c>
      <c r="B32" s="2799" t="s">
        <v>9719</v>
      </c>
      <c r="C32" s="2266" t="s">
        <v>9720</v>
      </c>
      <c r="D32" s="2268" t="s">
        <v>9721</v>
      </c>
      <c r="E32" s="2796">
        <v>0</v>
      </c>
      <c r="F32" s="2798">
        <v>0</v>
      </c>
      <c r="G32" s="2796"/>
      <c r="H32" s="2798">
        <v>0</v>
      </c>
    </row>
    <row r="33" spans="1:8" s="2801" customFormat="1" ht="22.5">
      <c r="A33" s="2266">
        <v>510200</v>
      </c>
      <c r="B33" s="2799" t="s">
        <v>9722</v>
      </c>
      <c r="C33" s="2266" t="s">
        <v>9705</v>
      </c>
      <c r="D33" s="2268" t="s">
        <v>9723</v>
      </c>
      <c r="E33" s="2796">
        <v>0</v>
      </c>
      <c r="F33" s="2798">
        <v>0</v>
      </c>
      <c r="G33" s="2796"/>
      <c r="H33" s="2798">
        <v>0</v>
      </c>
    </row>
    <row r="34" spans="1:8" s="2801" customFormat="1" ht="22.5">
      <c r="A34" s="2266">
        <v>510299</v>
      </c>
      <c r="B34" s="2799" t="s">
        <v>9724</v>
      </c>
      <c r="C34" s="2266" t="s">
        <v>9705</v>
      </c>
      <c r="D34" s="2268" t="s">
        <v>9725</v>
      </c>
      <c r="E34" s="2796">
        <v>0</v>
      </c>
      <c r="F34" s="2798">
        <v>0</v>
      </c>
      <c r="G34" s="2796"/>
      <c r="H34" s="2798">
        <v>0</v>
      </c>
    </row>
    <row r="35" spans="1:8" s="2801" customFormat="1" ht="22.5">
      <c r="A35" s="2266">
        <v>510500</v>
      </c>
      <c r="B35" s="2799" t="s">
        <v>9726</v>
      </c>
      <c r="C35" s="2266" t="s">
        <v>9720</v>
      </c>
      <c r="D35" s="2268" t="s">
        <v>9727</v>
      </c>
      <c r="E35" s="2796">
        <v>11</v>
      </c>
      <c r="F35" s="2798">
        <f>E35*2072.31</f>
        <v>22795.41</v>
      </c>
      <c r="G35" s="2796">
        <v>15</v>
      </c>
      <c r="H35" s="2798">
        <f>G35*2072.31</f>
        <v>31084.649999999998</v>
      </c>
    </row>
    <row r="36" spans="1:8" s="2801" customFormat="1">
      <c r="A36" s="2266">
        <v>520100</v>
      </c>
      <c r="B36" s="2799" t="s">
        <v>9728</v>
      </c>
      <c r="C36" s="2266" t="s">
        <v>9705</v>
      </c>
      <c r="D36" s="2268">
        <v>10.66</v>
      </c>
      <c r="E36" s="2796">
        <v>0</v>
      </c>
      <c r="F36" s="2798">
        <f>D36*E36</f>
        <v>0</v>
      </c>
      <c r="G36" s="2796"/>
      <c r="H36" s="2798">
        <v>0</v>
      </c>
    </row>
    <row r="37" spans="1:8" s="2801" customFormat="1" ht="22.5">
      <c r="A37" s="2266">
        <v>520101</v>
      </c>
      <c r="B37" s="2799" t="s">
        <v>9729</v>
      </c>
      <c r="C37" s="2266" t="s">
        <v>9705</v>
      </c>
      <c r="D37" s="2268">
        <v>20.02</v>
      </c>
      <c r="E37" s="2796">
        <v>0</v>
      </c>
      <c r="F37" s="2798">
        <f>D37*E37</f>
        <v>0</v>
      </c>
      <c r="G37" s="2796"/>
      <c r="H37" s="2798">
        <v>0</v>
      </c>
    </row>
    <row r="38" spans="1:8" s="2801" customFormat="1" ht="22.5">
      <c r="A38" s="2266">
        <v>520102</v>
      </c>
      <c r="B38" s="2799" t="s">
        <v>9730</v>
      </c>
      <c r="C38" s="2266" t="s">
        <v>9705</v>
      </c>
      <c r="D38" s="2268">
        <v>17.690000000000001</v>
      </c>
      <c r="E38" s="2796">
        <v>0</v>
      </c>
      <c r="F38" s="2798">
        <f>D38*E38</f>
        <v>0</v>
      </c>
      <c r="G38" s="2796"/>
      <c r="H38" s="2798">
        <v>0</v>
      </c>
    </row>
    <row r="39" spans="1:8" s="2801" customFormat="1">
      <c r="A39" s="2266">
        <v>521000</v>
      </c>
      <c r="B39" s="2799" t="s">
        <v>9703</v>
      </c>
      <c r="C39" s="2266" t="s">
        <v>9720</v>
      </c>
      <c r="D39" s="2802">
        <v>2950.57</v>
      </c>
      <c r="E39" s="2796">
        <v>0</v>
      </c>
      <c r="F39" s="2798">
        <f>D39*E39</f>
        <v>0</v>
      </c>
      <c r="G39" s="2796"/>
      <c r="H39" s="2798">
        <v>0</v>
      </c>
    </row>
    <row r="40" spans="1:8" s="2801" customFormat="1">
      <c r="A40" s="2266">
        <v>510000</v>
      </c>
      <c r="B40" s="2799" t="s">
        <v>9731</v>
      </c>
      <c r="C40" s="2266" t="s">
        <v>9720</v>
      </c>
      <c r="D40" s="2802">
        <v>7928.48</v>
      </c>
      <c r="E40" s="2796">
        <v>0</v>
      </c>
      <c r="F40" s="2798">
        <f>D40*E40</f>
        <v>0</v>
      </c>
      <c r="G40" s="2796"/>
      <c r="H40" s="2798">
        <v>0</v>
      </c>
    </row>
    <row r="41" spans="1:8" s="2801" customFormat="1" ht="22.5">
      <c r="A41" s="2266">
        <v>570100</v>
      </c>
      <c r="B41" s="2799" t="s">
        <v>9732</v>
      </c>
      <c r="C41" s="2266" t="s">
        <v>9720</v>
      </c>
      <c r="D41" s="2268" t="s">
        <v>9733</v>
      </c>
      <c r="E41" s="2796">
        <v>0</v>
      </c>
      <c r="F41" s="2798">
        <v>0</v>
      </c>
      <c r="G41" s="2796"/>
      <c r="H41" s="2798">
        <v>0</v>
      </c>
    </row>
    <row r="42" spans="1:8" s="2801" customFormat="1">
      <c r="A42" s="2266">
        <v>580100</v>
      </c>
      <c r="B42" s="2799" t="s">
        <v>9734</v>
      </c>
      <c r="C42" s="2266" t="s">
        <v>9705</v>
      </c>
      <c r="D42" s="2268">
        <v>13.31</v>
      </c>
      <c r="E42" s="2796">
        <v>0</v>
      </c>
      <c r="F42" s="2798">
        <f>D42*E42</f>
        <v>0</v>
      </c>
      <c r="G42" s="2796"/>
      <c r="H42" s="2798">
        <v>0</v>
      </c>
    </row>
    <row r="43" spans="1:8" s="2801" customFormat="1">
      <c r="A43" s="2266">
        <v>580101</v>
      </c>
      <c r="B43" s="2799" t="s">
        <v>9735</v>
      </c>
      <c r="C43" s="2266" t="s">
        <v>9705</v>
      </c>
      <c r="D43" s="2268">
        <v>10.23</v>
      </c>
      <c r="E43" s="2796">
        <v>0</v>
      </c>
      <c r="F43" s="2798">
        <f>D43*E43</f>
        <v>0</v>
      </c>
      <c r="G43" s="2796"/>
      <c r="H43" s="2798">
        <v>0</v>
      </c>
    </row>
    <row r="44" spans="1:8" s="2801" customFormat="1">
      <c r="A44" s="2266">
        <v>580102</v>
      </c>
      <c r="B44" s="2799" t="s">
        <v>9736</v>
      </c>
      <c r="C44" s="2266" t="s">
        <v>9705</v>
      </c>
      <c r="D44" s="2268">
        <v>12.99</v>
      </c>
      <c r="E44" s="2796">
        <v>0</v>
      </c>
      <c r="F44" s="2798">
        <f>D44*E44</f>
        <v>0</v>
      </c>
      <c r="G44" s="2796"/>
      <c r="H44" s="2798">
        <v>0</v>
      </c>
    </row>
    <row r="45" spans="1:8" s="2801" customFormat="1" ht="22.5">
      <c r="A45" s="2266">
        <v>590100</v>
      </c>
      <c r="B45" s="2799" t="s">
        <v>9737</v>
      </c>
      <c r="C45" s="2266" t="s">
        <v>9705</v>
      </c>
      <c r="D45" s="2268">
        <v>26.6</v>
      </c>
      <c r="E45" s="2796">
        <v>0</v>
      </c>
      <c r="F45" s="2798">
        <f>D45*E45</f>
        <v>0</v>
      </c>
      <c r="G45" s="2796"/>
      <c r="H45" s="2798">
        <v>0</v>
      </c>
    </row>
    <row r="46" spans="1:8" s="2276" customFormat="1">
      <c r="A46" s="2255"/>
      <c r="B46" s="2256"/>
      <c r="C46" s="2255"/>
      <c r="D46" s="2257"/>
      <c r="E46" s="2258"/>
      <c r="F46" s="2259">
        <f>SUM(F19:F45)</f>
        <v>22795.41</v>
      </c>
      <c r="G46" s="2260"/>
      <c r="H46" s="2259">
        <f t="shared" ref="H46" si="4">SUM(H19:H45)</f>
        <v>31522.23</v>
      </c>
    </row>
    <row r="47" spans="1:8" ht="41.25" customHeight="1">
      <c r="A47" s="3666" t="s">
        <v>9738</v>
      </c>
      <c r="B47" s="3667"/>
      <c r="C47" s="3667"/>
      <c r="D47" s="3667"/>
      <c r="E47" s="3667"/>
      <c r="F47" s="3667"/>
      <c r="G47" s="3667"/>
      <c r="H47" s="3668"/>
    </row>
    <row r="48" spans="1:8" ht="12.75" customHeight="1">
      <c r="A48" s="2266">
        <v>590101</v>
      </c>
      <c r="B48" s="2799" t="s">
        <v>9695</v>
      </c>
      <c r="C48" s="2266" t="s">
        <v>9705</v>
      </c>
      <c r="D48" s="2268">
        <v>6.38</v>
      </c>
      <c r="E48" s="2839"/>
      <c r="F48" s="2840"/>
      <c r="G48" s="2839"/>
      <c r="H48" s="2806"/>
    </row>
    <row r="49" spans="1:8" ht="12.75" customHeight="1">
      <c r="A49" s="2266">
        <v>590102</v>
      </c>
      <c r="B49" s="2799" t="s">
        <v>9706</v>
      </c>
      <c r="C49" s="2266" t="s">
        <v>9705</v>
      </c>
      <c r="D49" s="2268">
        <v>7.82</v>
      </c>
      <c r="E49" s="2839"/>
      <c r="F49" s="2840"/>
      <c r="G49" s="2839"/>
      <c r="H49" s="2806"/>
    </row>
    <row r="50" spans="1:8" ht="12.75" customHeight="1">
      <c r="A50" s="2266">
        <v>590103</v>
      </c>
      <c r="B50" s="2799" t="s">
        <v>9707</v>
      </c>
      <c r="C50" s="2266" t="s">
        <v>9705</v>
      </c>
      <c r="D50" s="2268">
        <v>9.8000000000000007</v>
      </c>
      <c r="E50" s="2839"/>
      <c r="F50" s="2840"/>
      <c r="G50" s="2839"/>
      <c r="H50" s="2806"/>
    </row>
    <row r="51" spans="1:8" ht="12.75" customHeight="1">
      <c r="A51" s="2266">
        <v>590104</v>
      </c>
      <c r="B51" s="2799" t="s">
        <v>9708</v>
      </c>
      <c r="C51" s="2266" t="s">
        <v>9705</v>
      </c>
      <c r="D51" s="2268">
        <v>8.08</v>
      </c>
      <c r="E51" s="2839"/>
      <c r="F51" s="2840"/>
      <c r="G51" s="2839"/>
      <c r="H51" s="2806"/>
    </row>
    <row r="52" spans="1:8" ht="12.75" customHeight="1">
      <c r="A52" s="2266">
        <v>590105</v>
      </c>
      <c r="B52" s="2799" t="s">
        <v>9709</v>
      </c>
      <c r="C52" s="2266" t="s">
        <v>9705</v>
      </c>
      <c r="D52" s="2268">
        <v>6.53</v>
      </c>
      <c r="E52" s="2839"/>
      <c r="F52" s="2840"/>
      <c r="G52" s="2839"/>
      <c r="H52" s="2806"/>
    </row>
    <row r="53" spans="1:8" ht="22.5" customHeight="1">
      <c r="A53" s="2266">
        <v>590106</v>
      </c>
      <c r="B53" s="2799" t="s">
        <v>9710</v>
      </c>
      <c r="C53" s="2266" t="s">
        <v>9705</v>
      </c>
      <c r="D53" s="2268">
        <v>6.88</v>
      </c>
      <c r="E53" s="2839"/>
      <c r="F53" s="2840"/>
      <c r="G53" s="2839"/>
      <c r="H53" s="2806"/>
    </row>
    <row r="54" spans="1:8" ht="12.75" customHeight="1">
      <c r="A54" s="2266">
        <v>590107</v>
      </c>
      <c r="B54" s="2799" t="s">
        <v>9711</v>
      </c>
      <c r="C54" s="2266" t="s">
        <v>9705</v>
      </c>
      <c r="D54" s="2268">
        <v>6.38</v>
      </c>
      <c r="E54" s="2839"/>
      <c r="F54" s="2840"/>
      <c r="G54" s="2839"/>
      <c r="H54" s="2806"/>
    </row>
    <row r="55" spans="1:8" ht="22.5" customHeight="1">
      <c r="A55" s="2266">
        <v>590108</v>
      </c>
      <c r="B55" s="2799" t="s">
        <v>9712</v>
      </c>
      <c r="C55" s="2266" t="s">
        <v>9705</v>
      </c>
      <c r="D55" s="2268" t="s">
        <v>9739</v>
      </c>
      <c r="E55" s="2839"/>
      <c r="F55" s="2840"/>
      <c r="G55" s="2839"/>
      <c r="H55" s="2806"/>
    </row>
    <row r="56" spans="1:8" ht="12.75" customHeight="1">
      <c r="A56" s="2266">
        <v>590109</v>
      </c>
      <c r="B56" s="2799" t="s">
        <v>9714</v>
      </c>
      <c r="C56" s="2266" t="s">
        <v>9705</v>
      </c>
      <c r="D56" s="2268">
        <v>9.84</v>
      </c>
      <c r="E56" s="2839"/>
      <c r="F56" s="2840"/>
      <c r="G56" s="2839"/>
      <c r="H56" s="2806"/>
    </row>
    <row r="57" spans="1:8" ht="12.75" customHeight="1">
      <c r="A57" s="2266">
        <v>590110</v>
      </c>
      <c r="B57" s="2799" t="s">
        <v>9715</v>
      </c>
      <c r="C57" s="2266" t="s">
        <v>9705</v>
      </c>
      <c r="D57" s="2268">
        <v>10.7</v>
      </c>
      <c r="E57" s="2839"/>
      <c r="F57" s="2840"/>
      <c r="G57" s="2839"/>
      <c r="H57" s="2806"/>
    </row>
    <row r="58" spans="1:8" ht="22.5" customHeight="1">
      <c r="A58" s="2266">
        <v>590111</v>
      </c>
      <c r="B58" s="2799" t="s">
        <v>9716</v>
      </c>
      <c r="C58" s="2266" t="s">
        <v>9705</v>
      </c>
      <c r="D58" s="2268">
        <v>6.88</v>
      </c>
      <c r="E58" s="2839"/>
      <c r="F58" s="2840"/>
      <c r="G58" s="2839"/>
      <c r="H58" s="2806"/>
    </row>
    <row r="59" spans="1:8" ht="12.75" customHeight="1">
      <c r="A59" s="2266">
        <v>590112</v>
      </c>
      <c r="B59" s="2799" t="s">
        <v>9717</v>
      </c>
      <c r="C59" s="2266" t="s">
        <v>9705</v>
      </c>
      <c r="D59" s="2268">
        <v>11.34</v>
      </c>
      <c r="E59" s="2839"/>
      <c r="F59" s="2840"/>
      <c r="G59" s="2839"/>
      <c r="H59" s="2806"/>
    </row>
    <row r="60" spans="1:8" ht="22.5" customHeight="1">
      <c r="A60" s="2266">
        <v>590113</v>
      </c>
      <c r="B60" s="2799" t="s">
        <v>9718</v>
      </c>
      <c r="C60" s="2266" t="s">
        <v>9705</v>
      </c>
      <c r="D60" s="2268">
        <v>7.59</v>
      </c>
      <c r="E60" s="2839"/>
      <c r="F60" s="2840"/>
      <c r="G60" s="2839"/>
      <c r="H60" s="2806"/>
    </row>
    <row r="61" spans="1:8" ht="22.5" customHeight="1">
      <c r="A61" s="2266">
        <v>590114</v>
      </c>
      <c r="B61" s="2799" t="s">
        <v>9719</v>
      </c>
      <c r="C61" s="2266" t="s">
        <v>9720</v>
      </c>
      <c r="D61" s="2268" t="s">
        <v>9740</v>
      </c>
      <c r="E61" s="2839"/>
      <c r="F61" s="2840"/>
      <c r="G61" s="2839"/>
      <c r="H61" s="2806"/>
    </row>
    <row r="62" spans="1:8" ht="22.5" customHeight="1">
      <c r="A62" s="2266">
        <v>590115</v>
      </c>
      <c r="B62" s="2799" t="s">
        <v>9722</v>
      </c>
      <c r="C62" s="2266" t="s">
        <v>9705</v>
      </c>
      <c r="D62" s="2268" t="s">
        <v>9741</v>
      </c>
      <c r="E62" s="2839"/>
      <c r="F62" s="2840"/>
      <c r="G62" s="2839"/>
      <c r="H62" s="2806"/>
    </row>
    <row r="63" spans="1:8" ht="22.5" customHeight="1">
      <c r="A63" s="2266">
        <v>590116</v>
      </c>
      <c r="B63" s="2799" t="s">
        <v>9724</v>
      </c>
      <c r="C63" s="2266" t="s">
        <v>9705</v>
      </c>
      <c r="D63" s="2268" t="s">
        <v>9742</v>
      </c>
      <c r="E63" s="2839"/>
      <c r="F63" s="2840"/>
      <c r="G63" s="2839"/>
      <c r="H63" s="2806"/>
    </row>
    <row r="64" spans="1:8" ht="22.5" customHeight="1">
      <c r="A64" s="2266">
        <v>590117</v>
      </c>
      <c r="B64" s="2799" t="s">
        <v>9726</v>
      </c>
      <c r="C64" s="2266" t="s">
        <v>9720</v>
      </c>
      <c r="D64" s="2268" t="s">
        <v>9743</v>
      </c>
      <c r="E64" s="2839"/>
      <c r="F64" s="2840"/>
      <c r="G64" s="2839"/>
      <c r="H64" s="2806"/>
    </row>
    <row r="65" spans="1:8" ht="12.75" customHeight="1">
      <c r="A65" s="2266">
        <v>590118</v>
      </c>
      <c r="B65" s="2799" t="s">
        <v>9728</v>
      </c>
      <c r="C65" s="2266" t="s">
        <v>9705</v>
      </c>
      <c r="D65" s="2268">
        <v>6.07</v>
      </c>
      <c r="E65" s="2839"/>
      <c r="F65" s="2840"/>
      <c r="G65" s="2839"/>
      <c r="H65" s="2806"/>
    </row>
    <row r="66" spans="1:8" ht="22.5" customHeight="1">
      <c r="A66" s="2266">
        <v>590119</v>
      </c>
      <c r="B66" s="2799" t="s">
        <v>9729</v>
      </c>
      <c r="C66" s="2266" t="s">
        <v>9705</v>
      </c>
      <c r="D66" s="2268">
        <v>11.41</v>
      </c>
      <c r="E66" s="2839"/>
      <c r="F66" s="2840"/>
      <c r="G66" s="2839"/>
      <c r="H66" s="2806"/>
    </row>
    <row r="67" spans="1:8" ht="22.5" customHeight="1">
      <c r="A67" s="2266">
        <v>590120</v>
      </c>
      <c r="B67" s="2799" t="s">
        <v>9730</v>
      </c>
      <c r="C67" s="2266" t="s">
        <v>9705</v>
      </c>
      <c r="D67" s="2268">
        <v>10.08</v>
      </c>
      <c r="E67" s="2839"/>
      <c r="F67" s="2840"/>
      <c r="G67" s="2839"/>
      <c r="H67" s="2806"/>
    </row>
    <row r="68" spans="1:8" ht="12.75" customHeight="1">
      <c r="A68" s="2266">
        <v>590121</v>
      </c>
      <c r="B68" s="2799" t="s">
        <v>9703</v>
      </c>
      <c r="C68" s="2266" t="s">
        <v>9720</v>
      </c>
      <c r="D68" s="2268">
        <v>1681.83</v>
      </c>
      <c r="E68" s="2839"/>
      <c r="F68" s="2840"/>
      <c r="G68" s="2839"/>
      <c r="H68" s="2806"/>
    </row>
    <row r="69" spans="1:8" ht="12.75" customHeight="1">
      <c r="A69" s="2266">
        <v>590122</v>
      </c>
      <c r="B69" s="2799" t="s">
        <v>9731</v>
      </c>
      <c r="C69" s="2266" t="s">
        <v>9720</v>
      </c>
      <c r="D69" s="2268">
        <v>4519.2299999999996</v>
      </c>
      <c r="E69" s="2839"/>
      <c r="F69" s="2840"/>
      <c r="G69" s="2839"/>
      <c r="H69" s="2806"/>
    </row>
    <row r="70" spans="1:8" ht="22.5" customHeight="1">
      <c r="A70" s="2266">
        <v>590123</v>
      </c>
      <c r="B70" s="2799" t="s">
        <v>9732</v>
      </c>
      <c r="C70" s="2266" t="s">
        <v>9720</v>
      </c>
      <c r="D70" s="2268" t="s">
        <v>9744</v>
      </c>
      <c r="E70" s="2839"/>
      <c r="F70" s="2840"/>
      <c r="G70" s="2839"/>
      <c r="H70" s="2806"/>
    </row>
    <row r="71" spans="1:8" ht="12.75" customHeight="1">
      <c r="A71" s="2266">
        <v>590124</v>
      </c>
      <c r="B71" s="2799" t="s">
        <v>9734</v>
      </c>
      <c r="C71" s="2266" t="s">
        <v>9705</v>
      </c>
      <c r="D71" s="2268">
        <v>7.59</v>
      </c>
      <c r="E71" s="2839"/>
      <c r="F71" s="2840"/>
      <c r="G71" s="2839"/>
      <c r="H71" s="2806"/>
    </row>
    <row r="72" spans="1:8" ht="12.75" customHeight="1">
      <c r="A72" s="2266">
        <v>590125</v>
      </c>
      <c r="B72" s="2799" t="s">
        <v>9735</v>
      </c>
      <c r="C72" s="2266" t="s">
        <v>9705</v>
      </c>
      <c r="D72" s="2268">
        <v>5.83</v>
      </c>
      <c r="E72" s="2839"/>
      <c r="F72" s="2840"/>
      <c r="G72" s="2839"/>
      <c r="H72" s="2806"/>
    </row>
    <row r="73" spans="1:8" ht="12.75" customHeight="1">
      <c r="A73" s="2266">
        <v>590126</v>
      </c>
      <c r="B73" s="2799" t="s">
        <v>9736</v>
      </c>
      <c r="C73" s="2266" t="s">
        <v>9705</v>
      </c>
      <c r="D73" s="2268">
        <v>7.4</v>
      </c>
      <c r="E73" s="2839"/>
      <c r="F73" s="2840"/>
      <c r="G73" s="2839"/>
      <c r="H73" s="2806"/>
    </row>
    <row r="74" spans="1:8" ht="20.25" customHeight="1">
      <c r="A74" s="2266">
        <v>590127</v>
      </c>
      <c r="B74" s="2799" t="s">
        <v>9737</v>
      </c>
      <c r="C74" s="2266" t="s">
        <v>9705</v>
      </c>
      <c r="D74" s="2268">
        <v>15.16</v>
      </c>
      <c r="E74" s="2839"/>
      <c r="F74" s="2840"/>
      <c r="G74" s="2839"/>
      <c r="H74" s="2806"/>
    </row>
    <row r="75" spans="1:8" ht="12.75" customHeight="1">
      <c r="A75" s="2841"/>
      <c r="B75" s="2841"/>
      <c r="C75" s="2841"/>
      <c r="D75" s="2841"/>
      <c r="E75" s="2842"/>
      <c r="F75" s="2843"/>
      <c r="G75" s="2842"/>
      <c r="H75" s="2844"/>
    </row>
    <row r="76" spans="1:8" ht="28.5" customHeight="1">
      <c r="A76" s="2261"/>
      <c r="B76" s="2255" t="s">
        <v>144</v>
      </c>
      <c r="C76" s="2262"/>
      <c r="D76" s="2262"/>
      <c r="E76" s="2263"/>
      <c r="F76" s="2264">
        <f>F17+F46</f>
        <v>19322024.16</v>
      </c>
      <c r="G76" s="2263"/>
      <c r="H76" s="2265">
        <f>H17+H46</f>
        <v>23237994.080000002</v>
      </c>
    </row>
  </sheetData>
  <mergeCells count="9">
    <mergeCell ref="A8:H8"/>
    <mergeCell ref="A18:H18"/>
    <mergeCell ref="A47:H47"/>
    <mergeCell ref="A5:A7"/>
    <mergeCell ref="B5:B7"/>
    <mergeCell ref="C5:C7"/>
    <mergeCell ref="D5:D7"/>
    <mergeCell ref="E5:F6"/>
    <mergeCell ref="G5:H6"/>
  </mergeCells>
  <pageMargins left="0.51181102362204722" right="0.39370078740157483" top="0.74803149606299213" bottom="0.74803149606299213" header="0.31496062992125984" footer="0.31496062992125984"/>
  <pageSetup paperSize="9" scale="83" orientation="portrait" horizontalDpi="4294967294" verticalDpi="4294967294" r:id="rId1"/>
  <headerFooter>
    <oddFooter>&amp;R&amp;P</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165"/>
  <sheetViews>
    <sheetView zoomScaleNormal="100" workbookViewId="0">
      <selection activeCell="Q6" sqref="Q6"/>
    </sheetView>
  </sheetViews>
  <sheetFormatPr defaultRowHeight="15"/>
  <cols>
    <col min="1" max="1" width="8.42578125" style="2969" customWidth="1"/>
    <col min="2" max="2" width="11" style="2969" customWidth="1"/>
    <col min="3" max="3" width="9.28515625" style="2969" bestFit="1" customWidth="1"/>
    <col min="4" max="4" width="33" style="2969" customWidth="1"/>
    <col min="5" max="5" width="8.7109375" style="2969" customWidth="1"/>
    <col min="6" max="6" width="20.7109375" style="2969" customWidth="1"/>
    <col min="7" max="7" width="8.85546875" style="3329" customWidth="1"/>
    <col min="8" max="8" width="8.7109375" style="2969" customWidth="1"/>
    <col min="9" max="9" width="15.85546875" style="2969" customWidth="1"/>
    <col min="10" max="10" width="8.7109375" style="3333" customWidth="1"/>
    <col min="11" max="11" width="9.42578125" style="2969" customWidth="1"/>
    <col min="12" max="12" width="15.28515625" style="2969" customWidth="1"/>
    <col min="13" max="16384" width="9.140625" style="2969"/>
  </cols>
  <sheetData>
    <row r="1" spans="1:13">
      <c r="A1" s="2964"/>
      <c r="B1" s="2964"/>
      <c r="C1" s="2965"/>
      <c r="D1" s="2077" t="s">
        <v>0</v>
      </c>
      <c r="E1" s="2966" t="s">
        <v>7689</v>
      </c>
      <c r="F1" s="2966"/>
      <c r="G1" s="3321"/>
      <c r="H1" s="2967"/>
      <c r="I1" s="2967"/>
      <c r="J1" s="3330"/>
      <c r="K1" s="2967"/>
      <c r="L1" s="2967"/>
      <c r="M1" s="2968"/>
    </row>
    <row r="2" spans="1:13">
      <c r="A2" s="2964"/>
      <c r="B2" s="2964"/>
      <c r="C2" s="2965"/>
      <c r="D2" s="2077" t="s">
        <v>2</v>
      </c>
      <c r="E2" s="2970" t="s">
        <v>179</v>
      </c>
      <c r="F2" s="2967"/>
      <c r="G2" s="3321"/>
      <c r="H2" s="2967"/>
      <c r="I2" s="2967"/>
      <c r="J2" s="3330"/>
      <c r="K2" s="2967"/>
      <c r="L2" s="2967"/>
      <c r="M2" s="2968"/>
    </row>
    <row r="3" spans="1:13">
      <c r="A3" s="2964"/>
      <c r="B3" s="2964"/>
      <c r="C3" s="2965"/>
      <c r="D3" s="2077" t="s">
        <v>9746</v>
      </c>
      <c r="E3" s="2971" t="s">
        <v>9747</v>
      </c>
      <c r="F3" s="2972"/>
      <c r="G3" s="3321"/>
      <c r="H3" s="2967"/>
      <c r="I3" s="2967"/>
      <c r="J3" s="3330"/>
      <c r="K3" s="2967"/>
      <c r="L3" s="2967"/>
      <c r="M3" s="2968"/>
    </row>
    <row r="4" spans="1:13">
      <c r="A4" s="2964"/>
      <c r="B4" s="2964"/>
      <c r="C4" s="2965"/>
      <c r="D4" s="2077"/>
      <c r="E4" s="2971"/>
      <c r="F4" s="2972"/>
      <c r="G4" s="3321"/>
      <c r="H4" s="2967"/>
      <c r="I4" s="2967"/>
      <c r="J4" s="3330"/>
      <c r="K4" s="2967"/>
      <c r="L4" s="2967"/>
      <c r="M4" s="2968"/>
    </row>
    <row r="5" spans="1:13" ht="15" customHeight="1">
      <c r="A5" s="3695" t="s">
        <v>9748</v>
      </c>
      <c r="B5" s="3697" t="s">
        <v>9749</v>
      </c>
      <c r="C5" s="3699" t="s">
        <v>306</v>
      </c>
      <c r="D5" s="3701" t="s">
        <v>9750</v>
      </c>
      <c r="E5" s="3695" t="s">
        <v>9751</v>
      </c>
      <c r="F5" s="3703" t="s">
        <v>9752</v>
      </c>
      <c r="G5" s="3685" t="s">
        <v>9753</v>
      </c>
      <c r="H5" s="3686"/>
      <c r="I5" s="3687"/>
      <c r="J5" s="3685" t="s">
        <v>9754</v>
      </c>
      <c r="K5" s="3686"/>
      <c r="L5" s="3687"/>
      <c r="M5" s="2973"/>
    </row>
    <row r="6" spans="1:13">
      <c r="A6" s="3696"/>
      <c r="B6" s="3698"/>
      <c r="C6" s="3700"/>
      <c r="D6" s="3702"/>
      <c r="E6" s="3696"/>
      <c r="F6" s="3704"/>
      <c r="G6" s="3322" t="s">
        <v>9692</v>
      </c>
      <c r="H6" s="2974" t="s">
        <v>9755</v>
      </c>
      <c r="I6" s="2975" t="s">
        <v>9756</v>
      </c>
      <c r="J6" s="3322" t="s">
        <v>9692</v>
      </c>
      <c r="K6" s="2974" t="s">
        <v>9755</v>
      </c>
      <c r="L6" s="2975" t="s">
        <v>9756</v>
      </c>
      <c r="M6" s="2973"/>
    </row>
    <row r="7" spans="1:13">
      <c r="A7" s="3688" t="s">
        <v>9757</v>
      </c>
      <c r="B7" s="3689"/>
      <c r="C7" s="3689"/>
      <c r="D7" s="3689"/>
      <c r="E7" s="2976"/>
      <c r="F7" s="2977"/>
      <c r="G7" s="3323"/>
      <c r="H7" s="2978"/>
      <c r="I7" s="2978">
        <f>SUM(I8:I58)</f>
        <v>73574510.653382629</v>
      </c>
      <c r="J7" s="3331"/>
      <c r="K7" s="2978"/>
      <c r="L7" s="2978">
        <f>SUM(L8:L58)</f>
        <v>93789988.291999996</v>
      </c>
      <c r="M7" s="2968"/>
    </row>
    <row r="8" spans="1:13" ht="16.5">
      <c r="A8" s="2980" t="s">
        <v>9758</v>
      </c>
      <c r="B8" s="2981" t="s">
        <v>9759</v>
      </c>
      <c r="C8" s="2982" t="s">
        <v>9760</v>
      </c>
      <c r="D8" s="2982" t="s">
        <v>9761</v>
      </c>
      <c r="E8" s="2983" t="s">
        <v>9762</v>
      </c>
      <c r="F8" s="2984" t="s">
        <v>9763</v>
      </c>
      <c r="G8" s="3324">
        <v>738</v>
      </c>
      <c r="H8" s="2986">
        <v>1175.0089955022488</v>
      </c>
      <c r="I8" s="2986">
        <f>G8*H8</f>
        <v>867156.63868065958</v>
      </c>
      <c r="J8" s="3331">
        <v>1400</v>
      </c>
      <c r="K8" s="2986">
        <v>1179.002</v>
      </c>
      <c r="L8" s="2986">
        <f>J8*K8</f>
        <v>1650602.8</v>
      </c>
      <c r="M8" s="2968"/>
    </row>
    <row r="9" spans="1:13">
      <c r="A9" s="2987" t="s">
        <v>9764</v>
      </c>
      <c r="B9" s="2988" t="s">
        <v>9765</v>
      </c>
      <c r="C9" s="2989" t="s">
        <v>9766</v>
      </c>
      <c r="D9" s="2989" t="s">
        <v>9767</v>
      </c>
      <c r="E9" s="2983" t="s">
        <v>9768</v>
      </c>
      <c r="F9" s="2990" t="s">
        <v>9769</v>
      </c>
      <c r="G9" s="3324">
        <v>118.80000000000001</v>
      </c>
      <c r="H9" s="2986">
        <v>381.72268907563023</v>
      </c>
      <c r="I9" s="2986">
        <f t="shared" ref="I9:I58" si="0">G9*H9</f>
        <v>45348.655462184877</v>
      </c>
      <c r="J9" s="3331">
        <v>250</v>
      </c>
      <c r="K9" s="2986">
        <v>633.6</v>
      </c>
      <c r="L9" s="2986">
        <f t="shared" ref="L9:L58" si="1">J9*K9</f>
        <v>158400</v>
      </c>
      <c r="M9" s="2968"/>
    </row>
    <row r="10" spans="1:13">
      <c r="A10" s="2980" t="s">
        <v>9770</v>
      </c>
      <c r="B10" s="2981" t="s">
        <v>9771</v>
      </c>
      <c r="C10" s="2982" t="s">
        <v>9772</v>
      </c>
      <c r="D10" s="2982" t="s">
        <v>9773</v>
      </c>
      <c r="E10" s="2983" t="s">
        <v>9768</v>
      </c>
      <c r="F10" s="2991" t="s">
        <v>9774</v>
      </c>
      <c r="G10" s="3324">
        <v>7776</v>
      </c>
      <c r="H10" s="2986">
        <v>216.37937853107346</v>
      </c>
      <c r="I10" s="2986">
        <f t="shared" si="0"/>
        <v>1682566.0474576273</v>
      </c>
      <c r="J10" s="3331">
        <v>3000</v>
      </c>
      <c r="K10" s="2986">
        <v>199.54000000000002</v>
      </c>
      <c r="L10" s="2986">
        <f t="shared" si="1"/>
        <v>598620.00000000012</v>
      </c>
      <c r="M10" s="2968"/>
    </row>
    <row r="11" spans="1:13">
      <c r="A11" s="2980" t="s">
        <v>9775</v>
      </c>
      <c r="B11" s="2981" t="s">
        <v>9771</v>
      </c>
      <c r="C11" s="2982" t="s">
        <v>9776</v>
      </c>
      <c r="D11" s="2982" t="s">
        <v>9777</v>
      </c>
      <c r="E11" s="2983" t="s">
        <v>9768</v>
      </c>
      <c r="F11" s="2991" t="s">
        <v>9778</v>
      </c>
      <c r="G11" s="3324">
        <v>16632</v>
      </c>
      <c r="H11" s="2986">
        <v>857.45038461538456</v>
      </c>
      <c r="I11" s="2986">
        <f t="shared" si="0"/>
        <v>14261114.796923077</v>
      </c>
      <c r="J11" s="3331">
        <v>12000</v>
      </c>
      <c r="K11" s="2986">
        <v>797.93999999999994</v>
      </c>
      <c r="L11" s="2986">
        <f t="shared" si="1"/>
        <v>9575280</v>
      </c>
      <c r="M11" s="2968"/>
    </row>
    <row r="12" spans="1:13">
      <c r="A12" s="2992" t="s">
        <v>9779</v>
      </c>
      <c r="B12" s="2992" t="s">
        <v>9780</v>
      </c>
      <c r="C12" s="2993" t="s">
        <v>9781</v>
      </c>
      <c r="D12" s="2994" t="s">
        <v>9782</v>
      </c>
      <c r="E12" s="2983" t="s">
        <v>9762</v>
      </c>
      <c r="F12" s="2984" t="s">
        <v>9783</v>
      </c>
      <c r="G12" s="3324">
        <v>57.599999999999994</v>
      </c>
      <c r="H12" s="2986">
        <v>2459.1509433962265</v>
      </c>
      <c r="I12" s="2986">
        <f t="shared" si="0"/>
        <v>141647.09433962262</v>
      </c>
      <c r="J12" s="3331">
        <v>61</v>
      </c>
      <c r="K12" s="2986">
        <v>2459.16</v>
      </c>
      <c r="L12" s="2986">
        <f t="shared" si="1"/>
        <v>150008.75999999998</v>
      </c>
      <c r="M12" s="2968"/>
    </row>
    <row r="13" spans="1:13" ht="16.5">
      <c r="A13" s="2987" t="s">
        <v>9784</v>
      </c>
      <c r="B13" s="2995" t="s">
        <v>9785</v>
      </c>
      <c r="C13" s="2989" t="s">
        <v>9786</v>
      </c>
      <c r="D13" s="2989" t="s">
        <v>9787</v>
      </c>
      <c r="E13" s="2983" t="s">
        <v>9762</v>
      </c>
      <c r="F13" s="2996" t="s">
        <v>9788</v>
      </c>
      <c r="G13" s="3324">
        <v>7.1999999999999993</v>
      </c>
      <c r="H13" s="2986">
        <v>5168.833333333333</v>
      </c>
      <c r="I13" s="2986">
        <f t="shared" si="0"/>
        <v>37215.599999999991</v>
      </c>
      <c r="J13" s="3331">
        <v>10</v>
      </c>
      <c r="K13" s="2986">
        <v>9182.7999999999993</v>
      </c>
      <c r="L13" s="2986">
        <f t="shared" si="1"/>
        <v>91828</v>
      </c>
      <c r="M13" s="2968"/>
    </row>
    <row r="14" spans="1:13">
      <c r="A14" s="2980" t="s">
        <v>9789</v>
      </c>
      <c r="B14" s="2981" t="s">
        <v>9790</v>
      </c>
      <c r="C14" s="2993" t="s">
        <v>9791</v>
      </c>
      <c r="D14" s="2997" t="s">
        <v>9792</v>
      </c>
      <c r="E14" s="2983" t="s">
        <v>9762</v>
      </c>
      <c r="F14" s="2998" t="s">
        <v>9793</v>
      </c>
      <c r="G14" s="3324">
        <v>28.799999999999997</v>
      </c>
      <c r="H14" s="2986">
        <v>1641.7142857142858</v>
      </c>
      <c r="I14" s="2986">
        <f t="shared" si="0"/>
        <v>47281.371428571423</v>
      </c>
      <c r="J14" s="3331">
        <v>60</v>
      </c>
      <c r="K14" s="2986">
        <v>1649.076</v>
      </c>
      <c r="L14" s="2986">
        <f t="shared" si="1"/>
        <v>98944.56</v>
      </c>
      <c r="M14" s="2968"/>
    </row>
    <row r="15" spans="1:13">
      <c r="A15" s="2999" t="s">
        <v>9794</v>
      </c>
      <c r="B15" s="3000" t="s">
        <v>9795</v>
      </c>
      <c r="C15" s="3001" t="s">
        <v>9796</v>
      </c>
      <c r="D15" s="3002" t="s">
        <v>9797</v>
      </c>
      <c r="E15" s="3003" t="s">
        <v>9762</v>
      </c>
      <c r="F15" s="3004" t="s">
        <v>9798</v>
      </c>
      <c r="G15" s="3324">
        <v>15.600000000000001</v>
      </c>
      <c r="H15" s="2986">
        <v>63012.052631578947</v>
      </c>
      <c r="I15" s="2986">
        <f t="shared" si="0"/>
        <v>982988.02105263167</v>
      </c>
      <c r="J15" s="3331">
        <v>40</v>
      </c>
      <c r="K15" s="2986">
        <v>94600</v>
      </c>
      <c r="L15" s="2986">
        <f t="shared" si="1"/>
        <v>3784000</v>
      </c>
      <c r="M15" s="3005"/>
    </row>
    <row r="16" spans="1:13">
      <c r="A16" s="2987" t="s">
        <v>9799</v>
      </c>
      <c r="B16" s="2995" t="s">
        <v>9800</v>
      </c>
      <c r="C16" s="2989" t="s">
        <v>9801</v>
      </c>
      <c r="D16" s="3006" t="s">
        <v>9802</v>
      </c>
      <c r="E16" s="2983" t="s">
        <v>9762</v>
      </c>
      <c r="F16" s="3007" t="s">
        <v>9803</v>
      </c>
      <c r="G16" s="3324">
        <v>102</v>
      </c>
      <c r="H16" s="2986">
        <v>1418.1603773584907</v>
      </c>
      <c r="I16" s="2986">
        <f t="shared" si="0"/>
        <v>144652.35849056605</v>
      </c>
      <c r="J16" s="3331">
        <v>150</v>
      </c>
      <c r="K16" s="2986">
        <v>1417.856</v>
      </c>
      <c r="L16" s="2986">
        <f t="shared" si="1"/>
        <v>212678.39999999999</v>
      </c>
      <c r="M16" s="2968"/>
    </row>
    <row r="17" spans="1:13">
      <c r="A17" s="3008" t="s">
        <v>9804</v>
      </c>
      <c r="B17" s="3008" t="s">
        <v>9805</v>
      </c>
      <c r="C17" s="3009" t="s">
        <v>9806</v>
      </c>
      <c r="D17" s="3010" t="s">
        <v>9807</v>
      </c>
      <c r="E17" s="2983" t="s">
        <v>9762</v>
      </c>
      <c r="F17" s="3011" t="s">
        <v>9808</v>
      </c>
      <c r="G17" s="3324">
        <v>288</v>
      </c>
      <c r="H17" s="2986">
        <v>171.42962962962963</v>
      </c>
      <c r="I17" s="2986">
        <f t="shared" si="0"/>
        <v>49371.733333333337</v>
      </c>
      <c r="J17" s="3331">
        <v>300</v>
      </c>
      <c r="K17" s="2986">
        <v>176</v>
      </c>
      <c r="L17" s="2986">
        <f t="shared" si="1"/>
        <v>52800</v>
      </c>
      <c r="M17" s="2968"/>
    </row>
    <row r="18" spans="1:13">
      <c r="A18" s="2980" t="s">
        <v>9809</v>
      </c>
      <c r="B18" s="2981" t="s">
        <v>9759</v>
      </c>
      <c r="C18" s="2982" t="s">
        <v>9810</v>
      </c>
      <c r="D18" s="2982" t="s">
        <v>9811</v>
      </c>
      <c r="E18" s="2983" t="s">
        <v>9762</v>
      </c>
      <c r="F18" s="2998" t="s">
        <v>9812</v>
      </c>
      <c r="G18" s="3324">
        <v>18</v>
      </c>
      <c r="H18" s="2986">
        <v>391.73333333333335</v>
      </c>
      <c r="I18" s="2986">
        <f t="shared" si="0"/>
        <v>7051.2000000000007</v>
      </c>
      <c r="J18" s="3331">
        <v>400</v>
      </c>
      <c r="K18" s="2986">
        <v>391.65500000000003</v>
      </c>
      <c r="L18" s="2986">
        <f t="shared" si="1"/>
        <v>156662</v>
      </c>
      <c r="M18" s="2968"/>
    </row>
    <row r="19" spans="1:13">
      <c r="A19" s="2980" t="s">
        <v>9813</v>
      </c>
      <c r="B19" s="2981" t="s">
        <v>9759</v>
      </c>
      <c r="C19" s="2982" t="s">
        <v>9814</v>
      </c>
      <c r="D19" s="2982" t="s">
        <v>9815</v>
      </c>
      <c r="E19" s="2983" t="s">
        <v>9762</v>
      </c>
      <c r="F19" s="2984" t="s">
        <v>9816</v>
      </c>
      <c r="G19" s="3324">
        <v>45.599999999999994</v>
      </c>
      <c r="H19" s="2986">
        <v>2439.6315789473683</v>
      </c>
      <c r="I19" s="2986">
        <f t="shared" si="0"/>
        <v>111247.19999999998</v>
      </c>
      <c r="J19" s="3331">
        <v>200</v>
      </c>
      <c r="K19" s="2986">
        <v>1417.6799999999998</v>
      </c>
      <c r="L19" s="2986">
        <f t="shared" si="1"/>
        <v>283535.99999999994</v>
      </c>
      <c r="M19" s="2968"/>
    </row>
    <row r="20" spans="1:13">
      <c r="A20" s="3012" t="s">
        <v>9817</v>
      </c>
      <c r="B20" s="2981" t="s">
        <v>9818</v>
      </c>
      <c r="C20" s="3013" t="s">
        <v>9819</v>
      </c>
      <c r="D20" s="3013" t="s">
        <v>9820</v>
      </c>
      <c r="E20" s="2983" t="s">
        <v>9762</v>
      </c>
      <c r="F20" s="3011" t="s">
        <v>9821</v>
      </c>
      <c r="G20" s="3324">
        <v>75.599999999999994</v>
      </c>
      <c r="H20" s="2986">
        <v>6172.4264705882351</v>
      </c>
      <c r="I20" s="2986">
        <f t="shared" si="0"/>
        <v>466635.44117647054</v>
      </c>
      <c r="J20" s="3331">
        <v>100</v>
      </c>
      <c r="K20" s="2986">
        <v>7040</v>
      </c>
      <c r="L20" s="2986">
        <f t="shared" si="1"/>
        <v>704000</v>
      </c>
      <c r="M20" s="2968"/>
    </row>
    <row r="21" spans="1:13">
      <c r="A21" s="3012" t="s">
        <v>9822</v>
      </c>
      <c r="B21" s="2981" t="s">
        <v>9818</v>
      </c>
      <c r="C21" s="3013" t="s">
        <v>9823</v>
      </c>
      <c r="D21" s="3013" t="s">
        <v>9824</v>
      </c>
      <c r="E21" s="2983" t="s">
        <v>9762</v>
      </c>
      <c r="F21" s="3011" t="s">
        <v>9825</v>
      </c>
      <c r="G21" s="3324">
        <v>148.80000000000001</v>
      </c>
      <c r="H21" s="2986">
        <v>1184.3709677419354</v>
      </c>
      <c r="I21" s="2986">
        <f t="shared" si="0"/>
        <v>176234.4</v>
      </c>
      <c r="J21" s="3331">
        <v>120</v>
      </c>
      <c r="K21" s="2986">
        <v>1771</v>
      </c>
      <c r="L21" s="2986">
        <f t="shared" si="1"/>
        <v>212520</v>
      </c>
      <c r="M21" s="2968"/>
    </row>
    <row r="22" spans="1:13">
      <c r="A22" s="2992" t="s">
        <v>9826</v>
      </c>
      <c r="B22" s="2981" t="s">
        <v>9818</v>
      </c>
      <c r="C22" s="2993" t="s">
        <v>9827</v>
      </c>
      <c r="D22" s="2982" t="s">
        <v>9828</v>
      </c>
      <c r="E22" s="2983" t="s">
        <v>9762</v>
      </c>
      <c r="F22" s="2991" t="s">
        <v>9829</v>
      </c>
      <c r="G22" s="3324">
        <v>58.800000000000004</v>
      </c>
      <c r="H22" s="2986">
        <v>2176.1846153846154</v>
      </c>
      <c r="I22" s="2986">
        <f t="shared" si="0"/>
        <v>127959.6553846154</v>
      </c>
      <c r="J22" s="3331">
        <v>250</v>
      </c>
      <c r="K22" s="2986">
        <v>2176.174</v>
      </c>
      <c r="L22" s="2986">
        <f t="shared" si="1"/>
        <v>544043.5</v>
      </c>
      <c r="M22" s="2968"/>
    </row>
    <row r="23" spans="1:13">
      <c r="A23" s="2992" t="s">
        <v>9830</v>
      </c>
      <c r="B23" s="2992" t="s">
        <v>9831</v>
      </c>
      <c r="C23" s="2993" t="s">
        <v>9832</v>
      </c>
      <c r="D23" s="2994" t="s">
        <v>9833</v>
      </c>
      <c r="E23" s="2983" t="s">
        <v>9762</v>
      </c>
      <c r="F23" s="2984" t="s">
        <v>9834</v>
      </c>
      <c r="G23" s="3324">
        <v>397.20000000000005</v>
      </c>
      <c r="H23" s="2986">
        <v>1216.1760204081634</v>
      </c>
      <c r="I23" s="2986">
        <f t="shared" si="0"/>
        <v>483065.11530612252</v>
      </c>
      <c r="J23" s="3331">
        <v>600</v>
      </c>
      <c r="K23" s="2986">
        <v>1212.2</v>
      </c>
      <c r="L23" s="2986">
        <f t="shared" si="1"/>
        <v>727320</v>
      </c>
      <c r="M23" s="2968"/>
    </row>
    <row r="24" spans="1:13" ht="16.5">
      <c r="A24" s="2992" t="s">
        <v>9835</v>
      </c>
      <c r="B24" s="2992" t="s">
        <v>9836</v>
      </c>
      <c r="C24" s="2993" t="s">
        <v>9837</v>
      </c>
      <c r="D24" s="2994" t="s">
        <v>9838</v>
      </c>
      <c r="E24" s="2983" t="s">
        <v>9762</v>
      </c>
      <c r="F24" s="2984" t="s">
        <v>9839</v>
      </c>
      <c r="G24" s="3324">
        <v>46.8</v>
      </c>
      <c r="H24" s="2986">
        <v>514.64864864864865</v>
      </c>
      <c r="I24" s="2986">
        <f t="shared" si="0"/>
        <v>24085.556756756756</v>
      </c>
      <c r="J24" s="3331">
        <v>84</v>
      </c>
      <c r="K24" s="2986">
        <v>514.58000000000004</v>
      </c>
      <c r="L24" s="2986">
        <f t="shared" si="1"/>
        <v>43224.72</v>
      </c>
      <c r="M24" s="2968"/>
    </row>
    <row r="25" spans="1:13">
      <c r="A25" s="2992" t="s">
        <v>9840</v>
      </c>
      <c r="B25" s="2992" t="s">
        <v>9841</v>
      </c>
      <c r="C25" s="2993" t="s">
        <v>9842</v>
      </c>
      <c r="D25" s="2994" t="s">
        <v>9843</v>
      </c>
      <c r="E25" s="2983" t="s">
        <v>9762</v>
      </c>
      <c r="F25" s="2984" t="s">
        <v>9844</v>
      </c>
      <c r="G25" s="3324">
        <v>3.5999999999999996</v>
      </c>
      <c r="H25" s="2986">
        <v>33421.666666666664</v>
      </c>
      <c r="I25" s="2986">
        <f t="shared" si="0"/>
        <v>120317.99999999999</v>
      </c>
      <c r="J25" s="3331">
        <v>10</v>
      </c>
      <c r="K25" s="2986">
        <v>33301.18</v>
      </c>
      <c r="L25" s="2986">
        <f t="shared" si="1"/>
        <v>333011.8</v>
      </c>
      <c r="M25" s="2968"/>
    </row>
    <row r="26" spans="1:13" ht="16.5">
      <c r="A26" s="2992" t="s">
        <v>9845</v>
      </c>
      <c r="B26" s="2992" t="s">
        <v>9836</v>
      </c>
      <c r="C26" s="2993" t="s">
        <v>9846</v>
      </c>
      <c r="D26" s="2994" t="s">
        <v>9847</v>
      </c>
      <c r="E26" s="2983" t="s">
        <v>9762</v>
      </c>
      <c r="F26" s="2984" t="s">
        <v>9848</v>
      </c>
      <c r="G26" s="3324">
        <v>360</v>
      </c>
      <c r="H26" s="2986">
        <v>66711.051515151514</v>
      </c>
      <c r="I26" s="2986">
        <f t="shared" si="0"/>
        <v>24015978.545454547</v>
      </c>
      <c r="J26" s="3331">
        <v>370</v>
      </c>
      <c r="K26" s="2986">
        <v>66602.58</v>
      </c>
      <c r="L26" s="2986">
        <f t="shared" si="1"/>
        <v>24642954.600000001</v>
      </c>
      <c r="M26" s="2968"/>
    </row>
    <row r="27" spans="1:13">
      <c r="A27" s="2980" t="s">
        <v>9849</v>
      </c>
      <c r="B27" s="2981" t="s">
        <v>9850</v>
      </c>
      <c r="C27" s="2982" t="s">
        <v>9851</v>
      </c>
      <c r="D27" s="3014" t="s">
        <v>9852</v>
      </c>
      <c r="E27" s="2983" t="s">
        <v>9762</v>
      </c>
      <c r="F27" s="2984" t="s">
        <v>9853</v>
      </c>
      <c r="G27" s="3324">
        <v>535.20000000000005</v>
      </c>
      <c r="H27" s="2986">
        <v>578.70178571428573</v>
      </c>
      <c r="I27" s="2986">
        <f t="shared" si="0"/>
        <v>309721.19571428577</v>
      </c>
      <c r="J27" s="3331">
        <v>600</v>
      </c>
      <c r="K27" s="2986">
        <v>579.56799999999998</v>
      </c>
      <c r="L27" s="2986">
        <f t="shared" si="1"/>
        <v>347740.8</v>
      </c>
      <c r="M27" s="2968"/>
    </row>
    <row r="28" spans="1:13">
      <c r="A28" s="2980" t="s">
        <v>9854</v>
      </c>
      <c r="B28" s="2981" t="s">
        <v>9831</v>
      </c>
      <c r="C28" s="2982" t="s">
        <v>9855</v>
      </c>
      <c r="D28" s="2982" t="s">
        <v>9856</v>
      </c>
      <c r="E28" s="2983" t="s">
        <v>9762</v>
      </c>
      <c r="F28" s="2991" t="s">
        <v>9857</v>
      </c>
      <c r="G28" s="3324">
        <v>408</v>
      </c>
      <c r="H28" s="2986">
        <v>1865.8662952646239</v>
      </c>
      <c r="I28" s="2986">
        <f t="shared" si="0"/>
        <v>761273.44846796652</v>
      </c>
      <c r="J28" s="3331">
        <v>450</v>
      </c>
      <c r="K28" s="2986">
        <v>1876.4459999999999</v>
      </c>
      <c r="L28" s="2986">
        <f t="shared" si="1"/>
        <v>844400.7</v>
      </c>
      <c r="M28" s="2968"/>
    </row>
    <row r="29" spans="1:13" ht="24.75">
      <c r="A29" s="2980" t="s">
        <v>9858</v>
      </c>
      <c r="B29" s="3015" t="s">
        <v>9859</v>
      </c>
      <c r="C29" s="2982" t="s">
        <v>9860</v>
      </c>
      <c r="D29" s="2997" t="s">
        <v>9861</v>
      </c>
      <c r="E29" s="2983" t="s">
        <v>9762</v>
      </c>
      <c r="F29" s="2991" t="s">
        <v>9862</v>
      </c>
      <c r="G29" s="3324">
        <v>88.800000000000011</v>
      </c>
      <c r="H29" s="2986">
        <v>59134.589743589742</v>
      </c>
      <c r="I29" s="2986">
        <f t="shared" si="0"/>
        <v>5251151.5692307698</v>
      </c>
      <c r="J29" s="3331">
        <v>90</v>
      </c>
      <c r="K29" s="2986">
        <v>58816.23</v>
      </c>
      <c r="L29" s="2986">
        <f t="shared" si="1"/>
        <v>5293460.7</v>
      </c>
      <c r="M29" s="2968"/>
    </row>
    <row r="30" spans="1:13">
      <c r="A30" s="2992" t="s">
        <v>9863</v>
      </c>
      <c r="B30" s="2992" t="s">
        <v>9864</v>
      </c>
      <c r="C30" s="2993" t="s">
        <v>9865</v>
      </c>
      <c r="D30" s="2994" t="s">
        <v>9866</v>
      </c>
      <c r="E30" s="2983" t="s">
        <v>9762</v>
      </c>
      <c r="F30" s="2984" t="s">
        <v>9867</v>
      </c>
      <c r="G30" s="3324">
        <v>1738.8000000000002</v>
      </c>
      <c r="H30" s="2986">
        <v>483.77158948685855</v>
      </c>
      <c r="I30" s="2986">
        <f t="shared" si="0"/>
        <v>841182.03979974973</v>
      </c>
      <c r="J30" s="3331">
        <v>2000</v>
      </c>
      <c r="K30" s="2986">
        <v>482.9</v>
      </c>
      <c r="L30" s="2986">
        <f t="shared" si="1"/>
        <v>965800</v>
      </c>
      <c r="M30" s="2968"/>
    </row>
    <row r="31" spans="1:13" ht="16.5">
      <c r="A31" s="2987" t="s">
        <v>9868</v>
      </c>
      <c r="B31" s="2981" t="s">
        <v>9869</v>
      </c>
      <c r="C31" s="2989" t="s">
        <v>9870</v>
      </c>
      <c r="D31" s="3006" t="s">
        <v>9871</v>
      </c>
      <c r="E31" s="2983" t="s">
        <v>9762</v>
      </c>
      <c r="F31" s="3016" t="s">
        <v>9872</v>
      </c>
      <c r="G31" s="3324">
        <v>182.39999999999998</v>
      </c>
      <c r="H31" s="2986">
        <v>732.33536585365857</v>
      </c>
      <c r="I31" s="2986">
        <f t="shared" si="0"/>
        <v>133577.97073170732</v>
      </c>
      <c r="J31" s="3331">
        <v>200</v>
      </c>
      <c r="K31" s="2986">
        <v>738.74900000000002</v>
      </c>
      <c r="L31" s="2986">
        <f t="shared" si="1"/>
        <v>147749.80000000002</v>
      </c>
      <c r="M31" s="2968"/>
    </row>
    <row r="32" spans="1:13">
      <c r="A32" s="2992" t="s">
        <v>9873</v>
      </c>
      <c r="B32" s="2992" t="s">
        <v>9869</v>
      </c>
      <c r="C32" s="3017" t="s">
        <v>9874</v>
      </c>
      <c r="D32" s="3018" t="s">
        <v>9875</v>
      </c>
      <c r="E32" s="2983" t="s">
        <v>9762</v>
      </c>
      <c r="F32" s="2984" t="s">
        <v>9876</v>
      </c>
      <c r="G32" s="3324">
        <v>278.39999999999998</v>
      </c>
      <c r="H32" s="2986">
        <v>732.3373493975904</v>
      </c>
      <c r="I32" s="2986">
        <f t="shared" si="0"/>
        <v>203882.71807228916</v>
      </c>
      <c r="J32" s="3331">
        <v>278</v>
      </c>
      <c r="K32" s="2986">
        <v>738.74900000000002</v>
      </c>
      <c r="L32" s="2986">
        <f t="shared" si="1"/>
        <v>205372.22200000001</v>
      </c>
      <c r="M32" s="2968"/>
    </row>
    <row r="33" spans="1:13">
      <c r="A33" s="2980" t="s">
        <v>9877</v>
      </c>
      <c r="B33" s="2981" t="s">
        <v>9878</v>
      </c>
      <c r="C33" s="2982" t="s">
        <v>9879</v>
      </c>
      <c r="D33" s="2982" t="s">
        <v>9880</v>
      </c>
      <c r="E33" s="2983" t="s">
        <v>9762</v>
      </c>
      <c r="F33" s="2984" t="s">
        <v>9881</v>
      </c>
      <c r="G33" s="3324">
        <v>79.199999999999989</v>
      </c>
      <c r="H33" s="2986">
        <v>4086</v>
      </c>
      <c r="I33" s="2986">
        <f t="shared" si="0"/>
        <v>323611.19999999995</v>
      </c>
      <c r="J33" s="3331">
        <v>150</v>
      </c>
      <c r="K33" s="2986">
        <v>4089.0410000000002</v>
      </c>
      <c r="L33" s="2986">
        <f t="shared" si="1"/>
        <v>613356.15</v>
      </c>
      <c r="M33" s="2968"/>
    </row>
    <row r="34" spans="1:13">
      <c r="A34" s="2992" t="s">
        <v>9882</v>
      </c>
      <c r="B34" s="2992" t="s">
        <v>9878</v>
      </c>
      <c r="C34" s="2993" t="s">
        <v>9883</v>
      </c>
      <c r="D34" s="2994" t="s">
        <v>9884</v>
      </c>
      <c r="E34" s="2983" t="s">
        <v>9762</v>
      </c>
      <c r="F34" s="2984" t="s">
        <v>9885</v>
      </c>
      <c r="G34" s="3324">
        <v>97.199999999999989</v>
      </c>
      <c r="H34" s="2986">
        <v>4090.9638554216867</v>
      </c>
      <c r="I34" s="2986">
        <f t="shared" si="0"/>
        <v>397641.68674698792</v>
      </c>
      <c r="J34" s="3331">
        <v>106</v>
      </c>
      <c r="K34" s="2986">
        <v>4089.0410000000002</v>
      </c>
      <c r="L34" s="2986">
        <f t="shared" si="1"/>
        <v>433438.34600000002</v>
      </c>
      <c r="M34" s="2968"/>
    </row>
    <row r="35" spans="1:13">
      <c r="A35" s="2992" t="s">
        <v>9886</v>
      </c>
      <c r="B35" s="2992" t="s">
        <v>9771</v>
      </c>
      <c r="C35" s="2993" t="s">
        <v>9887</v>
      </c>
      <c r="D35" s="2994" t="s">
        <v>9888</v>
      </c>
      <c r="E35" s="2983" t="s">
        <v>9768</v>
      </c>
      <c r="F35" s="2984" t="s">
        <v>9889</v>
      </c>
      <c r="G35" s="3324">
        <v>1764</v>
      </c>
      <c r="H35" s="2986">
        <v>954.8</v>
      </c>
      <c r="I35" s="2986">
        <f t="shared" si="0"/>
        <v>1684267.2</v>
      </c>
      <c r="J35" s="3331">
        <v>10385</v>
      </c>
      <c r="K35" s="2986">
        <v>797.93999999999994</v>
      </c>
      <c r="L35" s="2986">
        <f t="shared" si="1"/>
        <v>8286606.8999999994</v>
      </c>
      <c r="M35" s="2968"/>
    </row>
    <row r="36" spans="1:13">
      <c r="A36" s="65" t="s">
        <v>9890</v>
      </c>
      <c r="B36" s="3019" t="s">
        <v>9771</v>
      </c>
      <c r="C36" s="66" t="s">
        <v>9891</v>
      </c>
      <c r="D36" s="66" t="s">
        <v>9892</v>
      </c>
      <c r="E36" s="2983" t="s">
        <v>9768</v>
      </c>
      <c r="F36" s="2984" t="s">
        <v>9893</v>
      </c>
      <c r="G36" s="3324">
        <v>720</v>
      </c>
      <c r="H36" s="2986">
        <v>231.88</v>
      </c>
      <c r="I36" s="2986">
        <f t="shared" si="0"/>
        <v>166953.60000000001</v>
      </c>
      <c r="J36" s="3331">
        <v>6000</v>
      </c>
      <c r="K36" s="2986">
        <v>199.54000000000002</v>
      </c>
      <c r="L36" s="2986">
        <f t="shared" si="1"/>
        <v>1197240.0000000002</v>
      </c>
      <c r="M36" s="2968"/>
    </row>
    <row r="37" spans="1:13">
      <c r="A37" s="2980" t="s">
        <v>9894</v>
      </c>
      <c r="B37" s="2981" t="s">
        <v>9895</v>
      </c>
      <c r="C37" s="2982" t="s">
        <v>9896</v>
      </c>
      <c r="D37" s="2982" t="s">
        <v>9897</v>
      </c>
      <c r="E37" s="2981" t="s">
        <v>9762</v>
      </c>
      <c r="F37" s="2984" t="s">
        <v>9898</v>
      </c>
      <c r="G37" s="3324">
        <v>54</v>
      </c>
      <c r="H37" s="2986">
        <v>2787.9811320754716</v>
      </c>
      <c r="I37" s="2986">
        <f t="shared" si="0"/>
        <v>150550.98113207545</v>
      </c>
      <c r="J37" s="3331">
        <v>100</v>
      </c>
      <c r="K37" s="2986">
        <v>2780.5800000000004</v>
      </c>
      <c r="L37" s="2986">
        <f t="shared" si="1"/>
        <v>278058.00000000006</v>
      </c>
      <c r="M37" s="2968"/>
    </row>
    <row r="38" spans="1:13">
      <c r="A38" s="2980" t="s">
        <v>9813</v>
      </c>
      <c r="B38" s="2981" t="s">
        <v>9899</v>
      </c>
      <c r="C38" s="2982" t="s">
        <v>9900</v>
      </c>
      <c r="D38" s="2982" t="s">
        <v>9901</v>
      </c>
      <c r="E38" s="2983" t="s">
        <v>9762</v>
      </c>
      <c r="F38" s="2984" t="s">
        <v>9816</v>
      </c>
      <c r="G38" s="3324">
        <v>748.8</v>
      </c>
      <c r="H38" s="2986">
        <v>1433.4020467836258</v>
      </c>
      <c r="I38" s="2986">
        <f t="shared" si="0"/>
        <v>1073331.452631579</v>
      </c>
      <c r="J38" s="3331">
        <v>800</v>
      </c>
      <c r="K38" s="2986">
        <v>1417.6799999999998</v>
      </c>
      <c r="L38" s="2986">
        <f t="shared" si="1"/>
        <v>1134143.9999999998</v>
      </c>
      <c r="M38" s="3005"/>
    </row>
    <row r="39" spans="1:13">
      <c r="A39" s="2992" t="s">
        <v>9902</v>
      </c>
      <c r="B39" s="2992" t="s">
        <v>9903</v>
      </c>
      <c r="C39" s="2993" t="s">
        <v>9904</v>
      </c>
      <c r="D39" s="2994" t="s">
        <v>9905</v>
      </c>
      <c r="E39" s="2983" t="s">
        <v>9762</v>
      </c>
      <c r="F39" s="2984" t="s">
        <v>9906</v>
      </c>
      <c r="G39" s="3324">
        <v>189.60000000000002</v>
      </c>
      <c r="H39" s="2986">
        <v>184.51149425287358</v>
      </c>
      <c r="I39" s="2986">
        <f t="shared" si="0"/>
        <v>34983.379310344833</v>
      </c>
      <c r="J39" s="3331">
        <v>252</v>
      </c>
      <c r="K39" s="2986">
        <v>191.31199999999998</v>
      </c>
      <c r="L39" s="2986">
        <f t="shared" si="1"/>
        <v>48210.623999999996</v>
      </c>
      <c r="M39" s="2968"/>
    </row>
    <row r="40" spans="1:13">
      <c r="A40" s="2980" t="s">
        <v>9907</v>
      </c>
      <c r="B40" s="2981" t="s">
        <v>9908</v>
      </c>
      <c r="C40" s="2982" t="s">
        <v>9909</v>
      </c>
      <c r="D40" s="2982" t="s">
        <v>9910</v>
      </c>
      <c r="E40" s="2983" t="s">
        <v>9762</v>
      </c>
      <c r="F40" s="2984" t="s">
        <v>9911</v>
      </c>
      <c r="G40" s="3324">
        <v>55.199999999999996</v>
      </c>
      <c r="H40" s="2986">
        <v>34083.15217391304</v>
      </c>
      <c r="I40" s="2986">
        <f t="shared" si="0"/>
        <v>1881389.9999999998</v>
      </c>
      <c r="J40" s="3331">
        <v>50</v>
      </c>
      <c r="K40" s="2986">
        <v>34083.148000000001</v>
      </c>
      <c r="L40" s="2986">
        <f t="shared" si="1"/>
        <v>1704157.4000000001</v>
      </c>
      <c r="M40" s="2968"/>
    </row>
    <row r="41" spans="1:13">
      <c r="A41" s="2980" t="s">
        <v>9912</v>
      </c>
      <c r="B41" s="3020" t="s">
        <v>9913</v>
      </c>
      <c r="C41" s="3021" t="s">
        <v>9914</v>
      </c>
      <c r="D41" s="3021" t="s">
        <v>9915</v>
      </c>
      <c r="E41" s="2983" t="s">
        <v>9768</v>
      </c>
      <c r="F41" s="3022" t="s">
        <v>9916</v>
      </c>
      <c r="G41" s="3324">
        <v>1275.5999999999999</v>
      </c>
      <c r="H41" s="2986">
        <v>21.971625107480655</v>
      </c>
      <c r="I41" s="2986">
        <f t="shared" si="0"/>
        <v>28027.004987102322</v>
      </c>
      <c r="J41" s="3331">
        <v>1200</v>
      </c>
      <c r="K41" s="2986">
        <v>22.462000000000003</v>
      </c>
      <c r="L41" s="2986">
        <f t="shared" si="1"/>
        <v>26954.400000000005</v>
      </c>
      <c r="M41" s="2968"/>
    </row>
    <row r="42" spans="1:13">
      <c r="A42" s="2992" t="s">
        <v>9917</v>
      </c>
      <c r="B42" s="2992" t="s">
        <v>9859</v>
      </c>
      <c r="C42" s="3017" t="s">
        <v>9918</v>
      </c>
      <c r="D42" s="3018" t="s">
        <v>9919</v>
      </c>
      <c r="E42" s="2983" t="s">
        <v>9762</v>
      </c>
      <c r="F42" s="2984" t="s">
        <v>9920</v>
      </c>
      <c r="G42" s="3324">
        <v>86.4</v>
      </c>
      <c r="H42" s="2986">
        <v>22640.011764705883</v>
      </c>
      <c r="I42" s="2986">
        <f t="shared" si="0"/>
        <v>1956097.0164705885</v>
      </c>
      <c r="J42" s="3331">
        <v>110</v>
      </c>
      <c r="K42" s="2986">
        <v>22612.722000000002</v>
      </c>
      <c r="L42" s="2986">
        <f t="shared" si="1"/>
        <v>2487399.4200000004</v>
      </c>
      <c r="M42" s="2968"/>
    </row>
    <row r="43" spans="1:13">
      <c r="A43" s="3023" t="s">
        <v>9921</v>
      </c>
      <c r="B43" s="2992" t="s">
        <v>9922</v>
      </c>
      <c r="C43" s="3024" t="s">
        <v>9923</v>
      </c>
      <c r="D43" s="3025" t="s">
        <v>9924</v>
      </c>
      <c r="E43" s="2983" t="s">
        <v>9762</v>
      </c>
      <c r="F43" s="3026" t="s">
        <v>9925</v>
      </c>
      <c r="G43" s="3324">
        <v>164.39999999999998</v>
      </c>
      <c r="H43" s="2986">
        <v>2739.7793103448275</v>
      </c>
      <c r="I43" s="2986">
        <f t="shared" si="0"/>
        <v>450419.71862068959</v>
      </c>
      <c r="J43" s="3331">
        <v>230</v>
      </c>
      <c r="K43" s="2986">
        <v>2752.9919999999997</v>
      </c>
      <c r="L43" s="2986">
        <f t="shared" si="1"/>
        <v>633188.15999999992</v>
      </c>
      <c r="M43" s="2968"/>
    </row>
    <row r="44" spans="1:13">
      <c r="A44" s="3023" t="s">
        <v>9926</v>
      </c>
      <c r="B44" s="2992" t="s">
        <v>9922</v>
      </c>
      <c r="C44" s="3024" t="s">
        <v>9927</v>
      </c>
      <c r="D44" s="3025" t="s">
        <v>9928</v>
      </c>
      <c r="E44" s="2983" t="s">
        <v>9762</v>
      </c>
      <c r="F44" s="3026" t="s">
        <v>9929</v>
      </c>
      <c r="G44" s="3324">
        <v>182.39999999999998</v>
      </c>
      <c r="H44" s="2986">
        <v>388.36645962732922</v>
      </c>
      <c r="I44" s="2986">
        <f t="shared" si="0"/>
        <v>70838.042236024834</v>
      </c>
      <c r="J44" s="3331">
        <v>220</v>
      </c>
      <c r="K44" s="2986">
        <v>390.37899999999996</v>
      </c>
      <c r="L44" s="2986">
        <f t="shared" si="1"/>
        <v>85883.37999999999</v>
      </c>
      <c r="M44" s="2968"/>
    </row>
    <row r="45" spans="1:13">
      <c r="A45" s="2095" t="s">
        <v>9930</v>
      </c>
      <c r="B45" s="3027" t="s">
        <v>9931</v>
      </c>
      <c r="C45" s="2982" t="s">
        <v>9932</v>
      </c>
      <c r="D45" s="2982" t="s">
        <v>9933</v>
      </c>
      <c r="E45" s="2981" t="s">
        <v>9762</v>
      </c>
      <c r="F45" s="2984" t="s">
        <v>9934</v>
      </c>
      <c r="G45" s="3324">
        <v>33.599999999999994</v>
      </c>
      <c r="H45" s="2986">
        <v>7038.90625</v>
      </c>
      <c r="I45" s="2986">
        <f t="shared" si="0"/>
        <v>236507.24999999997</v>
      </c>
      <c r="J45" s="3331">
        <v>251</v>
      </c>
      <c r="K45" s="2986">
        <v>7038.9</v>
      </c>
      <c r="L45" s="2986">
        <f t="shared" si="1"/>
        <v>1766763.9</v>
      </c>
      <c r="M45" s="2968"/>
    </row>
    <row r="46" spans="1:13">
      <c r="A46" s="3012" t="s">
        <v>9935</v>
      </c>
      <c r="B46" s="2981" t="s">
        <v>9931</v>
      </c>
      <c r="C46" s="3013" t="s">
        <v>9936</v>
      </c>
      <c r="D46" s="3013" t="s">
        <v>9937</v>
      </c>
      <c r="E46" s="2983" t="s">
        <v>9762</v>
      </c>
      <c r="F46" s="3011" t="s">
        <v>9938</v>
      </c>
      <c r="G46" s="3324">
        <v>18</v>
      </c>
      <c r="H46" s="2986">
        <v>11550</v>
      </c>
      <c r="I46" s="2986">
        <f t="shared" si="0"/>
        <v>207900</v>
      </c>
      <c r="J46" s="3331">
        <v>20</v>
      </c>
      <c r="K46" s="2986">
        <v>11550</v>
      </c>
      <c r="L46" s="2986">
        <f t="shared" si="1"/>
        <v>231000</v>
      </c>
      <c r="M46" s="2968"/>
    </row>
    <row r="47" spans="1:13">
      <c r="A47" s="2992" t="s">
        <v>9939</v>
      </c>
      <c r="B47" s="2992" t="s">
        <v>9765</v>
      </c>
      <c r="C47" s="3017" t="s">
        <v>9940</v>
      </c>
      <c r="D47" s="3018" t="s">
        <v>9941</v>
      </c>
      <c r="E47" s="2983" t="s">
        <v>9762</v>
      </c>
      <c r="F47" s="2984" t="s">
        <v>9942</v>
      </c>
      <c r="G47" s="3324">
        <v>28.799999999999997</v>
      </c>
      <c r="H47" s="2986">
        <v>35248.394736842107</v>
      </c>
      <c r="I47" s="2986">
        <f t="shared" si="0"/>
        <v>1015153.7684210526</v>
      </c>
      <c r="J47" s="3331">
        <v>70</v>
      </c>
      <c r="K47" s="2986">
        <v>7461.3</v>
      </c>
      <c r="L47" s="2986">
        <f t="shared" si="1"/>
        <v>522291</v>
      </c>
      <c r="M47" s="2968"/>
    </row>
    <row r="48" spans="1:13">
      <c r="A48" s="3008" t="s">
        <v>9943</v>
      </c>
      <c r="B48" s="2981" t="s">
        <v>9944</v>
      </c>
      <c r="C48" s="3010" t="s">
        <v>9945</v>
      </c>
      <c r="D48" s="3010" t="s">
        <v>9946</v>
      </c>
      <c r="E48" s="3028" t="s">
        <v>9947</v>
      </c>
      <c r="F48" s="3011" t="s">
        <v>9948</v>
      </c>
      <c r="G48" s="3324">
        <v>231.60000000000002</v>
      </c>
      <c r="H48" s="2986">
        <v>262.58303886925796</v>
      </c>
      <c r="I48" s="2986">
        <f t="shared" si="0"/>
        <v>60814.23180212015</v>
      </c>
      <c r="J48" s="3331">
        <v>450</v>
      </c>
      <c r="K48" s="2986">
        <v>269.5</v>
      </c>
      <c r="L48" s="2986">
        <f t="shared" si="1"/>
        <v>121275</v>
      </c>
      <c r="M48" s="2968"/>
    </row>
    <row r="49" spans="1:13" ht="16.5">
      <c r="A49" s="3029" t="s">
        <v>9949</v>
      </c>
      <c r="B49" s="2992" t="s">
        <v>9950</v>
      </c>
      <c r="C49" s="3030" t="s">
        <v>9951</v>
      </c>
      <c r="D49" s="3030" t="s">
        <v>9952</v>
      </c>
      <c r="E49" s="2983" t="s">
        <v>9768</v>
      </c>
      <c r="F49" s="3026" t="s">
        <v>9953</v>
      </c>
      <c r="G49" s="3324">
        <v>360</v>
      </c>
      <c r="H49" s="2986">
        <v>824.39</v>
      </c>
      <c r="I49" s="2986">
        <f t="shared" si="0"/>
        <v>296780.40000000002</v>
      </c>
      <c r="J49" s="3331">
        <v>300</v>
      </c>
      <c r="K49" s="2986">
        <v>809.49</v>
      </c>
      <c r="L49" s="2986">
        <f t="shared" si="1"/>
        <v>242847</v>
      </c>
      <c r="M49" s="2968"/>
    </row>
    <row r="50" spans="1:13">
      <c r="A50" s="3023" t="s">
        <v>9954</v>
      </c>
      <c r="B50" s="3023" t="s">
        <v>9955</v>
      </c>
      <c r="C50" s="3024" t="s">
        <v>9956</v>
      </c>
      <c r="D50" s="3025" t="s">
        <v>9957</v>
      </c>
      <c r="E50" s="2983" t="s">
        <v>9762</v>
      </c>
      <c r="F50" s="3026" t="s">
        <v>9958</v>
      </c>
      <c r="G50" s="3324">
        <v>510</v>
      </c>
      <c r="H50" s="2986">
        <v>8313.3271028037379</v>
      </c>
      <c r="I50" s="2986">
        <f t="shared" si="0"/>
        <v>4239796.8224299066</v>
      </c>
      <c r="J50" s="3331">
        <v>1000</v>
      </c>
      <c r="K50" s="2986">
        <v>8250</v>
      </c>
      <c r="L50" s="2986">
        <f t="shared" si="1"/>
        <v>8250000</v>
      </c>
      <c r="M50" s="2968"/>
    </row>
    <row r="51" spans="1:13" ht="16.5">
      <c r="A51" s="2980" t="s">
        <v>9959</v>
      </c>
      <c r="B51" s="2981" t="s">
        <v>9800</v>
      </c>
      <c r="C51" s="2982" t="s">
        <v>9960</v>
      </c>
      <c r="D51" s="2982" t="s">
        <v>9961</v>
      </c>
      <c r="E51" s="2983" t="s">
        <v>9762</v>
      </c>
      <c r="F51" s="2991" t="s">
        <v>9962</v>
      </c>
      <c r="G51" s="3324">
        <v>2</v>
      </c>
      <c r="H51" s="2986">
        <v>1418</v>
      </c>
      <c r="I51" s="2986">
        <f t="shared" si="0"/>
        <v>2836</v>
      </c>
      <c r="J51" s="3331">
        <v>150</v>
      </c>
      <c r="K51" s="2986">
        <v>1417.856</v>
      </c>
      <c r="L51" s="2986">
        <f t="shared" si="1"/>
        <v>212678.39999999999</v>
      </c>
      <c r="M51" s="2968"/>
    </row>
    <row r="52" spans="1:13">
      <c r="A52" s="3031" t="s">
        <v>9963</v>
      </c>
      <c r="B52" s="2992" t="s">
        <v>9869</v>
      </c>
      <c r="C52" s="2997" t="s">
        <v>9964</v>
      </c>
      <c r="D52" s="2997" t="s">
        <v>9965</v>
      </c>
      <c r="E52" s="2983" t="s">
        <v>9762</v>
      </c>
      <c r="F52" s="2984" t="s">
        <v>9966</v>
      </c>
      <c r="G52" s="3324">
        <v>32.400000000000006</v>
      </c>
      <c r="H52" s="2986">
        <v>732.33333333333337</v>
      </c>
      <c r="I52" s="2986">
        <f t="shared" si="0"/>
        <v>23727.600000000006</v>
      </c>
      <c r="J52" s="3331">
        <v>250</v>
      </c>
      <c r="K52" s="2986">
        <v>738.74900000000002</v>
      </c>
      <c r="L52" s="2986">
        <f t="shared" si="1"/>
        <v>184687.25</v>
      </c>
      <c r="M52" s="2968"/>
    </row>
    <row r="53" spans="1:13">
      <c r="A53" s="3032" t="s">
        <v>9967</v>
      </c>
      <c r="B53" s="3033" t="s">
        <v>9968</v>
      </c>
      <c r="C53" s="2989" t="s">
        <v>9969</v>
      </c>
      <c r="D53" s="2989" t="s">
        <v>9970</v>
      </c>
      <c r="E53" s="2983" t="s">
        <v>9768</v>
      </c>
      <c r="F53" s="2990" t="s">
        <v>9971</v>
      </c>
      <c r="G53" s="3324">
        <v>48</v>
      </c>
      <c r="H53" s="2986">
        <v>2734.6</v>
      </c>
      <c r="I53" s="2986">
        <f t="shared" si="0"/>
        <v>131260.79999999999</v>
      </c>
      <c r="J53" s="3331">
        <v>300</v>
      </c>
      <c r="K53" s="2986">
        <v>2734.6</v>
      </c>
      <c r="L53" s="2986">
        <f t="shared" si="1"/>
        <v>820380</v>
      </c>
      <c r="M53" s="2968"/>
    </row>
    <row r="54" spans="1:13">
      <c r="A54" s="3012" t="s">
        <v>9972</v>
      </c>
      <c r="B54" s="2981" t="s">
        <v>9973</v>
      </c>
      <c r="C54" s="3013" t="s">
        <v>9974</v>
      </c>
      <c r="D54" s="3013" t="s">
        <v>9975</v>
      </c>
      <c r="E54" s="2983" t="s">
        <v>9762</v>
      </c>
      <c r="F54" s="3011" t="s">
        <v>9976</v>
      </c>
      <c r="G54" s="3324">
        <v>98.399999999999991</v>
      </c>
      <c r="H54" s="2986">
        <v>3190</v>
      </c>
      <c r="I54" s="2986">
        <f t="shared" si="0"/>
        <v>313896</v>
      </c>
      <c r="J54" s="3331">
        <v>100</v>
      </c>
      <c r="K54" s="2986">
        <v>3190</v>
      </c>
      <c r="L54" s="2986">
        <f t="shared" si="1"/>
        <v>319000</v>
      </c>
      <c r="M54" s="2968"/>
    </row>
    <row r="55" spans="1:13">
      <c r="A55" s="2980" t="s">
        <v>9977</v>
      </c>
      <c r="B55" s="3034" t="s">
        <v>9978</v>
      </c>
      <c r="C55" s="2982" t="s">
        <v>9979</v>
      </c>
      <c r="D55" s="2982" t="s">
        <v>9980</v>
      </c>
      <c r="E55" s="2981" t="s">
        <v>9762</v>
      </c>
      <c r="F55" s="2991" t="s">
        <v>9981</v>
      </c>
      <c r="G55" s="3324">
        <v>626.40000000000009</v>
      </c>
      <c r="H55" s="2986">
        <v>646.41783216783222</v>
      </c>
      <c r="I55" s="2986">
        <f t="shared" si="0"/>
        <v>404916.13006993016</v>
      </c>
      <c r="J55" s="3331">
        <v>800</v>
      </c>
      <c r="K55" s="2986">
        <v>648.80200000000002</v>
      </c>
      <c r="L55" s="2986">
        <f t="shared" si="1"/>
        <v>519041.60000000003</v>
      </c>
      <c r="M55" s="2968"/>
    </row>
    <row r="56" spans="1:13" ht="16.5">
      <c r="A56" s="2980" t="s">
        <v>9972</v>
      </c>
      <c r="B56" s="2981" t="s">
        <v>9973</v>
      </c>
      <c r="C56" s="2982" t="s">
        <v>9982</v>
      </c>
      <c r="D56" s="2982" t="s">
        <v>9983</v>
      </c>
      <c r="E56" s="2981" t="s">
        <v>9762</v>
      </c>
      <c r="F56" s="2991" t="s">
        <v>9984</v>
      </c>
      <c r="G56" s="3324">
        <v>7.1999999999999993</v>
      </c>
      <c r="H56" s="2986">
        <v>4114</v>
      </c>
      <c r="I56" s="2986">
        <f t="shared" si="0"/>
        <v>29620.799999999996</v>
      </c>
      <c r="J56" s="3331">
        <v>100</v>
      </c>
      <c r="K56" s="2986">
        <v>3190</v>
      </c>
      <c r="L56" s="2986">
        <f t="shared" si="1"/>
        <v>319000</v>
      </c>
      <c r="M56" s="2968"/>
    </row>
    <row r="57" spans="1:13" ht="16.5">
      <c r="A57" s="3032" t="s">
        <v>9985</v>
      </c>
      <c r="B57" s="3035" t="s">
        <v>9785</v>
      </c>
      <c r="C57" s="2989" t="s">
        <v>9986</v>
      </c>
      <c r="D57" s="2989" t="s">
        <v>9987</v>
      </c>
      <c r="E57" s="2983" t="s">
        <v>9762</v>
      </c>
      <c r="F57" s="2990" t="s">
        <v>9988</v>
      </c>
      <c r="G57" s="3324">
        <v>1414.8000000000002</v>
      </c>
      <c r="H57" s="2986">
        <v>5009.9502369668244</v>
      </c>
      <c r="I57" s="2986">
        <f t="shared" si="0"/>
        <v>7088077.5952606639</v>
      </c>
      <c r="J57" s="3331">
        <v>2000</v>
      </c>
      <c r="K57" s="2986">
        <v>5717.8</v>
      </c>
      <c r="L57" s="2986">
        <f t="shared" si="1"/>
        <v>11435600</v>
      </c>
      <c r="M57" s="2968"/>
    </row>
    <row r="58" spans="1:13" ht="16.5">
      <c r="A58" s="3032" t="s">
        <v>9989</v>
      </c>
      <c r="B58" s="3035" t="s">
        <v>9785</v>
      </c>
      <c r="C58" s="2989" t="s">
        <v>9990</v>
      </c>
      <c r="D58" s="2989" t="s">
        <v>9991</v>
      </c>
      <c r="E58" s="2983" t="s">
        <v>9762</v>
      </c>
      <c r="F58" s="2990" t="s">
        <v>9988</v>
      </c>
      <c r="G58" s="3324">
        <v>2.4000000000000004</v>
      </c>
      <c r="H58" s="2986">
        <v>5169</v>
      </c>
      <c r="I58" s="2986">
        <f t="shared" si="0"/>
        <v>12405.600000000002</v>
      </c>
      <c r="J58" s="3331">
        <v>10</v>
      </c>
      <c r="K58" s="2986">
        <v>9182.7999999999993</v>
      </c>
      <c r="L58" s="2986">
        <f t="shared" si="1"/>
        <v>91828</v>
      </c>
      <c r="M58" s="2968"/>
    </row>
    <row r="59" spans="1:13">
      <c r="A59" s="3036"/>
      <c r="B59" s="3037"/>
      <c r="C59" s="3037"/>
      <c r="D59" s="3037"/>
      <c r="E59" s="3037"/>
      <c r="F59" s="3037"/>
      <c r="G59" s="3325"/>
      <c r="H59" s="3038"/>
      <c r="I59" s="3038"/>
      <c r="J59" s="3325"/>
      <c r="K59" s="3038"/>
      <c r="L59" s="3038"/>
      <c r="M59" s="2968"/>
    </row>
    <row r="60" spans="1:13">
      <c r="A60" s="3688" t="s">
        <v>9992</v>
      </c>
      <c r="B60" s="3689"/>
      <c r="C60" s="3689"/>
      <c r="D60" s="3689"/>
      <c r="E60" s="2976"/>
      <c r="F60" s="2977"/>
      <c r="G60" s="3323"/>
      <c r="H60" s="2978"/>
      <c r="I60" s="2978">
        <f>SUM(I61:I129)</f>
        <v>1638586065.9199243</v>
      </c>
      <c r="J60" s="3331"/>
      <c r="K60" s="2978"/>
      <c r="L60" s="2978">
        <f>SUM(L61:L129)</f>
        <v>1350546948.2230005</v>
      </c>
      <c r="M60" s="2968"/>
    </row>
    <row r="61" spans="1:13" ht="24.75">
      <c r="A61" s="2987" t="s">
        <v>9993</v>
      </c>
      <c r="B61" s="2995" t="s">
        <v>9994</v>
      </c>
      <c r="C61" s="2989" t="s">
        <v>9995</v>
      </c>
      <c r="D61" s="2989" t="s">
        <v>9996</v>
      </c>
      <c r="E61" s="2983" t="s">
        <v>9762</v>
      </c>
      <c r="F61" s="3016" t="s">
        <v>9997</v>
      </c>
      <c r="G61" s="3324">
        <v>1448.4</v>
      </c>
      <c r="H61" s="2986">
        <v>24114.417104276068</v>
      </c>
      <c r="I61" s="2986">
        <f t="shared" ref="I61:I124" si="2">G61*H61</f>
        <v>34927321.733833462</v>
      </c>
      <c r="J61" s="3326">
        <v>1400</v>
      </c>
      <c r="K61" s="2986">
        <v>24114.386999999999</v>
      </c>
      <c r="L61" s="2986">
        <f t="shared" ref="L61:L124" si="3">J61*K61</f>
        <v>33760141.799999997</v>
      </c>
      <c r="M61" s="2968"/>
    </row>
    <row r="62" spans="1:13">
      <c r="A62" s="2980" t="s">
        <v>9998</v>
      </c>
      <c r="B62" s="2981" t="s">
        <v>9999</v>
      </c>
      <c r="C62" s="2982" t="s">
        <v>10000</v>
      </c>
      <c r="D62" s="2982" t="s">
        <v>10001</v>
      </c>
      <c r="E62" s="2983" t="s">
        <v>9762</v>
      </c>
      <c r="F62" s="2991" t="s">
        <v>10002</v>
      </c>
      <c r="G62" s="3324">
        <v>7.1999999999999993</v>
      </c>
      <c r="H62" s="2986">
        <v>356013.73333333334</v>
      </c>
      <c r="I62" s="2986">
        <f t="shared" si="2"/>
        <v>2563298.88</v>
      </c>
      <c r="J62" s="3326">
        <v>6</v>
      </c>
      <c r="K62" s="2986">
        <v>356013.79000000004</v>
      </c>
      <c r="L62" s="2986">
        <f t="shared" si="3"/>
        <v>2136082.7400000002</v>
      </c>
      <c r="M62" s="2968"/>
    </row>
    <row r="63" spans="1:13" ht="22.5">
      <c r="A63" s="2101" t="s">
        <v>10003</v>
      </c>
      <c r="B63" s="2101" t="s">
        <v>10004</v>
      </c>
      <c r="C63" s="2101" t="s">
        <v>10005</v>
      </c>
      <c r="D63" s="2101" t="s">
        <v>10006</v>
      </c>
      <c r="E63" s="2983" t="s">
        <v>10007</v>
      </c>
      <c r="F63" s="2991" t="s">
        <v>10008</v>
      </c>
      <c r="G63" s="3324">
        <v>14.399999999999999</v>
      </c>
      <c r="H63" s="2986">
        <v>16018.833333333334</v>
      </c>
      <c r="I63" s="2986">
        <f t="shared" si="2"/>
        <v>230671.19999999998</v>
      </c>
      <c r="J63" s="3326">
        <v>11</v>
      </c>
      <c r="K63" s="2986">
        <v>16018.86</v>
      </c>
      <c r="L63" s="2986">
        <f t="shared" si="3"/>
        <v>176207.46000000002</v>
      </c>
      <c r="M63" s="2968"/>
    </row>
    <row r="64" spans="1:13" ht="16.5">
      <c r="A64" s="2992" t="s">
        <v>10009</v>
      </c>
      <c r="B64" s="2992" t="s">
        <v>10010</v>
      </c>
      <c r="C64" s="2993" t="s">
        <v>10011</v>
      </c>
      <c r="D64" s="2982" t="s">
        <v>10012</v>
      </c>
      <c r="E64" s="2983" t="s">
        <v>9762</v>
      </c>
      <c r="F64" s="2991" t="s">
        <v>10013</v>
      </c>
      <c r="G64" s="3324">
        <v>1461.6</v>
      </c>
      <c r="H64" s="2986">
        <v>1435.5022222222221</v>
      </c>
      <c r="I64" s="2986">
        <f t="shared" si="2"/>
        <v>2098130.048</v>
      </c>
      <c r="J64" s="3326">
        <v>1300</v>
      </c>
      <c r="K64" s="2986">
        <v>1435.5</v>
      </c>
      <c r="L64" s="2986">
        <f t="shared" si="3"/>
        <v>1866150</v>
      </c>
      <c r="M64" s="2968"/>
    </row>
    <row r="65" spans="1:13" ht="16.5">
      <c r="A65" s="2992" t="s">
        <v>10014</v>
      </c>
      <c r="B65" s="2992" t="s">
        <v>10010</v>
      </c>
      <c r="C65" s="2993" t="s">
        <v>10015</v>
      </c>
      <c r="D65" s="3039" t="s">
        <v>10016</v>
      </c>
      <c r="E65" s="2983" t="s">
        <v>9762</v>
      </c>
      <c r="F65" s="2991" t="s">
        <v>10017</v>
      </c>
      <c r="G65" s="3324">
        <v>258</v>
      </c>
      <c r="H65" s="2986">
        <v>4306.5128205128203</v>
      </c>
      <c r="I65" s="2986">
        <f t="shared" si="2"/>
        <v>1111080.3076923077</v>
      </c>
      <c r="J65" s="3326">
        <v>160</v>
      </c>
      <c r="K65" s="2986">
        <v>4306.5</v>
      </c>
      <c r="L65" s="2986">
        <f t="shared" si="3"/>
        <v>689040</v>
      </c>
      <c r="M65" s="2968"/>
    </row>
    <row r="66" spans="1:13">
      <c r="A66" s="3040" t="s">
        <v>10018</v>
      </c>
      <c r="B66" s="2981" t="s">
        <v>10019</v>
      </c>
      <c r="C66" s="3041" t="s">
        <v>10020</v>
      </c>
      <c r="D66" s="3042" t="s">
        <v>10021</v>
      </c>
      <c r="E66" s="2983" t="s">
        <v>9768</v>
      </c>
      <c r="F66" s="3043" t="s">
        <v>10022</v>
      </c>
      <c r="G66" s="3324">
        <v>7358.4000000000005</v>
      </c>
      <c r="H66" s="2986">
        <v>2877.809943977591</v>
      </c>
      <c r="I66" s="2986">
        <f t="shared" si="2"/>
        <v>21176076.691764709</v>
      </c>
      <c r="J66" s="3326">
        <v>7200</v>
      </c>
      <c r="K66" s="2986">
        <v>2877.8090000000002</v>
      </c>
      <c r="L66" s="2986">
        <f t="shared" si="3"/>
        <v>20720224.800000001</v>
      </c>
      <c r="M66" s="2968"/>
    </row>
    <row r="67" spans="1:13" ht="16.5">
      <c r="A67" s="2980" t="s">
        <v>10023</v>
      </c>
      <c r="B67" s="2981" t="s">
        <v>10024</v>
      </c>
      <c r="C67" s="2982" t="s">
        <v>10025</v>
      </c>
      <c r="D67" s="2982" t="s">
        <v>10026</v>
      </c>
      <c r="E67" s="2983" t="s">
        <v>9762</v>
      </c>
      <c r="F67" s="2984" t="s">
        <v>10027</v>
      </c>
      <c r="G67" s="3324">
        <v>542.40000000000009</v>
      </c>
      <c r="H67" s="2986">
        <v>18517.269841269841</v>
      </c>
      <c r="I67" s="2986">
        <f t="shared" si="2"/>
        <v>10043767.161904763</v>
      </c>
      <c r="J67" s="3326">
        <v>440</v>
      </c>
      <c r="K67" s="2986">
        <v>18460.078999999998</v>
      </c>
      <c r="L67" s="2986">
        <f t="shared" si="3"/>
        <v>8122434.7599999988</v>
      </c>
      <c r="M67" s="2968"/>
    </row>
    <row r="68" spans="1:13" ht="24.75">
      <c r="A68" s="2992" t="s">
        <v>10028</v>
      </c>
      <c r="B68" s="2992" t="s">
        <v>10029</v>
      </c>
      <c r="C68" s="2993" t="s">
        <v>10030</v>
      </c>
      <c r="D68" s="2994" t="s">
        <v>10031</v>
      </c>
      <c r="E68" s="2983" t="s">
        <v>9762</v>
      </c>
      <c r="F68" s="3044" t="s">
        <v>10032</v>
      </c>
      <c r="G68" s="3324">
        <v>14634</v>
      </c>
      <c r="H68" s="2986">
        <v>4562.5204613095239</v>
      </c>
      <c r="I68" s="2986">
        <f t="shared" si="2"/>
        <v>66767924.430803575</v>
      </c>
      <c r="J68" s="3326">
        <v>9450</v>
      </c>
      <c r="K68" s="2986">
        <v>4030.4770000000003</v>
      </c>
      <c r="L68" s="2986">
        <f t="shared" si="3"/>
        <v>38088007.650000006</v>
      </c>
      <c r="M68" s="2968"/>
    </row>
    <row r="69" spans="1:13">
      <c r="A69" s="3031" t="s">
        <v>10033</v>
      </c>
      <c r="B69" s="2981" t="s">
        <v>10034</v>
      </c>
      <c r="C69" s="2982" t="s">
        <v>10035</v>
      </c>
      <c r="D69" s="2997" t="s">
        <v>10036</v>
      </c>
      <c r="E69" s="2983" t="s">
        <v>9762</v>
      </c>
      <c r="F69" s="2991" t="s">
        <v>10037</v>
      </c>
      <c r="G69" s="3324">
        <v>1077.5999999999999</v>
      </c>
      <c r="H69" s="2986">
        <v>911.97540983606552</v>
      </c>
      <c r="I69" s="2986">
        <f t="shared" si="2"/>
        <v>982744.7016393441</v>
      </c>
      <c r="J69" s="3326">
        <v>1021</v>
      </c>
      <c r="K69" s="2986">
        <v>911.84500000000003</v>
      </c>
      <c r="L69" s="2986">
        <f t="shared" si="3"/>
        <v>930993.745</v>
      </c>
      <c r="M69" s="2968"/>
    </row>
    <row r="70" spans="1:13">
      <c r="A70" s="3040" t="s">
        <v>10038</v>
      </c>
      <c r="B70" s="2981" t="s">
        <v>10034</v>
      </c>
      <c r="C70" s="3041" t="s">
        <v>10039</v>
      </c>
      <c r="D70" s="3042" t="s">
        <v>10040</v>
      </c>
      <c r="E70" s="2983" t="s">
        <v>9762</v>
      </c>
      <c r="F70" s="3043" t="s">
        <v>10041</v>
      </c>
      <c r="G70" s="3324">
        <v>385.20000000000005</v>
      </c>
      <c r="H70" s="2986">
        <v>1824.189111747851</v>
      </c>
      <c r="I70" s="2986">
        <f t="shared" si="2"/>
        <v>702677.64584527235</v>
      </c>
      <c r="J70" s="3326">
        <v>300</v>
      </c>
      <c r="K70" s="2986">
        <v>2153.69</v>
      </c>
      <c r="L70" s="2986">
        <f t="shared" si="3"/>
        <v>646107</v>
      </c>
      <c r="M70" s="2968"/>
    </row>
    <row r="71" spans="1:13" ht="16.5">
      <c r="A71" s="3045" t="s">
        <v>10042</v>
      </c>
      <c r="B71" s="3034" t="s">
        <v>10043</v>
      </c>
      <c r="C71" s="3046" t="s">
        <v>10044</v>
      </c>
      <c r="D71" s="3047" t="s">
        <v>10045</v>
      </c>
      <c r="E71" s="2983" t="s">
        <v>9762</v>
      </c>
      <c r="F71" s="3016" t="s">
        <v>10046</v>
      </c>
      <c r="G71" s="3324">
        <v>5443.2000000000007</v>
      </c>
      <c r="H71" s="2986">
        <v>4786.389734582358</v>
      </c>
      <c r="I71" s="2986">
        <f t="shared" si="2"/>
        <v>26053276.603278693</v>
      </c>
      <c r="J71" s="3326">
        <v>4560</v>
      </c>
      <c r="K71" s="2986">
        <v>4786.6939999999995</v>
      </c>
      <c r="L71" s="2986">
        <f t="shared" si="3"/>
        <v>21827324.639999997</v>
      </c>
      <c r="M71" s="2968"/>
    </row>
    <row r="72" spans="1:13">
      <c r="A72" s="3040" t="s">
        <v>10047</v>
      </c>
      <c r="B72" s="2981" t="s">
        <v>10048</v>
      </c>
      <c r="C72" s="3041" t="s">
        <v>10049</v>
      </c>
      <c r="D72" s="3042" t="s">
        <v>10050</v>
      </c>
      <c r="E72" s="2983" t="s">
        <v>9762</v>
      </c>
      <c r="F72" s="3043" t="s">
        <v>10051</v>
      </c>
      <c r="G72" s="3324">
        <v>376.79999999999995</v>
      </c>
      <c r="H72" s="2986">
        <v>654124.77718832891</v>
      </c>
      <c r="I72" s="2986">
        <f t="shared" si="2"/>
        <v>246474216.04456231</v>
      </c>
      <c r="J72" s="3326">
        <v>300</v>
      </c>
      <c r="K72" s="2986">
        <v>650264.12</v>
      </c>
      <c r="L72" s="2986">
        <f t="shared" si="3"/>
        <v>195079236</v>
      </c>
      <c r="M72" s="2968"/>
    </row>
    <row r="73" spans="1:13" ht="24.75">
      <c r="A73" s="2987" t="s">
        <v>10052</v>
      </c>
      <c r="B73" s="2995" t="s">
        <v>10053</v>
      </c>
      <c r="C73" s="2989" t="s">
        <v>10054</v>
      </c>
      <c r="D73" s="2989" t="s">
        <v>10055</v>
      </c>
      <c r="E73" s="2983" t="s">
        <v>9762</v>
      </c>
      <c r="F73" s="3016" t="s">
        <v>10056</v>
      </c>
      <c r="G73" s="3324">
        <v>445.20000000000005</v>
      </c>
      <c r="H73" s="2986">
        <v>55925.468235294116</v>
      </c>
      <c r="I73" s="2986">
        <f t="shared" si="2"/>
        <v>24898018.458352942</v>
      </c>
      <c r="J73" s="3326">
        <v>400</v>
      </c>
      <c r="K73" s="2986">
        <v>55477.476999999999</v>
      </c>
      <c r="L73" s="2986">
        <f t="shared" si="3"/>
        <v>22190990.800000001</v>
      </c>
      <c r="M73" s="2968"/>
    </row>
    <row r="74" spans="1:13">
      <c r="A74" s="2987" t="s">
        <v>10057</v>
      </c>
      <c r="B74" s="2995" t="s">
        <v>10058</v>
      </c>
      <c r="C74" s="2989" t="s">
        <v>10059</v>
      </c>
      <c r="D74" s="2989" t="s">
        <v>10060</v>
      </c>
      <c r="E74" s="2983" t="s">
        <v>9762</v>
      </c>
      <c r="F74" s="3022" t="s">
        <v>10061</v>
      </c>
      <c r="G74" s="3324">
        <v>2116.8000000000002</v>
      </c>
      <c r="H74" s="2986">
        <v>13794.450255102041</v>
      </c>
      <c r="I74" s="2986">
        <f t="shared" si="2"/>
        <v>29200092.300000004</v>
      </c>
      <c r="J74" s="3326">
        <v>1800</v>
      </c>
      <c r="K74" s="2986">
        <v>13794.451000000001</v>
      </c>
      <c r="L74" s="2986">
        <f t="shared" si="3"/>
        <v>24830011.800000001</v>
      </c>
      <c r="M74" s="2968"/>
    </row>
    <row r="75" spans="1:13" ht="16.5">
      <c r="A75" s="2992" t="s">
        <v>10062</v>
      </c>
      <c r="B75" s="2992" t="s">
        <v>10063</v>
      </c>
      <c r="C75" s="2993" t="s">
        <v>10064</v>
      </c>
      <c r="D75" s="2994" t="s">
        <v>10065</v>
      </c>
      <c r="E75" s="2983" t="s">
        <v>9762</v>
      </c>
      <c r="F75" s="3044" t="s">
        <v>10066</v>
      </c>
      <c r="G75" s="3324">
        <v>289.20000000000005</v>
      </c>
      <c r="H75" s="2986">
        <v>18185.619771863119</v>
      </c>
      <c r="I75" s="2986">
        <f t="shared" si="2"/>
        <v>5259281.2380228145</v>
      </c>
      <c r="J75" s="3326">
        <v>260</v>
      </c>
      <c r="K75" s="2986">
        <v>17971.415000000001</v>
      </c>
      <c r="L75" s="2986">
        <f t="shared" si="3"/>
        <v>4672567.9000000004</v>
      </c>
      <c r="M75" s="2968"/>
    </row>
    <row r="76" spans="1:13">
      <c r="A76" s="2980" t="s">
        <v>10067</v>
      </c>
      <c r="B76" s="2981" t="s">
        <v>10063</v>
      </c>
      <c r="C76" s="2982" t="s">
        <v>10068</v>
      </c>
      <c r="D76" s="2982" t="s">
        <v>10069</v>
      </c>
      <c r="E76" s="2983" t="s">
        <v>9762</v>
      </c>
      <c r="F76" s="2991" t="s">
        <v>10070</v>
      </c>
      <c r="G76" s="3324">
        <v>1032</v>
      </c>
      <c r="H76" s="2986">
        <v>18138.23628691983</v>
      </c>
      <c r="I76" s="2986">
        <f t="shared" si="2"/>
        <v>18718659.848101266</v>
      </c>
      <c r="J76" s="3326">
        <v>900</v>
      </c>
      <c r="K76" s="2986">
        <v>17971.415000000001</v>
      </c>
      <c r="L76" s="2986">
        <f t="shared" si="3"/>
        <v>16174273.5</v>
      </c>
      <c r="M76" s="2968"/>
    </row>
    <row r="77" spans="1:13">
      <c r="A77" s="2987" t="s">
        <v>10071</v>
      </c>
      <c r="B77" s="2988" t="s">
        <v>10072</v>
      </c>
      <c r="C77" s="2989" t="s">
        <v>10073</v>
      </c>
      <c r="D77" s="2989" t="s">
        <v>10074</v>
      </c>
      <c r="E77" s="2983" t="s">
        <v>9762</v>
      </c>
      <c r="F77" s="2990" t="s">
        <v>10075</v>
      </c>
      <c r="G77" s="3324">
        <v>1024.8000000000002</v>
      </c>
      <c r="H77" s="2986">
        <v>177868.70855332629</v>
      </c>
      <c r="I77" s="2986">
        <f t="shared" si="2"/>
        <v>182279852.5254488</v>
      </c>
      <c r="J77" s="3326">
        <v>720</v>
      </c>
      <c r="K77" s="2986">
        <v>178333.97999999998</v>
      </c>
      <c r="L77" s="2986">
        <f t="shared" si="3"/>
        <v>128400465.59999999</v>
      </c>
      <c r="M77" s="2968"/>
    </row>
    <row r="78" spans="1:13" ht="16.5">
      <c r="A78" s="2992" t="s">
        <v>10076</v>
      </c>
      <c r="B78" s="2992" t="s">
        <v>10034</v>
      </c>
      <c r="C78" s="2993" t="s">
        <v>10077</v>
      </c>
      <c r="D78" s="3039" t="s">
        <v>10078</v>
      </c>
      <c r="E78" s="2983" t="s">
        <v>9762</v>
      </c>
      <c r="F78" s="3044" t="s">
        <v>10079</v>
      </c>
      <c r="G78" s="3324">
        <v>1484.4</v>
      </c>
      <c r="H78" s="2986">
        <v>1310.9344141488577</v>
      </c>
      <c r="I78" s="2986">
        <f t="shared" si="2"/>
        <v>1945951.0443625646</v>
      </c>
      <c r="J78" s="3326">
        <v>1201</v>
      </c>
      <c r="K78" s="2986">
        <v>1309.22</v>
      </c>
      <c r="L78" s="2986">
        <f t="shared" si="3"/>
        <v>1572373.22</v>
      </c>
      <c r="M78" s="2968"/>
    </row>
    <row r="79" spans="1:13" ht="16.5">
      <c r="A79" s="2992" t="s">
        <v>10080</v>
      </c>
      <c r="B79" s="2992" t="s">
        <v>10034</v>
      </c>
      <c r="C79" s="2993" t="s">
        <v>10081</v>
      </c>
      <c r="D79" s="3039" t="s">
        <v>10082</v>
      </c>
      <c r="E79" s="2983" t="s">
        <v>9762</v>
      </c>
      <c r="F79" s="2984" t="s">
        <v>10083</v>
      </c>
      <c r="G79" s="3324">
        <v>456</v>
      </c>
      <c r="H79" s="2986">
        <v>1162.6232558139534</v>
      </c>
      <c r="I79" s="2986">
        <f t="shared" si="2"/>
        <v>530156.20465116273</v>
      </c>
      <c r="J79" s="3326">
        <v>419</v>
      </c>
      <c r="K79" s="2986">
        <v>1161.5999999999999</v>
      </c>
      <c r="L79" s="2986">
        <f t="shared" si="3"/>
        <v>486710.39999999997</v>
      </c>
      <c r="M79" s="2968"/>
    </row>
    <row r="80" spans="1:13">
      <c r="A80" s="3040" t="s">
        <v>10084</v>
      </c>
      <c r="B80" s="2981" t="s">
        <v>10085</v>
      </c>
      <c r="C80" s="3041" t="s">
        <v>10086</v>
      </c>
      <c r="D80" s="3042" t="s">
        <v>10087</v>
      </c>
      <c r="E80" s="2983" t="s">
        <v>9762</v>
      </c>
      <c r="F80" s="3043" t="s">
        <v>10088</v>
      </c>
      <c r="G80" s="3324">
        <v>97.199999999999989</v>
      </c>
      <c r="H80" s="2986">
        <v>73252.292134831456</v>
      </c>
      <c r="I80" s="2986">
        <f t="shared" si="2"/>
        <v>7120122.7955056168</v>
      </c>
      <c r="J80" s="3326">
        <v>75</v>
      </c>
      <c r="K80" s="2986">
        <v>73252.289000000004</v>
      </c>
      <c r="L80" s="2986">
        <f t="shared" si="3"/>
        <v>5493921.6750000007</v>
      </c>
      <c r="M80" s="2968"/>
    </row>
    <row r="81" spans="1:13" ht="16.5">
      <c r="A81" s="2980" t="s">
        <v>10089</v>
      </c>
      <c r="B81" s="2995" t="s">
        <v>10090</v>
      </c>
      <c r="C81" s="3048" t="s">
        <v>10091</v>
      </c>
      <c r="D81" s="3049" t="s">
        <v>10092</v>
      </c>
      <c r="E81" s="2983" t="s">
        <v>9762</v>
      </c>
      <c r="F81" s="3044" t="s">
        <v>10093</v>
      </c>
      <c r="G81" s="3324">
        <v>63.599999999999994</v>
      </c>
      <c r="H81" s="2986">
        <v>149786.90909090909</v>
      </c>
      <c r="I81" s="2986">
        <f t="shared" si="2"/>
        <v>9526447.418181818</v>
      </c>
      <c r="J81" s="3326">
        <v>40</v>
      </c>
      <c r="K81" s="2986">
        <v>149565.46000000002</v>
      </c>
      <c r="L81" s="2986">
        <f t="shared" si="3"/>
        <v>5982618.4000000004</v>
      </c>
      <c r="M81" s="2968"/>
    </row>
    <row r="82" spans="1:13">
      <c r="A82" s="3040" t="s">
        <v>10094</v>
      </c>
      <c r="B82" s="2981" t="s">
        <v>10095</v>
      </c>
      <c r="C82" s="3041" t="s">
        <v>10096</v>
      </c>
      <c r="D82" s="3042" t="s">
        <v>10097</v>
      </c>
      <c r="E82" s="2983" t="s">
        <v>9768</v>
      </c>
      <c r="F82" s="3043" t="s">
        <v>10098</v>
      </c>
      <c r="G82" s="3324">
        <v>7291.2000000000007</v>
      </c>
      <c r="H82" s="2986">
        <v>5120.1201980792321</v>
      </c>
      <c r="I82" s="2986">
        <f t="shared" si="2"/>
        <v>37331820.388235301</v>
      </c>
      <c r="J82" s="3326">
        <v>6160</v>
      </c>
      <c r="K82" s="2986">
        <v>4795.8790000000008</v>
      </c>
      <c r="L82" s="2986">
        <f t="shared" si="3"/>
        <v>29542614.640000004</v>
      </c>
      <c r="M82" s="2968"/>
    </row>
    <row r="83" spans="1:13">
      <c r="A83" s="2987" t="s">
        <v>10099</v>
      </c>
      <c r="B83" s="2988" t="s">
        <v>10100</v>
      </c>
      <c r="C83" s="2989" t="s">
        <v>10101</v>
      </c>
      <c r="D83" s="2989" t="s">
        <v>10102</v>
      </c>
      <c r="E83" s="2983" t="s">
        <v>9768</v>
      </c>
      <c r="F83" s="2990" t="s">
        <v>10103</v>
      </c>
      <c r="G83" s="3324">
        <v>33.599999999999994</v>
      </c>
      <c r="H83" s="2986">
        <v>45518.75</v>
      </c>
      <c r="I83" s="2986">
        <f t="shared" si="2"/>
        <v>1529429.9999999998</v>
      </c>
      <c r="J83" s="3326">
        <v>30</v>
      </c>
      <c r="K83" s="2986">
        <v>45272.930999999997</v>
      </c>
      <c r="L83" s="2986">
        <f t="shared" si="3"/>
        <v>1358187.93</v>
      </c>
      <c r="M83" s="2968"/>
    </row>
    <row r="84" spans="1:13" ht="24.75">
      <c r="A84" s="3040" t="s">
        <v>10104</v>
      </c>
      <c r="B84" s="2981" t="s">
        <v>10105</v>
      </c>
      <c r="C84" s="3041" t="s">
        <v>10106</v>
      </c>
      <c r="D84" s="3042" t="s">
        <v>10107</v>
      </c>
      <c r="E84" s="2983" t="s">
        <v>9762</v>
      </c>
      <c r="F84" s="3043" t="s">
        <v>10108</v>
      </c>
      <c r="G84" s="3324">
        <v>3830.3999999999996</v>
      </c>
      <c r="H84" s="2986">
        <v>23569.310031258879</v>
      </c>
      <c r="I84" s="2986">
        <f t="shared" si="2"/>
        <v>90279885.143734008</v>
      </c>
      <c r="J84" s="3326">
        <v>3000</v>
      </c>
      <c r="K84" s="2986">
        <v>23569.315000000002</v>
      </c>
      <c r="L84" s="2986">
        <f t="shared" si="3"/>
        <v>70707945</v>
      </c>
      <c r="M84" s="2968"/>
    </row>
    <row r="85" spans="1:13" ht="24.75">
      <c r="A85" s="3050" t="s">
        <v>10109</v>
      </c>
      <c r="B85" s="3051" t="s">
        <v>10004</v>
      </c>
      <c r="C85" s="3010" t="s">
        <v>10110</v>
      </c>
      <c r="D85" s="3010" t="s">
        <v>10111</v>
      </c>
      <c r="E85" s="3052" t="s">
        <v>9762</v>
      </c>
      <c r="F85" s="3011" t="s">
        <v>10112</v>
      </c>
      <c r="G85" s="3324">
        <v>218.39999999999998</v>
      </c>
      <c r="H85" s="2986">
        <v>15871.447115384615</v>
      </c>
      <c r="I85" s="2986">
        <f t="shared" si="2"/>
        <v>3466324.05</v>
      </c>
      <c r="J85" s="3326">
        <v>180</v>
      </c>
      <c r="K85" s="2986">
        <v>15871.449000000001</v>
      </c>
      <c r="L85" s="2986">
        <f t="shared" si="3"/>
        <v>2856860.8200000003</v>
      </c>
      <c r="M85" s="2968"/>
    </row>
    <row r="86" spans="1:13" ht="16.5">
      <c r="A86" s="2992" t="s">
        <v>10113</v>
      </c>
      <c r="B86" s="2992" t="s">
        <v>10004</v>
      </c>
      <c r="C86" s="2993" t="s">
        <v>10114</v>
      </c>
      <c r="D86" s="3039" t="s">
        <v>10115</v>
      </c>
      <c r="E86" s="2983" t="s">
        <v>9762</v>
      </c>
      <c r="F86" s="3044" t="s">
        <v>10116</v>
      </c>
      <c r="G86" s="3324">
        <v>16.799999999999997</v>
      </c>
      <c r="H86" s="2986">
        <v>15833.142857142857</v>
      </c>
      <c r="I86" s="2986">
        <f t="shared" si="2"/>
        <v>265996.79999999993</v>
      </c>
      <c r="J86" s="3326">
        <v>20</v>
      </c>
      <c r="K86" s="2986">
        <v>15833.125</v>
      </c>
      <c r="L86" s="2986">
        <f t="shared" si="3"/>
        <v>316662.5</v>
      </c>
      <c r="M86" s="2968"/>
    </row>
    <row r="87" spans="1:13" ht="16.5">
      <c r="A87" s="2992" t="s">
        <v>10117</v>
      </c>
      <c r="B87" s="2992" t="s">
        <v>10118</v>
      </c>
      <c r="C87" s="2993" t="s">
        <v>10119</v>
      </c>
      <c r="D87" s="3039" t="s">
        <v>10120</v>
      </c>
      <c r="E87" s="2983" t="s">
        <v>9762</v>
      </c>
      <c r="F87" s="3044" t="s">
        <v>10116</v>
      </c>
      <c r="G87" s="3324">
        <v>2866.8</v>
      </c>
      <c r="H87" s="2986">
        <v>7243.1498181818179</v>
      </c>
      <c r="I87" s="2986">
        <f t="shared" si="2"/>
        <v>20764661.898763638</v>
      </c>
      <c r="J87" s="3326">
        <v>1700</v>
      </c>
      <c r="K87" s="2986">
        <v>7243.1480000000001</v>
      </c>
      <c r="L87" s="2986">
        <f t="shared" si="3"/>
        <v>12313351.6</v>
      </c>
      <c r="M87" s="2968"/>
    </row>
    <row r="88" spans="1:13" ht="16.5">
      <c r="A88" s="2101" t="s">
        <v>10121</v>
      </c>
      <c r="B88" s="2101" t="s">
        <v>10122</v>
      </c>
      <c r="C88" s="2101" t="s">
        <v>10123</v>
      </c>
      <c r="D88" s="2101" t="s">
        <v>10124</v>
      </c>
      <c r="E88" s="2983" t="s">
        <v>9762</v>
      </c>
      <c r="F88" s="3044" t="s">
        <v>10125</v>
      </c>
      <c r="G88" s="3324">
        <v>6804</v>
      </c>
      <c r="H88" s="2986">
        <v>7261.069899756164</v>
      </c>
      <c r="I88" s="2986">
        <f t="shared" si="2"/>
        <v>49404319.597940937</v>
      </c>
      <c r="J88" s="3326">
        <v>5999</v>
      </c>
      <c r="K88" s="2986">
        <v>7261.067</v>
      </c>
      <c r="L88" s="2986">
        <f t="shared" si="3"/>
        <v>43559140.932999998</v>
      </c>
      <c r="M88" s="2968"/>
    </row>
    <row r="89" spans="1:13">
      <c r="A89" s="2101" t="s">
        <v>10126</v>
      </c>
      <c r="B89" s="2101" t="s">
        <v>10004</v>
      </c>
      <c r="C89" s="2101" t="s">
        <v>10127</v>
      </c>
      <c r="D89" s="2101" t="s">
        <v>10128</v>
      </c>
      <c r="E89" s="2983" t="s">
        <v>10007</v>
      </c>
      <c r="F89" s="2991" t="s">
        <v>10008</v>
      </c>
      <c r="G89" s="3324">
        <v>88.800000000000011</v>
      </c>
      <c r="H89" s="2986">
        <v>15833.13</v>
      </c>
      <c r="I89" s="2986">
        <f t="shared" si="2"/>
        <v>1405981.9440000001</v>
      </c>
      <c r="J89" s="3326">
        <v>80</v>
      </c>
      <c r="K89" s="2986">
        <v>15833.125</v>
      </c>
      <c r="L89" s="2986">
        <f t="shared" si="3"/>
        <v>1266650</v>
      </c>
      <c r="M89" s="2968"/>
    </row>
    <row r="90" spans="1:13">
      <c r="A90" s="2992" t="s">
        <v>10129</v>
      </c>
      <c r="B90" s="3015" t="s">
        <v>10130</v>
      </c>
      <c r="C90" s="2993" t="s">
        <v>10131</v>
      </c>
      <c r="D90" s="3039" t="s">
        <v>10132</v>
      </c>
      <c r="E90" s="2983" t="s">
        <v>9768</v>
      </c>
      <c r="F90" s="3044" t="s">
        <v>10133</v>
      </c>
      <c r="G90" s="3324">
        <v>3830.3999999999996</v>
      </c>
      <c r="H90" s="2986">
        <v>6386.1571428571433</v>
      </c>
      <c r="I90" s="2986">
        <f t="shared" si="2"/>
        <v>24461536.32</v>
      </c>
      <c r="J90" s="3326">
        <v>3500</v>
      </c>
      <c r="K90" s="2986">
        <v>6383.1130000000003</v>
      </c>
      <c r="L90" s="2986">
        <f t="shared" si="3"/>
        <v>22340895.5</v>
      </c>
      <c r="M90" s="2968"/>
    </row>
    <row r="91" spans="1:13">
      <c r="A91" s="2992" t="s">
        <v>10134</v>
      </c>
      <c r="B91" s="3015" t="s">
        <v>10130</v>
      </c>
      <c r="C91" s="2993" t="s">
        <v>10135</v>
      </c>
      <c r="D91" s="3039" t="s">
        <v>10136</v>
      </c>
      <c r="E91" s="2983" t="s">
        <v>9768</v>
      </c>
      <c r="F91" s="3044" t="s">
        <v>10137</v>
      </c>
      <c r="G91" s="3324">
        <v>1948.8000000000002</v>
      </c>
      <c r="H91" s="2986">
        <v>3200.5115830115828</v>
      </c>
      <c r="I91" s="2986">
        <f t="shared" si="2"/>
        <v>6237156.9729729732</v>
      </c>
      <c r="J91" s="3326">
        <v>1600</v>
      </c>
      <c r="K91" s="2986">
        <v>3199.3719999999998</v>
      </c>
      <c r="L91" s="2986">
        <f t="shared" si="3"/>
        <v>5118995.2</v>
      </c>
      <c r="M91" s="2968"/>
    </row>
    <row r="92" spans="1:13">
      <c r="A92" s="3031" t="s">
        <v>10138</v>
      </c>
      <c r="B92" s="2981" t="s">
        <v>10130</v>
      </c>
      <c r="C92" s="2982" t="s">
        <v>10139</v>
      </c>
      <c r="D92" s="2997" t="s">
        <v>10140</v>
      </c>
      <c r="E92" s="2983" t="s">
        <v>9768</v>
      </c>
      <c r="F92" s="3022" t="s">
        <v>10141</v>
      </c>
      <c r="G92" s="3324">
        <v>8131.2000000000007</v>
      </c>
      <c r="H92" s="2986">
        <v>6386.6755291005293</v>
      </c>
      <c r="I92" s="2986">
        <f t="shared" si="2"/>
        <v>51931336.062222227</v>
      </c>
      <c r="J92" s="3326">
        <v>5600</v>
      </c>
      <c r="K92" s="2986">
        <v>6383.1130000000003</v>
      </c>
      <c r="L92" s="2986">
        <f t="shared" si="3"/>
        <v>35745432.800000004</v>
      </c>
      <c r="M92" s="2968"/>
    </row>
    <row r="93" spans="1:13">
      <c r="A93" s="3040" t="s">
        <v>10142</v>
      </c>
      <c r="B93" s="2981" t="s">
        <v>10143</v>
      </c>
      <c r="C93" s="3041" t="s">
        <v>10144</v>
      </c>
      <c r="D93" s="3042" t="s">
        <v>10145</v>
      </c>
      <c r="E93" s="2983" t="s">
        <v>9768</v>
      </c>
      <c r="F93" s="3043" t="s">
        <v>10146</v>
      </c>
      <c r="G93" s="3324">
        <v>277.20000000000005</v>
      </c>
      <c r="H93" s="2986">
        <v>5534.0995670995671</v>
      </c>
      <c r="I93" s="2986">
        <f t="shared" si="2"/>
        <v>1534052.4000000004</v>
      </c>
      <c r="J93" s="3326">
        <v>210</v>
      </c>
      <c r="K93" s="2986">
        <v>5534.1</v>
      </c>
      <c r="L93" s="2986">
        <f t="shared" si="3"/>
        <v>1162161</v>
      </c>
      <c r="M93" s="2968"/>
    </row>
    <row r="94" spans="1:13">
      <c r="A94" s="3008" t="s">
        <v>10147</v>
      </c>
      <c r="B94" s="3053" t="s">
        <v>10143</v>
      </c>
      <c r="C94" s="3010" t="s">
        <v>10148</v>
      </c>
      <c r="D94" s="3010" t="s">
        <v>10149</v>
      </c>
      <c r="E94" s="3052" t="s">
        <v>9768</v>
      </c>
      <c r="F94" s="3011" t="s">
        <v>10150</v>
      </c>
      <c r="G94" s="3324">
        <v>126</v>
      </c>
      <c r="H94" s="2986">
        <v>13662.44761904762</v>
      </c>
      <c r="I94" s="2986">
        <f t="shared" si="2"/>
        <v>1721468.4000000001</v>
      </c>
      <c r="J94" s="3326">
        <v>100</v>
      </c>
      <c r="K94" s="2986">
        <v>14449.6</v>
      </c>
      <c r="L94" s="2986">
        <f t="shared" si="3"/>
        <v>1444960</v>
      </c>
      <c r="M94" s="2968"/>
    </row>
    <row r="95" spans="1:13">
      <c r="A95" s="3054" t="s">
        <v>10151</v>
      </c>
      <c r="B95" s="3000" t="s">
        <v>10143</v>
      </c>
      <c r="C95" s="3055" t="s">
        <v>10152</v>
      </c>
      <c r="D95" s="3042" t="s">
        <v>10153</v>
      </c>
      <c r="E95" s="2983" t="s">
        <v>9768</v>
      </c>
      <c r="F95" s="3043" t="s">
        <v>10154</v>
      </c>
      <c r="G95" s="3324">
        <v>1159.1999999999998</v>
      </c>
      <c r="H95" s="2986">
        <v>6998.6180952380955</v>
      </c>
      <c r="I95" s="2986">
        <f t="shared" si="2"/>
        <v>8112798.095999999</v>
      </c>
      <c r="J95" s="3326">
        <v>1000</v>
      </c>
      <c r="K95" s="2986">
        <v>6974</v>
      </c>
      <c r="L95" s="2986">
        <f t="shared" si="3"/>
        <v>6974000</v>
      </c>
      <c r="M95" s="2968"/>
    </row>
    <row r="96" spans="1:13">
      <c r="A96" s="2992" t="s">
        <v>10155</v>
      </c>
      <c r="B96" s="2992" t="s">
        <v>10156</v>
      </c>
      <c r="C96" s="2993" t="s">
        <v>10157</v>
      </c>
      <c r="D96" s="3056" t="s">
        <v>10158</v>
      </c>
      <c r="E96" s="2983" t="s">
        <v>9762</v>
      </c>
      <c r="F96" s="2984" t="s">
        <v>10159</v>
      </c>
      <c r="G96" s="3324">
        <v>70.800000000000011</v>
      </c>
      <c r="H96" s="2986">
        <v>18495.971830985916</v>
      </c>
      <c r="I96" s="2986">
        <f t="shared" si="2"/>
        <v>1309514.8056338031</v>
      </c>
      <c r="J96" s="3326">
        <v>60</v>
      </c>
      <c r="K96" s="2986">
        <v>18495.895</v>
      </c>
      <c r="L96" s="2986">
        <f t="shared" si="3"/>
        <v>1109753.7</v>
      </c>
      <c r="M96" s="2968"/>
    </row>
    <row r="97" spans="1:13">
      <c r="A97" s="3031" t="s">
        <v>10160</v>
      </c>
      <c r="B97" s="2981" t="s">
        <v>10156</v>
      </c>
      <c r="C97" s="2997" t="s">
        <v>10161</v>
      </c>
      <c r="D97" s="3057" t="s">
        <v>10162</v>
      </c>
      <c r="E97" s="2983" t="s">
        <v>10163</v>
      </c>
      <c r="F97" s="2984" t="s">
        <v>10164</v>
      </c>
      <c r="G97" s="3324">
        <v>114</v>
      </c>
      <c r="H97" s="2986">
        <v>183898.48571428572</v>
      </c>
      <c r="I97" s="2986">
        <f t="shared" si="2"/>
        <v>20964427.371428572</v>
      </c>
      <c r="J97" s="3326">
        <v>80</v>
      </c>
      <c r="K97" s="2986">
        <v>179384.03999999998</v>
      </c>
      <c r="L97" s="2986">
        <f t="shared" si="3"/>
        <v>14350723.199999999</v>
      </c>
      <c r="M97" s="2968"/>
    </row>
    <row r="98" spans="1:13">
      <c r="A98" s="2992" t="s">
        <v>10165</v>
      </c>
      <c r="B98" s="2992" t="s">
        <v>10156</v>
      </c>
      <c r="C98" s="2993" t="s">
        <v>10166</v>
      </c>
      <c r="D98" s="3056" t="s">
        <v>10167</v>
      </c>
      <c r="E98" s="2983" t="s">
        <v>9762</v>
      </c>
      <c r="F98" s="2984" t="s">
        <v>10168</v>
      </c>
      <c r="G98" s="3324">
        <v>61.199999999999996</v>
      </c>
      <c r="H98" s="2986">
        <v>92382.5</v>
      </c>
      <c r="I98" s="2986">
        <f t="shared" si="2"/>
        <v>5653809</v>
      </c>
      <c r="J98" s="3326">
        <v>50</v>
      </c>
      <c r="K98" s="2986">
        <v>92382.510000000009</v>
      </c>
      <c r="L98" s="2986">
        <f t="shared" si="3"/>
        <v>4619125.5</v>
      </c>
      <c r="M98" s="2968"/>
    </row>
    <row r="99" spans="1:13">
      <c r="A99" s="3012" t="s">
        <v>10169</v>
      </c>
      <c r="B99" s="3053" t="s">
        <v>10170</v>
      </c>
      <c r="C99" s="3058" t="s">
        <v>10171</v>
      </c>
      <c r="D99" s="3059" t="s">
        <v>10172</v>
      </c>
      <c r="E99" s="3052" t="s">
        <v>9768</v>
      </c>
      <c r="F99" s="3011" t="s">
        <v>10173</v>
      </c>
      <c r="G99" s="3324">
        <v>304.79999999999995</v>
      </c>
      <c r="H99" s="2986">
        <v>203363.14237288135</v>
      </c>
      <c r="I99" s="2986">
        <f t="shared" si="2"/>
        <v>61985085.79525423</v>
      </c>
      <c r="J99" s="3326">
        <v>300</v>
      </c>
      <c r="K99" s="2986">
        <v>195841.8</v>
      </c>
      <c r="L99" s="2986">
        <f t="shared" si="3"/>
        <v>58752540</v>
      </c>
      <c r="M99" s="2968"/>
    </row>
    <row r="100" spans="1:13">
      <c r="A100" s="3053" t="s">
        <v>9930</v>
      </c>
      <c r="B100" s="3027" t="s">
        <v>10174</v>
      </c>
      <c r="C100" s="3060" t="s">
        <v>10175</v>
      </c>
      <c r="D100" s="3060" t="s">
        <v>10176</v>
      </c>
      <c r="E100" s="2983" t="s">
        <v>9762</v>
      </c>
      <c r="F100" s="3022" t="s">
        <v>10177</v>
      </c>
      <c r="G100" s="3324">
        <v>5443.2000000000007</v>
      </c>
      <c r="H100" s="2986">
        <v>6856.3000372023807</v>
      </c>
      <c r="I100" s="2986">
        <f t="shared" si="2"/>
        <v>37320212.362500004</v>
      </c>
      <c r="J100" s="3326">
        <v>5000</v>
      </c>
      <c r="K100" s="2986">
        <v>6856.3</v>
      </c>
      <c r="L100" s="2986">
        <f t="shared" si="3"/>
        <v>34281500</v>
      </c>
      <c r="M100" s="2968"/>
    </row>
    <row r="101" spans="1:13">
      <c r="A101" s="3012" t="s">
        <v>10178</v>
      </c>
      <c r="B101" s="3053" t="s">
        <v>10179</v>
      </c>
      <c r="C101" s="3061" t="s">
        <v>10180</v>
      </c>
      <c r="D101" s="3061" t="s">
        <v>10181</v>
      </c>
      <c r="E101" s="2983" t="s">
        <v>9762</v>
      </c>
      <c r="F101" s="3022" t="s">
        <v>10182</v>
      </c>
      <c r="G101" s="3324">
        <v>288</v>
      </c>
      <c r="H101" s="2986">
        <v>872.29166666666663</v>
      </c>
      <c r="I101" s="2986">
        <f t="shared" si="2"/>
        <v>251220</v>
      </c>
      <c r="J101" s="3326">
        <v>299</v>
      </c>
      <c r="K101" s="2986">
        <v>872.28899999999999</v>
      </c>
      <c r="L101" s="2986">
        <f t="shared" si="3"/>
        <v>260814.41099999999</v>
      </c>
      <c r="M101" s="2968"/>
    </row>
    <row r="102" spans="1:13">
      <c r="A102" s="3012" t="s">
        <v>10183</v>
      </c>
      <c r="B102" s="3053" t="s">
        <v>10179</v>
      </c>
      <c r="C102" s="3061" t="s">
        <v>10184</v>
      </c>
      <c r="D102" s="3061" t="s">
        <v>10185</v>
      </c>
      <c r="E102" s="2983" t="s">
        <v>9762</v>
      </c>
      <c r="F102" s="3022" t="s">
        <v>10186</v>
      </c>
      <c r="G102" s="3324">
        <v>134.39999999999998</v>
      </c>
      <c r="H102" s="2986">
        <v>3644.9</v>
      </c>
      <c r="I102" s="2986">
        <f t="shared" si="2"/>
        <v>489874.55999999994</v>
      </c>
      <c r="J102" s="3326">
        <v>130</v>
      </c>
      <c r="K102" s="2986">
        <v>3644.9050000000002</v>
      </c>
      <c r="L102" s="2986">
        <f t="shared" si="3"/>
        <v>473837.65</v>
      </c>
      <c r="M102" s="2968"/>
    </row>
    <row r="103" spans="1:13">
      <c r="A103" s="2095" t="s">
        <v>10187</v>
      </c>
      <c r="B103" s="3053" t="s">
        <v>10179</v>
      </c>
      <c r="C103" s="3061" t="s">
        <v>10188</v>
      </c>
      <c r="D103" s="3061" t="s">
        <v>10189</v>
      </c>
      <c r="E103" s="2983" t="s">
        <v>9762</v>
      </c>
      <c r="F103" s="3022" t="s">
        <v>10190</v>
      </c>
      <c r="G103" s="3324">
        <v>28.799999999999997</v>
      </c>
      <c r="H103" s="2986">
        <v>153.91666666666666</v>
      </c>
      <c r="I103" s="2986">
        <f t="shared" si="2"/>
        <v>4432.7999999999993</v>
      </c>
      <c r="J103" s="3326">
        <v>23</v>
      </c>
      <c r="K103" s="2986">
        <v>153.934</v>
      </c>
      <c r="L103" s="2986">
        <f t="shared" si="3"/>
        <v>3540.482</v>
      </c>
      <c r="M103" s="2968"/>
    </row>
    <row r="104" spans="1:13">
      <c r="A104" s="3031" t="s">
        <v>10191</v>
      </c>
      <c r="B104" s="2981" t="s">
        <v>10192</v>
      </c>
      <c r="C104" s="2982" t="s">
        <v>10193</v>
      </c>
      <c r="D104" s="3062" t="s">
        <v>10194</v>
      </c>
      <c r="E104" s="2983" t="s">
        <v>9762</v>
      </c>
      <c r="F104" s="3022" t="s">
        <v>10195</v>
      </c>
      <c r="G104" s="3324">
        <v>63.599999999999994</v>
      </c>
      <c r="H104" s="2986">
        <v>8670.7666666666664</v>
      </c>
      <c r="I104" s="2986">
        <f t="shared" si="2"/>
        <v>551460.75999999989</v>
      </c>
      <c r="J104" s="3326">
        <v>60</v>
      </c>
      <c r="K104" s="2986">
        <v>8670.75</v>
      </c>
      <c r="L104" s="2986">
        <f t="shared" si="3"/>
        <v>520245</v>
      </c>
      <c r="M104" s="2968"/>
    </row>
    <row r="105" spans="1:13">
      <c r="A105" s="3031" t="s">
        <v>10196</v>
      </c>
      <c r="B105" s="2981" t="s">
        <v>10192</v>
      </c>
      <c r="C105" s="2982" t="s">
        <v>10197</v>
      </c>
      <c r="D105" s="3062" t="s">
        <v>10198</v>
      </c>
      <c r="E105" s="2983" t="s">
        <v>9762</v>
      </c>
      <c r="F105" s="3022" t="s">
        <v>10199</v>
      </c>
      <c r="G105" s="3324">
        <v>70.800000000000011</v>
      </c>
      <c r="H105" s="2986">
        <v>13006.867647058823</v>
      </c>
      <c r="I105" s="2986">
        <f t="shared" si="2"/>
        <v>920886.22941176489</v>
      </c>
      <c r="J105" s="3326">
        <v>60</v>
      </c>
      <c r="K105" s="2986">
        <v>13006.125</v>
      </c>
      <c r="L105" s="2986">
        <f t="shared" si="3"/>
        <v>780367.5</v>
      </c>
      <c r="M105" s="2968"/>
    </row>
    <row r="106" spans="1:13">
      <c r="A106" s="2987" t="s">
        <v>10200</v>
      </c>
      <c r="B106" s="2995" t="s">
        <v>10201</v>
      </c>
      <c r="C106" s="2989" t="s">
        <v>10202</v>
      </c>
      <c r="D106" s="3063" t="s">
        <v>10203</v>
      </c>
      <c r="E106" s="2983" t="s">
        <v>9762</v>
      </c>
      <c r="F106" s="3016" t="s">
        <v>10204</v>
      </c>
      <c r="G106" s="3324">
        <v>70.800000000000011</v>
      </c>
      <c r="H106" s="2986">
        <v>67032.350649350643</v>
      </c>
      <c r="I106" s="2986">
        <f t="shared" si="2"/>
        <v>4745890.4259740263</v>
      </c>
      <c r="J106" s="3326">
        <v>60</v>
      </c>
      <c r="K106" s="2986">
        <v>67032.350000000006</v>
      </c>
      <c r="L106" s="2986">
        <f t="shared" si="3"/>
        <v>4021941.0000000005</v>
      </c>
      <c r="M106" s="2968"/>
    </row>
    <row r="107" spans="1:13">
      <c r="A107" s="3008" t="s">
        <v>10205</v>
      </c>
      <c r="B107" s="2981" t="s">
        <v>10206</v>
      </c>
      <c r="C107" s="3010" t="s">
        <v>10207</v>
      </c>
      <c r="D107" s="3041" t="s">
        <v>10208</v>
      </c>
      <c r="E107" s="2983" t="s">
        <v>9768</v>
      </c>
      <c r="F107" s="3043" t="s">
        <v>10209</v>
      </c>
      <c r="G107" s="3324">
        <v>2100</v>
      </c>
      <c r="H107" s="2986">
        <v>2744.5963636363635</v>
      </c>
      <c r="I107" s="2986">
        <f t="shared" si="2"/>
        <v>5763652.3636363633</v>
      </c>
      <c r="J107" s="3326">
        <v>1800</v>
      </c>
      <c r="K107" s="2986">
        <v>2688.7520000000004</v>
      </c>
      <c r="L107" s="2986">
        <f t="shared" si="3"/>
        <v>4839753.6000000006</v>
      </c>
      <c r="M107" s="2968"/>
    </row>
    <row r="108" spans="1:13" ht="16.5">
      <c r="A108" s="2992" t="s">
        <v>10210</v>
      </c>
      <c r="B108" s="2992" t="s">
        <v>10211</v>
      </c>
      <c r="C108" s="2993" t="s">
        <v>10212</v>
      </c>
      <c r="D108" s="2994" t="s">
        <v>10213</v>
      </c>
      <c r="E108" s="2983" t="s">
        <v>9762</v>
      </c>
      <c r="F108" s="3044" t="s">
        <v>10214</v>
      </c>
      <c r="G108" s="3324">
        <v>15.600000000000001</v>
      </c>
      <c r="H108" s="2986">
        <v>17460.076923076922</v>
      </c>
      <c r="I108" s="2986">
        <f t="shared" si="2"/>
        <v>272377.2</v>
      </c>
      <c r="J108" s="3326">
        <v>14</v>
      </c>
      <c r="K108" s="2986">
        <v>17365.810000000001</v>
      </c>
      <c r="L108" s="2986">
        <f t="shared" si="3"/>
        <v>243121.34000000003</v>
      </c>
      <c r="M108" s="2968"/>
    </row>
    <row r="109" spans="1:13" ht="16.5">
      <c r="A109" s="2980" t="s">
        <v>10215</v>
      </c>
      <c r="B109" s="2981" t="s">
        <v>10024</v>
      </c>
      <c r="C109" s="2982" t="s">
        <v>10216</v>
      </c>
      <c r="D109" s="2982" t="s">
        <v>10217</v>
      </c>
      <c r="E109" s="2983" t="s">
        <v>9762</v>
      </c>
      <c r="F109" s="3044" t="s">
        <v>10218</v>
      </c>
      <c r="G109" s="3324">
        <v>11174.400000000001</v>
      </c>
      <c r="H109" s="2986">
        <v>8037.4499417927827</v>
      </c>
      <c r="I109" s="2986">
        <f t="shared" si="2"/>
        <v>89813680.629569277</v>
      </c>
      <c r="J109" s="3326">
        <v>9600</v>
      </c>
      <c r="K109" s="2986">
        <v>8037.4470000000001</v>
      </c>
      <c r="L109" s="2986">
        <f t="shared" si="3"/>
        <v>77159491.200000003</v>
      </c>
      <c r="M109" s="2968"/>
    </row>
    <row r="110" spans="1:13">
      <c r="A110" s="2992" t="s">
        <v>10219</v>
      </c>
      <c r="B110" s="2992" t="s">
        <v>10034</v>
      </c>
      <c r="C110" s="2993" t="s">
        <v>10220</v>
      </c>
      <c r="D110" s="3039" t="s">
        <v>10221</v>
      </c>
      <c r="E110" s="2983" t="s">
        <v>9762</v>
      </c>
      <c r="F110" s="2984" t="s">
        <v>10222</v>
      </c>
      <c r="G110" s="3324">
        <v>1948.8000000000002</v>
      </c>
      <c r="H110" s="2986">
        <v>1168.7604994324631</v>
      </c>
      <c r="I110" s="2986">
        <f t="shared" si="2"/>
        <v>2277680.4612939842</v>
      </c>
      <c r="J110" s="3326">
        <v>1681</v>
      </c>
      <c r="K110" s="2986">
        <v>1168.761</v>
      </c>
      <c r="L110" s="2986">
        <f t="shared" si="3"/>
        <v>1964687.2409999999</v>
      </c>
      <c r="M110" s="2968"/>
    </row>
    <row r="111" spans="1:13">
      <c r="A111" s="2992" t="s">
        <v>10223</v>
      </c>
      <c r="B111" s="2992" t="s">
        <v>10224</v>
      </c>
      <c r="C111" s="2993" t="s">
        <v>10225</v>
      </c>
      <c r="D111" s="2994" t="s">
        <v>10226</v>
      </c>
      <c r="E111" s="2983" t="s">
        <v>9762</v>
      </c>
      <c r="F111" s="3044" t="s">
        <v>10227</v>
      </c>
      <c r="G111" s="3324">
        <v>547.20000000000005</v>
      </c>
      <c r="H111" s="2986">
        <v>44175.0577689243</v>
      </c>
      <c r="I111" s="2986">
        <f t="shared" si="2"/>
        <v>24172591.61115538</v>
      </c>
      <c r="J111" s="3326">
        <v>498</v>
      </c>
      <c r="K111" s="2986">
        <v>44129.030000000006</v>
      </c>
      <c r="L111" s="2986">
        <f t="shared" si="3"/>
        <v>21976256.940000001</v>
      </c>
      <c r="M111" s="2968"/>
    </row>
    <row r="112" spans="1:13" ht="24.75">
      <c r="A112" s="2980" t="s">
        <v>10228</v>
      </c>
      <c r="B112" s="2995" t="s">
        <v>10043</v>
      </c>
      <c r="C112" s="3048" t="s">
        <v>10229</v>
      </c>
      <c r="D112" s="3048" t="s">
        <v>10230</v>
      </c>
      <c r="E112" s="2983" t="s">
        <v>9762</v>
      </c>
      <c r="F112" s="3044" t="s">
        <v>10231</v>
      </c>
      <c r="G112" s="3324">
        <v>3528</v>
      </c>
      <c r="H112" s="2986">
        <v>4673.404894671623</v>
      </c>
      <c r="I112" s="2986">
        <f t="shared" si="2"/>
        <v>16487772.468401486</v>
      </c>
      <c r="J112" s="3326">
        <v>2880</v>
      </c>
      <c r="K112" s="2986">
        <v>4667.74</v>
      </c>
      <c r="L112" s="2986">
        <f t="shared" si="3"/>
        <v>13443091.199999999</v>
      </c>
      <c r="M112" s="2968"/>
    </row>
    <row r="113" spans="1:13" ht="16.5">
      <c r="A113" s="2992" t="s">
        <v>10117</v>
      </c>
      <c r="B113" s="2992" t="s">
        <v>10118</v>
      </c>
      <c r="C113" s="2993" t="s">
        <v>10232</v>
      </c>
      <c r="D113" s="3039" t="s">
        <v>10233</v>
      </c>
      <c r="E113" s="2983" t="s">
        <v>9762</v>
      </c>
      <c r="F113" s="3044" t="s">
        <v>10116</v>
      </c>
      <c r="G113" s="3324">
        <v>831.59999999999991</v>
      </c>
      <c r="H113" s="3064">
        <v>8724.3795093795088</v>
      </c>
      <c r="I113" s="2986">
        <f t="shared" si="2"/>
        <v>7255193.9999999991</v>
      </c>
      <c r="J113" s="3326">
        <v>800</v>
      </c>
      <c r="K113" s="3064">
        <v>7243.1480000000001</v>
      </c>
      <c r="L113" s="2986">
        <f t="shared" si="3"/>
        <v>5794518.4000000004</v>
      </c>
      <c r="M113" s="2968"/>
    </row>
    <row r="114" spans="1:13">
      <c r="A114" s="3029" t="s">
        <v>10234</v>
      </c>
      <c r="B114" s="3034" t="s">
        <v>10235</v>
      </c>
      <c r="C114" s="3030" t="s">
        <v>10236</v>
      </c>
      <c r="D114" s="3030" t="s">
        <v>10237</v>
      </c>
      <c r="E114" s="2983" t="s">
        <v>9768</v>
      </c>
      <c r="F114" s="3065" t="s">
        <v>10238</v>
      </c>
      <c r="G114" s="3324">
        <v>8198.4000000000015</v>
      </c>
      <c r="H114" s="2986">
        <v>3345.517006802721</v>
      </c>
      <c r="I114" s="2986">
        <f t="shared" si="2"/>
        <v>27427886.628571432</v>
      </c>
      <c r="J114" s="3326">
        <v>8000</v>
      </c>
      <c r="K114" s="2986">
        <v>3395.92</v>
      </c>
      <c r="L114" s="2986">
        <f t="shared" si="3"/>
        <v>27167360</v>
      </c>
      <c r="M114" s="2968"/>
    </row>
    <row r="115" spans="1:13">
      <c r="A115" s="3040" t="s">
        <v>10239</v>
      </c>
      <c r="B115" s="2981" t="s">
        <v>10156</v>
      </c>
      <c r="C115" s="3041" t="s">
        <v>10240</v>
      </c>
      <c r="D115" s="3042" t="s">
        <v>10241</v>
      </c>
      <c r="E115" s="2983" t="s">
        <v>9762</v>
      </c>
      <c r="F115" s="3043" t="s">
        <v>10242</v>
      </c>
      <c r="G115" s="3324">
        <v>37.200000000000003</v>
      </c>
      <c r="H115" s="2986">
        <v>71062.4054054054</v>
      </c>
      <c r="I115" s="2986">
        <f t="shared" si="2"/>
        <v>2643521.4810810811</v>
      </c>
      <c r="J115" s="3326">
        <v>30</v>
      </c>
      <c r="K115" s="2986">
        <v>71062.409</v>
      </c>
      <c r="L115" s="2986">
        <f t="shared" si="3"/>
        <v>2131872.27</v>
      </c>
      <c r="M115" s="2968"/>
    </row>
    <row r="116" spans="1:13">
      <c r="A116" s="3040" t="s">
        <v>10243</v>
      </c>
      <c r="B116" s="2981" t="s">
        <v>10156</v>
      </c>
      <c r="C116" s="3041" t="s">
        <v>10244</v>
      </c>
      <c r="D116" s="3042" t="s">
        <v>10245</v>
      </c>
      <c r="E116" s="2983" t="s">
        <v>9762</v>
      </c>
      <c r="F116" s="3043" t="s">
        <v>10246</v>
      </c>
      <c r="G116" s="3324">
        <v>67.199999999999989</v>
      </c>
      <c r="H116" s="2986">
        <v>14185.447761194029</v>
      </c>
      <c r="I116" s="2986">
        <f t="shared" si="2"/>
        <v>953262.08955223858</v>
      </c>
      <c r="J116" s="3326">
        <v>60</v>
      </c>
      <c r="K116" s="2986">
        <v>14185.457</v>
      </c>
      <c r="L116" s="2986">
        <f t="shared" si="3"/>
        <v>851127.42</v>
      </c>
      <c r="M116" s="2968"/>
    </row>
    <row r="117" spans="1:13" ht="16.5">
      <c r="A117" s="3066" t="s">
        <v>10247</v>
      </c>
      <c r="B117" s="3034" t="s">
        <v>10248</v>
      </c>
      <c r="C117" s="3067" t="s">
        <v>10249</v>
      </c>
      <c r="D117" s="3067" t="s">
        <v>10250</v>
      </c>
      <c r="E117" s="2983" t="s">
        <v>9762</v>
      </c>
      <c r="F117" s="3068" t="s">
        <v>10251</v>
      </c>
      <c r="G117" s="3324">
        <v>294</v>
      </c>
      <c r="H117" s="2986">
        <v>87317.808823529413</v>
      </c>
      <c r="I117" s="2986">
        <f t="shared" si="2"/>
        <v>25671435.794117648</v>
      </c>
      <c r="J117" s="3326">
        <v>280</v>
      </c>
      <c r="K117" s="2986">
        <v>87240.67</v>
      </c>
      <c r="L117" s="2986">
        <f t="shared" si="3"/>
        <v>24427387.599999998</v>
      </c>
      <c r="M117" s="2968"/>
    </row>
    <row r="118" spans="1:13" ht="24.75">
      <c r="A118" s="3069" t="s">
        <v>10252</v>
      </c>
      <c r="B118" s="3034" t="s">
        <v>10248</v>
      </c>
      <c r="C118" s="3046" t="s">
        <v>10253</v>
      </c>
      <c r="D118" s="3067" t="s">
        <v>10254</v>
      </c>
      <c r="E118" s="2983" t="s">
        <v>9762</v>
      </c>
      <c r="F118" s="3070" t="s">
        <v>10255</v>
      </c>
      <c r="G118" s="3324">
        <v>10.8</v>
      </c>
      <c r="H118" s="2986">
        <v>140815.6</v>
      </c>
      <c r="I118" s="2986">
        <f t="shared" si="2"/>
        <v>1520808.4800000002</v>
      </c>
      <c r="J118" s="3326">
        <v>11</v>
      </c>
      <c r="K118" s="2986">
        <v>140784.6</v>
      </c>
      <c r="L118" s="2986">
        <f t="shared" si="3"/>
        <v>1548630.6</v>
      </c>
      <c r="M118" s="2968"/>
    </row>
    <row r="119" spans="1:13">
      <c r="A119" s="3069" t="s">
        <v>10256</v>
      </c>
      <c r="B119" s="3071" t="s">
        <v>10257</v>
      </c>
      <c r="C119" s="3046" t="s">
        <v>10258</v>
      </c>
      <c r="D119" s="3046" t="s">
        <v>10259</v>
      </c>
      <c r="E119" s="2983" t="s">
        <v>9768</v>
      </c>
      <c r="F119" s="3070" t="s">
        <v>10260</v>
      </c>
      <c r="G119" s="3324">
        <v>268.79999999999995</v>
      </c>
      <c r="H119" s="2986">
        <v>40230.433035714283</v>
      </c>
      <c r="I119" s="2986">
        <f t="shared" si="2"/>
        <v>10813940.399999997</v>
      </c>
      <c r="J119" s="3326">
        <v>168</v>
      </c>
      <c r="K119" s="2986">
        <v>37633.101000000002</v>
      </c>
      <c r="L119" s="2986">
        <f t="shared" si="3"/>
        <v>6322360.9680000003</v>
      </c>
      <c r="M119" s="2968"/>
    </row>
    <row r="120" spans="1:13" ht="24.75">
      <c r="A120" s="3066" t="s">
        <v>10261</v>
      </c>
      <c r="B120" s="3072" t="s">
        <v>10262</v>
      </c>
      <c r="C120" s="3073" t="s">
        <v>10263</v>
      </c>
      <c r="D120" s="3073" t="s">
        <v>10264</v>
      </c>
      <c r="E120" s="2983" t="s">
        <v>9762</v>
      </c>
      <c r="F120" s="3074" t="s">
        <v>10265</v>
      </c>
      <c r="G120" s="3324">
        <v>127.19999999999999</v>
      </c>
      <c r="H120" s="2986">
        <v>265770.13445378153</v>
      </c>
      <c r="I120" s="2986">
        <f t="shared" si="2"/>
        <v>33805961.10252101</v>
      </c>
      <c r="J120" s="3326">
        <v>100</v>
      </c>
      <c r="K120" s="2986">
        <v>261604.42</v>
      </c>
      <c r="L120" s="2986">
        <f t="shared" si="3"/>
        <v>26160442</v>
      </c>
      <c r="M120" s="2968"/>
    </row>
    <row r="121" spans="1:13" ht="24.75">
      <c r="A121" s="2987" t="s">
        <v>10266</v>
      </c>
      <c r="B121" s="2995" t="s">
        <v>10262</v>
      </c>
      <c r="C121" s="2989" t="s">
        <v>10267</v>
      </c>
      <c r="D121" s="2989" t="s">
        <v>10268</v>
      </c>
      <c r="E121" s="2983" t="s">
        <v>9762</v>
      </c>
      <c r="F121" s="3016" t="s">
        <v>10269</v>
      </c>
      <c r="G121" s="3324">
        <v>60</v>
      </c>
      <c r="H121" s="2986">
        <v>261604.42105263157</v>
      </c>
      <c r="I121" s="2986">
        <f t="shared" si="2"/>
        <v>15696265.263157895</v>
      </c>
      <c r="J121" s="3326">
        <v>60</v>
      </c>
      <c r="K121" s="2986">
        <v>261604.42</v>
      </c>
      <c r="L121" s="2986">
        <f t="shared" si="3"/>
        <v>15696265.200000001</v>
      </c>
      <c r="M121" s="2968"/>
    </row>
    <row r="122" spans="1:13">
      <c r="A122" s="2992" t="s">
        <v>10270</v>
      </c>
      <c r="B122" s="2992" t="s">
        <v>10271</v>
      </c>
      <c r="C122" s="2993" t="s">
        <v>10272</v>
      </c>
      <c r="D122" s="2994" t="s">
        <v>10273</v>
      </c>
      <c r="E122" s="2983" t="s">
        <v>9768</v>
      </c>
      <c r="F122" s="3044" t="s">
        <v>10274</v>
      </c>
      <c r="G122" s="3324">
        <v>52012.799999999996</v>
      </c>
      <c r="H122" s="2986">
        <v>3473.9953161592507</v>
      </c>
      <c r="I122" s="2986">
        <f t="shared" si="2"/>
        <v>180692223.58032787</v>
      </c>
      <c r="J122" s="3326">
        <v>49280</v>
      </c>
      <c r="K122" s="2986">
        <v>3473.8</v>
      </c>
      <c r="L122" s="2986">
        <f t="shared" si="3"/>
        <v>171188864</v>
      </c>
      <c r="M122" s="2968"/>
    </row>
    <row r="123" spans="1:13">
      <c r="A123" s="3008" t="s">
        <v>10275</v>
      </c>
      <c r="B123" s="3053" t="s">
        <v>10276</v>
      </c>
      <c r="C123" s="3010" t="s">
        <v>10277</v>
      </c>
      <c r="D123" s="3010" t="s">
        <v>10278</v>
      </c>
      <c r="E123" s="3052" t="s">
        <v>9768</v>
      </c>
      <c r="F123" s="3011" t="s">
        <v>10279</v>
      </c>
      <c r="G123" s="3324">
        <v>14179.199999999999</v>
      </c>
      <c r="H123" s="2986">
        <v>943.27566026410568</v>
      </c>
      <c r="I123" s="2986">
        <f t="shared" si="2"/>
        <v>13374894.242016805</v>
      </c>
      <c r="J123" s="3326">
        <v>14000</v>
      </c>
      <c r="K123" s="2986">
        <v>940.48900000000003</v>
      </c>
      <c r="L123" s="2986">
        <f t="shared" si="3"/>
        <v>13166846</v>
      </c>
      <c r="M123" s="2968"/>
    </row>
    <row r="124" spans="1:13">
      <c r="A124" s="3008">
        <v>14403</v>
      </c>
      <c r="B124" s="2981" t="s">
        <v>10280</v>
      </c>
      <c r="C124" s="3075" t="s">
        <v>10281</v>
      </c>
      <c r="D124" s="3010" t="s">
        <v>10282</v>
      </c>
      <c r="E124" s="2983" t="s">
        <v>9762</v>
      </c>
      <c r="F124" s="3011" t="s">
        <v>10283</v>
      </c>
      <c r="G124" s="3324">
        <v>24</v>
      </c>
      <c r="H124" s="3076">
        <v>179808.5652173913</v>
      </c>
      <c r="I124" s="2986">
        <f t="shared" si="2"/>
        <v>4315405.5652173907</v>
      </c>
      <c r="J124" s="3326">
        <v>22</v>
      </c>
      <c r="K124" s="3076">
        <v>176792.57199999999</v>
      </c>
      <c r="L124" s="2986">
        <f t="shared" si="3"/>
        <v>3889436.5839999998</v>
      </c>
      <c r="M124" s="3005"/>
    </row>
    <row r="125" spans="1:13">
      <c r="A125" s="2992" t="s">
        <v>10284</v>
      </c>
      <c r="B125" s="2992" t="s">
        <v>10285</v>
      </c>
      <c r="C125" s="2993" t="s">
        <v>10286</v>
      </c>
      <c r="D125" s="2994" t="s">
        <v>10287</v>
      </c>
      <c r="E125" s="2983" t="s">
        <v>9768</v>
      </c>
      <c r="F125" s="2984" t="s">
        <v>10288</v>
      </c>
      <c r="G125" s="3324">
        <v>2268</v>
      </c>
      <c r="H125" s="2986">
        <v>331.42288557213931</v>
      </c>
      <c r="I125" s="2986">
        <f t="shared" ref="I125:I129" si="4">G125*H125</f>
        <v>751667.10447761195</v>
      </c>
      <c r="J125" s="3326">
        <v>1799</v>
      </c>
      <c r="K125" s="2986">
        <v>332.26600000000002</v>
      </c>
      <c r="L125" s="2986">
        <f t="shared" ref="L125:L129" si="5">J125*K125</f>
        <v>597746.53399999999</v>
      </c>
      <c r="M125" s="2968"/>
    </row>
    <row r="126" spans="1:13">
      <c r="A126" s="3054" t="s">
        <v>10289</v>
      </c>
      <c r="B126" s="3077" t="s">
        <v>10290</v>
      </c>
      <c r="C126" s="3055" t="s">
        <v>10291</v>
      </c>
      <c r="D126" s="3078" t="s">
        <v>10292</v>
      </c>
      <c r="E126" s="3079" t="s">
        <v>9768</v>
      </c>
      <c r="F126" s="3080" t="s">
        <v>10293</v>
      </c>
      <c r="G126" s="3324">
        <v>9340.7999999999993</v>
      </c>
      <c r="H126" s="2986">
        <v>1374.930402930403</v>
      </c>
      <c r="I126" s="2986">
        <f t="shared" si="4"/>
        <v>12842949.907692308</v>
      </c>
      <c r="J126" s="3326">
        <v>8965</v>
      </c>
      <c r="K126" s="2986">
        <v>1434.202</v>
      </c>
      <c r="L126" s="2986">
        <f t="shared" si="5"/>
        <v>12857620.93</v>
      </c>
      <c r="M126" s="2968"/>
    </row>
    <row r="127" spans="1:13">
      <c r="A127" s="2992" t="s">
        <v>10294</v>
      </c>
      <c r="B127" s="2992" t="s">
        <v>10295</v>
      </c>
      <c r="C127" s="2993" t="s">
        <v>10296</v>
      </c>
      <c r="D127" s="2994" t="s">
        <v>10297</v>
      </c>
      <c r="E127" s="2983" t="s">
        <v>9762</v>
      </c>
      <c r="F127" s="2984" t="s">
        <v>10298</v>
      </c>
      <c r="G127" s="3324">
        <v>92.4</v>
      </c>
      <c r="H127" s="2986">
        <v>13597.755813953489</v>
      </c>
      <c r="I127" s="2986">
        <f t="shared" si="4"/>
        <v>1256432.6372093025</v>
      </c>
      <c r="J127" s="3326">
        <v>120</v>
      </c>
      <c r="K127" s="2986">
        <v>13572.9</v>
      </c>
      <c r="L127" s="2986">
        <f t="shared" si="5"/>
        <v>1628748</v>
      </c>
      <c r="M127" s="2968"/>
    </row>
    <row r="128" spans="1:13">
      <c r="A128" s="2987" t="s">
        <v>10299</v>
      </c>
      <c r="B128" s="3071" t="s">
        <v>10300</v>
      </c>
      <c r="C128" s="2989" t="s">
        <v>10301</v>
      </c>
      <c r="D128" s="2989" t="s">
        <v>10302</v>
      </c>
      <c r="E128" s="2983" t="s">
        <v>9768</v>
      </c>
      <c r="F128" s="2990" t="s">
        <v>10303</v>
      </c>
      <c r="G128" s="3324">
        <v>1209.5999999999999</v>
      </c>
      <c r="H128" s="2986">
        <v>29324.403310104528</v>
      </c>
      <c r="I128" s="2986">
        <f t="shared" si="4"/>
        <v>35470798.243902437</v>
      </c>
      <c r="J128" s="3326">
        <v>1016</v>
      </c>
      <c r="K128" s="2986">
        <v>29235.965000000004</v>
      </c>
      <c r="L128" s="2986">
        <f t="shared" si="5"/>
        <v>29703740.440000005</v>
      </c>
      <c r="M128" s="2968"/>
    </row>
    <row r="129" spans="1:13">
      <c r="A129" s="2987" t="s">
        <v>10304</v>
      </c>
      <c r="B129" s="2995" t="s">
        <v>10305</v>
      </c>
      <c r="C129" s="2989" t="s">
        <v>10306</v>
      </c>
      <c r="D129" s="3006" t="s">
        <v>10307</v>
      </c>
      <c r="E129" s="2983" t="s">
        <v>9762</v>
      </c>
      <c r="F129" s="3016" t="s">
        <v>10308</v>
      </c>
      <c r="G129" s="3324">
        <v>13.200000000000001</v>
      </c>
      <c r="H129" s="2986">
        <v>3963.2727272727275</v>
      </c>
      <c r="I129" s="2986">
        <f t="shared" si="4"/>
        <v>52315.200000000004</v>
      </c>
      <c r="J129" s="3326">
        <v>15</v>
      </c>
      <c r="K129" s="2986">
        <v>3963.3</v>
      </c>
      <c r="L129" s="2986">
        <f t="shared" si="5"/>
        <v>59449.5</v>
      </c>
      <c r="M129" s="2968"/>
    </row>
    <row r="130" spans="1:13">
      <c r="A130" s="3081"/>
      <c r="B130" s="3081"/>
      <c r="C130" s="3082"/>
      <c r="D130" s="3082"/>
      <c r="E130" s="3082"/>
      <c r="F130" s="3082"/>
      <c r="G130" s="3230"/>
      <c r="H130" s="3038"/>
      <c r="I130" s="3038"/>
      <c r="J130" s="3230"/>
      <c r="K130" s="3038"/>
      <c r="L130" s="3038"/>
      <c r="M130" s="2968"/>
    </row>
    <row r="131" spans="1:13">
      <c r="A131" s="3690" t="s">
        <v>10309</v>
      </c>
      <c r="B131" s="3691"/>
      <c r="C131" s="3691"/>
      <c r="D131" s="3691"/>
      <c r="E131" s="3083"/>
      <c r="F131" s="3084"/>
      <c r="G131" s="3323"/>
      <c r="H131" s="2978"/>
      <c r="I131" s="2978">
        <f>SUM(I132:I148)</f>
        <v>212100292.15671015</v>
      </c>
      <c r="J131" s="3331"/>
      <c r="K131" s="2978"/>
      <c r="L131" s="2978">
        <f>SUM(L132:L148)</f>
        <v>249278401.59999996</v>
      </c>
      <c r="M131" s="2968"/>
    </row>
    <row r="132" spans="1:13" ht="16.5">
      <c r="A132" s="2980" t="s">
        <v>10310</v>
      </c>
      <c r="B132" s="3085" t="s">
        <v>10311</v>
      </c>
      <c r="C132" s="3086" t="s">
        <v>10312</v>
      </c>
      <c r="D132" s="2982" t="s">
        <v>10313</v>
      </c>
      <c r="E132" s="2981" t="s">
        <v>9762</v>
      </c>
      <c r="F132" s="3087" t="s">
        <v>10314</v>
      </c>
      <c r="G132" s="3324">
        <v>6</v>
      </c>
      <c r="H132" s="2986">
        <v>23375</v>
      </c>
      <c r="I132" s="2986">
        <f t="shared" ref="I132:I148" si="6">G132*H132</f>
        <v>140250</v>
      </c>
      <c r="J132" s="3331">
        <v>11</v>
      </c>
      <c r="K132" s="2986">
        <v>23375</v>
      </c>
      <c r="L132" s="2986">
        <f t="shared" ref="L132:L148" si="7">J132*K132</f>
        <v>257125</v>
      </c>
      <c r="M132" s="2968"/>
    </row>
    <row r="133" spans="1:13">
      <c r="A133" s="3089" t="s">
        <v>10315</v>
      </c>
      <c r="B133" s="2981" t="s">
        <v>10311</v>
      </c>
      <c r="C133" s="3090" t="s">
        <v>10316</v>
      </c>
      <c r="D133" s="3090" t="s">
        <v>10317</v>
      </c>
      <c r="E133" s="3091" t="s">
        <v>9762</v>
      </c>
      <c r="F133" s="3092" t="s">
        <v>10318</v>
      </c>
      <c r="G133" s="3324">
        <v>140.39999999999998</v>
      </c>
      <c r="H133" s="2986">
        <v>97064</v>
      </c>
      <c r="I133" s="2986">
        <f t="shared" si="6"/>
        <v>13627785.599999998</v>
      </c>
      <c r="J133" s="3331">
        <v>129</v>
      </c>
      <c r="K133" s="2986">
        <v>96800</v>
      </c>
      <c r="L133" s="2986">
        <f t="shared" si="7"/>
        <v>12487200</v>
      </c>
      <c r="M133" s="2968"/>
    </row>
    <row r="134" spans="1:13" ht="16.5">
      <c r="A134" s="2980" t="s">
        <v>10319</v>
      </c>
      <c r="B134" s="2981" t="s">
        <v>10320</v>
      </c>
      <c r="C134" s="2982" t="s">
        <v>10321</v>
      </c>
      <c r="D134" s="2982" t="s">
        <v>10322</v>
      </c>
      <c r="E134" s="2981" t="s">
        <v>9762</v>
      </c>
      <c r="F134" s="3087" t="s">
        <v>10323</v>
      </c>
      <c r="G134" s="3324">
        <v>60</v>
      </c>
      <c r="H134" s="2986">
        <v>41767.5</v>
      </c>
      <c r="I134" s="2986">
        <f t="shared" si="6"/>
        <v>2506050</v>
      </c>
      <c r="J134" s="3331">
        <v>450</v>
      </c>
      <c r="K134" s="2986">
        <v>41140</v>
      </c>
      <c r="L134" s="2986">
        <f t="shared" si="7"/>
        <v>18513000</v>
      </c>
      <c r="M134" s="2968"/>
    </row>
    <row r="135" spans="1:13">
      <c r="A135" s="3089" t="s">
        <v>10324</v>
      </c>
      <c r="B135" s="2981" t="s">
        <v>10325</v>
      </c>
      <c r="C135" s="3093" t="s">
        <v>10326</v>
      </c>
      <c r="D135" s="3093" t="s">
        <v>10327</v>
      </c>
      <c r="E135" s="3094" t="s">
        <v>9762</v>
      </c>
      <c r="F135" s="3095" t="s">
        <v>10328</v>
      </c>
      <c r="G135" s="3326">
        <v>8.3999999999999986</v>
      </c>
      <c r="H135" s="2986">
        <v>23540</v>
      </c>
      <c r="I135" s="2986">
        <f t="shared" si="6"/>
        <v>197735.99999999997</v>
      </c>
      <c r="J135" s="3331">
        <v>12</v>
      </c>
      <c r="K135" s="2986">
        <v>23540</v>
      </c>
      <c r="L135" s="2986">
        <f t="shared" si="7"/>
        <v>282480</v>
      </c>
      <c r="M135" s="2968" t="s">
        <v>10329</v>
      </c>
    </row>
    <row r="136" spans="1:13">
      <c r="A136" s="3096" t="s">
        <v>10330</v>
      </c>
      <c r="B136" s="3097" t="s">
        <v>10331</v>
      </c>
      <c r="C136" s="3098" t="s">
        <v>10332</v>
      </c>
      <c r="D136" s="3099" t="s">
        <v>10333</v>
      </c>
      <c r="E136" s="2983" t="s">
        <v>9762</v>
      </c>
      <c r="F136" s="3100" t="s">
        <v>10334</v>
      </c>
      <c r="G136" s="3324">
        <v>9.6000000000000014</v>
      </c>
      <c r="H136" s="2986">
        <v>282966.71428571426</v>
      </c>
      <c r="I136" s="2986">
        <f t="shared" si="6"/>
        <v>2716480.4571428574</v>
      </c>
      <c r="J136" s="3331">
        <v>219</v>
      </c>
      <c r="K136" s="2986">
        <v>282747.3</v>
      </c>
      <c r="L136" s="2986">
        <f t="shared" si="7"/>
        <v>61921658.699999996</v>
      </c>
      <c r="M136" s="2968"/>
    </row>
    <row r="137" spans="1:13">
      <c r="A137" s="3101" t="s">
        <v>10335</v>
      </c>
      <c r="B137" s="3000" t="s">
        <v>10331</v>
      </c>
      <c r="C137" s="3102" t="s">
        <v>10336</v>
      </c>
      <c r="D137" s="3103" t="s">
        <v>10337</v>
      </c>
      <c r="E137" s="2983" t="s">
        <v>9762</v>
      </c>
      <c r="F137" s="3100" t="s">
        <v>10338</v>
      </c>
      <c r="G137" s="3324">
        <v>48</v>
      </c>
      <c r="H137" s="2986">
        <v>495540.36363636365</v>
      </c>
      <c r="I137" s="2986">
        <f t="shared" si="6"/>
        <v>23785937.454545453</v>
      </c>
      <c r="J137" s="3331">
        <v>90</v>
      </c>
      <c r="K137" s="2986">
        <v>494807.78</v>
      </c>
      <c r="L137" s="2986">
        <f t="shared" si="7"/>
        <v>44532700.200000003</v>
      </c>
      <c r="M137" s="2968"/>
    </row>
    <row r="138" spans="1:13">
      <c r="A138" s="3094" t="s">
        <v>10339</v>
      </c>
      <c r="B138" s="2981" t="s">
        <v>10331</v>
      </c>
      <c r="C138" s="3075" t="s">
        <v>10340</v>
      </c>
      <c r="D138" s="3075" t="s">
        <v>10341</v>
      </c>
      <c r="E138" s="2983" t="s">
        <v>9762</v>
      </c>
      <c r="F138" s="3100" t="s">
        <v>10342</v>
      </c>
      <c r="G138" s="3324">
        <v>52.800000000000004</v>
      </c>
      <c r="H138" s="2986">
        <v>141565.52083333334</v>
      </c>
      <c r="I138" s="2986">
        <f t="shared" si="6"/>
        <v>7474659.5000000009</v>
      </c>
      <c r="J138" s="3331">
        <v>48</v>
      </c>
      <c r="K138" s="2986">
        <v>141373.65</v>
      </c>
      <c r="L138" s="2986">
        <f t="shared" si="7"/>
        <v>6785935.1999999993</v>
      </c>
      <c r="M138" s="2968"/>
    </row>
    <row r="139" spans="1:13">
      <c r="A139" s="3094" t="s">
        <v>10343</v>
      </c>
      <c r="B139" s="2981" t="s">
        <v>10331</v>
      </c>
      <c r="C139" s="3075" t="s">
        <v>10344</v>
      </c>
      <c r="D139" s="3075" t="s">
        <v>10345</v>
      </c>
      <c r="E139" s="3104" t="s">
        <v>9762</v>
      </c>
      <c r="F139" s="3105" t="s">
        <v>10346</v>
      </c>
      <c r="G139" s="3324">
        <v>36</v>
      </c>
      <c r="H139" s="2986">
        <v>707914.81818181823</v>
      </c>
      <c r="I139" s="2986">
        <f t="shared" si="6"/>
        <v>25484933.454545457</v>
      </c>
      <c r="J139" s="3331">
        <v>36</v>
      </c>
      <c r="K139" s="2986">
        <v>706868.25</v>
      </c>
      <c r="L139" s="2986">
        <f t="shared" si="7"/>
        <v>25447257</v>
      </c>
      <c r="M139" s="2968"/>
    </row>
    <row r="140" spans="1:13">
      <c r="A140" s="2992" t="s">
        <v>10347</v>
      </c>
      <c r="B140" s="2992" t="s">
        <v>10348</v>
      </c>
      <c r="C140" s="2993" t="s">
        <v>10349</v>
      </c>
      <c r="D140" s="3039" t="s">
        <v>10350</v>
      </c>
      <c r="E140" s="2983" t="s">
        <v>9762</v>
      </c>
      <c r="F140" s="3087" t="s">
        <v>10351</v>
      </c>
      <c r="G140" s="3324">
        <v>600</v>
      </c>
      <c r="H140" s="2986">
        <v>52965</v>
      </c>
      <c r="I140" s="2986">
        <f t="shared" si="6"/>
        <v>31779000</v>
      </c>
      <c r="J140" s="3331">
        <v>100</v>
      </c>
      <c r="K140" s="2986">
        <v>52965</v>
      </c>
      <c r="L140" s="2986">
        <f t="shared" si="7"/>
        <v>5296500</v>
      </c>
      <c r="M140" s="2968"/>
    </row>
    <row r="141" spans="1:13" ht="24.75">
      <c r="A141" s="2980" t="s">
        <v>10352</v>
      </c>
      <c r="B141" s="3085" t="s">
        <v>10353</v>
      </c>
      <c r="C141" s="3086" t="s">
        <v>10354</v>
      </c>
      <c r="D141" s="2982" t="s">
        <v>10355</v>
      </c>
      <c r="E141" s="2981" t="s">
        <v>10356</v>
      </c>
      <c r="F141" s="3087" t="s">
        <v>10357</v>
      </c>
      <c r="G141" s="3324">
        <v>265.20000000000005</v>
      </c>
      <c r="H141" s="2986">
        <v>21890</v>
      </c>
      <c r="I141" s="2986">
        <f t="shared" si="6"/>
        <v>5805228.0000000009</v>
      </c>
      <c r="J141" s="3331">
        <v>23</v>
      </c>
      <c r="K141" s="2986">
        <v>23540</v>
      </c>
      <c r="L141" s="2986">
        <f t="shared" si="7"/>
        <v>541420</v>
      </c>
      <c r="M141" s="2968"/>
    </row>
    <row r="142" spans="1:13" ht="24.75">
      <c r="A142" s="2980" t="s">
        <v>10358</v>
      </c>
      <c r="B142" s="3085" t="s">
        <v>10320</v>
      </c>
      <c r="C142" s="3106" t="s">
        <v>10359</v>
      </c>
      <c r="D142" s="2982" t="s">
        <v>10360</v>
      </c>
      <c r="E142" s="2981" t="s">
        <v>10356</v>
      </c>
      <c r="F142" s="3087" t="s">
        <v>10357</v>
      </c>
      <c r="G142" s="3324">
        <v>42</v>
      </c>
      <c r="H142" s="2986">
        <v>43780</v>
      </c>
      <c r="I142" s="2986">
        <f t="shared" si="6"/>
        <v>1838760</v>
      </c>
      <c r="J142" s="3331">
        <v>25</v>
      </c>
      <c r="K142" s="2986">
        <v>47080</v>
      </c>
      <c r="L142" s="2986">
        <f t="shared" si="7"/>
        <v>1177000</v>
      </c>
      <c r="M142" s="2968"/>
    </row>
    <row r="143" spans="1:13" ht="24.75">
      <c r="A143" s="3085" t="s">
        <v>10361</v>
      </c>
      <c r="B143" s="2992" t="s">
        <v>10362</v>
      </c>
      <c r="C143" s="2993" t="s">
        <v>10363</v>
      </c>
      <c r="D143" s="2997" t="s">
        <v>10364</v>
      </c>
      <c r="E143" s="2983" t="s">
        <v>9762</v>
      </c>
      <c r="F143" s="3026" t="s">
        <v>10365</v>
      </c>
      <c r="G143" s="3324">
        <v>325.20000000000005</v>
      </c>
      <c r="H143" s="2986">
        <v>73607.269896193771</v>
      </c>
      <c r="I143" s="2986">
        <f t="shared" si="6"/>
        <v>23937084.170242216</v>
      </c>
      <c r="J143" s="3331">
        <v>450</v>
      </c>
      <c r="K143" s="2986">
        <v>73607.27</v>
      </c>
      <c r="L143" s="2986">
        <f t="shared" si="7"/>
        <v>33123271.5</v>
      </c>
      <c r="M143" s="2968"/>
    </row>
    <row r="144" spans="1:13">
      <c r="A144" s="3094" t="s">
        <v>10366</v>
      </c>
      <c r="B144" s="2981" t="s">
        <v>10353</v>
      </c>
      <c r="C144" s="2982" t="s">
        <v>10367</v>
      </c>
      <c r="D144" s="3075" t="s">
        <v>10368</v>
      </c>
      <c r="E144" s="3104" t="s">
        <v>9762</v>
      </c>
      <c r="F144" s="3095" t="s">
        <v>10369</v>
      </c>
      <c r="G144" s="3324">
        <v>1232.4000000000001</v>
      </c>
      <c r="H144" s="2986">
        <v>8914.6640701071083</v>
      </c>
      <c r="I144" s="2986">
        <f t="shared" si="6"/>
        <v>10986432.000000002</v>
      </c>
      <c r="J144" s="3331">
        <v>701</v>
      </c>
      <c r="K144" s="2986">
        <v>4158</v>
      </c>
      <c r="L144" s="2986">
        <f t="shared" si="7"/>
        <v>2914758</v>
      </c>
      <c r="M144" s="2968"/>
    </row>
    <row r="145" spans="1:13" ht="19.5">
      <c r="A145" s="2987" t="s">
        <v>10366</v>
      </c>
      <c r="B145" s="2981" t="s">
        <v>10353</v>
      </c>
      <c r="C145" s="3075" t="s">
        <v>10370</v>
      </c>
      <c r="D145" s="3075" t="s">
        <v>10371</v>
      </c>
      <c r="E145" s="3094" t="s">
        <v>9762</v>
      </c>
      <c r="F145" s="3095" t="s">
        <v>10372</v>
      </c>
      <c r="G145" s="3324">
        <v>2479.1999999999998</v>
      </c>
      <c r="H145" s="2986">
        <v>8655.3170091823358</v>
      </c>
      <c r="I145" s="2986">
        <f t="shared" si="6"/>
        <v>21458261.929164845</v>
      </c>
      <c r="J145" s="3331">
        <v>2501</v>
      </c>
      <c r="K145" s="2986">
        <v>8316</v>
      </c>
      <c r="L145" s="2986">
        <f t="shared" si="7"/>
        <v>20798316</v>
      </c>
      <c r="M145" s="2968"/>
    </row>
    <row r="146" spans="1:13">
      <c r="A146" s="3089" t="s">
        <v>10373</v>
      </c>
      <c r="B146" s="2981" t="s">
        <v>10311</v>
      </c>
      <c r="C146" s="3093" t="s">
        <v>10374</v>
      </c>
      <c r="D146" s="3093" t="s">
        <v>10375</v>
      </c>
      <c r="E146" s="3094" t="s">
        <v>9762</v>
      </c>
      <c r="F146" s="3095" t="s">
        <v>10376</v>
      </c>
      <c r="G146" s="3326">
        <v>38.400000000000006</v>
      </c>
      <c r="H146" s="2986">
        <v>23375</v>
      </c>
      <c r="I146" s="2986">
        <f t="shared" si="6"/>
        <v>897600.00000000012</v>
      </c>
      <c r="J146" s="3331">
        <v>12</v>
      </c>
      <c r="K146" s="2986">
        <v>23575</v>
      </c>
      <c r="L146" s="2986">
        <f t="shared" si="7"/>
        <v>282900</v>
      </c>
      <c r="M146" s="2968"/>
    </row>
    <row r="147" spans="1:13">
      <c r="A147" s="3089" t="s">
        <v>10377</v>
      </c>
      <c r="B147" s="2981" t="s">
        <v>10353</v>
      </c>
      <c r="C147" s="3093" t="s">
        <v>10378</v>
      </c>
      <c r="D147" s="3093" t="s">
        <v>10379</v>
      </c>
      <c r="E147" s="3094" t="s">
        <v>9762</v>
      </c>
      <c r="F147" s="3095" t="s">
        <v>10380</v>
      </c>
      <c r="G147" s="3326">
        <v>40.799999999999997</v>
      </c>
      <c r="H147" s="2986">
        <v>23540</v>
      </c>
      <c r="I147" s="2986">
        <f t="shared" si="6"/>
        <v>960431.99999999988</v>
      </c>
      <c r="J147" s="3331">
        <v>22</v>
      </c>
      <c r="K147" s="2986">
        <v>23540</v>
      </c>
      <c r="L147" s="2986">
        <f t="shared" si="7"/>
        <v>517880</v>
      </c>
      <c r="M147" s="2968"/>
    </row>
    <row r="148" spans="1:13" ht="24.75">
      <c r="A148" s="3085" t="s">
        <v>10381</v>
      </c>
      <c r="B148" s="3015" t="s">
        <v>10320</v>
      </c>
      <c r="C148" s="2993" t="s">
        <v>10382</v>
      </c>
      <c r="D148" s="3039" t="s">
        <v>10383</v>
      </c>
      <c r="E148" s="2983" t="s">
        <v>9762</v>
      </c>
      <c r="F148" s="3087" t="s">
        <v>10384</v>
      </c>
      <c r="G148" s="3326">
        <v>937.19999999999993</v>
      </c>
      <c r="H148" s="2986">
        <v>41083.719153936545</v>
      </c>
      <c r="I148" s="2986">
        <f t="shared" si="6"/>
        <v>38503661.591069326</v>
      </c>
      <c r="J148" s="3331">
        <v>350</v>
      </c>
      <c r="K148" s="2986">
        <v>41140</v>
      </c>
      <c r="L148" s="2986">
        <f t="shared" si="7"/>
        <v>14399000</v>
      </c>
      <c r="M148" s="2968"/>
    </row>
    <row r="149" spans="1:13">
      <c r="A149" s="3107"/>
      <c r="B149" s="3107"/>
      <c r="C149" s="3082"/>
      <c r="D149" s="3082"/>
      <c r="E149" s="3108"/>
      <c r="F149" s="3108"/>
      <c r="G149" s="3230"/>
      <c r="H149" s="3109"/>
      <c r="I149" s="3109"/>
      <c r="J149" s="3230"/>
      <c r="K149" s="3109"/>
      <c r="L149" s="3109"/>
      <c r="M149" s="2968"/>
    </row>
    <row r="150" spans="1:13">
      <c r="A150" s="3692" t="s">
        <v>10385</v>
      </c>
      <c r="B150" s="3693"/>
      <c r="C150" s="3693"/>
      <c r="D150" s="3693"/>
      <c r="E150" s="3693"/>
      <c r="F150" s="3694"/>
      <c r="G150" s="3323"/>
      <c r="H150" s="2978"/>
      <c r="I150" s="2978">
        <f>I151+I152+I153+I154+I155+I156+I157+I158+I159+I160+I161+I162+I163+I164</f>
        <v>763570693.28400505</v>
      </c>
      <c r="J150" s="3331"/>
      <c r="K150" s="2978"/>
      <c r="L150" s="2978">
        <f>L151+L152+L153+L154+L155+L156+L157+L158+L159+L160+L161+L162+L163+L164</f>
        <v>801870999.22705936</v>
      </c>
      <c r="M150" s="2968"/>
    </row>
    <row r="151" spans="1:13" ht="15" customHeight="1">
      <c r="A151" s="3110" t="s">
        <v>10386</v>
      </c>
      <c r="B151" s="3679" t="s">
        <v>10387</v>
      </c>
      <c r="C151" s="3680"/>
      <c r="D151" s="3680"/>
      <c r="E151" s="3680"/>
      <c r="F151" s="3681"/>
      <c r="G151" s="3327"/>
      <c r="H151" s="3111"/>
      <c r="I151" s="3112">
        <v>22418681.962630749</v>
      </c>
      <c r="J151" s="3332"/>
      <c r="K151" s="3111"/>
      <c r="L151" s="3112">
        <v>22999998.363158006</v>
      </c>
      <c r="M151" s="2968"/>
    </row>
    <row r="152" spans="1:13" ht="15" customHeight="1">
      <c r="A152" s="3110" t="s">
        <v>10388</v>
      </c>
      <c r="B152" s="3679" t="s">
        <v>10389</v>
      </c>
      <c r="C152" s="3680"/>
      <c r="D152" s="3680"/>
      <c r="E152" s="3680"/>
      <c r="F152" s="3681"/>
      <c r="G152" s="3327"/>
      <c r="H152" s="3111"/>
      <c r="I152" s="3112">
        <v>227737474.34886658</v>
      </c>
      <c r="J152" s="3332"/>
      <c r="K152" s="3111"/>
      <c r="L152" s="3112">
        <v>229999999.12879115</v>
      </c>
      <c r="M152" s="2968"/>
    </row>
    <row r="153" spans="1:13" ht="15" customHeight="1">
      <c r="A153" s="3110" t="s">
        <v>10390</v>
      </c>
      <c r="B153" s="3679" t="s">
        <v>10391</v>
      </c>
      <c r="C153" s="3680"/>
      <c r="D153" s="3680"/>
      <c r="E153" s="3680"/>
      <c r="F153" s="3681"/>
      <c r="G153" s="3327"/>
      <c r="H153" s="3111"/>
      <c r="I153" s="3112">
        <v>9227602.7074639983</v>
      </c>
      <c r="J153" s="3332"/>
      <c r="K153" s="3111"/>
      <c r="L153" s="3112">
        <v>9999999.9252165034</v>
      </c>
      <c r="M153" s="2968"/>
    </row>
    <row r="154" spans="1:13" ht="15" customHeight="1">
      <c r="A154" s="3110" t="s">
        <v>10392</v>
      </c>
      <c r="B154" s="3679" t="s">
        <v>10393</v>
      </c>
      <c r="C154" s="3680"/>
      <c r="D154" s="3680"/>
      <c r="E154" s="3680"/>
      <c r="F154" s="3681"/>
      <c r="G154" s="3327"/>
      <c r="H154" s="3111"/>
      <c r="I154" s="3112">
        <v>1268380.6149997278</v>
      </c>
      <c r="J154" s="3332"/>
      <c r="K154" s="3111"/>
      <c r="L154" s="3112">
        <v>1299999.2005032226</v>
      </c>
      <c r="M154" s="2968"/>
    </row>
    <row r="155" spans="1:13" ht="15" customHeight="1">
      <c r="A155" s="3110" t="s">
        <v>10394</v>
      </c>
      <c r="B155" s="3679" t="s">
        <v>10395</v>
      </c>
      <c r="C155" s="3680"/>
      <c r="D155" s="3680"/>
      <c r="E155" s="3680"/>
      <c r="F155" s="3681"/>
      <c r="G155" s="3327"/>
      <c r="H155" s="3111"/>
      <c r="I155" s="3112">
        <v>9453387.2769223358</v>
      </c>
      <c r="J155" s="3332" t="s">
        <v>10396</v>
      </c>
      <c r="K155" s="3111"/>
      <c r="L155" s="3112">
        <v>12000028.111420972</v>
      </c>
      <c r="M155" s="2968"/>
    </row>
    <row r="156" spans="1:13" ht="15" customHeight="1">
      <c r="A156" s="3110" t="s">
        <v>10397</v>
      </c>
      <c r="B156" s="3679" t="s">
        <v>10398</v>
      </c>
      <c r="C156" s="3680"/>
      <c r="D156" s="3680"/>
      <c r="E156" s="3680"/>
      <c r="F156" s="3681"/>
      <c r="G156" s="3327"/>
      <c r="H156" s="3111"/>
      <c r="I156" s="3112">
        <v>11738569.325559475</v>
      </c>
      <c r="J156" s="3332"/>
      <c r="K156" s="3111"/>
      <c r="L156" s="3112">
        <v>12999999.628868647</v>
      </c>
      <c r="M156" s="2968"/>
    </row>
    <row r="157" spans="1:13" ht="15" customHeight="1">
      <c r="A157" s="3110" t="s">
        <v>10399</v>
      </c>
      <c r="B157" s="3682" t="s">
        <v>10400</v>
      </c>
      <c r="C157" s="3683"/>
      <c r="D157" s="3683"/>
      <c r="E157" s="3683"/>
      <c r="F157" s="3684"/>
      <c r="G157" s="3327"/>
      <c r="H157" s="3111"/>
      <c r="I157" s="3112">
        <v>262805621.90416259</v>
      </c>
      <c r="J157" s="3332"/>
      <c r="K157" s="3111"/>
      <c r="L157" s="3112">
        <v>283200996.93946224</v>
      </c>
      <c r="M157" s="2968"/>
    </row>
    <row r="158" spans="1:13" ht="15" customHeight="1">
      <c r="A158" s="3110" t="s">
        <v>10401</v>
      </c>
      <c r="B158" s="3679" t="s">
        <v>10402</v>
      </c>
      <c r="C158" s="3680"/>
      <c r="D158" s="3680"/>
      <c r="E158" s="3680"/>
      <c r="F158" s="3681"/>
      <c r="G158" s="3327"/>
      <c r="H158" s="3111"/>
      <c r="I158" s="3112">
        <v>10784823.486421224</v>
      </c>
      <c r="J158" s="3332"/>
      <c r="K158" s="3111"/>
      <c r="L158" s="3112">
        <v>12999993.730430143</v>
      </c>
      <c r="M158" s="2968"/>
    </row>
    <row r="159" spans="1:13" ht="15" customHeight="1">
      <c r="A159" s="3110" t="s">
        <v>10403</v>
      </c>
      <c r="B159" s="3679" t="s">
        <v>10404</v>
      </c>
      <c r="C159" s="3680"/>
      <c r="D159" s="3680"/>
      <c r="E159" s="3680"/>
      <c r="F159" s="3681"/>
      <c r="G159" s="3327"/>
      <c r="H159" s="3111"/>
      <c r="I159" s="3112">
        <v>13067461.49635035</v>
      </c>
      <c r="J159" s="3332"/>
      <c r="K159" s="3111"/>
      <c r="L159" s="3112">
        <v>14999998.07133184</v>
      </c>
      <c r="M159" s="2968"/>
    </row>
    <row r="160" spans="1:13" ht="15" customHeight="1">
      <c r="A160" s="3110" t="s">
        <v>10405</v>
      </c>
      <c r="B160" s="3679" t="s">
        <v>10406</v>
      </c>
      <c r="C160" s="3680"/>
      <c r="D160" s="3680"/>
      <c r="E160" s="3680"/>
      <c r="F160" s="3681"/>
      <c r="G160" s="3327"/>
      <c r="H160" s="3111"/>
      <c r="I160" s="3112">
        <v>107548456.24323596</v>
      </c>
      <c r="J160" s="3332"/>
      <c r="K160" s="3111"/>
      <c r="L160" s="3112">
        <v>108999999.32145271</v>
      </c>
      <c r="M160" s="2968"/>
    </row>
    <row r="161" spans="1:13" ht="15" customHeight="1">
      <c r="A161" s="3110" t="s">
        <v>10407</v>
      </c>
      <c r="B161" s="3679" t="s">
        <v>10408</v>
      </c>
      <c r="C161" s="3680"/>
      <c r="D161" s="3680"/>
      <c r="E161" s="3680"/>
      <c r="F161" s="3681"/>
      <c r="G161" s="3327"/>
      <c r="H161" s="3111"/>
      <c r="I161" s="3112">
        <v>124794.70488126652</v>
      </c>
      <c r="J161" s="3332"/>
      <c r="K161" s="3111"/>
      <c r="L161" s="3112">
        <v>179998.07233948988</v>
      </c>
      <c r="M161" s="2968"/>
    </row>
    <row r="162" spans="1:13" ht="15" customHeight="1">
      <c r="A162" s="3110" t="s">
        <v>10409</v>
      </c>
      <c r="B162" s="3679" t="s">
        <v>10410</v>
      </c>
      <c r="C162" s="3680"/>
      <c r="D162" s="3680"/>
      <c r="E162" s="3680"/>
      <c r="F162" s="3681"/>
      <c r="G162" s="3327"/>
      <c r="H162" s="3111"/>
      <c r="I162" s="3112">
        <v>25345268.751667738</v>
      </c>
      <c r="J162" s="3332"/>
      <c r="K162" s="3111"/>
      <c r="L162" s="3112">
        <v>26999990.946261834</v>
      </c>
      <c r="M162" s="2968"/>
    </row>
    <row r="163" spans="1:13" ht="15" customHeight="1">
      <c r="A163" s="3110" t="s">
        <v>10411</v>
      </c>
      <c r="B163" s="3679" t="s">
        <v>10412</v>
      </c>
      <c r="C163" s="3680"/>
      <c r="D163" s="3680"/>
      <c r="E163" s="3680"/>
      <c r="F163" s="3681"/>
      <c r="G163" s="3327"/>
      <c r="H163" s="3111"/>
      <c r="I163" s="3112">
        <v>174915.18985274126</v>
      </c>
      <c r="J163" s="3332"/>
      <c r="K163" s="3111"/>
      <c r="L163" s="3112">
        <v>189999.34453999551</v>
      </c>
      <c r="M163" s="2968"/>
    </row>
    <row r="164" spans="1:13">
      <c r="A164" s="3110" t="s">
        <v>10413</v>
      </c>
      <c r="B164" s="3679" t="s">
        <v>10414</v>
      </c>
      <c r="C164" s="3680"/>
      <c r="D164" s="3680"/>
      <c r="E164" s="3680"/>
      <c r="F164" s="3681"/>
      <c r="G164" s="3327"/>
      <c r="H164" s="3111"/>
      <c r="I164" s="3112">
        <v>61875255.270990223</v>
      </c>
      <c r="J164" s="3332"/>
      <c r="K164" s="3111"/>
      <c r="L164" s="3112">
        <v>64999998.443282545</v>
      </c>
      <c r="M164" s="2968"/>
    </row>
    <row r="165" spans="1:13">
      <c r="A165" s="3113"/>
      <c r="B165" s="3114" t="s">
        <v>15</v>
      </c>
      <c r="C165" s="3115"/>
      <c r="D165" s="3115"/>
      <c r="E165" s="3115"/>
      <c r="F165" s="3116"/>
      <c r="G165" s="3328"/>
      <c r="H165" s="3117"/>
      <c r="I165" s="3117">
        <f>I7+I60+I131+I150</f>
        <v>2687831562.0140219</v>
      </c>
      <c r="J165" s="3331"/>
      <c r="K165" s="3117"/>
      <c r="L165" s="3117">
        <f>L7+L60+L131+L150</f>
        <v>2495486337.3420601</v>
      </c>
      <c r="M165" s="2968"/>
    </row>
  </sheetData>
  <mergeCells count="26">
    <mergeCell ref="B151:F151"/>
    <mergeCell ref="B152:F152"/>
    <mergeCell ref="B153:F153"/>
    <mergeCell ref="A150:F150"/>
    <mergeCell ref="A5:A6"/>
    <mergeCell ref="B5:B6"/>
    <mergeCell ref="C5:C6"/>
    <mergeCell ref="D5:D6"/>
    <mergeCell ref="E5:E6"/>
    <mergeCell ref="F5:F6"/>
    <mergeCell ref="G5:I5"/>
    <mergeCell ref="J5:L5"/>
    <mergeCell ref="A7:D7"/>
    <mergeCell ref="A60:D60"/>
    <mergeCell ref="A131:D131"/>
    <mergeCell ref="B154:F154"/>
    <mergeCell ref="B155:F155"/>
    <mergeCell ref="B163:F163"/>
    <mergeCell ref="B164:F164"/>
    <mergeCell ref="B157:F157"/>
    <mergeCell ref="B158:F158"/>
    <mergeCell ref="B159:F159"/>
    <mergeCell ref="B160:F160"/>
    <mergeCell ref="B161:F161"/>
    <mergeCell ref="B162:F162"/>
    <mergeCell ref="B156:F156"/>
  </mergeCells>
  <conditionalFormatting sqref="C5">
    <cfRule type="duplicateValues" dxfId="128" priority="3"/>
  </conditionalFormatting>
  <conditionalFormatting sqref="C46 C20:C21">
    <cfRule type="duplicateValues" dxfId="127" priority="4"/>
  </conditionalFormatting>
  <conditionalFormatting sqref="C54">
    <cfRule type="duplicateValues" dxfId="126" priority="2"/>
  </conditionalFormatting>
  <conditionalFormatting sqref="C57">
    <cfRule type="duplicateValues" dxfId="125" priority="1"/>
  </conditionalFormatting>
  <conditionalFormatting sqref="C132:C149 C1:C5 C58 C8:C56 C61:C130">
    <cfRule type="duplicateValues" dxfId="124" priority="5"/>
  </conditionalFormatting>
  <conditionalFormatting sqref="C132:C149 C1:C5 C8:C59 C61:C130">
    <cfRule type="duplicateValues" dxfId="123" priority="6"/>
    <cfRule type="duplicateValues" dxfId="122" priority="7"/>
  </conditionalFormatting>
  <pageMargins left="0.19685039370078741" right="0.19685039370078741" top="0.74803149606299213" bottom="0.35433070866141736" header="0.31496062992125984" footer="0.31496062992125984"/>
  <pageSetup scale="85" orientation="landscape" r:id="rId1"/>
  <headerFooter>
    <oddFooter>&amp;R&amp;P</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P39"/>
  <sheetViews>
    <sheetView zoomScaleNormal="100" workbookViewId="0">
      <selection activeCell="S7" sqref="S7"/>
    </sheetView>
  </sheetViews>
  <sheetFormatPr defaultRowHeight="15"/>
  <cols>
    <col min="1" max="1" width="8.42578125" style="3138" customWidth="1"/>
    <col min="2" max="3" width="9.140625" style="3119"/>
    <col min="4" max="4" width="24.85546875" style="3119" customWidth="1"/>
    <col min="5" max="5" width="9.140625" style="3119"/>
    <col min="6" max="6" width="23" style="3119" customWidth="1"/>
    <col min="7" max="7" width="8.140625" style="3119" customWidth="1"/>
    <col min="8" max="8" width="8.85546875" style="3119" customWidth="1"/>
    <col min="9" max="9" width="13.7109375" style="3119" customWidth="1"/>
    <col min="10" max="10" width="8.140625" style="3119" customWidth="1"/>
    <col min="11" max="11" width="8.85546875" style="3119" customWidth="1"/>
    <col min="12" max="12" width="13.85546875" style="3119" customWidth="1"/>
    <col min="13" max="13" width="1.28515625" style="3119" customWidth="1"/>
    <col min="14" max="14" width="11.140625" style="3119" customWidth="1"/>
    <col min="15" max="15" width="9.140625" style="3119"/>
    <col min="16" max="16" width="10.5703125" style="3119" customWidth="1"/>
    <col min="17" max="16384" width="9.140625" style="3119"/>
  </cols>
  <sheetData>
    <row r="1" spans="1:16">
      <c r="A1" s="3712" t="s">
        <v>0</v>
      </c>
      <c r="B1" s="3712"/>
      <c r="C1" s="3712"/>
      <c r="D1" s="3712"/>
      <c r="E1" s="2966" t="s">
        <v>10415</v>
      </c>
      <c r="F1" s="2966"/>
      <c r="G1" s="2967"/>
      <c r="H1" s="2967"/>
      <c r="I1" s="2967"/>
      <c r="J1" s="2967"/>
      <c r="K1" s="2967"/>
      <c r="L1" s="2967"/>
      <c r="M1" s="3118"/>
    </row>
    <row r="2" spans="1:16">
      <c r="A2" s="3712" t="s">
        <v>2</v>
      </c>
      <c r="B2" s="3712"/>
      <c r="C2" s="3712"/>
      <c r="D2" s="3712"/>
      <c r="E2" s="2970" t="s">
        <v>179</v>
      </c>
      <c r="F2" s="2967"/>
      <c r="G2" s="2967"/>
      <c r="H2" s="2967"/>
      <c r="I2" s="2967"/>
      <c r="J2" s="2967"/>
      <c r="K2" s="2967"/>
      <c r="L2" s="2967"/>
      <c r="M2" s="3118"/>
    </row>
    <row r="3" spans="1:16">
      <c r="A3" s="3712" t="s">
        <v>10416</v>
      </c>
      <c r="B3" s="3712"/>
      <c r="C3" s="3712"/>
      <c r="D3" s="3712"/>
      <c r="E3" s="2971" t="s">
        <v>9747</v>
      </c>
      <c r="F3" s="2972"/>
      <c r="G3" s="2967"/>
      <c r="H3" s="2967"/>
      <c r="I3" s="2967"/>
      <c r="J3" s="2967"/>
      <c r="K3" s="2967"/>
      <c r="L3" s="2967"/>
      <c r="M3" s="3118"/>
    </row>
    <row r="4" spans="1:16">
      <c r="A4" s="3120"/>
      <c r="B4" s="2077"/>
      <c r="C4" s="2077"/>
      <c r="D4" s="2077"/>
      <c r="E4" s="2971"/>
      <c r="F4" s="2972"/>
      <c r="G4" s="2967"/>
      <c r="H4" s="2967"/>
      <c r="I4" s="2967"/>
      <c r="J4" s="2967"/>
      <c r="K4" s="2967"/>
      <c r="L4" s="2967"/>
      <c r="M4" s="3118"/>
    </row>
    <row r="5" spans="1:16" ht="15" customHeight="1">
      <c r="A5" s="3695" t="s">
        <v>9748</v>
      </c>
      <c r="B5" s="3697" t="s">
        <v>9749</v>
      </c>
      <c r="C5" s="3699" t="s">
        <v>306</v>
      </c>
      <c r="D5" s="3713" t="s">
        <v>9750</v>
      </c>
      <c r="E5" s="3695" t="s">
        <v>9751</v>
      </c>
      <c r="F5" s="3703" t="s">
        <v>9752</v>
      </c>
      <c r="G5" s="3685" t="s">
        <v>9753</v>
      </c>
      <c r="H5" s="3686"/>
      <c r="I5" s="3687"/>
      <c r="J5" s="3685" t="s">
        <v>9754</v>
      </c>
      <c r="K5" s="3686"/>
      <c r="L5" s="3687"/>
      <c r="M5" s="3121"/>
    </row>
    <row r="6" spans="1:16" ht="22.5">
      <c r="A6" s="3696"/>
      <c r="B6" s="3698"/>
      <c r="C6" s="3700"/>
      <c r="D6" s="3714"/>
      <c r="E6" s="3696"/>
      <c r="F6" s="3704"/>
      <c r="G6" s="3122" t="s">
        <v>9692</v>
      </c>
      <c r="H6" s="3123" t="s">
        <v>9755</v>
      </c>
      <c r="I6" s="3124" t="s">
        <v>9756</v>
      </c>
      <c r="J6" s="3122" t="s">
        <v>9692</v>
      </c>
      <c r="K6" s="3123" t="s">
        <v>9755</v>
      </c>
      <c r="L6" s="3124" t="s">
        <v>9756</v>
      </c>
      <c r="M6" s="3121"/>
    </row>
    <row r="7" spans="1:16">
      <c r="A7" s="3081"/>
      <c r="B7" s="3081"/>
      <c r="C7" s="3082"/>
      <c r="D7" s="3082"/>
      <c r="E7" s="3082"/>
      <c r="F7" s="3082"/>
      <c r="G7" s="3038"/>
      <c r="H7" s="3082"/>
      <c r="I7" s="3082"/>
      <c r="J7" s="3038"/>
      <c r="K7" s="3082"/>
      <c r="L7" s="3082"/>
      <c r="M7" s="3118"/>
    </row>
    <row r="8" spans="1:16">
      <c r="A8" s="3125"/>
      <c r="B8" s="3126" t="s">
        <v>10309</v>
      </c>
      <c r="C8" s="3127"/>
      <c r="D8" s="3126"/>
      <c r="E8" s="3126"/>
      <c r="F8" s="3126"/>
      <c r="G8" s="2978"/>
      <c r="H8" s="2978"/>
      <c r="I8" s="2978">
        <f>SUM(I9:I21)</f>
        <v>0</v>
      </c>
      <c r="J8" s="3128"/>
      <c r="K8" s="2978"/>
      <c r="L8" s="2978">
        <f>SUM(L9:L21)</f>
        <v>779370.57000000007</v>
      </c>
      <c r="M8" s="3129"/>
    </row>
    <row r="9" spans="1:16" ht="16.5">
      <c r="A9" s="2980" t="s">
        <v>10310</v>
      </c>
      <c r="B9" s="3085" t="s">
        <v>10311</v>
      </c>
      <c r="C9" s="3086" t="s">
        <v>10312</v>
      </c>
      <c r="D9" s="2982" t="s">
        <v>10313</v>
      </c>
      <c r="E9" s="2981" t="s">
        <v>9762</v>
      </c>
      <c r="F9" s="3087" t="s">
        <v>10314</v>
      </c>
      <c r="G9" s="2985">
        <v>0</v>
      </c>
      <c r="H9" s="2986">
        <v>23375</v>
      </c>
      <c r="I9" s="2986">
        <f t="shared" ref="I9:I21" si="0">G9*H9</f>
        <v>0</v>
      </c>
      <c r="J9" s="3130">
        <v>1</v>
      </c>
      <c r="K9" s="2986">
        <v>23375</v>
      </c>
      <c r="L9" s="2986">
        <f t="shared" ref="L9:L21" si="1">J9*K9</f>
        <v>23375</v>
      </c>
      <c r="M9" s="3088"/>
      <c r="N9" s="3118"/>
      <c r="O9" s="3131"/>
      <c r="P9" s="3118"/>
    </row>
    <row r="10" spans="1:16" ht="22.5">
      <c r="A10" s="3132" t="s">
        <v>10315</v>
      </c>
      <c r="B10" s="3015" t="s">
        <v>10311</v>
      </c>
      <c r="C10" s="3090" t="s">
        <v>10316</v>
      </c>
      <c r="D10" s="3090" t="s">
        <v>10317</v>
      </c>
      <c r="E10" s="3091" t="s">
        <v>9762</v>
      </c>
      <c r="F10" s="3092" t="s">
        <v>10318</v>
      </c>
      <c r="G10" s="2985">
        <v>0</v>
      </c>
      <c r="H10" s="2986">
        <v>96800</v>
      </c>
      <c r="I10" s="2986">
        <f t="shared" si="0"/>
        <v>0</v>
      </c>
      <c r="J10" s="3130">
        <v>1</v>
      </c>
      <c r="K10" s="2986">
        <v>96800</v>
      </c>
      <c r="L10" s="2986">
        <f t="shared" si="1"/>
        <v>96800</v>
      </c>
      <c r="M10" s="3088"/>
      <c r="N10" s="3131"/>
      <c r="O10" s="3131"/>
      <c r="P10" s="3118"/>
    </row>
    <row r="11" spans="1:16" ht="16.5">
      <c r="A11" s="2980" t="s">
        <v>10319</v>
      </c>
      <c r="B11" s="2981" t="s">
        <v>10320</v>
      </c>
      <c r="C11" s="2982" t="s">
        <v>10321</v>
      </c>
      <c r="D11" s="2982" t="s">
        <v>10322</v>
      </c>
      <c r="E11" s="2981" t="s">
        <v>9762</v>
      </c>
      <c r="F11" s="3087" t="s">
        <v>10323</v>
      </c>
      <c r="G11" s="2985">
        <v>0</v>
      </c>
      <c r="H11" s="2986">
        <v>41140</v>
      </c>
      <c r="I11" s="2986">
        <f t="shared" si="0"/>
        <v>0</v>
      </c>
      <c r="J11" s="3130">
        <v>1</v>
      </c>
      <c r="K11" s="2986">
        <v>41140</v>
      </c>
      <c r="L11" s="2986">
        <f t="shared" si="1"/>
        <v>41140</v>
      </c>
      <c r="M11" s="3088"/>
      <c r="N11" s="3131"/>
      <c r="O11" s="3131"/>
      <c r="P11" s="3118"/>
    </row>
    <row r="12" spans="1:16" ht="22.5">
      <c r="A12" s="3132" t="s">
        <v>10324</v>
      </c>
      <c r="B12" s="3015" t="s">
        <v>10325</v>
      </c>
      <c r="C12" s="3133" t="s">
        <v>10326</v>
      </c>
      <c r="D12" s="3133" t="s">
        <v>10327</v>
      </c>
      <c r="E12" s="3094" t="s">
        <v>9762</v>
      </c>
      <c r="F12" s="3095" t="s">
        <v>10328</v>
      </c>
      <c r="G12" s="2985">
        <v>0</v>
      </c>
      <c r="H12" s="2986">
        <v>23540</v>
      </c>
      <c r="I12" s="2986">
        <f t="shared" si="0"/>
        <v>0</v>
      </c>
      <c r="J12" s="3130">
        <v>1</v>
      </c>
      <c r="K12" s="2986">
        <v>23540</v>
      </c>
      <c r="L12" s="2986">
        <f t="shared" si="1"/>
        <v>23540</v>
      </c>
      <c r="M12" s="3088"/>
      <c r="N12" s="3131"/>
      <c r="O12" s="3131"/>
      <c r="P12" s="3118"/>
    </row>
    <row r="13" spans="1:16" ht="22.5">
      <c r="A13" s="3096" t="s">
        <v>10330</v>
      </c>
      <c r="B13" s="3134" t="s">
        <v>10331</v>
      </c>
      <c r="C13" s="3098" t="s">
        <v>10332</v>
      </c>
      <c r="D13" s="3099" t="s">
        <v>10333</v>
      </c>
      <c r="E13" s="2983" t="s">
        <v>9762</v>
      </c>
      <c r="F13" s="3100" t="s">
        <v>10334</v>
      </c>
      <c r="G13" s="2985">
        <v>0</v>
      </c>
      <c r="H13" s="2986">
        <v>282747.3</v>
      </c>
      <c r="I13" s="2986">
        <f t="shared" si="0"/>
        <v>0</v>
      </c>
      <c r="J13" s="3130">
        <v>1</v>
      </c>
      <c r="K13" s="2986">
        <v>282747.3</v>
      </c>
      <c r="L13" s="2986">
        <f t="shared" si="1"/>
        <v>282747.3</v>
      </c>
      <c r="M13" s="3088"/>
      <c r="N13" s="3131"/>
      <c r="O13" s="3131"/>
      <c r="P13" s="3118"/>
    </row>
    <row r="14" spans="1:16">
      <c r="A14" s="2992" t="s">
        <v>10347</v>
      </c>
      <c r="B14" s="2992" t="s">
        <v>10348</v>
      </c>
      <c r="C14" s="2993" t="s">
        <v>10349</v>
      </c>
      <c r="D14" s="3039" t="s">
        <v>10350</v>
      </c>
      <c r="E14" s="2983" t="s">
        <v>9762</v>
      </c>
      <c r="F14" s="3087" t="s">
        <v>10351</v>
      </c>
      <c r="G14" s="2985">
        <v>0</v>
      </c>
      <c r="H14" s="2986">
        <v>52965</v>
      </c>
      <c r="I14" s="2986">
        <f t="shared" si="0"/>
        <v>0</v>
      </c>
      <c r="J14" s="2979">
        <v>1</v>
      </c>
      <c r="K14" s="2986">
        <v>52965</v>
      </c>
      <c r="L14" s="2986">
        <f t="shared" si="1"/>
        <v>52965</v>
      </c>
      <c r="M14" s="3088"/>
      <c r="N14" s="3131"/>
      <c r="O14" s="3131"/>
      <c r="P14" s="3118"/>
    </row>
    <row r="15" spans="1:16" ht="16.5">
      <c r="A15" s="2980" t="s">
        <v>10352</v>
      </c>
      <c r="B15" s="3085" t="s">
        <v>10353</v>
      </c>
      <c r="C15" s="3086" t="s">
        <v>10354</v>
      </c>
      <c r="D15" s="2982" t="s">
        <v>10355</v>
      </c>
      <c r="E15" s="2981" t="s">
        <v>10356</v>
      </c>
      <c r="F15" s="3087" t="s">
        <v>10357</v>
      </c>
      <c r="G15" s="2985">
        <v>0</v>
      </c>
      <c r="H15" s="2986">
        <v>23540</v>
      </c>
      <c r="I15" s="2986">
        <f t="shared" si="0"/>
        <v>0</v>
      </c>
      <c r="J15" s="3130">
        <v>1</v>
      </c>
      <c r="K15" s="2986">
        <v>23540</v>
      </c>
      <c r="L15" s="2986">
        <f t="shared" si="1"/>
        <v>23540</v>
      </c>
      <c r="M15" s="3088"/>
      <c r="N15" s="3131"/>
      <c r="O15" s="3131"/>
      <c r="P15" s="3118"/>
    </row>
    <row r="16" spans="1:16" ht="22.5">
      <c r="A16" s="2980" t="s">
        <v>10358</v>
      </c>
      <c r="B16" s="3085" t="s">
        <v>10320</v>
      </c>
      <c r="C16" s="3106" t="s">
        <v>10359</v>
      </c>
      <c r="D16" s="2982" t="s">
        <v>10360</v>
      </c>
      <c r="E16" s="2981" t="s">
        <v>10356</v>
      </c>
      <c r="F16" s="3087" t="s">
        <v>10357</v>
      </c>
      <c r="G16" s="2985">
        <v>0</v>
      </c>
      <c r="H16" s="2986">
        <v>47080</v>
      </c>
      <c r="I16" s="2986">
        <f t="shared" si="0"/>
        <v>0</v>
      </c>
      <c r="J16" s="2979">
        <v>1</v>
      </c>
      <c r="K16" s="2986">
        <v>47080</v>
      </c>
      <c r="L16" s="2986">
        <f t="shared" si="1"/>
        <v>47080</v>
      </c>
      <c r="M16" s="3088"/>
      <c r="N16" s="3131"/>
      <c r="O16" s="3131"/>
      <c r="P16" s="3118"/>
    </row>
    <row r="17" spans="1:16" ht="16.5">
      <c r="A17" s="3085" t="s">
        <v>10361</v>
      </c>
      <c r="B17" s="2992" t="s">
        <v>10362</v>
      </c>
      <c r="C17" s="2993" t="s">
        <v>10363</v>
      </c>
      <c r="D17" s="2997" t="s">
        <v>10364</v>
      </c>
      <c r="E17" s="2983" t="s">
        <v>9762</v>
      </c>
      <c r="F17" s="3026" t="s">
        <v>10365</v>
      </c>
      <c r="G17" s="2985">
        <v>0</v>
      </c>
      <c r="H17" s="2986">
        <v>73607.27</v>
      </c>
      <c r="I17" s="2986">
        <f t="shared" si="0"/>
        <v>0</v>
      </c>
      <c r="J17" s="3130">
        <v>1</v>
      </c>
      <c r="K17" s="2986">
        <v>73607.27</v>
      </c>
      <c r="L17" s="2986">
        <f t="shared" si="1"/>
        <v>73607.27</v>
      </c>
      <c r="M17" s="3088"/>
      <c r="N17" s="3131"/>
      <c r="O17" s="3131"/>
      <c r="P17" s="3118"/>
    </row>
    <row r="18" spans="1:16">
      <c r="A18" s="3094" t="s">
        <v>10366</v>
      </c>
      <c r="B18" s="3015" t="s">
        <v>10353</v>
      </c>
      <c r="C18" s="3135" t="s">
        <v>10367</v>
      </c>
      <c r="D18" s="3075" t="s">
        <v>10368</v>
      </c>
      <c r="E18" s="3104" t="s">
        <v>9762</v>
      </c>
      <c r="F18" s="3095" t="s">
        <v>10369</v>
      </c>
      <c r="G18" s="2985">
        <v>0</v>
      </c>
      <c r="H18" s="2986">
        <v>4158</v>
      </c>
      <c r="I18" s="2986">
        <f t="shared" si="0"/>
        <v>0</v>
      </c>
      <c r="J18" s="2979">
        <v>4</v>
      </c>
      <c r="K18" s="2986">
        <v>4158</v>
      </c>
      <c r="L18" s="2986">
        <f t="shared" si="1"/>
        <v>16632</v>
      </c>
      <c r="M18" s="3088"/>
      <c r="N18" s="3131"/>
      <c r="O18" s="3131"/>
      <c r="P18" s="3118"/>
    </row>
    <row r="19" spans="1:16" ht="22.5">
      <c r="A19" s="2987" t="s">
        <v>10366</v>
      </c>
      <c r="B19" s="3015" t="s">
        <v>10353</v>
      </c>
      <c r="C19" s="3075" t="s">
        <v>10370</v>
      </c>
      <c r="D19" s="3075" t="s">
        <v>10371</v>
      </c>
      <c r="E19" s="3094" t="s">
        <v>9762</v>
      </c>
      <c r="F19" s="3095" t="s">
        <v>10372</v>
      </c>
      <c r="G19" s="2985">
        <v>0</v>
      </c>
      <c r="H19" s="2986">
        <v>8316</v>
      </c>
      <c r="I19" s="2986">
        <f t="shared" si="0"/>
        <v>0</v>
      </c>
      <c r="J19" s="2979">
        <v>4</v>
      </c>
      <c r="K19" s="2986">
        <v>8316</v>
      </c>
      <c r="L19" s="2986">
        <f t="shared" si="1"/>
        <v>33264</v>
      </c>
      <c r="M19" s="3088"/>
      <c r="N19" s="3131"/>
      <c r="O19" s="3131"/>
      <c r="P19" s="3118"/>
    </row>
    <row r="20" spans="1:16" ht="22.5">
      <c r="A20" s="3132" t="s">
        <v>10377</v>
      </c>
      <c r="B20" s="3015" t="s">
        <v>10353</v>
      </c>
      <c r="C20" s="3133" t="s">
        <v>10378</v>
      </c>
      <c r="D20" s="3133" t="s">
        <v>10379</v>
      </c>
      <c r="E20" s="3094" t="s">
        <v>9762</v>
      </c>
      <c r="F20" s="3095" t="s">
        <v>10380</v>
      </c>
      <c r="G20" s="2985">
        <v>0</v>
      </c>
      <c r="H20" s="2986">
        <v>23540</v>
      </c>
      <c r="I20" s="2986">
        <f t="shared" si="0"/>
        <v>0</v>
      </c>
      <c r="J20" s="3130">
        <v>1</v>
      </c>
      <c r="K20" s="2986">
        <v>23540</v>
      </c>
      <c r="L20" s="2986">
        <f t="shared" si="1"/>
        <v>23540</v>
      </c>
      <c r="M20" s="3088"/>
      <c r="N20" s="3131"/>
      <c r="O20" s="3131"/>
      <c r="P20" s="3118"/>
    </row>
    <row r="21" spans="1:16" ht="22.5">
      <c r="A21" s="3085" t="s">
        <v>10381</v>
      </c>
      <c r="B21" s="3015" t="s">
        <v>10320</v>
      </c>
      <c r="C21" s="2993" t="s">
        <v>10382</v>
      </c>
      <c r="D21" s="3039" t="s">
        <v>10383</v>
      </c>
      <c r="E21" s="2983" t="s">
        <v>9762</v>
      </c>
      <c r="F21" s="3087" t="s">
        <v>10384</v>
      </c>
      <c r="G21" s="2985">
        <v>0</v>
      </c>
      <c r="H21" s="2986">
        <v>41140</v>
      </c>
      <c r="I21" s="2986">
        <f t="shared" si="0"/>
        <v>0</v>
      </c>
      <c r="J21" s="3130">
        <v>1</v>
      </c>
      <c r="K21" s="2986">
        <v>41140</v>
      </c>
      <c r="L21" s="2986">
        <f t="shared" si="1"/>
        <v>41140</v>
      </c>
      <c r="M21" s="3118"/>
    </row>
    <row r="22" spans="1:16">
      <c r="A22" s="3107"/>
      <c r="B22" s="3107"/>
      <c r="C22" s="3082"/>
      <c r="D22" s="3082"/>
      <c r="E22" s="3108"/>
      <c r="F22" s="3108"/>
      <c r="G22" s="3109"/>
      <c r="H22" s="3108"/>
      <c r="I22" s="3108"/>
      <c r="J22" s="3109"/>
      <c r="K22" s="3108"/>
      <c r="L22" s="3108"/>
      <c r="M22" s="3129"/>
    </row>
    <row r="23" spans="1:16" ht="15" customHeight="1">
      <c r="A23" s="3709" t="s">
        <v>10417</v>
      </c>
      <c r="B23" s="3710"/>
      <c r="C23" s="3710"/>
      <c r="D23" s="3710"/>
      <c r="E23" s="3710"/>
      <c r="F23" s="3711"/>
      <c r="G23" s="2978"/>
      <c r="H23" s="2978"/>
      <c r="I23" s="2978">
        <f>SUM(I24:I37)</f>
        <v>213859912.45999998</v>
      </c>
      <c r="J23" s="2978"/>
      <c r="K23" s="2978"/>
      <c r="L23" s="2978">
        <f>SUM(L24:L37)</f>
        <v>261045974.41952848</v>
      </c>
      <c r="M23" s="3118"/>
    </row>
    <row r="24" spans="1:16">
      <c r="A24" s="3110" t="s">
        <v>10386</v>
      </c>
      <c r="B24" s="3679" t="s">
        <v>10387</v>
      </c>
      <c r="C24" s="3680"/>
      <c r="D24" s="3680"/>
      <c r="E24" s="3680"/>
      <c r="F24" s="3681"/>
      <c r="G24" s="3111"/>
      <c r="H24" s="3111"/>
      <c r="I24" s="3111">
        <v>5906888.4000000004</v>
      </c>
      <c r="J24" s="3111"/>
      <c r="K24" s="3111"/>
      <c r="L24" s="3111">
        <v>7140103.7002593027</v>
      </c>
      <c r="M24" s="3118"/>
    </row>
    <row r="25" spans="1:16">
      <c r="A25" s="3110" t="s">
        <v>10388</v>
      </c>
      <c r="B25" s="3705" t="s">
        <v>10389</v>
      </c>
      <c r="C25" s="3705"/>
      <c r="D25" s="3705"/>
      <c r="E25" s="3705"/>
      <c r="F25" s="3705"/>
      <c r="G25" s="3111"/>
      <c r="H25" s="3111"/>
      <c r="I25" s="3111">
        <v>88366720.799999967</v>
      </c>
      <c r="J25" s="3111"/>
      <c r="K25" s="3111"/>
      <c r="L25" s="3111">
        <v>98289124.438755184</v>
      </c>
      <c r="M25" s="3118"/>
    </row>
    <row r="26" spans="1:16">
      <c r="A26" s="3110" t="s">
        <v>10390</v>
      </c>
      <c r="B26" s="3705" t="s">
        <v>10391</v>
      </c>
      <c r="C26" s="3705"/>
      <c r="D26" s="3705"/>
      <c r="E26" s="3705"/>
      <c r="F26" s="3705"/>
      <c r="G26" s="3111"/>
      <c r="H26" s="3111"/>
      <c r="I26" s="3111">
        <v>5484685.1999999993</v>
      </c>
      <c r="J26" s="3111"/>
      <c r="K26" s="3111"/>
      <c r="L26" s="3111">
        <v>7409101.914766877</v>
      </c>
      <c r="M26" s="3118"/>
    </row>
    <row r="27" spans="1:16">
      <c r="A27" s="3110" t="s">
        <v>10392</v>
      </c>
      <c r="B27" s="3705" t="s">
        <v>10393</v>
      </c>
      <c r="C27" s="3705"/>
      <c r="D27" s="3705"/>
      <c r="E27" s="3705"/>
      <c r="F27" s="3705"/>
      <c r="G27" s="3111"/>
      <c r="H27" s="3111"/>
      <c r="I27" s="3111">
        <v>67891.200000000012</v>
      </c>
      <c r="J27" s="3111"/>
      <c r="K27" s="3111"/>
      <c r="L27" s="3111">
        <v>110413.89756833919</v>
      </c>
      <c r="M27" s="3118"/>
    </row>
    <row r="28" spans="1:16">
      <c r="A28" s="3110" t="s">
        <v>10394</v>
      </c>
      <c r="B28" s="3705" t="s">
        <v>10395</v>
      </c>
      <c r="C28" s="3705"/>
      <c r="D28" s="3705"/>
      <c r="E28" s="3705"/>
      <c r="F28" s="3705"/>
      <c r="G28" s="3111"/>
      <c r="H28" s="3111"/>
      <c r="I28" s="3111">
        <v>0</v>
      </c>
      <c r="J28" s="3111"/>
      <c r="K28" s="3111"/>
      <c r="L28" s="3111">
        <v>885652.29214988276</v>
      </c>
      <c r="M28" s="3118"/>
    </row>
    <row r="29" spans="1:16">
      <c r="A29" s="3110" t="s">
        <v>10397</v>
      </c>
      <c r="B29" s="3705" t="s">
        <v>10398</v>
      </c>
      <c r="C29" s="3705"/>
      <c r="D29" s="3705"/>
      <c r="E29" s="3705"/>
      <c r="F29" s="3705"/>
      <c r="G29" s="3111"/>
      <c r="H29" s="3111"/>
      <c r="I29" s="3111">
        <v>4376490</v>
      </c>
      <c r="J29" s="3111"/>
      <c r="K29" s="3111"/>
      <c r="L29" s="3111">
        <v>5695596.8640823048</v>
      </c>
      <c r="M29" s="3118"/>
    </row>
    <row r="30" spans="1:16">
      <c r="A30" s="3110" t="s">
        <v>10399</v>
      </c>
      <c r="B30" s="3708" t="s">
        <v>10400</v>
      </c>
      <c r="C30" s="3708"/>
      <c r="D30" s="3708"/>
      <c r="E30" s="3708"/>
      <c r="F30" s="3708"/>
      <c r="G30" s="3111"/>
      <c r="H30" s="3111"/>
      <c r="I30" s="3111">
        <v>80169586.799999997</v>
      </c>
      <c r="J30" s="3111"/>
      <c r="K30" s="3111"/>
      <c r="L30" s="3111">
        <v>105479650.64076219</v>
      </c>
      <c r="M30" s="3118"/>
    </row>
    <row r="31" spans="1:16">
      <c r="A31" s="3110" t="s">
        <v>10401</v>
      </c>
      <c r="B31" s="3705" t="s">
        <v>10402</v>
      </c>
      <c r="C31" s="3705"/>
      <c r="D31" s="3705"/>
      <c r="E31" s="3705"/>
      <c r="F31" s="3705"/>
      <c r="G31" s="3111"/>
      <c r="H31" s="3111"/>
      <c r="I31" s="3111">
        <v>273333.59999999998</v>
      </c>
      <c r="J31" s="3111"/>
      <c r="K31" s="3111"/>
      <c r="L31" s="3111">
        <v>930170.85714285716</v>
      </c>
      <c r="M31" s="3118"/>
    </row>
    <row r="32" spans="1:16">
      <c r="A32" s="3110" t="s">
        <v>10403</v>
      </c>
      <c r="B32" s="3705" t="s">
        <v>10404</v>
      </c>
      <c r="C32" s="3705"/>
      <c r="D32" s="3705"/>
      <c r="E32" s="3705"/>
      <c r="F32" s="3705"/>
      <c r="G32" s="3111"/>
      <c r="H32" s="3111"/>
      <c r="I32" s="3111">
        <v>4388121.6000000006</v>
      </c>
      <c r="J32" s="3111"/>
      <c r="K32" s="3111"/>
      <c r="L32" s="3111">
        <v>5578159.9507299941</v>
      </c>
      <c r="M32" s="3118"/>
    </row>
    <row r="33" spans="1:13">
      <c r="A33" s="3110" t="s">
        <v>10405</v>
      </c>
      <c r="B33" s="3705" t="s">
        <v>10406</v>
      </c>
      <c r="C33" s="3705"/>
      <c r="D33" s="3705"/>
      <c r="E33" s="3705"/>
      <c r="F33" s="3705"/>
      <c r="G33" s="3111"/>
      <c r="H33" s="3111"/>
      <c r="I33" s="3111">
        <v>20025423.600000009</v>
      </c>
      <c r="J33" s="3111"/>
      <c r="K33" s="3111"/>
      <c r="L33" s="3111">
        <v>22067837.673979968</v>
      </c>
      <c r="M33" s="3118"/>
    </row>
    <row r="34" spans="1:13">
      <c r="A34" s="3110" t="s">
        <v>10407</v>
      </c>
      <c r="B34" s="3705" t="s">
        <v>10408</v>
      </c>
      <c r="C34" s="3705"/>
      <c r="D34" s="3705"/>
      <c r="E34" s="3705"/>
      <c r="F34" s="3705"/>
      <c r="G34" s="3111"/>
      <c r="H34" s="3111"/>
      <c r="I34" s="3111">
        <v>72968.400000000009</v>
      </c>
      <c r="J34" s="3111"/>
      <c r="K34" s="3111"/>
      <c r="L34" s="3111">
        <v>90546.666666666672</v>
      </c>
      <c r="M34" s="3118"/>
    </row>
    <row r="35" spans="1:13">
      <c r="A35" s="3110" t="s">
        <v>10409</v>
      </c>
      <c r="B35" s="3705" t="s">
        <v>10410</v>
      </c>
      <c r="C35" s="3705"/>
      <c r="D35" s="3705"/>
      <c r="E35" s="3705"/>
      <c r="F35" s="3705"/>
      <c r="G35" s="3111"/>
      <c r="H35" s="3111"/>
      <c r="I35" s="3111">
        <v>283221.59999999998</v>
      </c>
      <c r="J35" s="3111"/>
      <c r="K35" s="3111"/>
      <c r="L35" s="3111">
        <v>392973.08752127044</v>
      </c>
      <c r="M35" s="3118"/>
    </row>
    <row r="36" spans="1:13">
      <c r="A36" s="3110" t="s">
        <v>10411</v>
      </c>
      <c r="B36" s="3705" t="s">
        <v>10412</v>
      </c>
      <c r="C36" s="3705"/>
      <c r="D36" s="3705"/>
      <c r="E36" s="3705"/>
      <c r="F36" s="3705"/>
      <c r="G36" s="3111"/>
      <c r="H36" s="3111"/>
      <c r="I36" s="3111">
        <v>3342</v>
      </c>
      <c r="J36" s="3111"/>
      <c r="K36" s="3111"/>
      <c r="L36" s="3111">
        <v>25899.038461538461</v>
      </c>
      <c r="M36" s="3118"/>
    </row>
    <row r="37" spans="1:13">
      <c r="A37" s="3110" t="s">
        <v>10413</v>
      </c>
      <c r="B37" s="3705" t="s">
        <v>10414</v>
      </c>
      <c r="C37" s="3705"/>
      <c r="D37" s="3705"/>
      <c r="E37" s="3705"/>
      <c r="F37" s="3705"/>
      <c r="G37" s="3111"/>
      <c r="H37" s="3111"/>
      <c r="I37" s="3111">
        <v>4441239.2600000007</v>
      </c>
      <c r="J37" s="3111"/>
      <c r="K37" s="3111"/>
      <c r="L37" s="3111">
        <v>6950743.3966820873</v>
      </c>
      <c r="M37" s="3118"/>
    </row>
    <row r="38" spans="1:13">
      <c r="A38" s="3706" t="s">
        <v>10418</v>
      </c>
      <c r="B38" s="3707"/>
      <c r="C38" s="3707"/>
      <c r="D38" s="3707"/>
      <c r="E38" s="3707"/>
      <c r="F38" s="3707"/>
      <c r="G38" s="3117"/>
      <c r="H38" s="3117"/>
      <c r="I38" s="3117">
        <f>I8+I23</f>
        <v>213859912.45999998</v>
      </c>
      <c r="J38" s="3117"/>
      <c r="K38" s="3117"/>
      <c r="L38" s="3117">
        <f>L8+L23</f>
        <v>261825344.98952848</v>
      </c>
      <c r="M38" s="3118"/>
    </row>
    <row r="39" spans="1:13">
      <c r="A39" s="3136"/>
      <c r="B39" s="3136"/>
      <c r="C39" s="3137"/>
      <c r="D39" s="3131"/>
      <c r="E39" s="3131"/>
      <c r="F39" s="3131"/>
      <c r="G39" s="3118"/>
      <c r="H39" s="3131"/>
      <c r="I39" s="3131"/>
      <c r="J39" s="3118"/>
      <c r="K39" s="3131"/>
      <c r="L39" s="3131"/>
    </row>
  </sheetData>
  <mergeCells count="27">
    <mergeCell ref="A1:D1"/>
    <mergeCell ref="A2:D2"/>
    <mergeCell ref="A3:D3"/>
    <mergeCell ref="A5:A6"/>
    <mergeCell ref="B5:B6"/>
    <mergeCell ref="C5:C6"/>
    <mergeCell ref="D5:D6"/>
    <mergeCell ref="B30:F30"/>
    <mergeCell ref="E5:E6"/>
    <mergeCell ref="F5:F6"/>
    <mergeCell ref="G5:I5"/>
    <mergeCell ref="J5:L5"/>
    <mergeCell ref="A23:F23"/>
    <mergeCell ref="B24:F24"/>
    <mergeCell ref="B25:F25"/>
    <mergeCell ref="B26:F26"/>
    <mergeCell ref="B27:F27"/>
    <mergeCell ref="B28:F28"/>
    <mergeCell ref="B29:F29"/>
    <mergeCell ref="B37:F37"/>
    <mergeCell ref="A38:F38"/>
    <mergeCell ref="B31:F31"/>
    <mergeCell ref="B32:F32"/>
    <mergeCell ref="B33:F33"/>
    <mergeCell ref="B34:F34"/>
    <mergeCell ref="B35:F35"/>
    <mergeCell ref="B36:F36"/>
  </mergeCells>
  <conditionalFormatting sqref="C5">
    <cfRule type="duplicateValues" dxfId="121" priority="13"/>
  </conditionalFormatting>
  <conditionalFormatting sqref="C5">
    <cfRule type="duplicateValues" dxfId="120" priority="14"/>
  </conditionalFormatting>
  <conditionalFormatting sqref="C5">
    <cfRule type="duplicateValues" dxfId="119" priority="15"/>
  </conditionalFormatting>
  <conditionalFormatting sqref="C18">
    <cfRule type="duplicateValues" dxfId="118" priority="10"/>
  </conditionalFormatting>
  <conditionalFormatting sqref="C18">
    <cfRule type="duplicateValues" dxfId="117" priority="11"/>
    <cfRule type="duplicateValues" dxfId="116" priority="12"/>
  </conditionalFormatting>
  <conditionalFormatting sqref="C20:C21 C9:C13 C15 C17">
    <cfRule type="duplicateValues" dxfId="115" priority="16"/>
  </conditionalFormatting>
  <conditionalFormatting sqref="C20:C21 C9:C13 C15 C17">
    <cfRule type="duplicateValues" dxfId="114" priority="17"/>
    <cfRule type="duplicateValues" dxfId="113" priority="18"/>
  </conditionalFormatting>
  <conditionalFormatting sqref="C14">
    <cfRule type="duplicateValues" dxfId="112" priority="7"/>
  </conditionalFormatting>
  <conditionalFormatting sqref="C14">
    <cfRule type="duplicateValues" dxfId="111" priority="8"/>
    <cfRule type="duplicateValues" dxfId="110" priority="9"/>
  </conditionalFormatting>
  <conditionalFormatting sqref="C16">
    <cfRule type="duplicateValues" dxfId="109" priority="4"/>
  </conditionalFormatting>
  <conditionalFormatting sqref="C16">
    <cfRule type="duplicateValues" dxfId="108" priority="5"/>
    <cfRule type="duplicateValues" dxfId="107" priority="6"/>
  </conditionalFormatting>
  <conditionalFormatting sqref="C19">
    <cfRule type="duplicateValues" dxfId="106" priority="1"/>
  </conditionalFormatting>
  <conditionalFormatting sqref="C19">
    <cfRule type="duplicateValues" dxfId="105" priority="2"/>
    <cfRule type="duplicateValues" dxfId="104" priority="3"/>
  </conditionalFormatting>
  <pageMargins left="0.19685039370078741" right="0.11811023622047245" top="0.51181102362204722" bottom="0.35433070866141736" header="0.31496062992125984" footer="0.31496062992125984"/>
  <pageSetup scale="8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657"/>
  <sheetViews>
    <sheetView zoomScaleNormal="100" workbookViewId="0">
      <selection activeCell="P5" sqref="P5"/>
    </sheetView>
  </sheetViews>
  <sheetFormatPr defaultColWidth="10.85546875" defaultRowHeight="15"/>
  <cols>
    <col min="1" max="1" width="10.85546875" style="3140"/>
    <col min="2" max="2" width="9.85546875" style="3139" customWidth="1"/>
    <col min="3" max="3" width="37.42578125" style="3140" customWidth="1"/>
    <col min="4" max="4" width="9" style="3221" bestFit="1" customWidth="1"/>
    <col min="5" max="5" width="13.85546875" style="3140" customWidth="1"/>
    <col min="6" max="6" width="10" style="3140" bestFit="1" customWidth="1"/>
    <col min="7" max="7" width="10.5703125" style="3222" bestFit="1" customWidth="1"/>
    <col min="8" max="8" width="8.7109375" style="3221" bestFit="1" customWidth="1"/>
    <col min="9" max="9" width="13.85546875" style="3140" bestFit="1" customWidth="1"/>
    <col min="10" max="10" width="10" style="3228" bestFit="1" customWidth="1"/>
    <col min="11" max="11" width="11.5703125" style="3223" bestFit="1" customWidth="1"/>
    <col min="12" max="12" width="12.42578125" style="3140" bestFit="1" customWidth="1"/>
    <col min="13" max="16384" width="10.85546875" style="3140"/>
  </cols>
  <sheetData>
    <row r="1" spans="1:11">
      <c r="A1" s="2076"/>
      <c r="C1" s="2077" t="s">
        <v>10419</v>
      </c>
      <c r="D1" s="3732" t="s">
        <v>7689</v>
      </c>
      <c r="E1" s="3732"/>
      <c r="F1" s="3732"/>
      <c r="G1" s="3732"/>
      <c r="H1" s="3732"/>
      <c r="I1" s="2078"/>
      <c r="J1" s="3224"/>
      <c r="K1" s="2080"/>
    </row>
    <row r="2" spans="1:11">
      <c r="A2" s="2076"/>
      <c r="C2" s="2077" t="s">
        <v>10420</v>
      </c>
      <c r="D2" s="3141" t="s">
        <v>179</v>
      </c>
      <c r="E2" s="2081"/>
      <c r="F2" s="2079"/>
      <c r="G2" s="2082"/>
      <c r="H2" s="2083"/>
      <c r="I2" s="2081"/>
      <c r="J2" s="2079"/>
      <c r="K2" s="2080"/>
    </row>
    <row r="3" spans="1:11" ht="25.5" customHeight="1">
      <c r="A3" s="2076"/>
      <c r="C3" s="2077" t="s">
        <v>10421</v>
      </c>
      <c r="D3" s="3733" t="s">
        <v>10422</v>
      </c>
      <c r="E3" s="3733"/>
      <c r="F3" s="2079"/>
      <c r="G3" s="2082"/>
      <c r="H3" s="2083"/>
      <c r="I3" s="2081"/>
      <c r="J3" s="2079"/>
      <c r="K3" s="2080"/>
    </row>
    <row r="4" spans="1:11" ht="15.75" thickBot="1">
      <c r="A4" s="2084"/>
      <c r="B4" s="2084"/>
      <c r="C4" s="3142"/>
      <c r="D4" s="2085"/>
      <c r="E4" s="2086"/>
      <c r="F4" s="2087"/>
      <c r="G4" s="2088"/>
      <c r="H4" s="2085"/>
      <c r="I4" s="2086"/>
      <c r="J4" s="2087"/>
      <c r="K4" s="2089"/>
    </row>
    <row r="5" spans="1:11" ht="16.5" thickTop="1" thickBot="1">
      <c r="A5" s="3734" t="s">
        <v>10423</v>
      </c>
      <c r="B5" s="3736" t="s">
        <v>10424</v>
      </c>
      <c r="C5" s="3738" t="s">
        <v>10425</v>
      </c>
      <c r="D5" s="3740" t="s">
        <v>190</v>
      </c>
      <c r="E5" s="3741"/>
      <c r="F5" s="3741"/>
      <c r="G5" s="3742"/>
      <c r="H5" s="3740" t="s">
        <v>257</v>
      </c>
      <c r="I5" s="3741"/>
      <c r="J5" s="3741"/>
      <c r="K5" s="3742"/>
    </row>
    <row r="6" spans="1:11" ht="54" thickTop="1" thickBot="1">
      <c r="A6" s="3735"/>
      <c r="B6" s="3737"/>
      <c r="C6" s="3739"/>
      <c r="D6" s="2090" t="s">
        <v>9692</v>
      </c>
      <c r="E6" s="2091" t="s">
        <v>10426</v>
      </c>
      <c r="F6" s="2092" t="s">
        <v>10427</v>
      </c>
      <c r="G6" s="2093" t="s">
        <v>10428</v>
      </c>
      <c r="H6" s="2090" t="s">
        <v>9692</v>
      </c>
      <c r="I6" s="2091" t="s">
        <v>10426</v>
      </c>
      <c r="J6" s="2092" t="s">
        <v>10427</v>
      </c>
      <c r="K6" s="2094" t="s">
        <v>10429</v>
      </c>
    </row>
    <row r="7" spans="1:11" ht="24" customHeight="1" thickTop="1">
      <c r="A7" s="3723" t="s">
        <v>10430</v>
      </c>
      <c r="B7" s="3724"/>
      <c r="C7" s="3724"/>
      <c r="D7" s="3724"/>
      <c r="E7" s="3724"/>
      <c r="F7" s="3724"/>
      <c r="G7" s="3724"/>
      <c r="H7" s="3724"/>
      <c r="I7" s="3724"/>
      <c r="J7" s="3724"/>
      <c r="K7" s="3725"/>
    </row>
    <row r="8" spans="1:11">
      <c r="A8" s="3143" t="s">
        <v>10431</v>
      </c>
      <c r="B8" s="3143" t="s">
        <v>10432</v>
      </c>
      <c r="C8" s="3144" t="s">
        <v>10433</v>
      </c>
      <c r="D8" s="3145">
        <v>62</v>
      </c>
      <c r="E8" s="3146">
        <v>3546400</v>
      </c>
      <c r="F8" s="3147">
        <f>E8/D8</f>
        <v>57200</v>
      </c>
      <c r="G8" s="3148"/>
      <c r="H8" s="3145">
        <v>64</v>
      </c>
      <c r="I8" s="3146">
        <v>3660800</v>
      </c>
      <c r="J8" s="3147">
        <f>I8/H8</f>
        <v>57200</v>
      </c>
      <c r="K8" s="3149"/>
    </row>
    <row r="9" spans="1:11">
      <c r="A9" s="3150" t="s">
        <v>10434</v>
      </c>
      <c r="B9" s="3151" t="s">
        <v>10435</v>
      </c>
      <c r="C9" s="3152" t="s">
        <v>10436</v>
      </c>
      <c r="D9" s="3145">
        <v>16</v>
      </c>
      <c r="E9" s="3146">
        <v>1073600</v>
      </c>
      <c r="F9" s="3147">
        <f t="shared" ref="F9:F72" si="0">E9/D9</f>
        <v>67100</v>
      </c>
      <c r="G9" s="3153"/>
      <c r="H9" s="3145">
        <v>15</v>
      </c>
      <c r="I9" s="3146">
        <v>1006500</v>
      </c>
      <c r="J9" s="3147">
        <f t="shared" ref="J9:J72" si="1">I9/H9</f>
        <v>67100</v>
      </c>
      <c r="K9" s="3154"/>
    </row>
    <row r="10" spans="1:11">
      <c r="A10" s="3143" t="s">
        <v>10437</v>
      </c>
      <c r="B10" s="3143" t="s">
        <v>10438</v>
      </c>
      <c r="C10" s="3144" t="s">
        <v>10439</v>
      </c>
      <c r="D10" s="3145">
        <v>37</v>
      </c>
      <c r="E10" s="3146">
        <v>162800</v>
      </c>
      <c r="F10" s="3147">
        <f t="shared" si="0"/>
        <v>4400</v>
      </c>
      <c r="G10" s="3153"/>
      <c r="H10" s="3145">
        <v>37</v>
      </c>
      <c r="I10" s="3146">
        <v>162800</v>
      </c>
      <c r="J10" s="3147">
        <f t="shared" si="1"/>
        <v>4400</v>
      </c>
      <c r="K10" s="3154"/>
    </row>
    <row r="11" spans="1:11">
      <c r="A11" s="3155" t="s">
        <v>10440</v>
      </c>
      <c r="B11" s="3156" t="s">
        <v>10438</v>
      </c>
      <c r="C11" s="3061" t="s">
        <v>10441</v>
      </c>
      <c r="D11" s="3145">
        <v>7</v>
      </c>
      <c r="E11" s="3146">
        <v>30800</v>
      </c>
      <c r="F11" s="3147">
        <f t="shared" si="0"/>
        <v>4400</v>
      </c>
      <c r="G11" s="3153"/>
      <c r="H11" s="3145">
        <v>7</v>
      </c>
      <c r="I11" s="3146">
        <v>30800</v>
      </c>
      <c r="J11" s="3147">
        <f t="shared" si="1"/>
        <v>4400</v>
      </c>
      <c r="K11" s="3154"/>
    </row>
    <row r="12" spans="1:11">
      <c r="A12" s="3143" t="s">
        <v>10442</v>
      </c>
      <c r="B12" s="3143" t="s">
        <v>10438</v>
      </c>
      <c r="C12" s="3144" t="s">
        <v>10443</v>
      </c>
      <c r="D12" s="3145">
        <v>96</v>
      </c>
      <c r="E12" s="3146">
        <v>422400</v>
      </c>
      <c r="F12" s="3147">
        <f t="shared" si="0"/>
        <v>4400</v>
      </c>
      <c r="G12" s="3153"/>
      <c r="H12" s="3145">
        <v>96</v>
      </c>
      <c r="I12" s="3146">
        <v>422400</v>
      </c>
      <c r="J12" s="3147">
        <f t="shared" si="1"/>
        <v>4400</v>
      </c>
      <c r="K12" s="3154"/>
    </row>
    <row r="13" spans="1:11">
      <c r="A13" s="3143" t="s">
        <v>10444</v>
      </c>
      <c r="B13" s="3143" t="s">
        <v>10438</v>
      </c>
      <c r="C13" s="3144" t="s">
        <v>10445</v>
      </c>
      <c r="D13" s="3145">
        <v>95</v>
      </c>
      <c r="E13" s="3146">
        <v>418000</v>
      </c>
      <c r="F13" s="3147">
        <f t="shared" si="0"/>
        <v>4400</v>
      </c>
      <c r="G13" s="3153"/>
      <c r="H13" s="3145">
        <v>95</v>
      </c>
      <c r="I13" s="3146">
        <v>418000</v>
      </c>
      <c r="J13" s="3147">
        <f t="shared" si="1"/>
        <v>4400</v>
      </c>
      <c r="K13" s="3154"/>
    </row>
    <row r="14" spans="1:11">
      <c r="A14" s="3143" t="s">
        <v>10446</v>
      </c>
      <c r="B14" s="3143" t="s">
        <v>10447</v>
      </c>
      <c r="C14" s="3144" t="s">
        <v>10448</v>
      </c>
      <c r="D14" s="3145">
        <v>73</v>
      </c>
      <c r="E14" s="3146">
        <v>3452900</v>
      </c>
      <c r="F14" s="3147">
        <f t="shared" si="0"/>
        <v>47300</v>
      </c>
      <c r="G14" s="3153"/>
      <c r="H14" s="3145">
        <v>73</v>
      </c>
      <c r="I14" s="3146">
        <v>3452900</v>
      </c>
      <c r="J14" s="3147">
        <f t="shared" si="1"/>
        <v>47300</v>
      </c>
      <c r="K14" s="3154"/>
    </row>
    <row r="15" spans="1:11">
      <c r="A15" s="3155" t="s">
        <v>10449</v>
      </c>
      <c r="B15" s="3156" t="s">
        <v>10450</v>
      </c>
      <c r="C15" s="3061" t="s">
        <v>10451</v>
      </c>
      <c r="D15" s="3145">
        <v>7</v>
      </c>
      <c r="E15" s="3146">
        <v>646800</v>
      </c>
      <c r="F15" s="3147">
        <f t="shared" si="0"/>
        <v>92400</v>
      </c>
      <c r="G15" s="3153"/>
      <c r="H15" s="3145">
        <v>7</v>
      </c>
      <c r="I15" s="3146">
        <v>646800</v>
      </c>
      <c r="J15" s="3147">
        <f t="shared" si="1"/>
        <v>92400</v>
      </c>
      <c r="K15" s="3154"/>
    </row>
    <row r="16" spans="1:11">
      <c r="A16" s="3155" t="s">
        <v>10452</v>
      </c>
      <c r="B16" s="3156" t="s">
        <v>10453</v>
      </c>
      <c r="C16" s="3061" t="s">
        <v>10454</v>
      </c>
      <c r="D16" s="3145">
        <v>4</v>
      </c>
      <c r="E16" s="3146">
        <v>105600</v>
      </c>
      <c r="F16" s="3147">
        <f t="shared" si="0"/>
        <v>26400</v>
      </c>
      <c r="G16" s="3153"/>
      <c r="H16" s="3145">
        <v>5</v>
      </c>
      <c r="I16" s="3146">
        <v>132000</v>
      </c>
      <c r="J16" s="3147">
        <f t="shared" si="1"/>
        <v>26400</v>
      </c>
      <c r="K16" s="3154"/>
    </row>
    <row r="17" spans="1:11" ht="22.5">
      <c r="A17" s="3150" t="s">
        <v>10455</v>
      </c>
      <c r="B17" s="3151" t="s">
        <v>10456</v>
      </c>
      <c r="C17" s="3152" t="s">
        <v>10457</v>
      </c>
      <c r="D17" s="3145">
        <v>14</v>
      </c>
      <c r="E17" s="3146">
        <v>777700</v>
      </c>
      <c r="F17" s="3147">
        <f t="shared" si="0"/>
        <v>55550</v>
      </c>
      <c r="G17" s="3153"/>
      <c r="H17" s="3145">
        <v>16</v>
      </c>
      <c r="I17" s="3146">
        <v>888800</v>
      </c>
      <c r="J17" s="3147">
        <f t="shared" si="1"/>
        <v>55550</v>
      </c>
      <c r="K17" s="3154"/>
    </row>
    <row r="18" spans="1:11" ht="22.5">
      <c r="A18" s="3155" t="s">
        <v>10458</v>
      </c>
      <c r="B18" s="3156" t="s">
        <v>10459</v>
      </c>
      <c r="C18" s="3061" t="s">
        <v>10460</v>
      </c>
      <c r="D18" s="3145">
        <v>6</v>
      </c>
      <c r="E18" s="3146">
        <v>333300</v>
      </c>
      <c r="F18" s="3147">
        <f t="shared" si="0"/>
        <v>55550</v>
      </c>
      <c r="G18" s="3153"/>
      <c r="H18" s="3145">
        <v>8</v>
      </c>
      <c r="I18" s="3146">
        <v>444400</v>
      </c>
      <c r="J18" s="3147">
        <f t="shared" si="1"/>
        <v>55550</v>
      </c>
      <c r="K18" s="3154"/>
    </row>
    <row r="19" spans="1:11">
      <c r="A19" s="3150" t="s">
        <v>10461</v>
      </c>
      <c r="B19" s="3151" t="s">
        <v>10462</v>
      </c>
      <c r="C19" s="3152" t="s">
        <v>10463</v>
      </c>
      <c r="D19" s="3145">
        <v>20</v>
      </c>
      <c r="E19" s="3146">
        <v>286000</v>
      </c>
      <c r="F19" s="3147">
        <f t="shared" si="0"/>
        <v>14300</v>
      </c>
      <c r="G19" s="3153"/>
      <c r="H19" s="3145">
        <v>22</v>
      </c>
      <c r="I19" s="3146">
        <v>314600</v>
      </c>
      <c r="J19" s="3147">
        <f t="shared" si="1"/>
        <v>14300</v>
      </c>
      <c r="K19" s="3154"/>
    </row>
    <row r="20" spans="1:11">
      <c r="A20" s="3150" t="s">
        <v>10464</v>
      </c>
      <c r="B20" s="3151" t="s">
        <v>10465</v>
      </c>
      <c r="C20" s="3152" t="s">
        <v>10466</v>
      </c>
      <c r="D20" s="3145">
        <v>24</v>
      </c>
      <c r="E20" s="3146">
        <v>182160</v>
      </c>
      <c r="F20" s="3147">
        <f t="shared" si="0"/>
        <v>7590</v>
      </c>
      <c r="G20" s="3153"/>
      <c r="H20" s="3145">
        <v>24</v>
      </c>
      <c r="I20" s="3146">
        <v>182160</v>
      </c>
      <c r="J20" s="3147">
        <f t="shared" si="1"/>
        <v>7590</v>
      </c>
      <c r="K20" s="3154"/>
    </row>
    <row r="21" spans="1:11">
      <c r="A21" s="3143" t="s">
        <v>10467</v>
      </c>
      <c r="B21" s="3143" t="s">
        <v>10468</v>
      </c>
      <c r="C21" s="3144" t="s">
        <v>10469</v>
      </c>
      <c r="D21" s="3145">
        <v>32</v>
      </c>
      <c r="E21" s="3146">
        <v>2569600</v>
      </c>
      <c r="F21" s="3147">
        <f t="shared" si="0"/>
        <v>80300</v>
      </c>
      <c r="G21" s="3153"/>
      <c r="H21" s="3145">
        <v>34</v>
      </c>
      <c r="I21" s="3146">
        <v>2730200</v>
      </c>
      <c r="J21" s="3147">
        <f t="shared" si="1"/>
        <v>80300</v>
      </c>
      <c r="K21" s="3154"/>
    </row>
    <row r="22" spans="1:11">
      <c r="A22" s="3143" t="s">
        <v>10470</v>
      </c>
      <c r="B22" s="3143" t="s">
        <v>10471</v>
      </c>
      <c r="C22" s="3144" t="s">
        <v>10472</v>
      </c>
      <c r="D22" s="3145">
        <v>34</v>
      </c>
      <c r="E22" s="3146">
        <v>2431000</v>
      </c>
      <c r="F22" s="3147">
        <f t="shared" si="0"/>
        <v>71500</v>
      </c>
      <c r="G22" s="3153"/>
      <c r="H22" s="3145">
        <v>36</v>
      </c>
      <c r="I22" s="3146">
        <v>2574000</v>
      </c>
      <c r="J22" s="3147">
        <f t="shared" si="1"/>
        <v>71500</v>
      </c>
      <c r="K22" s="3154"/>
    </row>
    <row r="23" spans="1:11">
      <c r="A23" s="3155" t="s">
        <v>10473</v>
      </c>
      <c r="B23" s="3156" t="s">
        <v>10474</v>
      </c>
      <c r="C23" s="3061" t="s">
        <v>10475</v>
      </c>
      <c r="D23" s="3145">
        <v>4</v>
      </c>
      <c r="E23" s="3146">
        <v>17600</v>
      </c>
      <c r="F23" s="3147">
        <f t="shared" si="0"/>
        <v>4400</v>
      </c>
      <c r="G23" s="3153"/>
      <c r="H23" s="3145">
        <v>4</v>
      </c>
      <c r="I23" s="3146">
        <v>17600</v>
      </c>
      <c r="J23" s="3147">
        <f t="shared" si="1"/>
        <v>4400</v>
      </c>
      <c r="K23" s="3154"/>
    </row>
    <row r="24" spans="1:11" ht="22.5">
      <c r="A24" s="3155" t="s">
        <v>10476</v>
      </c>
      <c r="B24" s="3156" t="s">
        <v>10477</v>
      </c>
      <c r="C24" s="3061" t="s">
        <v>10478</v>
      </c>
      <c r="D24" s="3145">
        <v>5</v>
      </c>
      <c r="E24" s="3146">
        <v>308000</v>
      </c>
      <c r="F24" s="3147">
        <f t="shared" si="0"/>
        <v>61600</v>
      </c>
      <c r="G24" s="3153"/>
      <c r="H24" s="3145">
        <v>6</v>
      </c>
      <c r="I24" s="3146">
        <v>369600</v>
      </c>
      <c r="J24" s="3147">
        <f t="shared" si="1"/>
        <v>61600</v>
      </c>
      <c r="K24" s="3154"/>
    </row>
    <row r="25" spans="1:11" ht="22.5">
      <c r="A25" s="3155" t="s">
        <v>10479</v>
      </c>
      <c r="B25" s="3156" t="s">
        <v>10480</v>
      </c>
      <c r="C25" s="3061" t="s">
        <v>10481</v>
      </c>
      <c r="D25" s="3145">
        <v>4</v>
      </c>
      <c r="E25" s="3146">
        <v>26400</v>
      </c>
      <c r="F25" s="3147">
        <f t="shared" si="0"/>
        <v>6600</v>
      </c>
      <c r="G25" s="3153"/>
      <c r="H25" s="3145">
        <v>4</v>
      </c>
      <c r="I25" s="3146">
        <v>26400</v>
      </c>
      <c r="J25" s="3147">
        <f t="shared" si="1"/>
        <v>6600</v>
      </c>
      <c r="K25" s="3154"/>
    </row>
    <row r="26" spans="1:11" ht="22.5">
      <c r="A26" s="3155" t="s">
        <v>10482</v>
      </c>
      <c r="B26" s="3156" t="s">
        <v>10483</v>
      </c>
      <c r="C26" s="3061" t="s">
        <v>10484</v>
      </c>
      <c r="D26" s="3145">
        <v>12</v>
      </c>
      <c r="E26" s="3146">
        <v>52800</v>
      </c>
      <c r="F26" s="3147">
        <f t="shared" si="0"/>
        <v>4400</v>
      </c>
      <c r="G26" s="3153"/>
      <c r="H26" s="3145">
        <v>12</v>
      </c>
      <c r="I26" s="3146">
        <v>52800</v>
      </c>
      <c r="J26" s="3147">
        <f t="shared" si="1"/>
        <v>4400</v>
      </c>
      <c r="K26" s="3154"/>
    </row>
    <row r="27" spans="1:11">
      <c r="A27" s="3150" t="s">
        <v>10485</v>
      </c>
      <c r="B27" s="3151" t="s">
        <v>10486</v>
      </c>
      <c r="C27" s="3152" t="s">
        <v>10487</v>
      </c>
      <c r="D27" s="3145">
        <v>40</v>
      </c>
      <c r="E27" s="3146">
        <v>176000</v>
      </c>
      <c r="F27" s="3147">
        <f t="shared" si="0"/>
        <v>4400</v>
      </c>
      <c r="G27" s="3153"/>
      <c r="H27" s="3145">
        <v>40</v>
      </c>
      <c r="I27" s="3146">
        <v>176000</v>
      </c>
      <c r="J27" s="3147">
        <f t="shared" si="1"/>
        <v>4400</v>
      </c>
      <c r="K27" s="3154"/>
    </row>
    <row r="28" spans="1:11">
      <c r="A28" s="3155" t="s">
        <v>10488</v>
      </c>
      <c r="B28" s="3156" t="s">
        <v>10489</v>
      </c>
      <c r="C28" s="3061" t="s">
        <v>10490</v>
      </c>
      <c r="D28" s="3145">
        <v>19</v>
      </c>
      <c r="E28" s="3146">
        <v>25080</v>
      </c>
      <c r="F28" s="3147">
        <f t="shared" si="0"/>
        <v>1320</v>
      </c>
      <c r="G28" s="3153"/>
      <c r="H28" s="3145">
        <v>19</v>
      </c>
      <c r="I28" s="3146">
        <v>25080</v>
      </c>
      <c r="J28" s="3147">
        <f t="shared" si="1"/>
        <v>1320</v>
      </c>
      <c r="K28" s="3154"/>
    </row>
    <row r="29" spans="1:11">
      <c r="A29" s="3155" t="s">
        <v>10491</v>
      </c>
      <c r="B29" s="3156" t="s">
        <v>10492</v>
      </c>
      <c r="C29" s="3061" t="s">
        <v>10493</v>
      </c>
      <c r="D29" s="3145">
        <v>7</v>
      </c>
      <c r="E29" s="3146">
        <v>500500</v>
      </c>
      <c r="F29" s="3147">
        <f t="shared" si="0"/>
        <v>71500</v>
      </c>
      <c r="G29" s="3153"/>
      <c r="H29" s="3145">
        <v>8</v>
      </c>
      <c r="I29" s="3146">
        <v>572000</v>
      </c>
      <c r="J29" s="3147">
        <f t="shared" si="1"/>
        <v>71500</v>
      </c>
      <c r="K29" s="3154"/>
    </row>
    <row r="30" spans="1:11">
      <c r="A30" s="3143" t="s">
        <v>10494</v>
      </c>
      <c r="B30" s="3143" t="s">
        <v>10495</v>
      </c>
      <c r="C30" s="3144" t="s">
        <v>10496</v>
      </c>
      <c r="D30" s="3145">
        <v>14</v>
      </c>
      <c r="E30" s="3146">
        <v>61600</v>
      </c>
      <c r="F30" s="3147">
        <f t="shared" si="0"/>
        <v>4400</v>
      </c>
      <c r="G30" s="3153"/>
      <c r="H30" s="3145">
        <v>14</v>
      </c>
      <c r="I30" s="3146">
        <v>61600</v>
      </c>
      <c r="J30" s="3147">
        <f t="shared" si="1"/>
        <v>4400</v>
      </c>
      <c r="K30" s="3154"/>
    </row>
    <row r="31" spans="1:11">
      <c r="A31" s="3155" t="s">
        <v>10497</v>
      </c>
      <c r="B31" s="3156" t="s">
        <v>10495</v>
      </c>
      <c r="C31" s="3061" t="s">
        <v>10498</v>
      </c>
      <c r="D31" s="3145">
        <v>17</v>
      </c>
      <c r="E31" s="3146">
        <v>74800</v>
      </c>
      <c r="F31" s="3147">
        <f t="shared" si="0"/>
        <v>4400</v>
      </c>
      <c r="G31" s="3153"/>
      <c r="H31" s="3145">
        <v>17</v>
      </c>
      <c r="I31" s="3146">
        <v>74800</v>
      </c>
      <c r="J31" s="3147">
        <f t="shared" si="1"/>
        <v>4400</v>
      </c>
      <c r="K31" s="3154"/>
    </row>
    <row r="32" spans="1:11">
      <c r="A32" s="3157" t="s">
        <v>10499</v>
      </c>
      <c r="B32" s="3157" t="s">
        <v>10495</v>
      </c>
      <c r="C32" s="3158" t="s">
        <v>10500</v>
      </c>
      <c r="D32" s="3145">
        <v>10</v>
      </c>
      <c r="E32" s="3146">
        <v>44000</v>
      </c>
      <c r="F32" s="3147">
        <f t="shared" si="0"/>
        <v>4400</v>
      </c>
      <c r="G32" s="3153"/>
      <c r="H32" s="3145">
        <v>10</v>
      </c>
      <c r="I32" s="3146">
        <v>44000</v>
      </c>
      <c r="J32" s="3147">
        <f t="shared" si="1"/>
        <v>4400</v>
      </c>
      <c r="K32" s="3154"/>
    </row>
    <row r="33" spans="1:11">
      <c r="A33" s="3155" t="s">
        <v>10501</v>
      </c>
      <c r="B33" s="3156" t="s">
        <v>10502</v>
      </c>
      <c r="C33" s="3061" t="s">
        <v>10503</v>
      </c>
      <c r="D33" s="3145">
        <v>2</v>
      </c>
      <c r="E33" s="3146">
        <v>151800</v>
      </c>
      <c r="F33" s="3147">
        <f t="shared" si="0"/>
        <v>75900</v>
      </c>
      <c r="G33" s="3153"/>
      <c r="H33" s="3145">
        <v>2</v>
      </c>
      <c r="I33" s="3146">
        <v>151800</v>
      </c>
      <c r="J33" s="3147">
        <f t="shared" si="1"/>
        <v>75900</v>
      </c>
      <c r="K33" s="3154"/>
    </row>
    <row r="34" spans="1:11">
      <c r="A34" s="3155" t="s">
        <v>10504</v>
      </c>
      <c r="B34" s="3156" t="s">
        <v>10505</v>
      </c>
      <c r="C34" s="3061" t="s">
        <v>10506</v>
      </c>
      <c r="D34" s="3145">
        <v>7</v>
      </c>
      <c r="E34" s="3146">
        <v>431200</v>
      </c>
      <c r="F34" s="3147">
        <f t="shared" si="0"/>
        <v>61600</v>
      </c>
      <c r="G34" s="3153"/>
      <c r="H34" s="3145">
        <v>8</v>
      </c>
      <c r="I34" s="3146">
        <v>492800</v>
      </c>
      <c r="J34" s="3147">
        <f t="shared" si="1"/>
        <v>61600</v>
      </c>
      <c r="K34" s="3154"/>
    </row>
    <row r="35" spans="1:11" ht="23.25">
      <c r="A35" s="3143" t="s">
        <v>10507</v>
      </c>
      <c r="B35" s="3143" t="s">
        <v>10508</v>
      </c>
      <c r="C35" s="3144" t="s">
        <v>10509</v>
      </c>
      <c r="D35" s="3145">
        <v>47</v>
      </c>
      <c r="E35" s="3146">
        <v>206800</v>
      </c>
      <c r="F35" s="3147">
        <f t="shared" si="0"/>
        <v>4400</v>
      </c>
      <c r="G35" s="3153"/>
      <c r="H35" s="3145">
        <v>47</v>
      </c>
      <c r="I35" s="3146">
        <v>206800</v>
      </c>
      <c r="J35" s="3147">
        <f t="shared" si="1"/>
        <v>4400</v>
      </c>
      <c r="K35" s="3154"/>
    </row>
    <row r="36" spans="1:11">
      <c r="A36" s="3155" t="s">
        <v>10510</v>
      </c>
      <c r="B36" s="3156" t="s">
        <v>10511</v>
      </c>
      <c r="C36" s="3061" t="s">
        <v>10512</v>
      </c>
      <c r="D36" s="3145">
        <v>19</v>
      </c>
      <c r="E36" s="3146">
        <v>41800</v>
      </c>
      <c r="F36" s="3147">
        <f t="shared" si="0"/>
        <v>2200</v>
      </c>
      <c r="G36" s="3153"/>
      <c r="H36" s="3145">
        <v>19</v>
      </c>
      <c r="I36" s="3146">
        <v>41800</v>
      </c>
      <c r="J36" s="3147">
        <f t="shared" si="1"/>
        <v>2200</v>
      </c>
      <c r="K36" s="3154"/>
    </row>
    <row r="37" spans="1:11">
      <c r="A37" s="3150" t="s">
        <v>10513</v>
      </c>
      <c r="B37" s="3151" t="s">
        <v>10514</v>
      </c>
      <c r="C37" s="3152" t="s">
        <v>10515</v>
      </c>
      <c r="D37" s="3145">
        <v>16</v>
      </c>
      <c r="E37" s="3146">
        <v>264000</v>
      </c>
      <c r="F37" s="3147">
        <f t="shared" si="0"/>
        <v>16500</v>
      </c>
      <c r="G37" s="3153"/>
      <c r="H37" s="3145">
        <v>16</v>
      </c>
      <c r="I37" s="3146">
        <v>264000</v>
      </c>
      <c r="J37" s="3147">
        <f t="shared" si="1"/>
        <v>16500</v>
      </c>
      <c r="K37" s="3154"/>
    </row>
    <row r="38" spans="1:11" ht="23.25">
      <c r="A38" s="3143" t="s">
        <v>10516</v>
      </c>
      <c r="B38" s="3143" t="s">
        <v>10517</v>
      </c>
      <c r="C38" s="3144" t="s">
        <v>10518</v>
      </c>
      <c r="D38" s="3145">
        <v>256</v>
      </c>
      <c r="E38" s="3146">
        <v>88423.361502347412</v>
      </c>
      <c r="F38" s="3147">
        <f t="shared" si="0"/>
        <v>345.40375586854458</v>
      </c>
      <c r="G38" s="3153"/>
      <c r="H38" s="3145">
        <v>256</v>
      </c>
      <c r="I38" s="3146">
        <v>88423.361502347412</v>
      </c>
      <c r="J38" s="3147">
        <f t="shared" si="1"/>
        <v>345.40375586854458</v>
      </c>
      <c r="K38" s="3154"/>
    </row>
    <row r="39" spans="1:11" ht="22.5">
      <c r="A39" s="3155" t="s">
        <v>10519</v>
      </c>
      <c r="B39" s="3156" t="s">
        <v>10520</v>
      </c>
      <c r="C39" s="3061" t="s">
        <v>10521</v>
      </c>
      <c r="D39" s="3145">
        <v>2</v>
      </c>
      <c r="E39" s="3146">
        <v>173800</v>
      </c>
      <c r="F39" s="3147">
        <f t="shared" si="0"/>
        <v>86900</v>
      </c>
      <c r="G39" s="3153"/>
      <c r="H39" s="3145">
        <v>4</v>
      </c>
      <c r="I39" s="3146">
        <v>347600</v>
      </c>
      <c r="J39" s="3147">
        <f t="shared" si="1"/>
        <v>86900</v>
      </c>
      <c r="K39" s="3154"/>
    </row>
    <row r="40" spans="1:11" ht="23.25">
      <c r="A40" s="3143" t="s">
        <v>10522</v>
      </c>
      <c r="B40" s="3143" t="s">
        <v>10523</v>
      </c>
      <c r="C40" s="3144" t="s">
        <v>10524</v>
      </c>
      <c r="D40" s="3145">
        <v>2</v>
      </c>
      <c r="E40" s="3146">
        <v>173800</v>
      </c>
      <c r="F40" s="3147">
        <f t="shared" si="0"/>
        <v>86900</v>
      </c>
      <c r="G40" s="3153"/>
      <c r="H40" s="3145">
        <v>2</v>
      </c>
      <c r="I40" s="3146">
        <v>173800</v>
      </c>
      <c r="J40" s="3147">
        <f t="shared" si="1"/>
        <v>86900</v>
      </c>
      <c r="K40" s="3154"/>
    </row>
    <row r="41" spans="1:11">
      <c r="A41" s="2095" t="s">
        <v>10525</v>
      </c>
      <c r="B41" s="2096" t="s">
        <v>10526</v>
      </c>
      <c r="C41" s="2097" t="s">
        <v>10527</v>
      </c>
      <c r="D41" s="3145">
        <v>1</v>
      </c>
      <c r="E41" s="3146">
        <v>207548</v>
      </c>
      <c r="F41" s="3147">
        <f t="shared" si="0"/>
        <v>207548</v>
      </c>
      <c r="G41" s="3153"/>
      <c r="H41" s="3145">
        <v>1</v>
      </c>
      <c r="I41" s="3146">
        <v>207548</v>
      </c>
      <c r="J41" s="3147">
        <f t="shared" si="1"/>
        <v>207548</v>
      </c>
      <c r="K41" s="3154"/>
    </row>
    <row r="42" spans="1:11">
      <c r="A42" s="2095" t="s">
        <v>10528</v>
      </c>
      <c r="B42" s="2096" t="s">
        <v>10529</v>
      </c>
      <c r="C42" s="2097" t="s">
        <v>10530</v>
      </c>
      <c r="D42" s="3145">
        <v>1</v>
      </c>
      <c r="E42" s="3146">
        <v>47300</v>
      </c>
      <c r="F42" s="3147">
        <f t="shared" si="0"/>
        <v>47300</v>
      </c>
      <c r="G42" s="3153"/>
      <c r="H42" s="3145">
        <v>1</v>
      </c>
      <c r="I42" s="3146">
        <v>47300</v>
      </c>
      <c r="J42" s="3147">
        <f t="shared" si="1"/>
        <v>47300</v>
      </c>
      <c r="K42" s="3154"/>
    </row>
    <row r="43" spans="1:11" ht="22.5">
      <c r="A43" s="2095" t="s">
        <v>10531</v>
      </c>
      <c r="B43" s="2096" t="s">
        <v>10532</v>
      </c>
      <c r="C43" s="2097" t="s">
        <v>10533</v>
      </c>
      <c r="D43" s="3145">
        <v>24</v>
      </c>
      <c r="E43" s="3146">
        <v>535128</v>
      </c>
      <c r="F43" s="3147">
        <f t="shared" si="0"/>
        <v>22297</v>
      </c>
      <c r="G43" s="3153"/>
      <c r="H43" s="3145">
        <v>24</v>
      </c>
      <c r="I43" s="3146">
        <v>535128</v>
      </c>
      <c r="J43" s="3147">
        <f t="shared" si="1"/>
        <v>22297</v>
      </c>
      <c r="K43" s="3154"/>
    </row>
    <row r="44" spans="1:11" ht="23.25">
      <c r="A44" s="3157" t="s">
        <v>10534</v>
      </c>
      <c r="B44" s="3157" t="s">
        <v>10535</v>
      </c>
      <c r="C44" s="3158" t="s">
        <v>10536</v>
      </c>
      <c r="D44" s="3145">
        <v>72</v>
      </c>
      <c r="E44" s="3146">
        <v>198000</v>
      </c>
      <c r="F44" s="3147">
        <f t="shared" si="0"/>
        <v>2750</v>
      </c>
      <c r="G44" s="3153"/>
      <c r="H44" s="3145">
        <v>0</v>
      </c>
      <c r="I44" s="3146">
        <v>0</v>
      </c>
      <c r="J44" s="3147" t="e">
        <f t="shared" si="1"/>
        <v>#DIV/0!</v>
      </c>
      <c r="K44" s="3154"/>
    </row>
    <row r="45" spans="1:11" ht="23.25">
      <c r="A45" s="3143" t="s">
        <v>10537</v>
      </c>
      <c r="B45" s="3143" t="s">
        <v>10538</v>
      </c>
      <c r="C45" s="3144" t="s">
        <v>10539</v>
      </c>
      <c r="D45" s="3145">
        <v>22</v>
      </c>
      <c r="E45" s="3146">
        <v>126377.77777777778</v>
      </c>
      <c r="F45" s="3147">
        <f t="shared" si="0"/>
        <v>5744.4444444444443</v>
      </c>
      <c r="G45" s="3153"/>
      <c r="H45" s="3145">
        <v>0</v>
      </c>
      <c r="I45" s="3146">
        <v>0</v>
      </c>
      <c r="J45" s="3147" t="e">
        <f t="shared" si="1"/>
        <v>#DIV/0!</v>
      </c>
      <c r="K45" s="3154"/>
    </row>
    <row r="46" spans="1:11">
      <c r="A46" s="3143" t="s">
        <v>10540</v>
      </c>
      <c r="B46" s="3143" t="s">
        <v>10435</v>
      </c>
      <c r="C46" s="3144" t="s">
        <v>10541</v>
      </c>
      <c r="D46" s="3145">
        <v>8</v>
      </c>
      <c r="E46" s="3146">
        <v>536800</v>
      </c>
      <c r="F46" s="3147">
        <f t="shared" si="0"/>
        <v>67100</v>
      </c>
      <c r="G46" s="3153"/>
      <c r="H46" s="3145">
        <v>9</v>
      </c>
      <c r="I46" s="3146">
        <v>603900</v>
      </c>
      <c r="J46" s="3147">
        <f t="shared" si="1"/>
        <v>67100</v>
      </c>
      <c r="K46" s="3154"/>
    </row>
    <row r="47" spans="1:11">
      <c r="A47" s="3143" t="s">
        <v>10542</v>
      </c>
      <c r="B47" s="3143" t="s">
        <v>10438</v>
      </c>
      <c r="C47" s="3144" t="s">
        <v>10543</v>
      </c>
      <c r="D47" s="3145">
        <v>35</v>
      </c>
      <c r="E47" s="3146">
        <v>154000</v>
      </c>
      <c r="F47" s="3147">
        <f t="shared" si="0"/>
        <v>4400</v>
      </c>
      <c r="G47" s="3153"/>
      <c r="H47" s="3145">
        <v>35</v>
      </c>
      <c r="I47" s="3146">
        <v>154000</v>
      </c>
      <c r="J47" s="3147">
        <f t="shared" si="1"/>
        <v>4400</v>
      </c>
      <c r="K47" s="3154"/>
    </row>
    <row r="48" spans="1:11">
      <c r="A48" s="3157" t="s">
        <v>10544</v>
      </c>
      <c r="B48" s="3157" t="s">
        <v>10447</v>
      </c>
      <c r="C48" s="3158" t="s">
        <v>10545</v>
      </c>
      <c r="D48" s="3145">
        <v>12</v>
      </c>
      <c r="E48" s="3146">
        <v>567600</v>
      </c>
      <c r="F48" s="3147">
        <f t="shared" si="0"/>
        <v>47300</v>
      </c>
      <c r="G48" s="3153"/>
      <c r="H48" s="3145">
        <v>13</v>
      </c>
      <c r="I48" s="3146">
        <v>614900</v>
      </c>
      <c r="J48" s="3147">
        <f t="shared" si="1"/>
        <v>47300</v>
      </c>
      <c r="K48" s="3154"/>
    </row>
    <row r="49" spans="1:11">
      <c r="A49" s="3157" t="s">
        <v>10546</v>
      </c>
      <c r="B49" s="3157" t="s">
        <v>10547</v>
      </c>
      <c r="C49" s="3158" t="s">
        <v>10548</v>
      </c>
      <c r="D49" s="3145">
        <v>1</v>
      </c>
      <c r="E49" s="3146">
        <v>5500</v>
      </c>
      <c r="F49" s="3147">
        <f t="shared" si="0"/>
        <v>5500</v>
      </c>
      <c r="G49" s="3153"/>
      <c r="H49" s="3145">
        <v>1</v>
      </c>
      <c r="I49" s="3146">
        <v>5500</v>
      </c>
      <c r="J49" s="3147">
        <f t="shared" si="1"/>
        <v>5500</v>
      </c>
      <c r="K49" s="3154"/>
    </row>
    <row r="50" spans="1:11">
      <c r="A50" s="3143" t="s">
        <v>10549</v>
      </c>
      <c r="B50" s="3143" t="s">
        <v>10492</v>
      </c>
      <c r="C50" s="3144" t="s">
        <v>10550</v>
      </c>
      <c r="D50" s="3145">
        <v>5</v>
      </c>
      <c r="E50" s="3146">
        <v>357500</v>
      </c>
      <c r="F50" s="3147">
        <f t="shared" si="0"/>
        <v>71500</v>
      </c>
      <c r="G50" s="3153"/>
      <c r="H50" s="3145">
        <v>5</v>
      </c>
      <c r="I50" s="3146">
        <v>357500</v>
      </c>
      <c r="J50" s="3147">
        <f t="shared" si="1"/>
        <v>71500</v>
      </c>
      <c r="K50" s="3154"/>
    </row>
    <row r="51" spans="1:11">
      <c r="A51" s="3157" t="s">
        <v>10551</v>
      </c>
      <c r="B51" s="3157" t="s">
        <v>10486</v>
      </c>
      <c r="C51" s="3158" t="s">
        <v>10552</v>
      </c>
      <c r="D51" s="3145">
        <v>7</v>
      </c>
      <c r="E51" s="3146">
        <v>30800</v>
      </c>
      <c r="F51" s="3147">
        <f t="shared" si="0"/>
        <v>4400</v>
      </c>
      <c r="G51" s="3153"/>
      <c r="H51" s="3145">
        <v>7</v>
      </c>
      <c r="I51" s="3146">
        <v>30800</v>
      </c>
      <c r="J51" s="3147">
        <f t="shared" si="1"/>
        <v>4400</v>
      </c>
      <c r="K51" s="3154"/>
    </row>
    <row r="52" spans="1:11">
      <c r="A52" s="3157" t="s">
        <v>10553</v>
      </c>
      <c r="B52" s="3157" t="s">
        <v>10489</v>
      </c>
      <c r="C52" s="3158" t="s">
        <v>10554</v>
      </c>
      <c r="D52" s="3145">
        <v>14</v>
      </c>
      <c r="E52" s="3146">
        <v>18480</v>
      </c>
      <c r="F52" s="3147">
        <f t="shared" si="0"/>
        <v>1320</v>
      </c>
      <c r="G52" s="3153"/>
      <c r="H52" s="3145">
        <v>14</v>
      </c>
      <c r="I52" s="3146">
        <v>18480</v>
      </c>
      <c r="J52" s="3147">
        <f t="shared" si="1"/>
        <v>1320</v>
      </c>
      <c r="K52" s="3154"/>
    </row>
    <row r="53" spans="1:11">
      <c r="A53" s="3157" t="s">
        <v>10555</v>
      </c>
      <c r="B53" s="3157" t="s">
        <v>10556</v>
      </c>
      <c r="C53" s="3158" t="s">
        <v>10557</v>
      </c>
      <c r="D53" s="3145">
        <v>1</v>
      </c>
      <c r="E53" s="3146">
        <v>75900</v>
      </c>
      <c r="F53" s="3147">
        <f t="shared" si="0"/>
        <v>75900</v>
      </c>
      <c r="G53" s="3153"/>
      <c r="H53" s="3145">
        <v>1</v>
      </c>
      <c r="I53" s="3146">
        <v>75900</v>
      </c>
      <c r="J53" s="3147">
        <f t="shared" si="1"/>
        <v>75900</v>
      </c>
      <c r="K53" s="3154"/>
    </row>
    <row r="54" spans="1:11">
      <c r="A54" s="3157" t="s">
        <v>10558</v>
      </c>
      <c r="B54" s="3157" t="s">
        <v>10559</v>
      </c>
      <c r="C54" s="3158" t="s">
        <v>10560</v>
      </c>
      <c r="D54" s="3145">
        <v>23</v>
      </c>
      <c r="E54" s="3146">
        <v>30360</v>
      </c>
      <c r="F54" s="3147">
        <f t="shared" si="0"/>
        <v>1320</v>
      </c>
      <c r="G54" s="3153"/>
      <c r="H54" s="3145">
        <v>23</v>
      </c>
      <c r="I54" s="3146">
        <v>30360</v>
      </c>
      <c r="J54" s="3147">
        <f t="shared" si="1"/>
        <v>1320</v>
      </c>
      <c r="K54" s="3154"/>
    </row>
    <row r="55" spans="1:11">
      <c r="A55" s="3157" t="s">
        <v>10561</v>
      </c>
      <c r="B55" s="3157" t="s">
        <v>10502</v>
      </c>
      <c r="C55" s="3158" t="s">
        <v>10562</v>
      </c>
      <c r="D55" s="3145">
        <v>1</v>
      </c>
      <c r="E55" s="3146">
        <v>75900</v>
      </c>
      <c r="F55" s="3147">
        <f t="shared" si="0"/>
        <v>75900</v>
      </c>
      <c r="G55" s="3153"/>
      <c r="H55" s="3145">
        <v>1</v>
      </c>
      <c r="I55" s="3146">
        <v>75900</v>
      </c>
      <c r="J55" s="3147">
        <f t="shared" si="1"/>
        <v>75900</v>
      </c>
      <c r="K55" s="3154"/>
    </row>
    <row r="56" spans="1:11">
      <c r="A56" s="3143" t="s">
        <v>10563</v>
      </c>
      <c r="B56" s="3143" t="s">
        <v>10456</v>
      </c>
      <c r="C56" s="3144" t="s">
        <v>10564</v>
      </c>
      <c r="D56" s="3145">
        <v>2</v>
      </c>
      <c r="E56" s="3146">
        <v>111100</v>
      </c>
      <c r="F56" s="3147">
        <f t="shared" si="0"/>
        <v>55550</v>
      </c>
      <c r="G56" s="3153"/>
      <c r="H56" s="3145">
        <v>3</v>
      </c>
      <c r="I56" s="3146">
        <v>166650</v>
      </c>
      <c r="J56" s="3147">
        <f t="shared" si="1"/>
        <v>55550</v>
      </c>
      <c r="K56" s="3154"/>
    </row>
    <row r="57" spans="1:11">
      <c r="A57" s="3157" t="s">
        <v>10565</v>
      </c>
      <c r="B57" s="3157" t="s">
        <v>10462</v>
      </c>
      <c r="C57" s="3158" t="s">
        <v>10566</v>
      </c>
      <c r="D57" s="3145">
        <v>2</v>
      </c>
      <c r="E57" s="3146">
        <v>28600</v>
      </c>
      <c r="F57" s="3147">
        <f t="shared" si="0"/>
        <v>14300</v>
      </c>
      <c r="G57" s="3153"/>
      <c r="H57" s="3145">
        <v>2</v>
      </c>
      <c r="I57" s="3146">
        <v>28600</v>
      </c>
      <c r="J57" s="3147">
        <f t="shared" si="1"/>
        <v>14300</v>
      </c>
      <c r="K57" s="3154"/>
    </row>
    <row r="58" spans="1:11">
      <c r="A58" s="3157" t="s">
        <v>10567</v>
      </c>
      <c r="B58" s="3157" t="s">
        <v>10465</v>
      </c>
      <c r="C58" s="3158" t="s">
        <v>10568</v>
      </c>
      <c r="D58" s="3145">
        <v>2</v>
      </c>
      <c r="E58" s="3146">
        <v>15180</v>
      </c>
      <c r="F58" s="3147">
        <f t="shared" si="0"/>
        <v>7590</v>
      </c>
      <c r="G58" s="3153"/>
      <c r="H58" s="3145">
        <v>2</v>
      </c>
      <c r="I58" s="3146">
        <v>15180</v>
      </c>
      <c r="J58" s="3147">
        <f t="shared" si="1"/>
        <v>7590</v>
      </c>
      <c r="K58" s="3154"/>
    </row>
    <row r="59" spans="1:11">
      <c r="A59" s="3157" t="s">
        <v>10569</v>
      </c>
      <c r="B59" s="3157" t="s">
        <v>10514</v>
      </c>
      <c r="C59" s="3159" t="s">
        <v>10570</v>
      </c>
      <c r="D59" s="3145">
        <v>2</v>
      </c>
      <c r="E59" s="3146">
        <v>33000</v>
      </c>
      <c r="F59" s="3147">
        <f t="shared" si="0"/>
        <v>16500</v>
      </c>
      <c r="G59" s="3153"/>
      <c r="H59" s="3145">
        <v>2</v>
      </c>
      <c r="I59" s="3146">
        <v>33000</v>
      </c>
      <c r="J59" s="3147">
        <f t="shared" si="1"/>
        <v>16500</v>
      </c>
      <c r="K59" s="3154"/>
    </row>
    <row r="60" spans="1:11">
      <c r="A60" s="3155" t="s">
        <v>10571</v>
      </c>
      <c r="B60" s="3156" t="s">
        <v>10526</v>
      </c>
      <c r="C60" s="3061" t="s">
        <v>10572</v>
      </c>
      <c r="D60" s="3145">
        <v>1</v>
      </c>
      <c r="E60" s="3146">
        <v>207548</v>
      </c>
      <c r="F60" s="3147">
        <f t="shared" si="0"/>
        <v>207548</v>
      </c>
      <c r="G60" s="3153"/>
      <c r="H60" s="3145">
        <v>1</v>
      </c>
      <c r="I60" s="3146">
        <v>207548</v>
      </c>
      <c r="J60" s="3147">
        <f t="shared" si="1"/>
        <v>207548</v>
      </c>
      <c r="K60" s="3154"/>
    </row>
    <row r="61" spans="1:11">
      <c r="A61" s="3143" t="s">
        <v>10573</v>
      </c>
      <c r="B61" s="3143" t="s">
        <v>10574</v>
      </c>
      <c r="C61" s="3144" t="s">
        <v>10575</v>
      </c>
      <c r="D61" s="3145">
        <v>6</v>
      </c>
      <c r="E61" s="3146">
        <v>133782</v>
      </c>
      <c r="F61" s="3147">
        <f t="shared" si="0"/>
        <v>22297</v>
      </c>
      <c r="G61" s="3153"/>
      <c r="H61" s="3145">
        <v>6</v>
      </c>
      <c r="I61" s="3146">
        <v>133782</v>
      </c>
      <c r="J61" s="3147">
        <f t="shared" si="1"/>
        <v>22297</v>
      </c>
      <c r="K61" s="3154"/>
    </row>
    <row r="62" spans="1:11">
      <c r="A62" s="3157" t="s">
        <v>10576</v>
      </c>
      <c r="B62" s="3157" t="s">
        <v>10520</v>
      </c>
      <c r="C62" s="3158" t="s">
        <v>10577</v>
      </c>
      <c r="D62" s="3145">
        <v>2</v>
      </c>
      <c r="E62" s="3146">
        <v>173800</v>
      </c>
      <c r="F62" s="3147">
        <f t="shared" si="0"/>
        <v>86900</v>
      </c>
      <c r="G62" s="3153"/>
      <c r="H62" s="3145">
        <v>2</v>
      </c>
      <c r="I62" s="3146">
        <v>173800</v>
      </c>
      <c r="J62" s="3147">
        <f t="shared" si="1"/>
        <v>86900</v>
      </c>
      <c r="K62" s="3154"/>
    </row>
    <row r="63" spans="1:11">
      <c r="A63" s="3157" t="s">
        <v>10578</v>
      </c>
      <c r="B63" s="3157" t="s">
        <v>10579</v>
      </c>
      <c r="C63" s="3158" t="s">
        <v>10580</v>
      </c>
      <c r="D63" s="3145">
        <v>5</v>
      </c>
      <c r="E63" s="3146">
        <v>77313.75</v>
      </c>
      <c r="F63" s="3147">
        <f t="shared" si="0"/>
        <v>15462.75</v>
      </c>
      <c r="G63" s="3153"/>
      <c r="H63" s="3145">
        <v>5</v>
      </c>
      <c r="I63" s="3146">
        <v>77313.75</v>
      </c>
      <c r="J63" s="3147">
        <f t="shared" si="1"/>
        <v>15462.75</v>
      </c>
      <c r="K63" s="3154"/>
    </row>
    <row r="64" spans="1:11" ht="23.25">
      <c r="A64" s="3157" t="s">
        <v>10581</v>
      </c>
      <c r="B64" s="3157" t="s">
        <v>10582</v>
      </c>
      <c r="C64" s="3158" t="s">
        <v>10583</v>
      </c>
      <c r="D64" s="3145">
        <v>17</v>
      </c>
      <c r="E64" s="3146">
        <v>1047200</v>
      </c>
      <c r="F64" s="3147">
        <f t="shared" si="0"/>
        <v>61600</v>
      </c>
      <c r="G64" s="3153"/>
      <c r="H64" s="3145">
        <v>18</v>
      </c>
      <c r="I64" s="3146">
        <v>1108800</v>
      </c>
      <c r="J64" s="3147">
        <f t="shared" si="1"/>
        <v>61600</v>
      </c>
      <c r="K64" s="3154"/>
    </row>
    <row r="65" spans="1:11">
      <c r="A65" s="3143" t="s">
        <v>10584</v>
      </c>
      <c r="B65" s="3143" t="s">
        <v>10585</v>
      </c>
      <c r="C65" s="3144" t="s">
        <v>10586</v>
      </c>
      <c r="D65" s="3145">
        <v>4</v>
      </c>
      <c r="E65" s="3146">
        <v>556800</v>
      </c>
      <c r="F65" s="3147">
        <f t="shared" si="0"/>
        <v>139200</v>
      </c>
      <c r="G65" s="3153"/>
      <c r="H65" s="3145">
        <v>5</v>
      </c>
      <c r="I65" s="3146">
        <v>696000</v>
      </c>
      <c r="J65" s="3147">
        <f t="shared" si="1"/>
        <v>139200</v>
      </c>
      <c r="K65" s="3154"/>
    </row>
    <row r="66" spans="1:11" ht="22.5">
      <c r="A66" s="3150" t="s">
        <v>10587</v>
      </c>
      <c r="B66" s="3151" t="s">
        <v>10588</v>
      </c>
      <c r="C66" s="3152" t="s">
        <v>10589</v>
      </c>
      <c r="D66" s="3145">
        <v>11</v>
      </c>
      <c r="E66" s="3146">
        <v>38940</v>
      </c>
      <c r="F66" s="3147">
        <f t="shared" si="0"/>
        <v>3540</v>
      </c>
      <c r="G66" s="3153"/>
      <c r="H66" s="3145">
        <v>0</v>
      </c>
      <c r="I66" s="3146">
        <v>0</v>
      </c>
      <c r="J66" s="3147" t="e">
        <f t="shared" si="1"/>
        <v>#DIV/0!</v>
      </c>
      <c r="K66" s="3154"/>
    </row>
    <row r="67" spans="1:11" ht="22.5">
      <c r="A67" s="2098" t="s">
        <v>10590</v>
      </c>
      <c r="B67" s="2099" t="s">
        <v>10591</v>
      </c>
      <c r="C67" s="2100" t="s">
        <v>10592</v>
      </c>
      <c r="D67" s="3145">
        <v>19</v>
      </c>
      <c r="E67" s="3146">
        <v>67716</v>
      </c>
      <c r="F67" s="3147">
        <f t="shared" si="0"/>
        <v>3564</v>
      </c>
      <c r="G67" s="3153"/>
      <c r="H67" s="3145">
        <v>19</v>
      </c>
      <c r="I67" s="3146">
        <v>67716</v>
      </c>
      <c r="J67" s="3147">
        <f t="shared" si="1"/>
        <v>3564</v>
      </c>
      <c r="K67" s="3154"/>
    </row>
    <row r="68" spans="1:11" ht="23.25">
      <c r="A68" s="3143" t="s">
        <v>10593</v>
      </c>
      <c r="B68" s="3143" t="s">
        <v>10594</v>
      </c>
      <c r="C68" s="3144" t="s">
        <v>10595</v>
      </c>
      <c r="D68" s="3145">
        <v>32</v>
      </c>
      <c r="E68" s="3146">
        <v>134400</v>
      </c>
      <c r="F68" s="3147">
        <f t="shared" si="0"/>
        <v>4200</v>
      </c>
      <c r="G68" s="3153"/>
      <c r="H68" s="3145">
        <v>0</v>
      </c>
      <c r="I68" s="3146">
        <v>0</v>
      </c>
      <c r="J68" s="3147" t="e">
        <f t="shared" si="1"/>
        <v>#DIV/0!</v>
      </c>
      <c r="K68" s="3154"/>
    </row>
    <row r="69" spans="1:11" ht="22.5">
      <c r="A69" s="3155" t="s">
        <v>10596</v>
      </c>
      <c r="B69" s="3156" t="s">
        <v>10597</v>
      </c>
      <c r="C69" s="3061" t="s">
        <v>10598</v>
      </c>
      <c r="D69" s="3145">
        <v>7</v>
      </c>
      <c r="E69" s="3146">
        <v>29400</v>
      </c>
      <c r="F69" s="3147">
        <f t="shared" si="0"/>
        <v>4200</v>
      </c>
      <c r="G69" s="3153"/>
      <c r="H69" s="3145">
        <v>0</v>
      </c>
      <c r="I69" s="3146">
        <v>0</v>
      </c>
      <c r="J69" s="3147" t="e">
        <f t="shared" si="1"/>
        <v>#DIV/0!</v>
      </c>
      <c r="K69" s="3154"/>
    </row>
    <row r="70" spans="1:11">
      <c r="A70" s="3157" t="s">
        <v>10599</v>
      </c>
      <c r="B70" s="3157" t="s">
        <v>10600</v>
      </c>
      <c r="C70" s="3158" t="s">
        <v>10601</v>
      </c>
      <c r="D70" s="3145">
        <v>20</v>
      </c>
      <c r="E70" s="3146">
        <v>330000</v>
      </c>
      <c r="F70" s="3147">
        <f t="shared" si="0"/>
        <v>16500</v>
      </c>
      <c r="G70" s="3153"/>
      <c r="H70" s="3145">
        <v>24</v>
      </c>
      <c r="I70" s="3146">
        <v>396000</v>
      </c>
      <c r="J70" s="3147">
        <f t="shared" si="1"/>
        <v>16500</v>
      </c>
      <c r="K70" s="3154"/>
    </row>
    <row r="71" spans="1:11" ht="22.5">
      <c r="A71" s="3155" t="s">
        <v>10602</v>
      </c>
      <c r="B71" s="3156" t="s">
        <v>10591</v>
      </c>
      <c r="C71" s="3061" t="s">
        <v>10603</v>
      </c>
      <c r="D71" s="3145">
        <v>23</v>
      </c>
      <c r="E71" s="3146">
        <v>138000</v>
      </c>
      <c r="F71" s="3147">
        <f t="shared" si="0"/>
        <v>6000</v>
      </c>
      <c r="G71" s="3153"/>
      <c r="H71" s="3145">
        <v>23</v>
      </c>
      <c r="I71" s="3146">
        <v>138000</v>
      </c>
      <c r="J71" s="3147">
        <f t="shared" si="1"/>
        <v>6000</v>
      </c>
      <c r="K71" s="3154"/>
    </row>
    <row r="72" spans="1:11" ht="22.5">
      <c r="A72" s="3155" t="s">
        <v>10604</v>
      </c>
      <c r="B72" s="3156" t="s">
        <v>10591</v>
      </c>
      <c r="C72" s="3061" t="s">
        <v>10605</v>
      </c>
      <c r="D72" s="3145">
        <v>24</v>
      </c>
      <c r="E72" s="3146">
        <v>144000</v>
      </c>
      <c r="F72" s="3147">
        <f t="shared" si="0"/>
        <v>6000</v>
      </c>
      <c r="G72" s="3153"/>
      <c r="H72" s="3145">
        <v>24</v>
      </c>
      <c r="I72" s="3146">
        <v>144000</v>
      </c>
      <c r="J72" s="3147">
        <f t="shared" si="1"/>
        <v>6000</v>
      </c>
      <c r="K72" s="3154"/>
    </row>
    <row r="73" spans="1:11" ht="22.5">
      <c r="A73" s="3155" t="s">
        <v>10606</v>
      </c>
      <c r="B73" s="3156" t="s">
        <v>10591</v>
      </c>
      <c r="C73" s="3061" t="s">
        <v>10607</v>
      </c>
      <c r="D73" s="3145">
        <v>25</v>
      </c>
      <c r="E73" s="3146">
        <v>150000</v>
      </c>
      <c r="F73" s="3147">
        <f t="shared" ref="F73:F136" si="2">E73/D73</f>
        <v>6000</v>
      </c>
      <c r="G73" s="3153"/>
      <c r="H73" s="3145">
        <v>25</v>
      </c>
      <c r="I73" s="3146">
        <v>150000</v>
      </c>
      <c r="J73" s="3147">
        <f t="shared" ref="J73:J136" si="3">I73/H73</f>
        <v>6000</v>
      </c>
      <c r="K73" s="3154"/>
    </row>
    <row r="74" spans="1:11">
      <c r="A74" s="3155" t="s">
        <v>10608</v>
      </c>
      <c r="B74" s="3156" t="s">
        <v>10609</v>
      </c>
      <c r="C74" s="3061" t="s">
        <v>10610</v>
      </c>
      <c r="D74" s="3145">
        <v>4</v>
      </c>
      <c r="E74" s="3146">
        <v>41800</v>
      </c>
      <c r="F74" s="3147">
        <f t="shared" si="2"/>
        <v>10450</v>
      </c>
      <c r="G74" s="3153"/>
      <c r="H74" s="3145">
        <v>4</v>
      </c>
      <c r="I74" s="3146">
        <v>41800</v>
      </c>
      <c r="J74" s="3147">
        <f t="shared" si="3"/>
        <v>10450</v>
      </c>
      <c r="K74" s="3154"/>
    </row>
    <row r="75" spans="1:11" ht="22.5">
      <c r="A75" s="3150" t="s">
        <v>10611</v>
      </c>
      <c r="B75" s="3151" t="s">
        <v>10612</v>
      </c>
      <c r="C75" s="3152" t="s">
        <v>10613</v>
      </c>
      <c r="D75" s="3145">
        <v>2</v>
      </c>
      <c r="E75" s="3146">
        <v>191400</v>
      </c>
      <c r="F75" s="3147">
        <f t="shared" si="2"/>
        <v>95700</v>
      </c>
      <c r="G75" s="3153"/>
      <c r="H75" s="3145">
        <v>4</v>
      </c>
      <c r="I75" s="3146">
        <v>382800</v>
      </c>
      <c r="J75" s="3147">
        <f t="shared" si="3"/>
        <v>95700</v>
      </c>
      <c r="K75" s="3154"/>
    </row>
    <row r="76" spans="1:11">
      <c r="A76" s="3143" t="s">
        <v>10614</v>
      </c>
      <c r="B76" s="3143" t="s">
        <v>10600</v>
      </c>
      <c r="C76" s="3144" t="s">
        <v>10615</v>
      </c>
      <c r="D76" s="3145">
        <v>53</v>
      </c>
      <c r="E76" s="3146">
        <v>52470</v>
      </c>
      <c r="F76" s="3147">
        <f t="shared" si="2"/>
        <v>990</v>
      </c>
      <c r="G76" s="3153"/>
      <c r="H76" s="3145">
        <v>53</v>
      </c>
      <c r="I76" s="3146">
        <v>52470</v>
      </c>
      <c r="J76" s="3147">
        <f t="shared" si="3"/>
        <v>990</v>
      </c>
      <c r="K76" s="3154"/>
    </row>
    <row r="77" spans="1:11" ht="23.25">
      <c r="A77" s="3143" t="s">
        <v>10616</v>
      </c>
      <c r="B77" s="3143" t="s">
        <v>10617</v>
      </c>
      <c r="C77" s="3144" t="s">
        <v>10618</v>
      </c>
      <c r="D77" s="3145">
        <v>70</v>
      </c>
      <c r="E77" s="3146">
        <v>161700</v>
      </c>
      <c r="F77" s="3147">
        <f t="shared" si="2"/>
        <v>2310</v>
      </c>
      <c r="G77" s="3153"/>
      <c r="H77" s="3145">
        <v>70</v>
      </c>
      <c r="I77" s="3146">
        <v>161700</v>
      </c>
      <c r="J77" s="3147">
        <f t="shared" si="3"/>
        <v>2310</v>
      </c>
      <c r="K77" s="3154"/>
    </row>
    <row r="78" spans="1:11" ht="23.25">
      <c r="A78" s="3143" t="s">
        <v>10619</v>
      </c>
      <c r="B78" s="3143" t="s">
        <v>10600</v>
      </c>
      <c r="C78" s="3144" t="s">
        <v>10620</v>
      </c>
      <c r="D78" s="3145">
        <v>498</v>
      </c>
      <c r="E78" s="3146">
        <v>438240</v>
      </c>
      <c r="F78" s="3147">
        <f t="shared" si="2"/>
        <v>880</v>
      </c>
      <c r="G78" s="3153"/>
      <c r="H78" s="3145">
        <v>498</v>
      </c>
      <c r="I78" s="3146">
        <v>438240</v>
      </c>
      <c r="J78" s="3147">
        <f t="shared" si="3"/>
        <v>880</v>
      </c>
      <c r="K78" s="3154"/>
    </row>
    <row r="79" spans="1:11">
      <c r="A79" s="3143" t="s">
        <v>10621</v>
      </c>
      <c r="B79" s="3143" t="s">
        <v>10622</v>
      </c>
      <c r="C79" s="3144" t="s">
        <v>10623</v>
      </c>
      <c r="D79" s="3145">
        <v>20</v>
      </c>
      <c r="E79" s="3146">
        <v>66000</v>
      </c>
      <c r="F79" s="3147">
        <f t="shared" si="2"/>
        <v>3300</v>
      </c>
      <c r="G79" s="3153"/>
      <c r="H79" s="3145">
        <v>20</v>
      </c>
      <c r="I79" s="3146">
        <v>66000</v>
      </c>
      <c r="J79" s="3147">
        <f t="shared" si="3"/>
        <v>3300</v>
      </c>
      <c r="K79" s="3154"/>
    </row>
    <row r="80" spans="1:11">
      <c r="A80" s="3143" t="s">
        <v>10624</v>
      </c>
      <c r="B80" s="3143" t="s">
        <v>10625</v>
      </c>
      <c r="C80" s="3144" t="s">
        <v>10626</v>
      </c>
      <c r="D80" s="3145">
        <v>1</v>
      </c>
      <c r="E80" s="3146">
        <v>4620</v>
      </c>
      <c r="F80" s="3147">
        <f t="shared" si="2"/>
        <v>4620</v>
      </c>
      <c r="G80" s="3153"/>
      <c r="H80" s="3145">
        <v>1</v>
      </c>
      <c r="I80" s="3146">
        <v>4620</v>
      </c>
      <c r="J80" s="3147">
        <f t="shared" si="3"/>
        <v>4620</v>
      </c>
      <c r="K80" s="3154"/>
    </row>
    <row r="81" spans="1:11">
      <c r="A81" s="3143" t="s">
        <v>10627</v>
      </c>
      <c r="B81" s="3143" t="s">
        <v>10628</v>
      </c>
      <c r="C81" s="3144" t="s">
        <v>10629</v>
      </c>
      <c r="D81" s="3145">
        <v>12</v>
      </c>
      <c r="E81" s="3146">
        <v>547404</v>
      </c>
      <c r="F81" s="3147">
        <f t="shared" si="2"/>
        <v>45617</v>
      </c>
      <c r="G81" s="3153"/>
      <c r="H81" s="3145">
        <v>13</v>
      </c>
      <c r="I81" s="3146">
        <v>593021</v>
      </c>
      <c r="J81" s="3147">
        <f t="shared" si="3"/>
        <v>45617</v>
      </c>
      <c r="K81" s="3154"/>
    </row>
    <row r="82" spans="1:11">
      <c r="A82" s="3155" t="s">
        <v>10630</v>
      </c>
      <c r="B82" s="3156" t="s">
        <v>10631</v>
      </c>
      <c r="C82" s="3061" t="s">
        <v>10632</v>
      </c>
      <c r="D82" s="3145">
        <v>1</v>
      </c>
      <c r="E82" s="3146">
        <v>3740</v>
      </c>
      <c r="F82" s="3147">
        <f t="shared" si="2"/>
        <v>3740</v>
      </c>
      <c r="G82" s="3153"/>
      <c r="H82" s="3145">
        <v>1</v>
      </c>
      <c r="I82" s="3146">
        <v>3740</v>
      </c>
      <c r="J82" s="3147">
        <f t="shared" si="3"/>
        <v>3740</v>
      </c>
      <c r="K82" s="3154"/>
    </row>
    <row r="83" spans="1:11">
      <c r="A83" s="3143" t="s">
        <v>10633</v>
      </c>
      <c r="B83" s="3143" t="s">
        <v>10634</v>
      </c>
      <c r="C83" s="3144" t="s">
        <v>10635</v>
      </c>
      <c r="D83" s="3145">
        <v>1</v>
      </c>
      <c r="E83" s="3146">
        <v>6820</v>
      </c>
      <c r="F83" s="3147">
        <f t="shared" si="2"/>
        <v>6820</v>
      </c>
      <c r="G83" s="3153"/>
      <c r="H83" s="3145">
        <v>1</v>
      </c>
      <c r="I83" s="3146">
        <v>6820</v>
      </c>
      <c r="J83" s="3147">
        <f t="shared" si="3"/>
        <v>6820</v>
      </c>
      <c r="K83" s="3154"/>
    </row>
    <row r="84" spans="1:11" ht="23.25">
      <c r="A84" s="3143" t="s">
        <v>10636</v>
      </c>
      <c r="B84" s="3143" t="s">
        <v>10637</v>
      </c>
      <c r="C84" s="3144" t="s">
        <v>10638</v>
      </c>
      <c r="D84" s="3145">
        <v>2</v>
      </c>
      <c r="E84" s="3146">
        <v>12760</v>
      </c>
      <c r="F84" s="3147">
        <f t="shared" si="2"/>
        <v>6380</v>
      </c>
      <c r="G84" s="3153"/>
      <c r="H84" s="3145">
        <v>2</v>
      </c>
      <c r="I84" s="3146">
        <v>12760</v>
      </c>
      <c r="J84" s="3147">
        <f t="shared" si="3"/>
        <v>6380</v>
      </c>
      <c r="K84" s="3154"/>
    </row>
    <row r="85" spans="1:11">
      <c r="A85" s="3155" t="s">
        <v>10639</v>
      </c>
      <c r="B85" s="3156" t="s">
        <v>10640</v>
      </c>
      <c r="C85" s="3061" t="s">
        <v>10641</v>
      </c>
      <c r="D85" s="3145">
        <v>4</v>
      </c>
      <c r="E85" s="3146">
        <v>89188</v>
      </c>
      <c r="F85" s="3147">
        <f t="shared" si="2"/>
        <v>22297</v>
      </c>
      <c r="G85" s="3153"/>
      <c r="H85" s="3145">
        <v>4</v>
      </c>
      <c r="I85" s="3146">
        <v>89188</v>
      </c>
      <c r="J85" s="3147">
        <f t="shared" si="3"/>
        <v>22297</v>
      </c>
      <c r="K85" s="3154"/>
    </row>
    <row r="86" spans="1:11">
      <c r="A86" s="3143" t="s">
        <v>10642</v>
      </c>
      <c r="B86" s="3143" t="s">
        <v>10643</v>
      </c>
      <c r="C86" s="3144" t="s">
        <v>10644</v>
      </c>
      <c r="D86" s="3145">
        <v>1</v>
      </c>
      <c r="E86" s="3146">
        <v>52140</v>
      </c>
      <c r="F86" s="3147">
        <f t="shared" si="2"/>
        <v>52140</v>
      </c>
      <c r="G86" s="3153"/>
      <c r="H86" s="3145">
        <v>2</v>
      </c>
      <c r="I86" s="3146">
        <v>104280</v>
      </c>
      <c r="J86" s="3147">
        <f t="shared" si="3"/>
        <v>52140</v>
      </c>
      <c r="K86" s="3154"/>
    </row>
    <row r="87" spans="1:11">
      <c r="A87" s="3143" t="s">
        <v>10645</v>
      </c>
      <c r="B87" s="3143" t="s">
        <v>10637</v>
      </c>
      <c r="C87" s="3144" t="s">
        <v>10646</v>
      </c>
      <c r="D87" s="3145">
        <v>54</v>
      </c>
      <c r="E87" s="3146">
        <v>344520</v>
      </c>
      <c r="F87" s="3147">
        <f t="shared" si="2"/>
        <v>6380</v>
      </c>
      <c r="G87" s="3153"/>
      <c r="H87" s="3145">
        <v>54</v>
      </c>
      <c r="I87" s="3146">
        <v>344520</v>
      </c>
      <c r="J87" s="3147">
        <f t="shared" si="3"/>
        <v>6380</v>
      </c>
      <c r="K87" s="3154"/>
    </row>
    <row r="88" spans="1:11" ht="22.5">
      <c r="A88" s="3155" t="s">
        <v>10647</v>
      </c>
      <c r="B88" s="3156" t="s">
        <v>10591</v>
      </c>
      <c r="C88" s="3061" t="s">
        <v>10648</v>
      </c>
      <c r="D88" s="3145">
        <v>1</v>
      </c>
      <c r="E88" s="3146">
        <v>56183</v>
      </c>
      <c r="F88" s="3147">
        <f t="shared" si="2"/>
        <v>56183</v>
      </c>
      <c r="G88" s="3153"/>
      <c r="H88" s="3145">
        <v>2</v>
      </c>
      <c r="I88" s="3146">
        <v>112366</v>
      </c>
      <c r="J88" s="3147">
        <f t="shared" si="3"/>
        <v>56183</v>
      </c>
      <c r="K88" s="3154"/>
    </row>
    <row r="89" spans="1:11">
      <c r="A89" s="3143" t="s">
        <v>10649</v>
      </c>
      <c r="B89" s="3143" t="s">
        <v>10650</v>
      </c>
      <c r="C89" s="3144" t="s">
        <v>10651</v>
      </c>
      <c r="D89" s="3145">
        <v>1</v>
      </c>
      <c r="E89" s="3146">
        <v>6820</v>
      </c>
      <c r="F89" s="3147">
        <f t="shared" si="2"/>
        <v>6820</v>
      </c>
      <c r="G89" s="3153"/>
      <c r="H89" s="3145">
        <v>1</v>
      </c>
      <c r="I89" s="3146">
        <v>6820</v>
      </c>
      <c r="J89" s="3147">
        <f t="shared" si="3"/>
        <v>6820</v>
      </c>
      <c r="K89" s="3154"/>
    </row>
    <row r="90" spans="1:11" ht="23.25">
      <c r="A90" s="3143" t="s">
        <v>10652</v>
      </c>
      <c r="B90" s="3143" t="s">
        <v>10600</v>
      </c>
      <c r="C90" s="3144" t="s">
        <v>10653</v>
      </c>
      <c r="D90" s="3145">
        <v>5</v>
      </c>
      <c r="E90" s="3146">
        <v>27500</v>
      </c>
      <c r="F90" s="3147">
        <f t="shared" si="2"/>
        <v>5500</v>
      </c>
      <c r="G90" s="3153"/>
      <c r="H90" s="3145">
        <v>6</v>
      </c>
      <c r="I90" s="3146">
        <v>33000</v>
      </c>
      <c r="J90" s="3147">
        <f t="shared" si="3"/>
        <v>5500</v>
      </c>
      <c r="K90" s="3154"/>
    </row>
    <row r="91" spans="1:11">
      <c r="A91" s="3155" t="s">
        <v>10654</v>
      </c>
      <c r="B91" s="3156" t="s">
        <v>10655</v>
      </c>
      <c r="C91" s="3061" t="s">
        <v>10656</v>
      </c>
      <c r="D91" s="3145">
        <v>1</v>
      </c>
      <c r="E91" s="3146">
        <v>35288</v>
      </c>
      <c r="F91" s="3147">
        <f t="shared" si="2"/>
        <v>35288</v>
      </c>
      <c r="G91" s="3153"/>
      <c r="H91" s="3145">
        <v>1</v>
      </c>
      <c r="I91" s="3146">
        <v>35288</v>
      </c>
      <c r="J91" s="3147">
        <f t="shared" si="3"/>
        <v>35288</v>
      </c>
      <c r="K91" s="3154"/>
    </row>
    <row r="92" spans="1:11">
      <c r="A92" s="3155" t="s">
        <v>10657</v>
      </c>
      <c r="B92" s="3156" t="s">
        <v>10658</v>
      </c>
      <c r="C92" s="3061" t="s">
        <v>10659</v>
      </c>
      <c r="D92" s="3145">
        <v>1</v>
      </c>
      <c r="E92" s="3146">
        <v>85345</v>
      </c>
      <c r="F92" s="3147">
        <f t="shared" si="2"/>
        <v>85345</v>
      </c>
      <c r="G92" s="3153"/>
      <c r="H92" s="3145">
        <v>1</v>
      </c>
      <c r="I92" s="3146">
        <v>85345</v>
      </c>
      <c r="J92" s="3147">
        <f t="shared" si="3"/>
        <v>85345</v>
      </c>
      <c r="K92" s="3154"/>
    </row>
    <row r="93" spans="1:11">
      <c r="A93" s="3155" t="s">
        <v>10660</v>
      </c>
      <c r="B93" s="3156" t="s">
        <v>10591</v>
      </c>
      <c r="C93" s="3061" t="s">
        <v>10661</v>
      </c>
      <c r="D93" s="3145">
        <v>4</v>
      </c>
      <c r="E93" s="3146">
        <v>223922.66666666666</v>
      </c>
      <c r="F93" s="3147">
        <f t="shared" si="2"/>
        <v>55980.666666666664</v>
      </c>
      <c r="G93" s="3153"/>
      <c r="H93" s="3145">
        <v>5</v>
      </c>
      <c r="I93" s="3146">
        <v>279903.33333333331</v>
      </c>
      <c r="J93" s="3147">
        <f t="shared" si="3"/>
        <v>55980.666666666664</v>
      </c>
      <c r="K93" s="3154"/>
    </row>
    <row r="94" spans="1:11">
      <c r="A94" s="3155" t="s">
        <v>10662</v>
      </c>
      <c r="B94" s="3156" t="s">
        <v>10591</v>
      </c>
      <c r="C94" s="3061" t="s">
        <v>10663</v>
      </c>
      <c r="D94" s="3145">
        <v>4</v>
      </c>
      <c r="E94" s="3146">
        <v>78166.666666666672</v>
      </c>
      <c r="F94" s="3147">
        <f t="shared" si="2"/>
        <v>19541.666666666668</v>
      </c>
      <c r="G94" s="3153"/>
      <c r="H94" s="3145">
        <v>5</v>
      </c>
      <c r="I94" s="3146">
        <v>97708.333333333343</v>
      </c>
      <c r="J94" s="3147">
        <f t="shared" si="3"/>
        <v>19541.666666666668</v>
      </c>
      <c r="K94" s="3154"/>
    </row>
    <row r="95" spans="1:11">
      <c r="A95" s="3155" t="s">
        <v>10664</v>
      </c>
      <c r="B95" s="3156" t="s">
        <v>10658</v>
      </c>
      <c r="C95" s="3061" t="s">
        <v>10665</v>
      </c>
      <c r="D95" s="3145">
        <v>1</v>
      </c>
      <c r="E95" s="3146">
        <v>22768</v>
      </c>
      <c r="F95" s="3147">
        <f t="shared" si="2"/>
        <v>22768</v>
      </c>
      <c r="G95" s="3153"/>
      <c r="H95" s="3145">
        <v>1</v>
      </c>
      <c r="I95" s="3146">
        <v>22768</v>
      </c>
      <c r="J95" s="3147">
        <f t="shared" si="3"/>
        <v>22768</v>
      </c>
      <c r="K95" s="3154"/>
    </row>
    <row r="96" spans="1:11">
      <c r="A96" s="3155" t="s">
        <v>10666</v>
      </c>
      <c r="B96" s="3156" t="s">
        <v>10591</v>
      </c>
      <c r="C96" s="3061" t="s">
        <v>10667</v>
      </c>
      <c r="D96" s="3145">
        <v>7</v>
      </c>
      <c r="E96" s="3146">
        <v>926555</v>
      </c>
      <c r="F96" s="3147">
        <f t="shared" si="2"/>
        <v>132365</v>
      </c>
      <c r="G96" s="3153"/>
      <c r="H96" s="3145">
        <v>8</v>
      </c>
      <c r="I96" s="3146">
        <v>1058920</v>
      </c>
      <c r="J96" s="3147">
        <f t="shared" si="3"/>
        <v>132365</v>
      </c>
      <c r="K96" s="3154"/>
    </row>
    <row r="97" spans="1:11">
      <c r="A97" s="2095" t="s">
        <v>10668</v>
      </c>
      <c r="B97" s="2096" t="s">
        <v>10669</v>
      </c>
      <c r="C97" s="2097" t="s">
        <v>10670</v>
      </c>
      <c r="D97" s="3145">
        <v>1</v>
      </c>
      <c r="E97" s="3146">
        <v>44327</v>
      </c>
      <c r="F97" s="3147">
        <f t="shared" si="2"/>
        <v>44327</v>
      </c>
      <c r="G97" s="3153"/>
      <c r="H97" s="3145">
        <v>2</v>
      </c>
      <c r="I97" s="3146">
        <v>88654</v>
      </c>
      <c r="J97" s="3147">
        <f t="shared" si="3"/>
        <v>44327</v>
      </c>
      <c r="K97" s="3154"/>
    </row>
    <row r="98" spans="1:11">
      <c r="A98" s="2095" t="s">
        <v>10671</v>
      </c>
      <c r="B98" s="2096" t="s">
        <v>10658</v>
      </c>
      <c r="C98" s="2097" t="s">
        <v>10672</v>
      </c>
      <c r="D98" s="3145">
        <v>2</v>
      </c>
      <c r="E98" s="3146">
        <v>8034</v>
      </c>
      <c r="F98" s="3147">
        <f t="shared" si="2"/>
        <v>4017</v>
      </c>
      <c r="G98" s="3153"/>
      <c r="H98" s="3145">
        <v>2</v>
      </c>
      <c r="I98" s="3146">
        <v>8034</v>
      </c>
      <c r="J98" s="3147">
        <f t="shared" si="3"/>
        <v>4017</v>
      </c>
      <c r="K98" s="3154"/>
    </row>
    <row r="99" spans="1:11">
      <c r="A99" s="3157" t="s">
        <v>10673</v>
      </c>
      <c r="B99" s="3157" t="s">
        <v>10674</v>
      </c>
      <c r="C99" s="3158" t="s">
        <v>10675</v>
      </c>
      <c r="D99" s="3145">
        <v>6</v>
      </c>
      <c r="E99" s="3146">
        <v>2558.75</v>
      </c>
      <c r="F99" s="3147">
        <f t="shared" si="2"/>
        <v>426.45833333333331</v>
      </c>
      <c r="G99" s="3153"/>
      <c r="H99" s="3145">
        <v>6</v>
      </c>
      <c r="I99" s="3146">
        <v>2558.75</v>
      </c>
      <c r="J99" s="3147">
        <f t="shared" si="3"/>
        <v>426.45833333333331</v>
      </c>
      <c r="K99" s="3154"/>
    </row>
    <row r="100" spans="1:11">
      <c r="A100" s="3157" t="s">
        <v>10676</v>
      </c>
      <c r="B100" s="3157" t="s">
        <v>10650</v>
      </c>
      <c r="C100" s="3158" t="s">
        <v>10677</v>
      </c>
      <c r="D100" s="3145">
        <v>12</v>
      </c>
      <c r="E100" s="3146">
        <v>81840</v>
      </c>
      <c r="F100" s="3147">
        <f t="shared" si="2"/>
        <v>6820</v>
      </c>
      <c r="G100" s="3153"/>
      <c r="H100" s="3145">
        <v>12</v>
      </c>
      <c r="I100" s="3146">
        <v>81840</v>
      </c>
      <c r="J100" s="3147">
        <f t="shared" si="3"/>
        <v>6820</v>
      </c>
      <c r="K100" s="3154"/>
    </row>
    <row r="101" spans="1:11">
      <c r="A101" s="2098" t="s">
        <v>10678</v>
      </c>
      <c r="B101" s="3157" t="s">
        <v>10650</v>
      </c>
      <c r="C101" s="2100" t="s">
        <v>10679</v>
      </c>
      <c r="D101" s="3145">
        <v>4</v>
      </c>
      <c r="E101" s="3146">
        <v>27280</v>
      </c>
      <c r="F101" s="3147">
        <f t="shared" si="2"/>
        <v>6820</v>
      </c>
      <c r="G101" s="3153"/>
      <c r="H101" s="3145">
        <v>4</v>
      </c>
      <c r="I101" s="3146">
        <v>27280</v>
      </c>
      <c r="J101" s="3147">
        <f t="shared" si="3"/>
        <v>6820</v>
      </c>
      <c r="K101" s="3154"/>
    </row>
    <row r="102" spans="1:11">
      <c r="A102" s="3157" t="s">
        <v>10680</v>
      </c>
      <c r="B102" s="3157" t="s">
        <v>10650</v>
      </c>
      <c r="C102" s="3158" t="s">
        <v>10681</v>
      </c>
      <c r="D102" s="3145">
        <v>10</v>
      </c>
      <c r="E102" s="3146">
        <v>68200</v>
      </c>
      <c r="F102" s="3147">
        <f t="shared" si="2"/>
        <v>6820</v>
      </c>
      <c r="G102" s="3153"/>
      <c r="H102" s="3145">
        <v>10</v>
      </c>
      <c r="I102" s="3146">
        <v>68200</v>
      </c>
      <c r="J102" s="3147">
        <f t="shared" si="3"/>
        <v>6820</v>
      </c>
      <c r="K102" s="3154"/>
    </row>
    <row r="103" spans="1:11" ht="22.5">
      <c r="A103" s="2098" t="s">
        <v>10682</v>
      </c>
      <c r="B103" s="3157" t="s">
        <v>10683</v>
      </c>
      <c r="C103" s="2100" t="s">
        <v>10684</v>
      </c>
      <c r="D103" s="3145">
        <v>127</v>
      </c>
      <c r="E103" s="3146">
        <v>208153</v>
      </c>
      <c r="F103" s="3147">
        <f t="shared" si="2"/>
        <v>1639</v>
      </c>
      <c r="G103" s="3153"/>
      <c r="H103" s="3145">
        <v>127</v>
      </c>
      <c r="I103" s="3146">
        <v>208153</v>
      </c>
      <c r="J103" s="3147">
        <f t="shared" si="3"/>
        <v>1639</v>
      </c>
      <c r="K103" s="3154"/>
    </row>
    <row r="104" spans="1:11">
      <c r="A104" s="3157" t="s">
        <v>10685</v>
      </c>
      <c r="B104" s="3157" t="s">
        <v>10674</v>
      </c>
      <c r="C104" s="3158" t="s">
        <v>10686</v>
      </c>
      <c r="D104" s="3145">
        <v>7</v>
      </c>
      <c r="E104" s="3146">
        <v>1694</v>
      </c>
      <c r="F104" s="3147">
        <f t="shared" si="2"/>
        <v>242</v>
      </c>
      <c r="G104" s="3153"/>
      <c r="H104" s="3145">
        <v>10</v>
      </c>
      <c r="I104" s="3146">
        <v>2420</v>
      </c>
      <c r="J104" s="3147">
        <f t="shared" si="3"/>
        <v>242</v>
      </c>
      <c r="K104" s="3154"/>
    </row>
    <row r="105" spans="1:11">
      <c r="A105" s="3157" t="s">
        <v>10687</v>
      </c>
      <c r="B105" s="3157" t="s">
        <v>10674</v>
      </c>
      <c r="C105" s="3158" t="s">
        <v>10688</v>
      </c>
      <c r="D105" s="3145">
        <v>2</v>
      </c>
      <c r="E105" s="3146">
        <v>484</v>
      </c>
      <c r="F105" s="3147">
        <f t="shared" si="2"/>
        <v>242</v>
      </c>
      <c r="G105" s="3153"/>
      <c r="H105" s="3145">
        <v>3</v>
      </c>
      <c r="I105" s="3146">
        <v>726</v>
      </c>
      <c r="J105" s="3147">
        <f t="shared" si="3"/>
        <v>242</v>
      </c>
      <c r="K105" s="3154"/>
    </row>
    <row r="106" spans="1:11">
      <c r="A106" s="3157" t="s">
        <v>10689</v>
      </c>
      <c r="B106" s="3157" t="s">
        <v>10625</v>
      </c>
      <c r="C106" s="3158" t="s">
        <v>10690</v>
      </c>
      <c r="D106" s="3145">
        <v>5</v>
      </c>
      <c r="E106" s="3146">
        <v>23100</v>
      </c>
      <c r="F106" s="3147">
        <f t="shared" si="2"/>
        <v>4620</v>
      </c>
      <c r="G106" s="3153"/>
      <c r="H106" s="3145">
        <v>5</v>
      </c>
      <c r="I106" s="3146">
        <v>23100</v>
      </c>
      <c r="J106" s="3147">
        <f t="shared" si="3"/>
        <v>4620</v>
      </c>
      <c r="K106" s="3154"/>
    </row>
    <row r="107" spans="1:11">
      <c r="A107" s="3157" t="s">
        <v>10691</v>
      </c>
      <c r="B107" s="3157" t="s">
        <v>10692</v>
      </c>
      <c r="C107" s="3158" t="s">
        <v>10693</v>
      </c>
      <c r="D107" s="3145">
        <v>94</v>
      </c>
      <c r="E107" s="3146">
        <v>46530</v>
      </c>
      <c r="F107" s="3147">
        <f t="shared" si="2"/>
        <v>495</v>
      </c>
      <c r="G107" s="3153"/>
      <c r="H107" s="3145">
        <v>94</v>
      </c>
      <c r="I107" s="3146">
        <v>46530</v>
      </c>
      <c r="J107" s="3147">
        <f t="shared" si="3"/>
        <v>495</v>
      </c>
      <c r="K107" s="3154"/>
    </row>
    <row r="108" spans="1:11">
      <c r="A108" s="3157" t="s">
        <v>10694</v>
      </c>
      <c r="B108" s="3157" t="s">
        <v>10674</v>
      </c>
      <c r="C108" s="3158" t="s">
        <v>10695</v>
      </c>
      <c r="D108" s="3145">
        <v>12</v>
      </c>
      <c r="E108" s="3146">
        <v>2784.4660194174758</v>
      </c>
      <c r="F108" s="3147">
        <f t="shared" si="2"/>
        <v>232.03883495145632</v>
      </c>
      <c r="G108" s="3153"/>
      <c r="H108" s="3145">
        <v>12</v>
      </c>
      <c r="I108" s="3146">
        <v>2784.4660194174758</v>
      </c>
      <c r="J108" s="3147">
        <f t="shared" si="3"/>
        <v>232.03883495145632</v>
      </c>
      <c r="K108" s="3154"/>
    </row>
    <row r="109" spans="1:11">
      <c r="A109" s="3143" t="s">
        <v>10696</v>
      </c>
      <c r="B109" s="3157" t="s">
        <v>10692</v>
      </c>
      <c r="C109" s="3144" t="s">
        <v>10697</v>
      </c>
      <c r="D109" s="3145">
        <v>96</v>
      </c>
      <c r="E109" s="3146">
        <v>47521.2</v>
      </c>
      <c r="F109" s="3147">
        <f t="shared" si="2"/>
        <v>495.01249999999999</v>
      </c>
      <c r="G109" s="3153"/>
      <c r="H109" s="3145">
        <v>97</v>
      </c>
      <c r="I109" s="3146">
        <v>48016.212500000001</v>
      </c>
      <c r="J109" s="3147">
        <f t="shared" si="3"/>
        <v>495.01249999999999</v>
      </c>
      <c r="K109" s="3154"/>
    </row>
    <row r="110" spans="1:11" ht="23.25">
      <c r="A110" s="3143" t="s">
        <v>10698</v>
      </c>
      <c r="B110" s="3157" t="s">
        <v>10699</v>
      </c>
      <c r="C110" s="3144" t="s">
        <v>10700</v>
      </c>
      <c r="D110" s="3145">
        <v>11</v>
      </c>
      <c r="E110" s="3146">
        <v>17545</v>
      </c>
      <c r="F110" s="3147">
        <f t="shared" si="2"/>
        <v>1595</v>
      </c>
      <c r="G110" s="3153"/>
      <c r="H110" s="3145">
        <v>18</v>
      </c>
      <c r="I110" s="3146">
        <v>28710</v>
      </c>
      <c r="J110" s="3147">
        <f t="shared" si="3"/>
        <v>1595</v>
      </c>
      <c r="K110" s="3154"/>
    </row>
    <row r="111" spans="1:11">
      <c r="A111" s="3143" t="s">
        <v>10701</v>
      </c>
      <c r="B111" s="3157" t="s">
        <v>10692</v>
      </c>
      <c r="C111" s="3144" t="s">
        <v>10702</v>
      </c>
      <c r="D111" s="3145">
        <v>1</v>
      </c>
      <c r="E111" s="3146">
        <v>495</v>
      </c>
      <c r="F111" s="3147">
        <f t="shared" si="2"/>
        <v>495</v>
      </c>
      <c r="G111" s="3153"/>
      <c r="H111" s="3145">
        <v>1</v>
      </c>
      <c r="I111" s="3146">
        <v>495</v>
      </c>
      <c r="J111" s="3147">
        <f t="shared" si="3"/>
        <v>495</v>
      </c>
      <c r="K111" s="3154"/>
    </row>
    <row r="112" spans="1:11">
      <c r="A112" s="3143" t="s">
        <v>10703</v>
      </c>
      <c r="B112" s="3157" t="s">
        <v>10692</v>
      </c>
      <c r="C112" s="3144" t="s">
        <v>10704</v>
      </c>
      <c r="D112" s="3145">
        <v>19</v>
      </c>
      <c r="E112" s="3146">
        <v>9405</v>
      </c>
      <c r="F112" s="3147">
        <f t="shared" si="2"/>
        <v>495</v>
      </c>
      <c r="G112" s="3153"/>
      <c r="H112" s="3145">
        <v>20</v>
      </c>
      <c r="I112" s="3146">
        <v>9900</v>
      </c>
      <c r="J112" s="3147">
        <f t="shared" si="3"/>
        <v>495</v>
      </c>
      <c r="K112" s="3154"/>
    </row>
    <row r="113" spans="1:11">
      <c r="A113" s="3143" t="s">
        <v>10705</v>
      </c>
      <c r="B113" s="3157" t="s">
        <v>10692</v>
      </c>
      <c r="C113" s="3144" t="s">
        <v>10706</v>
      </c>
      <c r="D113" s="3145">
        <v>88</v>
      </c>
      <c r="E113" s="3146">
        <v>43560</v>
      </c>
      <c r="F113" s="3147">
        <f t="shared" si="2"/>
        <v>495</v>
      </c>
      <c r="G113" s="3153"/>
      <c r="H113" s="3145">
        <v>86</v>
      </c>
      <c r="I113" s="3146">
        <v>42570</v>
      </c>
      <c r="J113" s="3147">
        <f t="shared" si="3"/>
        <v>495</v>
      </c>
      <c r="K113" s="3154"/>
    </row>
    <row r="114" spans="1:11">
      <c r="A114" s="3143" t="s">
        <v>10707</v>
      </c>
      <c r="B114" s="3157" t="s">
        <v>10692</v>
      </c>
      <c r="C114" s="3144" t="s">
        <v>10708</v>
      </c>
      <c r="D114" s="3145">
        <v>13</v>
      </c>
      <c r="E114" s="3146">
        <v>6435</v>
      </c>
      <c r="F114" s="3147">
        <f t="shared" si="2"/>
        <v>495</v>
      </c>
      <c r="G114" s="3153"/>
      <c r="H114" s="3145">
        <v>13</v>
      </c>
      <c r="I114" s="3146">
        <v>6435</v>
      </c>
      <c r="J114" s="3147">
        <f t="shared" si="3"/>
        <v>495</v>
      </c>
      <c r="K114" s="3154"/>
    </row>
    <row r="115" spans="1:11" ht="23.25">
      <c r="A115" s="3143" t="s">
        <v>10709</v>
      </c>
      <c r="B115" s="3157" t="s">
        <v>10710</v>
      </c>
      <c r="C115" s="3144" t="s">
        <v>10711</v>
      </c>
      <c r="D115" s="3145">
        <v>308</v>
      </c>
      <c r="E115" s="3146">
        <v>1626240</v>
      </c>
      <c r="F115" s="3147">
        <f t="shared" si="2"/>
        <v>5280</v>
      </c>
      <c r="G115" s="3153"/>
      <c r="H115" s="3145">
        <v>308</v>
      </c>
      <c r="I115" s="3146">
        <v>1626240</v>
      </c>
      <c r="J115" s="3147">
        <f t="shared" si="3"/>
        <v>5280</v>
      </c>
      <c r="K115" s="3154"/>
    </row>
    <row r="116" spans="1:11">
      <c r="A116" s="3143" t="s">
        <v>10712</v>
      </c>
      <c r="B116" s="3157" t="s">
        <v>10692</v>
      </c>
      <c r="C116" s="3144" t="s">
        <v>10713</v>
      </c>
      <c r="D116" s="3145">
        <v>11</v>
      </c>
      <c r="E116" s="3146">
        <v>5445</v>
      </c>
      <c r="F116" s="3147">
        <f t="shared" si="2"/>
        <v>495</v>
      </c>
      <c r="G116" s="3153"/>
      <c r="H116" s="3145">
        <v>9</v>
      </c>
      <c r="I116" s="3146">
        <v>4455</v>
      </c>
      <c r="J116" s="3147">
        <f t="shared" si="3"/>
        <v>495</v>
      </c>
      <c r="K116" s="3154"/>
    </row>
    <row r="117" spans="1:11">
      <c r="A117" s="3143" t="s">
        <v>10714</v>
      </c>
      <c r="B117" s="3157" t="s">
        <v>10715</v>
      </c>
      <c r="C117" s="3144" t="s">
        <v>10716</v>
      </c>
      <c r="D117" s="3145">
        <v>4</v>
      </c>
      <c r="E117" s="3146">
        <v>18480</v>
      </c>
      <c r="F117" s="3147">
        <f t="shared" si="2"/>
        <v>4620</v>
      </c>
      <c r="G117" s="3153"/>
      <c r="H117" s="3145">
        <v>4</v>
      </c>
      <c r="I117" s="3146">
        <v>18480</v>
      </c>
      <c r="J117" s="3147">
        <f t="shared" si="3"/>
        <v>4620</v>
      </c>
      <c r="K117" s="3154"/>
    </row>
    <row r="118" spans="1:11" ht="23.25">
      <c r="A118" s="3143" t="s">
        <v>10717</v>
      </c>
      <c r="B118" s="3143" t="s">
        <v>10600</v>
      </c>
      <c r="C118" s="3144" t="s">
        <v>10718</v>
      </c>
      <c r="D118" s="3145">
        <v>6</v>
      </c>
      <c r="E118" s="3146">
        <v>6600</v>
      </c>
      <c r="F118" s="3147">
        <f t="shared" si="2"/>
        <v>1100</v>
      </c>
      <c r="G118" s="3153"/>
      <c r="H118" s="3145">
        <v>13</v>
      </c>
      <c r="I118" s="3146">
        <v>14300</v>
      </c>
      <c r="J118" s="3147">
        <f t="shared" si="3"/>
        <v>1100</v>
      </c>
      <c r="K118" s="3154"/>
    </row>
    <row r="119" spans="1:11" ht="23.25">
      <c r="A119" s="3143" t="s">
        <v>10719</v>
      </c>
      <c r="B119" s="3143" t="s">
        <v>10720</v>
      </c>
      <c r="C119" s="3144" t="s">
        <v>10721</v>
      </c>
      <c r="D119" s="3145">
        <v>16</v>
      </c>
      <c r="E119" s="3146">
        <v>422400</v>
      </c>
      <c r="F119" s="3147">
        <f t="shared" si="2"/>
        <v>26400</v>
      </c>
      <c r="G119" s="3153"/>
      <c r="H119" s="3145">
        <v>18</v>
      </c>
      <c r="I119" s="3146">
        <v>475200</v>
      </c>
      <c r="J119" s="3147">
        <f t="shared" si="3"/>
        <v>26400</v>
      </c>
      <c r="K119" s="3154"/>
    </row>
    <row r="120" spans="1:11" ht="23.25">
      <c r="A120" s="3157" t="s">
        <v>10722</v>
      </c>
      <c r="B120" s="3157" t="s">
        <v>10628</v>
      </c>
      <c r="C120" s="3158" t="s">
        <v>10723</v>
      </c>
      <c r="D120" s="3145">
        <v>7</v>
      </c>
      <c r="E120" s="3146">
        <v>231000</v>
      </c>
      <c r="F120" s="3147">
        <f t="shared" si="2"/>
        <v>33000</v>
      </c>
      <c r="G120" s="3153"/>
      <c r="H120" s="3145">
        <v>7</v>
      </c>
      <c r="I120" s="3146">
        <v>231000</v>
      </c>
      <c r="J120" s="3147">
        <f t="shared" si="3"/>
        <v>33000</v>
      </c>
      <c r="K120" s="3154"/>
    </row>
    <row r="121" spans="1:11">
      <c r="A121" s="3155" t="s">
        <v>10724</v>
      </c>
      <c r="B121" s="3156" t="s">
        <v>10628</v>
      </c>
      <c r="C121" s="3061" t="s">
        <v>10725</v>
      </c>
      <c r="D121" s="3145">
        <v>1</v>
      </c>
      <c r="E121" s="3146">
        <v>45936</v>
      </c>
      <c r="F121" s="3147">
        <f t="shared" si="2"/>
        <v>45936</v>
      </c>
      <c r="G121" s="3153"/>
      <c r="H121" s="3145">
        <v>1</v>
      </c>
      <c r="I121" s="3146">
        <v>45936</v>
      </c>
      <c r="J121" s="3147">
        <f t="shared" si="3"/>
        <v>45936</v>
      </c>
      <c r="K121" s="3154"/>
    </row>
    <row r="122" spans="1:11" ht="23.25">
      <c r="A122" s="3143" t="s">
        <v>10726</v>
      </c>
      <c r="B122" s="3143" t="s">
        <v>10612</v>
      </c>
      <c r="C122" s="3144" t="s">
        <v>10727</v>
      </c>
      <c r="D122" s="3145">
        <v>40</v>
      </c>
      <c r="E122" s="3146">
        <v>1276000</v>
      </c>
      <c r="F122" s="3147">
        <f t="shared" si="2"/>
        <v>31900</v>
      </c>
      <c r="G122" s="3153"/>
      <c r="H122" s="3145">
        <v>40</v>
      </c>
      <c r="I122" s="3146">
        <v>1276000</v>
      </c>
      <c r="J122" s="3147">
        <f t="shared" si="3"/>
        <v>31900</v>
      </c>
      <c r="K122" s="3154"/>
    </row>
    <row r="123" spans="1:11">
      <c r="A123" s="3143" t="s">
        <v>10728</v>
      </c>
      <c r="B123" s="3143" t="s">
        <v>10628</v>
      </c>
      <c r="C123" s="3144" t="s">
        <v>10729</v>
      </c>
      <c r="D123" s="3145">
        <v>19</v>
      </c>
      <c r="E123" s="3146">
        <v>1170400</v>
      </c>
      <c r="F123" s="3147">
        <f t="shared" si="2"/>
        <v>61600</v>
      </c>
      <c r="G123" s="3153"/>
      <c r="H123" s="3145">
        <v>21</v>
      </c>
      <c r="I123" s="3146">
        <v>1293600</v>
      </c>
      <c r="J123" s="3147">
        <f t="shared" si="3"/>
        <v>61600</v>
      </c>
      <c r="K123" s="3154"/>
    </row>
    <row r="124" spans="1:11" ht="23.25">
      <c r="A124" s="3157" t="s">
        <v>10730</v>
      </c>
      <c r="B124" s="3157" t="s">
        <v>10731</v>
      </c>
      <c r="C124" s="3158" t="s">
        <v>10732</v>
      </c>
      <c r="D124" s="3145">
        <v>221</v>
      </c>
      <c r="E124" s="3146">
        <v>194480</v>
      </c>
      <c r="F124" s="3147">
        <f t="shared" si="2"/>
        <v>880</v>
      </c>
      <c r="G124" s="3153"/>
      <c r="H124" s="3145">
        <v>221</v>
      </c>
      <c r="I124" s="3146">
        <v>194480</v>
      </c>
      <c r="J124" s="3147">
        <f t="shared" si="3"/>
        <v>880</v>
      </c>
      <c r="K124" s="3154"/>
    </row>
    <row r="125" spans="1:11">
      <c r="A125" s="3143" t="s">
        <v>10733</v>
      </c>
      <c r="B125" s="3157" t="s">
        <v>10600</v>
      </c>
      <c r="C125" s="3144" t="s">
        <v>10734</v>
      </c>
      <c r="D125" s="3145">
        <v>6</v>
      </c>
      <c r="E125" s="3146">
        <v>6534</v>
      </c>
      <c r="F125" s="3147">
        <f t="shared" si="2"/>
        <v>1089</v>
      </c>
      <c r="G125" s="3153"/>
      <c r="H125" s="3145">
        <v>6</v>
      </c>
      <c r="I125" s="3146">
        <v>6534</v>
      </c>
      <c r="J125" s="3147">
        <f t="shared" si="3"/>
        <v>1089</v>
      </c>
      <c r="K125" s="3154"/>
    </row>
    <row r="126" spans="1:11">
      <c r="A126" s="3143" t="s">
        <v>10735</v>
      </c>
      <c r="B126" s="3157" t="s">
        <v>10736</v>
      </c>
      <c r="C126" s="3144" t="s">
        <v>10737</v>
      </c>
      <c r="D126" s="3145">
        <v>6</v>
      </c>
      <c r="E126" s="3146">
        <v>303058.80000000005</v>
      </c>
      <c r="F126" s="3147">
        <f t="shared" si="2"/>
        <v>50509.80000000001</v>
      </c>
      <c r="G126" s="3153"/>
      <c r="H126" s="3145">
        <v>7</v>
      </c>
      <c r="I126" s="3146">
        <v>353568.60000000003</v>
      </c>
      <c r="J126" s="3147">
        <f t="shared" si="3"/>
        <v>50509.8</v>
      </c>
      <c r="K126" s="3154"/>
    </row>
    <row r="127" spans="1:11">
      <c r="A127" s="3143" t="s">
        <v>10738</v>
      </c>
      <c r="B127" s="3157" t="s">
        <v>10731</v>
      </c>
      <c r="C127" s="3144" t="s">
        <v>10739</v>
      </c>
      <c r="D127" s="3145">
        <v>11</v>
      </c>
      <c r="E127" s="3146">
        <v>84700</v>
      </c>
      <c r="F127" s="3147">
        <f t="shared" si="2"/>
        <v>7700</v>
      </c>
      <c r="G127" s="3153"/>
      <c r="H127" s="3145">
        <v>11</v>
      </c>
      <c r="I127" s="3146">
        <v>84700</v>
      </c>
      <c r="J127" s="3147">
        <f t="shared" si="3"/>
        <v>7700</v>
      </c>
      <c r="K127" s="3154"/>
    </row>
    <row r="128" spans="1:11">
      <c r="A128" s="3143" t="s">
        <v>10740</v>
      </c>
      <c r="B128" s="3157" t="s">
        <v>10731</v>
      </c>
      <c r="C128" s="3144" t="s">
        <v>10741</v>
      </c>
      <c r="D128" s="3145">
        <v>10</v>
      </c>
      <c r="E128" s="3146">
        <v>77000</v>
      </c>
      <c r="F128" s="3147">
        <f t="shared" si="2"/>
        <v>7700</v>
      </c>
      <c r="G128" s="3153"/>
      <c r="H128" s="3145">
        <v>10</v>
      </c>
      <c r="I128" s="3146">
        <v>77000</v>
      </c>
      <c r="J128" s="3147">
        <f t="shared" si="3"/>
        <v>7700</v>
      </c>
      <c r="K128" s="3154"/>
    </row>
    <row r="129" spans="1:11">
      <c r="A129" s="3143" t="s">
        <v>10742</v>
      </c>
      <c r="B129" s="3157" t="s">
        <v>10743</v>
      </c>
      <c r="C129" s="3144" t="s">
        <v>10744</v>
      </c>
      <c r="D129" s="3145">
        <v>5</v>
      </c>
      <c r="E129" s="3146">
        <v>101750</v>
      </c>
      <c r="F129" s="3147">
        <f t="shared" si="2"/>
        <v>20350</v>
      </c>
      <c r="G129" s="3153"/>
      <c r="H129" s="3145">
        <v>8</v>
      </c>
      <c r="I129" s="3146">
        <v>162800</v>
      </c>
      <c r="J129" s="3147">
        <f t="shared" si="3"/>
        <v>20350</v>
      </c>
      <c r="K129" s="3154"/>
    </row>
    <row r="130" spans="1:11">
      <c r="A130" s="3143" t="s">
        <v>10745</v>
      </c>
      <c r="B130" s="3157" t="s">
        <v>10699</v>
      </c>
      <c r="C130" s="3144" t="s">
        <v>10746</v>
      </c>
      <c r="D130" s="3145">
        <v>13</v>
      </c>
      <c r="E130" s="3146">
        <v>12870</v>
      </c>
      <c r="F130" s="3147">
        <f t="shared" si="2"/>
        <v>990</v>
      </c>
      <c r="G130" s="3153"/>
      <c r="H130" s="3145">
        <v>14</v>
      </c>
      <c r="I130" s="3146">
        <v>13860</v>
      </c>
      <c r="J130" s="3147">
        <f t="shared" si="3"/>
        <v>990</v>
      </c>
      <c r="K130" s="3154"/>
    </row>
    <row r="131" spans="1:11">
      <c r="A131" s="3143" t="s">
        <v>10747</v>
      </c>
      <c r="B131" s="3157" t="s">
        <v>10710</v>
      </c>
      <c r="C131" s="3144" t="s">
        <v>10748</v>
      </c>
      <c r="D131" s="3145">
        <v>14</v>
      </c>
      <c r="E131" s="3146">
        <v>646800</v>
      </c>
      <c r="F131" s="3147">
        <f t="shared" si="2"/>
        <v>46200</v>
      </c>
      <c r="G131" s="3153"/>
      <c r="H131" s="3145">
        <v>16</v>
      </c>
      <c r="I131" s="3146">
        <v>739200</v>
      </c>
      <c r="J131" s="3147">
        <f t="shared" si="3"/>
        <v>46200</v>
      </c>
      <c r="K131" s="3154"/>
    </row>
    <row r="132" spans="1:11">
      <c r="A132" s="3143" t="s">
        <v>10749</v>
      </c>
      <c r="B132" s="3157" t="s">
        <v>10750</v>
      </c>
      <c r="C132" s="3144" t="s">
        <v>10751</v>
      </c>
      <c r="D132" s="3145">
        <v>121</v>
      </c>
      <c r="E132" s="3146">
        <v>945010</v>
      </c>
      <c r="F132" s="3147">
        <f t="shared" si="2"/>
        <v>7810</v>
      </c>
      <c r="G132" s="3153"/>
      <c r="H132" s="3145">
        <v>121</v>
      </c>
      <c r="I132" s="3146">
        <v>945010</v>
      </c>
      <c r="J132" s="3147">
        <f t="shared" si="3"/>
        <v>7810</v>
      </c>
      <c r="K132" s="3154"/>
    </row>
    <row r="133" spans="1:11" ht="23.25">
      <c r="A133" s="3143" t="s">
        <v>10752</v>
      </c>
      <c r="B133" s="3157" t="s">
        <v>10731</v>
      </c>
      <c r="C133" s="3144" t="s">
        <v>10753</v>
      </c>
      <c r="D133" s="3145">
        <v>113</v>
      </c>
      <c r="E133" s="3146">
        <v>3604700</v>
      </c>
      <c r="F133" s="3147">
        <f t="shared" si="2"/>
        <v>31900</v>
      </c>
      <c r="G133" s="3153"/>
      <c r="H133" s="3145">
        <v>113</v>
      </c>
      <c r="I133" s="3146">
        <v>3604700</v>
      </c>
      <c r="J133" s="3147">
        <f t="shared" si="3"/>
        <v>31900</v>
      </c>
      <c r="K133" s="3154"/>
    </row>
    <row r="134" spans="1:11">
      <c r="A134" s="3143" t="s">
        <v>10754</v>
      </c>
      <c r="B134" s="3157" t="s">
        <v>10617</v>
      </c>
      <c r="C134" s="3144" t="s">
        <v>10755</v>
      </c>
      <c r="D134" s="3145">
        <v>7</v>
      </c>
      <c r="E134" s="3146">
        <v>216216</v>
      </c>
      <c r="F134" s="3147">
        <f t="shared" si="2"/>
        <v>30888</v>
      </c>
      <c r="G134" s="3153"/>
      <c r="H134" s="3145">
        <v>8</v>
      </c>
      <c r="I134" s="3146">
        <v>247104</v>
      </c>
      <c r="J134" s="3147">
        <f t="shared" si="3"/>
        <v>30888</v>
      </c>
      <c r="K134" s="3154"/>
    </row>
    <row r="135" spans="1:11" ht="23.25">
      <c r="A135" s="3143" t="s">
        <v>10756</v>
      </c>
      <c r="B135" s="3157" t="s">
        <v>10628</v>
      </c>
      <c r="C135" s="3144" t="s">
        <v>10757</v>
      </c>
      <c r="D135" s="3145">
        <v>24</v>
      </c>
      <c r="E135" s="3146">
        <v>1498200</v>
      </c>
      <c r="F135" s="3147">
        <f t="shared" si="2"/>
        <v>62425</v>
      </c>
      <c r="G135" s="3153"/>
      <c r="H135" s="3145">
        <v>26</v>
      </c>
      <c r="I135" s="3146">
        <v>1623050</v>
      </c>
      <c r="J135" s="3147">
        <f t="shared" si="3"/>
        <v>62425</v>
      </c>
      <c r="K135" s="3154"/>
    </row>
    <row r="136" spans="1:11" ht="23.25">
      <c r="A136" s="3143" t="s">
        <v>10758</v>
      </c>
      <c r="B136" s="3157" t="s">
        <v>10612</v>
      </c>
      <c r="C136" s="3144" t="s">
        <v>10759</v>
      </c>
      <c r="D136" s="3145">
        <v>88</v>
      </c>
      <c r="E136" s="3146">
        <v>2420000</v>
      </c>
      <c r="F136" s="3147">
        <f t="shared" si="2"/>
        <v>27500</v>
      </c>
      <c r="G136" s="3153"/>
      <c r="H136" s="3145">
        <v>88</v>
      </c>
      <c r="I136" s="3146">
        <v>2420000</v>
      </c>
      <c r="J136" s="3147">
        <f t="shared" si="3"/>
        <v>27500</v>
      </c>
      <c r="K136" s="3154"/>
    </row>
    <row r="137" spans="1:11">
      <c r="A137" s="3143" t="s">
        <v>10760</v>
      </c>
      <c r="B137" s="3157" t="s">
        <v>10634</v>
      </c>
      <c r="C137" s="3144" t="s">
        <v>10761</v>
      </c>
      <c r="D137" s="3145">
        <v>4</v>
      </c>
      <c r="E137" s="3146">
        <v>27280</v>
      </c>
      <c r="F137" s="3147">
        <f t="shared" ref="F137:F200" si="4">E137/D137</f>
        <v>6820</v>
      </c>
      <c r="G137" s="3153"/>
      <c r="H137" s="3145">
        <v>4</v>
      </c>
      <c r="I137" s="3146">
        <v>27280</v>
      </c>
      <c r="J137" s="3147">
        <f t="shared" ref="J137:J200" si="5">I137/H137</f>
        <v>6820</v>
      </c>
      <c r="K137" s="3154"/>
    </row>
    <row r="138" spans="1:11" ht="23.25">
      <c r="A138" s="3143" t="s">
        <v>10762</v>
      </c>
      <c r="B138" s="3157" t="s">
        <v>10622</v>
      </c>
      <c r="C138" s="3144" t="s">
        <v>10763</v>
      </c>
      <c r="D138" s="3145">
        <v>575</v>
      </c>
      <c r="E138" s="3146">
        <v>2530000</v>
      </c>
      <c r="F138" s="3147">
        <f t="shared" si="4"/>
        <v>4400</v>
      </c>
      <c r="G138" s="3153"/>
      <c r="H138" s="3145">
        <v>575</v>
      </c>
      <c r="I138" s="3146">
        <v>2530000</v>
      </c>
      <c r="J138" s="3147">
        <f t="shared" si="5"/>
        <v>4400</v>
      </c>
      <c r="K138" s="3154"/>
    </row>
    <row r="139" spans="1:11">
      <c r="A139" s="2095" t="s">
        <v>10764</v>
      </c>
      <c r="B139" s="2096" t="s">
        <v>10650</v>
      </c>
      <c r="C139" s="2097" t="s">
        <v>10765</v>
      </c>
      <c r="D139" s="3145">
        <v>1</v>
      </c>
      <c r="E139" s="3146">
        <v>51579</v>
      </c>
      <c r="F139" s="3147">
        <f t="shared" si="4"/>
        <v>51579</v>
      </c>
      <c r="G139" s="3153"/>
      <c r="H139" s="3145">
        <v>1</v>
      </c>
      <c r="I139" s="3146">
        <v>51579</v>
      </c>
      <c r="J139" s="3147">
        <f t="shared" si="5"/>
        <v>51579</v>
      </c>
      <c r="K139" s="3154"/>
    </row>
    <row r="140" spans="1:11">
      <c r="A140" s="2095" t="s">
        <v>10766</v>
      </c>
      <c r="B140" s="2096" t="s">
        <v>10600</v>
      </c>
      <c r="C140" s="2097" t="s">
        <v>10767</v>
      </c>
      <c r="D140" s="3145">
        <v>1</v>
      </c>
      <c r="E140" s="3146">
        <v>550</v>
      </c>
      <c r="F140" s="3147">
        <f t="shared" si="4"/>
        <v>550</v>
      </c>
      <c r="G140" s="3153"/>
      <c r="H140" s="3145">
        <v>2</v>
      </c>
      <c r="I140" s="3146">
        <v>1100</v>
      </c>
      <c r="J140" s="3147">
        <f t="shared" si="5"/>
        <v>550</v>
      </c>
      <c r="K140" s="3154"/>
    </row>
    <row r="141" spans="1:11">
      <c r="A141" s="2095" t="s">
        <v>10768</v>
      </c>
      <c r="B141" s="2096" t="s">
        <v>10600</v>
      </c>
      <c r="C141" s="2097" t="s">
        <v>10769</v>
      </c>
      <c r="D141" s="3145">
        <v>20</v>
      </c>
      <c r="E141" s="3146">
        <v>71500</v>
      </c>
      <c r="F141" s="3147">
        <f t="shared" si="4"/>
        <v>3575</v>
      </c>
      <c r="G141" s="3153"/>
      <c r="H141" s="3145">
        <v>22</v>
      </c>
      <c r="I141" s="3146">
        <v>78650</v>
      </c>
      <c r="J141" s="3147">
        <f t="shared" si="5"/>
        <v>3575</v>
      </c>
      <c r="K141" s="3154"/>
    </row>
    <row r="142" spans="1:11">
      <c r="A142" s="2095" t="s">
        <v>10770</v>
      </c>
      <c r="B142" s="2096" t="s">
        <v>10625</v>
      </c>
      <c r="C142" s="2097" t="s">
        <v>10771</v>
      </c>
      <c r="D142" s="3145">
        <v>6</v>
      </c>
      <c r="E142" s="3146">
        <v>27720</v>
      </c>
      <c r="F142" s="3147">
        <f t="shared" si="4"/>
        <v>4620</v>
      </c>
      <c r="G142" s="3153"/>
      <c r="H142" s="3145">
        <v>6</v>
      </c>
      <c r="I142" s="3146">
        <v>27720</v>
      </c>
      <c r="J142" s="3147">
        <f t="shared" si="5"/>
        <v>4620</v>
      </c>
      <c r="K142" s="3154"/>
    </row>
    <row r="143" spans="1:11" ht="22.5">
      <c r="A143" s="2095" t="s">
        <v>10772</v>
      </c>
      <c r="B143" s="2096" t="s">
        <v>10773</v>
      </c>
      <c r="C143" s="2097" t="s">
        <v>10774</v>
      </c>
      <c r="D143" s="3145">
        <v>2</v>
      </c>
      <c r="E143" s="3146">
        <v>173800</v>
      </c>
      <c r="F143" s="3147">
        <f t="shared" si="4"/>
        <v>86900</v>
      </c>
      <c r="G143" s="3153"/>
      <c r="H143" s="3145">
        <v>3</v>
      </c>
      <c r="I143" s="3146">
        <v>260700</v>
      </c>
      <c r="J143" s="3147">
        <f t="shared" si="5"/>
        <v>86900</v>
      </c>
      <c r="K143" s="3154"/>
    </row>
    <row r="144" spans="1:11" ht="22.5">
      <c r="A144" s="2095" t="s">
        <v>10775</v>
      </c>
      <c r="B144" s="2096" t="s">
        <v>10776</v>
      </c>
      <c r="C144" s="2097" t="s">
        <v>10777</v>
      </c>
      <c r="D144" s="3145">
        <v>6</v>
      </c>
      <c r="E144" s="3146">
        <v>521400</v>
      </c>
      <c r="F144" s="3147">
        <f t="shared" si="4"/>
        <v>86900</v>
      </c>
      <c r="G144" s="3153"/>
      <c r="H144" s="3145">
        <v>7</v>
      </c>
      <c r="I144" s="3146">
        <v>608300</v>
      </c>
      <c r="J144" s="3147">
        <f t="shared" si="5"/>
        <v>86900</v>
      </c>
      <c r="K144" s="3154"/>
    </row>
    <row r="145" spans="1:11">
      <c r="A145" s="2095" t="s">
        <v>10778</v>
      </c>
      <c r="B145" s="2096" t="s">
        <v>10556</v>
      </c>
      <c r="C145" s="2097" t="s">
        <v>10779</v>
      </c>
      <c r="D145" s="3145">
        <v>2</v>
      </c>
      <c r="E145" s="3146">
        <v>151800</v>
      </c>
      <c r="F145" s="3147">
        <f t="shared" si="4"/>
        <v>75900</v>
      </c>
      <c r="G145" s="3153"/>
      <c r="H145" s="3145">
        <v>3</v>
      </c>
      <c r="I145" s="3146">
        <v>227700</v>
      </c>
      <c r="J145" s="3147">
        <f t="shared" si="5"/>
        <v>75900</v>
      </c>
      <c r="K145" s="3154"/>
    </row>
    <row r="146" spans="1:11">
      <c r="A146" s="2095" t="s">
        <v>10780</v>
      </c>
      <c r="B146" s="2096" t="s">
        <v>10559</v>
      </c>
      <c r="C146" s="2097" t="s">
        <v>10781</v>
      </c>
      <c r="D146" s="3145">
        <v>12</v>
      </c>
      <c r="E146" s="3146">
        <v>15840</v>
      </c>
      <c r="F146" s="3147">
        <f t="shared" si="4"/>
        <v>1320</v>
      </c>
      <c r="G146" s="3153"/>
      <c r="H146" s="3145">
        <v>12</v>
      </c>
      <c r="I146" s="3146">
        <v>15840</v>
      </c>
      <c r="J146" s="3147">
        <f t="shared" si="5"/>
        <v>1320</v>
      </c>
      <c r="K146" s="3154"/>
    </row>
    <row r="147" spans="1:11">
      <c r="A147" s="2095" t="s">
        <v>10782</v>
      </c>
      <c r="B147" s="2096" t="s">
        <v>10432</v>
      </c>
      <c r="C147" s="2097" t="s">
        <v>10783</v>
      </c>
      <c r="D147" s="3145">
        <v>16</v>
      </c>
      <c r="E147" s="3146">
        <v>915200</v>
      </c>
      <c r="F147" s="3147">
        <f t="shared" si="4"/>
        <v>57200</v>
      </c>
      <c r="G147" s="3153"/>
      <c r="H147" s="3145">
        <v>22</v>
      </c>
      <c r="I147" s="3146">
        <v>1258400</v>
      </c>
      <c r="J147" s="3147">
        <f t="shared" si="5"/>
        <v>57200</v>
      </c>
      <c r="K147" s="3154"/>
    </row>
    <row r="148" spans="1:11">
      <c r="A148" s="2095" t="s">
        <v>10784</v>
      </c>
      <c r="B148" s="2096" t="s">
        <v>10435</v>
      </c>
      <c r="C148" s="2097" t="s">
        <v>10785</v>
      </c>
      <c r="D148" s="3145">
        <v>11</v>
      </c>
      <c r="E148" s="3146">
        <v>738100</v>
      </c>
      <c r="F148" s="3147">
        <f t="shared" si="4"/>
        <v>67100</v>
      </c>
      <c r="G148" s="3153"/>
      <c r="H148" s="3145">
        <v>11</v>
      </c>
      <c r="I148" s="3146">
        <v>738100</v>
      </c>
      <c r="J148" s="3147">
        <f t="shared" si="5"/>
        <v>67100</v>
      </c>
      <c r="K148" s="3154"/>
    </row>
    <row r="149" spans="1:11">
      <c r="A149" s="2095" t="s">
        <v>10786</v>
      </c>
      <c r="B149" s="2096" t="s">
        <v>10438</v>
      </c>
      <c r="C149" s="2097" t="s">
        <v>10787</v>
      </c>
      <c r="D149" s="3145">
        <v>83</v>
      </c>
      <c r="E149" s="3146">
        <v>365200</v>
      </c>
      <c r="F149" s="3147">
        <f t="shared" si="4"/>
        <v>4400</v>
      </c>
      <c r="G149" s="3153"/>
      <c r="H149" s="3145">
        <v>94</v>
      </c>
      <c r="I149" s="3146">
        <v>413600</v>
      </c>
      <c r="J149" s="3147">
        <f t="shared" si="5"/>
        <v>4400</v>
      </c>
      <c r="K149" s="3154"/>
    </row>
    <row r="150" spans="1:11">
      <c r="A150" s="2095" t="s">
        <v>10788</v>
      </c>
      <c r="B150" s="2096" t="s">
        <v>10447</v>
      </c>
      <c r="C150" s="2097" t="s">
        <v>10789</v>
      </c>
      <c r="D150" s="3145">
        <v>30</v>
      </c>
      <c r="E150" s="3146">
        <v>1419000</v>
      </c>
      <c r="F150" s="3147">
        <f t="shared" si="4"/>
        <v>47300</v>
      </c>
      <c r="G150" s="3153"/>
      <c r="H150" s="3145">
        <v>36</v>
      </c>
      <c r="I150" s="3146">
        <v>1702800</v>
      </c>
      <c r="J150" s="3147">
        <f t="shared" si="5"/>
        <v>47300</v>
      </c>
      <c r="K150" s="3154"/>
    </row>
    <row r="151" spans="1:11">
      <c r="A151" s="2095" t="s">
        <v>10790</v>
      </c>
      <c r="B151" s="2096" t="s">
        <v>10450</v>
      </c>
      <c r="C151" s="2097" t="s">
        <v>10791</v>
      </c>
      <c r="D151" s="3145">
        <v>4</v>
      </c>
      <c r="E151" s="3146">
        <v>369600</v>
      </c>
      <c r="F151" s="3147">
        <f t="shared" si="4"/>
        <v>92400</v>
      </c>
      <c r="G151" s="3153"/>
      <c r="H151" s="3145">
        <v>4</v>
      </c>
      <c r="I151" s="3146">
        <v>369600</v>
      </c>
      <c r="J151" s="3147">
        <f t="shared" si="5"/>
        <v>92400</v>
      </c>
      <c r="K151" s="3154"/>
    </row>
    <row r="152" spans="1:11">
      <c r="A152" s="2095" t="s">
        <v>10792</v>
      </c>
      <c r="B152" s="2096" t="s">
        <v>10453</v>
      </c>
      <c r="C152" s="2097" t="s">
        <v>10793</v>
      </c>
      <c r="D152" s="3145">
        <v>7</v>
      </c>
      <c r="E152" s="3146">
        <v>184800</v>
      </c>
      <c r="F152" s="3147">
        <f t="shared" si="4"/>
        <v>26400</v>
      </c>
      <c r="G152" s="3153"/>
      <c r="H152" s="3145">
        <v>9</v>
      </c>
      <c r="I152" s="3146">
        <v>237600</v>
      </c>
      <c r="J152" s="3147">
        <f t="shared" si="5"/>
        <v>26400</v>
      </c>
      <c r="K152" s="3154"/>
    </row>
    <row r="153" spans="1:11">
      <c r="A153" s="2095" t="s">
        <v>10794</v>
      </c>
      <c r="B153" s="2096" t="s">
        <v>10471</v>
      </c>
      <c r="C153" s="2097" t="s">
        <v>10795</v>
      </c>
      <c r="D153" s="3145">
        <v>7</v>
      </c>
      <c r="E153" s="3146">
        <v>500500</v>
      </c>
      <c r="F153" s="3147">
        <f t="shared" si="4"/>
        <v>71500</v>
      </c>
      <c r="G153" s="3153"/>
      <c r="H153" s="3145">
        <v>12</v>
      </c>
      <c r="I153" s="3146">
        <v>858000</v>
      </c>
      <c r="J153" s="3147">
        <f t="shared" si="5"/>
        <v>71500</v>
      </c>
      <c r="K153" s="3154"/>
    </row>
    <row r="154" spans="1:11">
      <c r="A154" s="2095" t="s">
        <v>10796</v>
      </c>
      <c r="B154" s="2096" t="s">
        <v>10495</v>
      </c>
      <c r="C154" s="2097" t="s">
        <v>10797</v>
      </c>
      <c r="D154" s="3145">
        <v>6</v>
      </c>
      <c r="E154" s="3146">
        <v>26400</v>
      </c>
      <c r="F154" s="3147">
        <f t="shared" si="4"/>
        <v>4400</v>
      </c>
      <c r="G154" s="3153"/>
      <c r="H154" s="3145">
        <v>6</v>
      </c>
      <c r="I154" s="3146">
        <v>26400</v>
      </c>
      <c r="J154" s="3147">
        <f t="shared" si="5"/>
        <v>4400</v>
      </c>
      <c r="K154" s="3154"/>
    </row>
    <row r="155" spans="1:11">
      <c r="A155" s="2095" t="s">
        <v>10798</v>
      </c>
      <c r="B155" s="2096" t="s">
        <v>10502</v>
      </c>
      <c r="C155" s="2097" t="s">
        <v>10799</v>
      </c>
      <c r="D155" s="3145">
        <v>1</v>
      </c>
      <c r="E155" s="3146">
        <v>75900</v>
      </c>
      <c r="F155" s="3147">
        <f t="shared" si="4"/>
        <v>75900</v>
      </c>
      <c r="G155" s="3153"/>
      <c r="H155" s="3145">
        <v>1</v>
      </c>
      <c r="I155" s="3146">
        <v>75900</v>
      </c>
      <c r="J155" s="3147">
        <f t="shared" si="5"/>
        <v>75900</v>
      </c>
      <c r="K155" s="3154"/>
    </row>
    <row r="156" spans="1:11">
      <c r="A156" s="2095" t="s">
        <v>10800</v>
      </c>
      <c r="B156" s="2096" t="s">
        <v>10505</v>
      </c>
      <c r="C156" s="2097" t="s">
        <v>10801</v>
      </c>
      <c r="D156" s="3145">
        <v>6</v>
      </c>
      <c r="E156" s="3146">
        <v>369600</v>
      </c>
      <c r="F156" s="3147">
        <f t="shared" si="4"/>
        <v>61600</v>
      </c>
      <c r="G156" s="3153"/>
      <c r="H156" s="3145">
        <v>7</v>
      </c>
      <c r="I156" s="3146">
        <v>431200</v>
      </c>
      <c r="J156" s="3147">
        <f t="shared" si="5"/>
        <v>61600</v>
      </c>
      <c r="K156" s="3154"/>
    </row>
    <row r="157" spans="1:11" ht="22.5">
      <c r="A157" s="2095" t="s">
        <v>10802</v>
      </c>
      <c r="B157" s="2096" t="s">
        <v>10508</v>
      </c>
      <c r="C157" s="2097" t="s">
        <v>10803</v>
      </c>
      <c r="D157" s="3145">
        <v>36</v>
      </c>
      <c r="E157" s="3146">
        <v>158400</v>
      </c>
      <c r="F157" s="3147">
        <f t="shared" si="4"/>
        <v>4400</v>
      </c>
      <c r="G157" s="3153"/>
      <c r="H157" s="3145">
        <v>36</v>
      </c>
      <c r="I157" s="3146">
        <v>158400</v>
      </c>
      <c r="J157" s="3147">
        <f t="shared" si="5"/>
        <v>4400</v>
      </c>
      <c r="K157" s="3154"/>
    </row>
    <row r="158" spans="1:11" ht="22.5">
      <c r="A158" s="2095" t="s">
        <v>10804</v>
      </c>
      <c r="B158" s="2096" t="s">
        <v>10511</v>
      </c>
      <c r="C158" s="2097" t="s">
        <v>10805</v>
      </c>
      <c r="D158" s="3145">
        <v>25</v>
      </c>
      <c r="E158" s="3146">
        <v>55000</v>
      </c>
      <c r="F158" s="3147">
        <f t="shared" si="4"/>
        <v>2200</v>
      </c>
      <c r="G158" s="3153"/>
      <c r="H158" s="3145">
        <v>25</v>
      </c>
      <c r="I158" s="3146">
        <v>55000</v>
      </c>
      <c r="J158" s="3147">
        <f t="shared" si="5"/>
        <v>2200</v>
      </c>
      <c r="K158" s="3154"/>
    </row>
    <row r="159" spans="1:11" ht="22.5">
      <c r="A159" s="2095" t="s">
        <v>10806</v>
      </c>
      <c r="B159" s="2096" t="s">
        <v>10517</v>
      </c>
      <c r="C159" s="2097" t="s">
        <v>10807</v>
      </c>
      <c r="D159" s="3145">
        <v>89</v>
      </c>
      <c r="E159" s="3146">
        <v>30741.081081081084</v>
      </c>
      <c r="F159" s="3147">
        <f t="shared" si="4"/>
        <v>345.40540540540542</v>
      </c>
      <c r="G159" s="3153"/>
      <c r="H159" s="3145">
        <v>121</v>
      </c>
      <c r="I159" s="3146">
        <v>41794.054054054053</v>
      </c>
      <c r="J159" s="3147">
        <f t="shared" si="5"/>
        <v>345.40540540540542</v>
      </c>
      <c r="K159" s="3154"/>
    </row>
    <row r="160" spans="1:11" ht="22.5">
      <c r="A160" s="2095" t="s">
        <v>10808</v>
      </c>
      <c r="B160" s="2096" t="s">
        <v>10773</v>
      </c>
      <c r="C160" s="2097" t="s">
        <v>10809</v>
      </c>
      <c r="D160" s="3145">
        <v>5</v>
      </c>
      <c r="E160" s="3146">
        <v>434500</v>
      </c>
      <c r="F160" s="3147">
        <f t="shared" si="4"/>
        <v>86900</v>
      </c>
      <c r="G160" s="3153"/>
      <c r="H160" s="3145">
        <v>7</v>
      </c>
      <c r="I160" s="3146">
        <v>608300</v>
      </c>
      <c r="J160" s="3147">
        <f t="shared" si="5"/>
        <v>86900</v>
      </c>
      <c r="K160" s="3154"/>
    </row>
    <row r="161" spans="1:11" ht="22.5">
      <c r="A161" s="2095" t="s">
        <v>10810</v>
      </c>
      <c r="B161" s="2096" t="s">
        <v>10628</v>
      </c>
      <c r="C161" s="2097" t="s">
        <v>10811</v>
      </c>
      <c r="D161" s="3145">
        <v>1</v>
      </c>
      <c r="E161" s="3146">
        <v>95700</v>
      </c>
      <c r="F161" s="3147">
        <f t="shared" si="4"/>
        <v>95700</v>
      </c>
      <c r="G161" s="3153"/>
      <c r="H161" s="3145">
        <v>1</v>
      </c>
      <c r="I161" s="3146">
        <v>95700</v>
      </c>
      <c r="J161" s="3147">
        <f t="shared" si="5"/>
        <v>95700</v>
      </c>
      <c r="K161" s="3154"/>
    </row>
    <row r="162" spans="1:11" ht="22.5">
      <c r="A162" s="3160" t="s">
        <v>10812</v>
      </c>
      <c r="B162" s="3161" t="s">
        <v>10813</v>
      </c>
      <c r="C162" s="3060" t="s">
        <v>10814</v>
      </c>
      <c r="D162" s="3145">
        <v>1</v>
      </c>
      <c r="E162" s="3146">
        <v>26400</v>
      </c>
      <c r="F162" s="3147">
        <f t="shared" si="4"/>
        <v>26400</v>
      </c>
      <c r="G162" s="3153"/>
      <c r="H162" s="3145">
        <v>3</v>
      </c>
      <c r="I162" s="3146">
        <v>79200</v>
      </c>
      <c r="J162" s="3147">
        <f t="shared" si="5"/>
        <v>26400</v>
      </c>
      <c r="K162" s="3154"/>
    </row>
    <row r="163" spans="1:11">
      <c r="A163" s="2095" t="s">
        <v>10815</v>
      </c>
      <c r="B163" s="2096" t="s">
        <v>10591</v>
      </c>
      <c r="C163" s="2097" t="s">
        <v>10816</v>
      </c>
      <c r="D163" s="3145">
        <v>1</v>
      </c>
      <c r="E163" s="3146">
        <v>26400</v>
      </c>
      <c r="F163" s="3147">
        <f t="shared" si="4"/>
        <v>26400</v>
      </c>
      <c r="G163" s="3153"/>
      <c r="H163" s="3145">
        <v>1</v>
      </c>
      <c r="I163" s="3146">
        <v>26400</v>
      </c>
      <c r="J163" s="3147">
        <f t="shared" si="5"/>
        <v>26400</v>
      </c>
      <c r="K163" s="3154"/>
    </row>
    <row r="164" spans="1:11" ht="22.5">
      <c r="A164" s="2095" t="s">
        <v>10817</v>
      </c>
      <c r="B164" s="2096" t="s">
        <v>10526</v>
      </c>
      <c r="C164" s="2097" t="s">
        <v>10818</v>
      </c>
      <c r="D164" s="3145">
        <v>1</v>
      </c>
      <c r="E164" s="3146">
        <v>207548</v>
      </c>
      <c r="F164" s="3147">
        <f t="shared" si="4"/>
        <v>207548</v>
      </c>
      <c r="G164" s="3153"/>
      <c r="H164" s="3145">
        <v>2</v>
      </c>
      <c r="I164" s="3146">
        <v>415096</v>
      </c>
      <c r="J164" s="3147">
        <f t="shared" si="5"/>
        <v>207548</v>
      </c>
      <c r="K164" s="3154"/>
    </row>
    <row r="165" spans="1:11" ht="22.5">
      <c r="A165" s="2095" t="s">
        <v>10819</v>
      </c>
      <c r="B165" s="2096" t="s">
        <v>10529</v>
      </c>
      <c r="C165" s="2097" t="s">
        <v>10820</v>
      </c>
      <c r="D165" s="3145">
        <v>2</v>
      </c>
      <c r="E165" s="3146">
        <v>94600</v>
      </c>
      <c r="F165" s="3147">
        <f t="shared" si="4"/>
        <v>47300</v>
      </c>
      <c r="G165" s="3153"/>
      <c r="H165" s="3145">
        <v>2</v>
      </c>
      <c r="I165" s="3146">
        <v>94600</v>
      </c>
      <c r="J165" s="3147">
        <f t="shared" si="5"/>
        <v>47300</v>
      </c>
      <c r="K165" s="3154"/>
    </row>
    <row r="166" spans="1:11" ht="22.5">
      <c r="A166" s="2095" t="s">
        <v>10821</v>
      </c>
      <c r="B166" s="2096" t="s">
        <v>10532</v>
      </c>
      <c r="C166" s="2097" t="s">
        <v>10822</v>
      </c>
      <c r="D166" s="3145">
        <v>12</v>
      </c>
      <c r="E166" s="3146">
        <v>267564</v>
      </c>
      <c r="F166" s="3147">
        <f t="shared" si="4"/>
        <v>22297</v>
      </c>
      <c r="G166" s="3153"/>
      <c r="H166" s="3145">
        <v>16</v>
      </c>
      <c r="I166" s="3146">
        <v>356752</v>
      </c>
      <c r="J166" s="3147">
        <f t="shared" si="5"/>
        <v>22297</v>
      </c>
      <c r="K166" s="3154"/>
    </row>
    <row r="167" spans="1:11" ht="22.5">
      <c r="A167" s="3162" t="s">
        <v>10823</v>
      </c>
      <c r="B167" s="3163" t="s">
        <v>10824</v>
      </c>
      <c r="C167" s="3162" t="s">
        <v>10825</v>
      </c>
      <c r="D167" s="3145">
        <v>1</v>
      </c>
      <c r="E167" s="3146">
        <v>33804</v>
      </c>
      <c r="F167" s="3147">
        <f t="shared" si="4"/>
        <v>33804</v>
      </c>
      <c r="G167" s="3153"/>
      <c r="H167" s="3145">
        <v>3</v>
      </c>
      <c r="I167" s="3146">
        <v>101412</v>
      </c>
      <c r="J167" s="3147">
        <f t="shared" si="5"/>
        <v>33804</v>
      </c>
      <c r="K167" s="3154"/>
    </row>
    <row r="168" spans="1:11">
      <c r="A168" s="3162" t="s">
        <v>10826</v>
      </c>
      <c r="B168" s="3163" t="s">
        <v>10720</v>
      </c>
      <c r="C168" s="3162" t="s">
        <v>10827</v>
      </c>
      <c r="D168" s="3145">
        <v>1</v>
      </c>
      <c r="E168" s="3146">
        <v>207548</v>
      </c>
      <c r="F168" s="3147">
        <f t="shared" si="4"/>
        <v>207548</v>
      </c>
      <c r="G168" s="3153"/>
      <c r="H168" s="3145">
        <v>1</v>
      </c>
      <c r="I168" s="3146">
        <v>207548</v>
      </c>
      <c r="J168" s="3147">
        <f t="shared" si="5"/>
        <v>207548</v>
      </c>
      <c r="K168" s="3154"/>
    </row>
    <row r="169" spans="1:11" ht="22.5">
      <c r="A169" s="3162" t="s">
        <v>10828</v>
      </c>
      <c r="B169" s="3163" t="s">
        <v>10829</v>
      </c>
      <c r="C169" s="3162" t="s">
        <v>10830</v>
      </c>
      <c r="D169" s="3145">
        <v>10</v>
      </c>
      <c r="E169" s="3146">
        <v>235950</v>
      </c>
      <c r="F169" s="3147">
        <f t="shared" si="4"/>
        <v>23595</v>
      </c>
      <c r="G169" s="3153"/>
      <c r="H169" s="3145">
        <v>15</v>
      </c>
      <c r="I169" s="3146">
        <v>353925</v>
      </c>
      <c r="J169" s="3147">
        <f t="shared" si="5"/>
        <v>23595</v>
      </c>
      <c r="K169" s="3154"/>
    </row>
    <row r="170" spans="1:11">
      <c r="A170" s="3162" t="s">
        <v>10831</v>
      </c>
      <c r="B170" s="3163" t="s">
        <v>10750</v>
      </c>
      <c r="C170" s="3162" t="s">
        <v>10832</v>
      </c>
      <c r="D170" s="3145">
        <v>10</v>
      </c>
      <c r="E170" s="3146">
        <v>73810</v>
      </c>
      <c r="F170" s="3147">
        <f t="shared" si="4"/>
        <v>7381</v>
      </c>
      <c r="G170" s="3153"/>
      <c r="H170" s="3145">
        <v>14</v>
      </c>
      <c r="I170" s="3146">
        <v>103334</v>
      </c>
      <c r="J170" s="3147">
        <f t="shared" si="5"/>
        <v>7381</v>
      </c>
      <c r="K170" s="3154"/>
    </row>
    <row r="171" spans="1:11" ht="22.5">
      <c r="A171" s="3162" t="s">
        <v>10833</v>
      </c>
      <c r="B171" s="3163" t="s">
        <v>10834</v>
      </c>
      <c r="C171" s="3162" t="s">
        <v>10835</v>
      </c>
      <c r="D171" s="3145">
        <v>4</v>
      </c>
      <c r="E171" s="3146">
        <v>289960</v>
      </c>
      <c r="F171" s="3147">
        <f t="shared" si="4"/>
        <v>72490</v>
      </c>
      <c r="G171" s="3153"/>
      <c r="H171" s="3145">
        <v>6</v>
      </c>
      <c r="I171" s="3146">
        <v>434940</v>
      </c>
      <c r="J171" s="3147">
        <f t="shared" si="5"/>
        <v>72490</v>
      </c>
      <c r="K171" s="3154"/>
    </row>
    <row r="172" spans="1:11" ht="22.5">
      <c r="A172" s="3162" t="s">
        <v>10836</v>
      </c>
      <c r="B172" s="3163" t="s">
        <v>10834</v>
      </c>
      <c r="C172" s="3162" t="s">
        <v>10837</v>
      </c>
      <c r="D172" s="3145">
        <v>47</v>
      </c>
      <c r="E172" s="3146">
        <v>3039960</v>
      </c>
      <c r="F172" s="3147">
        <f t="shared" si="4"/>
        <v>64680</v>
      </c>
      <c r="G172" s="3153"/>
      <c r="H172" s="3145">
        <v>51</v>
      </c>
      <c r="I172" s="3146">
        <v>3298680</v>
      </c>
      <c r="J172" s="3147">
        <f t="shared" si="5"/>
        <v>64680</v>
      </c>
      <c r="K172" s="3154"/>
    </row>
    <row r="173" spans="1:11">
      <c r="A173" s="3162" t="s">
        <v>10838</v>
      </c>
      <c r="B173" s="3163" t="s">
        <v>10829</v>
      </c>
      <c r="C173" s="3162" t="s">
        <v>10839</v>
      </c>
      <c r="D173" s="3145">
        <v>12</v>
      </c>
      <c r="E173" s="3146">
        <v>372240</v>
      </c>
      <c r="F173" s="3147">
        <f t="shared" si="4"/>
        <v>31020</v>
      </c>
      <c r="G173" s="3153"/>
      <c r="H173" s="3145">
        <v>12</v>
      </c>
      <c r="I173" s="3146">
        <v>372240</v>
      </c>
      <c r="J173" s="3147">
        <f t="shared" si="5"/>
        <v>31020</v>
      </c>
      <c r="K173" s="3154"/>
    </row>
    <row r="174" spans="1:11" ht="22.5">
      <c r="A174" s="3162" t="s">
        <v>10840</v>
      </c>
      <c r="B174" s="3163" t="s">
        <v>10750</v>
      </c>
      <c r="C174" s="3162" t="s">
        <v>10841</v>
      </c>
      <c r="D174" s="3145">
        <v>12</v>
      </c>
      <c r="E174" s="3146">
        <v>118800</v>
      </c>
      <c r="F174" s="3147">
        <f t="shared" si="4"/>
        <v>9900</v>
      </c>
      <c r="G174" s="3153"/>
      <c r="H174" s="3145">
        <v>12</v>
      </c>
      <c r="I174" s="3146">
        <v>118800</v>
      </c>
      <c r="J174" s="3147">
        <f t="shared" si="5"/>
        <v>9900</v>
      </c>
      <c r="K174" s="3154"/>
    </row>
    <row r="175" spans="1:11">
      <c r="A175" s="3162" t="s">
        <v>10842</v>
      </c>
      <c r="B175" s="3163" t="s">
        <v>10743</v>
      </c>
      <c r="C175" s="3162" t="s">
        <v>10843</v>
      </c>
      <c r="D175" s="3145">
        <v>1</v>
      </c>
      <c r="E175" s="3146">
        <v>18480</v>
      </c>
      <c r="F175" s="3147">
        <f t="shared" si="4"/>
        <v>18480</v>
      </c>
      <c r="G175" s="3153"/>
      <c r="H175" s="3145">
        <v>1</v>
      </c>
      <c r="I175" s="3146">
        <v>18480</v>
      </c>
      <c r="J175" s="3147">
        <f t="shared" si="5"/>
        <v>18480</v>
      </c>
      <c r="K175" s="3154"/>
    </row>
    <row r="176" spans="1:11">
      <c r="A176" s="3162" t="s">
        <v>10844</v>
      </c>
      <c r="B176" s="3163" t="s">
        <v>10612</v>
      </c>
      <c r="C176" s="3162" t="s">
        <v>10845</v>
      </c>
      <c r="D176" s="3145">
        <v>1</v>
      </c>
      <c r="E176" s="3146">
        <v>30800</v>
      </c>
      <c r="F176" s="3147">
        <f t="shared" si="4"/>
        <v>30800</v>
      </c>
      <c r="G176" s="3153"/>
      <c r="H176" s="3145">
        <v>1</v>
      </c>
      <c r="I176" s="3146">
        <v>30800</v>
      </c>
      <c r="J176" s="3147">
        <f t="shared" si="5"/>
        <v>30800</v>
      </c>
      <c r="K176" s="3154"/>
    </row>
    <row r="177" spans="1:11" ht="22.5">
      <c r="A177" s="3162" t="s">
        <v>10846</v>
      </c>
      <c r="B177" s="3163" t="s">
        <v>10847</v>
      </c>
      <c r="C177" s="3162" t="s">
        <v>10848</v>
      </c>
      <c r="D177" s="3145">
        <v>1</v>
      </c>
      <c r="E177" s="3146">
        <v>50820</v>
      </c>
      <c r="F177" s="3147">
        <f t="shared" si="4"/>
        <v>50820</v>
      </c>
      <c r="G177" s="3153"/>
      <c r="H177" s="3145">
        <v>4</v>
      </c>
      <c r="I177" s="3146">
        <v>203280</v>
      </c>
      <c r="J177" s="3147">
        <f t="shared" si="5"/>
        <v>50820</v>
      </c>
      <c r="K177" s="3154"/>
    </row>
    <row r="178" spans="1:11" ht="22.5">
      <c r="A178" s="3162" t="s">
        <v>10849</v>
      </c>
      <c r="B178" s="3163" t="s">
        <v>10465</v>
      </c>
      <c r="C178" s="3162" t="s">
        <v>10850</v>
      </c>
      <c r="D178" s="3145">
        <v>2</v>
      </c>
      <c r="E178" s="3146">
        <v>15180</v>
      </c>
      <c r="F178" s="3147">
        <f t="shared" si="4"/>
        <v>7590</v>
      </c>
      <c r="G178" s="3153"/>
      <c r="H178" s="3145">
        <v>6</v>
      </c>
      <c r="I178" s="3146">
        <v>45540</v>
      </c>
      <c r="J178" s="3147">
        <f t="shared" si="5"/>
        <v>7590</v>
      </c>
      <c r="K178" s="3154"/>
    </row>
    <row r="179" spans="1:11" ht="22.5">
      <c r="A179" s="3162" t="s">
        <v>10851</v>
      </c>
      <c r="B179" s="3163" t="s">
        <v>10852</v>
      </c>
      <c r="C179" s="3162" t="s">
        <v>10853</v>
      </c>
      <c r="D179" s="3145">
        <v>1</v>
      </c>
      <c r="E179" s="3146">
        <v>7590</v>
      </c>
      <c r="F179" s="3147">
        <f t="shared" si="4"/>
        <v>7590</v>
      </c>
      <c r="G179" s="3153"/>
      <c r="H179" s="3145">
        <v>5</v>
      </c>
      <c r="I179" s="3146">
        <v>37950</v>
      </c>
      <c r="J179" s="3147">
        <f t="shared" si="5"/>
        <v>7590</v>
      </c>
      <c r="K179" s="3154"/>
    </row>
    <row r="180" spans="1:11">
      <c r="A180" s="3162" t="s">
        <v>10854</v>
      </c>
      <c r="B180" s="3163" t="s">
        <v>10855</v>
      </c>
      <c r="C180" s="3162" t="s">
        <v>10856</v>
      </c>
      <c r="D180" s="3145">
        <v>1</v>
      </c>
      <c r="E180" s="3146">
        <v>26400</v>
      </c>
      <c r="F180" s="3147">
        <f t="shared" si="4"/>
        <v>26400</v>
      </c>
      <c r="G180" s="3153"/>
      <c r="H180" s="3145">
        <v>1</v>
      </c>
      <c r="I180" s="3146">
        <v>26400</v>
      </c>
      <c r="J180" s="3147">
        <f t="shared" si="5"/>
        <v>26400</v>
      </c>
      <c r="K180" s="3154"/>
    </row>
    <row r="181" spans="1:11">
      <c r="A181" s="3162" t="s">
        <v>10857</v>
      </c>
      <c r="B181" s="3163" t="s">
        <v>10612</v>
      </c>
      <c r="C181" s="3162" t="s">
        <v>10858</v>
      </c>
      <c r="D181" s="3145">
        <v>1</v>
      </c>
      <c r="E181" s="3146">
        <v>42900</v>
      </c>
      <c r="F181" s="3147">
        <f t="shared" si="4"/>
        <v>42900</v>
      </c>
      <c r="G181" s="3153"/>
      <c r="H181" s="3145">
        <v>1</v>
      </c>
      <c r="I181" s="3146">
        <v>42900</v>
      </c>
      <c r="J181" s="3147">
        <f t="shared" si="5"/>
        <v>42900</v>
      </c>
      <c r="K181" s="3154"/>
    </row>
    <row r="182" spans="1:11">
      <c r="A182" s="3162" t="s">
        <v>10859</v>
      </c>
      <c r="B182" s="3163" t="s">
        <v>10860</v>
      </c>
      <c r="C182" s="3162" t="s">
        <v>10861</v>
      </c>
      <c r="D182" s="3145">
        <v>1</v>
      </c>
      <c r="E182" s="3146">
        <v>113850</v>
      </c>
      <c r="F182" s="3147">
        <f t="shared" si="4"/>
        <v>113850</v>
      </c>
      <c r="G182" s="3153"/>
      <c r="H182" s="3145">
        <v>4</v>
      </c>
      <c r="I182" s="3146">
        <v>455400</v>
      </c>
      <c r="J182" s="3147">
        <f t="shared" si="5"/>
        <v>113850</v>
      </c>
      <c r="K182" s="3154"/>
    </row>
    <row r="183" spans="1:11">
      <c r="A183" s="3162" t="s">
        <v>10862</v>
      </c>
      <c r="B183" s="3163" t="s">
        <v>10468</v>
      </c>
      <c r="C183" s="3162" t="s">
        <v>10863</v>
      </c>
      <c r="D183" s="3145">
        <v>1</v>
      </c>
      <c r="E183" s="3146">
        <v>80300</v>
      </c>
      <c r="F183" s="3147">
        <f t="shared" si="4"/>
        <v>80300</v>
      </c>
      <c r="G183" s="3153"/>
      <c r="H183" s="3145">
        <v>1</v>
      </c>
      <c r="I183" s="3146">
        <v>80300</v>
      </c>
      <c r="J183" s="3147">
        <f t="shared" si="5"/>
        <v>80300</v>
      </c>
      <c r="K183" s="3154"/>
    </row>
    <row r="184" spans="1:11" ht="22.5">
      <c r="A184" s="3162" t="s">
        <v>10864</v>
      </c>
      <c r="B184" s="3163" t="s">
        <v>10474</v>
      </c>
      <c r="C184" s="3162" t="s">
        <v>10865</v>
      </c>
      <c r="D184" s="3145">
        <v>1</v>
      </c>
      <c r="E184" s="3146">
        <v>4400</v>
      </c>
      <c r="F184" s="3147">
        <f t="shared" si="4"/>
        <v>4400</v>
      </c>
      <c r="G184" s="3153"/>
      <c r="H184" s="3145">
        <v>1</v>
      </c>
      <c r="I184" s="3146">
        <v>4400</v>
      </c>
      <c r="J184" s="3147">
        <f t="shared" si="5"/>
        <v>4400</v>
      </c>
      <c r="K184" s="3154"/>
    </row>
    <row r="185" spans="1:11">
      <c r="A185" s="3162" t="s">
        <v>10866</v>
      </c>
      <c r="B185" s="3163" t="s">
        <v>10492</v>
      </c>
      <c r="C185" s="3162" t="s">
        <v>10867</v>
      </c>
      <c r="D185" s="3145">
        <v>1</v>
      </c>
      <c r="E185" s="3146">
        <v>71500</v>
      </c>
      <c r="F185" s="3147">
        <f t="shared" si="4"/>
        <v>71500</v>
      </c>
      <c r="G185" s="3153"/>
      <c r="H185" s="3145">
        <v>2</v>
      </c>
      <c r="I185" s="3146">
        <v>143000</v>
      </c>
      <c r="J185" s="3147">
        <f t="shared" si="5"/>
        <v>71500</v>
      </c>
      <c r="K185" s="3154"/>
    </row>
    <row r="186" spans="1:11">
      <c r="A186" s="3162" t="s">
        <v>10868</v>
      </c>
      <c r="B186" s="3163" t="s">
        <v>10559</v>
      </c>
      <c r="C186" s="3162" t="s">
        <v>10869</v>
      </c>
      <c r="D186" s="3145">
        <v>2</v>
      </c>
      <c r="E186" s="3146">
        <v>2640</v>
      </c>
      <c r="F186" s="3147">
        <f t="shared" si="4"/>
        <v>1320</v>
      </c>
      <c r="G186" s="3153"/>
      <c r="H186" s="3145">
        <v>2</v>
      </c>
      <c r="I186" s="3146">
        <v>2640</v>
      </c>
      <c r="J186" s="3147">
        <f t="shared" si="5"/>
        <v>1320</v>
      </c>
      <c r="K186" s="3154"/>
    </row>
    <row r="187" spans="1:11" ht="22.5">
      <c r="A187" s="3162" t="s">
        <v>10870</v>
      </c>
      <c r="B187" s="3163" t="s">
        <v>10456</v>
      </c>
      <c r="C187" s="3162" t="s">
        <v>10871</v>
      </c>
      <c r="D187" s="3145">
        <v>1</v>
      </c>
      <c r="E187" s="3146">
        <v>55550</v>
      </c>
      <c r="F187" s="3147">
        <f t="shared" si="4"/>
        <v>55550</v>
      </c>
      <c r="G187" s="3153"/>
      <c r="H187" s="3145">
        <v>3</v>
      </c>
      <c r="I187" s="3146">
        <v>166650</v>
      </c>
      <c r="J187" s="3147">
        <f t="shared" si="5"/>
        <v>55550</v>
      </c>
      <c r="K187" s="3154"/>
    </row>
    <row r="188" spans="1:11" ht="22.5">
      <c r="A188" s="3162" t="s">
        <v>10872</v>
      </c>
      <c r="B188" s="3163" t="s">
        <v>10459</v>
      </c>
      <c r="C188" s="3162" t="s">
        <v>10873</v>
      </c>
      <c r="D188" s="3145">
        <v>1</v>
      </c>
      <c r="E188" s="3146">
        <v>55550</v>
      </c>
      <c r="F188" s="3147">
        <f t="shared" si="4"/>
        <v>55550</v>
      </c>
      <c r="G188" s="3153"/>
      <c r="H188" s="3145">
        <v>3</v>
      </c>
      <c r="I188" s="3146">
        <v>166650</v>
      </c>
      <c r="J188" s="3147">
        <f t="shared" si="5"/>
        <v>55550</v>
      </c>
      <c r="K188" s="3154"/>
    </row>
    <row r="189" spans="1:11" ht="22.5">
      <c r="A189" s="3162" t="s">
        <v>10874</v>
      </c>
      <c r="B189" s="3163" t="s">
        <v>10462</v>
      </c>
      <c r="C189" s="3162" t="s">
        <v>10875</v>
      </c>
      <c r="D189" s="3145">
        <v>2</v>
      </c>
      <c r="E189" s="3146">
        <v>28600</v>
      </c>
      <c r="F189" s="3147">
        <f t="shared" si="4"/>
        <v>14300</v>
      </c>
      <c r="G189" s="3153"/>
      <c r="H189" s="3145">
        <v>6</v>
      </c>
      <c r="I189" s="3146">
        <v>85800</v>
      </c>
      <c r="J189" s="3147">
        <f t="shared" si="5"/>
        <v>14300</v>
      </c>
      <c r="K189" s="3154"/>
    </row>
    <row r="190" spans="1:11" ht="22.5">
      <c r="A190" s="3162" t="s">
        <v>10876</v>
      </c>
      <c r="B190" s="3163" t="s">
        <v>10465</v>
      </c>
      <c r="C190" s="3162" t="s">
        <v>10877</v>
      </c>
      <c r="D190" s="3145">
        <v>1</v>
      </c>
      <c r="E190" s="3146">
        <v>7590</v>
      </c>
      <c r="F190" s="3147">
        <f t="shared" si="4"/>
        <v>7590</v>
      </c>
      <c r="G190" s="3153"/>
      <c r="H190" s="3145">
        <v>3</v>
      </c>
      <c r="I190" s="3146">
        <v>22770</v>
      </c>
      <c r="J190" s="3147">
        <f t="shared" si="5"/>
        <v>7590</v>
      </c>
      <c r="K190" s="3154"/>
    </row>
    <row r="191" spans="1:11" ht="22.5">
      <c r="A191" s="3162" t="s">
        <v>10878</v>
      </c>
      <c r="B191" s="3163" t="s">
        <v>10523</v>
      </c>
      <c r="C191" s="3162" t="s">
        <v>10879</v>
      </c>
      <c r="D191" s="3145">
        <v>4</v>
      </c>
      <c r="E191" s="3146">
        <v>347600</v>
      </c>
      <c r="F191" s="3147">
        <f t="shared" si="4"/>
        <v>86900</v>
      </c>
      <c r="G191" s="3153"/>
      <c r="H191" s="3145">
        <v>6</v>
      </c>
      <c r="I191" s="3146">
        <v>521400</v>
      </c>
      <c r="J191" s="3147">
        <f t="shared" si="5"/>
        <v>86900</v>
      </c>
      <c r="K191" s="3154"/>
    </row>
    <row r="192" spans="1:11" ht="22.5">
      <c r="A192" s="3162" t="s">
        <v>10880</v>
      </c>
      <c r="B192" s="3163" t="s">
        <v>10579</v>
      </c>
      <c r="C192" s="3162" t="s">
        <v>10881</v>
      </c>
      <c r="D192" s="3145">
        <v>1</v>
      </c>
      <c r="E192" s="3146">
        <v>49500</v>
      </c>
      <c r="F192" s="3147">
        <f t="shared" si="4"/>
        <v>49500</v>
      </c>
      <c r="G192" s="3153"/>
      <c r="H192" s="3145">
        <v>3</v>
      </c>
      <c r="I192" s="3146">
        <v>148500</v>
      </c>
      <c r="J192" s="3147">
        <f t="shared" si="5"/>
        <v>49500</v>
      </c>
      <c r="K192" s="3154"/>
    </row>
    <row r="193" spans="1:11">
      <c r="A193" s="3162" t="s">
        <v>10882</v>
      </c>
      <c r="B193" s="3163" t="s">
        <v>10612</v>
      </c>
      <c r="C193" s="3162" t="s">
        <v>10883</v>
      </c>
      <c r="D193" s="3145">
        <v>16</v>
      </c>
      <c r="E193" s="3146">
        <v>580800</v>
      </c>
      <c r="F193" s="3147">
        <f t="shared" si="4"/>
        <v>36300</v>
      </c>
      <c r="G193" s="3153"/>
      <c r="H193" s="3145">
        <v>19</v>
      </c>
      <c r="I193" s="3146">
        <v>689700</v>
      </c>
      <c r="J193" s="3147">
        <f t="shared" si="5"/>
        <v>36300</v>
      </c>
      <c r="K193" s="3154"/>
    </row>
    <row r="194" spans="1:11">
      <c r="A194" s="3162" t="s">
        <v>10884</v>
      </c>
      <c r="B194" s="3163" t="s">
        <v>10612</v>
      </c>
      <c r="C194" s="3162" t="s">
        <v>10885</v>
      </c>
      <c r="D194" s="3145">
        <v>1</v>
      </c>
      <c r="E194" s="3146">
        <v>36300</v>
      </c>
      <c r="F194" s="3147">
        <f t="shared" si="4"/>
        <v>36300</v>
      </c>
      <c r="G194" s="3153"/>
      <c r="H194" s="3145">
        <v>2</v>
      </c>
      <c r="I194" s="3146">
        <v>72600</v>
      </c>
      <c r="J194" s="3147">
        <f t="shared" si="5"/>
        <v>36300</v>
      </c>
      <c r="K194" s="3154"/>
    </row>
    <row r="195" spans="1:11" ht="22.5">
      <c r="A195" s="3162" t="s">
        <v>10886</v>
      </c>
      <c r="B195" s="3163" t="s">
        <v>10887</v>
      </c>
      <c r="C195" s="3162" t="s">
        <v>10888</v>
      </c>
      <c r="D195" s="3145">
        <v>2</v>
      </c>
      <c r="E195" s="3146">
        <v>63800</v>
      </c>
      <c r="F195" s="3147">
        <f t="shared" si="4"/>
        <v>31900</v>
      </c>
      <c r="G195" s="3153"/>
      <c r="H195" s="3145">
        <v>5</v>
      </c>
      <c r="I195" s="3146">
        <v>159500</v>
      </c>
      <c r="J195" s="3147">
        <f t="shared" si="5"/>
        <v>31900</v>
      </c>
      <c r="K195" s="3154"/>
    </row>
    <row r="196" spans="1:11" ht="22.5">
      <c r="A196" s="3162" t="s">
        <v>10889</v>
      </c>
      <c r="B196" s="3163" t="s">
        <v>10890</v>
      </c>
      <c r="C196" s="3162" t="s">
        <v>10891</v>
      </c>
      <c r="D196" s="3145">
        <v>1</v>
      </c>
      <c r="E196" s="3146">
        <v>27500</v>
      </c>
      <c r="F196" s="3147">
        <f t="shared" si="4"/>
        <v>27500</v>
      </c>
      <c r="G196" s="3153"/>
      <c r="H196" s="3145">
        <v>7</v>
      </c>
      <c r="I196" s="3146">
        <v>192500</v>
      </c>
      <c r="J196" s="3147">
        <f t="shared" si="5"/>
        <v>27500</v>
      </c>
      <c r="K196" s="3154"/>
    </row>
    <row r="197" spans="1:11" ht="22.5">
      <c r="A197" s="3162" t="s">
        <v>10892</v>
      </c>
      <c r="B197" s="3163" t="s">
        <v>10731</v>
      </c>
      <c r="C197" s="3162" t="s">
        <v>10893</v>
      </c>
      <c r="D197" s="3145">
        <v>18</v>
      </c>
      <c r="E197" s="3146">
        <v>693000</v>
      </c>
      <c r="F197" s="3147">
        <f t="shared" si="4"/>
        <v>38500</v>
      </c>
      <c r="G197" s="3153"/>
      <c r="H197" s="3145">
        <v>22</v>
      </c>
      <c r="I197" s="3146">
        <v>847000</v>
      </c>
      <c r="J197" s="3147">
        <f t="shared" si="5"/>
        <v>38500</v>
      </c>
      <c r="K197" s="3154"/>
    </row>
    <row r="198" spans="1:11" ht="22.5">
      <c r="A198" s="3162" t="s">
        <v>10894</v>
      </c>
      <c r="B198" s="3163" t="s">
        <v>10628</v>
      </c>
      <c r="C198" s="3162" t="s">
        <v>10895</v>
      </c>
      <c r="D198" s="3145">
        <v>6</v>
      </c>
      <c r="E198" s="3146">
        <v>475200</v>
      </c>
      <c r="F198" s="3147">
        <f t="shared" si="4"/>
        <v>79200</v>
      </c>
      <c r="G198" s="3153"/>
      <c r="H198" s="3145">
        <v>10</v>
      </c>
      <c r="I198" s="3146">
        <v>792000</v>
      </c>
      <c r="J198" s="3147">
        <f t="shared" si="5"/>
        <v>79200</v>
      </c>
      <c r="K198" s="3154"/>
    </row>
    <row r="199" spans="1:11" ht="22.5">
      <c r="A199" s="3162" t="s">
        <v>10896</v>
      </c>
      <c r="B199" s="3163" t="s">
        <v>10628</v>
      </c>
      <c r="C199" s="3162" t="s">
        <v>10897</v>
      </c>
      <c r="D199" s="3145">
        <v>2</v>
      </c>
      <c r="E199" s="3146">
        <v>158400</v>
      </c>
      <c r="F199" s="3147">
        <f t="shared" si="4"/>
        <v>79200</v>
      </c>
      <c r="G199" s="3153"/>
      <c r="H199" s="3145">
        <v>4</v>
      </c>
      <c r="I199" s="3146">
        <v>316800</v>
      </c>
      <c r="J199" s="3147">
        <f t="shared" si="5"/>
        <v>79200</v>
      </c>
      <c r="K199" s="3154"/>
    </row>
    <row r="200" spans="1:11" ht="22.5">
      <c r="A200" s="3162" t="s">
        <v>10898</v>
      </c>
      <c r="B200" s="3163" t="s">
        <v>10899</v>
      </c>
      <c r="C200" s="3162" t="s">
        <v>10900</v>
      </c>
      <c r="D200" s="3145">
        <v>4</v>
      </c>
      <c r="E200" s="3146">
        <v>17600</v>
      </c>
      <c r="F200" s="3147">
        <f t="shared" si="4"/>
        <v>4400</v>
      </c>
      <c r="G200" s="3153"/>
      <c r="H200" s="3145">
        <v>8</v>
      </c>
      <c r="I200" s="3146">
        <v>35200</v>
      </c>
      <c r="J200" s="3147">
        <f t="shared" si="5"/>
        <v>4400</v>
      </c>
      <c r="K200" s="3154"/>
    </row>
    <row r="201" spans="1:11" ht="22.5">
      <c r="A201" s="3162" t="s">
        <v>10901</v>
      </c>
      <c r="B201" s="3163" t="s">
        <v>10902</v>
      </c>
      <c r="C201" s="3162" t="s">
        <v>10903</v>
      </c>
      <c r="D201" s="3145">
        <v>1</v>
      </c>
      <c r="E201" s="3146">
        <v>76695</v>
      </c>
      <c r="F201" s="3147">
        <f t="shared" ref="F201:F203" si="6">E201/D201</f>
        <v>76695</v>
      </c>
      <c r="G201" s="3153"/>
      <c r="H201" s="3145">
        <v>3</v>
      </c>
      <c r="I201" s="3146">
        <v>230085</v>
      </c>
      <c r="J201" s="3147">
        <f t="shared" ref="J201:J203" si="7">I201/H201</f>
        <v>76695</v>
      </c>
      <c r="K201" s="3154"/>
    </row>
    <row r="202" spans="1:11" ht="22.5">
      <c r="A202" s="3162" t="s">
        <v>10904</v>
      </c>
      <c r="B202" s="3163" t="s">
        <v>10905</v>
      </c>
      <c r="C202" s="3162" t="s">
        <v>10906</v>
      </c>
      <c r="D202" s="3145">
        <v>1</v>
      </c>
      <c r="E202" s="3146">
        <v>76695</v>
      </c>
      <c r="F202" s="3147">
        <f t="shared" si="6"/>
        <v>76695</v>
      </c>
      <c r="G202" s="3153"/>
      <c r="H202" s="3145">
        <v>3</v>
      </c>
      <c r="I202" s="3146">
        <v>230085</v>
      </c>
      <c r="J202" s="3147">
        <f t="shared" si="7"/>
        <v>76695</v>
      </c>
      <c r="K202" s="3154"/>
    </row>
    <row r="203" spans="1:11" ht="23.25" thickBot="1">
      <c r="A203" s="3162" t="s">
        <v>10907</v>
      </c>
      <c r="B203" s="3163" t="s">
        <v>10908</v>
      </c>
      <c r="C203" s="3162" t="s">
        <v>10909</v>
      </c>
      <c r="D203" s="3145">
        <v>1</v>
      </c>
      <c r="E203" s="3146">
        <v>86900</v>
      </c>
      <c r="F203" s="3147">
        <f t="shared" si="6"/>
        <v>86900</v>
      </c>
      <c r="G203" s="3164"/>
      <c r="H203" s="3145">
        <v>3</v>
      </c>
      <c r="I203" s="3146">
        <v>260700</v>
      </c>
      <c r="J203" s="3147">
        <f t="shared" si="7"/>
        <v>86900</v>
      </c>
      <c r="K203" s="3165"/>
    </row>
    <row r="204" spans="1:11" s="3166" customFormat="1" ht="13.5" thickTop="1" thickBot="1">
      <c r="A204" s="2102" t="s">
        <v>10910</v>
      </c>
      <c r="B204" s="2103"/>
      <c r="C204" s="2104"/>
      <c r="D204" s="2121">
        <v>4903.7199999999939</v>
      </c>
      <c r="E204" s="2106">
        <f>SUM(E8:E203)</f>
        <v>62277387.519713953</v>
      </c>
      <c r="F204" s="2107"/>
      <c r="G204" s="2108">
        <v>1121</v>
      </c>
      <c r="H204" s="2105">
        <f>SUM(H8:H203)</f>
        <v>4976</v>
      </c>
      <c r="I204" s="2106">
        <f>SUM(I8:I203)</f>
        <v>69626990.86074248</v>
      </c>
      <c r="J204" s="2107"/>
      <c r="K204" s="2108">
        <v>2323</v>
      </c>
    </row>
    <row r="205" spans="1:11" ht="24" customHeight="1" thickTop="1">
      <c r="A205" s="3723" t="s">
        <v>10911</v>
      </c>
      <c r="B205" s="3724"/>
      <c r="C205" s="3724"/>
      <c r="D205" s="3724"/>
      <c r="E205" s="3724"/>
      <c r="F205" s="3724"/>
      <c r="G205" s="3724"/>
      <c r="H205" s="3724"/>
      <c r="I205" s="3724"/>
      <c r="J205" s="3724"/>
      <c r="K205" s="3725"/>
    </row>
    <row r="206" spans="1:11">
      <c r="A206" s="3155" t="s">
        <v>10912</v>
      </c>
      <c r="B206" s="3156" t="s">
        <v>10913</v>
      </c>
      <c r="C206" s="3061" t="s">
        <v>10914</v>
      </c>
      <c r="D206" s="3167">
        <v>30</v>
      </c>
      <c r="E206" s="3168">
        <v>2310000</v>
      </c>
      <c r="F206" s="3168">
        <f t="shared" ref="F206:F269" si="8">E206/D206</f>
        <v>77000</v>
      </c>
      <c r="G206" s="2109"/>
      <c r="H206" s="3167">
        <v>30</v>
      </c>
      <c r="I206" s="3168">
        <v>2310000</v>
      </c>
      <c r="J206" s="3168">
        <f t="shared" ref="J206:J269" si="9">I206/H206</f>
        <v>77000</v>
      </c>
      <c r="K206" s="2110"/>
    </row>
    <row r="207" spans="1:11" ht="22.5">
      <c r="A207" s="3155" t="s">
        <v>10915</v>
      </c>
      <c r="B207" s="3156" t="s">
        <v>10916</v>
      </c>
      <c r="C207" s="3061" t="s">
        <v>10917</v>
      </c>
      <c r="D207" s="3167">
        <v>28</v>
      </c>
      <c r="E207" s="3168">
        <v>1093400</v>
      </c>
      <c r="F207" s="3168">
        <f t="shared" si="8"/>
        <v>39050</v>
      </c>
      <c r="G207" s="2111"/>
      <c r="H207" s="3167">
        <v>27</v>
      </c>
      <c r="I207" s="3168">
        <v>1054350</v>
      </c>
      <c r="J207" s="3168">
        <f t="shared" si="9"/>
        <v>39050</v>
      </c>
      <c r="K207" s="2112"/>
    </row>
    <row r="208" spans="1:11" ht="22.5">
      <c r="A208" s="3155" t="s">
        <v>10918</v>
      </c>
      <c r="B208" s="3156" t="s">
        <v>10916</v>
      </c>
      <c r="C208" s="3061" t="s">
        <v>10919</v>
      </c>
      <c r="D208" s="3167">
        <v>25</v>
      </c>
      <c r="E208" s="3168">
        <v>976250</v>
      </c>
      <c r="F208" s="3168">
        <f t="shared" si="8"/>
        <v>39050</v>
      </c>
      <c r="G208" s="2111"/>
      <c r="H208" s="3167">
        <v>25</v>
      </c>
      <c r="I208" s="3168">
        <v>976250</v>
      </c>
      <c r="J208" s="3168">
        <f t="shared" si="9"/>
        <v>39050</v>
      </c>
      <c r="K208" s="2112"/>
    </row>
    <row r="209" spans="1:11" ht="22.5">
      <c r="A209" s="3155" t="s">
        <v>10920</v>
      </c>
      <c r="B209" s="3156" t="s">
        <v>10921</v>
      </c>
      <c r="C209" s="3061" t="s">
        <v>10922</v>
      </c>
      <c r="D209" s="3167">
        <v>29</v>
      </c>
      <c r="E209" s="3168">
        <v>685850</v>
      </c>
      <c r="F209" s="3168">
        <f t="shared" si="8"/>
        <v>23650</v>
      </c>
      <c r="G209" s="2111"/>
      <c r="H209" s="3167">
        <v>29</v>
      </c>
      <c r="I209" s="3168">
        <v>685850</v>
      </c>
      <c r="J209" s="3168">
        <f t="shared" si="9"/>
        <v>23650</v>
      </c>
      <c r="K209" s="2112"/>
    </row>
    <row r="210" spans="1:11" ht="22.5">
      <c r="A210" s="3155" t="s">
        <v>10923</v>
      </c>
      <c r="B210" s="3156" t="s">
        <v>10921</v>
      </c>
      <c r="C210" s="3061" t="s">
        <v>10924</v>
      </c>
      <c r="D210" s="3167">
        <v>24</v>
      </c>
      <c r="E210" s="3168">
        <v>567600</v>
      </c>
      <c r="F210" s="3168">
        <f t="shared" si="8"/>
        <v>23650</v>
      </c>
      <c r="G210" s="2111"/>
      <c r="H210" s="3167">
        <v>24</v>
      </c>
      <c r="I210" s="3168">
        <v>567600</v>
      </c>
      <c r="J210" s="3168">
        <f t="shared" si="9"/>
        <v>23650</v>
      </c>
      <c r="K210" s="2112"/>
    </row>
    <row r="211" spans="1:11" ht="22.5">
      <c r="A211" s="3155" t="s">
        <v>10925</v>
      </c>
      <c r="B211" s="3156" t="s">
        <v>10926</v>
      </c>
      <c r="C211" s="3061" t="s">
        <v>10927</v>
      </c>
      <c r="D211" s="3167">
        <v>30</v>
      </c>
      <c r="E211" s="3168">
        <v>528000</v>
      </c>
      <c r="F211" s="3168">
        <f t="shared" si="8"/>
        <v>17600</v>
      </c>
      <c r="G211" s="2111"/>
      <c r="H211" s="3167">
        <v>30</v>
      </c>
      <c r="I211" s="3168">
        <v>528000</v>
      </c>
      <c r="J211" s="3168">
        <f t="shared" si="9"/>
        <v>17600</v>
      </c>
      <c r="K211" s="2112"/>
    </row>
    <row r="212" spans="1:11" ht="23.25">
      <c r="A212" s="3143" t="s">
        <v>10928</v>
      </c>
      <c r="B212" s="3143" t="s">
        <v>10929</v>
      </c>
      <c r="C212" s="3144" t="s">
        <v>10930</v>
      </c>
      <c r="D212" s="3167">
        <v>42</v>
      </c>
      <c r="E212" s="3168">
        <v>3395700</v>
      </c>
      <c r="F212" s="3169">
        <f t="shared" si="8"/>
        <v>80850</v>
      </c>
      <c r="G212" s="3170"/>
      <c r="H212" s="3167">
        <v>42</v>
      </c>
      <c r="I212" s="3168">
        <v>3395700</v>
      </c>
      <c r="J212" s="3169">
        <f t="shared" si="9"/>
        <v>80850</v>
      </c>
      <c r="K212" s="3171"/>
    </row>
    <row r="213" spans="1:11" ht="23.25">
      <c r="A213" s="3143" t="s">
        <v>10931</v>
      </c>
      <c r="B213" s="3143" t="s">
        <v>10932</v>
      </c>
      <c r="C213" s="3144" t="s">
        <v>10933</v>
      </c>
      <c r="D213" s="3167">
        <v>38</v>
      </c>
      <c r="E213" s="3168">
        <v>1463000</v>
      </c>
      <c r="F213" s="3169">
        <f t="shared" si="8"/>
        <v>38500</v>
      </c>
      <c r="G213" s="3170"/>
      <c r="H213" s="3167">
        <v>38</v>
      </c>
      <c r="I213" s="3168">
        <v>1463000</v>
      </c>
      <c r="J213" s="3169">
        <f t="shared" si="9"/>
        <v>38500</v>
      </c>
      <c r="K213" s="3171"/>
    </row>
    <row r="214" spans="1:11" ht="23.25">
      <c r="A214" s="3143" t="s">
        <v>10934</v>
      </c>
      <c r="B214" s="3143" t="s">
        <v>10932</v>
      </c>
      <c r="C214" s="3144" t="s">
        <v>10935</v>
      </c>
      <c r="D214" s="3167">
        <v>28</v>
      </c>
      <c r="E214" s="3168">
        <v>1078000</v>
      </c>
      <c r="F214" s="3169">
        <f t="shared" si="8"/>
        <v>38500</v>
      </c>
      <c r="G214" s="3170"/>
      <c r="H214" s="3167">
        <v>28</v>
      </c>
      <c r="I214" s="3168">
        <v>1078000</v>
      </c>
      <c r="J214" s="3169">
        <f t="shared" si="9"/>
        <v>38500</v>
      </c>
      <c r="K214" s="3171"/>
    </row>
    <row r="215" spans="1:11" ht="22.5">
      <c r="A215" s="3155" t="s">
        <v>10936</v>
      </c>
      <c r="B215" s="3156" t="s">
        <v>10937</v>
      </c>
      <c r="C215" s="3061" t="s">
        <v>10938</v>
      </c>
      <c r="D215" s="3167">
        <v>38</v>
      </c>
      <c r="E215" s="3168">
        <v>731500</v>
      </c>
      <c r="F215" s="3169">
        <f t="shared" si="8"/>
        <v>19250</v>
      </c>
      <c r="G215" s="3170"/>
      <c r="H215" s="3167">
        <v>38</v>
      </c>
      <c r="I215" s="3168">
        <v>731500</v>
      </c>
      <c r="J215" s="3169">
        <f t="shared" si="9"/>
        <v>19250</v>
      </c>
      <c r="K215" s="3171"/>
    </row>
    <row r="216" spans="1:11" ht="23.25">
      <c r="A216" s="3143" t="s">
        <v>10939</v>
      </c>
      <c r="B216" s="3143" t="s">
        <v>10937</v>
      </c>
      <c r="C216" s="3144" t="s">
        <v>10940</v>
      </c>
      <c r="D216" s="3167">
        <v>28</v>
      </c>
      <c r="E216" s="3168">
        <v>539000</v>
      </c>
      <c r="F216" s="3169">
        <f t="shared" si="8"/>
        <v>19250</v>
      </c>
      <c r="G216" s="3170"/>
      <c r="H216" s="3167">
        <v>28</v>
      </c>
      <c r="I216" s="3168">
        <v>539000</v>
      </c>
      <c r="J216" s="3169">
        <f t="shared" si="9"/>
        <v>19250</v>
      </c>
      <c r="K216" s="3171"/>
    </row>
    <row r="217" spans="1:11" ht="23.25">
      <c r="A217" s="3143" t="s">
        <v>10941</v>
      </c>
      <c r="B217" s="3143" t="s">
        <v>10942</v>
      </c>
      <c r="C217" s="3144" t="s">
        <v>10943</v>
      </c>
      <c r="D217" s="3167">
        <v>41</v>
      </c>
      <c r="E217" s="3168">
        <v>766700</v>
      </c>
      <c r="F217" s="3169">
        <f t="shared" si="8"/>
        <v>18700</v>
      </c>
      <c r="G217" s="3170"/>
      <c r="H217" s="3167">
        <v>41</v>
      </c>
      <c r="I217" s="3168">
        <v>766700</v>
      </c>
      <c r="J217" s="3169">
        <f t="shared" si="9"/>
        <v>18700</v>
      </c>
      <c r="K217" s="3171"/>
    </row>
    <row r="218" spans="1:11" ht="23.25">
      <c r="A218" s="3143" t="s">
        <v>10944</v>
      </c>
      <c r="B218" s="3143" t="s">
        <v>10942</v>
      </c>
      <c r="C218" s="3144" t="s">
        <v>10945</v>
      </c>
      <c r="D218" s="3167">
        <v>32</v>
      </c>
      <c r="E218" s="3168">
        <v>598400</v>
      </c>
      <c r="F218" s="3169">
        <f t="shared" si="8"/>
        <v>18700</v>
      </c>
      <c r="G218" s="3170"/>
      <c r="H218" s="3167">
        <v>32</v>
      </c>
      <c r="I218" s="3168">
        <v>598400</v>
      </c>
      <c r="J218" s="3169">
        <f t="shared" si="9"/>
        <v>18700</v>
      </c>
      <c r="K218" s="3171"/>
    </row>
    <row r="219" spans="1:11" ht="23.25">
      <c r="A219" s="3143" t="s">
        <v>10946</v>
      </c>
      <c r="B219" s="3143" t="s">
        <v>10947</v>
      </c>
      <c r="C219" s="3144" t="s">
        <v>10948</v>
      </c>
      <c r="D219" s="3167">
        <v>20</v>
      </c>
      <c r="E219" s="3168">
        <v>1670900</v>
      </c>
      <c r="F219" s="3169">
        <f t="shared" si="8"/>
        <v>83545</v>
      </c>
      <c r="G219" s="3170"/>
      <c r="H219" s="3167">
        <v>20</v>
      </c>
      <c r="I219" s="3168">
        <v>1670900</v>
      </c>
      <c r="J219" s="3169">
        <f t="shared" si="9"/>
        <v>83545</v>
      </c>
      <c r="K219" s="3171"/>
    </row>
    <row r="220" spans="1:11" ht="23.25">
      <c r="A220" s="3143" t="s">
        <v>10949</v>
      </c>
      <c r="B220" s="3143" t="s">
        <v>10950</v>
      </c>
      <c r="C220" s="3144" t="s">
        <v>10951</v>
      </c>
      <c r="D220" s="3167">
        <v>16</v>
      </c>
      <c r="E220" s="3168">
        <v>696080</v>
      </c>
      <c r="F220" s="3169">
        <f t="shared" si="8"/>
        <v>43505</v>
      </c>
      <c r="G220" s="3170"/>
      <c r="H220" s="3167">
        <v>15</v>
      </c>
      <c r="I220" s="3168">
        <v>652575</v>
      </c>
      <c r="J220" s="3169">
        <f t="shared" si="9"/>
        <v>43505</v>
      </c>
      <c r="K220" s="3171"/>
    </row>
    <row r="221" spans="1:11" ht="23.25">
      <c r="A221" s="3143" t="s">
        <v>10952</v>
      </c>
      <c r="B221" s="3143" t="s">
        <v>10953</v>
      </c>
      <c r="C221" s="3144" t="s">
        <v>10954</v>
      </c>
      <c r="D221" s="3167">
        <v>16</v>
      </c>
      <c r="E221" s="3168">
        <v>132000</v>
      </c>
      <c r="F221" s="3169">
        <f t="shared" si="8"/>
        <v>8250</v>
      </c>
      <c r="G221" s="3170"/>
      <c r="H221" s="3167">
        <v>15</v>
      </c>
      <c r="I221" s="3168">
        <v>123750</v>
      </c>
      <c r="J221" s="3169">
        <f t="shared" si="9"/>
        <v>8250</v>
      </c>
      <c r="K221" s="3171"/>
    </row>
    <row r="222" spans="1:11" ht="23.25">
      <c r="A222" s="3143" t="s">
        <v>10955</v>
      </c>
      <c r="B222" s="3143" t="s">
        <v>10956</v>
      </c>
      <c r="C222" s="3144" t="s">
        <v>10957</v>
      </c>
      <c r="D222" s="3167">
        <v>17</v>
      </c>
      <c r="E222" s="3168">
        <v>248710</v>
      </c>
      <c r="F222" s="3169">
        <f t="shared" si="8"/>
        <v>14630</v>
      </c>
      <c r="G222" s="3170"/>
      <c r="H222" s="3167">
        <v>17</v>
      </c>
      <c r="I222" s="3168">
        <v>248710</v>
      </c>
      <c r="J222" s="3169">
        <f t="shared" si="9"/>
        <v>14630</v>
      </c>
      <c r="K222" s="3171"/>
    </row>
    <row r="223" spans="1:11" ht="23.25">
      <c r="A223" s="3143" t="s">
        <v>10958</v>
      </c>
      <c r="B223" s="3143" t="s">
        <v>10959</v>
      </c>
      <c r="C223" s="3144" t="s">
        <v>10960</v>
      </c>
      <c r="D223" s="3167">
        <v>14</v>
      </c>
      <c r="E223" s="3168">
        <v>654500</v>
      </c>
      <c r="F223" s="3169">
        <f t="shared" si="8"/>
        <v>46750</v>
      </c>
      <c r="G223" s="3170"/>
      <c r="H223" s="3167">
        <v>14</v>
      </c>
      <c r="I223" s="3168">
        <v>654500</v>
      </c>
      <c r="J223" s="3169">
        <f t="shared" si="9"/>
        <v>46750</v>
      </c>
      <c r="K223" s="3171"/>
    </row>
    <row r="224" spans="1:11" ht="23.25">
      <c r="A224" s="3143" t="s">
        <v>10961</v>
      </c>
      <c r="B224" s="3143" t="s">
        <v>10962</v>
      </c>
      <c r="C224" s="3144" t="s">
        <v>10963</v>
      </c>
      <c r="D224" s="3167">
        <v>14</v>
      </c>
      <c r="E224" s="3168">
        <v>246400</v>
      </c>
      <c r="F224" s="3169">
        <f t="shared" si="8"/>
        <v>17600</v>
      </c>
      <c r="G224" s="3170"/>
      <c r="H224" s="3167">
        <v>14</v>
      </c>
      <c r="I224" s="3168">
        <v>246400</v>
      </c>
      <c r="J224" s="3169">
        <f t="shared" si="9"/>
        <v>17600</v>
      </c>
      <c r="K224" s="3171"/>
    </row>
    <row r="225" spans="1:11" ht="23.25">
      <c r="A225" s="3143" t="s">
        <v>10964</v>
      </c>
      <c r="B225" s="3143" t="s">
        <v>10965</v>
      </c>
      <c r="C225" s="3144" t="s">
        <v>10966</v>
      </c>
      <c r="D225" s="3167">
        <v>13</v>
      </c>
      <c r="E225" s="3168">
        <v>157300</v>
      </c>
      <c r="F225" s="3169">
        <f t="shared" si="8"/>
        <v>12100</v>
      </c>
      <c r="G225" s="3170"/>
      <c r="H225" s="3167">
        <v>13</v>
      </c>
      <c r="I225" s="3168">
        <v>157300</v>
      </c>
      <c r="J225" s="3169">
        <f t="shared" si="9"/>
        <v>12100</v>
      </c>
      <c r="K225" s="3171"/>
    </row>
    <row r="226" spans="1:11" ht="23.25">
      <c r="A226" s="3143" t="s">
        <v>10967</v>
      </c>
      <c r="B226" s="3143" t="s">
        <v>10965</v>
      </c>
      <c r="C226" s="3144" t="s">
        <v>10968</v>
      </c>
      <c r="D226" s="3167">
        <v>12</v>
      </c>
      <c r="E226" s="3168">
        <v>145200</v>
      </c>
      <c r="F226" s="3169">
        <f t="shared" si="8"/>
        <v>12100</v>
      </c>
      <c r="G226" s="3170"/>
      <c r="H226" s="3167">
        <v>12</v>
      </c>
      <c r="I226" s="3168">
        <v>145200</v>
      </c>
      <c r="J226" s="3169">
        <f t="shared" si="9"/>
        <v>12100</v>
      </c>
      <c r="K226" s="3171"/>
    </row>
    <row r="227" spans="1:11" ht="22.5">
      <c r="A227" s="3155" t="s">
        <v>10969</v>
      </c>
      <c r="B227" s="3156" t="s">
        <v>10970</v>
      </c>
      <c r="C227" s="3061" t="s">
        <v>10971</v>
      </c>
      <c r="D227" s="3167">
        <v>4</v>
      </c>
      <c r="E227" s="3168">
        <v>147400</v>
      </c>
      <c r="F227" s="3168">
        <f t="shared" si="8"/>
        <v>36850</v>
      </c>
      <c r="G227" s="2111"/>
      <c r="H227" s="3167">
        <v>4</v>
      </c>
      <c r="I227" s="3168">
        <v>147400</v>
      </c>
      <c r="J227" s="3168">
        <f t="shared" si="9"/>
        <v>36850</v>
      </c>
      <c r="K227" s="2112"/>
    </row>
    <row r="228" spans="1:11">
      <c r="A228" s="3143" t="s">
        <v>10972</v>
      </c>
      <c r="B228" s="3143" t="s">
        <v>10973</v>
      </c>
      <c r="C228" s="3144" t="s">
        <v>10974</v>
      </c>
      <c r="D228" s="3167">
        <v>4</v>
      </c>
      <c r="E228" s="3168">
        <v>94600</v>
      </c>
      <c r="F228" s="3169">
        <f t="shared" si="8"/>
        <v>23650</v>
      </c>
      <c r="G228" s="3170"/>
      <c r="H228" s="3167">
        <v>4</v>
      </c>
      <c r="I228" s="3168">
        <v>94600</v>
      </c>
      <c r="J228" s="3169">
        <f t="shared" si="9"/>
        <v>23650</v>
      </c>
      <c r="K228" s="3171"/>
    </row>
    <row r="229" spans="1:11" ht="22.5">
      <c r="A229" s="2095" t="s">
        <v>10975</v>
      </c>
      <c r="B229" s="2096" t="s">
        <v>10976</v>
      </c>
      <c r="C229" s="2097" t="s">
        <v>10977</v>
      </c>
      <c r="D229" s="3167">
        <v>25</v>
      </c>
      <c r="E229" s="3168">
        <v>660000</v>
      </c>
      <c r="F229" s="3168">
        <f t="shared" si="8"/>
        <v>26400</v>
      </c>
      <c r="G229" s="2111"/>
      <c r="H229" s="3167">
        <v>25</v>
      </c>
      <c r="I229" s="3168">
        <v>660000</v>
      </c>
      <c r="J229" s="3168">
        <f t="shared" si="9"/>
        <v>26400</v>
      </c>
      <c r="K229" s="2112"/>
    </row>
    <row r="230" spans="1:11" ht="22.5">
      <c r="A230" s="3155" t="s">
        <v>10978</v>
      </c>
      <c r="B230" s="3156" t="s">
        <v>10976</v>
      </c>
      <c r="C230" s="3061" t="s">
        <v>10979</v>
      </c>
      <c r="D230" s="3167">
        <v>4</v>
      </c>
      <c r="E230" s="3168">
        <v>105600</v>
      </c>
      <c r="F230" s="3168">
        <f t="shared" si="8"/>
        <v>26400</v>
      </c>
      <c r="G230" s="2111"/>
      <c r="H230" s="3167">
        <v>4</v>
      </c>
      <c r="I230" s="3168">
        <v>105600</v>
      </c>
      <c r="J230" s="3168">
        <f t="shared" si="9"/>
        <v>26400</v>
      </c>
      <c r="K230" s="2112"/>
    </row>
    <row r="231" spans="1:11" ht="22.5">
      <c r="A231" s="3155" t="s">
        <v>10980</v>
      </c>
      <c r="B231" s="3156" t="s">
        <v>10981</v>
      </c>
      <c r="C231" s="3061" t="s">
        <v>10982</v>
      </c>
      <c r="D231" s="3167">
        <v>25</v>
      </c>
      <c r="E231" s="3168">
        <v>440000</v>
      </c>
      <c r="F231" s="3168">
        <f t="shared" si="8"/>
        <v>17600</v>
      </c>
      <c r="G231" s="2111"/>
      <c r="H231" s="3167">
        <v>25</v>
      </c>
      <c r="I231" s="3168">
        <v>440000</v>
      </c>
      <c r="J231" s="3168">
        <f t="shared" si="9"/>
        <v>17600</v>
      </c>
      <c r="K231" s="2112"/>
    </row>
    <row r="232" spans="1:11" ht="22.5">
      <c r="A232" s="3155" t="s">
        <v>10983</v>
      </c>
      <c r="B232" s="3156" t="s">
        <v>10981</v>
      </c>
      <c r="C232" s="3061" t="s">
        <v>10984</v>
      </c>
      <c r="D232" s="3167">
        <v>6</v>
      </c>
      <c r="E232" s="3168">
        <v>105600</v>
      </c>
      <c r="F232" s="3168">
        <f t="shared" si="8"/>
        <v>17600</v>
      </c>
      <c r="G232" s="2111"/>
      <c r="H232" s="3167">
        <v>6</v>
      </c>
      <c r="I232" s="3168">
        <v>105600</v>
      </c>
      <c r="J232" s="3168">
        <f t="shared" si="9"/>
        <v>17600</v>
      </c>
      <c r="K232" s="2112"/>
    </row>
    <row r="233" spans="1:11" ht="23.25">
      <c r="A233" s="3143" t="s">
        <v>10985</v>
      </c>
      <c r="B233" s="3143" t="s">
        <v>10986</v>
      </c>
      <c r="C233" s="3144" t="s">
        <v>10987</v>
      </c>
      <c r="D233" s="3167">
        <v>35</v>
      </c>
      <c r="E233" s="3168">
        <v>1058750</v>
      </c>
      <c r="F233" s="3169">
        <f t="shared" si="8"/>
        <v>30250</v>
      </c>
      <c r="G233" s="3170"/>
      <c r="H233" s="3167">
        <v>35</v>
      </c>
      <c r="I233" s="3168">
        <v>1058750</v>
      </c>
      <c r="J233" s="3169">
        <f t="shared" si="9"/>
        <v>30250</v>
      </c>
      <c r="K233" s="3171"/>
    </row>
    <row r="234" spans="1:11" ht="23.25">
      <c r="A234" s="3143" t="s">
        <v>10988</v>
      </c>
      <c r="B234" s="3143" t="s">
        <v>10989</v>
      </c>
      <c r="C234" s="3144" t="s">
        <v>10990</v>
      </c>
      <c r="D234" s="3167">
        <v>13</v>
      </c>
      <c r="E234" s="3168">
        <v>328900</v>
      </c>
      <c r="F234" s="3169">
        <f t="shared" si="8"/>
        <v>25300</v>
      </c>
      <c r="G234" s="3170"/>
      <c r="H234" s="3167">
        <v>13</v>
      </c>
      <c r="I234" s="3168">
        <v>328900</v>
      </c>
      <c r="J234" s="3169">
        <f t="shared" si="9"/>
        <v>25300</v>
      </c>
      <c r="K234" s="3171"/>
    </row>
    <row r="235" spans="1:11" ht="23.25">
      <c r="A235" s="3143" t="s">
        <v>10991</v>
      </c>
      <c r="B235" s="3143" t="s">
        <v>10989</v>
      </c>
      <c r="C235" s="3144" t="s">
        <v>10992</v>
      </c>
      <c r="D235" s="3167">
        <v>11</v>
      </c>
      <c r="E235" s="3168">
        <v>278300</v>
      </c>
      <c r="F235" s="3169">
        <f t="shared" si="8"/>
        <v>25300</v>
      </c>
      <c r="G235" s="3170"/>
      <c r="H235" s="3167">
        <v>11</v>
      </c>
      <c r="I235" s="3168">
        <v>278300</v>
      </c>
      <c r="J235" s="3169">
        <f t="shared" si="9"/>
        <v>25300</v>
      </c>
      <c r="K235" s="3171"/>
    </row>
    <row r="236" spans="1:11" ht="23.25">
      <c r="A236" s="3143" t="s">
        <v>10993</v>
      </c>
      <c r="B236" s="3143" t="s">
        <v>10989</v>
      </c>
      <c r="C236" s="3144" t="s">
        <v>10994</v>
      </c>
      <c r="D236" s="3167">
        <v>10</v>
      </c>
      <c r="E236" s="3168">
        <v>253000</v>
      </c>
      <c r="F236" s="3169">
        <f t="shared" si="8"/>
        <v>25300</v>
      </c>
      <c r="G236" s="3170"/>
      <c r="H236" s="3167">
        <v>10</v>
      </c>
      <c r="I236" s="3168">
        <v>253000</v>
      </c>
      <c r="J236" s="3169">
        <f t="shared" si="9"/>
        <v>25300</v>
      </c>
      <c r="K236" s="3171"/>
    </row>
    <row r="237" spans="1:11" ht="22.5">
      <c r="A237" s="3155" t="s">
        <v>10995</v>
      </c>
      <c r="B237" s="3156" t="s">
        <v>10996</v>
      </c>
      <c r="C237" s="3061" t="s">
        <v>10997</v>
      </c>
      <c r="D237" s="3167">
        <v>5</v>
      </c>
      <c r="E237" s="3168">
        <v>170775</v>
      </c>
      <c r="F237" s="3168">
        <f t="shared" si="8"/>
        <v>34155</v>
      </c>
      <c r="G237" s="2111"/>
      <c r="H237" s="3167">
        <v>5</v>
      </c>
      <c r="I237" s="3168">
        <v>170775</v>
      </c>
      <c r="J237" s="3168">
        <f t="shared" si="9"/>
        <v>34155</v>
      </c>
      <c r="K237" s="2112"/>
    </row>
    <row r="238" spans="1:11" ht="22.5">
      <c r="A238" s="3155" t="s">
        <v>10998</v>
      </c>
      <c r="B238" s="3156" t="s">
        <v>10999</v>
      </c>
      <c r="C238" s="3061" t="s">
        <v>11000</v>
      </c>
      <c r="D238" s="3167">
        <v>4</v>
      </c>
      <c r="E238" s="3168">
        <v>58080</v>
      </c>
      <c r="F238" s="3168">
        <f t="shared" si="8"/>
        <v>14520</v>
      </c>
      <c r="G238" s="2111"/>
      <c r="H238" s="3167">
        <v>4</v>
      </c>
      <c r="I238" s="3168">
        <v>58080</v>
      </c>
      <c r="J238" s="3168">
        <f t="shared" si="9"/>
        <v>14520</v>
      </c>
      <c r="K238" s="2112"/>
    </row>
    <row r="239" spans="1:11" ht="22.5">
      <c r="A239" s="3155" t="s">
        <v>11001</v>
      </c>
      <c r="B239" s="3156" t="s">
        <v>11002</v>
      </c>
      <c r="C239" s="3061" t="s">
        <v>11003</v>
      </c>
      <c r="D239" s="3167">
        <v>5</v>
      </c>
      <c r="E239" s="3168">
        <v>152900</v>
      </c>
      <c r="F239" s="3168">
        <f t="shared" si="8"/>
        <v>30580</v>
      </c>
      <c r="G239" s="2111"/>
      <c r="H239" s="3167">
        <v>5</v>
      </c>
      <c r="I239" s="3168">
        <v>152900</v>
      </c>
      <c r="J239" s="3168">
        <f t="shared" si="9"/>
        <v>30580</v>
      </c>
      <c r="K239" s="2112"/>
    </row>
    <row r="240" spans="1:11" ht="23.25">
      <c r="A240" s="3143" t="s">
        <v>11004</v>
      </c>
      <c r="B240" s="3143" t="s">
        <v>11005</v>
      </c>
      <c r="C240" s="3144" t="s">
        <v>11006</v>
      </c>
      <c r="D240" s="3167">
        <v>11</v>
      </c>
      <c r="E240" s="3168">
        <v>408980</v>
      </c>
      <c r="F240" s="3169">
        <f t="shared" si="8"/>
        <v>37180</v>
      </c>
      <c r="G240" s="3170"/>
      <c r="H240" s="3167">
        <v>11</v>
      </c>
      <c r="I240" s="3168">
        <v>408980</v>
      </c>
      <c r="J240" s="3169">
        <f t="shared" si="9"/>
        <v>37180</v>
      </c>
      <c r="K240" s="3171"/>
    </row>
    <row r="241" spans="1:11" ht="22.5">
      <c r="A241" s="3155" t="s">
        <v>11007</v>
      </c>
      <c r="B241" s="3156" t="s">
        <v>11008</v>
      </c>
      <c r="C241" s="3061" t="s">
        <v>11009</v>
      </c>
      <c r="D241" s="3167">
        <v>5</v>
      </c>
      <c r="E241" s="3168">
        <v>114125</v>
      </c>
      <c r="F241" s="3168">
        <f t="shared" si="8"/>
        <v>22825</v>
      </c>
      <c r="G241" s="2111"/>
      <c r="H241" s="3167">
        <v>5</v>
      </c>
      <c r="I241" s="3168">
        <v>114125</v>
      </c>
      <c r="J241" s="3168">
        <f t="shared" si="9"/>
        <v>22825</v>
      </c>
      <c r="K241" s="2112"/>
    </row>
    <row r="242" spans="1:11" ht="23.25">
      <c r="A242" s="3143" t="s">
        <v>11010</v>
      </c>
      <c r="B242" s="3143" t="s">
        <v>11011</v>
      </c>
      <c r="C242" s="3144" t="s">
        <v>11012</v>
      </c>
      <c r="D242" s="3167">
        <v>62</v>
      </c>
      <c r="E242" s="3168">
        <v>2046000</v>
      </c>
      <c r="F242" s="3169">
        <f t="shared" si="8"/>
        <v>33000</v>
      </c>
      <c r="G242" s="3170"/>
      <c r="H242" s="3167">
        <v>62</v>
      </c>
      <c r="I242" s="3168">
        <v>2046000</v>
      </c>
      <c r="J242" s="3169">
        <f t="shared" si="9"/>
        <v>33000</v>
      </c>
      <c r="K242" s="3171"/>
    </row>
    <row r="243" spans="1:11" ht="23.25">
      <c r="A243" s="3143" t="s">
        <v>11013</v>
      </c>
      <c r="B243" s="3143" t="s">
        <v>11014</v>
      </c>
      <c r="C243" s="3144" t="s">
        <v>11015</v>
      </c>
      <c r="D243" s="3167">
        <v>62</v>
      </c>
      <c r="E243" s="3168">
        <v>1295800</v>
      </c>
      <c r="F243" s="3169">
        <f t="shared" si="8"/>
        <v>20900</v>
      </c>
      <c r="G243" s="3170"/>
      <c r="H243" s="3167">
        <v>62</v>
      </c>
      <c r="I243" s="3168">
        <v>1295800</v>
      </c>
      <c r="J243" s="3169">
        <f t="shared" si="9"/>
        <v>20900</v>
      </c>
      <c r="K243" s="3171"/>
    </row>
    <row r="244" spans="1:11" ht="23.25">
      <c r="A244" s="3143" t="s">
        <v>11016</v>
      </c>
      <c r="B244" s="3143" t="s">
        <v>11017</v>
      </c>
      <c r="C244" s="3144" t="s">
        <v>11018</v>
      </c>
      <c r="D244" s="3167">
        <v>60</v>
      </c>
      <c r="E244" s="3168">
        <v>660000</v>
      </c>
      <c r="F244" s="3169">
        <f t="shared" si="8"/>
        <v>11000</v>
      </c>
      <c r="G244" s="3170"/>
      <c r="H244" s="3167">
        <v>60</v>
      </c>
      <c r="I244" s="3168">
        <v>660000</v>
      </c>
      <c r="J244" s="3169">
        <f t="shared" si="9"/>
        <v>11000</v>
      </c>
      <c r="K244" s="3171"/>
    </row>
    <row r="245" spans="1:11" ht="23.25">
      <c r="A245" s="3143" t="s">
        <v>11019</v>
      </c>
      <c r="B245" s="3143" t="s">
        <v>11020</v>
      </c>
      <c r="C245" s="3144" t="s">
        <v>11021</v>
      </c>
      <c r="D245" s="3167">
        <v>10</v>
      </c>
      <c r="E245" s="3168">
        <v>359700</v>
      </c>
      <c r="F245" s="3169">
        <f t="shared" si="8"/>
        <v>35970</v>
      </c>
      <c r="G245" s="3170"/>
      <c r="H245" s="3167">
        <v>10</v>
      </c>
      <c r="I245" s="3168">
        <v>359700</v>
      </c>
      <c r="J245" s="3169">
        <f t="shared" si="9"/>
        <v>35970</v>
      </c>
      <c r="K245" s="3171"/>
    </row>
    <row r="246" spans="1:11" ht="23.25">
      <c r="A246" s="3143" t="s">
        <v>11022</v>
      </c>
      <c r="B246" s="3143" t="s">
        <v>11023</v>
      </c>
      <c r="C246" s="3144" t="s">
        <v>11024</v>
      </c>
      <c r="D246" s="3167">
        <v>10</v>
      </c>
      <c r="E246" s="3168">
        <v>121000</v>
      </c>
      <c r="F246" s="3169">
        <f t="shared" si="8"/>
        <v>12100</v>
      </c>
      <c r="G246" s="3170"/>
      <c r="H246" s="3167">
        <v>10</v>
      </c>
      <c r="I246" s="3168">
        <v>121000</v>
      </c>
      <c r="J246" s="3169">
        <f t="shared" si="9"/>
        <v>12100</v>
      </c>
      <c r="K246" s="3171"/>
    </row>
    <row r="247" spans="1:11" ht="33.75">
      <c r="A247" s="3150" t="s">
        <v>11025</v>
      </c>
      <c r="B247" s="3151" t="s">
        <v>11026</v>
      </c>
      <c r="C247" s="3152" t="s">
        <v>11027</v>
      </c>
      <c r="D247" s="3167">
        <v>64</v>
      </c>
      <c r="E247" s="3168">
        <v>4153600</v>
      </c>
      <c r="F247" s="3169">
        <f t="shared" si="8"/>
        <v>64900</v>
      </c>
      <c r="G247" s="3170"/>
      <c r="H247" s="3167">
        <v>64</v>
      </c>
      <c r="I247" s="3168">
        <v>4153600</v>
      </c>
      <c r="J247" s="3169">
        <f t="shared" si="9"/>
        <v>64900</v>
      </c>
      <c r="K247" s="3171"/>
    </row>
    <row r="248" spans="1:11" ht="22.5">
      <c r="A248" s="2098" t="s">
        <v>11028</v>
      </c>
      <c r="B248" s="2099" t="s">
        <v>11029</v>
      </c>
      <c r="C248" s="2100" t="s">
        <v>11030</v>
      </c>
      <c r="D248" s="3167">
        <v>72</v>
      </c>
      <c r="E248" s="3168">
        <v>4910400</v>
      </c>
      <c r="F248" s="3169">
        <f t="shared" si="8"/>
        <v>68200</v>
      </c>
      <c r="G248" s="3170"/>
      <c r="H248" s="3167">
        <v>72</v>
      </c>
      <c r="I248" s="3168">
        <v>4910400</v>
      </c>
      <c r="J248" s="3169">
        <f t="shared" si="9"/>
        <v>68200</v>
      </c>
      <c r="K248" s="3171"/>
    </row>
    <row r="249" spans="1:11" ht="22.5">
      <c r="A249" s="3150" t="s">
        <v>11031</v>
      </c>
      <c r="B249" s="3151" t="s">
        <v>11032</v>
      </c>
      <c r="C249" s="3152" t="s">
        <v>11033</v>
      </c>
      <c r="D249" s="3167">
        <v>67</v>
      </c>
      <c r="E249" s="3168">
        <v>1179200</v>
      </c>
      <c r="F249" s="3169">
        <f t="shared" si="8"/>
        <v>17600</v>
      </c>
      <c r="G249" s="3170"/>
      <c r="H249" s="3167">
        <v>67</v>
      </c>
      <c r="I249" s="3168">
        <v>1179200</v>
      </c>
      <c r="J249" s="3169">
        <f t="shared" si="9"/>
        <v>17600</v>
      </c>
      <c r="K249" s="3171"/>
    </row>
    <row r="250" spans="1:11" ht="22.5">
      <c r="A250" s="3150" t="s">
        <v>11034</v>
      </c>
      <c r="B250" s="3151" t="s">
        <v>11035</v>
      </c>
      <c r="C250" s="3152" t="s">
        <v>11036</v>
      </c>
      <c r="D250" s="3167">
        <v>1</v>
      </c>
      <c r="E250" s="3168">
        <v>1100</v>
      </c>
      <c r="F250" s="3169">
        <f t="shared" si="8"/>
        <v>1100</v>
      </c>
      <c r="G250" s="3170"/>
      <c r="H250" s="3167">
        <v>3</v>
      </c>
      <c r="I250" s="3168">
        <v>3300</v>
      </c>
      <c r="J250" s="3169">
        <f t="shared" si="9"/>
        <v>1100</v>
      </c>
      <c r="K250" s="3171"/>
    </row>
    <row r="251" spans="1:11" ht="34.5">
      <c r="A251" s="3143" t="s">
        <v>11037</v>
      </c>
      <c r="B251" s="3143" t="s">
        <v>11038</v>
      </c>
      <c r="C251" s="3144" t="s">
        <v>11039</v>
      </c>
      <c r="D251" s="3167">
        <v>12</v>
      </c>
      <c r="E251" s="3168">
        <v>1664520</v>
      </c>
      <c r="F251" s="3169">
        <f t="shared" si="8"/>
        <v>138710</v>
      </c>
      <c r="G251" s="3170"/>
      <c r="H251" s="3167">
        <v>12</v>
      </c>
      <c r="I251" s="3168">
        <v>1664520</v>
      </c>
      <c r="J251" s="3169">
        <f t="shared" si="9"/>
        <v>138710</v>
      </c>
      <c r="K251" s="3171"/>
    </row>
    <row r="252" spans="1:11" ht="23.25">
      <c r="A252" s="3143" t="s">
        <v>11040</v>
      </c>
      <c r="B252" s="3143" t="s">
        <v>11041</v>
      </c>
      <c r="C252" s="3144" t="s">
        <v>11042</v>
      </c>
      <c r="D252" s="3167">
        <v>12</v>
      </c>
      <c r="E252" s="3168">
        <v>448800</v>
      </c>
      <c r="F252" s="3169">
        <f t="shared" si="8"/>
        <v>37400</v>
      </c>
      <c r="G252" s="3170"/>
      <c r="H252" s="3167">
        <v>12</v>
      </c>
      <c r="I252" s="3168">
        <v>448800</v>
      </c>
      <c r="J252" s="3169">
        <f t="shared" si="9"/>
        <v>37400</v>
      </c>
      <c r="K252" s="3171"/>
    </row>
    <row r="253" spans="1:11" ht="23.25">
      <c r="A253" s="3143" t="s">
        <v>11043</v>
      </c>
      <c r="B253" s="3143" t="s">
        <v>11044</v>
      </c>
      <c r="C253" s="3144" t="s">
        <v>11045</v>
      </c>
      <c r="D253" s="3167">
        <v>29</v>
      </c>
      <c r="E253" s="3168">
        <v>411510</v>
      </c>
      <c r="F253" s="3169">
        <f t="shared" si="8"/>
        <v>14190</v>
      </c>
      <c r="G253" s="3170"/>
      <c r="H253" s="3167">
        <v>29</v>
      </c>
      <c r="I253" s="3168">
        <v>411510</v>
      </c>
      <c r="J253" s="3169">
        <f t="shared" si="9"/>
        <v>14190</v>
      </c>
      <c r="K253" s="3171"/>
    </row>
    <row r="254" spans="1:11" ht="22.5">
      <c r="A254" s="3155" t="s">
        <v>11046</v>
      </c>
      <c r="B254" s="3156" t="s">
        <v>11047</v>
      </c>
      <c r="C254" s="3061" t="s">
        <v>11048</v>
      </c>
      <c r="D254" s="3167">
        <v>7</v>
      </c>
      <c r="E254" s="3168">
        <v>231000</v>
      </c>
      <c r="F254" s="3168">
        <f t="shared" si="8"/>
        <v>33000</v>
      </c>
      <c r="G254" s="2111"/>
      <c r="H254" s="3167">
        <v>7</v>
      </c>
      <c r="I254" s="3168">
        <v>231000</v>
      </c>
      <c r="J254" s="3168">
        <f t="shared" si="9"/>
        <v>33000</v>
      </c>
      <c r="K254" s="2112"/>
    </row>
    <row r="255" spans="1:11" ht="23.25">
      <c r="A255" s="3143" t="s">
        <v>11049</v>
      </c>
      <c r="B255" s="3143" t="s">
        <v>11050</v>
      </c>
      <c r="C255" s="3144" t="s">
        <v>11051</v>
      </c>
      <c r="D255" s="3167">
        <v>18</v>
      </c>
      <c r="E255" s="3168">
        <v>673200</v>
      </c>
      <c r="F255" s="3169">
        <f t="shared" si="8"/>
        <v>37400</v>
      </c>
      <c r="G255" s="3170"/>
      <c r="H255" s="3167">
        <v>18</v>
      </c>
      <c r="I255" s="3168">
        <v>673200</v>
      </c>
      <c r="J255" s="3169">
        <f t="shared" si="9"/>
        <v>37400</v>
      </c>
      <c r="K255" s="3171"/>
    </row>
    <row r="256" spans="1:11" ht="33.75">
      <c r="A256" s="3150" t="s">
        <v>11052</v>
      </c>
      <c r="B256" s="3151" t="s">
        <v>11053</v>
      </c>
      <c r="C256" s="3152" t="s">
        <v>11054</v>
      </c>
      <c r="D256" s="3167">
        <v>1</v>
      </c>
      <c r="E256" s="3168">
        <v>93830</v>
      </c>
      <c r="F256" s="3169">
        <f t="shared" si="8"/>
        <v>93830</v>
      </c>
      <c r="G256" s="3170"/>
      <c r="H256" s="3167">
        <v>2</v>
      </c>
      <c r="I256" s="3168">
        <v>187660</v>
      </c>
      <c r="J256" s="3169">
        <f t="shared" si="9"/>
        <v>93830</v>
      </c>
      <c r="K256" s="3171"/>
    </row>
    <row r="257" spans="1:11" ht="34.5">
      <c r="A257" s="3143" t="s">
        <v>11055</v>
      </c>
      <c r="B257" s="3143" t="s">
        <v>11056</v>
      </c>
      <c r="C257" s="3144" t="s">
        <v>11057</v>
      </c>
      <c r="D257" s="3167">
        <v>1</v>
      </c>
      <c r="E257" s="3168">
        <v>231924</v>
      </c>
      <c r="F257" s="3169">
        <f t="shared" si="8"/>
        <v>231924</v>
      </c>
      <c r="G257" s="3170"/>
      <c r="H257" s="3167">
        <v>1</v>
      </c>
      <c r="I257" s="3168">
        <v>231924</v>
      </c>
      <c r="J257" s="3169">
        <f t="shared" si="9"/>
        <v>231924</v>
      </c>
      <c r="K257" s="3171"/>
    </row>
    <row r="258" spans="1:11" ht="34.5">
      <c r="A258" s="3143" t="s">
        <v>11058</v>
      </c>
      <c r="B258" s="3143" t="s">
        <v>11059</v>
      </c>
      <c r="C258" s="3144" t="s">
        <v>11060</v>
      </c>
      <c r="D258" s="3167">
        <v>1</v>
      </c>
      <c r="E258" s="3168">
        <v>88000</v>
      </c>
      <c r="F258" s="3169">
        <f t="shared" si="8"/>
        <v>88000</v>
      </c>
      <c r="G258" s="3170"/>
      <c r="H258" s="3167">
        <v>1</v>
      </c>
      <c r="I258" s="3168">
        <v>88000</v>
      </c>
      <c r="J258" s="3169">
        <f t="shared" si="9"/>
        <v>88000</v>
      </c>
      <c r="K258" s="3171"/>
    </row>
    <row r="259" spans="1:11" ht="23.25">
      <c r="A259" s="3143" t="s">
        <v>11061</v>
      </c>
      <c r="B259" s="3143" t="s">
        <v>11062</v>
      </c>
      <c r="C259" s="3144" t="s">
        <v>11063</v>
      </c>
      <c r="D259" s="3167">
        <v>2</v>
      </c>
      <c r="E259" s="3168">
        <v>86152</v>
      </c>
      <c r="F259" s="3169">
        <f t="shared" si="8"/>
        <v>43076</v>
      </c>
      <c r="G259" s="3170"/>
      <c r="H259" s="3167">
        <v>2</v>
      </c>
      <c r="I259" s="3168">
        <v>86152</v>
      </c>
      <c r="J259" s="3169">
        <f t="shared" si="9"/>
        <v>43076</v>
      </c>
      <c r="K259" s="3171"/>
    </row>
    <row r="260" spans="1:11" ht="22.5">
      <c r="A260" s="3155" t="s">
        <v>11064</v>
      </c>
      <c r="B260" s="3156" t="s">
        <v>11065</v>
      </c>
      <c r="C260" s="3061" t="s">
        <v>11066</v>
      </c>
      <c r="D260" s="3167">
        <v>7</v>
      </c>
      <c r="E260" s="3168">
        <v>550550</v>
      </c>
      <c r="F260" s="3168">
        <f t="shared" si="8"/>
        <v>78650</v>
      </c>
      <c r="G260" s="2111"/>
      <c r="H260" s="3167">
        <v>7</v>
      </c>
      <c r="I260" s="3168">
        <v>550550</v>
      </c>
      <c r="J260" s="3168">
        <f t="shared" si="9"/>
        <v>78650</v>
      </c>
      <c r="K260" s="2112"/>
    </row>
    <row r="261" spans="1:11" ht="22.5">
      <c r="A261" s="3155" t="s">
        <v>11067</v>
      </c>
      <c r="B261" s="3156" t="s">
        <v>11068</v>
      </c>
      <c r="C261" s="3061" t="s">
        <v>11069</v>
      </c>
      <c r="D261" s="3167">
        <v>7</v>
      </c>
      <c r="E261" s="3168">
        <v>297220</v>
      </c>
      <c r="F261" s="3168">
        <f t="shared" si="8"/>
        <v>42460</v>
      </c>
      <c r="G261" s="2111"/>
      <c r="H261" s="3167">
        <v>7</v>
      </c>
      <c r="I261" s="3168">
        <v>297220</v>
      </c>
      <c r="J261" s="3168">
        <f t="shared" si="9"/>
        <v>42460</v>
      </c>
      <c r="K261" s="2112"/>
    </row>
    <row r="262" spans="1:11" ht="22.5">
      <c r="A262" s="3155" t="s">
        <v>11070</v>
      </c>
      <c r="B262" s="3156" t="s">
        <v>11071</v>
      </c>
      <c r="C262" s="3061" t="s">
        <v>11072</v>
      </c>
      <c r="D262" s="3167">
        <v>7</v>
      </c>
      <c r="E262" s="3168">
        <v>176330</v>
      </c>
      <c r="F262" s="3168">
        <f t="shared" si="8"/>
        <v>25190</v>
      </c>
      <c r="G262" s="2111"/>
      <c r="H262" s="3167">
        <v>7</v>
      </c>
      <c r="I262" s="3168">
        <v>176330</v>
      </c>
      <c r="J262" s="3168">
        <f t="shared" si="9"/>
        <v>25190</v>
      </c>
      <c r="K262" s="2112"/>
    </row>
    <row r="263" spans="1:11" ht="23.25">
      <c r="A263" s="3157" t="s">
        <v>11073</v>
      </c>
      <c r="B263" s="3157" t="s">
        <v>11074</v>
      </c>
      <c r="C263" s="3158" t="s">
        <v>11075</v>
      </c>
      <c r="D263" s="3167">
        <v>56</v>
      </c>
      <c r="E263" s="3168">
        <v>4587352</v>
      </c>
      <c r="F263" s="3169">
        <f t="shared" si="8"/>
        <v>81917</v>
      </c>
      <c r="G263" s="3170"/>
      <c r="H263" s="3167">
        <v>56</v>
      </c>
      <c r="I263" s="3168">
        <v>4587352</v>
      </c>
      <c r="J263" s="3169">
        <f t="shared" si="9"/>
        <v>81917</v>
      </c>
      <c r="K263" s="3171"/>
    </row>
    <row r="264" spans="1:11" ht="23.25">
      <c r="A264" s="3143" t="s">
        <v>11076</v>
      </c>
      <c r="B264" s="3143" t="s">
        <v>11077</v>
      </c>
      <c r="C264" s="3144" t="s">
        <v>11078</v>
      </c>
      <c r="D264" s="3167">
        <v>56</v>
      </c>
      <c r="E264" s="3168">
        <v>2685760</v>
      </c>
      <c r="F264" s="3169">
        <f t="shared" si="8"/>
        <v>47960</v>
      </c>
      <c r="G264" s="3170"/>
      <c r="H264" s="3167">
        <v>56</v>
      </c>
      <c r="I264" s="3168">
        <v>2685760</v>
      </c>
      <c r="J264" s="3169">
        <f t="shared" si="9"/>
        <v>47960</v>
      </c>
      <c r="K264" s="3171"/>
    </row>
    <row r="265" spans="1:11" ht="23.25">
      <c r="A265" s="3143" t="s">
        <v>11079</v>
      </c>
      <c r="B265" s="3143" t="s">
        <v>11080</v>
      </c>
      <c r="C265" s="3144" t="s">
        <v>11081</v>
      </c>
      <c r="D265" s="3167">
        <v>56</v>
      </c>
      <c r="E265" s="3168">
        <v>1219680</v>
      </c>
      <c r="F265" s="3169">
        <f t="shared" si="8"/>
        <v>21780</v>
      </c>
      <c r="G265" s="3170"/>
      <c r="H265" s="3167">
        <v>56</v>
      </c>
      <c r="I265" s="3168">
        <v>1219680</v>
      </c>
      <c r="J265" s="3169">
        <f t="shared" si="9"/>
        <v>21780</v>
      </c>
      <c r="K265" s="3171"/>
    </row>
    <row r="266" spans="1:11" ht="23.25">
      <c r="A266" s="3143" t="s">
        <v>11082</v>
      </c>
      <c r="B266" s="3143" t="s">
        <v>11083</v>
      </c>
      <c r="C266" s="3144" t="s">
        <v>11084</v>
      </c>
      <c r="D266" s="3167">
        <v>72</v>
      </c>
      <c r="E266" s="3168">
        <v>457920</v>
      </c>
      <c r="F266" s="3169">
        <f t="shared" si="8"/>
        <v>6360</v>
      </c>
      <c r="G266" s="3170"/>
      <c r="H266" s="3167">
        <v>72</v>
      </c>
      <c r="I266" s="3168">
        <v>457920</v>
      </c>
      <c r="J266" s="3169">
        <f t="shared" si="9"/>
        <v>6360</v>
      </c>
      <c r="K266" s="3171"/>
    </row>
    <row r="267" spans="1:11" ht="23.25">
      <c r="A267" s="3143" t="s">
        <v>11085</v>
      </c>
      <c r="B267" s="3143" t="s">
        <v>11086</v>
      </c>
      <c r="C267" s="3144" t="s">
        <v>11087</v>
      </c>
      <c r="D267" s="3167">
        <v>48</v>
      </c>
      <c r="E267" s="3168">
        <v>576000</v>
      </c>
      <c r="F267" s="3169">
        <f t="shared" si="8"/>
        <v>12000</v>
      </c>
      <c r="G267" s="3170"/>
      <c r="H267" s="3167">
        <v>48</v>
      </c>
      <c r="I267" s="3168">
        <v>576000</v>
      </c>
      <c r="J267" s="3169">
        <f t="shared" si="9"/>
        <v>12000</v>
      </c>
      <c r="K267" s="3171"/>
    </row>
    <row r="268" spans="1:11" ht="23.25">
      <c r="A268" s="3143" t="s">
        <v>11088</v>
      </c>
      <c r="B268" s="3143" t="s">
        <v>11089</v>
      </c>
      <c r="C268" s="3144" t="s">
        <v>11090</v>
      </c>
      <c r="D268" s="3167">
        <v>7</v>
      </c>
      <c r="E268" s="3168">
        <v>86520</v>
      </c>
      <c r="F268" s="3169">
        <f t="shared" si="8"/>
        <v>12360</v>
      </c>
      <c r="G268" s="3170"/>
      <c r="H268" s="3167">
        <v>7</v>
      </c>
      <c r="I268" s="3168">
        <v>86520</v>
      </c>
      <c r="J268" s="3169">
        <f t="shared" si="9"/>
        <v>12360</v>
      </c>
      <c r="K268" s="3171"/>
    </row>
    <row r="269" spans="1:11" ht="22.5">
      <c r="A269" s="3150" t="s">
        <v>11091</v>
      </c>
      <c r="B269" s="3151" t="s">
        <v>11092</v>
      </c>
      <c r="C269" s="3152" t="s">
        <v>11093</v>
      </c>
      <c r="D269" s="3167">
        <v>12</v>
      </c>
      <c r="E269" s="3168">
        <v>35280</v>
      </c>
      <c r="F269" s="3169">
        <f t="shared" si="8"/>
        <v>2940</v>
      </c>
      <c r="G269" s="3170"/>
      <c r="H269" s="3167">
        <v>12</v>
      </c>
      <c r="I269" s="3168">
        <v>35280</v>
      </c>
      <c r="J269" s="3169">
        <f t="shared" si="9"/>
        <v>2940</v>
      </c>
      <c r="K269" s="3171"/>
    </row>
    <row r="270" spans="1:11" ht="23.25">
      <c r="A270" s="3143" t="s">
        <v>11094</v>
      </c>
      <c r="B270" s="3143" t="s">
        <v>11095</v>
      </c>
      <c r="C270" s="3144" t="s">
        <v>11096</v>
      </c>
      <c r="D270" s="3167">
        <v>206</v>
      </c>
      <c r="E270" s="3168">
        <v>1270608</v>
      </c>
      <c r="F270" s="3169">
        <f t="shared" ref="F270:F333" si="10">E270/D270</f>
        <v>6168</v>
      </c>
      <c r="G270" s="3170"/>
      <c r="H270" s="3167">
        <v>206</v>
      </c>
      <c r="I270" s="3168">
        <v>1270608</v>
      </c>
      <c r="J270" s="3169">
        <f t="shared" ref="J270:J333" si="11">I270/H270</f>
        <v>6168</v>
      </c>
      <c r="K270" s="3171"/>
    </row>
    <row r="271" spans="1:11" ht="23.25">
      <c r="A271" s="3143" t="s">
        <v>11097</v>
      </c>
      <c r="B271" s="3143" t="s">
        <v>11098</v>
      </c>
      <c r="C271" s="3144" t="s">
        <v>11099</v>
      </c>
      <c r="D271" s="3167">
        <v>149</v>
      </c>
      <c r="E271" s="3168">
        <v>1144320</v>
      </c>
      <c r="F271" s="3169">
        <f t="shared" si="10"/>
        <v>7680</v>
      </c>
      <c r="G271" s="3170"/>
      <c r="H271" s="3167">
        <v>149</v>
      </c>
      <c r="I271" s="3168">
        <v>1144320</v>
      </c>
      <c r="J271" s="3169">
        <f t="shared" si="11"/>
        <v>7680</v>
      </c>
      <c r="K271" s="3171"/>
    </row>
    <row r="272" spans="1:11">
      <c r="A272" s="3143" t="s">
        <v>11100</v>
      </c>
      <c r="B272" s="3143" t="s">
        <v>11101</v>
      </c>
      <c r="C272" s="3144" t="s">
        <v>11102</v>
      </c>
      <c r="D272" s="3167">
        <v>22</v>
      </c>
      <c r="E272" s="3168">
        <v>387200</v>
      </c>
      <c r="F272" s="3169">
        <f t="shared" si="10"/>
        <v>17600</v>
      </c>
      <c r="G272" s="3170"/>
      <c r="H272" s="3167">
        <v>22</v>
      </c>
      <c r="I272" s="3168">
        <v>387200</v>
      </c>
      <c r="J272" s="3169">
        <f t="shared" si="11"/>
        <v>17600</v>
      </c>
      <c r="K272" s="3171"/>
    </row>
    <row r="273" spans="1:11" ht="23.25">
      <c r="A273" s="3143" t="s">
        <v>11103</v>
      </c>
      <c r="B273" s="3143" t="s">
        <v>11104</v>
      </c>
      <c r="C273" s="3144" t="s">
        <v>11105</v>
      </c>
      <c r="D273" s="3167">
        <v>1</v>
      </c>
      <c r="E273" s="3168">
        <v>44550</v>
      </c>
      <c r="F273" s="3169">
        <f t="shared" si="10"/>
        <v>44550</v>
      </c>
      <c r="G273" s="3170"/>
      <c r="H273" s="3167">
        <v>1</v>
      </c>
      <c r="I273" s="3168">
        <v>44550</v>
      </c>
      <c r="J273" s="3169">
        <f t="shared" si="11"/>
        <v>44550</v>
      </c>
      <c r="K273" s="3171"/>
    </row>
    <row r="274" spans="1:11">
      <c r="A274" s="3143" t="s">
        <v>11106</v>
      </c>
      <c r="B274" s="3143" t="s">
        <v>11107</v>
      </c>
      <c r="C274" s="3144" t="s">
        <v>11108</v>
      </c>
      <c r="D274" s="3167">
        <v>1</v>
      </c>
      <c r="E274" s="3168">
        <v>14190</v>
      </c>
      <c r="F274" s="3169">
        <f t="shared" si="10"/>
        <v>14190</v>
      </c>
      <c r="G274" s="3170"/>
      <c r="H274" s="3167">
        <v>1</v>
      </c>
      <c r="I274" s="3168">
        <v>14190</v>
      </c>
      <c r="J274" s="3169">
        <f t="shared" si="11"/>
        <v>14190</v>
      </c>
      <c r="K274" s="3171"/>
    </row>
    <row r="275" spans="1:11">
      <c r="A275" s="3143" t="s">
        <v>11109</v>
      </c>
      <c r="B275" s="3143" t="s">
        <v>11110</v>
      </c>
      <c r="C275" s="3144" t="s">
        <v>11111</v>
      </c>
      <c r="D275" s="3167">
        <v>1</v>
      </c>
      <c r="E275" s="3168">
        <v>74316</v>
      </c>
      <c r="F275" s="3169">
        <f t="shared" si="10"/>
        <v>74316</v>
      </c>
      <c r="G275" s="3170"/>
      <c r="H275" s="3167">
        <v>1</v>
      </c>
      <c r="I275" s="3168">
        <v>74316</v>
      </c>
      <c r="J275" s="3169">
        <f t="shared" si="11"/>
        <v>74316</v>
      </c>
      <c r="K275" s="3171"/>
    </row>
    <row r="276" spans="1:11">
      <c r="A276" s="3143" t="s">
        <v>11112</v>
      </c>
      <c r="B276" s="3143" t="s">
        <v>11113</v>
      </c>
      <c r="C276" s="3144" t="s">
        <v>11114</v>
      </c>
      <c r="D276" s="3167">
        <v>25</v>
      </c>
      <c r="E276" s="3168">
        <v>1168750</v>
      </c>
      <c r="F276" s="3169">
        <f t="shared" si="10"/>
        <v>46750</v>
      </c>
      <c r="G276" s="3170"/>
      <c r="H276" s="3167">
        <v>25</v>
      </c>
      <c r="I276" s="3168">
        <v>1168750</v>
      </c>
      <c r="J276" s="3169">
        <f t="shared" si="11"/>
        <v>46750</v>
      </c>
      <c r="K276" s="3171"/>
    </row>
    <row r="277" spans="1:11">
      <c r="A277" s="3143" t="s">
        <v>11115</v>
      </c>
      <c r="B277" s="3143" t="s">
        <v>11116</v>
      </c>
      <c r="C277" s="3144" t="s">
        <v>11117</v>
      </c>
      <c r="D277" s="3167">
        <v>5</v>
      </c>
      <c r="E277" s="3168">
        <v>88000</v>
      </c>
      <c r="F277" s="3169">
        <f t="shared" si="10"/>
        <v>17600</v>
      </c>
      <c r="G277" s="3170"/>
      <c r="H277" s="3167">
        <v>5</v>
      </c>
      <c r="I277" s="3168">
        <v>88000</v>
      </c>
      <c r="J277" s="3169">
        <f t="shared" si="11"/>
        <v>17600</v>
      </c>
      <c r="K277" s="3171"/>
    </row>
    <row r="278" spans="1:11">
      <c r="A278" s="3143" t="s">
        <v>11118</v>
      </c>
      <c r="B278" s="3143" t="s">
        <v>11116</v>
      </c>
      <c r="C278" s="3144" t="s">
        <v>11119</v>
      </c>
      <c r="D278" s="3167">
        <v>13</v>
      </c>
      <c r="E278" s="3168">
        <v>157300</v>
      </c>
      <c r="F278" s="3169">
        <f t="shared" si="10"/>
        <v>12100</v>
      </c>
      <c r="G278" s="3170"/>
      <c r="H278" s="3167">
        <v>13</v>
      </c>
      <c r="I278" s="3168">
        <v>157300</v>
      </c>
      <c r="J278" s="3169">
        <f t="shared" si="11"/>
        <v>12100</v>
      </c>
      <c r="K278" s="3171"/>
    </row>
    <row r="279" spans="1:11">
      <c r="A279" s="3150" t="s">
        <v>11120</v>
      </c>
      <c r="B279" s="3151" t="s">
        <v>11053</v>
      </c>
      <c r="C279" s="3152" t="s">
        <v>11121</v>
      </c>
      <c r="D279" s="3167">
        <v>1</v>
      </c>
      <c r="E279" s="3168">
        <v>93830</v>
      </c>
      <c r="F279" s="3169">
        <f t="shared" si="10"/>
        <v>93830</v>
      </c>
      <c r="G279" s="3170"/>
      <c r="H279" s="3167">
        <v>1</v>
      </c>
      <c r="I279" s="3168">
        <v>93830</v>
      </c>
      <c r="J279" s="3169">
        <f t="shared" si="11"/>
        <v>93830</v>
      </c>
      <c r="K279" s="3171"/>
    </row>
    <row r="280" spans="1:11" ht="23.25">
      <c r="A280" s="3143" t="s">
        <v>11122</v>
      </c>
      <c r="B280" s="3143" t="s">
        <v>11123</v>
      </c>
      <c r="C280" s="3144" t="s">
        <v>11124</v>
      </c>
      <c r="D280" s="3167">
        <v>1</v>
      </c>
      <c r="E280" s="3168">
        <v>88000</v>
      </c>
      <c r="F280" s="3169">
        <f t="shared" si="10"/>
        <v>88000</v>
      </c>
      <c r="G280" s="3170"/>
      <c r="H280" s="3167">
        <v>1</v>
      </c>
      <c r="I280" s="3168">
        <v>88000</v>
      </c>
      <c r="J280" s="3169">
        <f t="shared" si="11"/>
        <v>88000</v>
      </c>
      <c r="K280" s="3171"/>
    </row>
    <row r="281" spans="1:11">
      <c r="A281" s="3155" t="s">
        <v>11125</v>
      </c>
      <c r="B281" s="3156" t="s">
        <v>11110</v>
      </c>
      <c r="C281" s="3061" t="s">
        <v>11126</v>
      </c>
      <c r="D281" s="3167">
        <v>2</v>
      </c>
      <c r="E281" s="3168">
        <v>176000</v>
      </c>
      <c r="F281" s="3168">
        <f t="shared" si="10"/>
        <v>88000</v>
      </c>
      <c r="G281" s="2111"/>
      <c r="H281" s="3167">
        <v>2</v>
      </c>
      <c r="I281" s="3168">
        <v>176000</v>
      </c>
      <c r="J281" s="3168">
        <f t="shared" si="11"/>
        <v>88000</v>
      </c>
      <c r="K281" s="2112"/>
    </row>
    <row r="282" spans="1:11">
      <c r="A282" s="2095" t="s">
        <v>11127</v>
      </c>
      <c r="B282" s="2096" t="s">
        <v>11110</v>
      </c>
      <c r="C282" s="2097" t="s">
        <v>11128</v>
      </c>
      <c r="D282" s="3167">
        <v>1</v>
      </c>
      <c r="E282" s="3168">
        <v>88000</v>
      </c>
      <c r="F282" s="3168">
        <f t="shared" si="10"/>
        <v>88000</v>
      </c>
      <c r="G282" s="2111"/>
      <c r="H282" s="3167">
        <v>2</v>
      </c>
      <c r="I282" s="3168">
        <v>176000</v>
      </c>
      <c r="J282" s="3168">
        <f t="shared" si="11"/>
        <v>88000</v>
      </c>
      <c r="K282" s="2112"/>
    </row>
    <row r="283" spans="1:11" ht="22.5">
      <c r="A283" s="2095" t="s">
        <v>11129</v>
      </c>
      <c r="B283" s="2096" t="s">
        <v>11130</v>
      </c>
      <c r="C283" s="2097" t="s">
        <v>11131</v>
      </c>
      <c r="D283" s="3167">
        <v>7</v>
      </c>
      <c r="E283" s="3168">
        <v>863940</v>
      </c>
      <c r="F283" s="3168">
        <f t="shared" si="10"/>
        <v>123420</v>
      </c>
      <c r="G283" s="2111"/>
      <c r="H283" s="3167">
        <v>7</v>
      </c>
      <c r="I283" s="3168">
        <v>863940</v>
      </c>
      <c r="J283" s="3168">
        <f t="shared" si="11"/>
        <v>123420</v>
      </c>
      <c r="K283" s="2112"/>
    </row>
    <row r="284" spans="1:11" ht="22.5">
      <c r="A284" s="2095" t="s">
        <v>11132</v>
      </c>
      <c r="B284" s="2096" t="s">
        <v>11116</v>
      </c>
      <c r="C284" s="2097" t="s">
        <v>11133</v>
      </c>
      <c r="D284" s="3167">
        <v>7</v>
      </c>
      <c r="E284" s="3168">
        <v>84700</v>
      </c>
      <c r="F284" s="3168">
        <f t="shared" si="10"/>
        <v>12100</v>
      </c>
      <c r="G284" s="2111"/>
      <c r="H284" s="3167">
        <v>7</v>
      </c>
      <c r="I284" s="3168">
        <v>84700</v>
      </c>
      <c r="J284" s="3168">
        <f t="shared" si="11"/>
        <v>12100</v>
      </c>
      <c r="K284" s="2112"/>
    </row>
    <row r="285" spans="1:11" ht="22.5">
      <c r="A285" s="2095" t="s">
        <v>11134</v>
      </c>
      <c r="B285" s="2096" t="s">
        <v>11116</v>
      </c>
      <c r="C285" s="2097" t="s">
        <v>11135</v>
      </c>
      <c r="D285" s="3167">
        <v>6</v>
      </c>
      <c r="E285" s="3168">
        <v>223080</v>
      </c>
      <c r="F285" s="3168">
        <f t="shared" si="10"/>
        <v>37180</v>
      </c>
      <c r="G285" s="2111"/>
      <c r="H285" s="3167">
        <v>6</v>
      </c>
      <c r="I285" s="3168">
        <v>223080</v>
      </c>
      <c r="J285" s="3168">
        <f t="shared" si="11"/>
        <v>37180</v>
      </c>
      <c r="K285" s="2112"/>
    </row>
    <row r="286" spans="1:11">
      <c r="A286" s="3155" t="s">
        <v>11136</v>
      </c>
      <c r="B286" s="3156" t="s">
        <v>11137</v>
      </c>
      <c r="C286" s="3061" t="s">
        <v>11138</v>
      </c>
      <c r="D286" s="3167">
        <v>7</v>
      </c>
      <c r="E286" s="3168">
        <v>1001000</v>
      </c>
      <c r="F286" s="3168">
        <f t="shared" si="10"/>
        <v>143000</v>
      </c>
      <c r="G286" s="2111"/>
      <c r="H286" s="3167">
        <v>11</v>
      </c>
      <c r="I286" s="3168">
        <v>1573000</v>
      </c>
      <c r="J286" s="3168">
        <f t="shared" si="11"/>
        <v>143000</v>
      </c>
      <c r="K286" s="2112"/>
    </row>
    <row r="287" spans="1:11">
      <c r="A287" s="3155" t="s">
        <v>11139</v>
      </c>
      <c r="B287" s="3156" t="s">
        <v>11116</v>
      </c>
      <c r="C287" s="3061" t="s">
        <v>11140</v>
      </c>
      <c r="D287" s="3167">
        <v>14</v>
      </c>
      <c r="E287" s="3168">
        <v>261800</v>
      </c>
      <c r="F287" s="3168">
        <f t="shared" si="10"/>
        <v>18700</v>
      </c>
      <c r="G287" s="2111"/>
      <c r="H287" s="3167">
        <v>16</v>
      </c>
      <c r="I287" s="3168">
        <v>299200</v>
      </c>
      <c r="J287" s="3168">
        <f t="shared" si="11"/>
        <v>18700</v>
      </c>
      <c r="K287" s="2112"/>
    </row>
    <row r="288" spans="1:11">
      <c r="A288" s="3143" t="s">
        <v>11141</v>
      </c>
      <c r="B288" s="3143" t="s">
        <v>10921</v>
      </c>
      <c r="C288" s="3144" t="s">
        <v>11142</v>
      </c>
      <c r="D288" s="3167">
        <v>25</v>
      </c>
      <c r="E288" s="3168">
        <v>591250</v>
      </c>
      <c r="F288" s="3169">
        <f t="shared" si="10"/>
        <v>23650</v>
      </c>
      <c r="G288" s="3170"/>
      <c r="H288" s="3167">
        <v>25</v>
      </c>
      <c r="I288" s="3168">
        <v>591250</v>
      </c>
      <c r="J288" s="3169">
        <f t="shared" si="11"/>
        <v>23650</v>
      </c>
      <c r="K288" s="3171"/>
    </row>
    <row r="289" spans="1:11" ht="23.25">
      <c r="A289" s="3143" t="s">
        <v>11143</v>
      </c>
      <c r="B289" s="3143" t="s">
        <v>11116</v>
      </c>
      <c r="C289" s="3144" t="s">
        <v>11144</v>
      </c>
      <c r="D289" s="3167">
        <v>1</v>
      </c>
      <c r="E289" s="3168">
        <v>24640</v>
      </c>
      <c r="F289" s="3169">
        <f t="shared" si="10"/>
        <v>24640</v>
      </c>
      <c r="G289" s="3170"/>
      <c r="H289" s="3167">
        <v>1</v>
      </c>
      <c r="I289" s="3168">
        <v>24640</v>
      </c>
      <c r="J289" s="3169">
        <f t="shared" si="11"/>
        <v>24640</v>
      </c>
      <c r="K289" s="3171"/>
    </row>
    <row r="290" spans="1:11">
      <c r="A290" s="3143" t="s">
        <v>11145</v>
      </c>
      <c r="B290" s="3143" t="s">
        <v>11047</v>
      </c>
      <c r="C290" s="3144" t="s">
        <v>11146</v>
      </c>
      <c r="D290" s="3167">
        <v>2</v>
      </c>
      <c r="E290" s="3168">
        <v>66000</v>
      </c>
      <c r="F290" s="3169">
        <f t="shared" si="10"/>
        <v>33000</v>
      </c>
      <c r="G290" s="3170"/>
      <c r="H290" s="3167">
        <v>2</v>
      </c>
      <c r="I290" s="3168">
        <v>66000</v>
      </c>
      <c r="J290" s="3169">
        <f t="shared" si="11"/>
        <v>33000</v>
      </c>
      <c r="K290" s="3171"/>
    </row>
    <row r="291" spans="1:11" ht="23.25">
      <c r="A291" s="3143" t="s">
        <v>11147</v>
      </c>
      <c r="B291" s="3143" t="s">
        <v>11104</v>
      </c>
      <c r="C291" s="3144" t="s">
        <v>11148</v>
      </c>
      <c r="D291" s="3167">
        <v>1</v>
      </c>
      <c r="E291" s="3168">
        <v>363000</v>
      </c>
      <c r="F291" s="3169">
        <f t="shared" si="10"/>
        <v>363000</v>
      </c>
      <c r="G291" s="3170"/>
      <c r="H291" s="3167">
        <v>1</v>
      </c>
      <c r="I291" s="3168">
        <v>363000</v>
      </c>
      <c r="J291" s="3169">
        <f t="shared" si="11"/>
        <v>363000</v>
      </c>
      <c r="K291" s="3171"/>
    </row>
    <row r="292" spans="1:11" ht="23.25">
      <c r="A292" s="3143" t="s">
        <v>11149</v>
      </c>
      <c r="B292" s="3143" t="s">
        <v>11104</v>
      </c>
      <c r="C292" s="3144" t="s">
        <v>11150</v>
      </c>
      <c r="D292" s="3167">
        <v>1</v>
      </c>
      <c r="E292" s="3168">
        <v>21670</v>
      </c>
      <c r="F292" s="3169">
        <f t="shared" si="10"/>
        <v>21670</v>
      </c>
      <c r="G292" s="3170"/>
      <c r="H292" s="3167">
        <v>1</v>
      </c>
      <c r="I292" s="3168">
        <v>21670</v>
      </c>
      <c r="J292" s="3169">
        <f t="shared" si="11"/>
        <v>21670</v>
      </c>
      <c r="K292" s="3171"/>
    </row>
    <row r="293" spans="1:11" ht="23.25">
      <c r="A293" s="3143" t="s">
        <v>11151</v>
      </c>
      <c r="B293" s="3143" t="s">
        <v>11104</v>
      </c>
      <c r="C293" s="3144" t="s">
        <v>11152</v>
      </c>
      <c r="D293" s="3167">
        <v>1</v>
      </c>
      <c r="E293" s="3168">
        <v>181500</v>
      </c>
      <c r="F293" s="3169">
        <f t="shared" si="10"/>
        <v>181500</v>
      </c>
      <c r="G293" s="3170"/>
      <c r="H293" s="3167">
        <v>1</v>
      </c>
      <c r="I293" s="3168">
        <v>181500</v>
      </c>
      <c r="J293" s="3169">
        <f t="shared" si="11"/>
        <v>181500</v>
      </c>
      <c r="K293" s="3171"/>
    </row>
    <row r="294" spans="1:11" ht="23.25">
      <c r="A294" s="3143" t="s">
        <v>11153</v>
      </c>
      <c r="B294" s="3143" t="s">
        <v>11104</v>
      </c>
      <c r="C294" s="3144" t="s">
        <v>11154</v>
      </c>
      <c r="D294" s="3167">
        <v>1</v>
      </c>
      <c r="E294" s="3168">
        <v>154000</v>
      </c>
      <c r="F294" s="3169">
        <f t="shared" si="10"/>
        <v>154000</v>
      </c>
      <c r="G294" s="3170"/>
      <c r="H294" s="3167">
        <v>1</v>
      </c>
      <c r="I294" s="3168">
        <v>154000</v>
      </c>
      <c r="J294" s="3169">
        <f t="shared" si="11"/>
        <v>154000</v>
      </c>
      <c r="K294" s="3171"/>
    </row>
    <row r="295" spans="1:11" ht="22.5">
      <c r="A295" s="3155" t="s">
        <v>11155</v>
      </c>
      <c r="B295" s="3156" t="s">
        <v>11113</v>
      </c>
      <c r="C295" s="3061" t="s">
        <v>11156</v>
      </c>
      <c r="D295" s="3167">
        <v>1</v>
      </c>
      <c r="E295" s="3168">
        <v>26070</v>
      </c>
      <c r="F295" s="3168">
        <f t="shared" si="10"/>
        <v>26070</v>
      </c>
      <c r="G295" s="2111"/>
      <c r="H295" s="3167">
        <v>1</v>
      </c>
      <c r="I295" s="3168">
        <v>26070</v>
      </c>
      <c r="J295" s="3168">
        <f t="shared" si="11"/>
        <v>26070</v>
      </c>
      <c r="K295" s="2112"/>
    </row>
    <row r="296" spans="1:11">
      <c r="A296" s="3155" t="s">
        <v>11157</v>
      </c>
      <c r="B296" s="3156" t="s">
        <v>11101</v>
      </c>
      <c r="C296" s="3061" t="s">
        <v>11158</v>
      </c>
      <c r="D296" s="3167">
        <v>1</v>
      </c>
      <c r="E296" s="3168">
        <v>15708</v>
      </c>
      <c r="F296" s="3168">
        <f t="shared" si="10"/>
        <v>15708</v>
      </c>
      <c r="G296" s="2111"/>
      <c r="H296" s="3167">
        <v>1</v>
      </c>
      <c r="I296" s="3168">
        <v>15708</v>
      </c>
      <c r="J296" s="3168">
        <f t="shared" si="11"/>
        <v>15708</v>
      </c>
      <c r="K296" s="2112"/>
    </row>
    <row r="297" spans="1:11">
      <c r="A297" s="3143" t="s">
        <v>11159</v>
      </c>
      <c r="B297" s="3143" t="s">
        <v>10976</v>
      </c>
      <c r="C297" s="3144" t="s">
        <v>11160</v>
      </c>
      <c r="D297" s="3167">
        <v>31</v>
      </c>
      <c r="E297" s="3168">
        <v>818400</v>
      </c>
      <c r="F297" s="3169">
        <f t="shared" si="10"/>
        <v>26400</v>
      </c>
      <c r="G297" s="3170"/>
      <c r="H297" s="3167">
        <v>31</v>
      </c>
      <c r="I297" s="3168">
        <v>818400</v>
      </c>
      <c r="J297" s="3169">
        <f t="shared" si="11"/>
        <v>26400</v>
      </c>
      <c r="K297" s="3171"/>
    </row>
    <row r="298" spans="1:11">
      <c r="A298" s="3143" t="s">
        <v>11161</v>
      </c>
      <c r="B298" s="3143" t="s">
        <v>10981</v>
      </c>
      <c r="C298" s="3144" t="s">
        <v>11162</v>
      </c>
      <c r="D298" s="3167">
        <v>31</v>
      </c>
      <c r="E298" s="3168">
        <v>545600</v>
      </c>
      <c r="F298" s="3169">
        <f t="shared" si="10"/>
        <v>17600</v>
      </c>
      <c r="G298" s="3170"/>
      <c r="H298" s="3167">
        <v>31</v>
      </c>
      <c r="I298" s="3168">
        <v>545600</v>
      </c>
      <c r="J298" s="3169">
        <f t="shared" si="11"/>
        <v>17600</v>
      </c>
      <c r="K298" s="3171"/>
    </row>
    <row r="299" spans="1:11" ht="23.25">
      <c r="A299" s="3143" t="s">
        <v>11163</v>
      </c>
      <c r="B299" s="3143" t="s">
        <v>11137</v>
      </c>
      <c r="C299" s="3144" t="s">
        <v>11164</v>
      </c>
      <c r="D299" s="3167">
        <v>6</v>
      </c>
      <c r="E299" s="3168">
        <v>885060</v>
      </c>
      <c r="F299" s="3169">
        <f t="shared" si="10"/>
        <v>147510</v>
      </c>
      <c r="G299" s="3170"/>
      <c r="H299" s="3167">
        <v>6</v>
      </c>
      <c r="I299" s="3168">
        <v>885060</v>
      </c>
      <c r="J299" s="3169">
        <f t="shared" si="11"/>
        <v>147510</v>
      </c>
      <c r="K299" s="3171"/>
    </row>
    <row r="300" spans="1:11" ht="23.25">
      <c r="A300" s="3143" t="s">
        <v>11165</v>
      </c>
      <c r="B300" s="3143" t="s">
        <v>11113</v>
      </c>
      <c r="C300" s="3144" t="s">
        <v>11166</v>
      </c>
      <c r="D300" s="3167">
        <v>8</v>
      </c>
      <c r="E300" s="3168">
        <v>334400</v>
      </c>
      <c r="F300" s="3169">
        <f t="shared" si="10"/>
        <v>41800</v>
      </c>
      <c r="G300" s="3170"/>
      <c r="H300" s="3167">
        <v>8</v>
      </c>
      <c r="I300" s="3168">
        <v>334400</v>
      </c>
      <c r="J300" s="3169">
        <f t="shared" si="11"/>
        <v>41800</v>
      </c>
      <c r="K300" s="3171"/>
    </row>
    <row r="301" spans="1:11" ht="23.25">
      <c r="A301" s="3143" t="s">
        <v>11167</v>
      </c>
      <c r="B301" s="3143" t="s">
        <v>11101</v>
      </c>
      <c r="C301" s="3144" t="s">
        <v>11168</v>
      </c>
      <c r="D301" s="3167">
        <v>8</v>
      </c>
      <c r="E301" s="3168">
        <v>159280</v>
      </c>
      <c r="F301" s="3169">
        <f t="shared" si="10"/>
        <v>19910</v>
      </c>
      <c r="G301" s="3170"/>
      <c r="H301" s="3167">
        <v>8</v>
      </c>
      <c r="I301" s="3168">
        <v>159280</v>
      </c>
      <c r="J301" s="3169">
        <f t="shared" si="11"/>
        <v>19910</v>
      </c>
      <c r="K301" s="3171"/>
    </row>
    <row r="302" spans="1:11">
      <c r="A302" s="3143" t="s">
        <v>11169</v>
      </c>
      <c r="B302" s="3143" t="s">
        <v>11116</v>
      </c>
      <c r="C302" s="3144" t="s">
        <v>11170</v>
      </c>
      <c r="D302" s="3167">
        <v>4</v>
      </c>
      <c r="E302" s="3168">
        <v>81840</v>
      </c>
      <c r="F302" s="3169">
        <f t="shared" si="10"/>
        <v>20460</v>
      </c>
      <c r="G302" s="3170"/>
      <c r="H302" s="3167">
        <v>4</v>
      </c>
      <c r="I302" s="3168">
        <v>81840</v>
      </c>
      <c r="J302" s="3169">
        <f t="shared" si="11"/>
        <v>20460</v>
      </c>
      <c r="K302" s="3171"/>
    </row>
    <row r="303" spans="1:11" ht="23.25">
      <c r="A303" s="3143" t="s">
        <v>11171</v>
      </c>
      <c r="B303" s="3143" t="s">
        <v>11026</v>
      </c>
      <c r="C303" s="3144" t="s">
        <v>11172</v>
      </c>
      <c r="D303" s="3167">
        <v>26</v>
      </c>
      <c r="E303" s="3168">
        <v>1687400</v>
      </c>
      <c r="F303" s="3169">
        <f t="shared" si="10"/>
        <v>64900</v>
      </c>
      <c r="G303" s="3170"/>
      <c r="H303" s="3167">
        <v>26</v>
      </c>
      <c r="I303" s="3168">
        <v>1687400</v>
      </c>
      <c r="J303" s="3169">
        <f t="shared" si="11"/>
        <v>64900</v>
      </c>
      <c r="K303" s="3171"/>
    </row>
    <row r="304" spans="1:11" ht="23.25">
      <c r="A304" s="3143" t="s">
        <v>11173</v>
      </c>
      <c r="B304" s="3143" t="s">
        <v>11029</v>
      </c>
      <c r="C304" s="3144" t="s">
        <v>11174</v>
      </c>
      <c r="D304" s="3167">
        <v>30</v>
      </c>
      <c r="E304" s="3168">
        <v>2046000</v>
      </c>
      <c r="F304" s="3169">
        <f t="shared" si="10"/>
        <v>68200</v>
      </c>
      <c r="G304" s="3170"/>
      <c r="H304" s="3167">
        <v>30</v>
      </c>
      <c r="I304" s="3168">
        <v>2046000</v>
      </c>
      <c r="J304" s="3169">
        <f t="shared" si="11"/>
        <v>68200</v>
      </c>
      <c r="K304" s="3171"/>
    </row>
    <row r="305" spans="1:11" ht="23.25">
      <c r="A305" s="3143" t="s">
        <v>11175</v>
      </c>
      <c r="B305" s="3143" t="s">
        <v>11032</v>
      </c>
      <c r="C305" s="3144" t="s">
        <v>11176</v>
      </c>
      <c r="D305" s="3167">
        <v>29</v>
      </c>
      <c r="E305" s="3168">
        <v>510400</v>
      </c>
      <c r="F305" s="3169">
        <f t="shared" si="10"/>
        <v>17600</v>
      </c>
      <c r="G305" s="3170"/>
      <c r="H305" s="3167">
        <v>29</v>
      </c>
      <c r="I305" s="3168">
        <v>510400</v>
      </c>
      <c r="J305" s="3169">
        <f t="shared" si="11"/>
        <v>17600</v>
      </c>
      <c r="K305" s="3171"/>
    </row>
    <row r="306" spans="1:11">
      <c r="A306" s="3143" t="s">
        <v>11177</v>
      </c>
      <c r="B306" s="3143" t="s">
        <v>11035</v>
      </c>
      <c r="C306" s="3144" t="s">
        <v>11178</v>
      </c>
      <c r="D306" s="3167">
        <v>4</v>
      </c>
      <c r="E306" s="3168">
        <v>4400</v>
      </c>
      <c r="F306" s="3169">
        <f t="shared" si="10"/>
        <v>1100</v>
      </c>
      <c r="G306" s="3170"/>
      <c r="H306" s="3167">
        <v>5</v>
      </c>
      <c r="I306" s="3168">
        <v>5500</v>
      </c>
      <c r="J306" s="3169">
        <f t="shared" si="11"/>
        <v>1100</v>
      </c>
      <c r="K306" s="3171"/>
    </row>
    <row r="307" spans="1:11" ht="23.25">
      <c r="A307" s="3143" t="s">
        <v>11179</v>
      </c>
      <c r="B307" s="3143" t="s">
        <v>11071</v>
      </c>
      <c r="C307" s="3144" t="s">
        <v>11180</v>
      </c>
      <c r="D307" s="3167">
        <v>25</v>
      </c>
      <c r="E307" s="3168">
        <v>629750</v>
      </c>
      <c r="F307" s="3169">
        <f t="shared" si="10"/>
        <v>25190</v>
      </c>
      <c r="G307" s="3170"/>
      <c r="H307" s="3167">
        <v>25</v>
      </c>
      <c r="I307" s="3168">
        <v>629750</v>
      </c>
      <c r="J307" s="3169">
        <f t="shared" si="11"/>
        <v>25190</v>
      </c>
      <c r="K307" s="3171"/>
    </row>
    <row r="308" spans="1:11">
      <c r="A308" s="3157" t="s">
        <v>11181</v>
      </c>
      <c r="B308" s="3157" t="s">
        <v>11182</v>
      </c>
      <c r="C308" s="3172" t="s">
        <v>11183</v>
      </c>
      <c r="D308" s="3167">
        <v>11</v>
      </c>
      <c r="E308" s="3168">
        <v>12100</v>
      </c>
      <c r="F308" s="3169">
        <f t="shared" si="10"/>
        <v>1100</v>
      </c>
      <c r="G308" s="3170"/>
      <c r="H308" s="3167">
        <v>10</v>
      </c>
      <c r="I308" s="3168">
        <v>11000</v>
      </c>
      <c r="J308" s="3169">
        <f t="shared" si="11"/>
        <v>1100</v>
      </c>
      <c r="K308" s="3171"/>
    </row>
    <row r="309" spans="1:11" ht="23.25">
      <c r="A309" s="3157" t="s">
        <v>11184</v>
      </c>
      <c r="B309" s="3157" t="s">
        <v>11065</v>
      </c>
      <c r="C309" s="3172" t="s">
        <v>11185</v>
      </c>
      <c r="D309" s="3167">
        <v>25</v>
      </c>
      <c r="E309" s="3168">
        <v>1982619.0476190478</v>
      </c>
      <c r="F309" s="3169">
        <f t="shared" si="10"/>
        <v>79304.761904761908</v>
      </c>
      <c r="G309" s="3170"/>
      <c r="H309" s="3167">
        <v>25</v>
      </c>
      <c r="I309" s="3168">
        <v>1982619.0476190478</v>
      </c>
      <c r="J309" s="3169">
        <f t="shared" si="11"/>
        <v>79304.761904761908</v>
      </c>
      <c r="K309" s="3171"/>
    </row>
    <row r="310" spans="1:11" ht="22.5">
      <c r="A310" s="2095" t="s">
        <v>11186</v>
      </c>
      <c r="B310" s="2096" t="s">
        <v>11116</v>
      </c>
      <c r="C310" s="2113" t="s">
        <v>11187</v>
      </c>
      <c r="D310" s="3167">
        <v>1</v>
      </c>
      <c r="E310" s="3168">
        <v>19140</v>
      </c>
      <c r="F310" s="3168">
        <f t="shared" si="10"/>
        <v>19140</v>
      </c>
      <c r="G310" s="2111"/>
      <c r="H310" s="3167">
        <v>1</v>
      </c>
      <c r="I310" s="3168">
        <v>19140</v>
      </c>
      <c r="J310" s="3168">
        <f t="shared" si="11"/>
        <v>19140</v>
      </c>
      <c r="K310" s="2112"/>
    </row>
    <row r="311" spans="1:11">
      <c r="A311" s="3157" t="s">
        <v>11188</v>
      </c>
      <c r="B311" s="3157" t="s">
        <v>10916</v>
      </c>
      <c r="C311" s="3172" t="s">
        <v>11189</v>
      </c>
      <c r="D311" s="3167">
        <v>30</v>
      </c>
      <c r="E311" s="3168">
        <v>1171500</v>
      </c>
      <c r="F311" s="3169">
        <f t="shared" si="10"/>
        <v>39050</v>
      </c>
      <c r="G311" s="3170"/>
      <c r="H311" s="3167">
        <v>30</v>
      </c>
      <c r="I311" s="3168">
        <v>1171500</v>
      </c>
      <c r="J311" s="3169">
        <f t="shared" si="11"/>
        <v>39050</v>
      </c>
      <c r="K311" s="3171"/>
    </row>
    <row r="312" spans="1:11" ht="23.25">
      <c r="A312" s="3157" t="s">
        <v>11190</v>
      </c>
      <c r="B312" s="3157" t="s">
        <v>10913</v>
      </c>
      <c r="C312" s="3172" t="s">
        <v>11191</v>
      </c>
      <c r="D312" s="3167">
        <v>40</v>
      </c>
      <c r="E312" s="3168">
        <v>3080000</v>
      </c>
      <c r="F312" s="3169">
        <f t="shared" si="10"/>
        <v>77000</v>
      </c>
      <c r="G312" s="3170"/>
      <c r="H312" s="3167">
        <v>40</v>
      </c>
      <c r="I312" s="3168">
        <v>3080000</v>
      </c>
      <c r="J312" s="3169">
        <f t="shared" si="11"/>
        <v>77000</v>
      </c>
      <c r="K312" s="3171"/>
    </row>
    <row r="313" spans="1:11" ht="23.25">
      <c r="A313" s="3157" t="s">
        <v>11192</v>
      </c>
      <c r="B313" s="3157" t="s">
        <v>10926</v>
      </c>
      <c r="C313" s="3172" t="s">
        <v>11193</v>
      </c>
      <c r="D313" s="3167">
        <v>37</v>
      </c>
      <c r="E313" s="3168">
        <v>651200</v>
      </c>
      <c r="F313" s="3169">
        <f t="shared" si="10"/>
        <v>17600</v>
      </c>
      <c r="G313" s="3170"/>
      <c r="H313" s="3167">
        <v>37</v>
      </c>
      <c r="I313" s="3168">
        <v>651200</v>
      </c>
      <c r="J313" s="3169">
        <f t="shared" si="11"/>
        <v>17600</v>
      </c>
      <c r="K313" s="3171"/>
    </row>
    <row r="314" spans="1:11" ht="23.25">
      <c r="A314" s="3157" t="s">
        <v>11194</v>
      </c>
      <c r="B314" s="3157" t="s">
        <v>10916</v>
      </c>
      <c r="C314" s="3172" t="s">
        <v>11195</v>
      </c>
      <c r="D314" s="3167">
        <v>38</v>
      </c>
      <c r="E314" s="3168">
        <v>1483900</v>
      </c>
      <c r="F314" s="3169">
        <f t="shared" si="10"/>
        <v>39050</v>
      </c>
      <c r="G314" s="3170"/>
      <c r="H314" s="3167">
        <v>38</v>
      </c>
      <c r="I314" s="3168">
        <v>1483900</v>
      </c>
      <c r="J314" s="3169">
        <f t="shared" si="11"/>
        <v>39050</v>
      </c>
      <c r="K314" s="3171"/>
    </row>
    <row r="315" spans="1:11" ht="23.25">
      <c r="A315" s="3157" t="s">
        <v>11196</v>
      </c>
      <c r="B315" s="3157" t="s">
        <v>10921</v>
      </c>
      <c r="C315" s="3172" t="s">
        <v>11197</v>
      </c>
      <c r="D315" s="3167">
        <v>37</v>
      </c>
      <c r="E315" s="3168">
        <v>875050</v>
      </c>
      <c r="F315" s="3169">
        <f t="shared" si="10"/>
        <v>23650</v>
      </c>
      <c r="G315" s="3170"/>
      <c r="H315" s="3167">
        <v>37</v>
      </c>
      <c r="I315" s="3168">
        <v>875050</v>
      </c>
      <c r="J315" s="3169">
        <f t="shared" si="11"/>
        <v>23650</v>
      </c>
      <c r="K315" s="3171"/>
    </row>
    <row r="316" spans="1:11" ht="23.25">
      <c r="A316" s="3157" t="s">
        <v>11198</v>
      </c>
      <c r="B316" s="3157" t="s">
        <v>11068</v>
      </c>
      <c r="C316" s="3172" t="s">
        <v>11199</v>
      </c>
      <c r="D316" s="3167">
        <v>25</v>
      </c>
      <c r="E316" s="3168">
        <v>1077214.2857142857</v>
      </c>
      <c r="F316" s="3169">
        <f t="shared" si="10"/>
        <v>43088.571428571428</v>
      </c>
      <c r="G316" s="3170"/>
      <c r="H316" s="3167">
        <v>25</v>
      </c>
      <c r="I316" s="3168">
        <v>1077214.2857142857</v>
      </c>
      <c r="J316" s="3169">
        <f t="shared" si="11"/>
        <v>43088.571428571428</v>
      </c>
      <c r="K316" s="3171"/>
    </row>
    <row r="317" spans="1:11">
      <c r="A317" s="3157" t="s">
        <v>11200</v>
      </c>
      <c r="B317" s="3157" t="s">
        <v>11130</v>
      </c>
      <c r="C317" s="3172" t="s">
        <v>11201</v>
      </c>
      <c r="D317" s="3167">
        <v>5</v>
      </c>
      <c r="E317" s="3168">
        <v>164150</v>
      </c>
      <c r="F317" s="3169">
        <f t="shared" si="10"/>
        <v>32830</v>
      </c>
      <c r="G317" s="3170"/>
      <c r="H317" s="3167">
        <v>5</v>
      </c>
      <c r="I317" s="3168">
        <v>164150</v>
      </c>
      <c r="J317" s="3169">
        <f t="shared" si="11"/>
        <v>32830</v>
      </c>
      <c r="K317" s="3171"/>
    </row>
    <row r="318" spans="1:11">
      <c r="A318" s="2098" t="s">
        <v>11202</v>
      </c>
      <c r="B318" s="2099" t="s">
        <v>11101</v>
      </c>
      <c r="C318" s="2114" t="s">
        <v>11203</v>
      </c>
      <c r="D318" s="3167">
        <v>2</v>
      </c>
      <c r="E318" s="3168">
        <v>61160</v>
      </c>
      <c r="F318" s="3169">
        <f t="shared" si="10"/>
        <v>30580</v>
      </c>
      <c r="G318" s="3170"/>
      <c r="H318" s="3167">
        <v>2</v>
      </c>
      <c r="I318" s="3168">
        <v>61160</v>
      </c>
      <c r="J318" s="3169">
        <f t="shared" si="11"/>
        <v>30580</v>
      </c>
      <c r="K318" s="3171"/>
    </row>
    <row r="319" spans="1:11" ht="23.25">
      <c r="A319" s="3157" t="s">
        <v>11204</v>
      </c>
      <c r="B319" s="3157" t="s">
        <v>11116</v>
      </c>
      <c r="C319" s="3172" t="s">
        <v>11205</v>
      </c>
      <c r="D319" s="3167">
        <v>7</v>
      </c>
      <c r="E319" s="3168">
        <v>632170</v>
      </c>
      <c r="F319" s="3169">
        <f t="shared" si="10"/>
        <v>90310</v>
      </c>
      <c r="G319" s="3170"/>
      <c r="H319" s="3167">
        <v>7</v>
      </c>
      <c r="I319" s="3168">
        <v>632170</v>
      </c>
      <c r="J319" s="3169">
        <f t="shared" si="11"/>
        <v>90310</v>
      </c>
      <c r="K319" s="3171"/>
    </row>
    <row r="320" spans="1:11">
      <c r="A320" s="3157" t="s">
        <v>11206</v>
      </c>
      <c r="B320" s="3157" t="s">
        <v>11002</v>
      </c>
      <c r="C320" s="3172" t="s">
        <v>11207</v>
      </c>
      <c r="D320" s="3167">
        <v>6</v>
      </c>
      <c r="E320" s="3168">
        <v>183480</v>
      </c>
      <c r="F320" s="3169">
        <f t="shared" si="10"/>
        <v>30580</v>
      </c>
      <c r="G320" s="3170"/>
      <c r="H320" s="3167">
        <v>6</v>
      </c>
      <c r="I320" s="3168">
        <v>183480</v>
      </c>
      <c r="J320" s="3169">
        <f t="shared" si="11"/>
        <v>30580</v>
      </c>
      <c r="K320" s="3171"/>
    </row>
    <row r="321" spans="1:11" ht="23.25">
      <c r="A321" s="3157" t="s">
        <v>11208</v>
      </c>
      <c r="B321" s="3157" t="s">
        <v>11209</v>
      </c>
      <c r="C321" s="3172" t="s">
        <v>11210</v>
      </c>
      <c r="D321" s="3167">
        <v>5</v>
      </c>
      <c r="E321" s="3168">
        <v>88000</v>
      </c>
      <c r="F321" s="3169">
        <f t="shared" si="10"/>
        <v>17600</v>
      </c>
      <c r="G321" s="3170"/>
      <c r="H321" s="3167">
        <v>5</v>
      </c>
      <c r="I321" s="3168">
        <v>88000</v>
      </c>
      <c r="J321" s="3169">
        <f t="shared" si="11"/>
        <v>17600</v>
      </c>
      <c r="K321" s="3171"/>
    </row>
    <row r="322" spans="1:11" ht="23.25">
      <c r="A322" s="3157" t="s">
        <v>11211</v>
      </c>
      <c r="B322" s="3157" t="s">
        <v>11008</v>
      </c>
      <c r="C322" s="3172" t="s">
        <v>11212</v>
      </c>
      <c r="D322" s="3167">
        <v>2</v>
      </c>
      <c r="E322" s="3168">
        <v>42900</v>
      </c>
      <c r="F322" s="3169">
        <f t="shared" si="10"/>
        <v>21450</v>
      </c>
      <c r="G322" s="3170"/>
      <c r="H322" s="3167">
        <v>2</v>
      </c>
      <c r="I322" s="3168">
        <v>42900</v>
      </c>
      <c r="J322" s="3169">
        <f t="shared" si="11"/>
        <v>21450</v>
      </c>
      <c r="K322" s="3171"/>
    </row>
    <row r="323" spans="1:11" ht="23.25">
      <c r="A323" s="3157" t="s">
        <v>11213</v>
      </c>
      <c r="B323" s="3157" t="s">
        <v>10999</v>
      </c>
      <c r="C323" s="3172" t="s">
        <v>11214</v>
      </c>
      <c r="D323" s="3167">
        <v>1</v>
      </c>
      <c r="E323" s="3168">
        <v>17050</v>
      </c>
      <c r="F323" s="3169">
        <f t="shared" si="10"/>
        <v>17050</v>
      </c>
      <c r="G323" s="3170"/>
      <c r="H323" s="3167">
        <v>1</v>
      </c>
      <c r="I323" s="3168">
        <v>17050</v>
      </c>
      <c r="J323" s="3169">
        <f t="shared" si="11"/>
        <v>17050</v>
      </c>
      <c r="K323" s="3171"/>
    </row>
    <row r="324" spans="1:11">
      <c r="A324" s="3157" t="s">
        <v>11215</v>
      </c>
      <c r="B324" s="3157" t="s">
        <v>10996</v>
      </c>
      <c r="C324" s="3172" t="s">
        <v>11216</v>
      </c>
      <c r="D324" s="3167">
        <v>1</v>
      </c>
      <c r="E324" s="3168">
        <v>36080</v>
      </c>
      <c r="F324" s="3169">
        <f t="shared" si="10"/>
        <v>36080</v>
      </c>
      <c r="G324" s="3170"/>
      <c r="H324" s="3167">
        <v>1</v>
      </c>
      <c r="I324" s="3168">
        <v>36080</v>
      </c>
      <c r="J324" s="3169">
        <f t="shared" si="11"/>
        <v>36080</v>
      </c>
      <c r="K324" s="3171"/>
    </row>
    <row r="325" spans="1:11">
      <c r="A325" s="3155" t="s">
        <v>10654</v>
      </c>
      <c r="B325" s="3156" t="s">
        <v>10655</v>
      </c>
      <c r="C325" s="3061" t="s">
        <v>10656</v>
      </c>
      <c r="D325" s="3167">
        <v>1</v>
      </c>
      <c r="E325" s="3168">
        <v>35288</v>
      </c>
      <c r="F325" s="3169">
        <f t="shared" si="10"/>
        <v>35288</v>
      </c>
      <c r="G325" s="3170"/>
      <c r="H325" s="3167">
        <v>1</v>
      </c>
      <c r="I325" s="3168">
        <v>35288</v>
      </c>
      <c r="J325" s="3169">
        <f t="shared" si="11"/>
        <v>35288</v>
      </c>
      <c r="K325" s="3171"/>
    </row>
    <row r="326" spans="1:11" ht="23.25">
      <c r="A326" s="3143" t="s">
        <v>11217</v>
      </c>
      <c r="B326" s="3173" t="s">
        <v>11130</v>
      </c>
      <c r="C326" s="3144" t="s">
        <v>11218</v>
      </c>
      <c r="D326" s="3167">
        <v>1</v>
      </c>
      <c r="E326" s="3168">
        <v>82610</v>
      </c>
      <c r="F326" s="3169">
        <f t="shared" si="10"/>
        <v>82610</v>
      </c>
      <c r="G326" s="3170"/>
      <c r="H326" s="3167">
        <v>1</v>
      </c>
      <c r="I326" s="3168">
        <v>82610</v>
      </c>
      <c r="J326" s="3169">
        <f t="shared" si="11"/>
        <v>82610</v>
      </c>
      <c r="K326" s="3171"/>
    </row>
    <row r="327" spans="1:11" ht="23.25">
      <c r="A327" s="3143" t="s">
        <v>11219</v>
      </c>
      <c r="B327" s="3173" t="s">
        <v>11130</v>
      </c>
      <c r="C327" s="3144" t="s">
        <v>11220</v>
      </c>
      <c r="D327" s="3167">
        <v>2</v>
      </c>
      <c r="E327" s="3168">
        <v>167200</v>
      </c>
      <c r="F327" s="3169">
        <f t="shared" si="10"/>
        <v>83600</v>
      </c>
      <c r="G327" s="3170"/>
      <c r="H327" s="3167">
        <v>2</v>
      </c>
      <c r="I327" s="3168">
        <v>167200</v>
      </c>
      <c r="J327" s="3169">
        <f t="shared" si="11"/>
        <v>83600</v>
      </c>
      <c r="K327" s="3171"/>
    </row>
    <row r="328" spans="1:11" ht="23.25">
      <c r="A328" s="3157" t="s">
        <v>11221</v>
      </c>
      <c r="B328" s="3157" t="s">
        <v>11110</v>
      </c>
      <c r="C328" s="3172" t="s">
        <v>11222</v>
      </c>
      <c r="D328" s="3167">
        <v>7</v>
      </c>
      <c r="E328" s="3168">
        <v>257950</v>
      </c>
      <c r="F328" s="3169">
        <f t="shared" si="10"/>
        <v>36850</v>
      </c>
      <c r="G328" s="3170"/>
      <c r="H328" s="3167">
        <v>7</v>
      </c>
      <c r="I328" s="3168">
        <v>257950</v>
      </c>
      <c r="J328" s="3169">
        <f t="shared" si="11"/>
        <v>36850</v>
      </c>
      <c r="K328" s="3171"/>
    </row>
    <row r="329" spans="1:11" ht="23.25">
      <c r="A329" s="3157" t="s">
        <v>11223</v>
      </c>
      <c r="B329" s="3157" t="s">
        <v>11110</v>
      </c>
      <c r="C329" s="3172" t="s">
        <v>11224</v>
      </c>
      <c r="D329" s="3167">
        <v>8</v>
      </c>
      <c r="E329" s="3168">
        <v>154000</v>
      </c>
      <c r="F329" s="3169">
        <f t="shared" si="10"/>
        <v>19250</v>
      </c>
      <c r="G329" s="3170"/>
      <c r="H329" s="3167">
        <v>8</v>
      </c>
      <c r="I329" s="3168">
        <v>154000</v>
      </c>
      <c r="J329" s="3169">
        <f t="shared" si="11"/>
        <v>19250</v>
      </c>
      <c r="K329" s="3171"/>
    </row>
    <row r="330" spans="1:11" ht="23.25">
      <c r="A330" s="3157" t="s">
        <v>11225</v>
      </c>
      <c r="B330" s="3157" t="s">
        <v>11011</v>
      </c>
      <c r="C330" s="3172" t="s">
        <v>11226</v>
      </c>
      <c r="D330" s="3167">
        <v>34</v>
      </c>
      <c r="E330" s="3168">
        <v>1122000</v>
      </c>
      <c r="F330" s="3169">
        <f t="shared" si="10"/>
        <v>33000</v>
      </c>
      <c r="G330" s="3170"/>
      <c r="H330" s="3167">
        <v>35</v>
      </c>
      <c r="I330" s="3168">
        <v>1155000</v>
      </c>
      <c r="J330" s="3169">
        <f t="shared" si="11"/>
        <v>33000</v>
      </c>
      <c r="K330" s="3171"/>
    </row>
    <row r="331" spans="1:11" ht="23.25">
      <c r="A331" s="3157" t="s">
        <v>11227</v>
      </c>
      <c r="B331" s="3157" t="s">
        <v>11014</v>
      </c>
      <c r="C331" s="3172" t="s">
        <v>11228</v>
      </c>
      <c r="D331" s="3167">
        <v>35</v>
      </c>
      <c r="E331" s="3168">
        <v>731500</v>
      </c>
      <c r="F331" s="3169">
        <f t="shared" si="10"/>
        <v>20900</v>
      </c>
      <c r="G331" s="3170"/>
      <c r="H331" s="3167">
        <v>36</v>
      </c>
      <c r="I331" s="3168">
        <v>752400</v>
      </c>
      <c r="J331" s="3169">
        <f t="shared" si="11"/>
        <v>20900</v>
      </c>
      <c r="K331" s="3171"/>
    </row>
    <row r="332" spans="1:11" ht="23.25">
      <c r="A332" s="3157" t="s">
        <v>11229</v>
      </c>
      <c r="B332" s="3157" t="s">
        <v>11017</v>
      </c>
      <c r="C332" s="3172" t="s">
        <v>11230</v>
      </c>
      <c r="D332" s="3167">
        <v>37</v>
      </c>
      <c r="E332" s="3168">
        <v>407000</v>
      </c>
      <c r="F332" s="3169">
        <f t="shared" si="10"/>
        <v>11000</v>
      </c>
      <c r="G332" s="3170"/>
      <c r="H332" s="3167">
        <v>38</v>
      </c>
      <c r="I332" s="3168">
        <v>418000</v>
      </c>
      <c r="J332" s="3169">
        <f t="shared" si="11"/>
        <v>11000</v>
      </c>
      <c r="K332" s="3171"/>
    </row>
    <row r="333" spans="1:11" ht="23.25">
      <c r="A333" s="3157" t="s">
        <v>11231</v>
      </c>
      <c r="B333" s="3157" t="s">
        <v>10947</v>
      </c>
      <c r="C333" s="3172" t="s">
        <v>11232</v>
      </c>
      <c r="D333" s="3167">
        <v>19</v>
      </c>
      <c r="E333" s="3168">
        <v>1587355</v>
      </c>
      <c r="F333" s="3169">
        <f t="shared" si="10"/>
        <v>83545</v>
      </c>
      <c r="G333" s="3170"/>
      <c r="H333" s="3167">
        <v>20</v>
      </c>
      <c r="I333" s="3168">
        <v>1670900</v>
      </c>
      <c r="J333" s="3169">
        <f t="shared" si="11"/>
        <v>83545</v>
      </c>
      <c r="K333" s="3171"/>
    </row>
    <row r="334" spans="1:11" ht="23.25">
      <c r="A334" s="3157" t="s">
        <v>11233</v>
      </c>
      <c r="B334" s="3157" t="s">
        <v>10950</v>
      </c>
      <c r="C334" s="3172" t="s">
        <v>11234</v>
      </c>
      <c r="D334" s="3167">
        <v>18</v>
      </c>
      <c r="E334" s="3168">
        <v>783090</v>
      </c>
      <c r="F334" s="3169">
        <f t="shared" ref="F334:F380" si="12">E334/D334</f>
        <v>43505</v>
      </c>
      <c r="G334" s="3170"/>
      <c r="H334" s="3167">
        <v>19</v>
      </c>
      <c r="I334" s="3168">
        <v>826595</v>
      </c>
      <c r="J334" s="3169">
        <f t="shared" ref="J334:J380" si="13">I334/H334</f>
        <v>43505</v>
      </c>
      <c r="K334" s="3171"/>
    </row>
    <row r="335" spans="1:11" ht="23.25">
      <c r="A335" s="3157" t="s">
        <v>11235</v>
      </c>
      <c r="B335" s="3157" t="s">
        <v>10953</v>
      </c>
      <c r="C335" s="3172" t="s">
        <v>11236</v>
      </c>
      <c r="D335" s="3167">
        <v>18</v>
      </c>
      <c r="E335" s="3168">
        <v>148500</v>
      </c>
      <c r="F335" s="3169">
        <f t="shared" si="12"/>
        <v>8250</v>
      </c>
      <c r="G335" s="3170"/>
      <c r="H335" s="3167">
        <v>19</v>
      </c>
      <c r="I335" s="3168">
        <v>156750</v>
      </c>
      <c r="J335" s="3169">
        <f t="shared" si="13"/>
        <v>8250</v>
      </c>
      <c r="K335" s="3171"/>
    </row>
    <row r="336" spans="1:11" ht="34.5">
      <c r="A336" s="3157" t="s">
        <v>11237</v>
      </c>
      <c r="B336" s="3157" t="s">
        <v>10956</v>
      </c>
      <c r="C336" s="3172" t="s">
        <v>11238</v>
      </c>
      <c r="D336" s="3167">
        <v>17</v>
      </c>
      <c r="E336" s="3168">
        <v>248710</v>
      </c>
      <c r="F336" s="3169">
        <f t="shared" si="12"/>
        <v>14630</v>
      </c>
      <c r="G336" s="3170"/>
      <c r="H336" s="3167">
        <v>18</v>
      </c>
      <c r="I336" s="3168">
        <v>263340</v>
      </c>
      <c r="J336" s="3169">
        <f t="shared" si="13"/>
        <v>14630</v>
      </c>
      <c r="K336" s="3171"/>
    </row>
    <row r="337" spans="1:11" ht="23.25">
      <c r="A337" s="3157" t="s">
        <v>11239</v>
      </c>
      <c r="B337" s="3157" t="s">
        <v>10996</v>
      </c>
      <c r="C337" s="3172" t="s">
        <v>11240</v>
      </c>
      <c r="D337" s="3167">
        <v>4</v>
      </c>
      <c r="E337" s="3168">
        <v>136620</v>
      </c>
      <c r="F337" s="3169">
        <f t="shared" si="12"/>
        <v>34155</v>
      </c>
      <c r="G337" s="3170"/>
      <c r="H337" s="3167">
        <v>4</v>
      </c>
      <c r="I337" s="3168">
        <v>136620</v>
      </c>
      <c r="J337" s="3169">
        <f t="shared" si="13"/>
        <v>34155</v>
      </c>
      <c r="K337" s="3171"/>
    </row>
    <row r="338" spans="1:11" ht="23.25">
      <c r="A338" s="3157" t="s">
        <v>11241</v>
      </c>
      <c r="B338" s="3157" t="s">
        <v>11008</v>
      </c>
      <c r="C338" s="3172" t="s">
        <v>11242</v>
      </c>
      <c r="D338" s="3167">
        <v>4</v>
      </c>
      <c r="E338" s="3168">
        <v>91300</v>
      </c>
      <c r="F338" s="3169">
        <f t="shared" si="12"/>
        <v>22825</v>
      </c>
      <c r="G338" s="3170"/>
      <c r="H338" s="3167">
        <v>4</v>
      </c>
      <c r="I338" s="3168">
        <v>91300</v>
      </c>
      <c r="J338" s="3169">
        <f t="shared" si="13"/>
        <v>22825</v>
      </c>
      <c r="K338" s="3171"/>
    </row>
    <row r="339" spans="1:11" ht="34.5">
      <c r="A339" s="3157" t="s">
        <v>11243</v>
      </c>
      <c r="B339" s="3157" t="s">
        <v>11065</v>
      </c>
      <c r="C339" s="3172" t="s">
        <v>11244</v>
      </c>
      <c r="D339" s="3167">
        <v>25</v>
      </c>
      <c r="E339" s="3168">
        <v>1966250</v>
      </c>
      <c r="F339" s="3169">
        <f t="shared" si="12"/>
        <v>78650</v>
      </c>
      <c r="G339" s="3170"/>
      <c r="H339" s="3167">
        <v>27</v>
      </c>
      <c r="I339" s="3168">
        <v>2123550</v>
      </c>
      <c r="J339" s="3169">
        <f t="shared" si="13"/>
        <v>78650</v>
      </c>
      <c r="K339" s="3171"/>
    </row>
    <row r="340" spans="1:11" ht="34.5">
      <c r="A340" s="3157" t="s">
        <v>11245</v>
      </c>
      <c r="B340" s="3157" t="s">
        <v>11068</v>
      </c>
      <c r="C340" s="3172" t="s">
        <v>11246</v>
      </c>
      <c r="D340" s="3167">
        <v>25</v>
      </c>
      <c r="E340" s="3168">
        <v>1061500</v>
      </c>
      <c r="F340" s="3169">
        <f t="shared" si="12"/>
        <v>42460</v>
      </c>
      <c r="G340" s="3170"/>
      <c r="H340" s="3167">
        <v>27</v>
      </c>
      <c r="I340" s="3168">
        <v>1146420</v>
      </c>
      <c r="J340" s="3169">
        <f t="shared" si="13"/>
        <v>42460</v>
      </c>
      <c r="K340" s="3171"/>
    </row>
    <row r="341" spans="1:11" ht="23.25">
      <c r="A341" s="3157" t="s">
        <v>11247</v>
      </c>
      <c r="B341" s="3157" t="s">
        <v>11071</v>
      </c>
      <c r="C341" s="3172" t="s">
        <v>11248</v>
      </c>
      <c r="D341" s="3167">
        <v>25</v>
      </c>
      <c r="E341" s="3168">
        <v>629750</v>
      </c>
      <c r="F341" s="3169">
        <f t="shared" si="12"/>
        <v>25190</v>
      </c>
      <c r="G341" s="3170"/>
      <c r="H341" s="3167">
        <v>27</v>
      </c>
      <c r="I341" s="3168">
        <v>680130</v>
      </c>
      <c r="J341" s="3169">
        <f t="shared" si="13"/>
        <v>25190</v>
      </c>
      <c r="K341" s="3171"/>
    </row>
    <row r="342" spans="1:11" ht="23.25">
      <c r="A342" s="3157" t="s">
        <v>11249</v>
      </c>
      <c r="B342" s="3157" t="s">
        <v>10929</v>
      </c>
      <c r="C342" s="3172" t="s">
        <v>11250</v>
      </c>
      <c r="D342" s="3167">
        <v>48</v>
      </c>
      <c r="E342" s="3168">
        <v>3880800</v>
      </c>
      <c r="F342" s="3169">
        <f t="shared" si="12"/>
        <v>80850</v>
      </c>
      <c r="G342" s="3170"/>
      <c r="H342" s="3167">
        <v>59</v>
      </c>
      <c r="I342" s="3168">
        <v>4770150</v>
      </c>
      <c r="J342" s="3169">
        <f t="shared" si="13"/>
        <v>80850</v>
      </c>
      <c r="K342" s="3171"/>
    </row>
    <row r="343" spans="1:11" ht="23.25">
      <c r="A343" s="3157" t="s">
        <v>11251</v>
      </c>
      <c r="B343" s="3157" t="s">
        <v>10932</v>
      </c>
      <c r="C343" s="3172" t="s">
        <v>11252</v>
      </c>
      <c r="D343" s="3167">
        <v>76</v>
      </c>
      <c r="E343" s="3168">
        <v>2926000</v>
      </c>
      <c r="F343" s="3169">
        <f t="shared" si="12"/>
        <v>38500</v>
      </c>
      <c r="G343" s="3170"/>
      <c r="H343" s="3167">
        <v>88</v>
      </c>
      <c r="I343" s="3168">
        <v>3388000</v>
      </c>
      <c r="J343" s="3169">
        <f t="shared" si="13"/>
        <v>38500</v>
      </c>
      <c r="K343" s="3171"/>
    </row>
    <row r="344" spans="1:11" ht="23.25">
      <c r="A344" s="3157" t="s">
        <v>11253</v>
      </c>
      <c r="B344" s="3157" t="s">
        <v>10937</v>
      </c>
      <c r="C344" s="3172" t="s">
        <v>11254</v>
      </c>
      <c r="D344" s="3167">
        <v>74</v>
      </c>
      <c r="E344" s="3168">
        <v>1424500</v>
      </c>
      <c r="F344" s="3169">
        <f t="shared" si="12"/>
        <v>19250</v>
      </c>
      <c r="G344" s="3170"/>
      <c r="H344" s="3167">
        <v>87</v>
      </c>
      <c r="I344" s="3168">
        <v>1674750</v>
      </c>
      <c r="J344" s="3169">
        <f t="shared" si="13"/>
        <v>19250</v>
      </c>
      <c r="K344" s="3171"/>
    </row>
    <row r="345" spans="1:11" ht="23.25">
      <c r="A345" s="3157" t="s">
        <v>11255</v>
      </c>
      <c r="B345" s="3157" t="s">
        <v>10942</v>
      </c>
      <c r="C345" s="3172" t="s">
        <v>11256</v>
      </c>
      <c r="D345" s="3167">
        <v>77</v>
      </c>
      <c r="E345" s="3168">
        <v>1439900</v>
      </c>
      <c r="F345" s="3169">
        <f t="shared" si="12"/>
        <v>18700</v>
      </c>
      <c r="G345" s="3170"/>
      <c r="H345" s="3167">
        <v>92</v>
      </c>
      <c r="I345" s="3168">
        <v>1720400</v>
      </c>
      <c r="J345" s="3169">
        <f t="shared" si="13"/>
        <v>18700</v>
      </c>
      <c r="K345" s="3171"/>
    </row>
    <row r="346" spans="1:11" ht="23.25">
      <c r="A346" s="3157" t="s">
        <v>11257</v>
      </c>
      <c r="B346" s="3157" t="s">
        <v>10986</v>
      </c>
      <c r="C346" s="3172" t="s">
        <v>11258</v>
      </c>
      <c r="D346" s="3167">
        <v>30</v>
      </c>
      <c r="E346" s="3168">
        <v>907500</v>
      </c>
      <c r="F346" s="3169">
        <f t="shared" si="12"/>
        <v>30250</v>
      </c>
      <c r="G346" s="3170"/>
      <c r="H346" s="3167">
        <v>34</v>
      </c>
      <c r="I346" s="3168">
        <v>1028500</v>
      </c>
      <c r="J346" s="3169">
        <f t="shared" si="13"/>
        <v>30250</v>
      </c>
      <c r="K346" s="3171"/>
    </row>
    <row r="347" spans="1:11" ht="23.25">
      <c r="A347" s="3157" t="s">
        <v>11259</v>
      </c>
      <c r="B347" s="3157" t="s">
        <v>11074</v>
      </c>
      <c r="C347" s="3172" t="s">
        <v>11260</v>
      </c>
      <c r="D347" s="3167">
        <v>44</v>
      </c>
      <c r="E347" s="3168">
        <v>3604348</v>
      </c>
      <c r="F347" s="3169">
        <f t="shared" si="12"/>
        <v>81917</v>
      </c>
      <c r="G347" s="3170"/>
      <c r="H347" s="3167">
        <v>59</v>
      </c>
      <c r="I347" s="3168">
        <v>4833103</v>
      </c>
      <c r="J347" s="3169">
        <f t="shared" si="13"/>
        <v>81917</v>
      </c>
      <c r="K347" s="3171"/>
    </row>
    <row r="348" spans="1:11" ht="23.25">
      <c r="A348" s="3157" t="s">
        <v>11261</v>
      </c>
      <c r="B348" s="3157" t="s">
        <v>11077</v>
      </c>
      <c r="C348" s="3172" t="s">
        <v>11262</v>
      </c>
      <c r="D348" s="3167">
        <v>44</v>
      </c>
      <c r="E348" s="3168">
        <v>2110240</v>
      </c>
      <c r="F348" s="3169">
        <f t="shared" si="12"/>
        <v>47960</v>
      </c>
      <c r="G348" s="3170"/>
      <c r="H348" s="3167">
        <v>59</v>
      </c>
      <c r="I348" s="3168">
        <v>2829640</v>
      </c>
      <c r="J348" s="3169">
        <f t="shared" si="13"/>
        <v>47960</v>
      </c>
      <c r="K348" s="3171"/>
    </row>
    <row r="349" spans="1:11" ht="23.25">
      <c r="A349" s="3157" t="s">
        <v>11263</v>
      </c>
      <c r="B349" s="3157" t="s">
        <v>11080</v>
      </c>
      <c r="C349" s="3172" t="s">
        <v>11264</v>
      </c>
      <c r="D349" s="3167">
        <v>44</v>
      </c>
      <c r="E349" s="3168">
        <v>958320</v>
      </c>
      <c r="F349" s="3169">
        <f t="shared" si="12"/>
        <v>21780</v>
      </c>
      <c r="G349" s="3170"/>
      <c r="H349" s="3167">
        <v>56</v>
      </c>
      <c r="I349" s="3168">
        <v>1219680</v>
      </c>
      <c r="J349" s="3169">
        <f t="shared" si="13"/>
        <v>21780</v>
      </c>
      <c r="K349" s="3171"/>
    </row>
    <row r="350" spans="1:11" ht="23.25">
      <c r="A350" s="3157" t="s">
        <v>11265</v>
      </c>
      <c r="B350" s="3157" t="s">
        <v>10913</v>
      </c>
      <c r="C350" s="3172" t="s">
        <v>11266</v>
      </c>
      <c r="D350" s="3167">
        <v>34</v>
      </c>
      <c r="E350" s="3168">
        <v>2618000</v>
      </c>
      <c r="F350" s="3169">
        <f t="shared" si="12"/>
        <v>77000</v>
      </c>
      <c r="G350" s="3170"/>
      <c r="H350" s="3167">
        <v>39</v>
      </c>
      <c r="I350" s="3168">
        <v>3003000</v>
      </c>
      <c r="J350" s="3169">
        <f t="shared" si="13"/>
        <v>77000</v>
      </c>
      <c r="K350" s="3171"/>
    </row>
    <row r="351" spans="1:11" ht="23.25">
      <c r="A351" s="3157" t="s">
        <v>11267</v>
      </c>
      <c r="B351" s="3157" t="s">
        <v>10916</v>
      </c>
      <c r="C351" s="3172" t="s">
        <v>11268</v>
      </c>
      <c r="D351" s="3167">
        <v>62</v>
      </c>
      <c r="E351" s="3168">
        <v>2421100</v>
      </c>
      <c r="F351" s="3169">
        <f t="shared" si="12"/>
        <v>39050</v>
      </c>
      <c r="G351" s="3170"/>
      <c r="H351" s="3167">
        <v>68</v>
      </c>
      <c r="I351" s="3168">
        <v>2655400</v>
      </c>
      <c r="J351" s="3169">
        <f t="shared" si="13"/>
        <v>39050</v>
      </c>
      <c r="K351" s="3171"/>
    </row>
    <row r="352" spans="1:11" ht="23.25">
      <c r="A352" s="3157" t="s">
        <v>11269</v>
      </c>
      <c r="B352" s="3157" t="s">
        <v>10921</v>
      </c>
      <c r="C352" s="3172" t="s">
        <v>11270</v>
      </c>
      <c r="D352" s="3167">
        <v>62</v>
      </c>
      <c r="E352" s="3168">
        <v>1466300</v>
      </c>
      <c r="F352" s="3169">
        <f t="shared" si="12"/>
        <v>23650</v>
      </c>
      <c r="G352" s="3170"/>
      <c r="H352" s="3167">
        <v>65</v>
      </c>
      <c r="I352" s="3168">
        <v>1537250</v>
      </c>
      <c r="J352" s="3169">
        <f t="shared" si="13"/>
        <v>23650</v>
      </c>
      <c r="K352" s="3171"/>
    </row>
    <row r="353" spans="1:11" ht="23.25">
      <c r="A353" s="3157" t="s">
        <v>11271</v>
      </c>
      <c r="B353" s="3157" t="s">
        <v>10926</v>
      </c>
      <c r="C353" s="3172" t="s">
        <v>11272</v>
      </c>
      <c r="D353" s="3167">
        <v>34</v>
      </c>
      <c r="E353" s="3168">
        <v>598400</v>
      </c>
      <c r="F353" s="3169">
        <f t="shared" si="12"/>
        <v>17600</v>
      </c>
      <c r="G353" s="3170"/>
      <c r="H353" s="3167">
        <v>37</v>
      </c>
      <c r="I353" s="3168">
        <v>651200</v>
      </c>
      <c r="J353" s="3169">
        <f t="shared" si="13"/>
        <v>17600</v>
      </c>
      <c r="K353" s="3171"/>
    </row>
    <row r="354" spans="1:11" ht="23.25">
      <c r="A354" s="3157" t="s">
        <v>11273</v>
      </c>
      <c r="B354" s="3157" t="s">
        <v>10976</v>
      </c>
      <c r="C354" s="3172" t="s">
        <v>11274</v>
      </c>
      <c r="D354" s="3167">
        <v>42</v>
      </c>
      <c r="E354" s="3168">
        <v>1108800</v>
      </c>
      <c r="F354" s="3169">
        <f t="shared" si="12"/>
        <v>26400</v>
      </c>
      <c r="G354" s="3170"/>
      <c r="H354" s="3167">
        <v>46</v>
      </c>
      <c r="I354" s="3168">
        <v>1214400</v>
      </c>
      <c r="J354" s="3169">
        <f t="shared" si="13"/>
        <v>26400</v>
      </c>
      <c r="K354" s="3171"/>
    </row>
    <row r="355" spans="1:11" ht="23.25">
      <c r="A355" s="3157" t="s">
        <v>11275</v>
      </c>
      <c r="B355" s="3157" t="s">
        <v>10981</v>
      </c>
      <c r="C355" s="3172" t="s">
        <v>11276</v>
      </c>
      <c r="D355" s="3167">
        <v>42</v>
      </c>
      <c r="E355" s="3168">
        <v>739200</v>
      </c>
      <c r="F355" s="3169">
        <f t="shared" si="12"/>
        <v>17600</v>
      </c>
      <c r="G355" s="3170"/>
      <c r="H355" s="3167">
        <v>47</v>
      </c>
      <c r="I355" s="3168">
        <v>827200</v>
      </c>
      <c r="J355" s="3169">
        <f t="shared" si="13"/>
        <v>17600</v>
      </c>
      <c r="K355" s="3171"/>
    </row>
    <row r="356" spans="1:11" ht="34.5">
      <c r="A356" s="3157" t="s">
        <v>11277</v>
      </c>
      <c r="B356" s="3157" t="s">
        <v>11026</v>
      </c>
      <c r="C356" s="3172" t="s">
        <v>11278</v>
      </c>
      <c r="D356" s="3167">
        <v>72</v>
      </c>
      <c r="E356" s="3168">
        <v>4672800</v>
      </c>
      <c r="F356" s="3169">
        <f t="shared" si="12"/>
        <v>64900</v>
      </c>
      <c r="G356" s="3170"/>
      <c r="H356" s="3167">
        <v>82</v>
      </c>
      <c r="I356" s="3168">
        <v>5321800</v>
      </c>
      <c r="J356" s="3169">
        <f t="shared" si="13"/>
        <v>64900</v>
      </c>
      <c r="K356" s="3171"/>
    </row>
    <row r="357" spans="1:11" ht="23.25">
      <c r="A357" s="3157" t="s">
        <v>11279</v>
      </c>
      <c r="B357" s="3157" t="s">
        <v>11029</v>
      </c>
      <c r="C357" s="3172" t="s">
        <v>11280</v>
      </c>
      <c r="D357" s="3167">
        <v>79</v>
      </c>
      <c r="E357" s="3168">
        <v>5387800</v>
      </c>
      <c r="F357" s="3169">
        <f t="shared" si="12"/>
        <v>68200</v>
      </c>
      <c r="G357" s="3170"/>
      <c r="H357" s="3167">
        <v>89</v>
      </c>
      <c r="I357" s="3168">
        <v>6069800</v>
      </c>
      <c r="J357" s="3169">
        <f t="shared" si="13"/>
        <v>68200</v>
      </c>
      <c r="K357" s="3171"/>
    </row>
    <row r="358" spans="1:11" ht="23.25">
      <c r="A358" s="3157" t="s">
        <v>11281</v>
      </c>
      <c r="B358" s="3157" t="s">
        <v>11032</v>
      </c>
      <c r="C358" s="3172" t="s">
        <v>11282</v>
      </c>
      <c r="D358" s="3167">
        <v>77</v>
      </c>
      <c r="E358" s="3168">
        <v>1355200</v>
      </c>
      <c r="F358" s="3169">
        <f t="shared" si="12"/>
        <v>17600</v>
      </c>
      <c r="G358" s="3170"/>
      <c r="H358" s="3167">
        <v>87</v>
      </c>
      <c r="I358" s="3168">
        <v>1531200</v>
      </c>
      <c r="J358" s="3169">
        <f t="shared" si="13"/>
        <v>17600</v>
      </c>
      <c r="K358" s="3171"/>
    </row>
    <row r="359" spans="1:11" ht="23.25">
      <c r="A359" s="3157" t="s">
        <v>11283</v>
      </c>
      <c r="B359" s="3157" t="s">
        <v>11044</v>
      </c>
      <c r="C359" s="3172" t="s">
        <v>11284</v>
      </c>
      <c r="D359" s="3167">
        <v>18</v>
      </c>
      <c r="E359" s="3168">
        <v>255420</v>
      </c>
      <c r="F359" s="3169">
        <f t="shared" si="12"/>
        <v>14190</v>
      </c>
      <c r="G359" s="3170"/>
      <c r="H359" s="3167">
        <v>25</v>
      </c>
      <c r="I359" s="3168">
        <v>354750</v>
      </c>
      <c r="J359" s="3169">
        <f t="shared" si="13"/>
        <v>14190</v>
      </c>
      <c r="K359" s="3171"/>
    </row>
    <row r="360" spans="1:11" ht="23.25">
      <c r="A360" s="3157" t="s">
        <v>11285</v>
      </c>
      <c r="B360" s="3157" t="s">
        <v>11047</v>
      </c>
      <c r="C360" s="3172" t="s">
        <v>11286</v>
      </c>
      <c r="D360" s="3167">
        <v>4</v>
      </c>
      <c r="E360" s="3168">
        <v>132000</v>
      </c>
      <c r="F360" s="3169">
        <f t="shared" si="12"/>
        <v>33000</v>
      </c>
      <c r="G360" s="3170"/>
      <c r="H360" s="3167">
        <v>5</v>
      </c>
      <c r="I360" s="3168">
        <v>165000</v>
      </c>
      <c r="J360" s="3169">
        <f t="shared" si="13"/>
        <v>33000</v>
      </c>
      <c r="K360" s="3171"/>
    </row>
    <row r="361" spans="1:11" ht="23.25">
      <c r="A361" s="3157" t="s">
        <v>11287</v>
      </c>
      <c r="B361" s="3157" t="s">
        <v>11083</v>
      </c>
      <c r="C361" s="3172" t="s">
        <v>11288</v>
      </c>
      <c r="D361" s="3167">
        <v>68</v>
      </c>
      <c r="E361" s="3168">
        <v>432480</v>
      </c>
      <c r="F361" s="3169">
        <f t="shared" si="12"/>
        <v>6360</v>
      </c>
      <c r="G361" s="3170"/>
      <c r="H361" s="3167">
        <v>70</v>
      </c>
      <c r="I361" s="3168">
        <v>445200</v>
      </c>
      <c r="J361" s="3169">
        <f t="shared" si="13"/>
        <v>6360</v>
      </c>
      <c r="K361" s="3171"/>
    </row>
    <row r="362" spans="1:11" ht="34.5">
      <c r="A362" s="3157" t="s">
        <v>11289</v>
      </c>
      <c r="B362" s="3157" t="s">
        <v>11086</v>
      </c>
      <c r="C362" s="3172" t="s">
        <v>11290</v>
      </c>
      <c r="D362" s="3167">
        <v>24</v>
      </c>
      <c r="E362" s="3168">
        <v>288000</v>
      </c>
      <c r="F362" s="3169">
        <f t="shared" si="12"/>
        <v>12000</v>
      </c>
      <c r="G362" s="3170"/>
      <c r="H362" s="3167">
        <v>22</v>
      </c>
      <c r="I362" s="3168">
        <v>264000</v>
      </c>
      <c r="J362" s="3169">
        <f t="shared" si="13"/>
        <v>12000</v>
      </c>
      <c r="K362" s="3171"/>
    </row>
    <row r="363" spans="1:11" ht="23.25">
      <c r="A363" s="3157" t="s">
        <v>11291</v>
      </c>
      <c r="B363" s="3157" t="s">
        <v>10965</v>
      </c>
      <c r="C363" s="3172" t="s">
        <v>11292</v>
      </c>
      <c r="D363" s="3167">
        <v>12</v>
      </c>
      <c r="E363" s="3168">
        <v>145200</v>
      </c>
      <c r="F363" s="3169">
        <f t="shared" si="12"/>
        <v>12100</v>
      </c>
      <c r="G363" s="3170"/>
      <c r="H363" s="3167">
        <v>16</v>
      </c>
      <c r="I363" s="3168">
        <v>193600</v>
      </c>
      <c r="J363" s="3169">
        <f t="shared" si="13"/>
        <v>12100</v>
      </c>
      <c r="K363" s="3171"/>
    </row>
    <row r="364" spans="1:11" ht="23.25">
      <c r="A364" s="3157" t="s">
        <v>11293</v>
      </c>
      <c r="B364" s="3157" t="s">
        <v>10959</v>
      </c>
      <c r="C364" s="3172" t="s">
        <v>11294</v>
      </c>
      <c r="D364" s="3167">
        <v>4</v>
      </c>
      <c r="E364" s="3168">
        <v>187000</v>
      </c>
      <c r="F364" s="3169">
        <f t="shared" si="12"/>
        <v>46750</v>
      </c>
      <c r="G364" s="3170"/>
      <c r="H364" s="3167">
        <v>5</v>
      </c>
      <c r="I364" s="3168">
        <v>233750</v>
      </c>
      <c r="J364" s="3169">
        <f t="shared" si="13"/>
        <v>46750</v>
      </c>
      <c r="K364" s="3171"/>
    </row>
    <row r="365" spans="1:11" ht="23.25">
      <c r="A365" s="3157" t="s">
        <v>11295</v>
      </c>
      <c r="B365" s="3157" t="s">
        <v>10962</v>
      </c>
      <c r="C365" s="3172" t="s">
        <v>11296</v>
      </c>
      <c r="D365" s="3167">
        <v>4</v>
      </c>
      <c r="E365" s="3168">
        <v>70400</v>
      </c>
      <c r="F365" s="3169">
        <f t="shared" si="12"/>
        <v>17600</v>
      </c>
      <c r="G365" s="3170"/>
      <c r="H365" s="3167">
        <v>5</v>
      </c>
      <c r="I365" s="3168">
        <v>88000</v>
      </c>
      <c r="J365" s="3169">
        <f t="shared" si="13"/>
        <v>17600</v>
      </c>
      <c r="K365" s="3171"/>
    </row>
    <row r="366" spans="1:11" ht="23.25">
      <c r="A366" s="3157" t="s">
        <v>11297</v>
      </c>
      <c r="B366" s="3157" t="s">
        <v>10989</v>
      </c>
      <c r="C366" s="3172" t="s">
        <v>11298</v>
      </c>
      <c r="D366" s="3167">
        <v>14</v>
      </c>
      <c r="E366" s="3168">
        <v>354200</v>
      </c>
      <c r="F366" s="3169">
        <f t="shared" si="12"/>
        <v>25300</v>
      </c>
      <c r="G366" s="3170"/>
      <c r="H366" s="3167">
        <v>17</v>
      </c>
      <c r="I366" s="3168">
        <v>430100</v>
      </c>
      <c r="J366" s="3169">
        <f t="shared" si="13"/>
        <v>25300</v>
      </c>
      <c r="K366" s="3171"/>
    </row>
    <row r="367" spans="1:11" ht="23.25">
      <c r="A367" s="3157" t="s">
        <v>11299</v>
      </c>
      <c r="B367" s="3157" t="s">
        <v>11005</v>
      </c>
      <c r="C367" s="3172" t="s">
        <v>11300</v>
      </c>
      <c r="D367" s="3167">
        <v>8</v>
      </c>
      <c r="E367" s="3168">
        <v>297440</v>
      </c>
      <c r="F367" s="3169">
        <f t="shared" si="12"/>
        <v>37180</v>
      </c>
      <c r="G367" s="3170"/>
      <c r="H367" s="3167">
        <v>11</v>
      </c>
      <c r="I367" s="3168">
        <v>408980</v>
      </c>
      <c r="J367" s="3169">
        <f t="shared" si="13"/>
        <v>37180</v>
      </c>
      <c r="K367" s="3171"/>
    </row>
    <row r="368" spans="1:11" ht="23.25">
      <c r="A368" s="3157" t="s">
        <v>11301</v>
      </c>
      <c r="B368" s="3157" t="s">
        <v>11020</v>
      </c>
      <c r="C368" s="3172" t="s">
        <v>11302</v>
      </c>
      <c r="D368" s="3167">
        <v>2</v>
      </c>
      <c r="E368" s="3168">
        <v>71940</v>
      </c>
      <c r="F368" s="3169">
        <f t="shared" si="12"/>
        <v>35970</v>
      </c>
      <c r="G368" s="3170"/>
      <c r="H368" s="3167">
        <v>2</v>
      </c>
      <c r="I368" s="3168">
        <v>71940</v>
      </c>
      <c r="J368" s="3169">
        <f t="shared" si="13"/>
        <v>35970</v>
      </c>
      <c r="K368" s="3171"/>
    </row>
    <row r="369" spans="1:11" ht="23.25">
      <c r="A369" s="3157" t="s">
        <v>11303</v>
      </c>
      <c r="B369" s="3157" t="s">
        <v>11023</v>
      </c>
      <c r="C369" s="3172" t="s">
        <v>11304</v>
      </c>
      <c r="D369" s="3167">
        <v>2</v>
      </c>
      <c r="E369" s="3168">
        <v>24200</v>
      </c>
      <c r="F369" s="3169">
        <f t="shared" si="12"/>
        <v>12100</v>
      </c>
      <c r="G369" s="3170"/>
      <c r="H369" s="3167">
        <v>2</v>
      </c>
      <c r="I369" s="3168">
        <v>24200</v>
      </c>
      <c r="J369" s="3169">
        <f t="shared" si="13"/>
        <v>12100</v>
      </c>
      <c r="K369" s="3171"/>
    </row>
    <row r="370" spans="1:11" ht="23.25">
      <c r="A370" s="3157" t="s">
        <v>11305</v>
      </c>
      <c r="B370" s="3157" t="s">
        <v>11095</v>
      </c>
      <c r="C370" s="3172" t="s">
        <v>11306</v>
      </c>
      <c r="D370" s="3167">
        <v>121</v>
      </c>
      <c r="E370" s="3168">
        <v>746328</v>
      </c>
      <c r="F370" s="3169">
        <f t="shared" si="12"/>
        <v>6168</v>
      </c>
      <c r="G370" s="3170"/>
      <c r="H370" s="3167">
        <v>155</v>
      </c>
      <c r="I370" s="3168">
        <v>956040</v>
      </c>
      <c r="J370" s="3169">
        <f t="shared" si="13"/>
        <v>6168</v>
      </c>
      <c r="K370" s="3171"/>
    </row>
    <row r="371" spans="1:11" ht="34.5">
      <c r="A371" s="3157" t="s">
        <v>11307</v>
      </c>
      <c r="B371" s="3157" t="s">
        <v>11098</v>
      </c>
      <c r="C371" s="3172" t="s">
        <v>11308</v>
      </c>
      <c r="D371" s="3167">
        <v>92</v>
      </c>
      <c r="E371" s="3168">
        <v>706560</v>
      </c>
      <c r="F371" s="3169">
        <f t="shared" si="12"/>
        <v>7680</v>
      </c>
      <c r="G371" s="3170"/>
      <c r="H371" s="3167">
        <v>110</v>
      </c>
      <c r="I371" s="3168">
        <v>844800</v>
      </c>
      <c r="J371" s="3169">
        <f t="shared" si="13"/>
        <v>7680</v>
      </c>
      <c r="K371" s="3171"/>
    </row>
    <row r="372" spans="1:11" ht="34.5">
      <c r="A372" s="3157" t="s">
        <v>11309</v>
      </c>
      <c r="B372" s="3157" t="s">
        <v>11038</v>
      </c>
      <c r="C372" s="3172" t="s">
        <v>11310</v>
      </c>
      <c r="D372" s="3167">
        <v>4</v>
      </c>
      <c r="E372" s="3168">
        <v>554840</v>
      </c>
      <c r="F372" s="3169">
        <f t="shared" si="12"/>
        <v>138710</v>
      </c>
      <c r="G372" s="3170"/>
      <c r="H372" s="3167">
        <v>4</v>
      </c>
      <c r="I372" s="3168">
        <v>554840</v>
      </c>
      <c r="J372" s="3169">
        <f t="shared" si="13"/>
        <v>138710</v>
      </c>
      <c r="K372" s="3171"/>
    </row>
    <row r="373" spans="1:11" ht="23.25">
      <c r="A373" s="3157" t="s">
        <v>11311</v>
      </c>
      <c r="B373" s="3157" t="s">
        <v>11041</v>
      </c>
      <c r="C373" s="3172" t="s">
        <v>11312</v>
      </c>
      <c r="D373" s="3167">
        <v>4</v>
      </c>
      <c r="E373" s="3168">
        <v>149600</v>
      </c>
      <c r="F373" s="3169">
        <f t="shared" si="12"/>
        <v>37400</v>
      </c>
      <c r="G373" s="3170"/>
      <c r="H373" s="3167">
        <v>4</v>
      </c>
      <c r="I373" s="3168">
        <v>149600</v>
      </c>
      <c r="J373" s="3169">
        <f t="shared" si="13"/>
        <v>37400</v>
      </c>
      <c r="K373" s="3171"/>
    </row>
    <row r="374" spans="1:11" ht="23.25">
      <c r="A374" s="3157" t="s">
        <v>11313</v>
      </c>
      <c r="B374" s="3157" t="s">
        <v>10999</v>
      </c>
      <c r="C374" s="3172" t="s">
        <v>11314</v>
      </c>
      <c r="D374" s="3167">
        <v>4</v>
      </c>
      <c r="E374" s="3168">
        <v>58080</v>
      </c>
      <c r="F374" s="3169">
        <f t="shared" si="12"/>
        <v>14520</v>
      </c>
      <c r="G374" s="3170"/>
      <c r="H374" s="3167">
        <v>4</v>
      </c>
      <c r="I374" s="3168">
        <v>58080</v>
      </c>
      <c r="J374" s="3169">
        <f t="shared" si="13"/>
        <v>14520</v>
      </c>
      <c r="K374" s="3171"/>
    </row>
    <row r="375" spans="1:11" ht="23.25">
      <c r="A375" s="3157" t="s">
        <v>11315</v>
      </c>
      <c r="B375" s="3157" t="s">
        <v>11002</v>
      </c>
      <c r="C375" s="3172" t="s">
        <v>11316</v>
      </c>
      <c r="D375" s="3167">
        <v>13</v>
      </c>
      <c r="E375" s="3168">
        <v>397540</v>
      </c>
      <c r="F375" s="3169">
        <f t="shared" si="12"/>
        <v>30580</v>
      </c>
      <c r="G375" s="3170"/>
      <c r="H375" s="3167">
        <v>16</v>
      </c>
      <c r="I375" s="3168">
        <v>489280</v>
      </c>
      <c r="J375" s="3169">
        <f t="shared" si="13"/>
        <v>30580</v>
      </c>
      <c r="K375" s="3171"/>
    </row>
    <row r="376" spans="1:11" ht="23.25">
      <c r="A376" s="3174" t="s">
        <v>11317</v>
      </c>
      <c r="B376" s="3174" t="s">
        <v>11110</v>
      </c>
      <c r="C376" s="3175" t="s">
        <v>11318</v>
      </c>
      <c r="D376" s="2115">
        <v>2</v>
      </c>
      <c r="E376" s="2116">
        <v>10560</v>
      </c>
      <c r="F376" s="3176">
        <f t="shared" si="12"/>
        <v>5280</v>
      </c>
      <c r="G376" s="3170"/>
      <c r="H376" s="2115">
        <v>2</v>
      </c>
      <c r="I376" s="3168">
        <v>10560</v>
      </c>
      <c r="J376" s="3176">
        <f t="shared" si="13"/>
        <v>5280</v>
      </c>
      <c r="K376" s="3171"/>
    </row>
    <row r="377" spans="1:11" ht="34.5">
      <c r="A377" s="3143" t="s">
        <v>11319</v>
      </c>
      <c r="B377" s="3143" t="s">
        <v>11050</v>
      </c>
      <c r="C377" s="3144" t="s">
        <v>11320</v>
      </c>
      <c r="D377" s="2115">
        <v>1</v>
      </c>
      <c r="E377" s="2116">
        <v>37400</v>
      </c>
      <c r="F377" s="3176">
        <f t="shared" si="12"/>
        <v>37400</v>
      </c>
      <c r="G377" s="3170"/>
      <c r="H377" s="2115">
        <v>4</v>
      </c>
      <c r="I377" s="3168">
        <v>149600</v>
      </c>
      <c r="J377" s="3176">
        <f t="shared" si="13"/>
        <v>37400</v>
      </c>
      <c r="K377" s="3171"/>
    </row>
    <row r="378" spans="1:11" ht="34.5">
      <c r="A378" s="3143" t="s">
        <v>11321</v>
      </c>
      <c r="B378" s="3143" t="s">
        <v>11322</v>
      </c>
      <c r="C378" s="3144" t="s">
        <v>11323</v>
      </c>
      <c r="D378" s="2115">
        <v>4</v>
      </c>
      <c r="E378" s="2116">
        <v>264000</v>
      </c>
      <c r="F378" s="3176">
        <f t="shared" si="12"/>
        <v>66000</v>
      </c>
      <c r="G378" s="3170"/>
      <c r="H378" s="2115">
        <v>4</v>
      </c>
      <c r="I378" s="3168">
        <v>264000</v>
      </c>
      <c r="J378" s="3176">
        <f t="shared" si="13"/>
        <v>66000</v>
      </c>
      <c r="K378" s="3171"/>
    </row>
    <row r="379" spans="1:11" ht="34.5">
      <c r="A379" s="3143" t="s">
        <v>11324</v>
      </c>
      <c r="B379" s="3143" t="s">
        <v>11325</v>
      </c>
      <c r="C379" s="3144" t="s">
        <v>11326</v>
      </c>
      <c r="D379" s="2115">
        <v>4</v>
      </c>
      <c r="E379" s="2116">
        <v>176000</v>
      </c>
      <c r="F379" s="3176">
        <f t="shared" si="12"/>
        <v>44000</v>
      </c>
      <c r="G379" s="3170"/>
      <c r="H379" s="2115">
        <v>4</v>
      </c>
      <c r="I379" s="3168">
        <v>176000</v>
      </c>
      <c r="J379" s="3176">
        <f t="shared" si="13"/>
        <v>44000</v>
      </c>
      <c r="K379" s="3171"/>
    </row>
    <row r="380" spans="1:11" ht="24" thickBot="1">
      <c r="A380" s="3143" t="s">
        <v>11327</v>
      </c>
      <c r="B380" s="3143" t="s">
        <v>11328</v>
      </c>
      <c r="C380" s="3144" t="s">
        <v>11329</v>
      </c>
      <c r="D380" s="2115">
        <v>4</v>
      </c>
      <c r="E380" s="2116">
        <v>132000</v>
      </c>
      <c r="F380" s="3176">
        <f t="shared" si="12"/>
        <v>33000</v>
      </c>
      <c r="G380" s="3177"/>
      <c r="H380" s="2115">
        <v>4</v>
      </c>
      <c r="I380" s="3168">
        <v>132000</v>
      </c>
      <c r="J380" s="3176">
        <f t="shared" si="13"/>
        <v>33000</v>
      </c>
      <c r="K380" s="3178"/>
    </row>
    <row r="381" spans="1:11" s="3166" customFormat="1" ht="13.5" thickTop="1" thickBot="1">
      <c r="A381" s="2963" t="s">
        <v>11330</v>
      </c>
      <c r="B381" s="2117"/>
      <c r="C381" s="2118"/>
      <c r="D381" s="2121">
        <v>4142.4000000000015</v>
      </c>
      <c r="E381" s="2106">
        <f>SUM(E206:E380)</f>
        <v>133064532.33333333</v>
      </c>
      <c r="F381" s="2107"/>
      <c r="G381" s="2108">
        <v>1158</v>
      </c>
      <c r="H381" s="2105">
        <f>SUM(H206:H380)</f>
        <v>4384</v>
      </c>
      <c r="I381" s="2106">
        <f>SUM(I206:I380)</f>
        <v>141903984.33333331</v>
      </c>
      <c r="J381" s="2107"/>
      <c r="K381" s="2108">
        <v>1566</v>
      </c>
    </row>
    <row r="382" spans="1:11" ht="24" customHeight="1" thickTop="1">
      <c r="A382" s="3726" t="s">
        <v>11331</v>
      </c>
      <c r="B382" s="3727"/>
      <c r="C382" s="3727"/>
      <c r="D382" s="3727"/>
      <c r="E382" s="3727"/>
      <c r="F382" s="3727"/>
      <c r="G382" s="3727"/>
      <c r="H382" s="3727"/>
      <c r="I382" s="3727"/>
      <c r="J382" s="3727"/>
      <c r="K382" s="3728"/>
    </row>
    <row r="383" spans="1:11" ht="22.5">
      <c r="A383" s="3155" t="s">
        <v>11332</v>
      </c>
      <c r="B383" s="3156" t="s">
        <v>11333</v>
      </c>
      <c r="C383" s="3061" t="s">
        <v>11334</v>
      </c>
      <c r="D383" s="3145">
        <v>1</v>
      </c>
      <c r="E383" s="3146">
        <v>27390</v>
      </c>
      <c r="F383" s="3179">
        <f t="shared" ref="F383:F409" si="14">E383/D383</f>
        <v>27390</v>
      </c>
      <c r="G383" s="3180"/>
      <c r="H383" s="3145">
        <v>3</v>
      </c>
      <c r="I383" s="3146">
        <v>82170</v>
      </c>
      <c r="J383" s="3169">
        <f t="shared" ref="J383:J409" si="15">I383/H383</f>
        <v>27390</v>
      </c>
      <c r="K383" s="3181"/>
    </row>
    <row r="384" spans="1:11">
      <c r="A384" s="3143" t="s">
        <v>11335</v>
      </c>
      <c r="B384" s="3143" t="s">
        <v>11336</v>
      </c>
      <c r="C384" s="3144" t="s">
        <v>11337</v>
      </c>
      <c r="D384" s="3145">
        <v>2</v>
      </c>
      <c r="E384" s="3146">
        <v>165000</v>
      </c>
      <c r="F384" s="3179">
        <f t="shared" si="14"/>
        <v>82500</v>
      </c>
      <c r="G384" s="3170"/>
      <c r="H384" s="3145">
        <v>5</v>
      </c>
      <c r="I384" s="3146">
        <v>412500</v>
      </c>
      <c r="J384" s="3169">
        <f t="shared" si="15"/>
        <v>82500</v>
      </c>
      <c r="K384" s="3171"/>
    </row>
    <row r="385" spans="1:11">
      <c r="A385" s="3143" t="s">
        <v>11338</v>
      </c>
      <c r="B385" s="3143" t="s">
        <v>11339</v>
      </c>
      <c r="C385" s="3144" t="s">
        <v>11340</v>
      </c>
      <c r="D385" s="3145">
        <v>1</v>
      </c>
      <c r="E385" s="3146">
        <v>121000</v>
      </c>
      <c r="F385" s="3179">
        <f t="shared" si="14"/>
        <v>121000</v>
      </c>
      <c r="G385" s="3170"/>
      <c r="H385" s="3145">
        <v>5</v>
      </c>
      <c r="I385" s="3146">
        <v>605000</v>
      </c>
      <c r="J385" s="3169">
        <f t="shared" si="15"/>
        <v>121000</v>
      </c>
      <c r="K385" s="3171"/>
    </row>
    <row r="386" spans="1:11">
      <c r="A386" s="3143" t="s">
        <v>11341</v>
      </c>
      <c r="B386" s="3143" t="s">
        <v>11342</v>
      </c>
      <c r="C386" s="3144" t="s">
        <v>11343</v>
      </c>
      <c r="D386" s="3145">
        <v>6</v>
      </c>
      <c r="E386" s="3146">
        <v>290400</v>
      </c>
      <c r="F386" s="3179">
        <f t="shared" si="14"/>
        <v>48400</v>
      </c>
      <c r="G386" s="3170"/>
      <c r="H386" s="3145">
        <v>11</v>
      </c>
      <c r="I386" s="3146">
        <v>532400</v>
      </c>
      <c r="J386" s="3169">
        <f t="shared" si="15"/>
        <v>48400</v>
      </c>
      <c r="K386" s="3171"/>
    </row>
    <row r="387" spans="1:11" ht="23.25">
      <c r="A387" s="3143" t="s">
        <v>11344</v>
      </c>
      <c r="B387" s="3143" t="s">
        <v>11345</v>
      </c>
      <c r="C387" s="3144" t="s">
        <v>11346</v>
      </c>
      <c r="D387" s="3145">
        <v>11</v>
      </c>
      <c r="E387" s="3146">
        <v>301290</v>
      </c>
      <c r="F387" s="3179">
        <f t="shared" si="14"/>
        <v>27390</v>
      </c>
      <c r="G387" s="3170"/>
      <c r="H387" s="3145">
        <v>13</v>
      </c>
      <c r="I387" s="3146">
        <v>356070</v>
      </c>
      <c r="J387" s="3179">
        <f t="shared" si="15"/>
        <v>27390</v>
      </c>
      <c r="K387" s="3171"/>
    </row>
    <row r="388" spans="1:11" ht="23.25">
      <c r="A388" s="3143" t="s">
        <v>11347</v>
      </c>
      <c r="B388" s="3143" t="s">
        <v>11348</v>
      </c>
      <c r="C388" s="3144" t="s">
        <v>11349</v>
      </c>
      <c r="D388" s="3145">
        <v>1</v>
      </c>
      <c r="E388" s="3146">
        <v>39149</v>
      </c>
      <c r="F388" s="3179">
        <f t="shared" si="14"/>
        <v>39149</v>
      </c>
      <c r="G388" s="3170"/>
      <c r="H388" s="3145">
        <v>3</v>
      </c>
      <c r="I388" s="3146">
        <v>117447</v>
      </c>
      <c r="J388" s="3179">
        <f t="shared" si="15"/>
        <v>39149</v>
      </c>
      <c r="K388" s="3171"/>
    </row>
    <row r="389" spans="1:11">
      <c r="A389" s="3143" t="s">
        <v>11350</v>
      </c>
      <c r="B389" s="3143" t="s">
        <v>11351</v>
      </c>
      <c r="C389" s="3144" t="s">
        <v>11352</v>
      </c>
      <c r="D389" s="3145">
        <v>8</v>
      </c>
      <c r="E389" s="3146">
        <v>545600</v>
      </c>
      <c r="F389" s="3179">
        <f t="shared" si="14"/>
        <v>68200</v>
      </c>
      <c r="G389" s="3170"/>
      <c r="H389" s="3145">
        <v>11</v>
      </c>
      <c r="I389" s="3146">
        <v>750200</v>
      </c>
      <c r="J389" s="3179">
        <f t="shared" si="15"/>
        <v>68200</v>
      </c>
      <c r="K389" s="3171"/>
    </row>
    <row r="390" spans="1:11" ht="23.25">
      <c r="A390" s="3143" t="s">
        <v>11353</v>
      </c>
      <c r="B390" s="3143" t="s">
        <v>11354</v>
      </c>
      <c r="C390" s="3144" t="s">
        <v>11355</v>
      </c>
      <c r="D390" s="3145">
        <v>12</v>
      </c>
      <c r="E390" s="3146">
        <v>858000</v>
      </c>
      <c r="F390" s="3179">
        <f t="shared" si="14"/>
        <v>71500</v>
      </c>
      <c r="G390" s="3170"/>
      <c r="H390" s="3145">
        <v>19</v>
      </c>
      <c r="I390" s="3146">
        <v>1358500</v>
      </c>
      <c r="J390" s="3179">
        <f t="shared" si="15"/>
        <v>71500</v>
      </c>
      <c r="K390" s="3171"/>
    </row>
    <row r="391" spans="1:11">
      <c r="A391" s="3143" t="s">
        <v>11356</v>
      </c>
      <c r="B391" s="3143" t="s">
        <v>11357</v>
      </c>
      <c r="C391" s="3144" t="s">
        <v>11358</v>
      </c>
      <c r="D391" s="3145">
        <v>18</v>
      </c>
      <c r="E391" s="3146">
        <v>1188000</v>
      </c>
      <c r="F391" s="3179">
        <f t="shared" si="14"/>
        <v>66000</v>
      </c>
      <c r="G391" s="3170"/>
      <c r="H391" s="3145">
        <v>27</v>
      </c>
      <c r="I391" s="3146">
        <v>1782000</v>
      </c>
      <c r="J391" s="3179">
        <f t="shared" si="15"/>
        <v>66000</v>
      </c>
      <c r="K391" s="3171"/>
    </row>
    <row r="392" spans="1:11">
      <c r="A392" s="3143" t="s">
        <v>11359</v>
      </c>
      <c r="B392" s="3143" t="s">
        <v>11360</v>
      </c>
      <c r="C392" s="3144" t="s">
        <v>11361</v>
      </c>
      <c r="D392" s="3145">
        <v>12</v>
      </c>
      <c r="E392" s="3146">
        <v>1452000</v>
      </c>
      <c r="F392" s="3179">
        <f t="shared" si="14"/>
        <v>121000</v>
      </c>
      <c r="G392" s="3170"/>
      <c r="H392" s="3145">
        <v>22</v>
      </c>
      <c r="I392" s="3146">
        <v>2662000</v>
      </c>
      <c r="J392" s="3179">
        <f t="shared" si="15"/>
        <v>121000</v>
      </c>
      <c r="K392" s="3171"/>
    </row>
    <row r="393" spans="1:11">
      <c r="A393" s="3155" t="s">
        <v>11362</v>
      </c>
      <c r="B393" s="3156" t="s">
        <v>11339</v>
      </c>
      <c r="C393" s="3061" t="s">
        <v>11363</v>
      </c>
      <c r="D393" s="3145">
        <v>1</v>
      </c>
      <c r="E393" s="3146">
        <v>121000</v>
      </c>
      <c r="F393" s="2119">
        <f t="shared" si="14"/>
        <v>121000</v>
      </c>
      <c r="G393" s="2111"/>
      <c r="H393" s="3145">
        <v>4</v>
      </c>
      <c r="I393" s="3146">
        <v>484000</v>
      </c>
      <c r="J393" s="2119">
        <f t="shared" si="15"/>
        <v>121000</v>
      </c>
      <c r="K393" s="2112"/>
    </row>
    <row r="394" spans="1:11" ht="22.5">
      <c r="A394" s="3155" t="s">
        <v>11364</v>
      </c>
      <c r="B394" s="3156" t="s">
        <v>11345</v>
      </c>
      <c r="C394" s="3061" t="s">
        <v>11365</v>
      </c>
      <c r="D394" s="3145">
        <v>19</v>
      </c>
      <c r="E394" s="3146">
        <v>520410</v>
      </c>
      <c r="F394" s="2119">
        <f t="shared" si="14"/>
        <v>27390</v>
      </c>
      <c r="G394" s="2111"/>
      <c r="H394" s="3145">
        <v>26</v>
      </c>
      <c r="I394" s="3146">
        <v>712140</v>
      </c>
      <c r="J394" s="2119">
        <f t="shared" si="15"/>
        <v>27390</v>
      </c>
      <c r="K394" s="2112"/>
    </row>
    <row r="395" spans="1:11" ht="22.5">
      <c r="A395" s="3155" t="s">
        <v>11366</v>
      </c>
      <c r="B395" s="3156" t="s">
        <v>11367</v>
      </c>
      <c r="C395" s="3061" t="s">
        <v>11368</v>
      </c>
      <c r="D395" s="3145">
        <v>2</v>
      </c>
      <c r="E395" s="3146">
        <v>566400</v>
      </c>
      <c r="F395" s="2119">
        <f t="shared" si="14"/>
        <v>283200</v>
      </c>
      <c r="G395" s="2111"/>
      <c r="H395" s="3145">
        <v>0</v>
      </c>
      <c r="I395" s="3146">
        <v>0</v>
      </c>
      <c r="J395" s="3225" t="e">
        <f t="shared" si="15"/>
        <v>#DIV/0!</v>
      </c>
      <c r="K395" s="2112"/>
    </row>
    <row r="396" spans="1:11">
      <c r="A396" s="3155" t="s">
        <v>11369</v>
      </c>
      <c r="B396" s="3156" t="s">
        <v>11370</v>
      </c>
      <c r="C396" s="3061" t="s">
        <v>11371</v>
      </c>
      <c r="D396" s="3145">
        <v>1</v>
      </c>
      <c r="E396" s="3146">
        <v>495000</v>
      </c>
      <c r="F396" s="2119">
        <f t="shared" si="14"/>
        <v>495000</v>
      </c>
      <c r="G396" s="2111"/>
      <c r="H396" s="3145">
        <v>3</v>
      </c>
      <c r="I396" s="3146">
        <v>1485000</v>
      </c>
      <c r="J396" s="2119">
        <f t="shared" si="15"/>
        <v>495000</v>
      </c>
      <c r="K396" s="2112"/>
    </row>
    <row r="397" spans="1:11" ht="22.5">
      <c r="A397" s="2095" t="s">
        <v>11372</v>
      </c>
      <c r="B397" s="2096" t="s">
        <v>11373</v>
      </c>
      <c r="C397" s="2097" t="s">
        <v>11374</v>
      </c>
      <c r="D397" s="3145">
        <v>2</v>
      </c>
      <c r="E397" s="3146">
        <v>2640000</v>
      </c>
      <c r="F397" s="2120">
        <f t="shared" si="14"/>
        <v>1320000</v>
      </c>
      <c r="G397" s="2111"/>
      <c r="H397" s="3145">
        <v>4</v>
      </c>
      <c r="I397" s="3146">
        <v>5280000</v>
      </c>
      <c r="J397" s="2120">
        <f t="shared" si="15"/>
        <v>1320000</v>
      </c>
      <c r="K397" s="2112"/>
    </row>
    <row r="398" spans="1:11" ht="22.5">
      <c r="A398" s="2095" t="s">
        <v>11375</v>
      </c>
      <c r="B398" s="2096" t="s">
        <v>11376</v>
      </c>
      <c r="C398" s="2097" t="s">
        <v>11377</v>
      </c>
      <c r="D398" s="3145">
        <v>1</v>
      </c>
      <c r="E398" s="3146">
        <v>1293600</v>
      </c>
      <c r="F398" s="2120">
        <f t="shared" si="14"/>
        <v>1293600</v>
      </c>
      <c r="G398" s="2111"/>
      <c r="H398" s="3145">
        <v>0</v>
      </c>
      <c r="I398" s="3146">
        <v>0</v>
      </c>
      <c r="J398" s="3226" t="e">
        <f t="shared" si="15"/>
        <v>#DIV/0!</v>
      </c>
      <c r="K398" s="2112"/>
    </row>
    <row r="399" spans="1:11">
      <c r="A399" s="2098" t="s">
        <v>11378</v>
      </c>
      <c r="B399" s="2099" t="s">
        <v>11370</v>
      </c>
      <c r="C399" s="2100" t="s">
        <v>11379</v>
      </c>
      <c r="D399" s="3145">
        <v>1</v>
      </c>
      <c r="E399" s="3146">
        <v>577500</v>
      </c>
      <c r="F399" s="3182">
        <f t="shared" si="14"/>
        <v>577500</v>
      </c>
      <c r="G399" s="3170"/>
      <c r="H399" s="3145">
        <v>2</v>
      </c>
      <c r="I399" s="3146">
        <v>1155000</v>
      </c>
      <c r="J399" s="3182">
        <f t="shared" si="15"/>
        <v>577500</v>
      </c>
      <c r="K399" s="3171"/>
    </row>
    <row r="400" spans="1:11" ht="22.5">
      <c r="A400" s="2098" t="s">
        <v>11380</v>
      </c>
      <c r="B400" s="2099" t="s">
        <v>11381</v>
      </c>
      <c r="C400" s="2100" t="s">
        <v>11382</v>
      </c>
      <c r="D400" s="3183">
        <v>2</v>
      </c>
      <c r="E400" s="3184">
        <v>187000</v>
      </c>
      <c r="F400" s="3185">
        <f t="shared" si="14"/>
        <v>93500</v>
      </c>
      <c r="G400" s="3170"/>
      <c r="H400" s="3183">
        <v>4</v>
      </c>
      <c r="I400" s="3146">
        <v>374000</v>
      </c>
      <c r="J400" s="3185">
        <f t="shared" si="15"/>
        <v>93500</v>
      </c>
      <c r="K400" s="3171"/>
    </row>
    <row r="401" spans="1:11" ht="22.5">
      <c r="A401" s="2098" t="s">
        <v>11383</v>
      </c>
      <c r="B401" s="2099" t="s">
        <v>11381</v>
      </c>
      <c r="C401" s="2114" t="s">
        <v>11384</v>
      </c>
      <c r="D401" s="3145">
        <v>1</v>
      </c>
      <c r="E401" s="3146">
        <v>93500</v>
      </c>
      <c r="F401" s="3179">
        <f t="shared" si="14"/>
        <v>93500</v>
      </c>
      <c r="G401" s="3170"/>
      <c r="H401" s="3145">
        <v>2</v>
      </c>
      <c r="I401" s="3146">
        <v>187000</v>
      </c>
      <c r="J401" s="3179">
        <f t="shared" si="15"/>
        <v>93500</v>
      </c>
      <c r="K401" s="3171"/>
    </row>
    <row r="402" spans="1:11">
      <c r="A402" s="3162" t="s">
        <v>11385</v>
      </c>
      <c r="B402" s="3163" t="s">
        <v>11360</v>
      </c>
      <c r="C402" s="3186" t="s">
        <v>11386</v>
      </c>
      <c r="D402" s="3145">
        <v>1</v>
      </c>
      <c r="E402" s="3146">
        <v>121000</v>
      </c>
      <c r="F402" s="3179">
        <f t="shared" si="14"/>
        <v>121000</v>
      </c>
      <c r="G402" s="3170"/>
      <c r="H402" s="3145">
        <v>2</v>
      </c>
      <c r="I402" s="3146">
        <v>242000</v>
      </c>
      <c r="J402" s="3169">
        <f t="shared" si="15"/>
        <v>121000</v>
      </c>
      <c r="K402" s="3171"/>
    </row>
    <row r="403" spans="1:11">
      <c r="A403" s="3162" t="s">
        <v>11387</v>
      </c>
      <c r="B403" s="3163" t="s">
        <v>11388</v>
      </c>
      <c r="C403" s="3186" t="s">
        <v>11389</v>
      </c>
      <c r="D403" s="3145">
        <v>1</v>
      </c>
      <c r="E403" s="3146">
        <v>41030</v>
      </c>
      <c r="F403" s="3179">
        <f t="shared" si="14"/>
        <v>41030</v>
      </c>
      <c r="G403" s="3170"/>
      <c r="H403" s="3145">
        <v>3</v>
      </c>
      <c r="I403" s="3146">
        <v>123090</v>
      </c>
      <c r="J403" s="3169">
        <f t="shared" si="15"/>
        <v>41030</v>
      </c>
      <c r="K403" s="3171"/>
    </row>
    <row r="404" spans="1:11" ht="22.5">
      <c r="A404" s="3162" t="s">
        <v>11390</v>
      </c>
      <c r="B404" s="3163" t="s">
        <v>11354</v>
      </c>
      <c r="C404" s="3186" t="s">
        <v>11391</v>
      </c>
      <c r="D404" s="3145">
        <v>2</v>
      </c>
      <c r="E404" s="3146">
        <v>143000</v>
      </c>
      <c r="F404" s="3179">
        <f t="shared" si="14"/>
        <v>71500</v>
      </c>
      <c r="G404" s="3170"/>
      <c r="H404" s="3145">
        <v>4</v>
      </c>
      <c r="I404" s="3146">
        <v>286000</v>
      </c>
      <c r="J404" s="3169">
        <f t="shared" si="15"/>
        <v>71500</v>
      </c>
      <c r="K404" s="3171"/>
    </row>
    <row r="405" spans="1:11" ht="22.5">
      <c r="A405" s="3162" t="s">
        <v>11392</v>
      </c>
      <c r="B405" s="3163" t="s">
        <v>11393</v>
      </c>
      <c r="C405" s="3186" t="s">
        <v>11394</v>
      </c>
      <c r="D405" s="3145">
        <v>1</v>
      </c>
      <c r="E405" s="3146">
        <v>93500</v>
      </c>
      <c r="F405" s="3179">
        <f t="shared" si="14"/>
        <v>93500</v>
      </c>
      <c r="G405" s="3170"/>
      <c r="H405" s="3145">
        <v>3</v>
      </c>
      <c r="I405" s="3146">
        <v>280500</v>
      </c>
      <c r="J405" s="3169">
        <f t="shared" si="15"/>
        <v>93500</v>
      </c>
      <c r="K405" s="3171"/>
    </row>
    <row r="406" spans="1:11" ht="22.5">
      <c r="A406" s="3162" t="s">
        <v>11395</v>
      </c>
      <c r="B406" s="3163" t="s">
        <v>11345</v>
      </c>
      <c r="C406" s="3186" t="s">
        <v>11396</v>
      </c>
      <c r="D406" s="3145">
        <v>4</v>
      </c>
      <c r="E406" s="3146">
        <v>109560</v>
      </c>
      <c r="F406" s="3179">
        <f t="shared" si="14"/>
        <v>27390</v>
      </c>
      <c r="G406" s="3170"/>
      <c r="H406" s="3145">
        <v>7</v>
      </c>
      <c r="I406" s="3146">
        <v>191730</v>
      </c>
      <c r="J406" s="3169">
        <f t="shared" si="15"/>
        <v>27390</v>
      </c>
      <c r="K406" s="3171"/>
    </row>
    <row r="407" spans="1:11" ht="22.5">
      <c r="A407" s="3162" t="s">
        <v>11397</v>
      </c>
      <c r="B407" s="3163" t="s">
        <v>11348</v>
      </c>
      <c r="C407" s="3186" t="s">
        <v>11398</v>
      </c>
      <c r="D407" s="3145">
        <v>1</v>
      </c>
      <c r="E407" s="3146">
        <v>37180</v>
      </c>
      <c r="F407" s="3179">
        <f t="shared" si="14"/>
        <v>37180</v>
      </c>
      <c r="G407" s="3170"/>
      <c r="H407" s="3145">
        <v>3</v>
      </c>
      <c r="I407" s="3146">
        <v>111540</v>
      </c>
      <c r="J407" s="3169">
        <f t="shared" si="15"/>
        <v>37180</v>
      </c>
      <c r="K407" s="3171"/>
    </row>
    <row r="408" spans="1:11">
      <c r="A408" s="3162" t="s">
        <v>11399</v>
      </c>
      <c r="B408" s="3163" t="s">
        <v>11357</v>
      </c>
      <c r="C408" s="3186" t="s">
        <v>11400</v>
      </c>
      <c r="D408" s="3145">
        <v>1</v>
      </c>
      <c r="E408" s="3146">
        <v>66000</v>
      </c>
      <c r="F408" s="3179">
        <f t="shared" si="14"/>
        <v>66000</v>
      </c>
      <c r="G408" s="3170"/>
      <c r="H408" s="3145">
        <v>3</v>
      </c>
      <c r="I408" s="3146">
        <v>198000</v>
      </c>
      <c r="J408" s="3169">
        <f t="shared" si="15"/>
        <v>66000</v>
      </c>
      <c r="K408" s="3171"/>
    </row>
    <row r="409" spans="1:11" ht="23.25" thickBot="1">
      <c r="A409" s="3162" t="s">
        <v>11401</v>
      </c>
      <c r="B409" s="3163" t="s">
        <v>11402</v>
      </c>
      <c r="C409" s="3186" t="s">
        <v>11403</v>
      </c>
      <c r="D409" s="3145">
        <v>1</v>
      </c>
      <c r="E409" s="3146">
        <v>190850</v>
      </c>
      <c r="F409" s="3179">
        <f t="shared" si="14"/>
        <v>190850</v>
      </c>
      <c r="G409" s="3177"/>
      <c r="H409" s="3145">
        <v>3</v>
      </c>
      <c r="I409" s="3146">
        <v>572550</v>
      </c>
      <c r="J409" s="3169">
        <f t="shared" si="15"/>
        <v>190850</v>
      </c>
      <c r="K409" s="3178"/>
    </row>
    <row r="410" spans="1:11" s="3166" customFormat="1" ht="13.5" thickTop="1" thickBot="1">
      <c r="A410" s="2102" t="s">
        <v>11404</v>
      </c>
      <c r="B410" s="2103"/>
      <c r="C410" s="2104"/>
      <c r="D410" s="2105">
        <v>115.20000000000005</v>
      </c>
      <c r="E410" s="2106">
        <f>SUM(E383:E409)</f>
        <v>12284359</v>
      </c>
      <c r="F410" s="2121"/>
      <c r="G410" s="2122">
        <v>96</v>
      </c>
      <c r="H410" s="2105">
        <f>SUM(H383:H409)</f>
        <v>192</v>
      </c>
      <c r="I410" s="2106">
        <f>SUM(I383:I409)</f>
        <v>20340837</v>
      </c>
      <c r="J410" s="2121"/>
      <c r="K410" s="2123">
        <v>177</v>
      </c>
    </row>
    <row r="411" spans="1:11" ht="24" customHeight="1" thickTop="1">
      <c r="A411" s="3723" t="s">
        <v>11405</v>
      </c>
      <c r="B411" s="3724"/>
      <c r="C411" s="3724"/>
      <c r="D411" s="3724"/>
      <c r="E411" s="3724"/>
      <c r="F411" s="3724"/>
      <c r="G411" s="3724"/>
      <c r="H411" s="3724"/>
      <c r="I411" s="3724"/>
      <c r="J411" s="3724"/>
      <c r="K411" s="3725"/>
    </row>
    <row r="412" spans="1:11" ht="22.5">
      <c r="A412" s="3155" t="s">
        <v>11406</v>
      </c>
      <c r="B412" s="3156" t="s">
        <v>11407</v>
      </c>
      <c r="C412" s="3061" t="s">
        <v>11408</v>
      </c>
      <c r="D412" s="3167">
        <v>2</v>
      </c>
      <c r="E412" s="3168">
        <v>34969</v>
      </c>
      <c r="F412" s="3168">
        <f t="shared" ref="F412:F470" si="16">E412/D412</f>
        <v>17484.5</v>
      </c>
      <c r="G412" s="2109"/>
      <c r="H412" s="3167">
        <v>3</v>
      </c>
      <c r="I412" s="3168">
        <v>52453.5</v>
      </c>
      <c r="J412" s="3168">
        <f t="shared" ref="J412:J470" si="17">I412/H412</f>
        <v>17484.5</v>
      </c>
      <c r="K412" s="2110"/>
    </row>
    <row r="413" spans="1:11" ht="23.25">
      <c r="A413" s="3143" t="s">
        <v>11409</v>
      </c>
      <c r="B413" s="3143" t="s">
        <v>11410</v>
      </c>
      <c r="C413" s="3144" t="s">
        <v>11411</v>
      </c>
      <c r="D413" s="3167">
        <v>1</v>
      </c>
      <c r="E413" s="3168">
        <v>44000</v>
      </c>
      <c r="F413" s="3169">
        <f t="shared" si="16"/>
        <v>44000</v>
      </c>
      <c r="G413" s="3170"/>
      <c r="H413" s="3167">
        <v>2</v>
      </c>
      <c r="I413" s="3168">
        <v>88000</v>
      </c>
      <c r="J413" s="3169">
        <f t="shared" si="17"/>
        <v>44000</v>
      </c>
      <c r="K413" s="3171"/>
    </row>
    <row r="414" spans="1:11" ht="23.25">
      <c r="A414" s="3143" t="s">
        <v>11412</v>
      </c>
      <c r="B414" s="3143" t="s">
        <v>11413</v>
      </c>
      <c r="C414" s="3144" t="s">
        <v>11414</v>
      </c>
      <c r="D414" s="3167">
        <v>2</v>
      </c>
      <c r="E414" s="3168">
        <v>280652</v>
      </c>
      <c r="F414" s="3169">
        <f t="shared" si="16"/>
        <v>140326</v>
      </c>
      <c r="G414" s="3170"/>
      <c r="H414" s="3167">
        <v>3</v>
      </c>
      <c r="I414" s="3168">
        <v>420978</v>
      </c>
      <c r="J414" s="3169">
        <f t="shared" si="17"/>
        <v>140326</v>
      </c>
      <c r="K414" s="3171"/>
    </row>
    <row r="415" spans="1:11" ht="23.25">
      <c r="A415" s="3143" t="s">
        <v>11415</v>
      </c>
      <c r="B415" s="3143" t="s">
        <v>11416</v>
      </c>
      <c r="C415" s="3144" t="s">
        <v>11417</v>
      </c>
      <c r="D415" s="3167">
        <v>2</v>
      </c>
      <c r="E415" s="3168">
        <v>31898</v>
      </c>
      <c r="F415" s="3169">
        <f t="shared" si="16"/>
        <v>15949</v>
      </c>
      <c r="G415" s="3170"/>
      <c r="H415" s="3167">
        <v>3</v>
      </c>
      <c r="I415" s="3168">
        <v>47847</v>
      </c>
      <c r="J415" s="3169">
        <f t="shared" si="17"/>
        <v>15949</v>
      </c>
      <c r="K415" s="3171"/>
    </row>
    <row r="416" spans="1:11" ht="23.25">
      <c r="A416" s="3143" t="s">
        <v>11418</v>
      </c>
      <c r="B416" s="3143" t="s">
        <v>11416</v>
      </c>
      <c r="C416" s="3144" t="s">
        <v>11419</v>
      </c>
      <c r="D416" s="3167">
        <v>5</v>
      </c>
      <c r="E416" s="3168">
        <v>79745</v>
      </c>
      <c r="F416" s="3169">
        <f t="shared" si="16"/>
        <v>15949</v>
      </c>
      <c r="G416" s="3170"/>
      <c r="H416" s="3167">
        <v>6</v>
      </c>
      <c r="I416" s="3168">
        <v>95694</v>
      </c>
      <c r="J416" s="3169">
        <f t="shared" si="17"/>
        <v>15949</v>
      </c>
      <c r="K416" s="3171"/>
    </row>
    <row r="417" spans="1:11">
      <c r="A417" s="3157" t="s">
        <v>11420</v>
      </c>
      <c r="B417" s="3157" t="s">
        <v>11421</v>
      </c>
      <c r="C417" s="3158" t="s">
        <v>11422</v>
      </c>
      <c r="D417" s="3167">
        <v>5</v>
      </c>
      <c r="E417" s="3168">
        <v>75900</v>
      </c>
      <c r="F417" s="3169">
        <f t="shared" si="16"/>
        <v>15180</v>
      </c>
      <c r="G417" s="3170"/>
      <c r="H417" s="3167">
        <v>5</v>
      </c>
      <c r="I417" s="3168">
        <v>75900</v>
      </c>
      <c r="J417" s="3169">
        <f t="shared" si="17"/>
        <v>15180</v>
      </c>
      <c r="K417" s="3171"/>
    </row>
    <row r="418" spans="1:11">
      <c r="A418" s="3143" t="s">
        <v>11423</v>
      </c>
      <c r="B418" s="3143" t="s">
        <v>11424</v>
      </c>
      <c r="C418" s="3144" t="s">
        <v>11425</v>
      </c>
      <c r="D418" s="3167">
        <v>4</v>
      </c>
      <c r="E418" s="3168">
        <v>58608</v>
      </c>
      <c r="F418" s="3169">
        <f t="shared" si="16"/>
        <v>14652</v>
      </c>
      <c r="G418" s="3170"/>
      <c r="H418" s="3167">
        <v>5</v>
      </c>
      <c r="I418" s="3168">
        <v>73260</v>
      </c>
      <c r="J418" s="3169">
        <f t="shared" si="17"/>
        <v>14652</v>
      </c>
      <c r="K418" s="3171"/>
    </row>
    <row r="419" spans="1:11" ht="23.25">
      <c r="A419" s="3143" t="s">
        <v>11426</v>
      </c>
      <c r="B419" s="3143" t="s">
        <v>11416</v>
      </c>
      <c r="C419" s="3144" t="s">
        <v>11427</v>
      </c>
      <c r="D419" s="3167">
        <v>10</v>
      </c>
      <c r="E419" s="3168">
        <v>159488.75</v>
      </c>
      <c r="F419" s="3169">
        <f t="shared" si="16"/>
        <v>15948.875</v>
      </c>
      <c r="G419" s="3170"/>
      <c r="H419" s="3167">
        <v>11</v>
      </c>
      <c r="I419" s="3168">
        <v>175437.625</v>
      </c>
      <c r="J419" s="3169">
        <f t="shared" si="17"/>
        <v>15948.875</v>
      </c>
      <c r="K419" s="3171"/>
    </row>
    <row r="420" spans="1:11" ht="23.25">
      <c r="A420" s="3143" t="s">
        <v>11428</v>
      </c>
      <c r="B420" s="3143" t="s">
        <v>11429</v>
      </c>
      <c r="C420" s="3144" t="s">
        <v>11430</v>
      </c>
      <c r="D420" s="3167">
        <v>2</v>
      </c>
      <c r="E420" s="3168">
        <v>86900</v>
      </c>
      <c r="F420" s="3169">
        <f t="shared" si="16"/>
        <v>43450</v>
      </c>
      <c r="G420" s="3170"/>
      <c r="H420" s="3167">
        <v>4</v>
      </c>
      <c r="I420" s="3168">
        <v>173800</v>
      </c>
      <c r="J420" s="3169">
        <f t="shared" si="17"/>
        <v>43450</v>
      </c>
      <c r="K420" s="3171"/>
    </row>
    <row r="421" spans="1:11" ht="23.25">
      <c r="A421" s="3143" t="s">
        <v>11431</v>
      </c>
      <c r="B421" s="3143" t="s">
        <v>11416</v>
      </c>
      <c r="C421" s="3144" t="s">
        <v>11432</v>
      </c>
      <c r="D421" s="3167">
        <v>8</v>
      </c>
      <c r="E421" s="3168">
        <v>127590.85714285714</v>
      </c>
      <c r="F421" s="3169">
        <f t="shared" si="16"/>
        <v>15948.857142857143</v>
      </c>
      <c r="G421" s="3170"/>
      <c r="H421" s="3167">
        <v>9</v>
      </c>
      <c r="I421" s="3168">
        <v>143539.71428571429</v>
      </c>
      <c r="J421" s="3169">
        <f t="shared" si="17"/>
        <v>15948.857142857143</v>
      </c>
      <c r="K421" s="3171"/>
    </row>
    <row r="422" spans="1:11">
      <c r="A422" s="3143" t="s">
        <v>11433</v>
      </c>
      <c r="B422" s="3143" t="s">
        <v>11421</v>
      </c>
      <c r="C422" s="3144" t="s">
        <v>11434</v>
      </c>
      <c r="D422" s="3167">
        <v>6</v>
      </c>
      <c r="E422" s="3168">
        <v>91080</v>
      </c>
      <c r="F422" s="3169">
        <f t="shared" si="16"/>
        <v>15180</v>
      </c>
      <c r="G422" s="3170"/>
      <c r="H422" s="3167">
        <v>7</v>
      </c>
      <c r="I422" s="3168">
        <v>106260</v>
      </c>
      <c r="J422" s="3169">
        <f t="shared" si="17"/>
        <v>15180</v>
      </c>
      <c r="K422" s="3171"/>
    </row>
    <row r="423" spans="1:11">
      <c r="A423" s="3143" t="s">
        <v>11435</v>
      </c>
      <c r="B423" s="3143" t="s">
        <v>11421</v>
      </c>
      <c r="C423" s="3144" t="s">
        <v>11436</v>
      </c>
      <c r="D423" s="3167">
        <v>8</v>
      </c>
      <c r="E423" s="3168">
        <v>121440</v>
      </c>
      <c r="F423" s="3169">
        <f t="shared" si="16"/>
        <v>15180</v>
      </c>
      <c r="G423" s="3170"/>
      <c r="H423" s="3167">
        <v>9</v>
      </c>
      <c r="I423" s="3168">
        <v>136620</v>
      </c>
      <c r="J423" s="3169">
        <f t="shared" si="17"/>
        <v>15180</v>
      </c>
      <c r="K423" s="3171"/>
    </row>
    <row r="424" spans="1:11" ht="22.5">
      <c r="A424" s="3155" t="s">
        <v>11437</v>
      </c>
      <c r="B424" s="3156" t="s">
        <v>11429</v>
      </c>
      <c r="C424" s="3061" t="s">
        <v>11438</v>
      </c>
      <c r="D424" s="3167">
        <v>2</v>
      </c>
      <c r="E424" s="3168">
        <v>86900</v>
      </c>
      <c r="F424" s="3168">
        <f t="shared" si="16"/>
        <v>43450</v>
      </c>
      <c r="G424" s="2111"/>
      <c r="H424" s="3167">
        <v>3</v>
      </c>
      <c r="I424" s="3168">
        <v>130350</v>
      </c>
      <c r="J424" s="3168">
        <f t="shared" si="17"/>
        <v>43450</v>
      </c>
      <c r="K424" s="2112"/>
    </row>
    <row r="425" spans="1:11">
      <c r="A425" s="3143" t="s">
        <v>11439</v>
      </c>
      <c r="B425" s="3143" t="s">
        <v>11424</v>
      </c>
      <c r="C425" s="3144" t="s">
        <v>11440</v>
      </c>
      <c r="D425" s="3167">
        <v>8</v>
      </c>
      <c r="E425" s="3168">
        <v>117216</v>
      </c>
      <c r="F425" s="3169">
        <f t="shared" si="16"/>
        <v>14652</v>
      </c>
      <c r="G425" s="3170"/>
      <c r="H425" s="3167">
        <v>9</v>
      </c>
      <c r="I425" s="3168">
        <v>131868</v>
      </c>
      <c r="J425" s="3169">
        <f t="shared" si="17"/>
        <v>14652</v>
      </c>
      <c r="K425" s="3171"/>
    </row>
    <row r="426" spans="1:11" ht="33.75">
      <c r="A426" s="3150" t="s">
        <v>11441</v>
      </c>
      <c r="B426" s="3151" t="s">
        <v>11442</v>
      </c>
      <c r="C426" s="3152" t="s">
        <v>11443</v>
      </c>
      <c r="D426" s="3167">
        <v>2</v>
      </c>
      <c r="E426" s="3168">
        <v>1134096</v>
      </c>
      <c r="F426" s="3169">
        <f t="shared" si="16"/>
        <v>567048</v>
      </c>
      <c r="G426" s="3170"/>
      <c r="H426" s="3167">
        <v>3</v>
      </c>
      <c r="I426" s="3168">
        <v>1701144</v>
      </c>
      <c r="J426" s="3169">
        <f t="shared" si="17"/>
        <v>567048</v>
      </c>
      <c r="K426" s="3171"/>
    </row>
    <row r="427" spans="1:11" ht="22.5">
      <c r="A427" s="2095" t="s">
        <v>11444</v>
      </c>
      <c r="B427" s="2096" t="s">
        <v>11442</v>
      </c>
      <c r="C427" s="2097" t="s">
        <v>11445</v>
      </c>
      <c r="D427" s="3167">
        <v>1</v>
      </c>
      <c r="E427" s="3168">
        <v>567048</v>
      </c>
      <c r="F427" s="3168">
        <f t="shared" si="16"/>
        <v>567048</v>
      </c>
      <c r="G427" s="2111"/>
      <c r="H427" s="3167">
        <v>2</v>
      </c>
      <c r="I427" s="3168">
        <v>1134096</v>
      </c>
      <c r="J427" s="3168">
        <f t="shared" si="17"/>
        <v>567048</v>
      </c>
      <c r="K427" s="2112"/>
    </row>
    <row r="428" spans="1:11" ht="33.75">
      <c r="A428" s="2095" t="s">
        <v>11446</v>
      </c>
      <c r="B428" s="2096" t="s">
        <v>11413</v>
      </c>
      <c r="C428" s="2097" t="s">
        <v>11447</v>
      </c>
      <c r="D428" s="3167">
        <v>2</v>
      </c>
      <c r="E428" s="3168">
        <v>272837</v>
      </c>
      <c r="F428" s="3169">
        <f t="shared" si="16"/>
        <v>136418.5</v>
      </c>
      <c r="G428" s="3170"/>
      <c r="H428" s="3167">
        <v>3</v>
      </c>
      <c r="I428" s="3168">
        <v>409255.5</v>
      </c>
      <c r="J428" s="3169">
        <f t="shared" si="17"/>
        <v>136418.5</v>
      </c>
      <c r="K428" s="3171"/>
    </row>
    <row r="429" spans="1:11" ht="33.75">
      <c r="A429" s="3155" t="s">
        <v>11448</v>
      </c>
      <c r="B429" s="3156" t="s">
        <v>11413</v>
      </c>
      <c r="C429" s="3061" t="s">
        <v>11449</v>
      </c>
      <c r="D429" s="3167">
        <v>1</v>
      </c>
      <c r="E429" s="3168">
        <v>136419</v>
      </c>
      <c r="F429" s="3168">
        <f t="shared" si="16"/>
        <v>136419</v>
      </c>
      <c r="G429" s="2111"/>
      <c r="H429" s="3167">
        <v>2</v>
      </c>
      <c r="I429" s="3168">
        <v>272838</v>
      </c>
      <c r="J429" s="3168">
        <f t="shared" si="17"/>
        <v>136419</v>
      </c>
      <c r="K429" s="2112"/>
    </row>
    <row r="430" spans="1:11" ht="22.5">
      <c r="A430" s="3155" t="s">
        <v>11450</v>
      </c>
      <c r="B430" s="3156" t="s">
        <v>11421</v>
      </c>
      <c r="C430" s="3061" t="s">
        <v>11451</v>
      </c>
      <c r="D430" s="3167">
        <v>19</v>
      </c>
      <c r="E430" s="3168">
        <v>288420</v>
      </c>
      <c r="F430" s="3169">
        <f t="shared" si="16"/>
        <v>15180</v>
      </c>
      <c r="G430" s="3170"/>
      <c r="H430" s="3167">
        <v>20</v>
      </c>
      <c r="I430" s="3168">
        <v>303600</v>
      </c>
      <c r="J430" s="3169">
        <f t="shared" si="17"/>
        <v>15180</v>
      </c>
      <c r="K430" s="3171"/>
    </row>
    <row r="431" spans="1:11" ht="22.5">
      <c r="A431" s="3155" t="s">
        <v>11452</v>
      </c>
      <c r="B431" s="3156" t="s">
        <v>11421</v>
      </c>
      <c r="C431" s="3061" t="s">
        <v>11453</v>
      </c>
      <c r="D431" s="3167">
        <v>20</v>
      </c>
      <c r="E431" s="3168">
        <v>303600</v>
      </c>
      <c r="F431" s="3169">
        <f t="shared" si="16"/>
        <v>15180</v>
      </c>
      <c r="G431" s="3170"/>
      <c r="H431" s="3167">
        <v>21</v>
      </c>
      <c r="I431" s="3168">
        <v>318780</v>
      </c>
      <c r="J431" s="3169">
        <f t="shared" si="17"/>
        <v>15180</v>
      </c>
      <c r="K431" s="3171"/>
    </row>
    <row r="432" spans="1:11" ht="33.75">
      <c r="A432" s="3155" t="s">
        <v>11454</v>
      </c>
      <c r="B432" s="3156" t="s">
        <v>11413</v>
      </c>
      <c r="C432" s="3061" t="s">
        <v>11455</v>
      </c>
      <c r="D432" s="3167">
        <v>2</v>
      </c>
      <c r="E432" s="3168">
        <v>272837</v>
      </c>
      <c r="F432" s="3168">
        <f t="shared" si="16"/>
        <v>136418.5</v>
      </c>
      <c r="G432" s="2111"/>
      <c r="H432" s="3167">
        <v>3</v>
      </c>
      <c r="I432" s="3168">
        <v>409255.5</v>
      </c>
      <c r="J432" s="3168">
        <f t="shared" si="17"/>
        <v>136418.5</v>
      </c>
      <c r="K432" s="2112"/>
    </row>
    <row r="433" spans="1:11">
      <c r="A433" s="3155" t="s">
        <v>11456</v>
      </c>
      <c r="B433" s="3156" t="s">
        <v>11424</v>
      </c>
      <c r="C433" s="3061" t="s">
        <v>11457</v>
      </c>
      <c r="D433" s="3167">
        <v>5</v>
      </c>
      <c r="E433" s="3168">
        <v>73260</v>
      </c>
      <c r="F433" s="3168">
        <f t="shared" si="16"/>
        <v>14652</v>
      </c>
      <c r="G433" s="2111"/>
      <c r="H433" s="3167">
        <v>6</v>
      </c>
      <c r="I433" s="3168">
        <v>87912</v>
      </c>
      <c r="J433" s="3168">
        <f t="shared" si="17"/>
        <v>14652</v>
      </c>
      <c r="K433" s="2112"/>
    </row>
    <row r="434" spans="1:11">
      <c r="A434" s="3155" t="s">
        <v>11458</v>
      </c>
      <c r="B434" s="3156" t="s">
        <v>11424</v>
      </c>
      <c r="C434" s="3061" t="s">
        <v>11459</v>
      </c>
      <c r="D434" s="3167">
        <v>7</v>
      </c>
      <c r="E434" s="3168">
        <v>102564</v>
      </c>
      <c r="F434" s="3168">
        <f t="shared" si="16"/>
        <v>14652</v>
      </c>
      <c r="G434" s="2111"/>
      <c r="H434" s="3167">
        <v>8</v>
      </c>
      <c r="I434" s="3168">
        <v>117216</v>
      </c>
      <c r="J434" s="3168">
        <f t="shared" si="17"/>
        <v>14652</v>
      </c>
      <c r="K434" s="2112"/>
    </row>
    <row r="435" spans="1:11" ht="22.5">
      <c r="A435" s="3155" t="s">
        <v>11460</v>
      </c>
      <c r="B435" s="3156" t="s">
        <v>11461</v>
      </c>
      <c r="C435" s="3061" t="s">
        <v>11462</v>
      </c>
      <c r="D435" s="3167">
        <v>1</v>
      </c>
      <c r="E435" s="3168">
        <v>536276</v>
      </c>
      <c r="F435" s="3168">
        <f t="shared" si="16"/>
        <v>536276</v>
      </c>
      <c r="G435" s="2111"/>
      <c r="H435" s="3167">
        <v>2</v>
      </c>
      <c r="I435" s="3168">
        <v>1072552</v>
      </c>
      <c r="J435" s="3168">
        <f t="shared" si="17"/>
        <v>536276</v>
      </c>
      <c r="K435" s="2112"/>
    </row>
    <row r="436" spans="1:11" ht="22.5">
      <c r="A436" s="2124" t="s">
        <v>11463</v>
      </c>
      <c r="B436" s="2125" t="s">
        <v>11464</v>
      </c>
      <c r="C436" s="2126" t="s">
        <v>11465</v>
      </c>
      <c r="D436" s="3167">
        <v>1</v>
      </c>
      <c r="E436" s="3168">
        <v>50600</v>
      </c>
      <c r="F436" s="2116">
        <f t="shared" si="16"/>
        <v>50600</v>
      </c>
      <c r="G436" s="2111"/>
      <c r="H436" s="3167">
        <v>2</v>
      </c>
      <c r="I436" s="3168">
        <v>101200</v>
      </c>
      <c r="J436" s="2116">
        <f t="shared" si="17"/>
        <v>50600</v>
      </c>
      <c r="K436" s="2112"/>
    </row>
    <row r="437" spans="1:11" ht="22.5">
      <c r="A437" s="2095" t="s">
        <v>11466</v>
      </c>
      <c r="B437" s="2096" t="s">
        <v>11467</v>
      </c>
      <c r="C437" s="2113" t="s">
        <v>11468</v>
      </c>
      <c r="D437" s="3167">
        <v>1</v>
      </c>
      <c r="E437" s="3168">
        <v>157080</v>
      </c>
      <c r="F437" s="3168">
        <f t="shared" si="16"/>
        <v>157080</v>
      </c>
      <c r="G437" s="2111"/>
      <c r="H437" s="3167">
        <v>2</v>
      </c>
      <c r="I437" s="3168">
        <v>314160</v>
      </c>
      <c r="J437" s="3168">
        <f t="shared" si="17"/>
        <v>157080</v>
      </c>
      <c r="K437" s="2112"/>
    </row>
    <row r="438" spans="1:11" ht="22.5">
      <c r="A438" s="2095" t="s">
        <v>11469</v>
      </c>
      <c r="B438" s="2096" t="s">
        <v>11470</v>
      </c>
      <c r="C438" s="2113" t="s">
        <v>11471</v>
      </c>
      <c r="D438" s="3167">
        <v>1</v>
      </c>
      <c r="E438" s="3168">
        <v>239250</v>
      </c>
      <c r="F438" s="3168">
        <f t="shared" si="16"/>
        <v>239250</v>
      </c>
      <c r="G438" s="2111"/>
      <c r="H438" s="3167">
        <v>2</v>
      </c>
      <c r="I438" s="3168">
        <v>478500</v>
      </c>
      <c r="J438" s="3168">
        <f t="shared" si="17"/>
        <v>239250</v>
      </c>
      <c r="K438" s="2112"/>
    </row>
    <row r="439" spans="1:11" ht="22.5">
      <c r="A439" s="2095" t="s">
        <v>11472</v>
      </c>
      <c r="B439" s="2096" t="s">
        <v>11473</v>
      </c>
      <c r="C439" s="2097" t="s">
        <v>11474</v>
      </c>
      <c r="D439" s="3167">
        <v>2</v>
      </c>
      <c r="E439" s="3168">
        <v>35508</v>
      </c>
      <c r="F439" s="2127">
        <f t="shared" si="16"/>
        <v>17754</v>
      </c>
      <c r="G439" s="2111"/>
      <c r="H439" s="3167">
        <v>3</v>
      </c>
      <c r="I439" s="3168">
        <v>53262</v>
      </c>
      <c r="J439" s="2127">
        <f t="shared" si="17"/>
        <v>17754</v>
      </c>
      <c r="K439" s="2112"/>
    </row>
    <row r="440" spans="1:11" ht="22.5">
      <c r="A440" s="2095" t="s">
        <v>11475</v>
      </c>
      <c r="B440" s="2096" t="s">
        <v>11473</v>
      </c>
      <c r="C440" s="2097" t="s">
        <v>11476</v>
      </c>
      <c r="D440" s="3167">
        <v>5</v>
      </c>
      <c r="E440" s="3168">
        <v>88770</v>
      </c>
      <c r="F440" s="2120">
        <f t="shared" si="16"/>
        <v>17754</v>
      </c>
      <c r="G440" s="2111"/>
      <c r="H440" s="3167">
        <v>5</v>
      </c>
      <c r="I440" s="3168">
        <v>88770</v>
      </c>
      <c r="J440" s="2120">
        <f t="shared" si="17"/>
        <v>17754</v>
      </c>
      <c r="K440" s="2112"/>
    </row>
    <row r="441" spans="1:11" ht="22.5">
      <c r="A441" s="2095" t="s">
        <v>11477</v>
      </c>
      <c r="B441" s="2096" t="s">
        <v>11478</v>
      </c>
      <c r="C441" s="2097" t="s">
        <v>11479</v>
      </c>
      <c r="D441" s="3167">
        <v>1</v>
      </c>
      <c r="E441" s="3168">
        <v>19470</v>
      </c>
      <c r="F441" s="2120">
        <f t="shared" si="16"/>
        <v>19470</v>
      </c>
      <c r="G441" s="2111"/>
      <c r="H441" s="3167">
        <v>2</v>
      </c>
      <c r="I441" s="3168">
        <v>38940</v>
      </c>
      <c r="J441" s="2120">
        <f t="shared" si="17"/>
        <v>19470</v>
      </c>
      <c r="K441" s="2112"/>
    </row>
    <row r="442" spans="1:11">
      <c r="A442" s="2095" t="s">
        <v>11480</v>
      </c>
      <c r="B442" s="2096" t="s">
        <v>11481</v>
      </c>
      <c r="C442" s="2097" t="s">
        <v>11482</v>
      </c>
      <c r="D442" s="3167">
        <v>1</v>
      </c>
      <c r="E442" s="3168">
        <v>18405</v>
      </c>
      <c r="F442" s="2120">
        <f t="shared" si="16"/>
        <v>18405</v>
      </c>
      <c r="G442" s="2111"/>
      <c r="H442" s="3167">
        <v>2</v>
      </c>
      <c r="I442" s="3168">
        <v>36810</v>
      </c>
      <c r="J442" s="2120">
        <f t="shared" si="17"/>
        <v>18405</v>
      </c>
      <c r="K442" s="2112"/>
    </row>
    <row r="443" spans="1:11" ht="22.5">
      <c r="A443" s="2095" t="s">
        <v>11483</v>
      </c>
      <c r="B443" s="2096" t="s">
        <v>11429</v>
      </c>
      <c r="C443" s="2097" t="s">
        <v>11484</v>
      </c>
      <c r="D443" s="3167">
        <v>1</v>
      </c>
      <c r="E443" s="3168">
        <v>38940</v>
      </c>
      <c r="F443" s="2120">
        <f t="shared" si="16"/>
        <v>38940</v>
      </c>
      <c r="G443" s="2111"/>
      <c r="H443" s="3167">
        <v>2</v>
      </c>
      <c r="I443" s="3168">
        <v>77880</v>
      </c>
      <c r="J443" s="2120">
        <f t="shared" si="17"/>
        <v>38940</v>
      </c>
      <c r="K443" s="2112"/>
    </row>
    <row r="444" spans="1:11" ht="23.25">
      <c r="A444" s="3157" t="s">
        <v>11485</v>
      </c>
      <c r="B444" s="3157" t="s">
        <v>11464</v>
      </c>
      <c r="C444" s="3158" t="s">
        <v>11486</v>
      </c>
      <c r="D444" s="3167">
        <v>1</v>
      </c>
      <c r="E444" s="3168">
        <v>46200</v>
      </c>
      <c r="F444" s="3187">
        <f t="shared" si="16"/>
        <v>46200</v>
      </c>
      <c r="G444" s="3170"/>
      <c r="H444" s="3167">
        <v>2</v>
      </c>
      <c r="I444" s="3168">
        <v>92400</v>
      </c>
      <c r="J444" s="3187">
        <f t="shared" si="17"/>
        <v>46200</v>
      </c>
      <c r="K444" s="3171"/>
    </row>
    <row r="445" spans="1:11" ht="23.25">
      <c r="A445" s="3157" t="s">
        <v>11487</v>
      </c>
      <c r="B445" s="3157" t="s">
        <v>11488</v>
      </c>
      <c r="C445" s="3158" t="s">
        <v>11489</v>
      </c>
      <c r="D445" s="3167">
        <v>1</v>
      </c>
      <c r="E445" s="3168">
        <v>46090</v>
      </c>
      <c r="F445" s="3187">
        <f t="shared" si="16"/>
        <v>46090</v>
      </c>
      <c r="G445" s="3170"/>
      <c r="H445" s="3167">
        <v>2</v>
      </c>
      <c r="I445" s="3168">
        <v>92180</v>
      </c>
      <c r="J445" s="3187">
        <f t="shared" si="17"/>
        <v>46090</v>
      </c>
      <c r="K445" s="3171"/>
    </row>
    <row r="446" spans="1:11" ht="23.25">
      <c r="A446" s="3157" t="s">
        <v>11490</v>
      </c>
      <c r="B446" s="3157" t="s">
        <v>11491</v>
      </c>
      <c r="C446" s="3158" t="s">
        <v>11492</v>
      </c>
      <c r="D446" s="3167">
        <v>1</v>
      </c>
      <c r="E446" s="3168">
        <v>91300</v>
      </c>
      <c r="F446" s="3187">
        <f t="shared" si="16"/>
        <v>91300</v>
      </c>
      <c r="G446" s="3170"/>
      <c r="H446" s="3167">
        <v>2</v>
      </c>
      <c r="I446" s="3168">
        <v>182600</v>
      </c>
      <c r="J446" s="3187">
        <f t="shared" si="17"/>
        <v>91300</v>
      </c>
      <c r="K446" s="3171"/>
    </row>
    <row r="447" spans="1:11" ht="22.5">
      <c r="A447" s="2098" t="s">
        <v>11493</v>
      </c>
      <c r="B447" s="2099" t="s">
        <v>11416</v>
      </c>
      <c r="C447" s="2100" t="s">
        <v>11494</v>
      </c>
      <c r="D447" s="3167">
        <v>4</v>
      </c>
      <c r="E447" s="3168">
        <v>71720</v>
      </c>
      <c r="F447" s="3182">
        <f t="shared" si="16"/>
        <v>17930</v>
      </c>
      <c r="G447" s="3170"/>
      <c r="H447" s="3167">
        <v>5</v>
      </c>
      <c r="I447" s="3168">
        <v>89650</v>
      </c>
      <c r="J447" s="3182">
        <f t="shared" si="17"/>
        <v>17930</v>
      </c>
      <c r="K447" s="3171"/>
    </row>
    <row r="448" spans="1:11" ht="22.5">
      <c r="A448" s="2095" t="s">
        <v>11495</v>
      </c>
      <c r="B448" s="2096" t="s">
        <v>11496</v>
      </c>
      <c r="C448" s="2113" t="s">
        <v>11497</v>
      </c>
      <c r="D448" s="3167">
        <v>1</v>
      </c>
      <c r="E448" s="3168">
        <v>36190</v>
      </c>
      <c r="F448" s="3179">
        <f t="shared" si="16"/>
        <v>36190</v>
      </c>
      <c r="G448" s="3170"/>
      <c r="H448" s="3167">
        <v>2</v>
      </c>
      <c r="I448" s="3168">
        <v>72380</v>
      </c>
      <c r="J448" s="3169">
        <f t="shared" si="17"/>
        <v>36190</v>
      </c>
      <c r="K448" s="3171"/>
    </row>
    <row r="449" spans="1:11" ht="22.5">
      <c r="A449" s="2095" t="s">
        <v>11498</v>
      </c>
      <c r="B449" s="2096" t="s">
        <v>11429</v>
      </c>
      <c r="C449" s="2113" t="s">
        <v>11499</v>
      </c>
      <c r="D449" s="3167">
        <v>1</v>
      </c>
      <c r="E449" s="3168">
        <v>43450</v>
      </c>
      <c r="F449" s="3169">
        <f t="shared" si="16"/>
        <v>43450</v>
      </c>
      <c r="G449" s="3170"/>
      <c r="H449" s="3167">
        <v>2</v>
      </c>
      <c r="I449" s="3168">
        <v>86900</v>
      </c>
      <c r="J449" s="3169">
        <f t="shared" si="17"/>
        <v>43450</v>
      </c>
      <c r="K449" s="3171"/>
    </row>
    <row r="450" spans="1:11" ht="22.5">
      <c r="A450" s="2095" t="s">
        <v>11500</v>
      </c>
      <c r="B450" s="2096" t="s">
        <v>11501</v>
      </c>
      <c r="C450" s="2113" t="s">
        <v>11502</v>
      </c>
      <c r="D450" s="3167">
        <v>1</v>
      </c>
      <c r="E450" s="3168">
        <v>29853</v>
      </c>
      <c r="F450" s="3169">
        <f t="shared" si="16"/>
        <v>29853</v>
      </c>
      <c r="G450" s="3170"/>
      <c r="H450" s="3167">
        <v>1</v>
      </c>
      <c r="I450" s="3168">
        <v>29853</v>
      </c>
      <c r="J450" s="3169">
        <f t="shared" si="17"/>
        <v>29853</v>
      </c>
      <c r="K450" s="3171"/>
    </row>
    <row r="451" spans="1:11">
      <c r="A451" s="2095" t="s">
        <v>11503</v>
      </c>
      <c r="B451" s="2096" t="s">
        <v>11410</v>
      </c>
      <c r="C451" s="2113" t="s">
        <v>11504</v>
      </c>
      <c r="D451" s="3167">
        <v>1</v>
      </c>
      <c r="E451" s="3168">
        <v>44000</v>
      </c>
      <c r="F451" s="3169">
        <f t="shared" si="16"/>
        <v>44000</v>
      </c>
      <c r="G451" s="3170"/>
      <c r="H451" s="3167">
        <v>1</v>
      </c>
      <c r="I451" s="3168">
        <v>44000</v>
      </c>
      <c r="J451" s="3169">
        <f t="shared" si="17"/>
        <v>44000</v>
      </c>
      <c r="K451" s="3171"/>
    </row>
    <row r="452" spans="1:11" ht="22.5">
      <c r="A452" s="2095" t="s">
        <v>11505</v>
      </c>
      <c r="B452" s="2096" t="s">
        <v>11410</v>
      </c>
      <c r="C452" s="2113" t="s">
        <v>11506</v>
      </c>
      <c r="D452" s="3167">
        <v>1</v>
      </c>
      <c r="E452" s="3168">
        <v>46200</v>
      </c>
      <c r="F452" s="3169">
        <f t="shared" si="16"/>
        <v>46200</v>
      </c>
      <c r="G452" s="3170"/>
      <c r="H452" s="3167">
        <v>2</v>
      </c>
      <c r="I452" s="3168">
        <v>92400</v>
      </c>
      <c r="J452" s="3169">
        <f t="shared" si="17"/>
        <v>46200</v>
      </c>
      <c r="K452" s="3171"/>
    </row>
    <row r="453" spans="1:11" ht="22.5">
      <c r="A453" s="2095" t="s">
        <v>11507</v>
      </c>
      <c r="B453" s="2096" t="s">
        <v>11473</v>
      </c>
      <c r="C453" s="2113" t="s">
        <v>11508</v>
      </c>
      <c r="D453" s="3167">
        <v>1</v>
      </c>
      <c r="E453" s="3168">
        <v>17754</v>
      </c>
      <c r="F453" s="3169">
        <f t="shared" si="16"/>
        <v>17754</v>
      </c>
      <c r="G453" s="3170"/>
      <c r="H453" s="3167">
        <v>2</v>
      </c>
      <c r="I453" s="3168">
        <v>35508</v>
      </c>
      <c r="J453" s="3169">
        <f t="shared" si="17"/>
        <v>17754</v>
      </c>
      <c r="K453" s="3171"/>
    </row>
    <row r="454" spans="1:11" ht="22.5">
      <c r="A454" s="2095" t="s">
        <v>11509</v>
      </c>
      <c r="B454" s="2096" t="s">
        <v>11510</v>
      </c>
      <c r="C454" s="2113" t="s">
        <v>11511</v>
      </c>
      <c r="D454" s="3167">
        <v>5</v>
      </c>
      <c r="E454" s="3168">
        <v>786500</v>
      </c>
      <c r="F454" s="3169">
        <f t="shared" si="16"/>
        <v>157300</v>
      </c>
      <c r="G454" s="3170"/>
      <c r="H454" s="3167">
        <v>4</v>
      </c>
      <c r="I454" s="3168">
        <v>629200</v>
      </c>
      <c r="J454" s="3169">
        <f t="shared" si="17"/>
        <v>157300</v>
      </c>
      <c r="K454" s="3171"/>
    </row>
    <row r="455" spans="1:11" ht="22.5">
      <c r="A455" s="2095" t="s">
        <v>11512</v>
      </c>
      <c r="B455" s="2096" t="s">
        <v>11473</v>
      </c>
      <c r="C455" s="2113" t="s">
        <v>11513</v>
      </c>
      <c r="D455" s="3167">
        <v>8</v>
      </c>
      <c r="E455" s="3168">
        <v>142032</v>
      </c>
      <c r="F455" s="3169">
        <f t="shared" si="16"/>
        <v>17754</v>
      </c>
      <c r="G455" s="3170"/>
      <c r="H455" s="3167">
        <v>8</v>
      </c>
      <c r="I455" s="3168">
        <v>142032</v>
      </c>
      <c r="J455" s="3169">
        <f t="shared" si="17"/>
        <v>17754</v>
      </c>
      <c r="K455" s="3171"/>
    </row>
    <row r="456" spans="1:11" ht="22.5">
      <c r="A456" s="2098" t="s">
        <v>11514</v>
      </c>
      <c r="B456" s="2099" t="s">
        <v>11515</v>
      </c>
      <c r="C456" s="2114" t="s">
        <v>11516</v>
      </c>
      <c r="D456" s="3167">
        <v>14</v>
      </c>
      <c r="E456" s="3168">
        <v>212520</v>
      </c>
      <c r="F456" s="3169">
        <f t="shared" si="16"/>
        <v>15180</v>
      </c>
      <c r="G456" s="3170"/>
      <c r="H456" s="3167">
        <v>17</v>
      </c>
      <c r="I456" s="3168">
        <v>258060</v>
      </c>
      <c r="J456" s="3169">
        <f t="shared" si="17"/>
        <v>15180</v>
      </c>
      <c r="K456" s="3171"/>
    </row>
    <row r="457" spans="1:11" ht="22.5">
      <c r="A457" s="2098" t="s">
        <v>11517</v>
      </c>
      <c r="B457" s="2099" t="s">
        <v>11421</v>
      </c>
      <c r="C457" s="2114" t="s">
        <v>11518</v>
      </c>
      <c r="D457" s="3167">
        <v>17</v>
      </c>
      <c r="E457" s="3168">
        <v>258060</v>
      </c>
      <c r="F457" s="3169">
        <f t="shared" si="16"/>
        <v>15180</v>
      </c>
      <c r="G457" s="3170"/>
      <c r="H457" s="3167">
        <v>19</v>
      </c>
      <c r="I457" s="3168">
        <v>288420</v>
      </c>
      <c r="J457" s="3169">
        <f t="shared" si="17"/>
        <v>15180</v>
      </c>
      <c r="K457" s="3171"/>
    </row>
    <row r="458" spans="1:11">
      <c r="A458" s="2098" t="s">
        <v>11519</v>
      </c>
      <c r="B458" s="2099" t="s">
        <v>11424</v>
      </c>
      <c r="C458" s="2114" t="s">
        <v>11520</v>
      </c>
      <c r="D458" s="3167">
        <v>7</v>
      </c>
      <c r="E458" s="3168">
        <v>102564</v>
      </c>
      <c r="F458" s="3169">
        <f t="shared" si="16"/>
        <v>14652</v>
      </c>
      <c r="G458" s="3170"/>
      <c r="H458" s="3167">
        <v>9</v>
      </c>
      <c r="I458" s="3168">
        <v>131868</v>
      </c>
      <c r="J458" s="3169">
        <f t="shared" si="17"/>
        <v>14652</v>
      </c>
      <c r="K458" s="3171"/>
    </row>
    <row r="459" spans="1:11" ht="22.5">
      <c r="A459" s="2098" t="s">
        <v>11521</v>
      </c>
      <c r="B459" s="2099" t="s">
        <v>11501</v>
      </c>
      <c r="C459" s="2114" t="s">
        <v>11522</v>
      </c>
      <c r="D459" s="3167">
        <v>1</v>
      </c>
      <c r="E459" s="3168">
        <v>29853</v>
      </c>
      <c r="F459" s="3169">
        <f t="shared" si="16"/>
        <v>29853</v>
      </c>
      <c r="G459" s="3170"/>
      <c r="H459" s="3167">
        <v>2</v>
      </c>
      <c r="I459" s="3168">
        <v>59706</v>
      </c>
      <c r="J459" s="3169">
        <f t="shared" si="17"/>
        <v>29853</v>
      </c>
      <c r="K459" s="3171"/>
    </row>
    <row r="460" spans="1:11" ht="33.75">
      <c r="A460" s="2098" t="s">
        <v>11523</v>
      </c>
      <c r="B460" s="2099" t="s">
        <v>11442</v>
      </c>
      <c r="C460" s="2114" t="s">
        <v>11524</v>
      </c>
      <c r="D460" s="3167">
        <v>2</v>
      </c>
      <c r="E460" s="3168">
        <v>1134096</v>
      </c>
      <c r="F460" s="3169">
        <f t="shared" si="16"/>
        <v>567048</v>
      </c>
      <c r="G460" s="3170"/>
      <c r="H460" s="3167">
        <v>2</v>
      </c>
      <c r="I460" s="3168">
        <v>1134096</v>
      </c>
      <c r="J460" s="3169">
        <f t="shared" si="17"/>
        <v>567048</v>
      </c>
      <c r="K460" s="3171"/>
    </row>
    <row r="461" spans="1:11" ht="33.75">
      <c r="A461" s="2098" t="s">
        <v>11525</v>
      </c>
      <c r="B461" s="2099" t="s">
        <v>11413</v>
      </c>
      <c r="C461" s="2114" t="s">
        <v>11526</v>
      </c>
      <c r="D461" s="3167">
        <v>8</v>
      </c>
      <c r="E461" s="3168">
        <v>1091349.7142857143</v>
      </c>
      <c r="F461" s="3169">
        <f t="shared" si="16"/>
        <v>136418.71428571429</v>
      </c>
      <c r="G461" s="3170"/>
      <c r="H461" s="3167">
        <v>8</v>
      </c>
      <c r="I461" s="3168">
        <v>1091349.7142857143</v>
      </c>
      <c r="J461" s="3169">
        <f t="shared" si="17"/>
        <v>136418.71428571429</v>
      </c>
      <c r="K461" s="3171"/>
    </row>
    <row r="462" spans="1:11" ht="22.5">
      <c r="A462" s="2098" t="s">
        <v>11527</v>
      </c>
      <c r="B462" s="2099" t="s">
        <v>11473</v>
      </c>
      <c r="C462" s="2114" t="s">
        <v>11528</v>
      </c>
      <c r="D462" s="3167">
        <v>8</v>
      </c>
      <c r="E462" s="3168">
        <v>142032</v>
      </c>
      <c r="F462" s="3169">
        <f t="shared" si="16"/>
        <v>17754</v>
      </c>
      <c r="G462" s="3170"/>
      <c r="H462" s="3167">
        <v>10</v>
      </c>
      <c r="I462" s="3168">
        <v>177540</v>
      </c>
      <c r="J462" s="3169">
        <f t="shared" si="17"/>
        <v>17754</v>
      </c>
      <c r="K462" s="3171"/>
    </row>
    <row r="463" spans="1:11" ht="22.5">
      <c r="A463" s="2098" t="s">
        <v>11529</v>
      </c>
      <c r="B463" s="2099" t="s">
        <v>11473</v>
      </c>
      <c r="C463" s="2114" t="s">
        <v>11530</v>
      </c>
      <c r="D463" s="3167">
        <v>6</v>
      </c>
      <c r="E463" s="3168">
        <v>106524</v>
      </c>
      <c r="F463" s="3169">
        <f t="shared" si="16"/>
        <v>17754</v>
      </c>
      <c r="G463" s="3170"/>
      <c r="H463" s="3167">
        <v>8</v>
      </c>
      <c r="I463" s="3168">
        <v>142032</v>
      </c>
      <c r="J463" s="3169">
        <f t="shared" si="17"/>
        <v>17754</v>
      </c>
      <c r="K463" s="3171"/>
    </row>
    <row r="464" spans="1:11" ht="22.5">
      <c r="A464" s="2098" t="s">
        <v>11531</v>
      </c>
      <c r="B464" s="2099" t="s">
        <v>11532</v>
      </c>
      <c r="C464" s="2114" t="s">
        <v>11533</v>
      </c>
      <c r="D464" s="2115">
        <v>2</v>
      </c>
      <c r="E464" s="2116">
        <v>1320000</v>
      </c>
      <c r="F464" s="3169">
        <f t="shared" si="16"/>
        <v>660000</v>
      </c>
      <c r="G464" s="3170"/>
      <c r="H464" s="2115">
        <v>2</v>
      </c>
      <c r="I464" s="3168">
        <v>1320000</v>
      </c>
      <c r="J464" s="3169">
        <f t="shared" si="17"/>
        <v>660000</v>
      </c>
      <c r="K464" s="3171"/>
    </row>
    <row r="465" spans="1:11" ht="22.5">
      <c r="A465" s="3188" t="s">
        <v>11534</v>
      </c>
      <c r="B465" s="3189" t="s">
        <v>11481</v>
      </c>
      <c r="C465" s="3186" t="s">
        <v>11535</v>
      </c>
      <c r="D465" s="2115">
        <v>1</v>
      </c>
      <c r="E465" s="2116">
        <v>19305</v>
      </c>
      <c r="F465" s="3169">
        <f t="shared" si="16"/>
        <v>19305</v>
      </c>
      <c r="G465" s="3170"/>
      <c r="H465" s="2115">
        <v>2</v>
      </c>
      <c r="I465" s="3168">
        <v>38610</v>
      </c>
      <c r="J465" s="3169">
        <f t="shared" si="17"/>
        <v>19305</v>
      </c>
      <c r="K465" s="3171"/>
    </row>
    <row r="466" spans="1:11" ht="22.5">
      <c r="A466" s="3188" t="s">
        <v>11536</v>
      </c>
      <c r="B466" s="3189" t="s">
        <v>11537</v>
      </c>
      <c r="C466" s="3186" t="s">
        <v>11538</v>
      </c>
      <c r="D466" s="2115">
        <v>1</v>
      </c>
      <c r="E466" s="2116">
        <v>57200</v>
      </c>
      <c r="F466" s="3169">
        <f t="shared" si="16"/>
        <v>57200</v>
      </c>
      <c r="G466" s="3170"/>
      <c r="H466" s="2115">
        <v>1</v>
      </c>
      <c r="I466" s="3168">
        <v>57200</v>
      </c>
      <c r="J466" s="3169">
        <f t="shared" si="17"/>
        <v>57200</v>
      </c>
      <c r="K466" s="3171"/>
    </row>
    <row r="467" spans="1:11" ht="22.5">
      <c r="A467" s="3188" t="s">
        <v>11539</v>
      </c>
      <c r="B467" s="3189" t="s">
        <v>11478</v>
      </c>
      <c r="C467" s="3186" t="s">
        <v>11540</v>
      </c>
      <c r="D467" s="2115">
        <v>1</v>
      </c>
      <c r="E467" s="2116">
        <v>19470</v>
      </c>
      <c r="F467" s="3169">
        <f t="shared" si="16"/>
        <v>19470</v>
      </c>
      <c r="G467" s="3170"/>
      <c r="H467" s="2115">
        <v>1</v>
      </c>
      <c r="I467" s="3168">
        <v>19470</v>
      </c>
      <c r="J467" s="3169">
        <f t="shared" si="17"/>
        <v>19470</v>
      </c>
      <c r="K467" s="3171"/>
    </row>
    <row r="468" spans="1:11">
      <c r="A468" s="3188" t="s">
        <v>11541</v>
      </c>
      <c r="B468" s="3189" t="s">
        <v>11424</v>
      </c>
      <c r="C468" s="3186" t="s">
        <v>11542</v>
      </c>
      <c r="D468" s="2115">
        <v>2</v>
      </c>
      <c r="E468" s="2116">
        <v>29304</v>
      </c>
      <c r="F468" s="3169">
        <f t="shared" si="16"/>
        <v>14652</v>
      </c>
      <c r="G468" s="3170"/>
      <c r="H468" s="2115">
        <v>2</v>
      </c>
      <c r="I468" s="3168">
        <v>29304</v>
      </c>
      <c r="J468" s="3169">
        <f t="shared" si="17"/>
        <v>14652</v>
      </c>
      <c r="K468" s="3171"/>
    </row>
    <row r="469" spans="1:11" ht="22.5">
      <c r="A469" s="3188" t="s">
        <v>11543</v>
      </c>
      <c r="B469" s="3189" t="s">
        <v>11473</v>
      </c>
      <c r="C469" s="3186" t="s">
        <v>11544</v>
      </c>
      <c r="D469" s="2115">
        <v>3</v>
      </c>
      <c r="E469" s="2116">
        <v>53262</v>
      </c>
      <c r="F469" s="3169">
        <f t="shared" si="16"/>
        <v>17754</v>
      </c>
      <c r="G469" s="3170"/>
      <c r="H469" s="2115">
        <v>3</v>
      </c>
      <c r="I469" s="3168">
        <v>53262</v>
      </c>
      <c r="J469" s="3169">
        <f t="shared" si="17"/>
        <v>17754</v>
      </c>
      <c r="K469" s="3171"/>
    </row>
    <row r="470" spans="1:11" ht="23.25" thickBot="1">
      <c r="A470" s="3188" t="s">
        <v>11545</v>
      </c>
      <c r="B470" s="3189" t="s">
        <v>11421</v>
      </c>
      <c r="C470" s="3186" t="s">
        <v>11546</v>
      </c>
      <c r="D470" s="2115">
        <v>1</v>
      </c>
      <c r="E470" s="2116">
        <v>15180</v>
      </c>
      <c r="F470" s="3169">
        <f t="shared" si="16"/>
        <v>15180</v>
      </c>
      <c r="G470" s="3177"/>
      <c r="H470" s="2115">
        <v>1</v>
      </c>
      <c r="I470" s="3168">
        <v>15180</v>
      </c>
      <c r="J470" s="3169">
        <f t="shared" si="17"/>
        <v>15180</v>
      </c>
      <c r="K470" s="3178"/>
    </row>
    <row r="471" spans="1:11" s="3166" customFormat="1" ht="13.5" thickTop="1" thickBot="1">
      <c r="A471" s="2963" t="s">
        <v>11547</v>
      </c>
      <c r="B471" s="2117"/>
      <c r="C471" s="2118"/>
      <c r="D471" s="2105">
        <v>238.79999999999984</v>
      </c>
      <c r="E471" s="2106">
        <f>SUM(E412:E470)</f>
        <v>11723776.321428573</v>
      </c>
      <c r="F471" s="2121"/>
      <c r="G471" s="2122">
        <v>231</v>
      </c>
      <c r="H471" s="2105">
        <f>SUM(H412:H470)</f>
        <v>289</v>
      </c>
      <c r="I471" s="2106">
        <f>SUM(I412:I470)</f>
        <v>15273379.553571429</v>
      </c>
      <c r="J471" s="2121"/>
      <c r="K471" s="2123">
        <v>280</v>
      </c>
    </row>
    <row r="472" spans="1:11" ht="24" customHeight="1" thickTop="1">
      <c r="A472" s="3726" t="s">
        <v>11548</v>
      </c>
      <c r="B472" s="3727"/>
      <c r="C472" s="3727"/>
      <c r="D472" s="3727"/>
      <c r="E472" s="3727"/>
      <c r="F472" s="3727"/>
      <c r="G472" s="3727"/>
      <c r="H472" s="3727"/>
      <c r="I472" s="3727"/>
      <c r="J472" s="3727"/>
      <c r="K472" s="3728"/>
    </row>
    <row r="473" spans="1:11">
      <c r="A473" s="3729" t="s">
        <v>11549</v>
      </c>
      <c r="B473" s="3730"/>
      <c r="C473" s="3730"/>
      <c r="D473" s="3730"/>
      <c r="E473" s="3730"/>
      <c r="F473" s="3730"/>
      <c r="G473" s="3730"/>
      <c r="H473" s="3730"/>
      <c r="I473" s="3730"/>
      <c r="J473" s="3730"/>
      <c r="K473" s="3731"/>
    </row>
    <row r="474" spans="1:11" ht="23.25">
      <c r="A474" s="3143" t="s">
        <v>11550</v>
      </c>
      <c r="B474" s="3143" t="s">
        <v>11551</v>
      </c>
      <c r="C474" s="3144" t="s">
        <v>11552</v>
      </c>
      <c r="D474" s="3145">
        <v>4</v>
      </c>
      <c r="E474" s="3146">
        <v>14507</v>
      </c>
      <c r="F474" s="3179">
        <f>E474/D474</f>
        <v>3626.75</v>
      </c>
      <c r="G474" s="3180"/>
      <c r="H474" s="3190">
        <v>11</v>
      </c>
      <c r="I474" s="3146">
        <v>39894.25</v>
      </c>
      <c r="J474" s="3169">
        <f t="shared" ref="J474:J490" si="18">I474/H474</f>
        <v>3626.75</v>
      </c>
      <c r="K474" s="3181"/>
    </row>
    <row r="475" spans="1:11" ht="23.25">
      <c r="A475" s="3143" t="s">
        <v>11553</v>
      </c>
      <c r="B475" s="3143" t="s">
        <v>11554</v>
      </c>
      <c r="C475" s="3144" t="s">
        <v>11555</v>
      </c>
      <c r="D475" s="3145">
        <v>9</v>
      </c>
      <c r="E475" s="3146">
        <v>13911</v>
      </c>
      <c r="F475" s="3179">
        <f t="shared" ref="F475:F490" si="19">E475/D475</f>
        <v>1545.6666666666667</v>
      </c>
      <c r="G475" s="3170"/>
      <c r="H475" s="3190">
        <v>20</v>
      </c>
      <c r="I475" s="3146">
        <v>30913.333333333336</v>
      </c>
      <c r="J475" s="3169">
        <f t="shared" si="18"/>
        <v>1545.6666666666667</v>
      </c>
      <c r="K475" s="3171"/>
    </row>
    <row r="476" spans="1:11" ht="23.25">
      <c r="A476" s="3143" t="s">
        <v>11559</v>
      </c>
      <c r="B476" s="3143" t="s">
        <v>11560</v>
      </c>
      <c r="C476" s="3144" t="s">
        <v>11561</v>
      </c>
      <c r="D476" s="3145">
        <v>84</v>
      </c>
      <c r="E476" s="3146">
        <v>125572</v>
      </c>
      <c r="F476" s="3179">
        <f t="shared" si="19"/>
        <v>1494.9047619047619</v>
      </c>
      <c r="G476" s="3170"/>
      <c r="H476" s="3190">
        <v>120</v>
      </c>
      <c r="I476" s="3146">
        <v>179388.57142857142</v>
      </c>
      <c r="J476" s="3169">
        <f t="shared" si="18"/>
        <v>1494.9047619047619</v>
      </c>
      <c r="K476" s="3171"/>
    </row>
    <row r="477" spans="1:11" ht="23.25">
      <c r="A477" s="3143" t="s">
        <v>11562</v>
      </c>
      <c r="B477" s="3143" t="s">
        <v>11563</v>
      </c>
      <c r="C477" s="3144" t="s">
        <v>11564</v>
      </c>
      <c r="D477" s="3145">
        <v>4</v>
      </c>
      <c r="E477" s="3146">
        <v>6160</v>
      </c>
      <c r="F477" s="3179">
        <f t="shared" si="19"/>
        <v>1540</v>
      </c>
      <c r="G477" s="3170"/>
      <c r="H477" s="3190">
        <v>16</v>
      </c>
      <c r="I477" s="3146">
        <v>24640</v>
      </c>
      <c r="J477" s="3169">
        <f t="shared" si="18"/>
        <v>1540</v>
      </c>
      <c r="K477" s="3171"/>
    </row>
    <row r="478" spans="1:11" ht="23.25">
      <c r="A478" s="3143" t="s">
        <v>11565</v>
      </c>
      <c r="B478" s="3143" t="s">
        <v>11566</v>
      </c>
      <c r="C478" s="3144" t="s">
        <v>11567</v>
      </c>
      <c r="D478" s="3145">
        <v>6</v>
      </c>
      <c r="E478" s="3146">
        <v>5266.5</v>
      </c>
      <c r="F478" s="3179">
        <f t="shared" si="19"/>
        <v>877.75</v>
      </c>
      <c r="G478" s="3170"/>
      <c r="H478" s="3190">
        <v>20</v>
      </c>
      <c r="I478" s="3146">
        <v>17555</v>
      </c>
      <c r="J478" s="3169">
        <f t="shared" si="18"/>
        <v>877.75</v>
      </c>
      <c r="K478" s="3171"/>
    </row>
    <row r="479" spans="1:11" ht="23.25">
      <c r="A479" s="3143" t="s">
        <v>11556</v>
      </c>
      <c r="B479" s="3143" t="s">
        <v>11557</v>
      </c>
      <c r="C479" s="3144" t="s">
        <v>11558</v>
      </c>
      <c r="D479" s="3145">
        <v>5</v>
      </c>
      <c r="E479" s="3146">
        <v>15227</v>
      </c>
      <c r="F479" s="3179">
        <f t="shared" si="19"/>
        <v>3045.4</v>
      </c>
      <c r="G479" s="3170"/>
      <c r="H479" s="3190">
        <v>10</v>
      </c>
      <c r="I479" s="3146">
        <v>30454</v>
      </c>
      <c r="J479" s="3169">
        <f t="shared" si="18"/>
        <v>3045.4</v>
      </c>
      <c r="K479" s="3171"/>
    </row>
    <row r="480" spans="1:11" ht="23.25">
      <c r="A480" s="3143" t="s">
        <v>11568</v>
      </c>
      <c r="B480" s="3143" t="s">
        <v>11569</v>
      </c>
      <c r="C480" s="3144" t="s">
        <v>11570</v>
      </c>
      <c r="D480" s="3145">
        <v>101</v>
      </c>
      <c r="E480" s="3146">
        <v>461021</v>
      </c>
      <c r="F480" s="3179">
        <f t="shared" si="19"/>
        <v>4564.5643564356433</v>
      </c>
      <c r="G480" s="3170"/>
      <c r="H480" s="3190">
        <v>130</v>
      </c>
      <c r="I480" s="3146">
        <v>593393.36633663368</v>
      </c>
      <c r="J480" s="3169">
        <f t="shared" si="18"/>
        <v>4564.5643564356433</v>
      </c>
      <c r="K480" s="3171"/>
    </row>
    <row r="481" spans="1:12" ht="23.25">
      <c r="A481" s="3143" t="s">
        <v>12265</v>
      </c>
      <c r="B481" s="3143" t="s">
        <v>12266</v>
      </c>
      <c r="C481" s="3144" t="s">
        <v>12267</v>
      </c>
      <c r="D481" s="3145">
        <v>2</v>
      </c>
      <c r="E481" s="3146">
        <v>1980</v>
      </c>
      <c r="F481" s="3179">
        <f t="shared" si="19"/>
        <v>990</v>
      </c>
      <c r="G481" s="3170"/>
      <c r="H481" s="3190">
        <v>10</v>
      </c>
      <c r="I481" s="3146">
        <v>9900</v>
      </c>
      <c r="J481" s="3169">
        <f t="shared" si="18"/>
        <v>990</v>
      </c>
      <c r="K481" s="3171"/>
    </row>
    <row r="482" spans="1:12" ht="23.25">
      <c r="A482" s="3143" t="s">
        <v>11571</v>
      </c>
      <c r="B482" s="3143" t="s">
        <v>11572</v>
      </c>
      <c r="C482" s="3144" t="s">
        <v>11573</v>
      </c>
      <c r="D482" s="3145">
        <v>181</v>
      </c>
      <c r="E482" s="3146">
        <v>879270.47953216382</v>
      </c>
      <c r="F482" s="3179">
        <f t="shared" si="19"/>
        <v>4857.8479532163747</v>
      </c>
      <c r="G482" s="3170"/>
      <c r="H482" s="3190">
        <v>215</v>
      </c>
      <c r="I482" s="3146">
        <v>1044437.3099415206</v>
      </c>
      <c r="J482" s="3169">
        <f t="shared" si="18"/>
        <v>4857.8479532163747</v>
      </c>
      <c r="K482" s="3171"/>
    </row>
    <row r="483" spans="1:12" ht="34.5">
      <c r="A483" s="3191" t="s">
        <v>11574</v>
      </c>
      <c r="B483" s="3191" t="s">
        <v>11575</v>
      </c>
      <c r="C483" s="3192" t="s">
        <v>11576</v>
      </c>
      <c r="D483" s="3145">
        <v>335</v>
      </c>
      <c r="E483" s="3146">
        <v>1755533.9999999998</v>
      </c>
      <c r="F483" s="3179">
        <f t="shared" si="19"/>
        <v>5240.3999999999996</v>
      </c>
      <c r="G483" s="3170"/>
      <c r="H483" s="3190">
        <v>372</v>
      </c>
      <c r="I483" s="3146">
        <v>1949428.7999999998</v>
      </c>
      <c r="J483" s="3169">
        <f t="shared" si="18"/>
        <v>5240.3999999999996</v>
      </c>
      <c r="K483" s="3171"/>
    </row>
    <row r="484" spans="1:12" ht="23.25">
      <c r="A484" s="3191" t="s">
        <v>11580</v>
      </c>
      <c r="B484" s="3191" t="s">
        <v>11581</v>
      </c>
      <c r="C484" s="3192" t="s">
        <v>11582</v>
      </c>
      <c r="D484" s="3145">
        <v>27</v>
      </c>
      <c r="E484" s="3146">
        <v>130650.15789473684</v>
      </c>
      <c r="F484" s="3179">
        <f t="shared" si="19"/>
        <v>4838.894736842105</v>
      </c>
      <c r="G484" s="3170"/>
      <c r="H484" s="3190">
        <v>50</v>
      </c>
      <c r="I484" s="3146">
        <v>241944.73684210525</v>
      </c>
      <c r="J484" s="3169">
        <f t="shared" si="18"/>
        <v>4838.894736842105</v>
      </c>
      <c r="K484" s="3171"/>
    </row>
    <row r="485" spans="1:12" ht="23.25">
      <c r="A485" s="3191" t="s">
        <v>11577</v>
      </c>
      <c r="B485" s="3191" t="s">
        <v>11578</v>
      </c>
      <c r="C485" s="3192" t="s">
        <v>11579</v>
      </c>
      <c r="D485" s="3145">
        <v>204</v>
      </c>
      <c r="E485" s="3146">
        <v>986884.64150943398</v>
      </c>
      <c r="F485" s="3179">
        <f t="shared" si="19"/>
        <v>4837.6698113207549</v>
      </c>
      <c r="G485" s="3170"/>
      <c r="H485" s="3190">
        <v>240</v>
      </c>
      <c r="I485" s="3146">
        <v>1161040.7547169812</v>
      </c>
      <c r="J485" s="3169">
        <f t="shared" si="18"/>
        <v>4837.6698113207549</v>
      </c>
      <c r="K485" s="3171"/>
    </row>
    <row r="486" spans="1:12" ht="22.5">
      <c r="A486" s="3155" t="s">
        <v>11674</v>
      </c>
      <c r="B486" s="3156" t="s">
        <v>11581</v>
      </c>
      <c r="C486" s="3061" t="s">
        <v>11675</v>
      </c>
      <c r="D486" s="3145">
        <v>20</v>
      </c>
      <c r="E486" s="3146">
        <v>96778</v>
      </c>
      <c r="F486" s="3179">
        <f t="shared" si="19"/>
        <v>4838.8999999999996</v>
      </c>
      <c r="G486" s="2111"/>
      <c r="H486" s="3190">
        <v>40</v>
      </c>
      <c r="I486" s="3146">
        <v>193556</v>
      </c>
      <c r="J486" s="3169">
        <f t="shared" si="18"/>
        <v>4838.8999999999996</v>
      </c>
      <c r="K486" s="2112"/>
    </row>
    <row r="487" spans="1:12" ht="22.5">
      <c r="A487" s="3155" t="s">
        <v>11680</v>
      </c>
      <c r="B487" s="3156" t="s">
        <v>11584</v>
      </c>
      <c r="C487" s="3061" t="s">
        <v>11681</v>
      </c>
      <c r="D487" s="3145">
        <v>100</v>
      </c>
      <c r="E487" s="3146">
        <v>571780</v>
      </c>
      <c r="F487" s="3179">
        <f t="shared" si="19"/>
        <v>5717.8</v>
      </c>
      <c r="G487" s="2111"/>
      <c r="H487" s="3190">
        <v>140</v>
      </c>
      <c r="I487" s="3146">
        <v>800492</v>
      </c>
      <c r="J487" s="3169">
        <f t="shared" si="18"/>
        <v>5717.8</v>
      </c>
      <c r="K487" s="2112"/>
    </row>
    <row r="488" spans="1:12" ht="22.5">
      <c r="A488" s="3155" t="s">
        <v>11651</v>
      </c>
      <c r="B488" s="3156" t="s">
        <v>11578</v>
      </c>
      <c r="C488" s="3061" t="s">
        <v>11652</v>
      </c>
      <c r="D488" s="3145">
        <v>39</v>
      </c>
      <c r="E488" s="3146">
        <v>178018</v>
      </c>
      <c r="F488" s="3179">
        <f t="shared" si="19"/>
        <v>4564.5641025641025</v>
      </c>
      <c r="G488" s="2111"/>
      <c r="H488" s="3190">
        <v>65</v>
      </c>
      <c r="I488" s="3146">
        <v>296696.66666666669</v>
      </c>
      <c r="J488" s="3169">
        <f t="shared" si="18"/>
        <v>4564.5641025641025</v>
      </c>
      <c r="K488" s="2112"/>
    </row>
    <row r="489" spans="1:12" ht="23.25">
      <c r="A489" s="3191" t="s">
        <v>11583</v>
      </c>
      <c r="B489" s="3191" t="s">
        <v>11584</v>
      </c>
      <c r="C489" s="3192" t="s">
        <v>11585</v>
      </c>
      <c r="D489" s="3145">
        <v>286</v>
      </c>
      <c r="E489" s="3146">
        <v>1635290.8</v>
      </c>
      <c r="F489" s="3179">
        <f t="shared" si="19"/>
        <v>5717.8</v>
      </c>
      <c r="G489" s="3170"/>
      <c r="H489" s="3190">
        <v>330</v>
      </c>
      <c r="I489" s="3146">
        <v>1886874</v>
      </c>
      <c r="J489" s="3169">
        <f t="shared" si="18"/>
        <v>5717.8</v>
      </c>
      <c r="K489" s="3171"/>
    </row>
    <row r="490" spans="1:12" ht="24" thickBot="1">
      <c r="A490" s="3191" t="s">
        <v>11586</v>
      </c>
      <c r="B490" s="3191" t="s">
        <v>11587</v>
      </c>
      <c r="C490" s="3192" t="s">
        <v>11588</v>
      </c>
      <c r="D490" s="3145">
        <v>45</v>
      </c>
      <c r="E490" s="3146">
        <v>64300.500000000007</v>
      </c>
      <c r="F490" s="3179">
        <f t="shared" si="19"/>
        <v>1428.9</v>
      </c>
      <c r="G490" s="3170"/>
      <c r="H490" s="3190">
        <v>59</v>
      </c>
      <c r="I490" s="3146">
        <v>84305.1</v>
      </c>
      <c r="J490" s="3169">
        <f t="shared" si="18"/>
        <v>1428.9</v>
      </c>
      <c r="K490" s="3178"/>
    </row>
    <row r="491" spans="1:12" s="3166" customFormat="1" ht="13.5" thickTop="1" thickBot="1">
      <c r="A491" s="3715" t="s">
        <v>11589</v>
      </c>
      <c r="B491" s="3716"/>
      <c r="C491" s="3717"/>
      <c r="D491" s="2136">
        <f>SUM(D474:D490)</f>
        <v>1452</v>
      </c>
      <c r="E491" s="2129">
        <f>SUM(E474:E490)</f>
        <v>6942151.0789363338</v>
      </c>
      <c r="F491" s="2130"/>
      <c r="G491" s="2108">
        <v>1452</v>
      </c>
      <c r="H491" s="2131">
        <f>SUM(H474:H490)</f>
        <v>1848</v>
      </c>
      <c r="I491" s="2129">
        <f>SUM(I474:I490)</f>
        <v>8584913.8892658111</v>
      </c>
      <c r="J491" s="2107"/>
      <c r="K491" s="2108">
        <v>1848</v>
      </c>
      <c r="L491" s="3193"/>
    </row>
    <row r="492" spans="1:12" ht="15.75" thickTop="1">
      <c r="A492" s="2132" t="s">
        <v>11590</v>
      </c>
      <c r="B492" s="2133"/>
      <c r="C492" s="2133"/>
      <c r="D492" s="2133"/>
      <c r="E492" s="2133"/>
      <c r="F492" s="2133"/>
      <c r="G492" s="2134"/>
      <c r="H492" s="2133"/>
      <c r="I492" s="2133"/>
      <c r="J492" s="2133"/>
      <c r="K492" s="2135"/>
    </row>
    <row r="493" spans="1:12">
      <c r="A493" s="3143" t="s">
        <v>11591</v>
      </c>
      <c r="B493" s="3143" t="s">
        <v>11592</v>
      </c>
      <c r="C493" s="3144" t="s">
        <v>11593</v>
      </c>
      <c r="D493" s="3145">
        <v>6</v>
      </c>
      <c r="E493" s="3146">
        <v>14262600</v>
      </c>
      <c r="F493" s="3179">
        <f>E493/D493</f>
        <v>2377100</v>
      </c>
      <c r="G493" s="3180"/>
      <c r="H493" s="3190">
        <v>6</v>
      </c>
      <c r="I493" s="3146">
        <v>14262600</v>
      </c>
      <c r="J493" s="3169">
        <f t="shared" ref="J493:J494" si="20">I493/H493</f>
        <v>2377100</v>
      </c>
      <c r="K493" s="3181"/>
    </row>
    <row r="494" spans="1:12" ht="23.25" thickBot="1">
      <c r="A494" s="3194" t="s">
        <v>11594</v>
      </c>
      <c r="B494" s="3195" t="s">
        <v>11592</v>
      </c>
      <c r="C494" s="3196" t="s">
        <v>11595</v>
      </c>
      <c r="D494" s="3145">
        <v>10</v>
      </c>
      <c r="E494" s="3146">
        <v>23771000</v>
      </c>
      <c r="F494" s="3179">
        <f>E494/D494</f>
        <v>2377100</v>
      </c>
      <c r="G494" s="3170"/>
      <c r="H494" s="3190">
        <v>12</v>
      </c>
      <c r="I494" s="3146">
        <v>28525200</v>
      </c>
      <c r="J494" s="3169">
        <f t="shared" si="20"/>
        <v>2377100</v>
      </c>
      <c r="K494" s="3178"/>
    </row>
    <row r="495" spans="1:12" s="3166" customFormat="1" ht="13.5" thickTop="1" thickBot="1">
      <c r="A495" s="2963" t="s">
        <v>11596</v>
      </c>
      <c r="B495" s="2117"/>
      <c r="C495" s="2118"/>
      <c r="D495" s="2128">
        <f>SUM(D493:D494)</f>
        <v>16</v>
      </c>
      <c r="E495" s="2136">
        <f>SUM(E493:E494)</f>
        <v>38033600</v>
      </c>
      <c r="F495" s="2137"/>
      <c r="G495" s="2108">
        <v>16</v>
      </c>
      <c r="H495" s="2131">
        <f>SUM(H493:H494)</f>
        <v>18</v>
      </c>
      <c r="I495" s="2136">
        <f>SUM(I493:I494)</f>
        <v>42787800</v>
      </c>
      <c r="J495" s="2136"/>
      <c r="K495" s="2123">
        <v>18</v>
      </c>
    </row>
    <row r="496" spans="1:12" ht="15.75" thickTop="1">
      <c r="A496" s="3718" t="s">
        <v>11597</v>
      </c>
      <c r="B496" s="3719"/>
      <c r="C496" s="3719"/>
      <c r="D496" s="3719"/>
      <c r="E496" s="3719"/>
      <c r="F496" s="3719"/>
      <c r="G496" s="3719"/>
      <c r="H496" s="3719"/>
      <c r="I496" s="3719"/>
      <c r="J496" s="3719"/>
      <c r="K496" s="3719"/>
    </row>
    <row r="497" spans="1:11" ht="23.25">
      <c r="A497" s="3143" t="s">
        <v>11598</v>
      </c>
      <c r="B497" s="3143" t="s">
        <v>11599</v>
      </c>
      <c r="C497" s="3144" t="s">
        <v>11600</v>
      </c>
      <c r="D497" s="3145">
        <v>8.3999999999999986</v>
      </c>
      <c r="E497" s="3146">
        <v>12473.999999999998</v>
      </c>
      <c r="F497" s="3179">
        <f t="shared" ref="F497:F560" si="21">E497/D497</f>
        <v>1485</v>
      </c>
      <c r="G497" s="3180"/>
      <c r="H497" s="3190">
        <v>9</v>
      </c>
      <c r="I497" s="3146">
        <v>13365</v>
      </c>
      <c r="J497" s="3169">
        <f t="shared" ref="J497:J560" si="22">I497/H497</f>
        <v>1485</v>
      </c>
      <c r="K497" s="3181"/>
    </row>
    <row r="498" spans="1:11" ht="22.5">
      <c r="A498" s="3155" t="s">
        <v>11601</v>
      </c>
      <c r="B498" s="3156" t="s">
        <v>11602</v>
      </c>
      <c r="C498" s="3061" t="s">
        <v>11603</v>
      </c>
      <c r="D498" s="3145">
        <v>354</v>
      </c>
      <c r="E498" s="3146">
        <v>570792</v>
      </c>
      <c r="F498" s="2119">
        <f t="shared" si="21"/>
        <v>1612.406779661017</v>
      </c>
      <c r="G498" s="2111"/>
      <c r="H498" s="3190">
        <v>365</v>
      </c>
      <c r="I498" s="3146">
        <v>588528.47457627126</v>
      </c>
      <c r="J498" s="3169">
        <f t="shared" si="22"/>
        <v>1612.406779661017</v>
      </c>
      <c r="K498" s="2112"/>
    </row>
    <row r="499" spans="1:11">
      <c r="A499" s="3143" t="s">
        <v>11604</v>
      </c>
      <c r="B499" s="3143" t="s">
        <v>11605</v>
      </c>
      <c r="C499" s="3144" t="s">
        <v>11606</v>
      </c>
      <c r="D499" s="3145">
        <v>4.0079999999999991</v>
      </c>
      <c r="E499" s="3146">
        <v>35270.399999999994</v>
      </c>
      <c r="F499" s="3179">
        <f t="shared" si="21"/>
        <v>8800</v>
      </c>
      <c r="G499" s="3170"/>
      <c r="H499" s="3190">
        <v>6</v>
      </c>
      <c r="I499" s="3146">
        <v>52800</v>
      </c>
      <c r="J499" s="3169">
        <f t="shared" si="22"/>
        <v>8800</v>
      </c>
      <c r="K499" s="3171"/>
    </row>
    <row r="500" spans="1:11" ht="23.25">
      <c r="A500" s="3143" t="s">
        <v>11607</v>
      </c>
      <c r="B500" s="3143" t="s">
        <v>11608</v>
      </c>
      <c r="C500" s="3144" t="s">
        <v>11609</v>
      </c>
      <c r="D500" s="3145">
        <v>1.2000000000000002</v>
      </c>
      <c r="E500" s="3146">
        <v>25080.000000000004</v>
      </c>
      <c r="F500" s="3179">
        <f t="shared" si="21"/>
        <v>20900</v>
      </c>
      <c r="G500" s="3170"/>
      <c r="H500" s="3190">
        <v>3</v>
      </c>
      <c r="I500" s="3146">
        <v>62700</v>
      </c>
      <c r="J500" s="3169">
        <f t="shared" si="22"/>
        <v>20900</v>
      </c>
      <c r="K500" s="3171"/>
    </row>
    <row r="501" spans="1:11">
      <c r="A501" s="3143" t="s">
        <v>11610</v>
      </c>
      <c r="B501" s="3143" t="s">
        <v>11611</v>
      </c>
      <c r="C501" s="3144" t="s">
        <v>11612</v>
      </c>
      <c r="D501" s="3145">
        <v>3.5999999999999996</v>
      </c>
      <c r="E501" s="3146">
        <v>213839.99999999997</v>
      </c>
      <c r="F501" s="3179">
        <f t="shared" si="21"/>
        <v>59400</v>
      </c>
      <c r="G501" s="3170"/>
      <c r="H501" s="3190">
        <v>0</v>
      </c>
      <c r="I501" s="3146">
        <v>0</v>
      </c>
      <c r="J501" s="3227" t="e">
        <f t="shared" si="22"/>
        <v>#DIV/0!</v>
      </c>
      <c r="K501" s="3171"/>
    </row>
    <row r="502" spans="1:11" ht="22.5">
      <c r="A502" s="3150" t="s">
        <v>11613</v>
      </c>
      <c r="B502" s="3151" t="s">
        <v>11614</v>
      </c>
      <c r="C502" s="3152" t="s">
        <v>11615</v>
      </c>
      <c r="D502" s="3145">
        <v>8.3999999999999986</v>
      </c>
      <c r="E502" s="3146">
        <v>326717.99999999994</v>
      </c>
      <c r="F502" s="3179">
        <f t="shared" si="21"/>
        <v>38895</v>
      </c>
      <c r="G502" s="3170"/>
      <c r="H502" s="3190">
        <v>10</v>
      </c>
      <c r="I502" s="3146">
        <v>388950</v>
      </c>
      <c r="J502" s="3169">
        <f t="shared" si="22"/>
        <v>38895</v>
      </c>
      <c r="K502" s="3171"/>
    </row>
    <row r="503" spans="1:11" ht="34.5">
      <c r="A503" s="3143" t="s">
        <v>11616</v>
      </c>
      <c r="B503" s="3143" t="s">
        <v>11617</v>
      </c>
      <c r="C503" s="3144" t="s">
        <v>11618</v>
      </c>
      <c r="D503" s="3145">
        <v>7.1999999999999993</v>
      </c>
      <c r="E503" s="3146">
        <v>176608.8</v>
      </c>
      <c r="F503" s="3179">
        <f t="shared" si="21"/>
        <v>24529</v>
      </c>
      <c r="G503" s="3170"/>
      <c r="H503" s="3190">
        <v>12</v>
      </c>
      <c r="I503" s="3146">
        <v>294348</v>
      </c>
      <c r="J503" s="3169">
        <f t="shared" si="22"/>
        <v>24529</v>
      </c>
      <c r="K503" s="3171"/>
    </row>
    <row r="504" spans="1:11" ht="22.5">
      <c r="A504" s="3155" t="s">
        <v>11619</v>
      </c>
      <c r="B504" s="3156" t="s">
        <v>11617</v>
      </c>
      <c r="C504" s="3061" t="s">
        <v>11620</v>
      </c>
      <c r="D504" s="3145">
        <v>2.4000000000000004</v>
      </c>
      <c r="E504" s="3146">
        <v>63691.200000000012</v>
      </c>
      <c r="F504" s="2119">
        <f t="shared" si="21"/>
        <v>26538</v>
      </c>
      <c r="G504" s="2111"/>
      <c r="H504" s="3190">
        <v>5</v>
      </c>
      <c r="I504" s="3146">
        <v>132690</v>
      </c>
      <c r="J504" s="3169">
        <f t="shared" si="22"/>
        <v>26538</v>
      </c>
      <c r="K504" s="2112"/>
    </row>
    <row r="505" spans="1:11" ht="23.25">
      <c r="A505" s="3143" t="s">
        <v>11621</v>
      </c>
      <c r="B505" s="3143" t="s">
        <v>11617</v>
      </c>
      <c r="C505" s="3144" t="s">
        <v>11622</v>
      </c>
      <c r="D505" s="3145">
        <v>6</v>
      </c>
      <c r="E505" s="3146">
        <v>34953.600000000006</v>
      </c>
      <c r="F505" s="3179">
        <f t="shared" si="21"/>
        <v>5825.6000000000013</v>
      </c>
      <c r="G505" s="3170"/>
      <c r="H505" s="3190">
        <v>7</v>
      </c>
      <c r="I505" s="3146">
        <v>40779.200000000004</v>
      </c>
      <c r="J505" s="3169">
        <f t="shared" si="22"/>
        <v>5825.6</v>
      </c>
      <c r="K505" s="3171"/>
    </row>
    <row r="506" spans="1:11" ht="23.25">
      <c r="A506" s="3143" t="s">
        <v>11623</v>
      </c>
      <c r="B506" s="3143" t="s">
        <v>11617</v>
      </c>
      <c r="C506" s="3144" t="s">
        <v>11624</v>
      </c>
      <c r="D506" s="3145">
        <v>12</v>
      </c>
      <c r="E506" s="3146">
        <v>33436.800000000003</v>
      </c>
      <c r="F506" s="3179">
        <f t="shared" si="21"/>
        <v>2786.4</v>
      </c>
      <c r="G506" s="3170"/>
      <c r="H506" s="3190">
        <v>28</v>
      </c>
      <c r="I506" s="3146">
        <v>78019.199999999997</v>
      </c>
      <c r="J506" s="3169">
        <f t="shared" si="22"/>
        <v>2786.4</v>
      </c>
      <c r="K506" s="3171"/>
    </row>
    <row r="507" spans="1:11">
      <c r="A507" s="3157" t="s">
        <v>11625</v>
      </c>
      <c r="B507" s="3157" t="s">
        <v>11626</v>
      </c>
      <c r="C507" s="3158" t="s">
        <v>11627</v>
      </c>
      <c r="D507" s="3145">
        <v>2.4000000000000004</v>
      </c>
      <c r="E507" s="3146">
        <v>60094.80000000001</v>
      </c>
      <c r="F507" s="3179">
        <f t="shared" si="21"/>
        <v>25039.5</v>
      </c>
      <c r="G507" s="3170"/>
      <c r="H507" s="3190">
        <v>6</v>
      </c>
      <c r="I507" s="3146">
        <v>150237</v>
      </c>
      <c r="J507" s="3169">
        <f t="shared" si="22"/>
        <v>25039.5</v>
      </c>
      <c r="K507" s="3171"/>
    </row>
    <row r="508" spans="1:11">
      <c r="A508" s="3150" t="s">
        <v>11628</v>
      </c>
      <c r="B508" s="3151" t="s">
        <v>11629</v>
      </c>
      <c r="C508" s="3152" t="s">
        <v>11630</v>
      </c>
      <c r="D508" s="3145">
        <v>39.599999999999994</v>
      </c>
      <c r="E508" s="3146">
        <v>10018.799999999999</v>
      </c>
      <c r="F508" s="3179">
        <f t="shared" si="21"/>
        <v>253.00000000000003</v>
      </c>
      <c r="G508" s="3170"/>
      <c r="H508" s="3190">
        <v>45</v>
      </c>
      <c r="I508" s="3146">
        <v>11385</v>
      </c>
      <c r="J508" s="3169">
        <f t="shared" si="22"/>
        <v>253</v>
      </c>
      <c r="K508" s="3171"/>
    </row>
    <row r="509" spans="1:11">
      <c r="A509" s="3155" t="s">
        <v>11631</v>
      </c>
      <c r="B509" s="3156" t="s">
        <v>11632</v>
      </c>
      <c r="C509" s="3061" t="s">
        <v>11633</v>
      </c>
      <c r="D509" s="3145">
        <v>849.59999999999991</v>
      </c>
      <c r="E509" s="3146">
        <v>35827.199999999997</v>
      </c>
      <c r="F509" s="2119">
        <f t="shared" si="21"/>
        <v>42.16949152542373</v>
      </c>
      <c r="G509" s="2111"/>
      <c r="H509" s="3190">
        <v>1100</v>
      </c>
      <c r="I509" s="3146">
        <v>46386.4406779661</v>
      </c>
      <c r="J509" s="3169">
        <f t="shared" si="22"/>
        <v>42.16949152542373</v>
      </c>
      <c r="K509" s="2112"/>
    </row>
    <row r="510" spans="1:11" ht="23.25">
      <c r="A510" s="3143" t="s">
        <v>11634</v>
      </c>
      <c r="B510" s="3143" t="s">
        <v>11617</v>
      </c>
      <c r="C510" s="3144" t="s">
        <v>11635</v>
      </c>
      <c r="D510" s="3145">
        <v>2.4000000000000004</v>
      </c>
      <c r="E510" s="3146">
        <v>13735.200000000003</v>
      </c>
      <c r="F510" s="3179">
        <f t="shared" si="21"/>
        <v>5723</v>
      </c>
      <c r="G510" s="3170"/>
      <c r="H510" s="3190">
        <v>10</v>
      </c>
      <c r="I510" s="3146">
        <v>57230</v>
      </c>
      <c r="J510" s="3169">
        <f t="shared" si="22"/>
        <v>5723</v>
      </c>
      <c r="K510" s="3171"/>
    </row>
    <row r="511" spans="1:11">
      <c r="A511" s="3143" t="s">
        <v>11636</v>
      </c>
      <c r="B511" s="3143" t="s">
        <v>11605</v>
      </c>
      <c r="C511" s="3144" t="s">
        <v>11637</v>
      </c>
      <c r="D511" s="3145">
        <v>52.320000000000007</v>
      </c>
      <c r="E511" s="3146">
        <v>28776.000000000004</v>
      </c>
      <c r="F511" s="3179">
        <f t="shared" si="21"/>
        <v>550</v>
      </c>
      <c r="G511" s="3170"/>
      <c r="H511" s="3190">
        <v>55</v>
      </c>
      <c r="I511" s="3146">
        <v>30250</v>
      </c>
      <c r="J511" s="3169">
        <f t="shared" si="22"/>
        <v>550</v>
      </c>
      <c r="K511" s="3171"/>
    </row>
    <row r="512" spans="1:11">
      <c r="A512" s="3157" t="s">
        <v>11638</v>
      </c>
      <c r="B512" s="3157" t="s">
        <v>11639</v>
      </c>
      <c r="C512" s="3158" t="s">
        <v>11640</v>
      </c>
      <c r="D512" s="3145">
        <v>3.5999999999999996</v>
      </c>
      <c r="E512" s="3146">
        <v>132660</v>
      </c>
      <c r="F512" s="3179">
        <f t="shared" si="21"/>
        <v>36850</v>
      </c>
      <c r="G512" s="3170"/>
      <c r="H512" s="3190">
        <v>8</v>
      </c>
      <c r="I512" s="3146">
        <v>294800</v>
      </c>
      <c r="J512" s="3169">
        <f t="shared" si="22"/>
        <v>36850</v>
      </c>
      <c r="K512" s="3171"/>
    </row>
    <row r="513" spans="1:11" ht="23.25">
      <c r="A513" s="3143" t="s">
        <v>11641</v>
      </c>
      <c r="B513" s="3143" t="s">
        <v>11617</v>
      </c>
      <c r="C513" s="3144" t="s">
        <v>11642</v>
      </c>
      <c r="D513" s="3145">
        <v>6</v>
      </c>
      <c r="E513" s="3146">
        <v>44305.2</v>
      </c>
      <c r="F513" s="3179">
        <f t="shared" si="21"/>
        <v>7384.2</v>
      </c>
      <c r="G513" s="3170"/>
      <c r="H513" s="3190">
        <v>10</v>
      </c>
      <c r="I513" s="3146">
        <v>73842</v>
      </c>
      <c r="J513" s="3169">
        <f t="shared" si="22"/>
        <v>7384.2</v>
      </c>
      <c r="K513" s="3171"/>
    </row>
    <row r="514" spans="1:11" ht="23.25">
      <c r="A514" s="3143" t="s">
        <v>11643</v>
      </c>
      <c r="B514" s="3143" t="s">
        <v>11617</v>
      </c>
      <c r="C514" s="3144" t="s">
        <v>11644</v>
      </c>
      <c r="D514" s="3145">
        <v>28.799999999999997</v>
      </c>
      <c r="E514" s="3146">
        <v>87481.199999999983</v>
      </c>
      <c r="F514" s="3179">
        <f t="shared" si="21"/>
        <v>3037.5416666666665</v>
      </c>
      <c r="G514" s="3170"/>
      <c r="H514" s="3190">
        <v>35</v>
      </c>
      <c r="I514" s="3146">
        <v>106313.95833333333</v>
      </c>
      <c r="J514" s="3169">
        <f t="shared" si="22"/>
        <v>3037.5416666666665</v>
      </c>
      <c r="K514" s="3171"/>
    </row>
    <row r="515" spans="1:11" ht="22.5">
      <c r="A515" s="3155" t="s">
        <v>11645</v>
      </c>
      <c r="B515" s="3156" t="s">
        <v>11617</v>
      </c>
      <c r="C515" s="3061" t="s">
        <v>11646</v>
      </c>
      <c r="D515" s="3145">
        <v>2.4000000000000004</v>
      </c>
      <c r="E515" s="3146">
        <v>23680.800000000003</v>
      </c>
      <c r="F515" s="2119">
        <f t="shared" si="21"/>
        <v>9867</v>
      </c>
      <c r="G515" s="2111"/>
      <c r="H515" s="3190">
        <v>3</v>
      </c>
      <c r="I515" s="3146">
        <v>29601</v>
      </c>
      <c r="J515" s="3169">
        <f t="shared" si="22"/>
        <v>9867</v>
      </c>
      <c r="K515" s="2112"/>
    </row>
    <row r="516" spans="1:11" ht="22.5">
      <c r="A516" s="3155" t="s">
        <v>11647</v>
      </c>
      <c r="B516" s="3156" t="s">
        <v>11617</v>
      </c>
      <c r="C516" s="3061" t="s">
        <v>11648</v>
      </c>
      <c r="D516" s="3145">
        <v>1.2000000000000002</v>
      </c>
      <c r="E516" s="3146">
        <v>26139.600000000002</v>
      </c>
      <c r="F516" s="2119">
        <f t="shared" si="21"/>
        <v>21783</v>
      </c>
      <c r="G516" s="2111"/>
      <c r="H516" s="3190">
        <v>3</v>
      </c>
      <c r="I516" s="3146">
        <v>65349</v>
      </c>
      <c r="J516" s="3169">
        <f t="shared" si="22"/>
        <v>21783</v>
      </c>
      <c r="K516" s="2112"/>
    </row>
    <row r="517" spans="1:11" ht="23.25">
      <c r="A517" s="3157" t="s">
        <v>11649</v>
      </c>
      <c r="B517" s="3157" t="s">
        <v>11617</v>
      </c>
      <c r="C517" s="3158" t="s">
        <v>11650</v>
      </c>
      <c r="D517" s="3145">
        <v>20.399999999999999</v>
      </c>
      <c r="E517" s="3146">
        <v>79039.199999999997</v>
      </c>
      <c r="F517" s="3179">
        <f t="shared" si="21"/>
        <v>3874.4705882352941</v>
      </c>
      <c r="G517" s="3170"/>
      <c r="H517" s="3190">
        <v>21</v>
      </c>
      <c r="I517" s="3146">
        <v>81363.882352941175</v>
      </c>
      <c r="J517" s="3169">
        <f t="shared" si="22"/>
        <v>3874.4705882352941</v>
      </c>
      <c r="K517" s="3171"/>
    </row>
    <row r="518" spans="1:11">
      <c r="A518" s="3155" t="s">
        <v>11653</v>
      </c>
      <c r="B518" s="3156" t="s">
        <v>11654</v>
      </c>
      <c r="C518" s="3061" t="s">
        <v>11655</v>
      </c>
      <c r="D518" s="3145">
        <v>4.8000000000000007</v>
      </c>
      <c r="E518" s="3146">
        <v>161040.00000000003</v>
      </c>
      <c r="F518" s="2119">
        <f t="shared" si="21"/>
        <v>33550</v>
      </c>
      <c r="G518" s="2111"/>
      <c r="H518" s="3190">
        <v>8</v>
      </c>
      <c r="I518" s="3146">
        <v>268400</v>
      </c>
      <c r="J518" s="3169">
        <f t="shared" si="22"/>
        <v>33550</v>
      </c>
      <c r="K518" s="2112"/>
    </row>
    <row r="519" spans="1:11" ht="23.25">
      <c r="A519" s="3143" t="s">
        <v>11656</v>
      </c>
      <c r="B519" s="3143" t="s">
        <v>11617</v>
      </c>
      <c r="C519" s="3144" t="s">
        <v>11657</v>
      </c>
      <c r="D519" s="3145">
        <v>54</v>
      </c>
      <c r="E519" s="3146">
        <v>136052.40000000002</v>
      </c>
      <c r="F519" s="3179">
        <f t="shared" si="21"/>
        <v>2519.4888888888895</v>
      </c>
      <c r="G519" s="3170"/>
      <c r="H519" s="3190">
        <v>55</v>
      </c>
      <c r="I519" s="3146">
        <v>138571.88888888891</v>
      </c>
      <c r="J519" s="3169">
        <f t="shared" si="22"/>
        <v>2519.4888888888891</v>
      </c>
      <c r="K519" s="3171"/>
    </row>
    <row r="520" spans="1:11" ht="23.25">
      <c r="A520" s="3143" t="s">
        <v>11658</v>
      </c>
      <c r="B520" s="3143" t="s">
        <v>11617</v>
      </c>
      <c r="C520" s="3144" t="s">
        <v>11659</v>
      </c>
      <c r="D520" s="3145">
        <v>13.200000000000001</v>
      </c>
      <c r="E520" s="3146">
        <v>36357.600000000006</v>
      </c>
      <c r="F520" s="3179">
        <f t="shared" si="21"/>
        <v>2754.3636363636365</v>
      </c>
      <c r="G520" s="3170"/>
      <c r="H520" s="3190">
        <v>25</v>
      </c>
      <c r="I520" s="3146">
        <v>68859.090909090912</v>
      </c>
      <c r="J520" s="3169">
        <f t="shared" si="22"/>
        <v>2754.3636363636365</v>
      </c>
      <c r="K520" s="3171"/>
    </row>
    <row r="521" spans="1:11" ht="23.25">
      <c r="A521" s="3143" t="s">
        <v>11660</v>
      </c>
      <c r="B521" s="3143" t="s">
        <v>11617</v>
      </c>
      <c r="C521" s="3144" t="s">
        <v>11661</v>
      </c>
      <c r="D521" s="3145">
        <v>34.799999999999997</v>
      </c>
      <c r="E521" s="3146">
        <v>87010.799999999988</v>
      </c>
      <c r="F521" s="3179">
        <f t="shared" si="21"/>
        <v>2500.3103448275861</v>
      </c>
      <c r="G521" s="3170"/>
      <c r="H521" s="3190">
        <v>40</v>
      </c>
      <c r="I521" s="3146">
        <v>100012.41379310345</v>
      </c>
      <c r="J521" s="3169">
        <f t="shared" si="22"/>
        <v>2500.3103448275861</v>
      </c>
      <c r="K521" s="3171"/>
    </row>
    <row r="522" spans="1:11">
      <c r="A522" s="3157" t="s">
        <v>11662</v>
      </c>
      <c r="B522" s="3157" t="s">
        <v>11663</v>
      </c>
      <c r="C522" s="3158" t="s">
        <v>11664</v>
      </c>
      <c r="D522" s="3145">
        <v>8.3999999999999986</v>
      </c>
      <c r="E522" s="3146">
        <v>467675.99999999988</v>
      </c>
      <c r="F522" s="3179">
        <f t="shared" si="21"/>
        <v>55675.714285714283</v>
      </c>
      <c r="G522" s="3170"/>
      <c r="H522" s="3190">
        <v>12</v>
      </c>
      <c r="I522" s="3146">
        <v>668108.57142857136</v>
      </c>
      <c r="J522" s="3169">
        <f t="shared" si="22"/>
        <v>55675.714285714283</v>
      </c>
      <c r="K522" s="3171"/>
    </row>
    <row r="523" spans="1:11">
      <c r="A523" s="3143" t="s">
        <v>11665</v>
      </c>
      <c r="B523" s="3143" t="s">
        <v>11626</v>
      </c>
      <c r="C523" s="3144" t="s">
        <v>11666</v>
      </c>
      <c r="D523" s="3145">
        <v>2.4000000000000004</v>
      </c>
      <c r="E523" s="3146">
        <v>60094.80000000001</v>
      </c>
      <c r="F523" s="3179">
        <f t="shared" si="21"/>
        <v>25039.5</v>
      </c>
      <c r="G523" s="3170"/>
      <c r="H523" s="3190">
        <v>5</v>
      </c>
      <c r="I523" s="3146">
        <v>125197.5</v>
      </c>
      <c r="J523" s="3169">
        <f t="shared" si="22"/>
        <v>25039.5</v>
      </c>
      <c r="K523" s="3171"/>
    </row>
    <row r="524" spans="1:11" ht="22.5">
      <c r="A524" s="3155" t="s">
        <v>11667</v>
      </c>
      <c r="B524" s="3156" t="s">
        <v>11617</v>
      </c>
      <c r="C524" s="3061" t="s">
        <v>11668</v>
      </c>
      <c r="D524" s="3145">
        <v>4.8000000000000007</v>
      </c>
      <c r="E524" s="3146">
        <v>87136.800000000017</v>
      </c>
      <c r="F524" s="2119">
        <f t="shared" si="21"/>
        <v>18153.5</v>
      </c>
      <c r="G524" s="2111"/>
      <c r="H524" s="3190">
        <v>7</v>
      </c>
      <c r="I524" s="3146">
        <v>127074.5</v>
      </c>
      <c r="J524" s="3169">
        <f t="shared" si="22"/>
        <v>18153.5</v>
      </c>
      <c r="K524" s="2112"/>
    </row>
    <row r="525" spans="1:11">
      <c r="A525" s="3150" t="s">
        <v>11669</v>
      </c>
      <c r="B525" s="3151" t="s">
        <v>11617</v>
      </c>
      <c r="C525" s="3152" t="s">
        <v>11670</v>
      </c>
      <c r="D525" s="3145">
        <v>6</v>
      </c>
      <c r="E525" s="3146">
        <v>12276</v>
      </c>
      <c r="F525" s="3179">
        <f t="shared" si="21"/>
        <v>2046</v>
      </c>
      <c r="G525" s="3170"/>
      <c r="H525" s="3190">
        <v>7</v>
      </c>
      <c r="I525" s="3146">
        <v>14322</v>
      </c>
      <c r="J525" s="3169">
        <f t="shared" si="22"/>
        <v>2046</v>
      </c>
      <c r="K525" s="3171"/>
    </row>
    <row r="526" spans="1:11" ht="23.25">
      <c r="A526" s="3143" t="s">
        <v>11671</v>
      </c>
      <c r="B526" s="3143" t="s">
        <v>11672</v>
      </c>
      <c r="C526" s="3144" t="s">
        <v>11673</v>
      </c>
      <c r="D526" s="3145">
        <v>150</v>
      </c>
      <c r="E526" s="3146">
        <v>176400</v>
      </c>
      <c r="F526" s="3179">
        <f t="shared" si="21"/>
        <v>1176</v>
      </c>
      <c r="G526" s="3170"/>
      <c r="H526" s="3190">
        <v>0</v>
      </c>
      <c r="I526" s="3146">
        <v>0</v>
      </c>
      <c r="J526" s="3227" t="e">
        <f t="shared" si="22"/>
        <v>#DIV/0!</v>
      </c>
      <c r="K526" s="3171"/>
    </row>
    <row r="527" spans="1:11" ht="22.5">
      <c r="A527" s="3155" t="s">
        <v>11676</v>
      </c>
      <c r="B527" s="3156" t="s">
        <v>11617</v>
      </c>
      <c r="C527" s="3061" t="s">
        <v>11677</v>
      </c>
      <c r="D527" s="3145">
        <v>3.5999999999999996</v>
      </c>
      <c r="E527" s="3146">
        <v>43623.599999999991</v>
      </c>
      <c r="F527" s="2119">
        <f t="shared" si="21"/>
        <v>12117.666666666666</v>
      </c>
      <c r="G527" s="2111"/>
      <c r="H527" s="3190">
        <v>6</v>
      </c>
      <c r="I527" s="3146">
        <v>72706</v>
      </c>
      <c r="J527" s="3169">
        <f t="shared" si="22"/>
        <v>12117.666666666666</v>
      </c>
      <c r="K527" s="2112"/>
    </row>
    <row r="528" spans="1:11" ht="22.5">
      <c r="A528" s="3155" t="s">
        <v>11678</v>
      </c>
      <c r="B528" s="3156" t="s">
        <v>11617</v>
      </c>
      <c r="C528" s="3061" t="s">
        <v>11679</v>
      </c>
      <c r="D528" s="3145">
        <v>3.5999999999999996</v>
      </c>
      <c r="E528" s="3146">
        <v>43623.599999999991</v>
      </c>
      <c r="F528" s="2119">
        <f t="shared" si="21"/>
        <v>12117.666666666666</v>
      </c>
      <c r="G528" s="2111"/>
      <c r="H528" s="3190">
        <v>6</v>
      </c>
      <c r="I528" s="3146">
        <v>72706</v>
      </c>
      <c r="J528" s="3169">
        <f t="shared" si="22"/>
        <v>12117.666666666666</v>
      </c>
      <c r="K528" s="2112"/>
    </row>
    <row r="529" spans="1:11" ht="23.25">
      <c r="A529" s="3143" t="s">
        <v>11682</v>
      </c>
      <c r="B529" s="3143" t="s">
        <v>11617</v>
      </c>
      <c r="C529" s="3144" t="s">
        <v>11683</v>
      </c>
      <c r="D529" s="3145">
        <v>1.2000000000000002</v>
      </c>
      <c r="E529" s="3146">
        <v>13556.400000000001</v>
      </c>
      <c r="F529" s="3179">
        <f t="shared" si="21"/>
        <v>11297</v>
      </c>
      <c r="G529" s="3170"/>
      <c r="H529" s="3190">
        <v>3</v>
      </c>
      <c r="I529" s="3146">
        <v>33891</v>
      </c>
      <c r="J529" s="3169">
        <f t="shared" si="22"/>
        <v>11297</v>
      </c>
      <c r="K529" s="3171"/>
    </row>
    <row r="530" spans="1:11" ht="23.25">
      <c r="A530" s="3143" t="s">
        <v>11684</v>
      </c>
      <c r="B530" s="3143" t="s">
        <v>11617</v>
      </c>
      <c r="C530" s="3144" t="s">
        <v>11685</v>
      </c>
      <c r="D530" s="3145">
        <v>2.4000000000000004</v>
      </c>
      <c r="E530" s="3146">
        <v>23264.400000000005</v>
      </c>
      <c r="F530" s="3179">
        <f t="shared" si="21"/>
        <v>9693.5</v>
      </c>
      <c r="G530" s="3170"/>
      <c r="H530" s="3190">
        <v>5</v>
      </c>
      <c r="I530" s="3146">
        <v>48467.5</v>
      </c>
      <c r="J530" s="3169">
        <f t="shared" si="22"/>
        <v>9693.5</v>
      </c>
      <c r="K530" s="3171"/>
    </row>
    <row r="531" spans="1:11" ht="23.25">
      <c r="A531" s="3143" t="s">
        <v>11686</v>
      </c>
      <c r="B531" s="3143" t="s">
        <v>11687</v>
      </c>
      <c r="C531" s="3144" t="s">
        <v>11688</v>
      </c>
      <c r="D531" s="3145">
        <v>114</v>
      </c>
      <c r="E531" s="3146">
        <v>145052.4</v>
      </c>
      <c r="F531" s="3179">
        <f t="shared" si="21"/>
        <v>1272.3894736842105</v>
      </c>
      <c r="G531" s="3170"/>
      <c r="H531" s="3190">
        <v>115</v>
      </c>
      <c r="I531" s="3146">
        <v>146324.78947368421</v>
      </c>
      <c r="J531" s="3169">
        <f t="shared" si="22"/>
        <v>1272.3894736842105</v>
      </c>
      <c r="K531" s="3171"/>
    </row>
    <row r="532" spans="1:11">
      <c r="A532" s="2095" t="s">
        <v>11689</v>
      </c>
      <c r="B532" s="2096" t="s">
        <v>11617</v>
      </c>
      <c r="C532" s="2097" t="s">
        <v>11690</v>
      </c>
      <c r="D532" s="3145">
        <v>20.399999999999999</v>
      </c>
      <c r="E532" s="3146">
        <v>105467.99999999999</v>
      </c>
      <c r="F532" s="2119">
        <f t="shared" si="21"/>
        <v>5170</v>
      </c>
      <c r="G532" s="2111"/>
      <c r="H532" s="3190">
        <v>30</v>
      </c>
      <c r="I532" s="3146">
        <v>155100</v>
      </c>
      <c r="J532" s="3169">
        <f t="shared" si="22"/>
        <v>5170</v>
      </c>
      <c r="K532" s="2112"/>
    </row>
    <row r="533" spans="1:11">
      <c r="A533" s="3157" t="s">
        <v>11691</v>
      </c>
      <c r="B533" s="3157" t="s">
        <v>11617</v>
      </c>
      <c r="C533" s="3158" t="s">
        <v>11692</v>
      </c>
      <c r="D533" s="3145">
        <v>4.8000000000000007</v>
      </c>
      <c r="E533" s="3146">
        <v>21120.000000000004</v>
      </c>
      <c r="F533" s="3179">
        <f t="shared" si="21"/>
        <v>4400</v>
      </c>
      <c r="G533" s="3170"/>
      <c r="H533" s="3190">
        <v>10</v>
      </c>
      <c r="I533" s="3146">
        <v>44000</v>
      </c>
      <c r="J533" s="3169">
        <f t="shared" si="22"/>
        <v>4400</v>
      </c>
      <c r="K533" s="3171"/>
    </row>
    <row r="534" spans="1:11">
      <c r="A534" s="3150" t="s">
        <v>11693</v>
      </c>
      <c r="B534" s="3151" t="s">
        <v>11617</v>
      </c>
      <c r="C534" s="3152" t="s">
        <v>11694</v>
      </c>
      <c r="D534" s="3145">
        <v>9.6000000000000014</v>
      </c>
      <c r="E534" s="3146">
        <v>42240.000000000007</v>
      </c>
      <c r="F534" s="3179">
        <f t="shared" si="21"/>
        <v>4400</v>
      </c>
      <c r="G534" s="3170"/>
      <c r="H534" s="3190">
        <v>20</v>
      </c>
      <c r="I534" s="3146">
        <v>88000</v>
      </c>
      <c r="J534" s="3169">
        <f t="shared" si="22"/>
        <v>4400</v>
      </c>
      <c r="K534" s="3171"/>
    </row>
    <row r="535" spans="1:11">
      <c r="A535" s="3143" t="s">
        <v>11695</v>
      </c>
      <c r="B535" s="3143" t="s">
        <v>11696</v>
      </c>
      <c r="C535" s="3144" t="s">
        <v>11697</v>
      </c>
      <c r="D535" s="3145">
        <v>20.399999999999999</v>
      </c>
      <c r="E535" s="3146">
        <v>1301427.5999999999</v>
      </c>
      <c r="F535" s="3179">
        <f t="shared" si="21"/>
        <v>63795.470588235294</v>
      </c>
      <c r="G535" s="3170"/>
      <c r="H535" s="3190">
        <v>30</v>
      </c>
      <c r="I535" s="3146">
        <v>1913864.1176470588</v>
      </c>
      <c r="J535" s="3169">
        <f t="shared" si="22"/>
        <v>63795.470588235294</v>
      </c>
      <c r="K535" s="3171"/>
    </row>
    <row r="536" spans="1:11" ht="23.25">
      <c r="A536" s="3143" t="s">
        <v>11698</v>
      </c>
      <c r="B536" s="3143" t="s">
        <v>11696</v>
      </c>
      <c r="C536" s="3144" t="s">
        <v>11699</v>
      </c>
      <c r="D536" s="3145">
        <v>22.799999999999997</v>
      </c>
      <c r="E536" s="3146">
        <v>407549.99999999994</v>
      </c>
      <c r="F536" s="3179">
        <f t="shared" si="21"/>
        <v>17875</v>
      </c>
      <c r="G536" s="3170"/>
      <c r="H536" s="3190">
        <v>30</v>
      </c>
      <c r="I536" s="3146">
        <v>536250</v>
      </c>
      <c r="J536" s="3169">
        <f t="shared" si="22"/>
        <v>17875</v>
      </c>
      <c r="K536" s="3171"/>
    </row>
    <row r="537" spans="1:11">
      <c r="A537" s="3143" t="s">
        <v>11700</v>
      </c>
      <c r="B537" s="3143" t="s">
        <v>11696</v>
      </c>
      <c r="C537" s="3144" t="s">
        <v>11701</v>
      </c>
      <c r="D537" s="3145">
        <v>22.799999999999997</v>
      </c>
      <c r="E537" s="3146">
        <v>446621.99999999994</v>
      </c>
      <c r="F537" s="3179">
        <f t="shared" si="21"/>
        <v>19588.684210526317</v>
      </c>
      <c r="G537" s="3170"/>
      <c r="H537" s="3190">
        <v>26</v>
      </c>
      <c r="I537" s="3146">
        <v>509305.78947368421</v>
      </c>
      <c r="J537" s="3169">
        <f t="shared" si="22"/>
        <v>19588.684210526317</v>
      </c>
      <c r="K537" s="3171"/>
    </row>
    <row r="538" spans="1:11" ht="23.25">
      <c r="A538" s="3143" t="s">
        <v>11702</v>
      </c>
      <c r="B538" s="3143" t="s">
        <v>11696</v>
      </c>
      <c r="C538" s="3144" t="s">
        <v>11703</v>
      </c>
      <c r="D538" s="3145">
        <v>33.599999999999994</v>
      </c>
      <c r="E538" s="3146">
        <v>1995839.9999999998</v>
      </c>
      <c r="F538" s="3179">
        <f t="shared" si="21"/>
        <v>59400</v>
      </c>
      <c r="G538" s="3170"/>
      <c r="H538" s="3190">
        <v>37</v>
      </c>
      <c r="I538" s="3146">
        <v>2197800</v>
      </c>
      <c r="J538" s="3169">
        <f t="shared" si="22"/>
        <v>59400</v>
      </c>
      <c r="K538" s="3171"/>
    </row>
    <row r="539" spans="1:11">
      <c r="A539" s="3157" t="s">
        <v>11704</v>
      </c>
      <c r="B539" s="3157" t="s">
        <v>11696</v>
      </c>
      <c r="C539" s="3158" t="s">
        <v>11705</v>
      </c>
      <c r="D539" s="3145">
        <v>10.8</v>
      </c>
      <c r="E539" s="3146">
        <v>398534.40000000008</v>
      </c>
      <c r="F539" s="3179">
        <f t="shared" si="21"/>
        <v>36901.333333333336</v>
      </c>
      <c r="G539" s="3170"/>
      <c r="H539" s="3190">
        <v>13</v>
      </c>
      <c r="I539" s="3146">
        <v>479717.33333333337</v>
      </c>
      <c r="J539" s="3169">
        <f t="shared" si="22"/>
        <v>36901.333333333336</v>
      </c>
      <c r="K539" s="3171"/>
    </row>
    <row r="540" spans="1:11">
      <c r="A540" s="3155" t="s">
        <v>11706</v>
      </c>
      <c r="B540" s="3156" t="s">
        <v>11617</v>
      </c>
      <c r="C540" s="3061" t="s">
        <v>11707</v>
      </c>
      <c r="D540" s="3145">
        <v>2.4000000000000004</v>
      </c>
      <c r="E540" s="3146">
        <v>23776.800000000003</v>
      </c>
      <c r="F540" s="2119">
        <f t="shared" si="21"/>
        <v>9907</v>
      </c>
      <c r="G540" s="2111"/>
      <c r="H540" s="3190">
        <v>3</v>
      </c>
      <c r="I540" s="3146">
        <v>29721</v>
      </c>
      <c r="J540" s="3169">
        <f t="shared" si="22"/>
        <v>9907</v>
      </c>
      <c r="K540" s="2112"/>
    </row>
    <row r="541" spans="1:11" ht="23.25">
      <c r="A541" s="3143" t="s">
        <v>11708</v>
      </c>
      <c r="B541" s="3143" t="s">
        <v>10834</v>
      </c>
      <c r="C541" s="3144" t="s">
        <v>11709</v>
      </c>
      <c r="D541" s="3145">
        <v>6</v>
      </c>
      <c r="E541" s="3146">
        <v>365974.80000000005</v>
      </c>
      <c r="F541" s="3179">
        <f t="shared" si="21"/>
        <v>60995.80000000001</v>
      </c>
      <c r="G541" s="3170"/>
      <c r="H541" s="3190">
        <v>8</v>
      </c>
      <c r="I541" s="3146">
        <v>487966.4</v>
      </c>
      <c r="J541" s="3169">
        <f t="shared" si="22"/>
        <v>60995.8</v>
      </c>
      <c r="K541" s="3171"/>
    </row>
    <row r="542" spans="1:11" ht="22.5">
      <c r="A542" s="3150" t="s">
        <v>11710</v>
      </c>
      <c r="B542" s="3151" t="s">
        <v>11711</v>
      </c>
      <c r="C542" s="3152" t="s">
        <v>11712</v>
      </c>
      <c r="D542" s="3145">
        <v>12</v>
      </c>
      <c r="E542" s="3146">
        <v>2209680</v>
      </c>
      <c r="F542" s="3179">
        <f t="shared" si="21"/>
        <v>184140</v>
      </c>
      <c r="G542" s="3170"/>
      <c r="H542" s="3190">
        <v>14</v>
      </c>
      <c r="I542" s="3146">
        <v>2577960</v>
      </c>
      <c r="J542" s="3169">
        <f t="shared" si="22"/>
        <v>184140</v>
      </c>
      <c r="K542" s="3171"/>
    </row>
    <row r="543" spans="1:11" ht="22.5">
      <c r="A543" s="3150" t="s">
        <v>11713</v>
      </c>
      <c r="B543" s="3151" t="s">
        <v>11711</v>
      </c>
      <c r="C543" s="3152" t="s">
        <v>11714</v>
      </c>
      <c r="D543" s="3145">
        <v>52.800000000000004</v>
      </c>
      <c r="E543" s="3146">
        <v>11122320</v>
      </c>
      <c r="F543" s="3179">
        <f t="shared" si="21"/>
        <v>210649.99999999997</v>
      </c>
      <c r="G543" s="3170"/>
      <c r="H543" s="3190">
        <v>56</v>
      </c>
      <c r="I543" s="3146">
        <v>11796400</v>
      </c>
      <c r="J543" s="3169">
        <f t="shared" si="22"/>
        <v>210650</v>
      </c>
      <c r="K543" s="3171"/>
    </row>
    <row r="544" spans="1:11" ht="22.5">
      <c r="A544" s="3155" t="s">
        <v>11715</v>
      </c>
      <c r="B544" s="3156" t="s">
        <v>11711</v>
      </c>
      <c r="C544" s="3061" t="s">
        <v>11716</v>
      </c>
      <c r="D544" s="3145">
        <v>24</v>
      </c>
      <c r="E544" s="3146">
        <v>5530800</v>
      </c>
      <c r="F544" s="2119">
        <f t="shared" si="21"/>
        <v>230450</v>
      </c>
      <c r="G544" s="2111"/>
      <c r="H544" s="3190">
        <v>28</v>
      </c>
      <c r="I544" s="3146">
        <v>6452600</v>
      </c>
      <c r="J544" s="3169">
        <f t="shared" si="22"/>
        <v>230450</v>
      </c>
      <c r="K544" s="2112"/>
    </row>
    <row r="545" spans="1:11" ht="22.5">
      <c r="A545" s="3155" t="s">
        <v>11717</v>
      </c>
      <c r="B545" s="3156" t="s">
        <v>11654</v>
      </c>
      <c r="C545" s="3061" t="s">
        <v>11718</v>
      </c>
      <c r="D545" s="3145">
        <v>4.8000000000000007</v>
      </c>
      <c r="E545" s="3146">
        <v>806400.00000000012</v>
      </c>
      <c r="F545" s="2119">
        <f t="shared" si="21"/>
        <v>168000</v>
      </c>
      <c r="G545" s="2111"/>
      <c r="H545" s="3190">
        <v>7</v>
      </c>
      <c r="I545" s="3146">
        <v>1176000</v>
      </c>
      <c r="J545" s="3169">
        <f t="shared" si="22"/>
        <v>168000</v>
      </c>
      <c r="K545" s="2112"/>
    </row>
    <row r="546" spans="1:11" ht="22.5">
      <c r="A546" s="3155" t="s">
        <v>11719</v>
      </c>
      <c r="B546" s="3156" t="s">
        <v>11654</v>
      </c>
      <c r="C546" s="3061" t="s">
        <v>11720</v>
      </c>
      <c r="D546" s="3145">
        <v>1.2000000000000002</v>
      </c>
      <c r="E546" s="3146">
        <v>99000.000000000015</v>
      </c>
      <c r="F546" s="2119">
        <f t="shared" si="21"/>
        <v>82500</v>
      </c>
      <c r="G546" s="2111"/>
      <c r="H546" s="3190">
        <v>1</v>
      </c>
      <c r="I546" s="3146">
        <v>82500</v>
      </c>
      <c r="J546" s="3169">
        <f t="shared" si="22"/>
        <v>82500</v>
      </c>
      <c r="K546" s="2112"/>
    </row>
    <row r="547" spans="1:11" ht="23.25">
      <c r="A547" s="3157" t="s">
        <v>11721</v>
      </c>
      <c r="B547" s="3157" t="s">
        <v>11696</v>
      </c>
      <c r="C547" s="3158" t="s">
        <v>11722</v>
      </c>
      <c r="D547" s="3145">
        <v>2.4000000000000004</v>
      </c>
      <c r="E547" s="3146">
        <v>134164.80000000002</v>
      </c>
      <c r="F547" s="3179">
        <f t="shared" si="21"/>
        <v>55902</v>
      </c>
      <c r="G547" s="3170"/>
      <c r="H547" s="3190">
        <v>4</v>
      </c>
      <c r="I547" s="3146">
        <v>223608</v>
      </c>
      <c r="J547" s="3169">
        <f t="shared" si="22"/>
        <v>55902</v>
      </c>
      <c r="K547" s="3171"/>
    </row>
    <row r="548" spans="1:11" ht="22.5">
      <c r="A548" s="2095" t="s">
        <v>11723</v>
      </c>
      <c r="B548" s="2096" t="s">
        <v>11724</v>
      </c>
      <c r="C548" s="2097" t="s">
        <v>11725</v>
      </c>
      <c r="D548" s="3145">
        <v>3.5999999999999996</v>
      </c>
      <c r="E548" s="3146">
        <v>14187.599999999999</v>
      </c>
      <c r="F548" s="2119">
        <f t="shared" si="21"/>
        <v>3941</v>
      </c>
      <c r="G548" s="2111"/>
      <c r="H548" s="3190">
        <v>4</v>
      </c>
      <c r="I548" s="3146">
        <v>15764</v>
      </c>
      <c r="J548" s="3169">
        <f t="shared" si="22"/>
        <v>3941</v>
      </c>
      <c r="K548" s="2112"/>
    </row>
    <row r="549" spans="1:11" ht="22.5">
      <c r="A549" s="3155" t="s">
        <v>11726</v>
      </c>
      <c r="B549" s="3156" t="s">
        <v>11724</v>
      </c>
      <c r="C549" s="3061" t="s">
        <v>11727</v>
      </c>
      <c r="D549" s="3145">
        <v>4.8000000000000007</v>
      </c>
      <c r="E549" s="3146">
        <v>18916.800000000003</v>
      </c>
      <c r="F549" s="2119">
        <f t="shared" si="21"/>
        <v>3941</v>
      </c>
      <c r="G549" s="2111"/>
      <c r="H549" s="3190">
        <v>5</v>
      </c>
      <c r="I549" s="3146">
        <v>19705</v>
      </c>
      <c r="J549" s="3169">
        <f t="shared" si="22"/>
        <v>3941</v>
      </c>
      <c r="K549" s="2112"/>
    </row>
    <row r="550" spans="1:11" ht="22.5">
      <c r="A550" s="2098" t="s">
        <v>11728</v>
      </c>
      <c r="B550" s="2099" t="s">
        <v>11711</v>
      </c>
      <c r="C550" s="2100" t="s">
        <v>11729</v>
      </c>
      <c r="D550" s="3145">
        <v>44.400000000000006</v>
      </c>
      <c r="E550" s="3146">
        <v>9548220.0000000019</v>
      </c>
      <c r="F550" s="3179">
        <f t="shared" si="21"/>
        <v>215050</v>
      </c>
      <c r="G550" s="3170"/>
      <c r="H550" s="3190">
        <v>45</v>
      </c>
      <c r="I550" s="3146">
        <v>9677250</v>
      </c>
      <c r="J550" s="3169">
        <f t="shared" si="22"/>
        <v>215050</v>
      </c>
      <c r="K550" s="3171"/>
    </row>
    <row r="551" spans="1:11" ht="23.25">
      <c r="A551" s="3143" t="s">
        <v>11730</v>
      </c>
      <c r="B551" s="3143" t="s">
        <v>11731</v>
      </c>
      <c r="C551" s="3144" t="s">
        <v>11732</v>
      </c>
      <c r="D551" s="3145">
        <v>10.8</v>
      </c>
      <c r="E551" s="3146">
        <v>403920</v>
      </c>
      <c r="F551" s="3179">
        <f t="shared" si="21"/>
        <v>37400</v>
      </c>
      <c r="G551" s="3170"/>
      <c r="H551" s="3190">
        <v>11</v>
      </c>
      <c r="I551" s="3146">
        <v>411400</v>
      </c>
      <c r="J551" s="3169">
        <f t="shared" si="22"/>
        <v>37400</v>
      </c>
      <c r="K551" s="3171"/>
    </row>
    <row r="552" spans="1:11" ht="23.25">
      <c r="A552" s="3143" t="s">
        <v>11733</v>
      </c>
      <c r="B552" s="3143" t="s">
        <v>11734</v>
      </c>
      <c r="C552" s="3144" t="s">
        <v>11735</v>
      </c>
      <c r="D552" s="3145">
        <v>15.600000000000001</v>
      </c>
      <c r="E552" s="3146">
        <v>132792</v>
      </c>
      <c r="F552" s="3179">
        <f t="shared" si="21"/>
        <v>8512.3076923076915</v>
      </c>
      <c r="G552" s="3170"/>
      <c r="H552" s="3190">
        <v>16</v>
      </c>
      <c r="I552" s="3146">
        <v>136196.92307692306</v>
      </c>
      <c r="J552" s="3169">
        <f t="shared" si="22"/>
        <v>8512.3076923076915</v>
      </c>
      <c r="K552" s="3171"/>
    </row>
    <row r="553" spans="1:11" ht="22.5">
      <c r="A553" s="3155" t="s">
        <v>11736</v>
      </c>
      <c r="B553" s="3156" t="s">
        <v>11737</v>
      </c>
      <c r="C553" s="3061" t="s">
        <v>11738</v>
      </c>
      <c r="D553" s="3145">
        <v>8.3999999999999986</v>
      </c>
      <c r="E553" s="3146">
        <v>14783999.999999998</v>
      </c>
      <c r="F553" s="2119">
        <f t="shared" si="21"/>
        <v>1760000</v>
      </c>
      <c r="G553" s="2111"/>
      <c r="H553" s="3190">
        <v>8</v>
      </c>
      <c r="I553" s="3146">
        <v>14080000</v>
      </c>
      <c r="J553" s="3169">
        <f t="shared" si="22"/>
        <v>1760000</v>
      </c>
      <c r="K553" s="2112"/>
    </row>
    <row r="554" spans="1:11" ht="23.25">
      <c r="A554" s="3143" t="s">
        <v>11739</v>
      </c>
      <c r="B554" s="3143" t="s">
        <v>11731</v>
      </c>
      <c r="C554" s="3144" t="s">
        <v>11740</v>
      </c>
      <c r="D554" s="3145">
        <v>151.19999999999999</v>
      </c>
      <c r="E554" s="3146">
        <v>347292</v>
      </c>
      <c r="F554" s="3179">
        <f t="shared" si="21"/>
        <v>2296.9047619047619</v>
      </c>
      <c r="G554" s="3170"/>
      <c r="H554" s="3190">
        <v>158</v>
      </c>
      <c r="I554" s="3146">
        <v>362910.95238095237</v>
      </c>
      <c r="J554" s="3169">
        <f t="shared" si="22"/>
        <v>2296.9047619047619</v>
      </c>
      <c r="K554" s="3171"/>
    </row>
    <row r="555" spans="1:11">
      <c r="A555" s="3150" t="s">
        <v>11741</v>
      </c>
      <c r="B555" s="3151" t="s">
        <v>11742</v>
      </c>
      <c r="C555" s="3152" t="s">
        <v>11743</v>
      </c>
      <c r="D555" s="3145">
        <v>120</v>
      </c>
      <c r="E555" s="3146">
        <v>105721.2</v>
      </c>
      <c r="F555" s="3179">
        <f t="shared" si="21"/>
        <v>881.01</v>
      </c>
      <c r="G555" s="3170"/>
      <c r="H555" s="3190">
        <v>120</v>
      </c>
      <c r="I555" s="3146">
        <v>105721.2</v>
      </c>
      <c r="J555" s="3169">
        <f t="shared" si="22"/>
        <v>881.01</v>
      </c>
      <c r="K555" s="3171"/>
    </row>
    <row r="556" spans="1:11">
      <c r="A556" s="3155" t="s">
        <v>11744</v>
      </c>
      <c r="B556" s="3156" t="s">
        <v>11742</v>
      </c>
      <c r="C556" s="3061" t="s">
        <v>11745</v>
      </c>
      <c r="D556" s="3145">
        <v>60</v>
      </c>
      <c r="E556" s="3146">
        <v>52861.2</v>
      </c>
      <c r="F556" s="2119">
        <f t="shared" si="21"/>
        <v>881.02</v>
      </c>
      <c r="G556" s="2111"/>
      <c r="H556" s="3190">
        <v>60</v>
      </c>
      <c r="I556" s="3146">
        <v>52861.2</v>
      </c>
      <c r="J556" s="3169">
        <f t="shared" si="22"/>
        <v>881.02</v>
      </c>
      <c r="K556" s="2112"/>
    </row>
    <row r="557" spans="1:11" ht="23.25">
      <c r="A557" s="3143" t="s">
        <v>11746</v>
      </c>
      <c r="B557" s="3143" t="s">
        <v>11747</v>
      </c>
      <c r="C557" s="3144" t="s">
        <v>11748</v>
      </c>
      <c r="D557" s="3145">
        <v>60</v>
      </c>
      <c r="E557" s="3146">
        <v>1094280</v>
      </c>
      <c r="F557" s="3179">
        <f t="shared" si="21"/>
        <v>18238</v>
      </c>
      <c r="G557" s="3170"/>
      <c r="H557" s="3190">
        <v>60</v>
      </c>
      <c r="I557" s="3146">
        <v>1094280</v>
      </c>
      <c r="J557" s="3169">
        <f t="shared" si="22"/>
        <v>18238</v>
      </c>
      <c r="K557" s="3171"/>
    </row>
    <row r="558" spans="1:11" ht="23.25">
      <c r="A558" s="3143" t="s">
        <v>11749</v>
      </c>
      <c r="B558" s="3143" t="s">
        <v>11747</v>
      </c>
      <c r="C558" s="3144" t="s">
        <v>11750</v>
      </c>
      <c r="D558" s="3145">
        <v>21.6</v>
      </c>
      <c r="E558" s="3146">
        <v>401544</v>
      </c>
      <c r="F558" s="3179">
        <f t="shared" si="21"/>
        <v>18590</v>
      </c>
      <c r="G558" s="3170"/>
      <c r="H558" s="3190">
        <v>22</v>
      </c>
      <c r="I558" s="3146">
        <v>408980</v>
      </c>
      <c r="J558" s="3169">
        <f t="shared" si="22"/>
        <v>18590</v>
      </c>
      <c r="K558" s="3171"/>
    </row>
    <row r="559" spans="1:11" ht="23.25">
      <c r="A559" s="3143" t="s">
        <v>11751</v>
      </c>
      <c r="B559" s="3143" t="s">
        <v>11747</v>
      </c>
      <c r="C559" s="3144" t="s">
        <v>11752</v>
      </c>
      <c r="D559" s="3145">
        <v>19.200000000000003</v>
      </c>
      <c r="E559" s="3146">
        <v>353324.4</v>
      </c>
      <c r="F559" s="3179">
        <f t="shared" si="21"/>
        <v>18402.3125</v>
      </c>
      <c r="G559" s="3170"/>
      <c r="H559" s="3190">
        <v>19</v>
      </c>
      <c r="I559" s="3146">
        <v>349643.9375</v>
      </c>
      <c r="J559" s="3169">
        <f t="shared" si="22"/>
        <v>18402.3125</v>
      </c>
      <c r="K559" s="3171"/>
    </row>
    <row r="560" spans="1:11" ht="23.25">
      <c r="A560" s="3143" t="s">
        <v>11753</v>
      </c>
      <c r="B560" s="3143" t="s">
        <v>11747</v>
      </c>
      <c r="C560" s="3144" t="s">
        <v>11754</v>
      </c>
      <c r="D560" s="3145">
        <v>28.799999999999997</v>
      </c>
      <c r="E560" s="3146">
        <v>535392</v>
      </c>
      <c r="F560" s="3179">
        <f t="shared" si="21"/>
        <v>18590.000000000004</v>
      </c>
      <c r="G560" s="3170"/>
      <c r="H560" s="3190">
        <v>32</v>
      </c>
      <c r="I560" s="3146">
        <v>594880</v>
      </c>
      <c r="J560" s="3169">
        <f t="shared" si="22"/>
        <v>18590</v>
      </c>
      <c r="K560" s="3171"/>
    </row>
    <row r="561" spans="1:11" ht="22.5">
      <c r="A561" s="3155" t="s">
        <v>11755</v>
      </c>
      <c r="B561" s="3156" t="s">
        <v>11756</v>
      </c>
      <c r="C561" s="3061" t="s">
        <v>11757</v>
      </c>
      <c r="D561" s="3145">
        <v>121.19999999999999</v>
      </c>
      <c r="E561" s="3146">
        <v>196707.59999999998</v>
      </c>
      <c r="F561" s="2119">
        <f t="shared" ref="F561:F624" si="23">E561/D561</f>
        <v>1623</v>
      </c>
      <c r="G561" s="2111"/>
      <c r="H561" s="3190">
        <v>121</v>
      </c>
      <c r="I561" s="3146">
        <v>196383</v>
      </c>
      <c r="J561" s="3169">
        <f t="shared" ref="J561:J624" si="24">I561/H561</f>
        <v>1623</v>
      </c>
      <c r="K561" s="2112"/>
    </row>
    <row r="562" spans="1:11" ht="23.25">
      <c r="A562" s="3143" t="s">
        <v>11758</v>
      </c>
      <c r="B562" s="3143" t="s">
        <v>11611</v>
      </c>
      <c r="C562" s="3144" t="s">
        <v>11759</v>
      </c>
      <c r="D562" s="3145">
        <v>7.1999999999999993</v>
      </c>
      <c r="E562" s="3146">
        <v>338470.8</v>
      </c>
      <c r="F562" s="3179">
        <f t="shared" si="23"/>
        <v>47009.833333333336</v>
      </c>
      <c r="G562" s="3170"/>
      <c r="H562" s="3190">
        <v>0</v>
      </c>
      <c r="I562" s="3146">
        <v>0</v>
      </c>
      <c r="J562" s="3227" t="e">
        <f t="shared" si="24"/>
        <v>#DIV/0!</v>
      </c>
      <c r="K562" s="3171"/>
    </row>
    <row r="563" spans="1:11" ht="23.25">
      <c r="A563" s="3143" t="s">
        <v>11760</v>
      </c>
      <c r="B563" s="3143" t="s">
        <v>11761</v>
      </c>
      <c r="C563" s="3144" t="s">
        <v>11762</v>
      </c>
      <c r="D563" s="3145">
        <v>9.6000000000000014</v>
      </c>
      <c r="E563" s="3146">
        <v>484176.00000000006</v>
      </c>
      <c r="F563" s="3179">
        <f t="shared" si="23"/>
        <v>50435</v>
      </c>
      <c r="G563" s="3170"/>
      <c r="H563" s="3190">
        <v>0</v>
      </c>
      <c r="I563" s="3146">
        <v>0</v>
      </c>
      <c r="J563" s="3227" t="e">
        <f t="shared" si="24"/>
        <v>#DIV/0!</v>
      </c>
      <c r="K563" s="3171"/>
    </row>
    <row r="564" spans="1:11" ht="23.25">
      <c r="A564" s="3143" t="s">
        <v>11763</v>
      </c>
      <c r="B564" s="3143" t="s">
        <v>11734</v>
      </c>
      <c r="C564" s="3144" t="s">
        <v>11764</v>
      </c>
      <c r="D564" s="3145">
        <v>2.4000000000000004</v>
      </c>
      <c r="E564" s="3146">
        <v>18876.000000000004</v>
      </c>
      <c r="F564" s="3179">
        <f t="shared" si="23"/>
        <v>7865</v>
      </c>
      <c r="G564" s="3170"/>
      <c r="H564" s="3190">
        <v>5</v>
      </c>
      <c r="I564" s="3146">
        <v>39325</v>
      </c>
      <c r="J564" s="3169">
        <f t="shared" si="24"/>
        <v>7865</v>
      </c>
      <c r="K564" s="3171"/>
    </row>
    <row r="565" spans="1:11" ht="23.25">
      <c r="A565" s="3143" t="s">
        <v>11765</v>
      </c>
      <c r="B565" s="3143" t="s">
        <v>11766</v>
      </c>
      <c r="C565" s="3144" t="s">
        <v>11767</v>
      </c>
      <c r="D565" s="3145">
        <v>249.60000000000002</v>
      </c>
      <c r="E565" s="3146">
        <v>563046</v>
      </c>
      <c r="F565" s="3179">
        <f t="shared" si="23"/>
        <v>2255.7932692307691</v>
      </c>
      <c r="G565" s="3170"/>
      <c r="H565" s="3190">
        <v>250</v>
      </c>
      <c r="I565" s="3146">
        <v>563948.31730769225</v>
      </c>
      <c r="J565" s="3169">
        <f t="shared" si="24"/>
        <v>2255.7932692307691</v>
      </c>
      <c r="K565" s="3171"/>
    </row>
    <row r="566" spans="1:11" ht="22.5">
      <c r="A566" s="3150" t="s">
        <v>11768</v>
      </c>
      <c r="B566" s="3151" t="s">
        <v>11617</v>
      </c>
      <c r="C566" s="3152" t="s">
        <v>11769</v>
      </c>
      <c r="D566" s="3145">
        <v>22.799999999999997</v>
      </c>
      <c r="E566" s="3146">
        <v>116743.19999999998</v>
      </c>
      <c r="F566" s="3179">
        <f t="shared" si="23"/>
        <v>5120.3157894736842</v>
      </c>
      <c r="G566" s="3170"/>
      <c r="H566" s="3190">
        <v>23</v>
      </c>
      <c r="I566" s="3146">
        <v>117767.26315789473</v>
      </c>
      <c r="J566" s="3169">
        <f t="shared" si="24"/>
        <v>5120.3157894736842</v>
      </c>
      <c r="K566" s="3171"/>
    </row>
    <row r="567" spans="1:11" ht="22.5">
      <c r="A567" s="3155" t="s">
        <v>11770</v>
      </c>
      <c r="B567" s="3156" t="s">
        <v>11617</v>
      </c>
      <c r="C567" s="3061" t="s">
        <v>11771</v>
      </c>
      <c r="D567" s="3145">
        <v>1.2000000000000002</v>
      </c>
      <c r="E567" s="3146">
        <v>64456.80000000001</v>
      </c>
      <c r="F567" s="3179">
        <f t="shared" si="23"/>
        <v>53714</v>
      </c>
      <c r="G567" s="3170"/>
      <c r="H567" s="3190">
        <v>2</v>
      </c>
      <c r="I567" s="3146">
        <v>107428</v>
      </c>
      <c r="J567" s="3169">
        <f t="shared" si="24"/>
        <v>53714</v>
      </c>
      <c r="K567" s="3171"/>
    </row>
    <row r="568" spans="1:11">
      <c r="A568" s="3143" t="s">
        <v>11772</v>
      </c>
      <c r="B568" s="3143" t="s">
        <v>11617</v>
      </c>
      <c r="C568" s="3144" t="s">
        <v>11773</v>
      </c>
      <c r="D568" s="3145">
        <v>15.600000000000001</v>
      </c>
      <c r="E568" s="3146">
        <v>60518.400000000001</v>
      </c>
      <c r="F568" s="3179">
        <f t="shared" si="23"/>
        <v>3879.3846153846152</v>
      </c>
      <c r="G568" s="3170"/>
      <c r="H568" s="3190">
        <v>16</v>
      </c>
      <c r="I568" s="3146">
        <v>62070.153846153844</v>
      </c>
      <c r="J568" s="3169">
        <f t="shared" si="24"/>
        <v>3879.3846153846152</v>
      </c>
      <c r="K568" s="3171"/>
    </row>
    <row r="569" spans="1:11">
      <c r="A569" s="3143" t="s">
        <v>11774</v>
      </c>
      <c r="B569" s="3143" t="s">
        <v>11687</v>
      </c>
      <c r="C569" s="3144" t="s">
        <v>11775</v>
      </c>
      <c r="D569" s="3145">
        <v>121.19999999999999</v>
      </c>
      <c r="E569" s="3146">
        <v>2675421.5999999996</v>
      </c>
      <c r="F569" s="3179">
        <f t="shared" si="23"/>
        <v>22074.435643564357</v>
      </c>
      <c r="G569" s="3170"/>
      <c r="H569" s="3190">
        <v>121</v>
      </c>
      <c r="I569" s="3146">
        <v>2671006.712871287</v>
      </c>
      <c r="J569" s="3169">
        <f t="shared" si="24"/>
        <v>22074.435643564357</v>
      </c>
      <c r="K569" s="3171"/>
    </row>
    <row r="570" spans="1:11" ht="23.25">
      <c r="A570" s="3143" t="s">
        <v>11776</v>
      </c>
      <c r="B570" s="3143" t="s">
        <v>11663</v>
      </c>
      <c r="C570" s="3144" t="s">
        <v>11777</v>
      </c>
      <c r="D570" s="3145">
        <v>2.4000000000000004</v>
      </c>
      <c r="E570" s="3146">
        <v>134112.00000000003</v>
      </c>
      <c r="F570" s="3179">
        <f t="shared" si="23"/>
        <v>55880.000000000007</v>
      </c>
      <c r="G570" s="3170"/>
      <c r="H570" s="3190">
        <v>2</v>
      </c>
      <c r="I570" s="3146">
        <v>111760</v>
      </c>
      <c r="J570" s="3169">
        <f t="shared" si="24"/>
        <v>55880</v>
      </c>
      <c r="K570" s="3171"/>
    </row>
    <row r="571" spans="1:11" ht="23.25">
      <c r="A571" s="3143" t="s">
        <v>11778</v>
      </c>
      <c r="B571" s="3143" t="s">
        <v>11747</v>
      </c>
      <c r="C571" s="3144" t="s">
        <v>11779</v>
      </c>
      <c r="D571" s="3145">
        <v>96</v>
      </c>
      <c r="E571" s="3146">
        <v>3234427.1999999997</v>
      </c>
      <c r="F571" s="3179">
        <f t="shared" si="23"/>
        <v>33691.949999999997</v>
      </c>
      <c r="G571" s="3170"/>
      <c r="H571" s="3190">
        <v>96</v>
      </c>
      <c r="I571" s="3146">
        <v>3234427.1999999997</v>
      </c>
      <c r="J571" s="3169">
        <f t="shared" si="24"/>
        <v>33691.949999999997</v>
      </c>
      <c r="K571" s="3171"/>
    </row>
    <row r="572" spans="1:11">
      <c r="A572" s="3143" t="s">
        <v>11780</v>
      </c>
      <c r="B572" s="3143" t="s">
        <v>11781</v>
      </c>
      <c r="C572" s="3144" t="s">
        <v>11782</v>
      </c>
      <c r="D572" s="3145">
        <v>2.4000000000000004</v>
      </c>
      <c r="E572" s="3146">
        <v>62040.000000000007</v>
      </c>
      <c r="F572" s="3179">
        <f t="shared" si="23"/>
        <v>25850</v>
      </c>
      <c r="G572" s="3170"/>
      <c r="H572" s="3190">
        <v>2</v>
      </c>
      <c r="I572" s="3146">
        <v>51700</v>
      </c>
      <c r="J572" s="3169">
        <f t="shared" si="24"/>
        <v>25850</v>
      </c>
      <c r="K572" s="3171"/>
    </row>
    <row r="573" spans="1:11">
      <c r="A573" s="3143" t="s">
        <v>11783</v>
      </c>
      <c r="B573" s="3143" t="s">
        <v>11784</v>
      </c>
      <c r="C573" s="3144" t="s">
        <v>11785</v>
      </c>
      <c r="D573" s="3145">
        <v>1.2000000000000002</v>
      </c>
      <c r="E573" s="3146">
        <v>31020.000000000004</v>
      </c>
      <c r="F573" s="3179">
        <f t="shared" si="23"/>
        <v>25850</v>
      </c>
      <c r="G573" s="3170"/>
      <c r="H573" s="3190">
        <v>2</v>
      </c>
      <c r="I573" s="3146">
        <v>51700</v>
      </c>
      <c r="J573" s="3169">
        <f t="shared" si="24"/>
        <v>25850</v>
      </c>
      <c r="K573" s="3171"/>
    </row>
    <row r="574" spans="1:11" ht="22.5">
      <c r="A574" s="3155" t="s">
        <v>11786</v>
      </c>
      <c r="B574" s="3156" t="s">
        <v>11787</v>
      </c>
      <c r="C574" s="3061" t="s">
        <v>11788</v>
      </c>
      <c r="D574" s="3145">
        <v>1.2000000000000002</v>
      </c>
      <c r="E574" s="3146">
        <v>30063.600000000006</v>
      </c>
      <c r="F574" s="2119">
        <f t="shared" si="23"/>
        <v>25053</v>
      </c>
      <c r="G574" s="2111"/>
      <c r="H574" s="3190">
        <v>2</v>
      </c>
      <c r="I574" s="3146">
        <v>50106</v>
      </c>
      <c r="J574" s="3169">
        <f t="shared" si="24"/>
        <v>25053</v>
      </c>
      <c r="K574" s="2112"/>
    </row>
    <row r="575" spans="1:11" ht="23.25">
      <c r="A575" s="3143" t="s">
        <v>11789</v>
      </c>
      <c r="B575" s="3143" t="s">
        <v>11608</v>
      </c>
      <c r="C575" s="3144" t="s">
        <v>11790</v>
      </c>
      <c r="D575" s="3145">
        <v>296.39999999999998</v>
      </c>
      <c r="E575" s="3146">
        <v>226197.59999999998</v>
      </c>
      <c r="F575" s="3179">
        <f t="shared" si="23"/>
        <v>763.14979757085018</v>
      </c>
      <c r="G575" s="3170"/>
      <c r="H575" s="3190">
        <v>296</v>
      </c>
      <c r="I575" s="3146">
        <v>225892.34008097165</v>
      </c>
      <c r="J575" s="3169">
        <f t="shared" si="24"/>
        <v>763.14979757085018</v>
      </c>
      <c r="K575" s="3171"/>
    </row>
    <row r="576" spans="1:11">
      <c r="A576" s="3143" t="s">
        <v>11791</v>
      </c>
      <c r="B576" s="3143" t="s">
        <v>11687</v>
      </c>
      <c r="C576" s="3144" t="s">
        <v>11792</v>
      </c>
      <c r="D576" s="3145">
        <v>158.39999999999998</v>
      </c>
      <c r="E576" s="3146">
        <v>4046993.9999999991</v>
      </c>
      <c r="F576" s="3179">
        <f t="shared" si="23"/>
        <v>25549.204545454544</v>
      </c>
      <c r="G576" s="3170"/>
      <c r="H576" s="3190">
        <v>158</v>
      </c>
      <c r="I576" s="3146">
        <v>4036774.3181818179</v>
      </c>
      <c r="J576" s="3169">
        <f t="shared" si="24"/>
        <v>25549.204545454544</v>
      </c>
      <c r="K576" s="3171"/>
    </row>
    <row r="577" spans="1:11" ht="23.25">
      <c r="A577" s="3143" t="s">
        <v>11793</v>
      </c>
      <c r="B577" s="3143" t="s">
        <v>11611</v>
      </c>
      <c r="C577" s="3144" t="s">
        <v>11794</v>
      </c>
      <c r="D577" s="3145">
        <v>3.5999999999999996</v>
      </c>
      <c r="E577" s="3146">
        <v>167808</v>
      </c>
      <c r="F577" s="3179">
        <f t="shared" si="23"/>
        <v>46613.333333333336</v>
      </c>
      <c r="G577" s="3170"/>
      <c r="H577" s="3190">
        <v>0</v>
      </c>
      <c r="I577" s="3146">
        <v>0</v>
      </c>
      <c r="J577" s="3227" t="e">
        <f t="shared" si="24"/>
        <v>#DIV/0!</v>
      </c>
      <c r="K577" s="3171"/>
    </row>
    <row r="578" spans="1:11" ht="22.5">
      <c r="A578" s="3155" t="s">
        <v>11795</v>
      </c>
      <c r="B578" s="3156" t="s">
        <v>11611</v>
      </c>
      <c r="C578" s="3061" t="s">
        <v>11796</v>
      </c>
      <c r="D578" s="3145">
        <v>2.4000000000000004</v>
      </c>
      <c r="E578" s="3146">
        <v>111237.60000000002</v>
      </c>
      <c r="F578" s="2119">
        <f t="shared" si="23"/>
        <v>46349</v>
      </c>
      <c r="G578" s="2111"/>
      <c r="H578" s="3190">
        <v>0</v>
      </c>
      <c r="I578" s="3146">
        <v>0</v>
      </c>
      <c r="J578" s="3227" t="e">
        <f t="shared" si="24"/>
        <v>#DIV/0!</v>
      </c>
      <c r="K578" s="2112"/>
    </row>
    <row r="579" spans="1:11" ht="23.25">
      <c r="A579" s="3157" t="s">
        <v>11797</v>
      </c>
      <c r="B579" s="3157" t="s">
        <v>11731</v>
      </c>
      <c r="C579" s="3158" t="s">
        <v>11798</v>
      </c>
      <c r="D579" s="3145">
        <v>10.8</v>
      </c>
      <c r="E579" s="3146">
        <v>510840.00000000006</v>
      </c>
      <c r="F579" s="3179">
        <f t="shared" si="23"/>
        <v>47300</v>
      </c>
      <c r="G579" s="3170"/>
      <c r="H579" s="3190">
        <v>11</v>
      </c>
      <c r="I579" s="3146">
        <v>520300</v>
      </c>
      <c r="J579" s="3169">
        <f t="shared" si="24"/>
        <v>47300</v>
      </c>
      <c r="K579" s="3171"/>
    </row>
    <row r="580" spans="1:11" ht="23.25">
      <c r="A580" s="3143" t="s">
        <v>11799</v>
      </c>
      <c r="B580" s="3143" t="s">
        <v>11731</v>
      </c>
      <c r="C580" s="3144" t="s">
        <v>11800</v>
      </c>
      <c r="D580" s="3145">
        <v>42</v>
      </c>
      <c r="E580" s="3146">
        <v>187506</v>
      </c>
      <c r="F580" s="3179">
        <f t="shared" si="23"/>
        <v>4464.4285714285716</v>
      </c>
      <c r="G580" s="3170"/>
      <c r="H580" s="3190">
        <v>42</v>
      </c>
      <c r="I580" s="3146">
        <v>187506</v>
      </c>
      <c r="J580" s="3169">
        <f t="shared" si="24"/>
        <v>4464.4285714285716</v>
      </c>
      <c r="K580" s="3171"/>
    </row>
    <row r="581" spans="1:11" ht="23.25">
      <c r="A581" s="3143" t="s">
        <v>11801</v>
      </c>
      <c r="B581" s="3143" t="s">
        <v>11802</v>
      </c>
      <c r="C581" s="3144" t="s">
        <v>11803</v>
      </c>
      <c r="D581" s="3145">
        <v>111.60000000000001</v>
      </c>
      <c r="E581" s="3146">
        <v>157779.6</v>
      </c>
      <c r="F581" s="3179">
        <f t="shared" si="23"/>
        <v>1413.7956989247311</v>
      </c>
      <c r="G581" s="3170"/>
      <c r="H581" s="3190">
        <v>112</v>
      </c>
      <c r="I581" s="3146">
        <v>158345.1182795699</v>
      </c>
      <c r="J581" s="3169">
        <f t="shared" si="24"/>
        <v>1413.7956989247311</v>
      </c>
      <c r="K581" s="3171"/>
    </row>
    <row r="582" spans="1:11" ht="23.25">
      <c r="A582" s="3143" t="s">
        <v>11804</v>
      </c>
      <c r="B582" s="3143" t="s">
        <v>11747</v>
      </c>
      <c r="C582" s="3144" t="s">
        <v>11805</v>
      </c>
      <c r="D582" s="3145">
        <v>28.799999999999997</v>
      </c>
      <c r="E582" s="3146">
        <v>250588.79999999999</v>
      </c>
      <c r="F582" s="3179">
        <f t="shared" si="23"/>
        <v>8701</v>
      </c>
      <c r="G582" s="3170"/>
      <c r="H582" s="3190">
        <v>29</v>
      </c>
      <c r="I582" s="3146">
        <v>252329</v>
      </c>
      <c r="J582" s="3169">
        <f t="shared" si="24"/>
        <v>8701</v>
      </c>
      <c r="K582" s="3171"/>
    </row>
    <row r="583" spans="1:11" ht="23.25">
      <c r="A583" s="3143" t="s">
        <v>11806</v>
      </c>
      <c r="B583" s="3143" t="s">
        <v>11761</v>
      </c>
      <c r="C583" s="3144" t="s">
        <v>11807</v>
      </c>
      <c r="D583" s="3145">
        <v>3.5999999999999996</v>
      </c>
      <c r="E583" s="3146">
        <v>196744.8</v>
      </c>
      <c r="F583" s="3179">
        <f t="shared" si="23"/>
        <v>54651.333333333336</v>
      </c>
      <c r="G583" s="3170"/>
      <c r="H583" s="3190">
        <v>0</v>
      </c>
      <c r="I583" s="3146">
        <v>0</v>
      </c>
      <c r="J583" s="3227" t="e">
        <f t="shared" si="24"/>
        <v>#DIV/0!</v>
      </c>
      <c r="K583" s="3171"/>
    </row>
    <row r="584" spans="1:11" ht="23.25">
      <c r="A584" s="3143" t="s">
        <v>11808</v>
      </c>
      <c r="B584" s="3143" t="s">
        <v>11747</v>
      </c>
      <c r="C584" s="3144" t="s">
        <v>11809</v>
      </c>
      <c r="D584" s="3145">
        <v>3.5999999999999996</v>
      </c>
      <c r="E584" s="3146">
        <v>78249.599999999991</v>
      </c>
      <c r="F584" s="3179">
        <f t="shared" si="23"/>
        <v>21736</v>
      </c>
      <c r="G584" s="3170"/>
      <c r="H584" s="3190">
        <v>4</v>
      </c>
      <c r="I584" s="3146">
        <v>86944</v>
      </c>
      <c r="J584" s="3169">
        <f t="shared" si="24"/>
        <v>21736</v>
      </c>
      <c r="K584" s="3171"/>
    </row>
    <row r="585" spans="1:11" ht="22.5">
      <c r="A585" s="3155" t="s">
        <v>11810</v>
      </c>
      <c r="B585" s="3156" t="s">
        <v>11696</v>
      </c>
      <c r="C585" s="3061" t="s">
        <v>11811</v>
      </c>
      <c r="D585" s="3145">
        <v>2.4000000000000004</v>
      </c>
      <c r="E585" s="3146">
        <v>525399.60000000009</v>
      </c>
      <c r="F585" s="2119">
        <f t="shared" si="23"/>
        <v>218916.5</v>
      </c>
      <c r="G585" s="2111"/>
      <c r="H585" s="3190">
        <v>2</v>
      </c>
      <c r="I585" s="3146">
        <v>437833</v>
      </c>
      <c r="J585" s="3169">
        <f t="shared" si="24"/>
        <v>218916.5</v>
      </c>
      <c r="K585" s="2112"/>
    </row>
    <row r="586" spans="1:11">
      <c r="A586" s="3143" t="s">
        <v>11812</v>
      </c>
      <c r="B586" s="3143" t="s">
        <v>11766</v>
      </c>
      <c r="C586" s="3144" t="s">
        <v>11813</v>
      </c>
      <c r="D586" s="3145">
        <v>20.399999999999999</v>
      </c>
      <c r="E586" s="3146">
        <v>41923.199999999997</v>
      </c>
      <c r="F586" s="3179">
        <f t="shared" si="23"/>
        <v>2055.0588235294117</v>
      </c>
      <c r="G586" s="3170"/>
      <c r="H586" s="3190">
        <v>20</v>
      </c>
      <c r="I586" s="3146">
        <v>41101.176470588238</v>
      </c>
      <c r="J586" s="3169">
        <f t="shared" si="24"/>
        <v>2055.0588235294117</v>
      </c>
      <c r="K586" s="3171"/>
    </row>
    <row r="587" spans="1:11" ht="23.25">
      <c r="A587" s="3143" t="s">
        <v>11814</v>
      </c>
      <c r="B587" s="3143" t="s">
        <v>11747</v>
      </c>
      <c r="C587" s="3144" t="s">
        <v>11815</v>
      </c>
      <c r="D587" s="3145">
        <v>36</v>
      </c>
      <c r="E587" s="3146">
        <v>837471.6</v>
      </c>
      <c r="F587" s="3179">
        <f t="shared" si="23"/>
        <v>23263.1</v>
      </c>
      <c r="G587" s="3170"/>
      <c r="H587" s="3190">
        <v>36</v>
      </c>
      <c r="I587" s="3146">
        <v>837471.6</v>
      </c>
      <c r="J587" s="3169">
        <f t="shared" si="24"/>
        <v>23263.1</v>
      </c>
      <c r="K587" s="3171"/>
    </row>
    <row r="588" spans="1:11" ht="23.25">
      <c r="A588" s="3143" t="s">
        <v>11816</v>
      </c>
      <c r="B588" s="3143" t="s">
        <v>11817</v>
      </c>
      <c r="C588" s="3144" t="s">
        <v>11818</v>
      </c>
      <c r="D588" s="3145">
        <v>2.4000000000000004</v>
      </c>
      <c r="E588" s="3146">
        <v>7128.0000000000009</v>
      </c>
      <c r="F588" s="3179">
        <f t="shared" si="23"/>
        <v>2970</v>
      </c>
      <c r="G588" s="3170"/>
      <c r="H588" s="3190">
        <v>0</v>
      </c>
      <c r="I588" s="3146">
        <v>0</v>
      </c>
      <c r="J588" s="3227" t="e">
        <f t="shared" si="24"/>
        <v>#DIV/0!</v>
      </c>
      <c r="K588" s="3171"/>
    </row>
    <row r="589" spans="1:11">
      <c r="A589" s="2095" t="s">
        <v>11819</v>
      </c>
      <c r="B589" s="2096" t="s">
        <v>11787</v>
      </c>
      <c r="C589" s="2097" t="s">
        <v>11820</v>
      </c>
      <c r="D589" s="3145">
        <v>1.2000000000000002</v>
      </c>
      <c r="E589" s="3146">
        <v>31020.000000000004</v>
      </c>
      <c r="F589" s="2119">
        <f t="shared" si="23"/>
        <v>25850</v>
      </c>
      <c r="G589" s="2111"/>
      <c r="H589" s="3190">
        <v>2</v>
      </c>
      <c r="I589" s="3146">
        <v>51700</v>
      </c>
      <c r="J589" s="3169">
        <f t="shared" si="24"/>
        <v>25850</v>
      </c>
      <c r="K589" s="2112"/>
    </row>
    <row r="590" spans="1:11">
      <c r="A590" s="2095" t="s">
        <v>11821</v>
      </c>
      <c r="B590" s="2096" t="s">
        <v>11787</v>
      </c>
      <c r="C590" s="2097" t="s">
        <v>11822</v>
      </c>
      <c r="D590" s="3145">
        <v>2.4000000000000004</v>
      </c>
      <c r="E590" s="3146">
        <v>70684.800000000017</v>
      </c>
      <c r="F590" s="2119">
        <f t="shared" si="23"/>
        <v>29452.000000000004</v>
      </c>
      <c r="G590" s="2111"/>
      <c r="H590" s="3190">
        <v>2</v>
      </c>
      <c r="I590" s="3146">
        <v>58904</v>
      </c>
      <c r="J590" s="3169">
        <f t="shared" si="24"/>
        <v>29452</v>
      </c>
      <c r="K590" s="2112"/>
    </row>
    <row r="591" spans="1:11" ht="23.25">
      <c r="A591" s="3143" t="s">
        <v>11823</v>
      </c>
      <c r="B591" s="3143" t="s">
        <v>11817</v>
      </c>
      <c r="C591" s="3144" t="s">
        <v>11824</v>
      </c>
      <c r="D591" s="3145">
        <v>3.5999999999999996</v>
      </c>
      <c r="E591" s="3146">
        <v>10691.999999999998</v>
      </c>
      <c r="F591" s="3179">
        <f t="shared" si="23"/>
        <v>2970</v>
      </c>
      <c r="G591" s="3170"/>
      <c r="H591" s="3190">
        <v>0</v>
      </c>
      <c r="I591" s="3146">
        <v>0</v>
      </c>
      <c r="J591" s="3227" t="e">
        <f t="shared" si="24"/>
        <v>#DIV/0!</v>
      </c>
      <c r="K591" s="3171"/>
    </row>
    <row r="592" spans="1:11">
      <c r="A592" s="3143" t="s">
        <v>11825</v>
      </c>
      <c r="B592" s="3143" t="s">
        <v>11826</v>
      </c>
      <c r="C592" s="3144" t="s">
        <v>11827</v>
      </c>
      <c r="D592" s="3145">
        <v>1.2000000000000002</v>
      </c>
      <c r="E592" s="3146">
        <v>31020.000000000004</v>
      </c>
      <c r="F592" s="3179">
        <f t="shared" si="23"/>
        <v>25850</v>
      </c>
      <c r="G592" s="3170"/>
      <c r="H592" s="3190">
        <v>2</v>
      </c>
      <c r="I592" s="3146">
        <v>51700</v>
      </c>
      <c r="J592" s="3169">
        <f t="shared" si="24"/>
        <v>25850</v>
      </c>
      <c r="K592" s="3171"/>
    </row>
    <row r="593" spans="1:11">
      <c r="A593" s="3143" t="s">
        <v>11828</v>
      </c>
      <c r="B593" s="3143" t="s">
        <v>11829</v>
      </c>
      <c r="C593" s="3144" t="s">
        <v>11830</v>
      </c>
      <c r="D593" s="3145">
        <v>6</v>
      </c>
      <c r="E593" s="3146">
        <v>155100</v>
      </c>
      <c r="F593" s="3179">
        <f t="shared" si="23"/>
        <v>25850</v>
      </c>
      <c r="G593" s="3170"/>
      <c r="H593" s="3190">
        <v>6</v>
      </c>
      <c r="I593" s="3146">
        <v>155100</v>
      </c>
      <c r="J593" s="3169">
        <f t="shared" si="24"/>
        <v>25850</v>
      </c>
      <c r="K593" s="3171"/>
    </row>
    <row r="594" spans="1:11" ht="23.25">
      <c r="A594" s="3143" t="s">
        <v>11831</v>
      </c>
      <c r="B594" s="3143" t="s">
        <v>11608</v>
      </c>
      <c r="C594" s="3144" t="s">
        <v>11832</v>
      </c>
      <c r="D594" s="3145">
        <v>72</v>
      </c>
      <c r="E594" s="3146">
        <v>38916</v>
      </c>
      <c r="F594" s="3179">
        <f t="shared" si="23"/>
        <v>540.5</v>
      </c>
      <c r="G594" s="3170"/>
      <c r="H594" s="3190">
        <v>73</v>
      </c>
      <c r="I594" s="3146">
        <v>39456.5</v>
      </c>
      <c r="J594" s="3169">
        <f t="shared" si="24"/>
        <v>540.5</v>
      </c>
      <c r="K594" s="3171"/>
    </row>
    <row r="595" spans="1:11">
      <c r="A595" s="3143" t="s">
        <v>11833</v>
      </c>
      <c r="B595" s="3143" t="s">
        <v>11626</v>
      </c>
      <c r="C595" s="3144" t="s">
        <v>11834</v>
      </c>
      <c r="D595" s="3145">
        <v>7.1999999999999993</v>
      </c>
      <c r="E595" s="3146">
        <v>182285.99999999997</v>
      </c>
      <c r="F595" s="3179">
        <f t="shared" si="23"/>
        <v>25317.5</v>
      </c>
      <c r="G595" s="3170"/>
      <c r="H595" s="3190">
        <v>7</v>
      </c>
      <c r="I595" s="3146">
        <v>177222.5</v>
      </c>
      <c r="J595" s="3169">
        <f t="shared" si="24"/>
        <v>25317.5</v>
      </c>
      <c r="K595" s="3171"/>
    </row>
    <row r="596" spans="1:11" ht="23.25">
      <c r="A596" s="3143" t="s">
        <v>11835</v>
      </c>
      <c r="B596" s="3143" t="s">
        <v>11836</v>
      </c>
      <c r="C596" s="3144" t="s">
        <v>11837</v>
      </c>
      <c r="D596" s="3145">
        <v>1708.8000000000002</v>
      </c>
      <c r="E596" s="3146">
        <v>885985.2</v>
      </c>
      <c r="F596" s="3179">
        <f t="shared" si="23"/>
        <v>518.48384831460669</v>
      </c>
      <c r="G596" s="3170"/>
      <c r="H596" s="3190">
        <v>1708</v>
      </c>
      <c r="I596" s="3146">
        <v>885570.41292134824</v>
      </c>
      <c r="J596" s="3169">
        <f t="shared" si="24"/>
        <v>518.48384831460669</v>
      </c>
      <c r="K596" s="3171"/>
    </row>
    <row r="597" spans="1:11" ht="22.5">
      <c r="A597" s="3150" t="s">
        <v>11838</v>
      </c>
      <c r="B597" s="3151" t="s">
        <v>11839</v>
      </c>
      <c r="C597" s="3152" t="s">
        <v>11840</v>
      </c>
      <c r="D597" s="3145">
        <v>1.2000000000000002</v>
      </c>
      <c r="E597" s="3146">
        <v>57697.200000000012</v>
      </c>
      <c r="F597" s="3179">
        <f t="shared" si="23"/>
        <v>48081</v>
      </c>
      <c r="G597" s="3170"/>
      <c r="H597" s="3190">
        <v>2</v>
      </c>
      <c r="I597" s="3146">
        <v>96162</v>
      </c>
      <c r="J597" s="3169">
        <f t="shared" si="24"/>
        <v>48081</v>
      </c>
      <c r="K597" s="3171"/>
    </row>
    <row r="598" spans="1:11" ht="23.25">
      <c r="A598" s="3143" t="s">
        <v>11841</v>
      </c>
      <c r="B598" s="3143" t="s">
        <v>11663</v>
      </c>
      <c r="C598" s="3144" t="s">
        <v>11842</v>
      </c>
      <c r="D598" s="3145">
        <v>50.400000000000006</v>
      </c>
      <c r="E598" s="3146">
        <v>2790612.0000000005</v>
      </c>
      <c r="F598" s="3179">
        <f t="shared" si="23"/>
        <v>55369.285714285717</v>
      </c>
      <c r="G598" s="3170"/>
      <c r="H598" s="3190">
        <v>50</v>
      </c>
      <c r="I598" s="3146">
        <v>2768464.2857142859</v>
      </c>
      <c r="J598" s="3169">
        <f t="shared" si="24"/>
        <v>55369.285714285717</v>
      </c>
      <c r="K598" s="3171"/>
    </row>
    <row r="599" spans="1:11" ht="23.25">
      <c r="A599" s="3143" t="s">
        <v>11843</v>
      </c>
      <c r="B599" s="3143" t="s">
        <v>11663</v>
      </c>
      <c r="C599" s="3144" t="s">
        <v>11844</v>
      </c>
      <c r="D599" s="3145">
        <v>32.400000000000006</v>
      </c>
      <c r="E599" s="3146">
        <v>1791636.0000000005</v>
      </c>
      <c r="F599" s="3179">
        <f t="shared" si="23"/>
        <v>55297.407407407409</v>
      </c>
      <c r="G599" s="3170"/>
      <c r="H599" s="3190">
        <v>32</v>
      </c>
      <c r="I599" s="3146">
        <v>1769517.0370370371</v>
      </c>
      <c r="J599" s="3169">
        <f t="shared" si="24"/>
        <v>55297.407407407409</v>
      </c>
      <c r="K599" s="3171"/>
    </row>
    <row r="600" spans="1:11" ht="23.25">
      <c r="A600" s="3143" t="s">
        <v>11845</v>
      </c>
      <c r="B600" s="3143" t="s">
        <v>11846</v>
      </c>
      <c r="C600" s="3144" t="s">
        <v>11847</v>
      </c>
      <c r="D600" s="3145">
        <v>1.2000000000000002</v>
      </c>
      <c r="E600" s="3146">
        <v>34320.000000000007</v>
      </c>
      <c r="F600" s="3179">
        <f t="shared" si="23"/>
        <v>28600.000000000004</v>
      </c>
      <c r="G600" s="3170"/>
      <c r="H600" s="3190">
        <v>2</v>
      </c>
      <c r="I600" s="3146">
        <v>57200</v>
      </c>
      <c r="J600" s="3169">
        <f t="shared" si="24"/>
        <v>28600</v>
      </c>
      <c r="K600" s="3171"/>
    </row>
    <row r="601" spans="1:11" ht="23.25">
      <c r="A601" s="3143" t="s">
        <v>11848</v>
      </c>
      <c r="B601" s="3143" t="s">
        <v>11617</v>
      </c>
      <c r="C601" s="3144" t="s">
        <v>11849</v>
      </c>
      <c r="D601" s="3145">
        <v>52.800000000000004</v>
      </c>
      <c r="E601" s="3146">
        <v>115717.20000000001</v>
      </c>
      <c r="F601" s="3179">
        <f t="shared" si="23"/>
        <v>2191.6136363636365</v>
      </c>
      <c r="G601" s="3170"/>
      <c r="H601" s="3190">
        <v>55</v>
      </c>
      <c r="I601" s="3146">
        <v>120538.75</v>
      </c>
      <c r="J601" s="3169">
        <f t="shared" si="24"/>
        <v>2191.6136363636365</v>
      </c>
      <c r="K601" s="3171"/>
    </row>
    <row r="602" spans="1:11" ht="22.5">
      <c r="A602" s="3150" t="s">
        <v>11850</v>
      </c>
      <c r="B602" s="3151" t="s">
        <v>11851</v>
      </c>
      <c r="C602" s="3152" t="s">
        <v>11852</v>
      </c>
      <c r="D602" s="3145">
        <v>1.2000000000000002</v>
      </c>
      <c r="E602" s="3146">
        <v>26715.600000000002</v>
      </c>
      <c r="F602" s="3179">
        <f t="shared" si="23"/>
        <v>22263</v>
      </c>
      <c r="G602" s="3170"/>
      <c r="H602" s="3190">
        <v>2</v>
      </c>
      <c r="I602" s="3146">
        <v>44526</v>
      </c>
      <c r="J602" s="3169">
        <f t="shared" si="24"/>
        <v>22263</v>
      </c>
      <c r="K602" s="3171"/>
    </row>
    <row r="603" spans="1:11" ht="22.5">
      <c r="A603" s="3150" t="s">
        <v>11853</v>
      </c>
      <c r="B603" s="3151" t="s">
        <v>11711</v>
      </c>
      <c r="C603" s="3152" t="s">
        <v>11854</v>
      </c>
      <c r="D603" s="3145">
        <v>6</v>
      </c>
      <c r="E603" s="3146">
        <v>1151700</v>
      </c>
      <c r="F603" s="3179">
        <f t="shared" si="23"/>
        <v>191950</v>
      </c>
      <c r="G603" s="3170"/>
      <c r="H603" s="3190">
        <v>6</v>
      </c>
      <c r="I603" s="3146">
        <v>1151700</v>
      </c>
      <c r="J603" s="3169">
        <f t="shared" si="24"/>
        <v>191950</v>
      </c>
      <c r="K603" s="3171"/>
    </row>
    <row r="604" spans="1:11" ht="33.75">
      <c r="A604" s="2095" t="s">
        <v>11855</v>
      </c>
      <c r="B604" s="2096" t="s">
        <v>11711</v>
      </c>
      <c r="C604" s="2097" t="s">
        <v>11856</v>
      </c>
      <c r="D604" s="3145">
        <v>6</v>
      </c>
      <c r="E604" s="3146">
        <v>1247400</v>
      </c>
      <c r="F604" s="3197">
        <f t="shared" si="23"/>
        <v>207900</v>
      </c>
      <c r="G604" s="2111"/>
      <c r="H604" s="3190">
        <v>6</v>
      </c>
      <c r="I604" s="3146">
        <v>1247400</v>
      </c>
      <c r="J604" s="3169">
        <f t="shared" si="24"/>
        <v>207900</v>
      </c>
      <c r="K604" s="2112"/>
    </row>
    <row r="605" spans="1:11" ht="23.25">
      <c r="A605" s="3157" t="s">
        <v>11857</v>
      </c>
      <c r="B605" s="3157" t="s">
        <v>11608</v>
      </c>
      <c r="C605" s="3158" t="s">
        <v>11858</v>
      </c>
      <c r="D605" s="3145">
        <v>7.1999999999999993</v>
      </c>
      <c r="E605" s="3146">
        <v>4598.3999999999996</v>
      </c>
      <c r="F605" s="3187">
        <f t="shared" si="23"/>
        <v>638.66666666666663</v>
      </c>
      <c r="G605" s="3170"/>
      <c r="H605" s="3190">
        <v>9</v>
      </c>
      <c r="I605" s="3146">
        <v>5748</v>
      </c>
      <c r="J605" s="3169">
        <f t="shared" si="24"/>
        <v>638.66666666666663</v>
      </c>
      <c r="K605" s="3171"/>
    </row>
    <row r="606" spans="1:11" ht="22.5">
      <c r="A606" s="2098" t="s">
        <v>11859</v>
      </c>
      <c r="B606" s="2099" t="s">
        <v>11787</v>
      </c>
      <c r="C606" s="2100" t="s">
        <v>11860</v>
      </c>
      <c r="D606" s="3145">
        <v>1.2000000000000002</v>
      </c>
      <c r="E606" s="3146">
        <v>36225.600000000006</v>
      </c>
      <c r="F606" s="3187">
        <f t="shared" si="23"/>
        <v>30188</v>
      </c>
      <c r="G606" s="3170"/>
      <c r="H606" s="3190">
        <v>2</v>
      </c>
      <c r="I606" s="3146">
        <v>60376</v>
      </c>
      <c r="J606" s="3169">
        <f t="shared" si="24"/>
        <v>30188</v>
      </c>
      <c r="K606" s="3171"/>
    </row>
    <row r="607" spans="1:11">
      <c r="A607" s="2095" t="s">
        <v>11861</v>
      </c>
      <c r="B607" s="2096" t="s">
        <v>11862</v>
      </c>
      <c r="C607" s="2097" t="s">
        <v>11863</v>
      </c>
      <c r="D607" s="3145">
        <v>8.3999999999999986</v>
      </c>
      <c r="E607" s="3146">
        <v>34471.19999999999</v>
      </c>
      <c r="F607" s="2120">
        <f t="shared" si="23"/>
        <v>4103.7142857142853</v>
      </c>
      <c r="G607" s="2111"/>
      <c r="H607" s="3190">
        <v>8</v>
      </c>
      <c r="I607" s="3146">
        <v>32829.714285714283</v>
      </c>
      <c r="J607" s="3169">
        <f t="shared" si="24"/>
        <v>4103.7142857142853</v>
      </c>
      <c r="K607" s="2112"/>
    </row>
    <row r="608" spans="1:11" ht="23.25">
      <c r="A608" s="3157" t="s">
        <v>11864</v>
      </c>
      <c r="B608" s="3157" t="s">
        <v>11865</v>
      </c>
      <c r="C608" s="3158" t="s">
        <v>11866</v>
      </c>
      <c r="D608" s="3145">
        <v>2.4000000000000004</v>
      </c>
      <c r="E608" s="3146">
        <v>19800.000000000004</v>
      </c>
      <c r="F608" s="3187">
        <f t="shared" si="23"/>
        <v>8250</v>
      </c>
      <c r="G608" s="3170"/>
      <c r="H608" s="3190">
        <v>0</v>
      </c>
      <c r="I608" s="3146">
        <v>0</v>
      </c>
      <c r="J608" s="3227" t="e">
        <f t="shared" si="24"/>
        <v>#DIV/0!</v>
      </c>
      <c r="K608" s="3171"/>
    </row>
    <row r="609" spans="1:11">
      <c r="A609" s="3157" t="s">
        <v>11867</v>
      </c>
      <c r="B609" s="3157" t="s">
        <v>11608</v>
      </c>
      <c r="C609" s="3158" t="s">
        <v>11868</v>
      </c>
      <c r="D609" s="3145">
        <v>1.2000000000000002</v>
      </c>
      <c r="E609" s="3146">
        <v>58924.80000000001</v>
      </c>
      <c r="F609" s="3187">
        <f t="shared" si="23"/>
        <v>49104</v>
      </c>
      <c r="G609" s="3170"/>
      <c r="H609" s="3190">
        <v>3</v>
      </c>
      <c r="I609" s="3146">
        <v>147312</v>
      </c>
      <c r="J609" s="3169">
        <f t="shared" si="24"/>
        <v>49104</v>
      </c>
      <c r="K609" s="3171"/>
    </row>
    <row r="610" spans="1:11" ht="23.25">
      <c r="A610" s="3157" t="s">
        <v>11869</v>
      </c>
      <c r="B610" s="3157" t="s">
        <v>11617</v>
      </c>
      <c r="C610" s="3158" t="s">
        <v>11870</v>
      </c>
      <c r="D610" s="3145">
        <v>24</v>
      </c>
      <c r="E610" s="3146">
        <v>139813.20000000001</v>
      </c>
      <c r="F610" s="3187">
        <f t="shared" si="23"/>
        <v>5825.55</v>
      </c>
      <c r="G610" s="3170"/>
      <c r="H610" s="3190">
        <v>28</v>
      </c>
      <c r="I610" s="3146">
        <v>163115.4</v>
      </c>
      <c r="J610" s="3169">
        <f t="shared" si="24"/>
        <v>5825.55</v>
      </c>
      <c r="K610" s="3171"/>
    </row>
    <row r="611" spans="1:11">
      <c r="A611" s="3157" t="s">
        <v>11871</v>
      </c>
      <c r="B611" s="3157" t="s">
        <v>11766</v>
      </c>
      <c r="C611" s="3158" t="s">
        <v>11872</v>
      </c>
      <c r="D611" s="3145">
        <v>379.20000000000005</v>
      </c>
      <c r="E611" s="3146">
        <v>870170.40000000014</v>
      </c>
      <c r="F611" s="3187">
        <f t="shared" si="23"/>
        <v>2294.753164556962</v>
      </c>
      <c r="G611" s="3170"/>
      <c r="H611" s="3190">
        <v>379</v>
      </c>
      <c r="I611" s="3146">
        <v>869711.44936708861</v>
      </c>
      <c r="J611" s="3169">
        <f t="shared" si="24"/>
        <v>2294.753164556962</v>
      </c>
      <c r="K611" s="3171"/>
    </row>
    <row r="612" spans="1:11">
      <c r="A612" s="2095" t="s">
        <v>11873</v>
      </c>
      <c r="B612" s="2096" t="s">
        <v>11687</v>
      </c>
      <c r="C612" s="2097" t="s">
        <v>11874</v>
      </c>
      <c r="D612" s="3145">
        <v>3.5999999999999996</v>
      </c>
      <c r="E612" s="3146">
        <v>134690.4</v>
      </c>
      <c r="F612" s="2120">
        <f t="shared" si="23"/>
        <v>37414</v>
      </c>
      <c r="G612" s="2111"/>
      <c r="H612" s="3190">
        <v>4</v>
      </c>
      <c r="I612" s="3146">
        <v>149656</v>
      </c>
      <c r="J612" s="3169">
        <f t="shared" si="24"/>
        <v>37414</v>
      </c>
      <c r="K612" s="2112"/>
    </row>
    <row r="613" spans="1:11" ht="23.25">
      <c r="A613" s="3157" t="s">
        <v>11875</v>
      </c>
      <c r="B613" s="3157" t="s">
        <v>11608</v>
      </c>
      <c r="C613" s="3158" t="s">
        <v>11876</v>
      </c>
      <c r="D613" s="3145">
        <v>166.8</v>
      </c>
      <c r="E613" s="3146">
        <v>137475.6</v>
      </c>
      <c r="F613" s="3187">
        <f t="shared" si="23"/>
        <v>824.19424460431651</v>
      </c>
      <c r="G613" s="3170"/>
      <c r="H613" s="3190">
        <v>167</v>
      </c>
      <c r="I613" s="3146">
        <v>137640.43884892086</v>
      </c>
      <c r="J613" s="3169">
        <f t="shared" si="24"/>
        <v>824.19424460431651</v>
      </c>
      <c r="K613" s="3171"/>
    </row>
    <row r="614" spans="1:11" ht="22.5">
      <c r="A614" s="2095" t="s">
        <v>11877</v>
      </c>
      <c r="B614" s="2096" t="s">
        <v>11878</v>
      </c>
      <c r="C614" s="2097" t="s">
        <v>11879</v>
      </c>
      <c r="D614" s="3145">
        <v>7.1999999999999993</v>
      </c>
      <c r="E614" s="3146">
        <v>142560</v>
      </c>
      <c r="F614" s="2120">
        <f t="shared" si="23"/>
        <v>19800.000000000004</v>
      </c>
      <c r="G614" s="2111"/>
      <c r="H614" s="3190">
        <v>8</v>
      </c>
      <c r="I614" s="3146">
        <v>158400</v>
      </c>
      <c r="J614" s="3169">
        <f t="shared" si="24"/>
        <v>19800</v>
      </c>
      <c r="K614" s="2112"/>
    </row>
    <row r="615" spans="1:11">
      <c r="A615" s="2095" t="s">
        <v>11880</v>
      </c>
      <c r="B615" s="2096" t="s">
        <v>11881</v>
      </c>
      <c r="C615" s="2097" t="s">
        <v>11882</v>
      </c>
      <c r="D615" s="3145">
        <v>1.2000000000000002</v>
      </c>
      <c r="E615" s="3146">
        <v>4924.8000000000011</v>
      </c>
      <c r="F615" s="2120">
        <f t="shared" si="23"/>
        <v>4104</v>
      </c>
      <c r="G615" s="2111"/>
      <c r="H615" s="3190">
        <v>3</v>
      </c>
      <c r="I615" s="3146">
        <v>12312</v>
      </c>
      <c r="J615" s="3169">
        <f t="shared" si="24"/>
        <v>4104</v>
      </c>
      <c r="K615" s="2112"/>
    </row>
    <row r="616" spans="1:11" ht="22.5">
      <c r="A616" s="2095" t="s">
        <v>11883</v>
      </c>
      <c r="B616" s="2096" t="s">
        <v>11617</v>
      </c>
      <c r="C616" s="2097" t="s">
        <v>11884</v>
      </c>
      <c r="D616" s="3145">
        <v>1.2000000000000002</v>
      </c>
      <c r="E616" s="3146">
        <v>22288.800000000003</v>
      </c>
      <c r="F616" s="2120">
        <f t="shared" si="23"/>
        <v>18574</v>
      </c>
      <c r="G616" s="2111"/>
      <c r="H616" s="3190">
        <v>2</v>
      </c>
      <c r="I616" s="3146">
        <v>37148</v>
      </c>
      <c r="J616" s="3169">
        <f t="shared" si="24"/>
        <v>18574</v>
      </c>
      <c r="K616" s="2112"/>
    </row>
    <row r="617" spans="1:11" ht="23.25">
      <c r="A617" s="3157" t="s">
        <v>11885</v>
      </c>
      <c r="B617" s="3157" t="s">
        <v>11617</v>
      </c>
      <c r="C617" s="3158" t="s">
        <v>11886</v>
      </c>
      <c r="D617" s="3145">
        <v>46.8</v>
      </c>
      <c r="E617" s="3146">
        <v>104623.19999999998</v>
      </c>
      <c r="F617" s="3187">
        <f t="shared" si="23"/>
        <v>2235.5384615384614</v>
      </c>
      <c r="G617" s="3170"/>
      <c r="H617" s="3190">
        <v>48</v>
      </c>
      <c r="I617" s="3146">
        <v>107305.84615384616</v>
      </c>
      <c r="J617" s="3169">
        <f t="shared" si="24"/>
        <v>2235.5384615384614</v>
      </c>
      <c r="K617" s="3171"/>
    </row>
    <row r="618" spans="1:11" ht="23.25">
      <c r="A618" s="3157" t="s">
        <v>11887</v>
      </c>
      <c r="B618" s="3157" t="s">
        <v>11617</v>
      </c>
      <c r="C618" s="3158" t="s">
        <v>11888</v>
      </c>
      <c r="D618" s="3145">
        <v>8.3999999999999986</v>
      </c>
      <c r="E618" s="3146">
        <v>29293.199999999993</v>
      </c>
      <c r="F618" s="3187">
        <f t="shared" si="23"/>
        <v>3487.2857142857142</v>
      </c>
      <c r="G618" s="3170"/>
      <c r="H618" s="3190">
        <v>9</v>
      </c>
      <c r="I618" s="3146">
        <v>31385.571428571428</v>
      </c>
      <c r="J618" s="3169">
        <f t="shared" si="24"/>
        <v>3487.2857142857142</v>
      </c>
      <c r="K618" s="3171"/>
    </row>
    <row r="619" spans="1:11">
      <c r="A619" s="2098" t="s">
        <v>11889</v>
      </c>
      <c r="B619" s="2099" t="s">
        <v>11711</v>
      </c>
      <c r="C619" s="2100" t="s">
        <v>11890</v>
      </c>
      <c r="D619" s="3145">
        <v>27.599999999999998</v>
      </c>
      <c r="E619" s="3146">
        <v>5932344</v>
      </c>
      <c r="F619" s="3187">
        <f t="shared" si="23"/>
        <v>214940.00000000003</v>
      </c>
      <c r="G619" s="3170"/>
      <c r="H619" s="3190">
        <v>35</v>
      </c>
      <c r="I619" s="3146">
        <v>7522900</v>
      </c>
      <c r="J619" s="3169">
        <f t="shared" si="24"/>
        <v>214940</v>
      </c>
      <c r="K619" s="3171"/>
    </row>
    <row r="620" spans="1:11" ht="22.5">
      <c r="A620" s="2095" t="s">
        <v>11891</v>
      </c>
      <c r="B620" s="2096" t="s">
        <v>11892</v>
      </c>
      <c r="C620" s="2097" t="s">
        <v>11893</v>
      </c>
      <c r="D620" s="3145">
        <v>1.2000000000000002</v>
      </c>
      <c r="E620" s="3146">
        <v>57600.000000000007</v>
      </c>
      <c r="F620" s="2120">
        <f t="shared" si="23"/>
        <v>48000</v>
      </c>
      <c r="G620" s="2111"/>
      <c r="H620" s="3190">
        <v>0</v>
      </c>
      <c r="I620" s="3146">
        <v>0</v>
      </c>
      <c r="J620" s="3227" t="e">
        <f t="shared" si="24"/>
        <v>#DIV/0!</v>
      </c>
      <c r="K620" s="2112"/>
    </row>
    <row r="621" spans="1:11" ht="23.25">
      <c r="A621" s="3157" t="s">
        <v>11894</v>
      </c>
      <c r="B621" s="3157" t="s">
        <v>11895</v>
      </c>
      <c r="C621" s="3158" t="s">
        <v>11896</v>
      </c>
      <c r="D621" s="3145">
        <v>162</v>
      </c>
      <c r="E621" s="3146">
        <v>1516320</v>
      </c>
      <c r="F621" s="3187">
        <f t="shared" si="23"/>
        <v>9360</v>
      </c>
      <c r="G621" s="3170"/>
      <c r="H621" s="3190">
        <v>0</v>
      </c>
      <c r="I621" s="3146">
        <v>0</v>
      </c>
      <c r="J621" s="3227" t="e">
        <f t="shared" si="24"/>
        <v>#DIV/0!</v>
      </c>
      <c r="K621" s="3171"/>
    </row>
    <row r="622" spans="1:11">
      <c r="A622" s="3157" t="s">
        <v>11897</v>
      </c>
      <c r="B622" s="3157" t="s">
        <v>11632</v>
      </c>
      <c r="C622" s="3158" t="s">
        <v>11898</v>
      </c>
      <c r="D622" s="3145">
        <v>3.5999999999999996</v>
      </c>
      <c r="E622" s="3146">
        <v>78249.599999999991</v>
      </c>
      <c r="F622" s="3187">
        <f t="shared" si="23"/>
        <v>21736</v>
      </c>
      <c r="G622" s="3170"/>
      <c r="H622" s="3190">
        <v>7</v>
      </c>
      <c r="I622" s="3146">
        <v>152152</v>
      </c>
      <c r="J622" s="3169">
        <f t="shared" si="24"/>
        <v>21736</v>
      </c>
      <c r="K622" s="3171"/>
    </row>
    <row r="623" spans="1:11" ht="23.25">
      <c r="A623" s="3157" t="s">
        <v>11899</v>
      </c>
      <c r="B623" s="3157" t="s">
        <v>11766</v>
      </c>
      <c r="C623" s="3158" t="s">
        <v>11900</v>
      </c>
      <c r="D623" s="3145">
        <v>50.400000000000006</v>
      </c>
      <c r="E623" s="3146">
        <v>107976.00000000001</v>
      </c>
      <c r="F623" s="3187">
        <f t="shared" si="23"/>
        <v>2142.3809523809523</v>
      </c>
      <c r="G623" s="3170"/>
      <c r="H623" s="3190">
        <v>45</v>
      </c>
      <c r="I623" s="3146">
        <v>96407.142857142855</v>
      </c>
      <c r="J623" s="3169">
        <f t="shared" si="24"/>
        <v>2142.3809523809523</v>
      </c>
      <c r="K623" s="3171"/>
    </row>
    <row r="624" spans="1:11" ht="23.25">
      <c r="A624" s="3157" t="s">
        <v>11901</v>
      </c>
      <c r="B624" s="3157" t="s">
        <v>11639</v>
      </c>
      <c r="C624" s="3158" t="s">
        <v>11902</v>
      </c>
      <c r="D624" s="3145">
        <v>24</v>
      </c>
      <c r="E624" s="3146">
        <v>277200</v>
      </c>
      <c r="F624" s="3187">
        <f t="shared" si="23"/>
        <v>11550</v>
      </c>
      <c r="G624" s="3170"/>
      <c r="H624" s="3190">
        <v>24</v>
      </c>
      <c r="I624" s="3146">
        <v>277200</v>
      </c>
      <c r="J624" s="3169">
        <f t="shared" si="24"/>
        <v>11550</v>
      </c>
      <c r="K624" s="3171"/>
    </row>
    <row r="625" spans="1:12" ht="23.25">
      <c r="A625" s="3157" t="s">
        <v>11903</v>
      </c>
      <c r="B625" s="3157" t="s">
        <v>11639</v>
      </c>
      <c r="C625" s="3158" t="s">
        <v>11904</v>
      </c>
      <c r="D625" s="3145">
        <v>32.400000000000006</v>
      </c>
      <c r="E625" s="3146">
        <v>623700.00000000012</v>
      </c>
      <c r="F625" s="3187">
        <f t="shared" ref="F625:F639" si="25">E625/D625</f>
        <v>19250</v>
      </c>
      <c r="G625" s="3170"/>
      <c r="H625" s="3190">
        <v>36</v>
      </c>
      <c r="I625" s="3146">
        <v>693000</v>
      </c>
      <c r="J625" s="3169">
        <f t="shared" ref="J625:J639" si="26">I625/H625</f>
        <v>19250</v>
      </c>
      <c r="K625" s="3171"/>
    </row>
    <row r="626" spans="1:12">
      <c r="A626" s="3174" t="s">
        <v>11905</v>
      </c>
      <c r="B626" s="3174" t="s">
        <v>11905</v>
      </c>
      <c r="C626" s="3175" t="s">
        <v>11906</v>
      </c>
      <c r="D626" s="3145">
        <v>102</v>
      </c>
      <c r="E626" s="3146">
        <v>121669.2</v>
      </c>
      <c r="F626" s="3179">
        <f t="shared" si="25"/>
        <v>1192.835294117647</v>
      </c>
      <c r="G626" s="3170"/>
      <c r="H626" s="3190">
        <v>105</v>
      </c>
      <c r="I626" s="3146">
        <v>125247.70588235294</v>
      </c>
      <c r="J626" s="3169">
        <f t="shared" si="26"/>
        <v>1192.835294117647</v>
      </c>
      <c r="K626" s="3171"/>
    </row>
    <row r="627" spans="1:12" ht="23.25">
      <c r="A627" s="3174" t="s">
        <v>11907</v>
      </c>
      <c r="B627" s="3174" t="s">
        <v>11908</v>
      </c>
      <c r="C627" s="3175" t="s">
        <v>11909</v>
      </c>
      <c r="D627" s="3145">
        <v>18</v>
      </c>
      <c r="E627" s="3146">
        <v>31017.600000000002</v>
      </c>
      <c r="F627" s="3179">
        <f t="shared" si="25"/>
        <v>1723.2</v>
      </c>
      <c r="G627" s="3170"/>
      <c r="H627" s="3190">
        <v>20</v>
      </c>
      <c r="I627" s="3146">
        <v>34464</v>
      </c>
      <c r="J627" s="3169">
        <f t="shared" si="26"/>
        <v>1723.2</v>
      </c>
      <c r="K627" s="3171"/>
    </row>
    <row r="628" spans="1:12">
      <c r="A628" s="3143" t="s">
        <v>11910</v>
      </c>
      <c r="B628" s="3143" t="s">
        <v>11617</v>
      </c>
      <c r="C628" s="3144" t="s">
        <v>11911</v>
      </c>
      <c r="D628" s="3145">
        <v>0.60000000000000009</v>
      </c>
      <c r="E628" s="3146">
        <v>36300.000000000007</v>
      </c>
      <c r="F628" s="3179">
        <f t="shared" si="25"/>
        <v>60500</v>
      </c>
      <c r="G628" s="3170"/>
      <c r="H628" s="3190">
        <v>3</v>
      </c>
      <c r="I628" s="3146">
        <v>181500</v>
      </c>
      <c r="J628" s="3169">
        <f t="shared" si="26"/>
        <v>60500</v>
      </c>
      <c r="K628" s="3171"/>
    </row>
    <row r="629" spans="1:12">
      <c r="A629" s="3143" t="s">
        <v>11912</v>
      </c>
      <c r="B629" s="3143" t="s">
        <v>11913</v>
      </c>
      <c r="C629" s="3144" t="s">
        <v>11914</v>
      </c>
      <c r="D629" s="3145">
        <v>1.2000000000000002</v>
      </c>
      <c r="E629" s="3146">
        <v>4875.6000000000004</v>
      </c>
      <c r="F629" s="3179">
        <f t="shared" si="25"/>
        <v>4062.9999999999995</v>
      </c>
      <c r="G629" s="3170"/>
      <c r="H629" s="3190">
        <v>3</v>
      </c>
      <c r="I629" s="3146">
        <v>12189</v>
      </c>
      <c r="J629" s="3169">
        <f t="shared" si="26"/>
        <v>4063</v>
      </c>
      <c r="K629" s="3171"/>
    </row>
    <row r="630" spans="1:12">
      <c r="A630" s="3143" t="s">
        <v>11915</v>
      </c>
      <c r="B630" s="3143" t="s">
        <v>11916</v>
      </c>
      <c r="C630" s="3144" t="s">
        <v>11917</v>
      </c>
      <c r="D630" s="3145">
        <v>1.2000000000000002</v>
      </c>
      <c r="E630" s="3146">
        <v>4752.0000000000009</v>
      </c>
      <c r="F630" s="3179">
        <f t="shared" si="25"/>
        <v>3960</v>
      </c>
      <c r="G630" s="3170"/>
      <c r="H630" s="3190">
        <v>3</v>
      </c>
      <c r="I630" s="3146">
        <v>11880</v>
      </c>
      <c r="J630" s="3169">
        <f t="shared" si="26"/>
        <v>3960</v>
      </c>
      <c r="K630" s="3171"/>
    </row>
    <row r="631" spans="1:12" ht="23.25">
      <c r="A631" s="3191" t="s">
        <v>11918</v>
      </c>
      <c r="B631" s="3191" t="s">
        <v>11711</v>
      </c>
      <c r="C631" s="3192" t="s">
        <v>11919</v>
      </c>
      <c r="D631" s="3183">
        <v>4.8000000000000007</v>
      </c>
      <c r="E631" s="3184">
        <v>871200.00000000012</v>
      </c>
      <c r="F631" s="3185">
        <f t="shared" si="25"/>
        <v>181500</v>
      </c>
      <c r="G631" s="3170"/>
      <c r="H631" s="3198">
        <v>10</v>
      </c>
      <c r="I631" s="3146">
        <v>1815000</v>
      </c>
      <c r="J631" s="3169">
        <f t="shared" si="26"/>
        <v>181500</v>
      </c>
      <c r="K631" s="3171"/>
    </row>
    <row r="632" spans="1:12" ht="23.25">
      <c r="A632" s="3191" t="s">
        <v>11920</v>
      </c>
      <c r="B632" s="3191" t="s">
        <v>11921</v>
      </c>
      <c r="C632" s="3192" t="s">
        <v>11922</v>
      </c>
      <c r="D632" s="3183">
        <v>1.2000000000000002</v>
      </c>
      <c r="E632" s="3184">
        <v>27687.600000000006</v>
      </c>
      <c r="F632" s="3185">
        <f t="shared" si="25"/>
        <v>23073</v>
      </c>
      <c r="G632" s="3170"/>
      <c r="H632" s="3198">
        <v>3</v>
      </c>
      <c r="I632" s="3146">
        <v>69219</v>
      </c>
      <c r="J632" s="3169">
        <f t="shared" si="26"/>
        <v>23073</v>
      </c>
      <c r="K632" s="3171"/>
    </row>
    <row r="633" spans="1:12" ht="23.25">
      <c r="A633" s="3191" t="s">
        <v>11923</v>
      </c>
      <c r="B633" s="3191" t="s">
        <v>11924</v>
      </c>
      <c r="C633" s="3192" t="s">
        <v>11925</v>
      </c>
      <c r="D633" s="3183">
        <v>1.2000000000000002</v>
      </c>
      <c r="E633" s="3184">
        <v>31020.000000000004</v>
      </c>
      <c r="F633" s="3185">
        <f t="shared" si="25"/>
        <v>25850</v>
      </c>
      <c r="G633" s="3170"/>
      <c r="H633" s="3198">
        <v>3</v>
      </c>
      <c r="I633" s="3146">
        <v>77550</v>
      </c>
      <c r="J633" s="3169">
        <f t="shared" si="26"/>
        <v>25850</v>
      </c>
      <c r="K633" s="3171"/>
    </row>
    <row r="634" spans="1:12" ht="23.25">
      <c r="A634" s="3143" t="s">
        <v>11926</v>
      </c>
      <c r="B634" s="3143" t="s">
        <v>11927</v>
      </c>
      <c r="C634" s="3144" t="s">
        <v>11928</v>
      </c>
      <c r="D634" s="3145">
        <v>1.2000000000000002</v>
      </c>
      <c r="E634" s="3146">
        <v>31020.000000000004</v>
      </c>
      <c r="F634" s="3179">
        <f t="shared" si="25"/>
        <v>25850</v>
      </c>
      <c r="G634" s="3170"/>
      <c r="H634" s="3190">
        <v>3</v>
      </c>
      <c r="I634" s="3146">
        <v>77550</v>
      </c>
      <c r="J634" s="3169">
        <f t="shared" si="26"/>
        <v>25850</v>
      </c>
      <c r="K634" s="3171"/>
    </row>
    <row r="635" spans="1:12">
      <c r="A635" s="3143" t="s">
        <v>11929</v>
      </c>
      <c r="B635" s="3143" t="s">
        <v>11724</v>
      </c>
      <c r="C635" s="3144" t="s">
        <v>11930</v>
      </c>
      <c r="D635" s="3145">
        <v>1.2000000000000002</v>
      </c>
      <c r="E635" s="3146">
        <v>4875.6000000000004</v>
      </c>
      <c r="F635" s="3179">
        <f t="shared" si="25"/>
        <v>4062.9999999999995</v>
      </c>
      <c r="G635" s="3170"/>
      <c r="H635" s="3190">
        <v>3</v>
      </c>
      <c r="I635" s="3146">
        <v>12189</v>
      </c>
      <c r="J635" s="3169">
        <f t="shared" si="26"/>
        <v>4063</v>
      </c>
      <c r="K635" s="3171"/>
    </row>
    <row r="636" spans="1:12" ht="23.25">
      <c r="A636" s="3143" t="s">
        <v>11931</v>
      </c>
      <c r="B636" s="3143" t="s">
        <v>11654</v>
      </c>
      <c r="C636" s="3144" t="s">
        <v>11932</v>
      </c>
      <c r="D636" s="3145">
        <v>2.4000000000000004</v>
      </c>
      <c r="E636" s="3146">
        <v>211200.00000000003</v>
      </c>
      <c r="F636" s="3179">
        <f t="shared" si="25"/>
        <v>88000</v>
      </c>
      <c r="G636" s="3170"/>
      <c r="H636" s="3190">
        <v>4</v>
      </c>
      <c r="I636" s="3146">
        <v>352000</v>
      </c>
      <c r="J636" s="3169">
        <f t="shared" si="26"/>
        <v>88000</v>
      </c>
      <c r="K636" s="3171"/>
    </row>
    <row r="637" spans="1:12">
      <c r="A637" s="3143" t="s">
        <v>11933</v>
      </c>
      <c r="B637" s="3143" t="s">
        <v>11934</v>
      </c>
      <c r="C637" s="3144" t="s">
        <v>11935</v>
      </c>
      <c r="D637" s="3145">
        <v>0</v>
      </c>
      <c r="E637" s="3146">
        <v>0</v>
      </c>
      <c r="F637" s="3179">
        <v>0</v>
      </c>
      <c r="G637" s="3170"/>
      <c r="H637" s="3190">
        <v>10</v>
      </c>
      <c r="I637" s="3146">
        <v>39840</v>
      </c>
      <c r="J637" s="3169">
        <f t="shared" si="26"/>
        <v>3984</v>
      </c>
      <c r="K637" s="3171"/>
    </row>
    <row r="638" spans="1:12">
      <c r="A638" s="3143" t="s">
        <v>11936</v>
      </c>
      <c r="B638" s="3143" t="s">
        <v>11608</v>
      </c>
      <c r="C638" s="3144" t="s">
        <v>11937</v>
      </c>
      <c r="D638" s="3145">
        <v>14.399999999999999</v>
      </c>
      <c r="E638" s="3146">
        <v>607.19999999999993</v>
      </c>
      <c r="F638" s="3179">
        <f t="shared" si="25"/>
        <v>42.166666666666664</v>
      </c>
      <c r="G638" s="3170"/>
      <c r="H638" s="3190">
        <v>109</v>
      </c>
      <c r="I638" s="3146">
        <v>4596.1666666666661</v>
      </c>
      <c r="J638" s="3169">
        <f t="shared" si="26"/>
        <v>42.166666666666664</v>
      </c>
      <c r="K638" s="3171"/>
    </row>
    <row r="639" spans="1:12" ht="24" thickBot="1">
      <c r="A639" s="3143" t="s">
        <v>11938</v>
      </c>
      <c r="B639" s="3143" t="s">
        <v>11916</v>
      </c>
      <c r="C639" s="3144" t="s">
        <v>11939</v>
      </c>
      <c r="D639" s="3145">
        <v>1.2000000000000002</v>
      </c>
      <c r="E639" s="3146">
        <v>4752.0000000000009</v>
      </c>
      <c r="F639" s="3179">
        <f t="shared" si="25"/>
        <v>3960</v>
      </c>
      <c r="G639" s="3170"/>
      <c r="H639" s="3190">
        <v>2</v>
      </c>
      <c r="I639" s="3146">
        <v>7920</v>
      </c>
      <c r="J639" s="3169">
        <f t="shared" si="26"/>
        <v>3960</v>
      </c>
      <c r="K639" s="3178"/>
    </row>
    <row r="640" spans="1:12" s="3166" customFormat="1" ht="13.5" thickTop="1" thickBot="1">
      <c r="A640" s="3199"/>
      <c r="B640" s="3200"/>
      <c r="C640" s="3201" t="s">
        <v>11940</v>
      </c>
      <c r="D640" s="3202">
        <f>SUM(D497:D639)</f>
        <v>7058.9279999999944</v>
      </c>
      <c r="E640" s="3203">
        <f>SUM(E497:E639)</f>
        <v>92022832.799999967</v>
      </c>
      <c r="F640" s="3204"/>
      <c r="G640" s="2108">
        <v>1314</v>
      </c>
      <c r="H640" s="3202">
        <f>SUM(H497:H639)</f>
        <v>7317</v>
      </c>
      <c r="I640" s="3203">
        <f>SUM(I497:I639)</f>
        <v>96736989.385204792</v>
      </c>
      <c r="J640" s="3204"/>
      <c r="K640" s="3205">
        <v>1345</v>
      </c>
      <c r="L640" s="3193"/>
    </row>
    <row r="641" spans="1:12" s="3207" customFormat="1" ht="27" thickTop="1" thickBot="1">
      <c r="A641" s="2138"/>
      <c r="B641" s="2139"/>
      <c r="C641" s="2140" t="s">
        <v>11941</v>
      </c>
      <c r="D641" s="2141"/>
      <c r="E641" s="2142">
        <f>E640+E495+E491</f>
        <v>136998583.87893629</v>
      </c>
      <c r="F641" s="2143"/>
      <c r="G641" s="2144">
        <f>G491+G495+G640</f>
        <v>2782</v>
      </c>
      <c r="H641" s="2141"/>
      <c r="I641" s="2142">
        <f>I640+I495+I491</f>
        <v>148109703.2744706</v>
      </c>
      <c r="J641" s="2143"/>
      <c r="K641" s="2144">
        <v>3211</v>
      </c>
      <c r="L641" s="3206"/>
    </row>
    <row r="642" spans="1:12" ht="16.5" thickTop="1" thickBot="1">
      <c r="A642" s="2145"/>
      <c r="B642" s="2146"/>
      <c r="C642" s="2147"/>
      <c r="D642" s="2148"/>
      <c r="E642" s="2149"/>
      <c r="F642" s="2150"/>
      <c r="G642" s="2151"/>
      <c r="H642" s="2148"/>
      <c r="I642" s="2149"/>
      <c r="J642" s="2150"/>
      <c r="K642" s="2152"/>
    </row>
    <row r="643" spans="1:12" ht="26.25" thickBot="1">
      <c r="A643" s="2153"/>
      <c r="B643" s="2154"/>
      <c r="C643" s="2155" t="s">
        <v>11942</v>
      </c>
      <c r="D643" s="2156"/>
      <c r="E643" s="2157">
        <f>E204+E381+E410+E471+E641</f>
        <v>356348639.05341214</v>
      </c>
      <c r="F643" s="2158"/>
      <c r="G643" s="2159">
        <f>G204+G381+G410+G471+G641</f>
        <v>5388</v>
      </c>
      <c r="H643" s="2156"/>
      <c r="I643" s="2157">
        <f>I204+I381+I410+I471+I641</f>
        <v>395254895.02211785</v>
      </c>
      <c r="J643" s="2158"/>
      <c r="K643" s="2160">
        <f>K204+K381+K410+K471+K641</f>
        <v>7557</v>
      </c>
      <c r="L643" s="3208"/>
    </row>
    <row r="644" spans="1:12" ht="15.75" thickBot="1">
      <c r="A644" s="2161"/>
      <c r="B644" s="2162"/>
      <c r="C644" s="2163"/>
      <c r="D644" s="2164"/>
      <c r="E644" s="2165"/>
      <c r="F644" s="2150"/>
      <c r="G644" s="2151"/>
      <c r="H644" s="2164"/>
      <c r="I644" s="2165"/>
      <c r="J644" s="2150"/>
      <c r="K644" s="2152"/>
    </row>
    <row r="645" spans="1:12" ht="16.5" thickTop="1" thickBot="1">
      <c r="A645" s="2166"/>
      <c r="B645" s="2167"/>
      <c r="C645" s="2168"/>
      <c r="D645" s="2169"/>
      <c r="E645" s="2170"/>
      <c r="F645" s="2171"/>
      <c r="G645" s="2172"/>
      <c r="H645" s="2169"/>
      <c r="I645" s="2170"/>
      <c r="J645" s="2171"/>
      <c r="K645" s="2173"/>
    </row>
    <row r="646" spans="1:12" ht="16.5" thickTop="1" thickBot="1">
      <c r="A646" s="3720" t="s">
        <v>11943</v>
      </c>
      <c r="B646" s="3721"/>
      <c r="C646" s="3722"/>
      <c r="D646" s="3209"/>
      <c r="E646" s="2174">
        <f>E647+E648+E649+E650+E651</f>
        <v>356348639.05341214</v>
      </c>
      <c r="F646" s="3210"/>
      <c r="G646" s="2175"/>
      <c r="H646" s="3209"/>
      <c r="I646" s="2174">
        <f>I647+I648+I649+I650+I651</f>
        <v>395254895.02211785</v>
      </c>
      <c r="J646" s="3210"/>
      <c r="K646" s="2176"/>
    </row>
    <row r="647" spans="1:12" ht="15.75" thickTop="1">
      <c r="A647" s="2177" t="s">
        <v>11944</v>
      </c>
      <c r="B647" s="2178" t="s">
        <v>11945</v>
      </c>
      <c r="C647" s="2179"/>
      <c r="D647" s="3211"/>
      <c r="E647" s="2180">
        <f>E204</f>
        <v>62277387.519713953</v>
      </c>
      <c r="F647" s="3212"/>
      <c r="G647" s="2181">
        <f>G204</f>
        <v>1121</v>
      </c>
      <c r="H647" s="3211"/>
      <c r="I647" s="2180">
        <f>I204</f>
        <v>69626990.86074248</v>
      </c>
      <c r="J647" s="3212"/>
      <c r="K647" s="2182">
        <f>K204</f>
        <v>2323</v>
      </c>
    </row>
    <row r="648" spans="1:12">
      <c r="A648" s="3213" t="s">
        <v>11946</v>
      </c>
      <c r="B648" s="2183" t="s">
        <v>11947</v>
      </c>
      <c r="C648" s="2184"/>
      <c r="D648" s="3214"/>
      <c r="E648" s="3215">
        <f>E381</f>
        <v>133064532.33333333</v>
      </c>
      <c r="F648" s="3216"/>
      <c r="G648" s="2185">
        <f>G381</f>
        <v>1158</v>
      </c>
      <c r="H648" s="3214"/>
      <c r="I648" s="3215">
        <f>I381</f>
        <v>141903984.33333331</v>
      </c>
      <c r="J648" s="3216"/>
      <c r="K648" s="3217">
        <f>K381</f>
        <v>1566</v>
      </c>
    </row>
    <row r="649" spans="1:12">
      <c r="A649" s="3213" t="s">
        <v>11948</v>
      </c>
      <c r="B649" s="2183" t="s">
        <v>11949</v>
      </c>
      <c r="C649" s="2184"/>
      <c r="D649" s="3214"/>
      <c r="E649" s="3215">
        <f>E410</f>
        <v>12284359</v>
      </c>
      <c r="F649" s="3216"/>
      <c r="G649" s="2185">
        <f>G410</f>
        <v>96</v>
      </c>
      <c r="H649" s="3214"/>
      <c r="I649" s="3215">
        <f>I410</f>
        <v>20340837</v>
      </c>
      <c r="J649" s="3216"/>
      <c r="K649" s="3217">
        <f>K410</f>
        <v>177</v>
      </c>
    </row>
    <row r="650" spans="1:12">
      <c r="A650" s="3213" t="s">
        <v>11950</v>
      </c>
      <c r="B650" s="2183" t="s">
        <v>11951</v>
      </c>
      <c r="C650" s="2184"/>
      <c r="D650" s="3214"/>
      <c r="E650" s="3215">
        <f>E471</f>
        <v>11723776.321428573</v>
      </c>
      <c r="F650" s="3216"/>
      <c r="G650" s="2185">
        <f>G471</f>
        <v>231</v>
      </c>
      <c r="H650" s="3214"/>
      <c r="I650" s="3215">
        <f>I471</f>
        <v>15273379.553571429</v>
      </c>
      <c r="J650" s="3216"/>
      <c r="K650" s="3217">
        <f>K471</f>
        <v>280</v>
      </c>
    </row>
    <row r="651" spans="1:12">
      <c r="A651" s="3213" t="s">
        <v>11952</v>
      </c>
      <c r="B651" s="2183" t="s">
        <v>11953</v>
      </c>
      <c r="C651" s="2184"/>
      <c r="D651" s="3214"/>
      <c r="E651" s="3215">
        <f>E652+E653+E654</f>
        <v>136998583.87893629</v>
      </c>
      <c r="F651" s="3216"/>
      <c r="G651" s="2185">
        <f>G652+G653+G654</f>
        <v>2782</v>
      </c>
      <c r="H651" s="3214"/>
      <c r="I651" s="3215">
        <f>I652+I653+I654</f>
        <v>148109703.2744706</v>
      </c>
      <c r="J651" s="3216"/>
      <c r="K651" s="3217">
        <f>K652+K653+K654</f>
        <v>3211</v>
      </c>
    </row>
    <row r="652" spans="1:12">
      <c r="A652" s="3218"/>
      <c r="B652" s="2183" t="s">
        <v>11549</v>
      </c>
      <c r="C652" s="2184"/>
      <c r="D652" s="3214"/>
      <c r="E652" s="3219">
        <f>E491</f>
        <v>6942151.0789363338</v>
      </c>
      <c r="F652" s="3216"/>
      <c r="G652" s="2186">
        <f>G491</f>
        <v>1452</v>
      </c>
      <c r="H652" s="3214"/>
      <c r="I652" s="3219">
        <f>I491</f>
        <v>8584913.8892658111</v>
      </c>
      <c r="J652" s="3216"/>
      <c r="K652" s="3220">
        <f>K491</f>
        <v>1848</v>
      </c>
    </row>
    <row r="653" spans="1:12">
      <c r="A653" s="3218"/>
      <c r="B653" s="2183" t="s">
        <v>11954</v>
      </c>
      <c r="C653" s="2184"/>
      <c r="D653" s="3214"/>
      <c r="E653" s="3219">
        <f>E495</f>
        <v>38033600</v>
      </c>
      <c r="F653" s="3216"/>
      <c r="G653" s="2186">
        <f>G495</f>
        <v>16</v>
      </c>
      <c r="H653" s="3214"/>
      <c r="I653" s="3219">
        <f>I495</f>
        <v>42787800</v>
      </c>
      <c r="J653" s="3216"/>
      <c r="K653" s="3220">
        <f>K495</f>
        <v>18</v>
      </c>
    </row>
    <row r="654" spans="1:12">
      <c r="A654" s="3218"/>
      <c r="B654" s="2183" t="s">
        <v>11955</v>
      </c>
      <c r="C654" s="2184"/>
      <c r="D654" s="3214"/>
      <c r="E654" s="3219">
        <f>E640</f>
        <v>92022832.799999967</v>
      </c>
      <c r="F654" s="3216"/>
      <c r="G654" s="2186">
        <f>G640</f>
        <v>1314</v>
      </c>
      <c r="H654" s="3214"/>
      <c r="I654" s="3219">
        <f>I640</f>
        <v>96736989.385204792</v>
      </c>
      <c r="J654" s="3216"/>
      <c r="K654" s="3220">
        <f>K640</f>
        <v>1345</v>
      </c>
    </row>
    <row r="655" spans="1:12">
      <c r="A655" s="2161"/>
      <c r="B655" s="2162"/>
      <c r="C655" s="2163"/>
      <c r="D655" s="2187"/>
      <c r="E655" s="2165"/>
      <c r="F655" s="2150"/>
      <c r="G655" s="2151"/>
      <c r="H655" s="2187"/>
      <c r="I655" s="2165"/>
      <c r="J655" s="2150"/>
      <c r="K655" s="2152"/>
    </row>
    <row r="656" spans="1:12">
      <c r="A656" s="2161"/>
      <c r="B656" s="2162"/>
      <c r="C656" s="2163"/>
      <c r="D656" s="2187"/>
      <c r="E656" s="2165"/>
      <c r="F656" s="2150"/>
      <c r="G656" s="2151"/>
      <c r="H656" s="2187"/>
      <c r="I656" s="2165"/>
      <c r="J656" s="2150"/>
      <c r="K656" s="2152"/>
    </row>
    <row r="657" spans="1:11">
      <c r="A657" s="2161"/>
      <c r="B657" s="2162"/>
      <c r="C657" s="2163"/>
      <c r="D657" s="2187"/>
      <c r="E657" s="2165"/>
      <c r="F657" s="2150"/>
      <c r="G657" s="2151"/>
      <c r="H657" s="2187"/>
      <c r="I657" s="2165"/>
      <c r="J657" s="2150"/>
      <c r="K657" s="2152"/>
    </row>
  </sheetData>
  <autoFilter ref="B1:B657" xr:uid="{00000000-0009-0000-0000-000048000000}"/>
  <mergeCells count="16">
    <mergeCell ref="D1:H1"/>
    <mergeCell ref="D3:E3"/>
    <mergeCell ref="A5:A6"/>
    <mergeCell ref="B5:B6"/>
    <mergeCell ref="C5:C6"/>
    <mergeCell ref="D5:G5"/>
    <mergeCell ref="H5:K5"/>
    <mergeCell ref="A491:C491"/>
    <mergeCell ref="A496:K496"/>
    <mergeCell ref="A646:C646"/>
    <mergeCell ref="A7:K7"/>
    <mergeCell ref="A205:K205"/>
    <mergeCell ref="A382:K382"/>
    <mergeCell ref="A411:K411"/>
    <mergeCell ref="A472:K472"/>
    <mergeCell ref="A473:K473"/>
  </mergeCells>
  <conditionalFormatting sqref="A30">
    <cfRule type="duplicateValues" dxfId="103" priority="32"/>
  </conditionalFormatting>
  <conditionalFormatting sqref="A325">
    <cfRule type="duplicateValues" dxfId="102" priority="31"/>
  </conditionalFormatting>
  <conditionalFormatting sqref="A325">
    <cfRule type="duplicateValues" dxfId="101" priority="30"/>
  </conditionalFormatting>
  <conditionalFormatting sqref="A326:A327">
    <cfRule type="duplicateValues" dxfId="100" priority="29"/>
  </conditionalFormatting>
  <conditionalFormatting sqref="A326:A327">
    <cfRule type="duplicateValues" dxfId="99" priority="28"/>
  </conditionalFormatting>
  <conditionalFormatting sqref="A175:A181">
    <cfRule type="duplicateValues" dxfId="98" priority="27"/>
  </conditionalFormatting>
  <conditionalFormatting sqref="A183:A190">
    <cfRule type="duplicateValues" dxfId="97" priority="26"/>
  </conditionalFormatting>
  <conditionalFormatting sqref="A183:A190">
    <cfRule type="duplicateValues" dxfId="96" priority="25"/>
  </conditionalFormatting>
  <conditionalFormatting sqref="A191:A197">
    <cfRule type="duplicateValues" dxfId="95" priority="24"/>
  </conditionalFormatting>
  <conditionalFormatting sqref="A191:A197">
    <cfRule type="duplicateValues" dxfId="94" priority="23"/>
  </conditionalFormatting>
  <conditionalFormatting sqref="A198">
    <cfRule type="duplicateValues" dxfId="93" priority="22"/>
  </conditionalFormatting>
  <conditionalFormatting sqref="A198">
    <cfRule type="duplicateValues" dxfId="92" priority="21"/>
  </conditionalFormatting>
  <conditionalFormatting sqref="A175:A181">
    <cfRule type="duplicateValues" dxfId="91" priority="33"/>
  </conditionalFormatting>
  <conditionalFormatting sqref="A182 A199:A203">
    <cfRule type="duplicateValues" dxfId="90" priority="34"/>
  </conditionalFormatting>
  <conditionalFormatting sqref="A376:A380">
    <cfRule type="duplicateValues" dxfId="89" priority="35"/>
  </conditionalFormatting>
  <conditionalFormatting sqref="A404:A405">
    <cfRule type="duplicateValues" dxfId="88" priority="19"/>
  </conditionalFormatting>
  <conditionalFormatting sqref="A404:A405">
    <cfRule type="duplicateValues" dxfId="87" priority="18"/>
  </conditionalFormatting>
  <conditionalFormatting sqref="A404:A405">
    <cfRule type="duplicateValues" dxfId="86" priority="20"/>
  </conditionalFormatting>
  <conditionalFormatting sqref="A406:A407">
    <cfRule type="duplicateValues" dxfId="85" priority="16"/>
  </conditionalFormatting>
  <conditionalFormatting sqref="A406:A407">
    <cfRule type="duplicateValues" dxfId="84" priority="15"/>
  </conditionalFormatting>
  <conditionalFormatting sqref="A406:A407">
    <cfRule type="duplicateValues" dxfId="83" priority="17"/>
  </conditionalFormatting>
  <conditionalFormatting sqref="A408:A409">
    <cfRule type="duplicateValues" dxfId="82" priority="13"/>
  </conditionalFormatting>
  <conditionalFormatting sqref="A408:A409">
    <cfRule type="duplicateValues" dxfId="81" priority="12"/>
  </conditionalFormatting>
  <conditionalFormatting sqref="A408:A409">
    <cfRule type="duplicateValues" dxfId="80" priority="14"/>
  </conditionalFormatting>
  <conditionalFormatting sqref="A470 A467">
    <cfRule type="duplicateValues" dxfId="79" priority="9"/>
  </conditionalFormatting>
  <conditionalFormatting sqref="A470">
    <cfRule type="duplicateValues" dxfId="78" priority="10"/>
  </conditionalFormatting>
  <conditionalFormatting sqref="A470">
    <cfRule type="duplicateValues" dxfId="77" priority="11"/>
  </conditionalFormatting>
  <conditionalFormatting sqref="A468:A469">
    <cfRule type="duplicateValues" dxfId="76" priority="6"/>
  </conditionalFormatting>
  <conditionalFormatting sqref="A468:A469">
    <cfRule type="duplicateValues" dxfId="75" priority="7"/>
  </conditionalFormatting>
  <conditionalFormatting sqref="A468:A469">
    <cfRule type="duplicateValues" dxfId="74" priority="8"/>
  </conditionalFormatting>
  <conditionalFormatting sqref="A639">
    <cfRule type="duplicateValues" dxfId="73" priority="36"/>
  </conditionalFormatting>
  <conditionalFormatting sqref="A640:A657 A381:A403 A1:A4 A328:A375 A204:A324 A410:A466 A7:A174 A482:A638 A471:A480">
    <cfRule type="duplicateValues" dxfId="72" priority="37"/>
  </conditionalFormatting>
  <conditionalFormatting sqref="A640:A657 A381:A403 A410:A466 A482:A638 A471:A480">
    <cfRule type="duplicateValues" dxfId="71" priority="38"/>
  </conditionalFormatting>
  <conditionalFormatting sqref="A640:A657 A328:A403 A1:A4 A204:A324 A410:A466 A7:A174 A482:A638 A471:A480">
    <cfRule type="duplicateValues" dxfId="70" priority="39"/>
  </conditionalFormatting>
  <conditionalFormatting sqref="A118">
    <cfRule type="duplicateValues" dxfId="69" priority="40"/>
  </conditionalFormatting>
  <conditionalFormatting sqref="A5">
    <cfRule type="duplicateValues" dxfId="68" priority="4"/>
  </conditionalFormatting>
  <conditionalFormatting sqref="A5">
    <cfRule type="duplicateValues" dxfId="67" priority="5"/>
  </conditionalFormatting>
  <conditionalFormatting sqref="A481">
    <cfRule type="duplicateValues" dxfId="66" priority="1"/>
  </conditionalFormatting>
  <conditionalFormatting sqref="A481">
    <cfRule type="duplicateValues" dxfId="65" priority="2"/>
  </conditionalFormatting>
  <conditionalFormatting sqref="A481">
    <cfRule type="duplicateValues" dxfId="64" priority="3"/>
  </conditionalFormatting>
  <pageMargins left="0.31496062992125984" right="0.31496062992125984" top="0.55118110236220474" bottom="0.39370078740157483" header="0.31496062992125984" footer="0.31496062992125984"/>
  <pageSetup scale="90" orientation="landscape" r:id="rId1"/>
  <headerFooter>
    <oddFooter>&amp;R&amp;P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F48"/>
  <sheetViews>
    <sheetView zoomScaleNormal="100" workbookViewId="0">
      <selection activeCell="O6" sqref="O6"/>
    </sheetView>
  </sheetViews>
  <sheetFormatPr defaultRowHeight="12.75"/>
  <cols>
    <col min="1" max="1" width="15" style="2161" customWidth="1"/>
    <col min="2" max="2" width="13.7109375" style="2162" customWidth="1"/>
    <col min="3" max="3" width="43.5703125" style="3310" customWidth="1"/>
    <col min="4" max="4" width="9.5703125" style="3273" customWidth="1"/>
    <col min="5" max="5" width="10" style="3278" customWidth="1"/>
    <col min="6" max="6" width="9.28515625" style="3275" customWidth="1"/>
    <col min="7" max="7" width="12" style="3312" customWidth="1"/>
    <col min="8" max="8" width="9.7109375" style="3273" customWidth="1"/>
    <col min="9" max="9" width="11.7109375" style="3278" bestFit="1" customWidth="1"/>
    <col min="10" max="10" width="9.85546875" style="3275" bestFit="1" customWidth="1"/>
    <col min="11" max="11" width="12.140625" style="3273" customWidth="1"/>
    <col min="12" max="16384" width="9.140625" style="3247"/>
  </cols>
  <sheetData>
    <row r="1" spans="1:188" s="2076" customFormat="1" ht="12">
      <c r="C1" s="2077" t="s">
        <v>10419</v>
      </c>
      <c r="D1" s="3229" t="s">
        <v>10415</v>
      </c>
      <c r="E1" s="3230"/>
      <c r="F1" s="3231"/>
      <c r="G1" s="3232"/>
      <c r="H1" s="3233"/>
      <c r="I1" s="3230"/>
      <c r="J1" s="3231"/>
      <c r="K1" s="3230"/>
    </row>
    <row r="2" spans="1:188" s="2076" customFormat="1" ht="12">
      <c r="C2" s="2077" t="s">
        <v>10420</v>
      </c>
      <c r="D2" s="3234" t="s">
        <v>179</v>
      </c>
      <c r="E2" s="3235"/>
      <c r="F2" s="3231"/>
      <c r="G2" s="3236"/>
      <c r="H2" s="3233"/>
      <c r="I2" s="3235"/>
      <c r="J2" s="3231"/>
      <c r="K2" s="3237"/>
    </row>
    <row r="3" spans="1:188" s="2076" customFormat="1" ht="14.25">
      <c r="C3" s="2077" t="s">
        <v>11956</v>
      </c>
      <c r="D3" s="3238" t="s">
        <v>10422</v>
      </c>
      <c r="E3" s="3239"/>
      <c r="F3" s="3231"/>
      <c r="G3" s="3240"/>
      <c r="H3" s="3233"/>
      <c r="I3" s="3239"/>
      <c r="J3" s="3231"/>
      <c r="K3" s="3241"/>
    </row>
    <row r="4" spans="1:188" ht="13.5" thickBot="1">
      <c r="A4" s="2084"/>
      <c r="B4" s="2084"/>
      <c r="C4" s="2084"/>
      <c r="D4" s="3242"/>
      <c r="E4" s="3243"/>
      <c r="F4" s="3244"/>
      <c r="G4" s="3245"/>
      <c r="H4" s="3242"/>
      <c r="I4" s="3243"/>
      <c r="J4" s="3244"/>
      <c r="K4" s="3246"/>
    </row>
    <row r="5" spans="1:188" s="3249" customFormat="1" ht="13.5" thickTop="1" thickBot="1">
      <c r="A5" s="3749" t="s">
        <v>10423</v>
      </c>
      <c r="B5" s="3751" t="s">
        <v>10424</v>
      </c>
      <c r="C5" s="3751" t="s">
        <v>10425</v>
      </c>
      <c r="D5" s="3743" t="s">
        <v>190</v>
      </c>
      <c r="E5" s="3744"/>
      <c r="F5" s="3744"/>
      <c r="G5" s="3745"/>
      <c r="H5" s="3743" t="s">
        <v>257</v>
      </c>
      <c r="I5" s="3744"/>
      <c r="J5" s="3744"/>
      <c r="K5" s="3745"/>
      <c r="L5" s="3248"/>
    </row>
    <row r="6" spans="1:188" s="3249" customFormat="1" ht="61.5" thickTop="1" thickBot="1">
      <c r="A6" s="3750"/>
      <c r="B6" s="3752"/>
      <c r="C6" s="3752"/>
      <c r="D6" s="3250" t="s">
        <v>9692</v>
      </c>
      <c r="E6" s="3251" t="s">
        <v>10426</v>
      </c>
      <c r="F6" s="3252" t="s">
        <v>10427</v>
      </c>
      <c r="G6" s="3253" t="s">
        <v>10428</v>
      </c>
      <c r="H6" s="3250" t="s">
        <v>9692</v>
      </c>
      <c r="I6" s="3251" t="s">
        <v>10426</v>
      </c>
      <c r="J6" s="3252" t="s">
        <v>10427</v>
      </c>
      <c r="K6" s="3254" t="s">
        <v>10429</v>
      </c>
      <c r="L6" s="3248"/>
    </row>
    <row r="7" spans="1:188" s="3263" customFormat="1" ht="15.75" thickTop="1">
      <c r="A7" s="3255" t="s">
        <v>11957</v>
      </c>
      <c r="B7" s="3256"/>
      <c r="C7" s="3257"/>
      <c r="D7" s="3258"/>
      <c r="E7" s="3259"/>
      <c r="F7" s="3257"/>
      <c r="G7" s="3260"/>
      <c r="H7" s="3258"/>
      <c r="I7" s="3259"/>
      <c r="J7" s="3257"/>
      <c r="K7" s="3261"/>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3262"/>
      <c r="AU7" s="3262"/>
      <c r="AV7" s="3262"/>
      <c r="AW7" s="3262"/>
      <c r="AX7" s="3262"/>
      <c r="AY7" s="3262"/>
      <c r="AZ7" s="3262"/>
      <c r="BA7" s="3262"/>
      <c r="BB7" s="3262"/>
      <c r="BC7" s="3262"/>
      <c r="BD7" s="3262"/>
      <c r="BE7" s="3262"/>
      <c r="BF7" s="3262"/>
      <c r="BG7" s="3262"/>
      <c r="BH7" s="3262"/>
      <c r="BI7" s="3262"/>
      <c r="BJ7" s="3262"/>
      <c r="BK7" s="3262"/>
      <c r="BL7" s="3262"/>
      <c r="BM7" s="3262"/>
      <c r="BN7" s="3262"/>
      <c r="BO7" s="3262"/>
      <c r="BP7" s="3262"/>
      <c r="BQ7" s="3262"/>
      <c r="BR7" s="3262"/>
      <c r="BS7" s="3262"/>
      <c r="BT7" s="3262"/>
      <c r="BU7" s="3262"/>
      <c r="BV7" s="3262"/>
      <c r="BW7" s="3262"/>
      <c r="BX7" s="3262"/>
      <c r="BY7" s="3262"/>
      <c r="BZ7" s="3262"/>
      <c r="CA7" s="3262"/>
      <c r="CB7" s="3262"/>
      <c r="CC7" s="3262"/>
      <c r="CD7" s="3262"/>
      <c r="CE7" s="3262"/>
      <c r="CF7" s="3262"/>
      <c r="CG7" s="3262"/>
      <c r="CH7" s="3262"/>
      <c r="CI7" s="3262"/>
      <c r="CJ7" s="3262"/>
      <c r="CK7" s="3262"/>
      <c r="CL7" s="3262"/>
      <c r="CM7" s="3262"/>
      <c r="CN7" s="3262"/>
      <c r="CO7" s="3262"/>
      <c r="CP7" s="3262"/>
      <c r="CQ7" s="3262"/>
      <c r="CR7" s="3262"/>
      <c r="CS7" s="3262"/>
      <c r="CT7" s="3262"/>
      <c r="CU7" s="3262"/>
      <c r="CV7" s="3262"/>
      <c r="CW7" s="3262"/>
      <c r="CX7" s="3262"/>
      <c r="CY7" s="3262"/>
      <c r="CZ7" s="3262"/>
      <c r="DA7" s="3262"/>
      <c r="DB7" s="3262"/>
      <c r="DC7" s="3262"/>
      <c r="DD7" s="3262"/>
      <c r="DE7" s="3262"/>
      <c r="DF7" s="3262"/>
      <c r="DG7" s="3262"/>
      <c r="DH7" s="3262"/>
      <c r="DI7" s="3262"/>
      <c r="DJ7" s="3262"/>
      <c r="DK7" s="3262"/>
      <c r="DL7" s="3262"/>
      <c r="DM7" s="3262"/>
      <c r="DN7" s="3262"/>
      <c r="DO7" s="3262"/>
      <c r="DP7" s="3262"/>
      <c r="DQ7" s="3262"/>
      <c r="DR7" s="3262"/>
      <c r="DS7" s="3262"/>
      <c r="DT7" s="3262"/>
      <c r="DU7" s="3262"/>
      <c r="DV7" s="3262"/>
      <c r="DW7" s="3262"/>
      <c r="DX7" s="3262"/>
      <c r="DY7" s="3262"/>
      <c r="DZ7" s="3262"/>
      <c r="EA7" s="3262"/>
      <c r="EB7" s="3262"/>
      <c r="EC7" s="3262"/>
      <c r="ED7" s="3262"/>
      <c r="EE7" s="3262"/>
      <c r="EF7" s="3262"/>
      <c r="EG7" s="3262"/>
      <c r="EH7" s="3262"/>
      <c r="EI7" s="3262"/>
      <c r="EJ7" s="3262"/>
      <c r="EK7" s="3262"/>
      <c r="EL7" s="3262"/>
      <c r="EM7" s="3262"/>
      <c r="EN7" s="3262"/>
      <c r="EO7" s="3262"/>
      <c r="EP7" s="3262"/>
      <c r="EQ7" s="3262"/>
      <c r="ER7" s="3262"/>
      <c r="ES7" s="3262"/>
      <c r="ET7" s="3262"/>
      <c r="EU7" s="3262"/>
      <c r="EV7" s="3262"/>
      <c r="EW7" s="3262"/>
      <c r="EX7" s="3262"/>
      <c r="EY7" s="3262"/>
      <c r="EZ7" s="3262"/>
      <c r="FA7" s="3262"/>
      <c r="FB7" s="3262"/>
      <c r="FC7" s="3262"/>
      <c r="FD7" s="3262"/>
      <c r="FE7" s="3262"/>
      <c r="FF7" s="3262"/>
      <c r="FG7" s="3262"/>
      <c r="FH7" s="3262"/>
      <c r="FI7" s="3262"/>
      <c r="FJ7" s="3262"/>
      <c r="FK7" s="3262"/>
      <c r="FL7" s="3262"/>
      <c r="FM7" s="3262"/>
      <c r="FN7" s="3262"/>
      <c r="FO7" s="3262"/>
      <c r="FP7" s="3262"/>
      <c r="FQ7" s="3262"/>
      <c r="FR7" s="3262"/>
      <c r="FS7" s="3262"/>
      <c r="FT7" s="3262"/>
      <c r="FU7" s="3262"/>
      <c r="FV7" s="3262"/>
      <c r="FW7" s="3262"/>
      <c r="FX7" s="3262"/>
      <c r="FY7" s="3262"/>
      <c r="FZ7" s="3262"/>
      <c r="GA7" s="3262"/>
      <c r="GB7" s="3262"/>
      <c r="GC7" s="3262"/>
      <c r="GD7" s="3262"/>
      <c r="GE7" s="3262"/>
      <c r="GF7" s="3262"/>
    </row>
    <row r="8" spans="1:188" s="3119" customFormat="1" ht="22.5">
      <c r="A8" s="3155" t="s">
        <v>11332</v>
      </c>
      <c r="B8" s="3156" t="s">
        <v>11333</v>
      </c>
      <c r="C8" s="3061" t="s">
        <v>11334</v>
      </c>
      <c r="D8" s="3143">
        <v>0</v>
      </c>
      <c r="E8" s="3146">
        <v>0</v>
      </c>
      <c r="F8" s="3169">
        <v>0</v>
      </c>
      <c r="G8" s="3180"/>
      <c r="H8" s="3143">
        <v>1</v>
      </c>
      <c r="I8" s="3146">
        <v>27390</v>
      </c>
      <c r="J8" s="3169">
        <f>I8/H8</f>
        <v>27390</v>
      </c>
      <c r="K8" s="3181"/>
    </row>
    <row r="9" spans="1:188" s="3119" customFormat="1" ht="15">
      <c r="A9" s="3143" t="s">
        <v>11335</v>
      </c>
      <c r="B9" s="3143" t="s">
        <v>11336</v>
      </c>
      <c r="C9" s="3144" t="s">
        <v>11337</v>
      </c>
      <c r="D9" s="3143">
        <v>0</v>
      </c>
      <c r="E9" s="3146">
        <v>0</v>
      </c>
      <c r="F9" s="3169">
        <v>0</v>
      </c>
      <c r="G9" s="3170"/>
      <c r="H9" s="3143">
        <v>2</v>
      </c>
      <c r="I9" s="3146">
        <v>165000</v>
      </c>
      <c r="J9" s="3169">
        <f t="shared" ref="J9:J25" si="0">I9/H9</f>
        <v>82500</v>
      </c>
      <c r="K9" s="3171"/>
    </row>
    <row r="10" spans="1:188" s="3119" customFormat="1" ht="15">
      <c r="A10" s="3143" t="s">
        <v>11341</v>
      </c>
      <c r="B10" s="3143" t="s">
        <v>11342</v>
      </c>
      <c r="C10" s="3144" t="s">
        <v>11343</v>
      </c>
      <c r="D10" s="3143">
        <v>0</v>
      </c>
      <c r="E10" s="3146">
        <v>0</v>
      </c>
      <c r="F10" s="3169">
        <v>0</v>
      </c>
      <c r="G10" s="3170"/>
      <c r="H10" s="3143">
        <v>2</v>
      </c>
      <c r="I10" s="3146">
        <v>96800</v>
      </c>
      <c r="J10" s="3169">
        <f t="shared" si="0"/>
        <v>48400</v>
      </c>
      <c r="K10" s="3171"/>
    </row>
    <row r="11" spans="1:188" s="3119" customFormat="1" ht="15">
      <c r="A11" s="3143" t="s">
        <v>11344</v>
      </c>
      <c r="B11" s="3143" t="s">
        <v>11345</v>
      </c>
      <c r="C11" s="3144" t="s">
        <v>11346</v>
      </c>
      <c r="D11" s="3143">
        <v>0</v>
      </c>
      <c r="E11" s="3146">
        <v>0</v>
      </c>
      <c r="F11" s="3169">
        <v>0</v>
      </c>
      <c r="G11" s="3170"/>
      <c r="H11" s="3143">
        <v>1</v>
      </c>
      <c r="I11" s="3146">
        <v>27390</v>
      </c>
      <c r="J11" s="3169">
        <f t="shared" si="0"/>
        <v>27390</v>
      </c>
      <c r="K11" s="3171"/>
    </row>
    <row r="12" spans="1:188" s="3119" customFormat="1" ht="15">
      <c r="A12" s="3143" t="s">
        <v>11350</v>
      </c>
      <c r="B12" s="3143" t="s">
        <v>11351</v>
      </c>
      <c r="C12" s="3144" t="s">
        <v>11352</v>
      </c>
      <c r="D12" s="3143">
        <v>0</v>
      </c>
      <c r="E12" s="3146">
        <v>0</v>
      </c>
      <c r="F12" s="3169">
        <v>0</v>
      </c>
      <c r="G12" s="3170"/>
      <c r="H12" s="3143">
        <v>2</v>
      </c>
      <c r="I12" s="3146">
        <v>136400</v>
      </c>
      <c r="J12" s="3169">
        <f t="shared" si="0"/>
        <v>68200</v>
      </c>
      <c r="K12" s="3171"/>
    </row>
    <row r="13" spans="1:188" s="3119" customFormat="1" ht="15">
      <c r="A13" s="3143" t="s">
        <v>11353</v>
      </c>
      <c r="B13" s="3143" t="s">
        <v>11354</v>
      </c>
      <c r="C13" s="3144" t="s">
        <v>11355</v>
      </c>
      <c r="D13" s="3143">
        <v>0</v>
      </c>
      <c r="E13" s="3146">
        <v>0</v>
      </c>
      <c r="F13" s="3169">
        <v>0</v>
      </c>
      <c r="G13" s="3170"/>
      <c r="H13" s="3143">
        <v>2</v>
      </c>
      <c r="I13" s="3146">
        <v>143000</v>
      </c>
      <c r="J13" s="3169">
        <f t="shared" si="0"/>
        <v>71500</v>
      </c>
      <c r="K13" s="3171"/>
    </row>
    <row r="14" spans="1:188" s="3119" customFormat="1" ht="15">
      <c r="A14" s="3143" t="s">
        <v>11359</v>
      </c>
      <c r="B14" s="3143" t="s">
        <v>11360</v>
      </c>
      <c r="C14" s="3144" t="s">
        <v>11361</v>
      </c>
      <c r="D14" s="3143">
        <v>0</v>
      </c>
      <c r="E14" s="3146">
        <v>0</v>
      </c>
      <c r="F14" s="3169">
        <v>0</v>
      </c>
      <c r="G14" s="3170"/>
      <c r="H14" s="3143">
        <v>2</v>
      </c>
      <c r="I14" s="3146">
        <v>242000</v>
      </c>
      <c r="J14" s="3169">
        <f t="shared" si="0"/>
        <v>121000</v>
      </c>
      <c r="K14" s="3171"/>
    </row>
    <row r="15" spans="1:188" s="3119" customFormat="1" ht="22.5">
      <c r="A15" s="3155" t="s">
        <v>11364</v>
      </c>
      <c r="B15" s="3156" t="s">
        <v>11345</v>
      </c>
      <c r="C15" s="3061" t="s">
        <v>11365</v>
      </c>
      <c r="D15" s="3143">
        <v>0</v>
      </c>
      <c r="E15" s="3146">
        <v>0</v>
      </c>
      <c r="F15" s="3169">
        <v>0</v>
      </c>
      <c r="G15" s="3170"/>
      <c r="H15" s="3143">
        <v>2</v>
      </c>
      <c r="I15" s="3146">
        <v>54780</v>
      </c>
      <c r="J15" s="3169">
        <f t="shared" si="0"/>
        <v>27390</v>
      </c>
      <c r="K15" s="3171"/>
    </row>
    <row r="16" spans="1:188" s="3119" customFormat="1" ht="22.5">
      <c r="A16" s="2098" t="s">
        <v>11380</v>
      </c>
      <c r="B16" s="2099" t="s">
        <v>11381</v>
      </c>
      <c r="C16" s="2100" t="s">
        <v>11382</v>
      </c>
      <c r="D16" s="3143">
        <v>0</v>
      </c>
      <c r="E16" s="3146">
        <v>0</v>
      </c>
      <c r="F16" s="3169">
        <v>0</v>
      </c>
      <c r="G16" s="3170"/>
      <c r="H16" s="3143">
        <v>1</v>
      </c>
      <c r="I16" s="3146">
        <v>93500</v>
      </c>
      <c r="J16" s="3169">
        <f t="shared" si="0"/>
        <v>93500</v>
      </c>
      <c r="K16" s="3171"/>
    </row>
    <row r="17" spans="1:188" s="3119" customFormat="1" ht="22.5">
      <c r="A17" s="2098" t="s">
        <v>11383</v>
      </c>
      <c r="B17" s="2099" t="s">
        <v>11381</v>
      </c>
      <c r="C17" s="2114" t="s">
        <v>11384</v>
      </c>
      <c r="D17" s="3143">
        <v>0</v>
      </c>
      <c r="E17" s="3146">
        <v>0</v>
      </c>
      <c r="F17" s="3169">
        <v>0</v>
      </c>
      <c r="G17" s="3170"/>
      <c r="H17" s="3143">
        <v>1</v>
      </c>
      <c r="I17" s="3146">
        <v>93500</v>
      </c>
      <c r="J17" s="3169">
        <f t="shared" si="0"/>
        <v>93500</v>
      </c>
      <c r="K17" s="3171"/>
    </row>
    <row r="18" spans="1:188" s="3119" customFormat="1" ht="15">
      <c r="A18" s="3264" t="s">
        <v>11385</v>
      </c>
      <c r="B18" s="3265" t="s">
        <v>11360</v>
      </c>
      <c r="C18" s="3266" t="s">
        <v>11386</v>
      </c>
      <c r="D18" s="3143">
        <v>0</v>
      </c>
      <c r="E18" s="3146">
        <v>0</v>
      </c>
      <c r="F18" s="3169">
        <v>0</v>
      </c>
      <c r="G18" s="3170"/>
      <c r="H18" s="3143">
        <v>1</v>
      </c>
      <c r="I18" s="3146">
        <v>121000</v>
      </c>
      <c r="J18" s="3169">
        <f t="shared" si="0"/>
        <v>121000</v>
      </c>
      <c r="K18" s="3171"/>
    </row>
    <row r="19" spans="1:188" s="3119" customFormat="1" ht="15">
      <c r="A19" s="3264" t="s">
        <v>11387</v>
      </c>
      <c r="B19" s="3265" t="s">
        <v>11388</v>
      </c>
      <c r="C19" s="3266" t="s">
        <v>11389</v>
      </c>
      <c r="D19" s="3143">
        <v>0</v>
      </c>
      <c r="E19" s="3146">
        <v>0</v>
      </c>
      <c r="F19" s="3169">
        <v>0</v>
      </c>
      <c r="G19" s="3170"/>
      <c r="H19" s="3143">
        <v>2</v>
      </c>
      <c r="I19" s="3146">
        <v>82060</v>
      </c>
      <c r="J19" s="3169">
        <f t="shared" si="0"/>
        <v>41030</v>
      </c>
      <c r="K19" s="3171"/>
    </row>
    <row r="20" spans="1:188" s="3119" customFormat="1" ht="15">
      <c r="A20" s="3264" t="s">
        <v>11390</v>
      </c>
      <c r="B20" s="3265" t="s">
        <v>11354</v>
      </c>
      <c r="C20" s="3266" t="s">
        <v>11391</v>
      </c>
      <c r="D20" s="3143">
        <v>0</v>
      </c>
      <c r="E20" s="3146">
        <v>0</v>
      </c>
      <c r="F20" s="3169">
        <v>0</v>
      </c>
      <c r="G20" s="3170"/>
      <c r="H20" s="3143">
        <v>1</v>
      </c>
      <c r="I20" s="3146">
        <v>71500</v>
      </c>
      <c r="J20" s="3169">
        <f t="shared" si="0"/>
        <v>71500</v>
      </c>
      <c r="K20" s="3171"/>
    </row>
    <row r="21" spans="1:188" s="3119" customFormat="1" ht="22.5">
      <c r="A21" s="3264" t="s">
        <v>11392</v>
      </c>
      <c r="B21" s="3265" t="s">
        <v>11393</v>
      </c>
      <c r="C21" s="3266" t="s">
        <v>11394</v>
      </c>
      <c r="D21" s="3143">
        <v>0</v>
      </c>
      <c r="E21" s="3146">
        <v>0</v>
      </c>
      <c r="F21" s="3169">
        <v>0</v>
      </c>
      <c r="G21" s="3170"/>
      <c r="H21" s="3143">
        <v>1</v>
      </c>
      <c r="I21" s="3146">
        <v>93500</v>
      </c>
      <c r="J21" s="3169">
        <f t="shared" si="0"/>
        <v>93500</v>
      </c>
      <c r="K21" s="3171"/>
    </row>
    <row r="22" spans="1:188" s="3119" customFormat="1" ht="22.5">
      <c r="A22" s="3264" t="s">
        <v>11395</v>
      </c>
      <c r="B22" s="3265" t="s">
        <v>11345</v>
      </c>
      <c r="C22" s="3266" t="s">
        <v>11396</v>
      </c>
      <c r="D22" s="3143">
        <v>0</v>
      </c>
      <c r="E22" s="3146">
        <v>0</v>
      </c>
      <c r="F22" s="3169">
        <v>0</v>
      </c>
      <c r="G22" s="3170"/>
      <c r="H22" s="3143">
        <v>1</v>
      </c>
      <c r="I22" s="3146">
        <v>27390</v>
      </c>
      <c r="J22" s="3169">
        <f t="shared" si="0"/>
        <v>27390</v>
      </c>
      <c r="K22" s="3171"/>
    </row>
    <row r="23" spans="1:188" s="3119" customFormat="1" ht="22.5">
      <c r="A23" s="3264" t="s">
        <v>11397</v>
      </c>
      <c r="B23" s="3265" t="s">
        <v>11348</v>
      </c>
      <c r="C23" s="3266" t="s">
        <v>11398</v>
      </c>
      <c r="D23" s="3143">
        <v>0</v>
      </c>
      <c r="E23" s="3146">
        <v>0</v>
      </c>
      <c r="F23" s="3169">
        <v>0</v>
      </c>
      <c r="G23" s="3170"/>
      <c r="H23" s="3143">
        <v>1</v>
      </c>
      <c r="I23" s="3146">
        <v>37180</v>
      </c>
      <c r="J23" s="3169">
        <f t="shared" si="0"/>
        <v>37180</v>
      </c>
      <c r="K23" s="3171"/>
    </row>
    <row r="24" spans="1:188" s="3119" customFormat="1" ht="15">
      <c r="A24" s="3264" t="s">
        <v>11399</v>
      </c>
      <c r="B24" s="3265" t="s">
        <v>11357</v>
      </c>
      <c r="C24" s="3266" t="s">
        <v>11400</v>
      </c>
      <c r="D24" s="3143">
        <v>0</v>
      </c>
      <c r="E24" s="3146">
        <v>0</v>
      </c>
      <c r="F24" s="3169">
        <v>0</v>
      </c>
      <c r="G24" s="3170"/>
      <c r="H24" s="3143">
        <v>1</v>
      </c>
      <c r="I24" s="3146">
        <v>66000</v>
      </c>
      <c r="J24" s="3169">
        <f t="shared" si="0"/>
        <v>66000</v>
      </c>
      <c r="K24" s="3171"/>
    </row>
    <row r="25" spans="1:188" s="3119" customFormat="1" ht="15.75" thickBot="1">
      <c r="A25" s="3264" t="s">
        <v>11401</v>
      </c>
      <c r="B25" s="3265" t="s">
        <v>11402</v>
      </c>
      <c r="C25" s="3266" t="s">
        <v>11403</v>
      </c>
      <c r="D25" s="3143">
        <v>0</v>
      </c>
      <c r="E25" s="3146">
        <v>0</v>
      </c>
      <c r="F25" s="3169">
        <v>0</v>
      </c>
      <c r="G25" s="3177"/>
      <c r="H25" s="3143">
        <v>1</v>
      </c>
      <c r="I25" s="3146">
        <v>190850</v>
      </c>
      <c r="J25" s="3169">
        <f t="shared" si="0"/>
        <v>190850</v>
      </c>
      <c r="K25" s="3178"/>
    </row>
    <row r="26" spans="1:188" s="3269" customFormat="1" ht="14.25" thickTop="1" thickBot="1">
      <c r="A26" s="3746" t="s">
        <v>11404</v>
      </c>
      <c r="B26" s="3747"/>
      <c r="C26" s="3748"/>
      <c r="D26" s="3267">
        <f>SUM(D8:D25)</f>
        <v>0</v>
      </c>
      <c r="E26" s="2106">
        <f>SUM(E8:E25)</f>
        <v>0</v>
      </c>
      <c r="F26" s="3268"/>
      <c r="G26" s="2122">
        <v>0</v>
      </c>
      <c r="H26" s="3267">
        <f>SUM(H8:H25)</f>
        <v>25</v>
      </c>
      <c r="I26" s="2106">
        <f>SUM(I8:I25)</f>
        <v>1769240</v>
      </c>
      <c r="J26" s="3268"/>
      <c r="K26" s="2123">
        <v>22</v>
      </c>
      <c r="M26" s="3270"/>
    </row>
    <row r="27" spans="1:188" s="3279" customFormat="1" ht="14.25" thickTop="1" thickBot="1">
      <c r="A27" s="2084"/>
      <c r="B27" s="3271"/>
      <c r="C27" s="3272"/>
      <c r="D27" s="3273"/>
      <c r="E27" s="3274"/>
      <c r="F27" s="3275"/>
      <c r="G27" s="3276"/>
      <c r="H27" s="3273"/>
      <c r="I27" s="3274"/>
      <c r="J27" s="3275"/>
      <c r="K27" s="3277"/>
      <c r="L27" s="3247"/>
      <c r="M27" s="3247"/>
      <c r="N27" s="3247"/>
      <c r="O27" s="3247"/>
      <c r="P27" s="3247"/>
      <c r="Q27" s="3247"/>
      <c r="R27" s="3247"/>
      <c r="S27" s="3247"/>
      <c r="T27" s="3247"/>
      <c r="U27" s="3247"/>
      <c r="V27" s="3247"/>
      <c r="W27" s="3247"/>
      <c r="X27" s="3247"/>
      <c r="Y27" s="3247"/>
      <c r="Z27" s="3247"/>
      <c r="AA27" s="3247"/>
      <c r="AB27" s="3247"/>
      <c r="AC27" s="3247"/>
      <c r="AD27" s="3247"/>
      <c r="AE27" s="3247"/>
      <c r="AF27" s="3247"/>
      <c r="AG27" s="3247"/>
      <c r="AH27" s="3247"/>
      <c r="AI27" s="3247"/>
      <c r="AJ27" s="3247"/>
      <c r="AK27" s="3247"/>
      <c r="AL27" s="3247"/>
      <c r="AM27" s="3247"/>
      <c r="AN27" s="3247"/>
      <c r="AO27" s="3247"/>
      <c r="AP27" s="3247"/>
      <c r="AQ27" s="3247"/>
      <c r="AR27" s="3247"/>
      <c r="AS27" s="3247"/>
      <c r="AT27" s="3247"/>
      <c r="AU27" s="3247"/>
      <c r="AV27" s="3247"/>
      <c r="AW27" s="3247"/>
      <c r="AX27" s="3247"/>
      <c r="AY27" s="3247"/>
      <c r="AZ27" s="3247"/>
      <c r="BA27" s="3247"/>
      <c r="BB27" s="3247"/>
      <c r="BC27" s="3247"/>
      <c r="BD27" s="3247"/>
      <c r="BE27" s="3247"/>
      <c r="BF27" s="3247"/>
      <c r="BG27" s="3247"/>
      <c r="BH27" s="3247"/>
      <c r="BI27" s="3247"/>
      <c r="BJ27" s="3247"/>
      <c r="BK27" s="3247"/>
      <c r="BL27" s="3247"/>
      <c r="BM27" s="3247"/>
      <c r="BN27" s="3247"/>
      <c r="BO27" s="3247"/>
      <c r="BP27" s="3247"/>
      <c r="BQ27" s="3247"/>
      <c r="BR27" s="3247"/>
      <c r="BS27" s="3247"/>
      <c r="BT27" s="3247"/>
      <c r="BU27" s="3247"/>
      <c r="BV27" s="3247"/>
      <c r="BW27" s="3247"/>
      <c r="BX27" s="3247"/>
      <c r="BY27" s="3247"/>
      <c r="BZ27" s="3247"/>
      <c r="CA27" s="3247"/>
      <c r="CB27" s="3247"/>
      <c r="CC27" s="3247"/>
      <c r="CD27" s="3247"/>
      <c r="CE27" s="3247"/>
      <c r="CF27" s="3247"/>
      <c r="CG27" s="3247"/>
      <c r="CH27" s="3247"/>
      <c r="CI27" s="3247"/>
      <c r="CJ27" s="3247"/>
      <c r="CK27" s="3247"/>
      <c r="CL27" s="3247"/>
      <c r="CM27" s="3247"/>
      <c r="CN27" s="3247"/>
      <c r="CO27" s="3247"/>
      <c r="CP27" s="3247"/>
      <c r="CQ27" s="3247"/>
      <c r="CR27" s="3247"/>
      <c r="CS27" s="3247"/>
      <c r="CT27" s="3247"/>
      <c r="CU27" s="3247"/>
      <c r="CV27" s="3247"/>
      <c r="CW27" s="3247"/>
      <c r="CX27" s="3247"/>
      <c r="CY27" s="3247"/>
      <c r="CZ27" s="3247"/>
      <c r="DA27" s="3247"/>
      <c r="DB27" s="3247"/>
      <c r="DC27" s="3247"/>
      <c r="DD27" s="3247"/>
      <c r="DE27" s="3247"/>
      <c r="DF27" s="3247"/>
      <c r="DG27" s="3247"/>
      <c r="DH27" s="3247"/>
      <c r="DI27" s="3247"/>
      <c r="DJ27" s="3247"/>
      <c r="DK27" s="3247"/>
      <c r="DL27" s="3247"/>
      <c r="DM27" s="3247"/>
      <c r="DN27" s="3247"/>
      <c r="DO27" s="3247"/>
      <c r="DP27" s="3247"/>
      <c r="DQ27" s="3247"/>
      <c r="DR27" s="3247"/>
      <c r="DS27" s="3247"/>
      <c r="DT27" s="3247"/>
      <c r="DU27" s="3247"/>
      <c r="DV27" s="3247"/>
      <c r="DW27" s="3247"/>
      <c r="DX27" s="3247"/>
      <c r="DY27" s="3247"/>
      <c r="DZ27" s="3247"/>
      <c r="EA27" s="3247"/>
      <c r="EB27" s="3247"/>
      <c r="EC27" s="3247"/>
      <c r="ED27" s="3247"/>
      <c r="EE27" s="3247"/>
      <c r="EF27" s="3247"/>
      <c r="EG27" s="3247"/>
      <c r="EH27" s="3247"/>
      <c r="EI27" s="3247"/>
      <c r="EJ27" s="3247"/>
      <c r="EK27" s="3247"/>
      <c r="EL27" s="3247"/>
      <c r="EM27" s="3247"/>
      <c r="EN27" s="3247"/>
      <c r="EO27" s="3247"/>
      <c r="EP27" s="3247"/>
      <c r="EQ27" s="3247"/>
      <c r="ER27" s="3247"/>
      <c r="ES27" s="3247"/>
      <c r="ET27" s="3247"/>
      <c r="EU27" s="3247"/>
      <c r="EV27" s="3247"/>
      <c r="EW27" s="3247"/>
      <c r="EX27" s="3247"/>
      <c r="EY27" s="3247"/>
      <c r="EZ27" s="3247"/>
      <c r="FA27" s="3247"/>
      <c r="FB27" s="3247"/>
      <c r="FC27" s="3247"/>
      <c r="FD27" s="3247"/>
      <c r="FE27" s="3247"/>
      <c r="FF27" s="3247"/>
      <c r="FG27" s="3247"/>
      <c r="FH27" s="3247"/>
      <c r="FI27" s="3247"/>
      <c r="FJ27" s="3247"/>
      <c r="FK27" s="3247"/>
      <c r="FL27" s="3247"/>
      <c r="FM27" s="3247"/>
      <c r="FN27" s="3247"/>
      <c r="FO27" s="3247"/>
      <c r="FP27" s="3247"/>
      <c r="FQ27" s="3247"/>
      <c r="FR27" s="3247"/>
      <c r="FS27" s="3247"/>
      <c r="FT27" s="3247"/>
      <c r="FU27" s="3247"/>
      <c r="FV27" s="3247"/>
      <c r="FW27" s="3247"/>
      <c r="FX27" s="3247"/>
      <c r="FY27" s="3247"/>
      <c r="FZ27" s="3247"/>
      <c r="GA27" s="3247"/>
      <c r="GB27" s="3247"/>
      <c r="GC27" s="3247"/>
      <c r="GD27" s="3247"/>
      <c r="GE27" s="3247"/>
      <c r="GF27" s="3247"/>
    </row>
    <row r="28" spans="1:188" ht="14.25" thickTop="1" thickBot="1">
      <c r="A28" s="2166"/>
      <c r="B28" s="2167"/>
      <c r="C28" s="2168"/>
      <c r="D28" s="3280"/>
      <c r="E28" s="3281"/>
      <c r="F28" s="3282"/>
      <c r="G28" s="3283"/>
      <c r="H28" s="3280"/>
      <c r="I28" s="3281"/>
      <c r="J28" s="3282"/>
      <c r="K28" s="3284"/>
    </row>
    <row r="29" spans="1:188" ht="17.25" thickTop="1" thickBot="1">
      <c r="A29" s="3285" t="s">
        <v>11958</v>
      </c>
      <c r="B29" s="3286"/>
      <c r="C29" s="3287"/>
      <c r="D29" s="3288"/>
      <c r="E29" s="3289">
        <f>E30+E31+E32+E33+E34</f>
        <v>0</v>
      </c>
      <c r="F29" s="3290"/>
      <c r="G29" s="3291"/>
      <c r="H29" s="3288"/>
      <c r="I29" s="3289">
        <f>I30+I31+I32+I33+I34</f>
        <v>1769240</v>
      </c>
      <c r="J29" s="3292"/>
      <c r="K29" s="3293"/>
    </row>
    <row r="30" spans="1:188" ht="13.5" thickTop="1">
      <c r="A30" s="2177" t="s">
        <v>11944</v>
      </c>
      <c r="B30" s="3294" t="s">
        <v>11945</v>
      </c>
      <c r="C30" s="3295"/>
      <c r="D30" s="3296"/>
      <c r="E30" s="3297">
        <v>0</v>
      </c>
      <c r="F30" s="3298"/>
      <c r="G30" s="3299"/>
      <c r="H30" s="3296"/>
      <c r="I30" s="3297">
        <v>0</v>
      </c>
      <c r="J30" s="3298"/>
      <c r="K30" s="3300"/>
    </row>
    <row r="31" spans="1:188">
      <c r="A31" s="3213" t="s">
        <v>11946</v>
      </c>
      <c r="B31" s="3301" t="s">
        <v>11947</v>
      </c>
      <c r="C31" s="3302"/>
      <c r="D31" s="3303"/>
      <c r="E31" s="3304">
        <v>0</v>
      </c>
      <c r="F31" s="3305"/>
      <c r="G31" s="3306"/>
      <c r="H31" s="3303"/>
      <c r="I31" s="3304">
        <v>0</v>
      </c>
      <c r="J31" s="3305"/>
      <c r="K31" s="3300"/>
    </row>
    <row r="32" spans="1:188">
      <c r="A32" s="3213" t="s">
        <v>11948</v>
      </c>
      <c r="B32" s="3301" t="s">
        <v>11949</v>
      </c>
      <c r="C32" s="3302"/>
      <c r="D32" s="3303"/>
      <c r="E32" s="3304">
        <f>E26</f>
        <v>0</v>
      </c>
      <c r="F32" s="3305"/>
      <c r="G32" s="3306">
        <v>0</v>
      </c>
      <c r="H32" s="3303"/>
      <c r="I32" s="3304">
        <f>I26</f>
        <v>1769240</v>
      </c>
      <c r="J32" s="3305"/>
      <c r="K32" s="3300">
        <v>22</v>
      </c>
    </row>
    <row r="33" spans="1:11">
      <c r="A33" s="3213" t="s">
        <v>11950</v>
      </c>
      <c r="B33" s="3301" t="s">
        <v>11951</v>
      </c>
      <c r="C33" s="3302"/>
      <c r="D33" s="3303"/>
      <c r="E33" s="3304">
        <v>0</v>
      </c>
      <c r="F33" s="3305"/>
      <c r="G33" s="3306"/>
      <c r="H33" s="3303"/>
      <c r="I33" s="3304">
        <v>0</v>
      </c>
      <c r="J33" s="3305"/>
      <c r="K33" s="3300"/>
    </row>
    <row r="34" spans="1:11">
      <c r="A34" s="3213" t="s">
        <v>11952</v>
      </c>
      <c r="B34" s="3301" t="s">
        <v>11953</v>
      </c>
      <c r="C34" s="3302"/>
      <c r="D34" s="3303"/>
      <c r="E34" s="3304">
        <v>0</v>
      </c>
      <c r="F34" s="3305"/>
      <c r="G34" s="3306"/>
      <c r="H34" s="3303"/>
      <c r="I34" s="3304">
        <v>0</v>
      </c>
      <c r="J34" s="3305"/>
      <c r="K34" s="3300"/>
    </row>
    <row r="35" spans="1:11">
      <c r="A35" s="3218"/>
      <c r="B35" s="3301" t="s">
        <v>11549</v>
      </c>
      <c r="C35" s="3302"/>
      <c r="D35" s="3303"/>
      <c r="E35" s="3307">
        <v>0</v>
      </c>
      <c r="F35" s="3305"/>
      <c r="G35" s="3308"/>
      <c r="H35" s="3303"/>
      <c r="I35" s="3307">
        <v>0</v>
      </c>
      <c r="J35" s="3305"/>
      <c r="K35" s="3309"/>
    </row>
    <row r="36" spans="1:11">
      <c r="A36" s="3218"/>
      <c r="B36" s="3301" t="s">
        <v>11954</v>
      </c>
      <c r="C36" s="3302"/>
      <c r="D36" s="3303"/>
      <c r="E36" s="3307">
        <v>0</v>
      </c>
      <c r="F36" s="3305"/>
      <c r="G36" s="3308"/>
      <c r="H36" s="3303"/>
      <c r="I36" s="3307">
        <v>0</v>
      </c>
      <c r="J36" s="3305"/>
      <c r="K36" s="3309"/>
    </row>
    <row r="37" spans="1:11">
      <c r="A37" s="3218"/>
      <c r="B37" s="3301" t="s">
        <v>11955</v>
      </c>
      <c r="C37" s="3302"/>
      <c r="D37" s="3303"/>
      <c r="E37" s="3307">
        <v>0</v>
      </c>
      <c r="F37" s="3305"/>
      <c r="G37" s="3308"/>
      <c r="H37" s="3303"/>
      <c r="I37" s="3307">
        <v>0</v>
      </c>
      <c r="J37" s="3305"/>
      <c r="K37" s="3309"/>
    </row>
    <row r="38" spans="1:11">
      <c r="D38" s="3311"/>
      <c r="H38" s="3311"/>
    </row>
    <row r="39" spans="1:11" s="3119" customFormat="1" ht="15">
      <c r="A39" s="3313"/>
      <c r="B39" s="3314"/>
      <c r="C39" s="3315"/>
      <c r="D39" s="3316"/>
      <c r="F39" s="3317"/>
      <c r="G39" s="3318"/>
      <c r="H39" s="3316"/>
      <c r="J39" s="3317"/>
      <c r="K39" s="3319"/>
    </row>
    <row r="40" spans="1:11" s="3119" customFormat="1" ht="15">
      <c r="A40" s="3313"/>
      <c r="B40" s="3313"/>
      <c r="C40" s="3313"/>
      <c r="D40" s="3320"/>
      <c r="F40" s="3313"/>
      <c r="G40" s="3318"/>
      <c r="H40" s="3320"/>
      <c r="J40" s="3313"/>
      <c r="K40" s="3319"/>
    </row>
    <row r="41" spans="1:11" s="3119" customFormat="1" ht="15">
      <c r="A41" s="3313"/>
      <c r="B41" s="3314"/>
      <c r="C41" s="3315"/>
      <c r="D41" s="3316"/>
      <c r="F41" s="3317"/>
      <c r="G41" s="3318"/>
      <c r="H41" s="3316"/>
      <c r="J41" s="3317"/>
      <c r="K41" s="3319"/>
    </row>
    <row r="42" spans="1:11">
      <c r="D42" s="3311"/>
      <c r="H42" s="3311"/>
    </row>
    <row r="43" spans="1:11">
      <c r="D43" s="3311"/>
      <c r="H43" s="3311"/>
    </row>
    <row r="44" spans="1:11">
      <c r="D44" s="3311"/>
      <c r="H44" s="3311"/>
    </row>
    <row r="45" spans="1:11">
      <c r="D45" s="3311"/>
      <c r="H45" s="3311"/>
    </row>
    <row r="46" spans="1:11">
      <c r="A46" s="3247"/>
      <c r="B46" s="3247"/>
      <c r="C46" s="3247"/>
      <c r="D46" s="3311"/>
      <c r="E46" s="3247"/>
      <c r="F46" s="3247"/>
      <c r="H46" s="3311"/>
      <c r="I46" s="3247"/>
      <c r="J46" s="3247"/>
    </row>
    <row r="47" spans="1:11">
      <c r="A47" s="3247"/>
      <c r="B47" s="3247"/>
      <c r="C47" s="3247"/>
      <c r="D47" s="3311"/>
      <c r="E47" s="3247"/>
      <c r="F47" s="3247"/>
      <c r="H47" s="3311"/>
      <c r="I47" s="3247"/>
      <c r="J47" s="3247"/>
    </row>
    <row r="48" spans="1:11">
      <c r="A48" s="3247"/>
      <c r="B48" s="3247"/>
      <c r="C48" s="3247"/>
      <c r="D48" s="3311"/>
      <c r="E48" s="3247"/>
      <c r="F48" s="3247"/>
      <c r="H48" s="3311"/>
      <c r="I48" s="3247"/>
      <c r="J48" s="3247"/>
    </row>
  </sheetData>
  <mergeCells count="6">
    <mergeCell ref="H5:K5"/>
    <mergeCell ref="A26:C26"/>
    <mergeCell ref="A5:A6"/>
    <mergeCell ref="B5:B6"/>
    <mergeCell ref="C5:C6"/>
    <mergeCell ref="D5:G5"/>
  </mergeCells>
  <conditionalFormatting sqref="A39:A41">
    <cfRule type="duplicateValues" dxfId="63" priority="12"/>
  </conditionalFormatting>
  <conditionalFormatting sqref="A20:A21">
    <cfRule type="duplicateValues" dxfId="62" priority="10"/>
  </conditionalFormatting>
  <conditionalFormatting sqref="A20:A21">
    <cfRule type="duplicateValues" dxfId="61" priority="9"/>
  </conditionalFormatting>
  <conditionalFormatting sqref="A20:A21">
    <cfRule type="duplicateValues" dxfId="60" priority="11"/>
  </conditionalFormatting>
  <conditionalFormatting sqref="A22:A23">
    <cfRule type="duplicateValues" dxfId="59" priority="7"/>
  </conditionalFormatting>
  <conditionalFormatting sqref="A22:A23">
    <cfRule type="duplicateValues" dxfId="58" priority="6"/>
  </conditionalFormatting>
  <conditionalFormatting sqref="A22:A23">
    <cfRule type="duplicateValues" dxfId="57" priority="8"/>
  </conditionalFormatting>
  <conditionalFormatting sqref="A24:A25">
    <cfRule type="duplicateValues" dxfId="56" priority="4"/>
  </conditionalFormatting>
  <conditionalFormatting sqref="A24:A25">
    <cfRule type="duplicateValues" dxfId="55" priority="3"/>
  </conditionalFormatting>
  <conditionalFormatting sqref="A24:A25">
    <cfRule type="duplicateValues" dxfId="54" priority="5"/>
  </conditionalFormatting>
  <conditionalFormatting sqref="A5">
    <cfRule type="duplicateValues" dxfId="53" priority="1"/>
  </conditionalFormatting>
  <conditionalFormatting sqref="A5">
    <cfRule type="duplicateValues" dxfId="52" priority="2"/>
  </conditionalFormatting>
  <conditionalFormatting sqref="A8:A19">
    <cfRule type="duplicateValues" dxfId="51" priority="13"/>
  </conditionalFormatting>
  <pageMargins left="0.51181102362204722" right="0.31496062992125984" top="0.55118110236220474" bottom="0.15748031496062992" header="0.31496062992125984" footer="0.31496062992125984"/>
  <pageSetup paperSize="9" scale="88"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E16"/>
  <sheetViews>
    <sheetView workbookViewId="0">
      <selection activeCell="K12" sqref="K12"/>
    </sheetView>
  </sheetViews>
  <sheetFormatPr defaultColWidth="9" defaultRowHeight="15.75"/>
  <cols>
    <col min="1" max="1" width="7.42578125" style="33" customWidth="1"/>
    <col min="2" max="2" width="34" style="34" customWidth="1"/>
    <col min="3" max="3" width="27.85546875" style="35" customWidth="1"/>
    <col min="4" max="4" width="30" style="34" customWidth="1"/>
    <col min="5" max="221" width="9.140625" style="34"/>
    <col min="222" max="222" width="6.5703125" style="34" customWidth="1"/>
    <col min="223" max="223" width="45" style="34" customWidth="1"/>
    <col min="224" max="224" width="20.85546875" style="34" customWidth="1"/>
    <col min="225" max="225" width="19.42578125" style="34" customWidth="1"/>
    <col min="226" max="477" width="9.140625" style="34"/>
    <col min="478" max="478" width="6.5703125" style="34" customWidth="1"/>
    <col min="479" max="479" width="45" style="34" customWidth="1"/>
    <col min="480" max="480" width="20.85546875" style="34" customWidth="1"/>
    <col min="481" max="481" width="19.42578125" style="34" customWidth="1"/>
    <col min="482" max="733" width="9.140625" style="34"/>
    <col min="734" max="734" width="6.5703125" style="34" customWidth="1"/>
    <col min="735" max="735" width="45" style="34" customWidth="1"/>
    <col min="736" max="736" width="20.85546875" style="34" customWidth="1"/>
    <col min="737" max="737" width="19.42578125" style="34" customWidth="1"/>
    <col min="738" max="989" width="9.140625" style="34"/>
    <col min="990" max="990" width="6.5703125" style="34" customWidth="1"/>
    <col min="991" max="991" width="45" style="34" customWidth="1"/>
    <col min="992" max="992" width="20.85546875" style="34" customWidth="1"/>
    <col min="993" max="993" width="19.42578125" style="34" customWidth="1"/>
    <col min="994" max="1245" width="9.140625" style="34"/>
    <col min="1246" max="1246" width="6.5703125" style="34" customWidth="1"/>
    <col min="1247" max="1247" width="45" style="34" customWidth="1"/>
    <col min="1248" max="1248" width="20.85546875" style="34" customWidth="1"/>
    <col min="1249" max="1249" width="19.42578125" style="34" customWidth="1"/>
    <col min="1250" max="1501" width="9.140625" style="34"/>
    <col min="1502" max="1502" width="6.5703125" style="34" customWidth="1"/>
    <col min="1503" max="1503" width="45" style="34" customWidth="1"/>
    <col min="1504" max="1504" width="20.85546875" style="34" customWidth="1"/>
    <col min="1505" max="1505" width="19.42578125" style="34" customWidth="1"/>
    <col min="1506" max="1757" width="9.140625" style="34"/>
    <col min="1758" max="1758" width="6.5703125" style="34" customWidth="1"/>
    <col min="1759" max="1759" width="45" style="34" customWidth="1"/>
    <col min="1760" max="1760" width="20.85546875" style="34" customWidth="1"/>
    <col min="1761" max="1761" width="19.42578125" style="34" customWidth="1"/>
    <col min="1762" max="2013" width="9.140625" style="34"/>
    <col min="2014" max="2014" width="6.5703125" style="34" customWidth="1"/>
    <col min="2015" max="2015" width="45" style="34" customWidth="1"/>
    <col min="2016" max="2016" width="20.85546875" style="34" customWidth="1"/>
    <col min="2017" max="2017" width="19.42578125" style="34" customWidth="1"/>
    <col min="2018" max="2269" width="9.140625" style="34"/>
    <col min="2270" max="2270" width="6.5703125" style="34" customWidth="1"/>
    <col min="2271" max="2271" width="45" style="34" customWidth="1"/>
    <col min="2272" max="2272" width="20.85546875" style="34" customWidth="1"/>
    <col min="2273" max="2273" width="19.42578125" style="34" customWidth="1"/>
    <col min="2274" max="2525" width="9.140625" style="34"/>
    <col min="2526" max="2526" width="6.5703125" style="34" customWidth="1"/>
    <col min="2527" max="2527" width="45" style="34" customWidth="1"/>
    <col min="2528" max="2528" width="20.85546875" style="34" customWidth="1"/>
    <col min="2529" max="2529" width="19.42578125" style="34" customWidth="1"/>
    <col min="2530" max="2781" width="9.140625" style="34"/>
    <col min="2782" max="2782" width="6.5703125" style="34" customWidth="1"/>
    <col min="2783" max="2783" width="45" style="34" customWidth="1"/>
    <col min="2784" max="2784" width="20.85546875" style="34" customWidth="1"/>
    <col min="2785" max="2785" width="19.42578125" style="34" customWidth="1"/>
    <col min="2786" max="3037" width="9.140625" style="34"/>
    <col min="3038" max="3038" width="6.5703125" style="34" customWidth="1"/>
    <col min="3039" max="3039" width="45" style="34" customWidth="1"/>
    <col min="3040" max="3040" width="20.85546875" style="34" customWidth="1"/>
    <col min="3041" max="3041" width="19.42578125" style="34" customWidth="1"/>
    <col min="3042" max="3293" width="9.140625" style="34"/>
    <col min="3294" max="3294" width="6.5703125" style="34" customWidth="1"/>
    <col min="3295" max="3295" width="45" style="34" customWidth="1"/>
    <col min="3296" max="3296" width="20.85546875" style="34" customWidth="1"/>
    <col min="3297" max="3297" width="19.42578125" style="34" customWidth="1"/>
    <col min="3298" max="3549" width="9.140625" style="34"/>
    <col min="3550" max="3550" width="6.5703125" style="34" customWidth="1"/>
    <col min="3551" max="3551" width="45" style="34" customWidth="1"/>
    <col min="3552" max="3552" width="20.85546875" style="34" customWidth="1"/>
    <col min="3553" max="3553" width="19.42578125" style="34" customWidth="1"/>
    <col min="3554" max="3805" width="9.140625" style="34"/>
    <col min="3806" max="3806" width="6.5703125" style="34" customWidth="1"/>
    <col min="3807" max="3807" width="45" style="34" customWidth="1"/>
    <col min="3808" max="3808" width="20.85546875" style="34" customWidth="1"/>
    <col min="3809" max="3809" width="19.42578125" style="34" customWidth="1"/>
    <col min="3810" max="4061" width="9.140625" style="34"/>
    <col min="4062" max="4062" width="6.5703125" style="34" customWidth="1"/>
    <col min="4063" max="4063" width="45" style="34" customWidth="1"/>
    <col min="4064" max="4064" width="20.85546875" style="34" customWidth="1"/>
    <col min="4065" max="4065" width="19.42578125" style="34" customWidth="1"/>
    <col min="4066" max="4317" width="9.140625" style="34"/>
    <col min="4318" max="4318" width="6.5703125" style="34" customWidth="1"/>
    <col min="4319" max="4319" width="45" style="34" customWidth="1"/>
    <col min="4320" max="4320" width="20.85546875" style="34" customWidth="1"/>
    <col min="4321" max="4321" width="19.42578125" style="34" customWidth="1"/>
    <col min="4322" max="4573" width="9.140625" style="34"/>
    <col min="4574" max="4574" width="6.5703125" style="34" customWidth="1"/>
    <col min="4575" max="4575" width="45" style="34" customWidth="1"/>
    <col min="4576" max="4576" width="20.85546875" style="34" customWidth="1"/>
    <col min="4577" max="4577" width="19.42578125" style="34" customWidth="1"/>
    <col min="4578" max="4829" width="9.140625" style="34"/>
    <col min="4830" max="4830" width="6.5703125" style="34" customWidth="1"/>
    <col min="4831" max="4831" width="45" style="34" customWidth="1"/>
    <col min="4832" max="4832" width="20.85546875" style="34" customWidth="1"/>
    <col min="4833" max="4833" width="19.42578125" style="34" customWidth="1"/>
    <col min="4834" max="5085" width="9.140625" style="34"/>
    <col min="5086" max="5086" width="6.5703125" style="34" customWidth="1"/>
    <col min="5087" max="5087" width="45" style="34" customWidth="1"/>
    <col min="5088" max="5088" width="20.85546875" style="34" customWidth="1"/>
    <col min="5089" max="5089" width="19.42578125" style="34" customWidth="1"/>
    <col min="5090" max="5341" width="9.140625" style="34"/>
    <col min="5342" max="5342" width="6.5703125" style="34" customWidth="1"/>
    <col min="5343" max="5343" width="45" style="34" customWidth="1"/>
    <col min="5344" max="5344" width="20.85546875" style="34" customWidth="1"/>
    <col min="5345" max="5345" width="19.42578125" style="34" customWidth="1"/>
    <col min="5346" max="5597" width="9.140625" style="34"/>
    <col min="5598" max="5598" width="6.5703125" style="34" customWidth="1"/>
    <col min="5599" max="5599" width="45" style="34" customWidth="1"/>
    <col min="5600" max="5600" width="20.85546875" style="34" customWidth="1"/>
    <col min="5601" max="5601" width="19.42578125" style="34" customWidth="1"/>
    <col min="5602" max="5853" width="9.140625" style="34"/>
    <col min="5854" max="5854" width="6.5703125" style="34" customWidth="1"/>
    <col min="5855" max="5855" width="45" style="34" customWidth="1"/>
    <col min="5856" max="5856" width="20.85546875" style="34" customWidth="1"/>
    <col min="5857" max="5857" width="19.42578125" style="34" customWidth="1"/>
    <col min="5858" max="6109" width="9.140625" style="34"/>
    <col min="6110" max="6110" width="6.5703125" style="34" customWidth="1"/>
    <col min="6111" max="6111" width="45" style="34" customWidth="1"/>
    <col min="6112" max="6112" width="20.85546875" style="34" customWidth="1"/>
    <col min="6113" max="6113" width="19.42578125" style="34" customWidth="1"/>
    <col min="6114" max="6365" width="9.140625" style="34"/>
    <col min="6366" max="6366" width="6.5703125" style="34" customWidth="1"/>
    <col min="6367" max="6367" width="45" style="34" customWidth="1"/>
    <col min="6368" max="6368" width="20.85546875" style="34" customWidth="1"/>
    <col min="6369" max="6369" width="19.42578125" style="34" customWidth="1"/>
    <col min="6370" max="6621" width="9.140625" style="34"/>
    <col min="6622" max="6622" width="6.5703125" style="34" customWidth="1"/>
    <col min="6623" max="6623" width="45" style="34" customWidth="1"/>
    <col min="6624" max="6624" width="20.85546875" style="34" customWidth="1"/>
    <col min="6625" max="6625" width="19.42578125" style="34" customWidth="1"/>
    <col min="6626" max="6877" width="9.140625" style="34"/>
    <col min="6878" max="6878" width="6.5703125" style="34" customWidth="1"/>
    <col min="6879" max="6879" width="45" style="34" customWidth="1"/>
    <col min="6880" max="6880" width="20.85546875" style="34" customWidth="1"/>
    <col min="6881" max="6881" width="19.42578125" style="34" customWidth="1"/>
    <col min="6882" max="7133" width="9.140625" style="34"/>
    <col min="7134" max="7134" width="6.5703125" style="34" customWidth="1"/>
    <col min="7135" max="7135" width="45" style="34" customWidth="1"/>
    <col min="7136" max="7136" width="20.85546875" style="34" customWidth="1"/>
    <col min="7137" max="7137" width="19.42578125" style="34" customWidth="1"/>
    <col min="7138" max="7389" width="9.140625" style="34"/>
    <col min="7390" max="7390" width="6.5703125" style="34" customWidth="1"/>
    <col min="7391" max="7391" width="45" style="34" customWidth="1"/>
    <col min="7392" max="7392" width="20.85546875" style="34" customWidth="1"/>
    <col min="7393" max="7393" width="19.42578125" style="34" customWidth="1"/>
    <col min="7394" max="7645" width="9.140625" style="34"/>
    <col min="7646" max="7646" width="6.5703125" style="34" customWidth="1"/>
    <col min="7647" max="7647" width="45" style="34" customWidth="1"/>
    <col min="7648" max="7648" width="20.85546875" style="34" customWidth="1"/>
    <col min="7649" max="7649" width="19.42578125" style="34" customWidth="1"/>
    <col min="7650" max="7901" width="9.140625" style="34"/>
    <col min="7902" max="7902" width="6.5703125" style="34" customWidth="1"/>
    <col min="7903" max="7903" width="45" style="34" customWidth="1"/>
    <col min="7904" max="7904" width="20.85546875" style="34" customWidth="1"/>
    <col min="7905" max="7905" width="19.42578125" style="34" customWidth="1"/>
    <col min="7906" max="8157" width="9.140625" style="34"/>
    <col min="8158" max="8158" width="6.5703125" style="34" customWidth="1"/>
    <col min="8159" max="8159" width="45" style="34" customWidth="1"/>
    <col min="8160" max="8160" width="20.85546875" style="34" customWidth="1"/>
    <col min="8161" max="8161" width="19.42578125" style="34" customWidth="1"/>
    <col min="8162" max="8413" width="9.140625" style="34"/>
    <col min="8414" max="8414" width="6.5703125" style="34" customWidth="1"/>
    <col min="8415" max="8415" width="45" style="34" customWidth="1"/>
    <col min="8416" max="8416" width="20.85546875" style="34" customWidth="1"/>
    <col min="8417" max="8417" width="19.42578125" style="34" customWidth="1"/>
    <col min="8418" max="8669" width="9.140625" style="34"/>
    <col min="8670" max="8670" width="6.5703125" style="34" customWidth="1"/>
    <col min="8671" max="8671" width="45" style="34" customWidth="1"/>
    <col min="8672" max="8672" width="20.85546875" style="34" customWidth="1"/>
    <col min="8673" max="8673" width="19.42578125" style="34" customWidth="1"/>
    <col min="8674" max="8925" width="9.140625" style="34"/>
    <col min="8926" max="8926" width="6.5703125" style="34" customWidth="1"/>
    <col min="8927" max="8927" width="45" style="34" customWidth="1"/>
    <col min="8928" max="8928" width="20.85546875" style="34" customWidth="1"/>
    <col min="8929" max="8929" width="19.42578125" style="34" customWidth="1"/>
    <col min="8930" max="9181" width="9.140625" style="34"/>
    <col min="9182" max="9182" width="6.5703125" style="34" customWidth="1"/>
    <col min="9183" max="9183" width="45" style="34" customWidth="1"/>
    <col min="9184" max="9184" width="20.85546875" style="34" customWidth="1"/>
    <col min="9185" max="9185" width="19.42578125" style="34" customWidth="1"/>
    <col min="9186" max="9437" width="9.140625" style="34"/>
    <col min="9438" max="9438" width="6.5703125" style="34" customWidth="1"/>
    <col min="9439" max="9439" width="45" style="34" customWidth="1"/>
    <col min="9440" max="9440" width="20.85546875" style="34" customWidth="1"/>
    <col min="9441" max="9441" width="19.42578125" style="34" customWidth="1"/>
    <col min="9442" max="9693" width="9.140625" style="34"/>
    <col min="9694" max="9694" width="6.5703125" style="34" customWidth="1"/>
    <col min="9695" max="9695" width="45" style="34" customWidth="1"/>
    <col min="9696" max="9696" width="20.85546875" style="34" customWidth="1"/>
    <col min="9697" max="9697" width="19.42578125" style="34" customWidth="1"/>
    <col min="9698" max="9949" width="9.140625" style="34"/>
    <col min="9950" max="9950" width="6.5703125" style="34" customWidth="1"/>
    <col min="9951" max="9951" width="45" style="34" customWidth="1"/>
    <col min="9952" max="9952" width="20.85546875" style="34" customWidth="1"/>
    <col min="9953" max="9953" width="19.42578125" style="34" customWidth="1"/>
    <col min="9954" max="10205" width="9.140625" style="34"/>
    <col min="10206" max="10206" width="6.5703125" style="34" customWidth="1"/>
    <col min="10207" max="10207" width="45" style="34" customWidth="1"/>
    <col min="10208" max="10208" width="20.85546875" style="34" customWidth="1"/>
    <col min="10209" max="10209" width="19.42578125" style="34" customWidth="1"/>
    <col min="10210" max="10461" width="9.140625" style="34"/>
    <col min="10462" max="10462" width="6.5703125" style="34" customWidth="1"/>
    <col min="10463" max="10463" width="45" style="34" customWidth="1"/>
    <col min="10464" max="10464" width="20.85546875" style="34" customWidth="1"/>
    <col min="10465" max="10465" width="19.42578125" style="34" customWidth="1"/>
    <col min="10466" max="10717" width="9.140625" style="34"/>
    <col min="10718" max="10718" width="6.5703125" style="34" customWidth="1"/>
    <col min="10719" max="10719" width="45" style="34" customWidth="1"/>
    <col min="10720" max="10720" width="20.85546875" style="34" customWidth="1"/>
    <col min="10721" max="10721" width="19.42578125" style="34" customWidth="1"/>
    <col min="10722" max="10973" width="9.140625" style="34"/>
    <col min="10974" max="10974" width="6.5703125" style="34" customWidth="1"/>
    <col min="10975" max="10975" width="45" style="34" customWidth="1"/>
    <col min="10976" max="10976" width="20.85546875" style="34" customWidth="1"/>
    <col min="10977" max="10977" width="19.42578125" style="34" customWidth="1"/>
    <col min="10978" max="11229" width="9.140625" style="34"/>
    <col min="11230" max="11230" width="6.5703125" style="34" customWidth="1"/>
    <col min="11231" max="11231" width="45" style="34" customWidth="1"/>
    <col min="11232" max="11232" width="20.85546875" style="34" customWidth="1"/>
    <col min="11233" max="11233" width="19.42578125" style="34" customWidth="1"/>
    <col min="11234" max="11485" width="9.140625" style="34"/>
    <col min="11486" max="11486" width="6.5703125" style="34" customWidth="1"/>
    <col min="11487" max="11487" width="45" style="34" customWidth="1"/>
    <col min="11488" max="11488" width="20.85546875" style="34" customWidth="1"/>
    <col min="11489" max="11489" width="19.42578125" style="34" customWidth="1"/>
    <col min="11490" max="11741" width="9.140625" style="34"/>
    <col min="11742" max="11742" width="6.5703125" style="34" customWidth="1"/>
    <col min="11743" max="11743" width="45" style="34" customWidth="1"/>
    <col min="11744" max="11744" width="20.85546875" style="34" customWidth="1"/>
    <col min="11745" max="11745" width="19.42578125" style="34" customWidth="1"/>
    <col min="11746" max="11997" width="9.140625" style="34"/>
    <col min="11998" max="11998" width="6.5703125" style="34" customWidth="1"/>
    <col min="11999" max="11999" width="45" style="34" customWidth="1"/>
    <col min="12000" max="12000" width="20.85546875" style="34" customWidth="1"/>
    <col min="12001" max="12001" width="19.42578125" style="34" customWidth="1"/>
    <col min="12002" max="12253" width="9.140625" style="34"/>
    <col min="12254" max="12254" width="6.5703125" style="34" customWidth="1"/>
    <col min="12255" max="12255" width="45" style="34" customWidth="1"/>
    <col min="12256" max="12256" width="20.85546875" style="34" customWidth="1"/>
    <col min="12257" max="12257" width="19.42578125" style="34" customWidth="1"/>
    <col min="12258" max="12509" width="9.140625" style="34"/>
    <col min="12510" max="12510" width="6.5703125" style="34" customWidth="1"/>
    <col min="12511" max="12511" width="45" style="34" customWidth="1"/>
    <col min="12512" max="12512" width="20.85546875" style="34" customWidth="1"/>
    <col min="12513" max="12513" width="19.42578125" style="34" customWidth="1"/>
    <col min="12514" max="12765" width="9.140625" style="34"/>
    <col min="12766" max="12766" width="6.5703125" style="34" customWidth="1"/>
    <col min="12767" max="12767" width="45" style="34" customWidth="1"/>
    <col min="12768" max="12768" width="20.85546875" style="34" customWidth="1"/>
    <col min="12769" max="12769" width="19.42578125" style="34" customWidth="1"/>
    <col min="12770" max="13021" width="9.140625" style="34"/>
    <col min="13022" max="13022" width="6.5703125" style="34" customWidth="1"/>
    <col min="13023" max="13023" width="45" style="34" customWidth="1"/>
    <col min="13024" max="13024" width="20.85546875" style="34" customWidth="1"/>
    <col min="13025" max="13025" width="19.42578125" style="34" customWidth="1"/>
    <col min="13026" max="13277" width="9.140625" style="34"/>
    <col min="13278" max="13278" width="6.5703125" style="34" customWidth="1"/>
    <col min="13279" max="13279" width="45" style="34" customWidth="1"/>
    <col min="13280" max="13280" width="20.85546875" style="34" customWidth="1"/>
    <col min="13281" max="13281" width="19.42578125" style="34" customWidth="1"/>
    <col min="13282" max="13533" width="9.140625" style="34"/>
    <col min="13534" max="13534" width="6.5703125" style="34" customWidth="1"/>
    <col min="13535" max="13535" width="45" style="34" customWidth="1"/>
    <col min="13536" max="13536" width="20.85546875" style="34" customWidth="1"/>
    <col min="13537" max="13537" width="19.42578125" style="34" customWidth="1"/>
    <col min="13538" max="13789" width="9.140625" style="34"/>
    <col min="13790" max="13790" width="6.5703125" style="34" customWidth="1"/>
    <col min="13791" max="13791" width="45" style="34" customWidth="1"/>
    <col min="13792" max="13792" width="20.85546875" style="34" customWidth="1"/>
    <col min="13793" max="13793" width="19.42578125" style="34" customWidth="1"/>
    <col min="13794" max="14045" width="9.140625" style="34"/>
    <col min="14046" max="14046" width="6.5703125" style="34" customWidth="1"/>
    <col min="14047" max="14047" width="45" style="34" customWidth="1"/>
    <col min="14048" max="14048" width="20.85546875" style="34" customWidth="1"/>
    <col min="14049" max="14049" width="19.42578125" style="34" customWidth="1"/>
    <col min="14050" max="14301" width="9.140625" style="34"/>
    <col min="14302" max="14302" width="6.5703125" style="34" customWidth="1"/>
    <col min="14303" max="14303" width="45" style="34" customWidth="1"/>
    <col min="14304" max="14304" width="20.85546875" style="34" customWidth="1"/>
    <col min="14305" max="14305" width="19.42578125" style="34" customWidth="1"/>
    <col min="14306" max="14557" width="9.140625" style="34"/>
    <col min="14558" max="14558" width="6.5703125" style="34" customWidth="1"/>
    <col min="14559" max="14559" width="45" style="34" customWidth="1"/>
    <col min="14560" max="14560" width="20.85546875" style="34" customWidth="1"/>
    <col min="14561" max="14561" width="19.42578125" style="34" customWidth="1"/>
    <col min="14562" max="14813" width="9.140625" style="34"/>
    <col min="14814" max="14814" width="6.5703125" style="34" customWidth="1"/>
    <col min="14815" max="14815" width="45" style="34" customWidth="1"/>
    <col min="14816" max="14816" width="20.85546875" style="34" customWidth="1"/>
    <col min="14817" max="14817" width="19.42578125" style="34" customWidth="1"/>
    <col min="14818" max="15069" width="9.140625" style="34"/>
    <col min="15070" max="15070" width="6.5703125" style="34" customWidth="1"/>
    <col min="15071" max="15071" width="45" style="34" customWidth="1"/>
    <col min="15072" max="15072" width="20.85546875" style="34" customWidth="1"/>
    <col min="15073" max="15073" width="19.42578125" style="34" customWidth="1"/>
    <col min="15074" max="15325" width="9.140625" style="34"/>
    <col min="15326" max="15326" width="6.5703125" style="34" customWidth="1"/>
    <col min="15327" max="15327" width="45" style="34" customWidth="1"/>
    <col min="15328" max="15328" width="20.85546875" style="34" customWidth="1"/>
    <col min="15329" max="15329" width="19.42578125" style="34" customWidth="1"/>
    <col min="15330" max="15581" width="9.140625" style="34"/>
    <col min="15582" max="15582" width="6.5703125" style="34" customWidth="1"/>
    <col min="15583" max="15583" width="45" style="34" customWidth="1"/>
    <col min="15584" max="15584" width="20.85546875" style="34" customWidth="1"/>
    <col min="15585" max="15585" width="19.42578125" style="34" customWidth="1"/>
    <col min="15586" max="15837" width="9.140625" style="34"/>
    <col min="15838" max="15838" width="6.5703125" style="34" customWidth="1"/>
    <col min="15839" max="15839" width="45" style="34" customWidth="1"/>
    <col min="15840" max="15840" width="20.85546875" style="34" customWidth="1"/>
    <col min="15841" max="15841" width="19.42578125" style="34" customWidth="1"/>
    <col min="15842" max="16093" width="9.140625" style="34"/>
    <col min="16094" max="16094" width="6.5703125" style="34" customWidth="1"/>
    <col min="16095" max="16095" width="45" style="34" customWidth="1"/>
    <col min="16096" max="16096" width="20.85546875" style="34" customWidth="1"/>
    <col min="16097" max="16097" width="19.42578125" style="34" customWidth="1"/>
    <col min="16098" max="16384" width="9.140625" style="34"/>
  </cols>
  <sheetData>
    <row r="1" spans="1:5" s="29" customFormat="1">
      <c r="A1" s="36"/>
      <c r="B1" s="37" t="s">
        <v>10419</v>
      </c>
      <c r="C1" s="2057" t="s">
        <v>1</v>
      </c>
    </row>
    <row r="2" spans="1:5" s="30" customFormat="1" ht="18.75">
      <c r="A2" s="39"/>
      <c r="B2" s="40" t="s">
        <v>10420</v>
      </c>
      <c r="C2" s="2058" t="s">
        <v>5141</v>
      </c>
    </row>
    <row r="3" spans="1:5" s="30" customFormat="1" ht="18.75">
      <c r="A3" s="39"/>
      <c r="B3" s="40" t="s">
        <v>11959</v>
      </c>
      <c r="C3" s="2059" t="s">
        <v>11960</v>
      </c>
    </row>
    <row r="4" spans="1:5" s="29" customFormat="1" ht="18.75">
      <c r="A4" s="36"/>
      <c r="B4" s="37"/>
      <c r="C4" s="38"/>
      <c r="E4" s="30"/>
    </row>
    <row r="5" spans="1:5" s="31" customFormat="1">
      <c r="A5" s="42"/>
      <c r="B5" s="2846"/>
      <c r="C5" s="44"/>
    </row>
    <row r="6" spans="1:5" s="32" customFormat="1" ht="23.25" customHeight="1">
      <c r="A6" s="3753" t="s">
        <v>347</v>
      </c>
      <c r="B6" s="3753" t="s">
        <v>11961</v>
      </c>
      <c r="C6" s="3754" t="s">
        <v>190</v>
      </c>
      <c r="D6" s="3754" t="s">
        <v>191</v>
      </c>
    </row>
    <row r="7" spans="1:5" s="33" customFormat="1" ht="29.25" customHeight="1">
      <c r="A7" s="3753"/>
      <c r="B7" s="3753"/>
      <c r="C7" s="3755"/>
      <c r="D7" s="3755"/>
    </row>
    <row r="8" spans="1:5" s="33" customFormat="1" ht="31.5" customHeight="1">
      <c r="A8" s="45" t="s">
        <v>11962</v>
      </c>
      <c r="B8" s="46" t="s">
        <v>11963</v>
      </c>
      <c r="C8" s="47">
        <v>18964002</v>
      </c>
      <c r="D8" s="61">
        <v>21153518.585378598</v>
      </c>
    </row>
    <row r="9" spans="1:5" s="33" customFormat="1" ht="31.5" customHeight="1">
      <c r="A9" s="50" t="s">
        <v>11964</v>
      </c>
      <c r="B9" s="51" t="s">
        <v>11965</v>
      </c>
      <c r="C9" s="47">
        <v>23225196</v>
      </c>
      <c r="D9" s="61">
        <v>25906694.970558401</v>
      </c>
    </row>
    <row r="10" spans="1:5" s="2056" customFormat="1" ht="31.5" customHeight="1">
      <c r="A10" s="2052" t="s">
        <v>11966</v>
      </c>
      <c r="B10" s="2053" t="s">
        <v>11967</v>
      </c>
      <c r="C10" s="2054">
        <v>567200907.61680102</v>
      </c>
      <c r="D10" s="2055">
        <v>632687918</v>
      </c>
    </row>
    <row r="11" spans="1:5" s="2049" customFormat="1" ht="31.5" hidden="1" customHeight="1">
      <c r="A11" s="2046"/>
      <c r="B11" s="2047"/>
      <c r="C11" s="2048">
        <v>448203512.33280098</v>
      </c>
      <c r="D11" s="61">
        <v>467898195.37067002</v>
      </c>
    </row>
    <row r="12" spans="1:5" s="32" customFormat="1" ht="20.25" customHeight="1">
      <c r="A12" s="2046" t="s">
        <v>11968</v>
      </c>
      <c r="B12" s="2047" t="s">
        <v>11969</v>
      </c>
      <c r="C12" s="2048">
        <v>70547268.024000004</v>
      </c>
      <c r="D12" s="2050">
        <v>73647212.680142298</v>
      </c>
    </row>
    <row r="13" spans="1:5" s="32" customFormat="1" ht="28.5" customHeight="1">
      <c r="A13" s="2046" t="s">
        <v>11970</v>
      </c>
      <c r="B13" s="2051" t="s">
        <v>11971</v>
      </c>
      <c r="C13" s="2048">
        <v>48450127.259999998</v>
      </c>
      <c r="D13" s="2050">
        <v>50579092.949188098</v>
      </c>
    </row>
    <row r="14" spans="1:5" s="33" customFormat="1" ht="31.5" customHeight="1">
      <c r="A14" s="50" t="s">
        <v>11972</v>
      </c>
      <c r="B14" s="51" t="s">
        <v>11973</v>
      </c>
      <c r="C14" s="47">
        <v>164208105.80000001</v>
      </c>
      <c r="D14" s="62">
        <v>183166992.80616501</v>
      </c>
    </row>
    <row r="15" spans="1:5" s="33" customFormat="1" ht="31.5" customHeight="1">
      <c r="A15" s="50" t="s">
        <v>11974</v>
      </c>
      <c r="B15" s="51" t="s">
        <v>11975</v>
      </c>
      <c r="C15" s="47">
        <v>219788834.40000001</v>
      </c>
      <c r="D15" s="63">
        <v>245164875.712367</v>
      </c>
    </row>
    <row r="16" spans="1:5" s="33" customFormat="1" ht="31.5">
      <c r="A16" s="50">
        <v>8</v>
      </c>
      <c r="B16" s="64" t="s">
        <v>11976</v>
      </c>
      <c r="C16" s="58">
        <f t="shared" ref="C16" si="0">C8+C9+C10+C14+C15</f>
        <v>993387045.81680095</v>
      </c>
      <c r="D16" s="59">
        <f t="shared" ref="D16" si="1">D15+D14+D10+D9+D8</f>
        <v>1108080000.0744691</v>
      </c>
    </row>
  </sheetData>
  <mergeCells count="4">
    <mergeCell ref="A6:A7"/>
    <mergeCell ref="B6:B7"/>
    <mergeCell ref="C6:C7"/>
    <mergeCell ref="D6:D7"/>
  </mergeCells>
  <printOptions horizontalCentered="1"/>
  <pageMargins left="0.98425196850393704" right="0" top="0.94488188976377996" bottom="0.74803149606299202" header="0.31496062992126" footer="0.31496062992126"/>
  <pageSetup paperSize="9" scale="91"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9"/>
  <sheetViews>
    <sheetView zoomScaleNormal="100" workbookViewId="0">
      <selection activeCell="G8" sqref="G8"/>
    </sheetView>
  </sheetViews>
  <sheetFormatPr defaultColWidth="9" defaultRowHeight="15.75"/>
  <cols>
    <col min="1" max="1" width="7.42578125" style="33" customWidth="1"/>
    <col min="2" max="2" width="34" style="34" customWidth="1"/>
    <col min="3" max="3" width="27.42578125" style="34" customWidth="1"/>
    <col min="4" max="4" width="27.42578125" style="35" customWidth="1"/>
    <col min="5" max="5" width="18.5703125" style="34" customWidth="1"/>
    <col min="6" max="6" width="11.28515625" style="34" customWidth="1"/>
    <col min="7" max="8" width="9.140625" style="34"/>
    <col min="9" max="9" width="10.140625" style="34" customWidth="1"/>
    <col min="10" max="234" width="9.140625" style="34"/>
    <col min="235" max="235" width="6.5703125" style="34" customWidth="1"/>
    <col min="236" max="236" width="45" style="34" customWidth="1"/>
    <col min="237" max="237" width="20.85546875" style="34" customWidth="1"/>
    <col min="238" max="238" width="19.42578125" style="34" customWidth="1"/>
    <col min="239" max="490" width="9.140625" style="34"/>
    <col min="491" max="491" width="6.5703125" style="34" customWidth="1"/>
    <col min="492" max="492" width="45" style="34" customWidth="1"/>
    <col min="493" max="493" width="20.85546875" style="34" customWidth="1"/>
    <col min="494" max="494" width="19.42578125" style="34" customWidth="1"/>
    <col min="495" max="746" width="9.140625" style="34"/>
    <col min="747" max="747" width="6.5703125" style="34" customWidth="1"/>
    <col min="748" max="748" width="45" style="34" customWidth="1"/>
    <col min="749" max="749" width="20.85546875" style="34" customWidth="1"/>
    <col min="750" max="750" width="19.42578125" style="34" customWidth="1"/>
    <col min="751" max="1002" width="9.140625" style="34"/>
    <col min="1003" max="1003" width="6.5703125" style="34" customWidth="1"/>
    <col min="1004" max="1004" width="45" style="34" customWidth="1"/>
    <col min="1005" max="1005" width="20.85546875" style="34" customWidth="1"/>
    <col min="1006" max="1006" width="19.42578125" style="34" customWidth="1"/>
    <col min="1007" max="1258" width="9.140625" style="34"/>
    <col min="1259" max="1259" width="6.5703125" style="34" customWidth="1"/>
    <col min="1260" max="1260" width="45" style="34" customWidth="1"/>
    <col min="1261" max="1261" width="20.85546875" style="34" customWidth="1"/>
    <col min="1262" max="1262" width="19.42578125" style="34" customWidth="1"/>
    <col min="1263" max="1514" width="9.140625" style="34"/>
    <col min="1515" max="1515" width="6.5703125" style="34" customWidth="1"/>
    <col min="1516" max="1516" width="45" style="34" customWidth="1"/>
    <col min="1517" max="1517" width="20.85546875" style="34" customWidth="1"/>
    <col min="1518" max="1518" width="19.42578125" style="34" customWidth="1"/>
    <col min="1519" max="1770" width="9.140625" style="34"/>
    <col min="1771" max="1771" width="6.5703125" style="34" customWidth="1"/>
    <col min="1772" max="1772" width="45" style="34" customWidth="1"/>
    <col min="1773" max="1773" width="20.85546875" style="34" customWidth="1"/>
    <col min="1774" max="1774" width="19.42578125" style="34" customWidth="1"/>
    <col min="1775" max="2026" width="9.140625" style="34"/>
    <col min="2027" max="2027" width="6.5703125" style="34" customWidth="1"/>
    <col min="2028" max="2028" width="45" style="34" customWidth="1"/>
    <col min="2029" max="2029" width="20.85546875" style="34" customWidth="1"/>
    <col min="2030" max="2030" width="19.42578125" style="34" customWidth="1"/>
    <col min="2031" max="2282" width="9.140625" style="34"/>
    <col min="2283" max="2283" width="6.5703125" style="34" customWidth="1"/>
    <col min="2284" max="2284" width="45" style="34" customWidth="1"/>
    <col min="2285" max="2285" width="20.85546875" style="34" customWidth="1"/>
    <col min="2286" max="2286" width="19.42578125" style="34" customWidth="1"/>
    <col min="2287" max="2538" width="9.140625" style="34"/>
    <col min="2539" max="2539" width="6.5703125" style="34" customWidth="1"/>
    <col min="2540" max="2540" width="45" style="34" customWidth="1"/>
    <col min="2541" max="2541" width="20.85546875" style="34" customWidth="1"/>
    <col min="2542" max="2542" width="19.42578125" style="34" customWidth="1"/>
    <col min="2543" max="2794" width="9.140625" style="34"/>
    <col min="2795" max="2795" width="6.5703125" style="34" customWidth="1"/>
    <col min="2796" max="2796" width="45" style="34" customWidth="1"/>
    <col min="2797" max="2797" width="20.85546875" style="34" customWidth="1"/>
    <col min="2798" max="2798" width="19.42578125" style="34" customWidth="1"/>
    <col min="2799" max="3050" width="9.140625" style="34"/>
    <col min="3051" max="3051" width="6.5703125" style="34" customWidth="1"/>
    <col min="3052" max="3052" width="45" style="34" customWidth="1"/>
    <col min="3053" max="3053" width="20.85546875" style="34" customWidth="1"/>
    <col min="3054" max="3054" width="19.42578125" style="34" customWidth="1"/>
    <col min="3055" max="3306" width="9.140625" style="34"/>
    <col min="3307" max="3307" width="6.5703125" style="34" customWidth="1"/>
    <col min="3308" max="3308" width="45" style="34" customWidth="1"/>
    <col min="3309" max="3309" width="20.85546875" style="34" customWidth="1"/>
    <col min="3310" max="3310" width="19.42578125" style="34" customWidth="1"/>
    <col min="3311" max="3562" width="9.140625" style="34"/>
    <col min="3563" max="3563" width="6.5703125" style="34" customWidth="1"/>
    <col min="3564" max="3564" width="45" style="34" customWidth="1"/>
    <col min="3565" max="3565" width="20.85546875" style="34" customWidth="1"/>
    <col min="3566" max="3566" width="19.42578125" style="34" customWidth="1"/>
    <col min="3567" max="3818" width="9.140625" style="34"/>
    <col min="3819" max="3819" width="6.5703125" style="34" customWidth="1"/>
    <col min="3820" max="3820" width="45" style="34" customWidth="1"/>
    <col min="3821" max="3821" width="20.85546875" style="34" customWidth="1"/>
    <col min="3822" max="3822" width="19.42578125" style="34" customWidth="1"/>
    <col min="3823" max="4074" width="9.140625" style="34"/>
    <col min="4075" max="4075" width="6.5703125" style="34" customWidth="1"/>
    <col min="4076" max="4076" width="45" style="34" customWidth="1"/>
    <col min="4077" max="4077" width="20.85546875" style="34" customWidth="1"/>
    <col min="4078" max="4078" width="19.42578125" style="34" customWidth="1"/>
    <col min="4079" max="4330" width="9.140625" style="34"/>
    <col min="4331" max="4331" width="6.5703125" style="34" customWidth="1"/>
    <col min="4332" max="4332" width="45" style="34" customWidth="1"/>
    <col min="4333" max="4333" width="20.85546875" style="34" customWidth="1"/>
    <col min="4334" max="4334" width="19.42578125" style="34" customWidth="1"/>
    <col min="4335" max="4586" width="9.140625" style="34"/>
    <col min="4587" max="4587" width="6.5703125" style="34" customWidth="1"/>
    <col min="4588" max="4588" width="45" style="34" customWidth="1"/>
    <col min="4589" max="4589" width="20.85546875" style="34" customWidth="1"/>
    <col min="4590" max="4590" width="19.42578125" style="34" customWidth="1"/>
    <col min="4591" max="4842" width="9.140625" style="34"/>
    <col min="4843" max="4843" width="6.5703125" style="34" customWidth="1"/>
    <col min="4844" max="4844" width="45" style="34" customWidth="1"/>
    <col min="4845" max="4845" width="20.85546875" style="34" customWidth="1"/>
    <col min="4846" max="4846" width="19.42578125" style="34" customWidth="1"/>
    <col min="4847" max="5098" width="9.140625" style="34"/>
    <col min="5099" max="5099" width="6.5703125" style="34" customWidth="1"/>
    <col min="5100" max="5100" width="45" style="34" customWidth="1"/>
    <col min="5101" max="5101" width="20.85546875" style="34" customWidth="1"/>
    <col min="5102" max="5102" width="19.42578125" style="34" customWidth="1"/>
    <col min="5103" max="5354" width="9.140625" style="34"/>
    <col min="5355" max="5355" width="6.5703125" style="34" customWidth="1"/>
    <col min="5356" max="5356" width="45" style="34" customWidth="1"/>
    <col min="5357" max="5357" width="20.85546875" style="34" customWidth="1"/>
    <col min="5358" max="5358" width="19.42578125" style="34" customWidth="1"/>
    <col min="5359" max="5610" width="9.140625" style="34"/>
    <col min="5611" max="5611" width="6.5703125" style="34" customWidth="1"/>
    <col min="5612" max="5612" width="45" style="34" customWidth="1"/>
    <col min="5613" max="5613" width="20.85546875" style="34" customWidth="1"/>
    <col min="5614" max="5614" width="19.42578125" style="34" customWidth="1"/>
    <col min="5615" max="5866" width="9.140625" style="34"/>
    <col min="5867" max="5867" width="6.5703125" style="34" customWidth="1"/>
    <col min="5868" max="5868" width="45" style="34" customWidth="1"/>
    <col min="5869" max="5869" width="20.85546875" style="34" customWidth="1"/>
    <col min="5870" max="5870" width="19.42578125" style="34" customWidth="1"/>
    <col min="5871" max="6122" width="9.140625" style="34"/>
    <col min="6123" max="6123" width="6.5703125" style="34" customWidth="1"/>
    <col min="6124" max="6124" width="45" style="34" customWidth="1"/>
    <col min="6125" max="6125" width="20.85546875" style="34" customWidth="1"/>
    <col min="6126" max="6126" width="19.42578125" style="34" customWidth="1"/>
    <col min="6127" max="6378" width="9.140625" style="34"/>
    <col min="6379" max="6379" width="6.5703125" style="34" customWidth="1"/>
    <col min="6380" max="6380" width="45" style="34" customWidth="1"/>
    <col min="6381" max="6381" width="20.85546875" style="34" customWidth="1"/>
    <col min="6382" max="6382" width="19.42578125" style="34" customWidth="1"/>
    <col min="6383" max="6634" width="9.140625" style="34"/>
    <col min="6635" max="6635" width="6.5703125" style="34" customWidth="1"/>
    <col min="6636" max="6636" width="45" style="34" customWidth="1"/>
    <col min="6637" max="6637" width="20.85546875" style="34" customWidth="1"/>
    <col min="6638" max="6638" width="19.42578125" style="34" customWidth="1"/>
    <col min="6639" max="6890" width="9.140625" style="34"/>
    <col min="6891" max="6891" width="6.5703125" style="34" customWidth="1"/>
    <col min="6892" max="6892" width="45" style="34" customWidth="1"/>
    <col min="6893" max="6893" width="20.85546875" style="34" customWidth="1"/>
    <col min="6894" max="6894" width="19.42578125" style="34" customWidth="1"/>
    <col min="6895" max="7146" width="9.140625" style="34"/>
    <col min="7147" max="7147" width="6.5703125" style="34" customWidth="1"/>
    <col min="7148" max="7148" width="45" style="34" customWidth="1"/>
    <col min="7149" max="7149" width="20.85546875" style="34" customWidth="1"/>
    <col min="7150" max="7150" width="19.42578125" style="34" customWidth="1"/>
    <col min="7151" max="7402" width="9.140625" style="34"/>
    <col min="7403" max="7403" width="6.5703125" style="34" customWidth="1"/>
    <col min="7404" max="7404" width="45" style="34" customWidth="1"/>
    <col min="7405" max="7405" width="20.85546875" style="34" customWidth="1"/>
    <col min="7406" max="7406" width="19.42578125" style="34" customWidth="1"/>
    <col min="7407" max="7658" width="9.140625" style="34"/>
    <col min="7659" max="7659" width="6.5703125" style="34" customWidth="1"/>
    <col min="7660" max="7660" width="45" style="34" customWidth="1"/>
    <col min="7661" max="7661" width="20.85546875" style="34" customWidth="1"/>
    <col min="7662" max="7662" width="19.42578125" style="34" customWidth="1"/>
    <col min="7663" max="7914" width="9.140625" style="34"/>
    <col min="7915" max="7915" width="6.5703125" style="34" customWidth="1"/>
    <col min="7916" max="7916" width="45" style="34" customWidth="1"/>
    <col min="7917" max="7917" width="20.85546875" style="34" customWidth="1"/>
    <col min="7918" max="7918" width="19.42578125" style="34" customWidth="1"/>
    <col min="7919" max="8170" width="9.140625" style="34"/>
    <col min="8171" max="8171" width="6.5703125" style="34" customWidth="1"/>
    <col min="8172" max="8172" width="45" style="34" customWidth="1"/>
    <col min="8173" max="8173" width="20.85546875" style="34" customWidth="1"/>
    <col min="8174" max="8174" width="19.42578125" style="34" customWidth="1"/>
    <col min="8175" max="8426" width="9.140625" style="34"/>
    <col min="8427" max="8427" width="6.5703125" style="34" customWidth="1"/>
    <col min="8428" max="8428" width="45" style="34" customWidth="1"/>
    <col min="8429" max="8429" width="20.85546875" style="34" customWidth="1"/>
    <col min="8430" max="8430" width="19.42578125" style="34" customWidth="1"/>
    <col min="8431" max="8682" width="9.140625" style="34"/>
    <col min="8683" max="8683" width="6.5703125" style="34" customWidth="1"/>
    <col min="8684" max="8684" width="45" style="34" customWidth="1"/>
    <col min="8685" max="8685" width="20.85546875" style="34" customWidth="1"/>
    <col min="8686" max="8686" width="19.42578125" style="34" customWidth="1"/>
    <col min="8687" max="8938" width="9.140625" style="34"/>
    <col min="8939" max="8939" width="6.5703125" style="34" customWidth="1"/>
    <col min="8940" max="8940" width="45" style="34" customWidth="1"/>
    <col min="8941" max="8941" width="20.85546875" style="34" customWidth="1"/>
    <col min="8942" max="8942" width="19.42578125" style="34" customWidth="1"/>
    <col min="8943" max="9194" width="9.140625" style="34"/>
    <col min="9195" max="9195" width="6.5703125" style="34" customWidth="1"/>
    <col min="9196" max="9196" width="45" style="34" customWidth="1"/>
    <col min="9197" max="9197" width="20.85546875" style="34" customWidth="1"/>
    <col min="9198" max="9198" width="19.42578125" style="34" customWidth="1"/>
    <col min="9199" max="9450" width="9.140625" style="34"/>
    <col min="9451" max="9451" width="6.5703125" style="34" customWidth="1"/>
    <col min="9452" max="9452" width="45" style="34" customWidth="1"/>
    <col min="9453" max="9453" width="20.85546875" style="34" customWidth="1"/>
    <col min="9454" max="9454" width="19.42578125" style="34" customWidth="1"/>
    <col min="9455" max="9706" width="9.140625" style="34"/>
    <col min="9707" max="9707" width="6.5703125" style="34" customWidth="1"/>
    <col min="9708" max="9708" width="45" style="34" customWidth="1"/>
    <col min="9709" max="9709" width="20.85546875" style="34" customWidth="1"/>
    <col min="9710" max="9710" width="19.42578125" style="34" customWidth="1"/>
    <col min="9711" max="9962" width="9.140625" style="34"/>
    <col min="9963" max="9963" width="6.5703125" style="34" customWidth="1"/>
    <col min="9964" max="9964" width="45" style="34" customWidth="1"/>
    <col min="9965" max="9965" width="20.85546875" style="34" customWidth="1"/>
    <col min="9966" max="9966" width="19.42578125" style="34" customWidth="1"/>
    <col min="9967" max="10218" width="9.140625" style="34"/>
    <col min="10219" max="10219" width="6.5703125" style="34" customWidth="1"/>
    <col min="10220" max="10220" width="45" style="34" customWidth="1"/>
    <col min="10221" max="10221" width="20.85546875" style="34" customWidth="1"/>
    <col min="10222" max="10222" width="19.42578125" style="34" customWidth="1"/>
    <col min="10223" max="10474" width="9.140625" style="34"/>
    <col min="10475" max="10475" width="6.5703125" style="34" customWidth="1"/>
    <col min="10476" max="10476" width="45" style="34" customWidth="1"/>
    <col min="10477" max="10477" width="20.85546875" style="34" customWidth="1"/>
    <col min="10478" max="10478" width="19.42578125" style="34" customWidth="1"/>
    <col min="10479" max="10730" width="9.140625" style="34"/>
    <col min="10731" max="10731" width="6.5703125" style="34" customWidth="1"/>
    <col min="10732" max="10732" width="45" style="34" customWidth="1"/>
    <col min="10733" max="10733" width="20.85546875" style="34" customWidth="1"/>
    <col min="10734" max="10734" width="19.42578125" style="34" customWidth="1"/>
    <col min="10735" max="10986" width="9.140625" style="34"/>
    <col min="10987" max="10987" width="6.5703125" style="34" customWidth="1"/>
    <col min="10988" max="10988" width="45" style="34" customWidth="1"/>
    <col min="10989" max="10989" width="20.85546875" style="34" customWidth="1"/>
    <col min="10990" max="10990" width="19.42578125" style="34" customWidth="1"/>
    <col min="10991" max="11242" width="9.140625" style="34"/>
    <col min="11243" max="11243" width="6.5703125" style="34" customWidth="1"/>
    <col min="11244" max="11244" width="45" style="34" customWidth="1"/>
    <col min="11245" max="11245" width="20.85546875" style="34" customWidth="1"/>
    <col min="11246" max="11246" width="19.42578125" style="34" customWidth="1"/>
    <col min="11247" max="11498" width="9.140625" style="34"/>
    <col min="11499" max="11499" width="6.5703125" style="34" customWidth="1"/>
    <col min="11500" max="11500" width="45" style="34" customWidth="1"/>
    <col min="11501" max="11501" width="20.85546875" style="34" customWidth="1"/>
    <col min="11502" max="11502" width="19.42578125" style="34" customWidth="1"/>
    <col min="11503" max="11754" width="9.140625" style="34"/>
    <col min="11755" max="11755" width="6.5703125" style="34" customWidth="1"/>
    <col min="11756" max="11756" width="45" style="34" customWidth="1"/>
    <col min="11757" max="11757" width="20.85546875" style="34" customWidth="1"/>
    <col min="11758" max="11758" width="19.42578125" style="34" customWidth="1"/>
    <col min="11759" max="12010" width="9.140625" style="34"/>
    <col min="12011" max="12011" width="6.5703125" style="34" customWidth="1"/>
    <col min="12012" max="12012" width="45" style="34" customWidth="1"/>
    <col min="12013" max="12013" width="20.85546875" style="34" customWidth="1"/>
    <col min="12014" max="12014" width="19.42578125" style="34" customWidth="1"/>
    <col min="12015" max="12266" width="9.140625" style="34"/>
    <col min="12267" max="12267" width="6.5703125" style="34" customWidth="1"/>
    <col min="12268" max="12268" width="45" style="34" customWidth="1"/>
    <col min="12269" max="12269" width="20.85546875" style="34" customWidth="1"/>
    <col min="12270" max="12270" width="19.42578125" style="34" customWidth="1"/>
    <col min="12271" max="12522" width="9.140625" style="34"/>
    <col min="12523" max="12523" width="6.5703125" style="34" customWidth="1"/>
    <col min="12524" max="12524" width="45" style="34" customWidth="1"/>
    <col min="12525" max="12525" width="20.85546875" style="34" customWidth="1"/>
    <col min="12526" max="12526" width="19.42578125" style="34" customWidth="1"/>
    <col min="12527" max="12778" width="9.140625" style="34"/>
    <col min="12779" max="12779" width="6.5703125" style="34" customWidth="1"/>
    <col min="12780" max="12780" width="45" style="34" customWidth="1"/>
    <col min="12781" max="12781" width="20.85546875" style="34" customWidth="1"/>
    <col min="12782" max="12782" width="19.42578125" style="34" customWidth="1"/>
    <col min="12783" max="13034" width="9.140625" style="34"/>
    <col min="13035" max="13035" width="6.5703125" style="34" customWidth="1"/>
    <col min="13036" max="13036" width="45" style="34" customWidth="1"/>
    <col min="13037" max="13037" width="20.85546875" style="34" customWidth="1"/>
    <col min="13038" max="13038" width="19.42578125" style="34" customWidth="1"/>
    <col min="13039" max="13290" width="9.140625" style="34"/>
    <col min="13291" max="13291" width="6.5703125" style="34" customWidth="1"/>
    <col min="13292" max="13292" width="45" style="34" customWidth="1"/>
    <col min="13293" max="13293" width="20.85546875" style="34" customWidth="1"/>
    <col min="13294" max="13294" width="19.42578125" style="34" customWidth="1"/>
    <col min="13295" max="13546" width="9.140625" style="34"/>
    <col min="13547" max="13547" width="6.5703125" style="34" customWidth="1"/>
    <col min="13548" max="13548" width="45" style="34" customWidth="1"/>
    <col min="13549" max="13549" width="20.85546875" style="34" customWidth="1"/>
    <col min="13550" max="13550" width="19.42578125" style="34" customWidth="1"/>
    <col min="13551" max="13802" width="9.140625" style="34"/>
    <col min="13803" max="13803" width="6.5703125" style="34" customWidth="1"/>
    <col min="13804" max="13804" width="45" style="34" customWidth="1"/>
    <col min="13805" max="13805" width="20.85546875" style="34" customWidth="1"/>
    <col min="13806" max="13806" width="19.42578125" style="34" customWidth="1"/>
    <col min="13807" max="14058" width="9.140625" style="34"/>
    <col min="14059" max="14059" width="6.5703125" style="34" customWidth="1"/>
    <col min="14060" max="14060" width="45" style="34" customWidth="1"/>
    <col min="14061" max="14061" width="20.85546875" style="34" customWidth="1"/>
    <col min="14062" max="14062" width="19.42578125" style="34" customWidth="1"/>
    <col min="14063" max="14314" width="9.140625" style="34"/>
    <col min="14315" max="14315" width="6.5703125" style="34" customWidth="1"/>
    <col min="14316" max="14316" width="45" style="34" customWidth="1"/>
    <col min="14317" max="14317" width="20.85546875" style="34" customWidth="1"/>
    <col min="14318" max="14318" width="19.42578125" style="34" customWidth="1"/>
    <col min="14319" max="14570" width="9.140625" style="34"/>
    <col min="14571" max="14571" width="6.5703125" style="34" customWidth="1"/>
    <col min="14572" max="14572" width="45" style="34" customWidth="1"/>
    <col min="14573" max="14573" width="20.85546875" style="34" customWidth="1"/>
    <col min="14574" max="14574" width="19.42578125" style="34" customWidth="1"/>
    <col min="14575" max="14826" width="9.140625" style="34"/>
    <col min="14827" max="14827" width="6.5703125" style="34" customWidth="1"/>
    <col min="14828" max="14828" width="45" style="34" customWidth="1"/>
    <col min="14829" max="14829" width="20.85546875" style="34" customWidth="1"/>
    <col min="14830" max="14830" width="19.42578125" style="34" customWidth="1"/>
    <col min="14831" max="15082" width="9.140625" style="34"/>
    <col min="15083" max="15083" width="6.5703125" style="34" customWidth="1"/>
    <col min="15084" max="15084" width="45" style="34" customWidth="1"/>
    <col min="15085" max="15085" width="20.85546875" style="34" customWidth="1"/>
    <col min="15086" max="15086" width="19.42578125" style="34" customWidth="1"/>
    <col min="15087" max="15338" width="9.140625" style="34"/>
    <col min="15339" max="15339" width="6.5703125" style="34" customWidth="1"/>
    <col min="15340" max="15340" width="45" style="34" customWidth="1"/>
    <col min="15341" max="15341" width="20.85546875" style="34" customWidth="1"/>
    <col min="15342" max="15342" width="19.42578125" style="34" customWidth="1"/>
    <col min="15343" max="15594" width="9.140625" style="34"/>
    <col min="15595" max="15595" width="6.5703125" style="34" customWidth="1"/>
    <col min="15596" max="15596" width="45" style="34" customWidth="1"/>
    <col min="15597" max="15597" width="20.85546875" style="34" customWidth="1"/>
    <col min="15598" max="15598" width="19.42578125" style="34" customWidth="1"/>
    <col min="15599" max="15850" width="9.140625" style="34"/>
    <col min="15851" max="15851" width="6.5703125" style="34" customWidth="1"/>
    <col min="15852" max="15852" width="45" style="34" customWidth="1"/>
    <col min="15853" max="15853" width="20.85546875" style="34" customWidth="1"/>
    <col min="15854" max="15854" width="19.42578125" style="34" customWidth="1"/>
    <col min="15855" max="16106" width="9.140625" style="34"/>
    <col min="16107" max="16107" width="6.5703125" style="34" customWidth="1"/>
    <col min="16108" max="16108" width="45" style="34" customWidth="1"/>
    <col min="16109" max="16109" width="20.85546875" style="34" customWidth="1"/>
    <col min="16110" max="16110" width="19.42578125" style="34" customWidth="1"/>
    <col min="16111" max="16384" width="9.140625" style="34"/>
  </cols>
  <sheetData>
    <row r="1" spans="1:9" s="29" customFormat="1">
      <c r="A1" s="36"/>
      <c r="B1" s="37" t="s">
        <v>10419</v>
      </c>
      <c r="C1" s="2060" t="s">
        <v>10415</v>
      </c>
      <c r="D1" s="38"/>
    </row>
    <row r="2" spans="1:9" s="30" customFormat="1" ht="18.75">
      <c r="A2" s="39"/>
      <c r="B2" s="40" t="s">
        <v>10420</v>
      </c>
      <c r="C2" s="2061" t="s">
        <v>5141</v>
      </c>
      <c r="D2" s="41"/>
    </row>
    <row r="3" spans="1:9" s="30" customFormat="1" ht="18.75">
      <c r="A3" s="39"/>
      <c r="B3" s="40" t="s">
        <v>12258</v>
      </c>
      <c r="C3" s="2062" t="s">
        <v>11960</v>
      </c>
      <c r="D3" s="41"/>
    </row>
    <row r="4" spans="1:9" s="29" customFormat="1">
      <c r="A4" s="36"/>
      <c r="B4" s="37"/>
      <c r="D4" s="38"/>
    </row>
    <row r="5" spans="1:9" s="31" customFormat="1">
      <c r="A5" s="42"/>
      <c r="B5" s="43"/>
      <c r="D5" s="44"/>
    </row>
    <row r="6" spans="1:9" s="32" customFormat="1" ht="23.25" customHeight="1">
      <c r="A6" s="3753" t="s">
        <v>347</v>
      </c>
      <c r="B6" s="3753" t="s">
        <v>11961</v>
      </c>
      <c r="C6" s="3754" t="s">
        <v>190</v>
      </c>
      <c r="D6" s="3756" t="s">
        <v>191</v>
      </c>
    </row>
    <row r="7" spans="1:9" s="33" customFormat="1" ht="29.25" customHeight="1">
      <c r="A7" s="3753"/>
      <c r="B7" s="3753"/>
      <c r="C7" s="3755"/>
      <c r="D7" s="3756"/>
    </row>
    <row r="8" spans="1:9" s="33" customFormat="1" ht="31.5" customHeight="1">
      <c r="A8" s="45" t="s">
        <v>11962</v>
      </c>
      <c r="B8" s="46" t="s">
        <v>11963</v>
      </c>
      <c r="C8" s="47">
        <v>740978.4</v>
      </c>
      <c r="D8" s="48">
        <v>1055249.1022379801</v>
      </c>
      <c r="E8" s="49"/>
    </row>
    <row r="9" spans="1:9" s="33" customFormat="1" ht="31.5" customHeight="1">
      <c r="A9" s="50" t="s">
        <v>11964</v>
      </c>
      <c r="B9" s="51" t="s">
        <v>11965</v>
      </c>
      <c r="C9" s="47">
        <v>2403970.7999999998</v>
      </c>
      <c r="D9" s="48">
        <v>3423565.42175361</v>
      </c>
      <c r="E9" s="49"/>
    </row>
    <row r="10" spans="1:9" s="32" customFormat="1" ht="31.5" customHeight="1">
      <c r="A10" s="2039" t="s">
        <v>11966</v>
      </c>
      <c r="B10" s="2043" t="s">
        <v>11967</v>
      </c>
      <c r="C10" s="2044">
        <v>136347425.44999999</v>
      </c>
      <c r="D10" s="2044">
        <v>194176373</v>
      </c>
      <c r="E10" s="2045"/>
    </row>
    <row r="11" spans="1:9" s="33" customFormat="1" ht="31.5" hidden="1" customHeight="1">
      <c r="A11" s="52"/>
      <c r="B11" s="53" t="s">
        <v>11977</v>
      </c>
      <c r="C11" s="54">
        <v>123161475.45</v>
      </c>
      <c r="D11" s="55"/>
      <c r="E11" s="49"/>
    </row>
    <row r="12" spans="1:9" s="33" customFormat="1" ht="20.25" customHeight="1">
      <c r="A12" s="2039" t="s">
        <v>11968</v>
      </c>
      <c r="B12" s="2040" t="s">
        <v>11969</v>
      </c>
      <c r="C12" s="2041">
        <v>1189693.4399999999</v>
      </c>
      <c r="D12" s="2041">
        <v>1671295.8051304</v>
      </c>
      <c r="E12" s="49"/>
    </row>
    <row r="13" spans="1:9" s="33" customFormat="1" ht="28.5" customHeight="1">
      <c r="A13" s="2039" t="s">
        <v>11970</v>
      </c>
      <c r="B13" s="2042" t="s">
        <v>11971</v>
      </c>
      <c r="C13" s="2041">
        <v>11996256.560000001</v>
      </c>
      <c r="D13" s="2041">
        <v>16852487.028924</v>
      </c>
      <c r="E13" s="49"/>
    </row>
    <row r="14" spans="1:9" s="33" customFormat="1" ht="31.5" customHeight="1">
      <c r="A14" s="50" t="s">
        <v>11972</v>
      </c>
      <c r="B14" s="51" t="s">
        <v>11973</v>
      </c>
      <c r="C14" s="47">
        <v>27475443.600000001</v>
      </c>
      <c r="D14" s="56">
        <v>39128586.194267303</v>
      </c>
      <c r="E14" s="49"/>
    </row>
    <row r="15" spans="1:9" s="33" customFormat="1" ht="31.5" customHeight="1">
      <c r="A15" s="50" t="s">
        <v>11974</v>
      </c>
      <c r="B15" s="51" t="s">
        <v>11975</v>
      </c>
      <c r="C15" s="47">
        <v>14565549</v>
      </c>
      <c r="D15" s="56">
        <v>20743226.1262316</v>
      </c>
      <c r="E15" s="49"/>
      <c r="F15" s="49"/>
    </row>
    <row r="16" spans="1:9" s="33" customFormat="1" ht="31.5">
      <c r="A16" s="50">
        <v>8</v>
      </c>
      <c r="B16" s="57" t="s">
        <v>11976</v>
      </c>
      <c r="C16" s="58">
        <f>C8+C9+C10+C14+C15</f>
        <v>181533367.24999997</v>
      </c>
      <c r="D16" s="59">
        <f>D15+D14+D10+D9+D8</f>
        <v>258526999.84449047</v>
      </c>
      <c r="E16" s="49"/>
      <c r="I16" s="49"/>
    </row>
    <row r="17" spans="3:4">
      <c r="D17" s="60"/>
    </row>
    <row r="18" spans="3:4">
      <c r="C18" s="35"/>
    </row>
    <row r="19" spans="3:4">
      <c r="C19" s="35"/>
    </row>
  </sheetData>
  <mergeCells count="4">
    <mergeCell ref="A6:A7"/>
    <mergeCell ref="B6:B7"/>
    <mergeCell ref="C6:C7"/>
    <mergeCell ref="D6:D7"/>
  </mergeCells>
  <printOptions horizontalCentered="1"/>
  <pageMargins left="0.98425196850393704" right="0" top="0.94488188976377963" bottom="0.74803149606299213" header="0.31496062992125984" footer="0.31496062992125984"/>
  <pageSetup paperSize="9" scale="108"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K201"/>
  <sheetViews>
    <sheetView zoomScaleNormal="100" workbookViewId="0">
      <pane ySplit="5" topLeftCell="A6" activePane="bottomLeft" state="frozen"/>
      <selection pane="bottomLeft" activeCell="M16" sqref="M16"/>
    </sheetView>
  </sheetViews>
  <sheetFormatPr defaultColWidth="9.140625" defaultRowHeight="12.75"/>
  <cols>
    <col min="1" max="1" width="8.85546875" style="2573" customWidth="1"/>
    <col min="2" max="2" width="49.7109375" style="2573" customWidth="1"/>
    <col min="3" max="3" width="9.42578125" style="2551" customWidth="1"/>
    <col min="4" max="4" width="11.5703125" style="2551" customWidth="1"/>
    <col min="5" max="6" width="11.7109375" style="2551" customWidth="1"/>
    <col min="7" max="7" width="9.42578125" style="2551" customWidth="1"/>
    <col min="8" max="8" width="9.42578125" style="2548" customWidth="1"/>
    <col min="9" max="9" width="12.42578125" style="2549" customWidth="1"/>
    <col min="10" max="16384" width="9.140625" style="2549"/>
  </cols>
  <sheetData>
    <row r="1" spans="1:9" ht="15">
      <c r="A1" s="2601"/>
      <c r="B1" s="2602" t="s">
        <v>0</v>
      </c>
      <c r="C1" s="2603" t="s">
        <v>7689</v>
      </c>
      <c r="D1" s="2038"/>
      <c r="E1" s="2038"/>
      <c r="F1" s="2038"/>
      <c r="G1" s="2547"/>
    </row>
    <row r="2" spans="1:9" ht="15">
      <c r="A2" s="2601"/>
      <c r="B2" s="2602" t="s">
        <v>2</v>
      </c>
      <c r="C2" s="2604" t="s">
        <v>8483</v>
      </c>
      <c r="D2" s="2038"/>
      <c r="E2" s="2038"/>
      <c r="F2" s="2038"/>
      <c r="G2" s="2547"/>
    </row>
    <row r="3" spans="1:9" ht="15">
      <c r="A3" s="2601"/>
      <c r="B3" s="2602" t="s">
        <v>11978</v>
      </c>
      <c r="C3" s="2605" t="s">
        <v>11979</v>
      </c>
      <c r="D3" s="2605"/>
      <c r="E3" s="2606"/>
      <c r="F3" s="2606"/>
      <c r="G3" s="2547"/>
    </row>
    <row r="4" spans="1:9" ht="15">
      <c r="A4" s="2547"/>
      <c r="B4" s="2550"/>
      <c r="C4" s="2550"/>
      <c r="D4" s="2550"/>
      <c r="F4" s="2552"/>
      <c r="G4" s="2552"/>
    </row>
    <row r="5" spans="1:9" s="2550" customFormat="1" ht="93.75" customHeight="1">
      <c r="A5" s="2553" t="s">
        <v>276</v>
      </c>
      <c r="B5" s="2553" t="s">
        <v>11980</v>
      </c>
      <c r="C5" s="2554" t="s">
        <v>11981</v>
      </c>
      <c r="D5" s="2554" t="s">
        <v>11982</v>
      </c>
      <c r="E5" s="2554" t="s">
        <v>11983</v>
      </c>
      <c r="F5" s="2554" t="s">
        <v>11984</v>
      </c>
      <c r="G5" s="2554" t="s">
        <v>11985</v>
      </c>
      <c r="H5" s="2555" t="s">
        <v>11986</v>
      </c>
      <c r="I5" s="2554" t="s">
        <v>11987</v>
      </c>
    </row>
    <row r="6" spans="1:9">
      <c r="A6" s="3759" t="s">
        <v>11988</v>
      </c>
      <c r="B6" s="3759"/>
      <c r="C6" s="3759"/>
      <c r="D6" s="3759"/>
      <c r="E6" s="3759"/>
      <c r="F6" s="3759"/>
      <c r="G6" s="3759"/>
      <c r="H6" s="3759"/>
      <c r="I6" s="2556"/>
    </row>
    <row r="7" spans="1:9">
      <c r="A7" s="2557" t="s">
        <v>8202</v>
      </c>
      <c r="B7" s="2558" t="s">
        <v>11989</v>
      </c>
      <c r="C7" s="3766">
        <v>2017</v>
      </c>
      <c r="D7" s="3768">
        <v>3036</v>
      </c>
      <c r="E7" s="3777">
        <v>4742</v>
      </c>
      <c r="F7" s="3780">
        <v>4806</v>
      </c>
      <c r="G7" s="3764">
        <v>117.74</v>
      </c>
      <c r="H7" s="3774">
        <v>0</v>
      </c>
      <c r="I7" s="3769">
        <v>0</v>
      </c>
    </row>
    <row r="8" spans="1:9">
      <c r="A8" s="2557" t="s">
        <v>8204</v>
      </c>
      <c r="B8" s="2558" t="s">
        <v>11990</v>
      </c>
      <c r="C8" s="3767"/>
      <c r="D8" s="3768"/>
      <c r="E8" s="3778"/>
      <c r="F8" s="3780"/>
      <c r="G8" s="3765"/>
      <c r="H8" s="3774"/>
      <c r="I8" s="3770"/>
    </row>
    <row r="9" spans="1:9">
      <c r="A9" s="2557" t="s">
        <v>8206</v>
      </c>
      <c r="B9" s="2558" t="s">
        <v>11991</v>
      </c>
      <c r="C9" s="2559">
        <v>5</v>
      </c>
      <c r="D9" s="2560">
        <v>11</v>
      </c>
      <c r="E9" s="2561">
        <v>18</v>
      </c>
      <c r="F9" s="2562">
        <v>14</v>
      </c>
      <c r="G9" s="2563">
        <v>82.73</v>
      </c>
      <c r="H9" s="2564">
        <v>0</v>
      </c>
      <c r="I9" s="2565">
        <v>0</v>
      </c>
    </row>
    <row r="10" spans="1:9">
      <c r="A10" s="2557" t="s">
        <v>8208</v>
      </c>
      <c r="B10" s="2558" t="s">
        <v>11992</v>
      </c>
      <c r="C10" s="2559">
        <v>1530</v>
      </c>
      <c r="D10" s="2560">
        <v>2989</v>
      </c>
      <c r="E10" s="2561">
        <v>3981</v>
      </c>
      <c r="F10" s="2562">
        <v>4459</v>
      </c>
      <c r="G10" s="2563">
        <v>87.49</v>
      </c>
      <c r="H10" s="2564">
        <v>0</v>
      </c>
      <c r="I10" s="2565">
        <v>0</v>
      </c>
    </row>
    <row r="11" spans="1:9">
      <c r="A11" s="2557" t="s">
        <v>8210</v>
      </c>
      <c r="B11" s="2558" t="s">
        <v>11993</v>
      </c>
      <c r="C11" s="2559">
        <v>280</v>
      </c>
      <c r="D11" s="2560">
        <v>611</v>
      </c>
      <c r="E11" s="2561">
        <v>1321</v>
      </c>
      <c r="F11" s="2562">
        <v>884</v>
      </c>
      <c r="G11" s="2563">
        <v>85.25</v>
      </c>
      <c r="H11" s="2564">
        <v>0</v>
      </c>
      <c r="I11" s="2565">
        <v>0</v>
      </c>
    </row>
    <row r="12" spans="1:9">
      <c r="A12" s="2557" t="s">
        <v>8212</v>
      </c>
      <c r="B12" s="2566" t="s">
        <v>11994</v>
      </c>
      <c r="C12" s="2559">
        <v>1</v>
      </c>
      <c r="D12" s="2560">
        <v>15</v>
      </c>
      <c r="E12" s="2561">
        <v>15</v>
      </c>
      <c r="F12" s="2562">
        <v>19</v>
      </c>
      <c r="G12" s="2563">
        <v>59.67</v>
      </c>
      <c r="H12" s="2564">
        <v>0</v>
      </c>
      <c r="I12" s="2565">
        <v>0</v>
      </c>
    </row>
    <row r="13" spans="1:9">
      <c r="A13" s="2567" t="s">
        <v>8214</v>
      </c>
      <c r="B13" s="2566" t="s">
        <v>11995</v>
      </c>
      <c r="C13" s="2568">
        <v>1</v>
      </c>
      <c r="D13" s="2560">
        <v>6</v>
      </c>
      <c r="E13" s="2561">
        <v>6</v>
      </c>
      <c r="F13" s="2562">
        <v>9</v>
      </c>
      <c r="G13" s="2569">
        <v>91.83</v>
      </c>
      <c r="H13" s="2564">
        <v>0</v>
      </c>
      <c r="I13" s="2565">
        <v>0</v>
      </c>
    </row>
    <row r="14" spans="1:9">
      <c r="A14" s="2557" t="s">
        <v>8216</v>
      </c>
      <c r="B14" s="2558" t="s">
        <v>11996</v>
      </c>
      <c r="C14" s="2559">
        <v>515</v>
      </c>
      <c r="D14" s="2560">
        <v>1827</v>
      </c>
      <c r="E14" s="2561">
        <v>2843</v>
      </c>
      <c r="F14" s="2562">
        <v>1974</v>
      </c>
      <c r="G14" s="2563">
        <v>90.2</v>
      </c>
      <c r="H14" s="2564">
        <v>0</v>
      </c>
      <c r="I14" s="2565">
        <v>0</v>
      </c>
    </row>
    <row r="15" spans="1:9">
      <c r="A15" s="2557" t="s">
        <v>8218</v>
      </c>
      <c r="B15" s="2558" t="s">
        <v>11997</v>
      </c>
      <c r="C15" s="2559">
        <v>42</v>
      </c>
      <c r="D15" s="2560">
        <v>81</v>
      </c>
      <c r="E15" s="2561">
        <v>114</v>
      </c>
      <c r="F15" s="2562">
        <v>141</v>
      </c>
      <c r="G15" s="2563">
        <v>61.74</v>
      </c>
      <c r="H15" s="2564">
        <v>0</v>
      </c>
      <c r="I15" s="2565">
        <v>0</v>
      </c>
    </row>
    <row r="16" spans="1:9" ht="24">
      <c r="A16" s="2570">
        <v>4000001</v>
      </c>
      <c r="B16" s="2016" t="s">
        <v>8312</v>
      </c>
      <c r="C16" s="2559"/>
      <c r="D16" s="2559"/>
      <c r="E16" s="2561"/>
      <c r="F16" s="2571"/>
      <c r="G16" s="2561"/>
      <c r="H16" s="2571">
        <v>3885</v>
      </c>
      <c r="I16" s="2572">
        <v>2487</v>
      </c>
    </row>
    <row r="17" spans="1:9" ht="24">
      <c r="A17" s="2570">
        <v>4000010</v>
      </c>
      <c r="B17" s="2016" t="s">
        <v>8313</v>
      </c>
      <c r="C17" s="2559"/>
      <c r="D17" s="2559"/>
      <c r="E17" s="2561"/>
      <c r="F17" s="2571"/>
      <c r="G17" s="2561"/>
      <c r="H17" s="2571">
        <v>3841</v>
      </c>
      <c r="I17" s="2572">
        <v>2459</v>
      </c>
    </row>
    <row r="18" spans="1:9" ht="24">
      <c r="A18" s="2570">
        <v>4000020</v>
      </c>
      <c r="B18" s="2016" t="s">
        <v>8314</v>
      </c>
      <c r="C18" s="2559"/>
      <c r="D18" s="2559"/>
      <c r="E18" s="2561"/>
      <c r="F18" s="2571"/>
      <c r="G18" s="2561"/>
      <c r="H18" s="2571">
        <v>1662</v>
      </c>
      <c r="I18" s="2572">
        <v>1046</v>
      </c>
    </row>
    <row r="19" spans="1:9" ht="24">
      <c r="A19" s="2570">
        <v>4000030</v>
      </c>
      <c r="B19" s="2016" t="s">
        <v>8315</v>
      </c>
      <c r="C19" s="2559"/>
      <c r="D19" s="2559"/>
      <c r="E19" s="2561"/>
      <c r="F19" s="2571"/>
      <c r="G19" s="2561"/>
      <c r="H19" s="2571">
        <v>1634</v>
      </c>
      <c r="I19" s="2572">
        <v>1046</v>
      </c>
    </row>
    <row r="20" spans="1:9" ht="24">
      <c r="A20" s="2570">
        <v>4000040</v>
      </c>
      <c r="B20" s="2016" t="s">
        <v>8316</v>
      </c>
      <c r="C20" s="2559"/>
      <c r="D20" s="2559"/>
      <c r="E20" s="2561"/>
      <c r="F20" s="2571"/>
      <c r="G20" s="2561"/>
      <c r="H20" s="2571">
        <v>1</v>
      </c>
      <c r="I20" s="2572">
        <v>1</v>
      </c>
    </row>
    <row r="21" spans="1:9" ht="24">
      <c r="A21" s="2570">
        <v>4000050</v>
      </c>
      <c r="B21" s="2016" t="s">
        <v>8317</v>
      </c>
      <c r="C21" s="2559"/>
      <c r="D21" s="2559"/>
      <c r="E21" s="2561"/>
      <c r="F21" s="2571"/>
      <c r="G21" s="2561"/>
      <c r="H21" s="2571">
        <v>1</v>
      </c>
      <c r="I21" s="2572">
        <v>1</v>
      </c>
    </row>
    <row r="22" spans="1:9" ht="24">
      <c r="A22" s="2570">
        <v>4000060</v>
      </c>
      <c r="B22" s="2016" t="s">
        <v>8318</v>
      </c>
      <c r="C22" s="2559"/>
      <c r="D22" s="2559"/>
      <c r="E22" s="2561"/>
      <c r="F22" s="2571"/>
      <c r="G22" s="2561"/>
      <c r="H22" s="2571">
        <v>1</v>
      </c>
      <c r="I22" s="2572">
        <v>1</v>
      </c>
    </row>
    <row r="23" spans="1:9" ht="24">
      <c r="A23" s="2570">
        <v>4000070</v>
      </c>
      <c r="B23" s="2016" t="s">
        <v>8319</v>
      </c>
      <c r="C23" s="2559"/>
      <c r="D23" s="2559"/>
      <c r="E23" s="2561"/>
      <c r="F23" s="2571"/>
      <c r="G23" s="2561"/>
      <c r="H23" s="2571">
        <v>1</v>
      </c>
      <c r="I23" s="2572">
        <v>1</v>
      </c>
    </row>
    <row r="24" spans="1:9" ht="24">
      <c r="A24" s="2570">
        <v>4000080</v>
      </c>
      <c r="B24" s="2016" t="s">
        <v>8320</v>
      </c>
      <c r="C24" s="2559"/>
      <c r="D24" s="2559"/>
      <c r="E24" s="2561"/>
      <c r="F24" s="2571"/>
      <c r="G24" s="2561"/>
      <c r="H24" s="2571">
        <v>158</v>
      </c>
      <c r="I24" s="2572">
        <v>101</v>
      </c>
    </row>
    <row r="25" spans="1:9" ht="24">
      <c r="A25" s="2570">
        <v>4000090</v>
      </c>
      <c r="B25" s="2016" t="s">
        <v>8321</v>
      </c>
      <c r="C25" s="2559"/>
      <c r="D25" s="2559"/>
      <c r="E25" s="2561"/>
      <c r="F25" s="2571"/>
      <c r="G25" s="2561"/>
      <c r="H25" s="2571">
        <v>157</v>
      </c>
      <c r="I25" s="2572">
        <v>101</v>
      </c>
    </row>
    <row r="26" spans="1:9" ht="24">
      <c r="A26" s="2570">
        <v>4000100</v>
      </c>
      <c r="B26" s="2016" t="s">
        <v>8322</v>
      </c>
      <c r="C26" s="2559"/>
      <c r="D26" s="2559"/>
      <c r="E26" s="2561"/>
      <c r="F26" s="2571"/>
      <c r="G26" s="2561"/>
      <c r="H26" s="2571">
        <v>3</v>
      </c>
      <c r="I26" s="2572">
        <v>2</v>
      </c>
    </row>
    <row r="27" spans="1:9" ht="24">
      <c r="A27" s="2570">
        <v>4000110</v>
      </c>
      <c r="B27" s="2016" t="s">
        <v>8323</v>
      </c>
      <c r="C27" s="2559"/>
      <c r="D27" s="2559"/>
      <c r="E27" s="2561"/>
      <c r="F27" s="2571"/>
      <c r="G27" s="2561"/>
      <c r="H27" s="2571">
        <v>3</v>
      </c>
      <c r="I27" s="2572">
        <v>2</v>
      </c>
    </row>
    <row r="28" spans="1:9" ht="24">
      <c r="A28" s="2570">
        <v>4000120</v>
      </c>
      <c r="B28" s="2016" t="s">
        <v>8324</v>
      </c>
      <c r="C28" s="2559"/>
      <c r="D28" s="2559"/>
      <c r="E28" s="2561"/>
      <c r="F28" s="2571"/>
      <c r="G28" s="2561"/>
      <c r="H28" s="2571">
        <v>2</v>
      </c>
      <c r="I28" s="2572">
        <v>1</v>
      </c>
    </row>
    <row r="29" spans="1:9" s="2573" customFormat="1" ht="24">
      <c r="A29" s="2570">
        <v>4000130</v>
      </c>
      <c r="B29" s="2016" t="s">
        <v>8325</v>
      </c>
      <c r="C29" s="2559"/>
      <c r="D29" s="2559"/>
      <c r="E29" s="2561"/>
      <c r="F29" s="2571"/>
      <c r="G29" s="2561"/>
      <c r="H29" s="2571">
        <v>2</v>
      </c>
      <c r="I29" s="2572">
        <v>1</v>
      </c>
    </row>
    <row r="30" spans="1:9" ht="24">
      <c r="A30" s="2570">
        <v>4000140</v>
      </c>
      <c r="B30" s="2016" t="s">
        <v>8326</v>
      </c>
      <c r="C30" s="2559"/>
      <c r="D30" s="2559"/>
      <c r="E30" s="2561"/>
      <c r="F30" s="2571"/>
      <c r="G30" s="2561"/>
      <c r="H30" s="2571">
        <v>2</v>
      </c>
      <c r="I30" s="2572">
        <v>1</v>
      </c>
    </row>
    <row r="31" spans="1:9" ht="24">
      <c r="A31" s="2570">
        <v>4000150</v>
      </c>
      <c r="B31" s="2016" t="s">
        <v>8327</v>
      </c>
      <c r="C31" s="2559"/>
      <c r="D31" s="2559"/>
      <c r="E31" s="2561"/>
      <c r="F31" s="2571"/>
      <c r="G31" s="2561"/>
      <c r="H31" s="2571">
        <v>2</v>
      </c>
      <c r="I31" s="2572">
        <v>1</v>
      </c>
    </row>
    <row r="32" spans="1:9" ht="24">
      <c r="A32" s="2570">
        <v>4000160</v>
      </c>
      <c r="B32" s="2016" t="s">
        <v>8328</v>
      </c>
      <c r="C32" s="2559"/>
      <c r="D32" s="2559"/>
      <c r="E32" s="2561"/>
      <c r="F32" s="2571"/>
      <c r="G32" s="2561"/>
      <c r="H32" s="2571">
        <v>1</v>
      </c>
      <c r="I32" s="2572">
        <v>1</v>
      </c>
    </row>
    <row r="33" spans="1:9" ht="24">
      <c r="A33" s="2570">
        <v>4000170</v>
      </c>
      <c r="B33" s="2016" t="s">
        <v>8329</v>
      </c>
      <c r="C33" s="2559"/>
      <c r="D33" s="2559"/>
      <c r="E33" s="2561"/>
      <c r="F33" s="2571"/>
      <c r="G33" s="2561"/>
      <c r="H33" s="2571">
        <v>1</v>
      </c>
      <c r="I33" s="2572">
        <v>1</v>
      </c>
    </row>
    <row r="34" spans="1:9" ht="24">
      <c r="A34" s="2570">
        <v>4000180</v>
      </c>
      <c r="B34" s="2016" t="s">
        <v>8330</v>
      </c>
      <c r="C34" s="2559"/>
      <c r="D34" s="2559"/>
      <c r="E34" s="2561"/>
      <c r="F34" s="2571"/>
      <c r="G34" s="2561"/>
      <c r="H34" s="2571">
        <v>2</v>
      </c>
      <c r="I34" s="2572">
        <v>1</v>
      </c>
    </row>
    <row r="35" spans="1:9" ht="24">
      <c r="A35" s="2570">
        <v>4000190</v>
      </c>
      <c r="B35" s="2016" t="s">
        <v>8331</v>
      </c>
      <c r="C35" s="2559"/>
      <c r="D35" s="2559"/>
      <c r="E35" s="2561"/>
      <c r="F35" s="2571"/>
      <c r="G35" s="2561"/>
      <c r="H35" s="2571">
        <v>2</v>
      </c>
      <c r="I35" s="2572">
        <v>1</v>
      </c>
    </row>
    <row r="36" spans="1:9" ht="24">
      <c r="A36" s="2570">
        <v>4000200</v>
      </c>
      <c r="B36" s="2016" t="s">
        <v>8332</v>
      </c>
      <c r="C36" s="2559"/>
      <c r="D36" s="2559"/>
      <c r="E36" s="2561"/>
      <c r="F36" s="2571"/>
      <c r="G36" s="2561"/>
      <c r="H36" s="2571">
        <v>3</v>
      </c>
      <c r="I36" s="2572">
        <v>2</v>
      </c>
    </row>
    <row r="37" spans="1:9" ht="24">
      <c r="A37" s="2570">
        <v>4000210</v>
      </c>
      <c r="B37" s="2016" t="s">
        <v>8333</v>
      </c>
      <c r="C37" s="2559"/>
      <c r="D37" s="2559"/>
      <c r="E37" s="2561"/>
      <c r="F37" s="2571"/>
      <c r="G37" s="2561"/>
      <c r="H37" s="2571">
        <v>2</v>
      </c>
      <c r="I37" s="2572">
        <v>1</v>
      </c>
    </row>
    <row r="38" spans="1:9" ht="24">
      <c r="A38" s="2570">
        <v>4000220</v>
      </c>
      <c r="B38" s="2016" t="s">
        <v>8334</v>
      </c>
      <c r="C38" s="2559"/>
      <c r="D38" s="2559"/>
      <c r="E38" s="2561"/>
      <c r="F38" s="2571"/>
      <c r="G38" s="2561"/>
      <c r="H38" s="2571">
        <v>2</v>
      </c>
      <c r="I38" s="2572">
        <v>1</v>
      </c>
    </row>
    <row r="39" spans="1:9" ht="24">
      <c r="A39" s="2570">
        <v>4000230</v>
      </c>
      <c r="B39" s="2016" t="s">
        <v>8335</v>
      </c>
      <c r="C39" s="2559"/>
      <c r="D39" s="2559"/>
      <c r="E39" s="2561"/>
      <c r="F39" s="2571"/>
      <c r="G39" s="2561"/>
      <c r="H39" s="2571">
        <v>2</v>
      </c>
      <c r="I39" s="2572">
        <v>1</v>
      </c>
    </row>
    <row r="40" spans="1:9" ht="24">
      <c r="A40" s="2570">
        <v>4000240</v>
      </c>
      <c r="B40" s="2016" t="s">
        <v>8336</v>
      </c>
      <c r="C40" s="2559"/>
      <c r="D40" s="2559"/>
      <c r="E40" s="2561"/>
      <c r="F40" s="2571"/>
      <c r="G40" s="2561"/>
      <c r="H40" s="2571">
        <v>2</v>
      </c>
      <c r="I40" s="2572">
        <v>1</v>
      </c>
    </row>
    <row r="41" spans="1:9" ht="24">
      <c r="A41" s="2570">
        <v>4000250</v>
      </c>
      <c r="B41" s="2016" t="s">
        <v>8337</v>
      </c>
      <c r="C41" s="2559"/>
      <c r="D41" s="2559"/>
      <c r="E41" s="2561"/>
      <c r="F41" s="2571"/>
      <c r="G41" s="2561"/>
      <c r="H41" s="2571">
        <v>2</v>
      </c>
      <c r="I41" s="2572">
        <v>1</v>
      </c>
    </row>
    <row r="42" spans="1:9" ht="24">
      <c r="A42" s="2570">
        <v>4000260</v>
      </c>
      <c r="B42" s="2016" t="s">
        <v>8338</v>
      </c>
      <c r="C42" s="2559"/>
      <c r="D42" s="2559"/>
      <c r="E42" s="2561"/>
      <c r="F42" s="2571"/>
      <c r="G42" s="2561"/>
      <c r="H42" s="2571">
        <v>12</v>
      </c>
      <c r="I42" s="2572">
        <v>8</v>
      </c>
    </row>
    <row r="43" spans="1:9" ht="24">
      <c r="A43" s="2570">
        <v>4000270</v>
      </c>
      <c r="B43" s="2016" t="s">
        <v>8339</v>
      </c>
      <c r="C43" s="2559"/>
      <c r="D43" s="2559"/>
      <c r="E43" s="2561"/>
      <c r="F43" s="2571"/>
      <c r="G43" s="2561"/>
      <c r="H43" s="2571">
        <v>15</v>
      </c>
      <c r="I43" s="2572">
        <v>10</v>
      </c>
    </row>
    <row r="44" spans="1:9" ht="24">
      <c r="A44" s="2570">
        <v>4000280</v>
      </c>
      <c r="B44" s="2016" t="s">
        <v>8340</v>
      </c>
      <c r="C44" s="2559"/>
      <c r="D44" s="2559"/>
      <c r="E44" s="2561"/>
      <c r="F44" s="2571"/>
      <c r="G44" s="2561"/>
      <c r="H44" s="2571">
        <v>2</v>
      </c>
      <c r="I44" s="2572">
        <v>1</v>
      </c>
    </row>
    <row r="45" spans="1:9" ht="24">
      <c r="A45" s="2570">
        <v>4000290</v>
      </c>
      <c r="B45" s="2016" t="s">
        <v>8341</v>
      </c>
      <c r="C45" s="2559"/>
      <c r="D45" s="2559"/>
      <c r="E45" s="2561"/>
      <c r="F45" s="2571"/>
      <c r="G45" s="2561"/>
      <c r="H45" s="2571">
        <v>2</v>
      </c>
      <c r="I45" s="2572">
        <v>1</v>
      </c>
    </row>
    <row r="46" spans="1:9">
      <c r="A46" s="2570">
        <v>4000300</v>
      </c>
      <c r="B46" s="2016" t="s">
        <v>8342</v>
      </c>
      <c r="C46" s="2559"/>
      <c r="D46" s="2559"/>
      <c r="E46" s="2561"/>
      <c r="F46" s="2571"/>
      <c r="G46" s="2561"/>
      <c r="H46" s="2571">
        <v>1</v>
      </c>
      <c r="I46" s="2572">
        <v>1</v>
      </c>
    </row>
    <row r="47" spans="1:9">
      <c r="A47" s="2570">
        <v>4000310</v>
      </c>
      <c r="B47" s="2016" t="s">
        <v>8343</v>
      </c>
      <c r="C47" s="2559"/>
      <c r="D47" s="2559"/>
      <c r="E47" s="2561"/>
      <c r="F47" s="2571"/>
      <c r="G47" s="2561"/>
      <c r="H47" s="2571">
        <v>1</v>
      </c>
      <c r="I47" s="2572">
        <v>1</v>
      </c>
    </row>
    <row r="48" spans="1:9">
      <c r="A48" s="2570">
        <v>4000320</v>
      </c>
      <c r="B48" s="2016" t="s">
        <v>8344</v>
      </c>
      <c r="C48" s="2559"/>
      <c r="D48" s="2559"/>
      <c r="E48" s="2561"/>
      <c r="F48" s="2571"/>
      <c r="G48" s="2561"/>
      <c r="H48" s="2571">
        <v>1</v>
      </c>
      <c r="I48" s="2572">
        <v>1</v>
      </c>
    </row>
    <row r="49" spans="1:11">
      <c r="A49" s="2570">
        <v>4000330</v>
      </c>
      <c r="B49" s="2016" t="s">
        <v>8345</v>
      </c>
      <c r="C49" s="2559"/>
      <c r="D49" s="2559"/>
      <c r="E49" s="2561"/>
      <c r="F49" s="2571"/>
      <c r="G49" s="2561"/>
      <c r="H49" s="2571">
        <v>1</v>
      </c>
      <c r="I49" s="2572">
        <v>1</v>
      </c>
    </row>
    <row r="50" spans="1:11">
      <c r="A50" s="2570">
        <v>4000340</v>
      </c>
      <c r="B50" s="2016" t="s">
        <v>8346</v>
      </c>
      <c r="C50" s="2559"/>
      <c r="D50" s="2559"/>
      <c r="E50" s="2561"/>
      <c r="F50" s="2571"/>
      <c r="G50" s="2561"/>
      <c r="H50" s="2571">
        <v>1</v>
      </c>
      <c r="I50" s="2572">
        <v>1</v>
      </c>
      <c r="J50" s="2574"/>
      <c r="K50" s="2575"/>
    </row>
    <row r="51" spans="1:11">
      <c r="A51" s="2570">
        <v>4000350</v>
      </c>
      <c r="B51" s="2016" t="s">
        <v>8347</v>
      </c>
      <c r="C51" s="2559"/>
      <c r="D51" s="2559"/>
      <c r="E51" s="2561"/>
      <c r="F51" s="2571"/>
      <c r="G51" s="2561"/>
      <c r="H51" s="2571">
        <v>1</v>
      </c>
      <c r="I51" s="2572">
        <v>1</v>
      </c>
    </row>
    <row r="52" spans="1:11" ht="24">
      <c r="A52" s="2570">
        <v>4000360</v>
      </c>
      <c r="B52" s="2016" t="s">
        <v>8348</v>
      </c>
      <c r="C52" s="2559"/>
      <c r="D52" s="2559"/>
      <c r="E52" s="2561"/>
      <c r="F52" s="2571"/>
      <c r="G52" s="2561"/>
      <c r="H52" s="2571">
        <v>1</v>
      </c>
      <c r="I52" s="2572">
        <v>1</v>
      </c>
    </row>
    <row r="53" spans="1:11" ht="24">
      <c r="A53" s="2570">
        <v>4000370</v>
      </c>
      <c r="B53" s="2016" t="s">
        <v>8349</v>
      </c>
      <c r="C53" s="2559"/>
      <c r="D53" s="2559"/>
      <c r="E53" s="2561"/>
      <c r="F53" s="2571"/>
      <c r="G53" s="2561"/>
      <c r="H53" s="2571">
        <v>1</v>
      </c>
      <c r="I53" s="2572">
        <v>1</v>
      </c>
    </row>
    <row r="54" spans="1:11" ht="24">
      <c r="A54" s="2570">
        <v>4000380</v>
      </c>
      <c r="B54" s="2016" t="s">
        <v>8350</v>
      </c>
      <c r="C54" s="2559"/>
      <c r="D54" s="2559"/>
      <c r="E54" s="2561"/>
      <c r="F54" s="2571"/>
      <c r="G54" s="2561"/>
      <c r="H54" s="2571">
        <v>2</v>
      </c>
      <c r="I54" s="2572">
        <v>1</v>
      </c>
    </row>
    <row r="55" spans="1:11" ht="24">
      <c r="A55" s="2570">
        <v>4000390</v>
      </c>
      <c r="B55" s="2016" t="s">
        <v>8351</v>
      </c>
      <c r="C55" s="2559"/>
      <c r="D55" s="2559"/>
      <c r="E55" s="2561"/>
      <c r="F55" s="2571"/>
      <c r="G55" s="2561"/>
      <c r="H55" s="2571">
        <v>2</v>
      </c>
      <c r="I55" s="2572">
        <v>1</v>
      </c>
    </row>
    <row r="56" spans="1:11" ht="24">
      <c r="A56" s="2570">
        <v>4000400</v>
      </c>
      <c r="B56" s="2016" t="s">
        <v>8352</v>
      </c>
      <c r="C56" s="2559"/>
      <c r="D56" s="2559"/>
      <c r="E56" s="2561"/>
      <c r="F56" s="2571"/>
      <c r="G56" s="2561"/>
      <c r="H56" s="2571">
        <v>86</v>
      </c>
      <c r="I56" s="2572">
        <v>53</v>
      </c>
    </row>
    <row r="57" spans="1:11">
      <c r="A57" s="2570">
        <v>4000410</v>
      </c>
      <c r="B57" s="2016" t="s">
        <v>8353</v>
      </c>
      <c r="C57" s="2559"/>
      <c r="D57" s="2559"/>
      <c r="E57" s="2561"/>
      <c r="F57" s="2571"/>
      <c r="G57" s="2561"/>
      <c r="H57" s="2571">
        <v>83</v>
      </c>
      <c r="I57" s="2572">
        <v>51</v>
      </c>
    </row>
    <row r="58" spans="1:11" ht="24">
      <c r="A58" s="2570">
        <v>4000420</v>
      </c>
      <c r="B58" s="2016" t="s">
        <v>8354</v>
      </c>
      <c r="C58" s="2559"/>
      <c r="D58" s="2559"/>
      <c r="E58" s="2561"/>
      <c r="F58" s="2571"/>
      <c r="G58" s="2561"/>
      <c r="H58" s="2571">
        <v>82</v>
      </c>
      <c r="I58" s="2572">
        <v>50</v>
      </c>
    </row>
    <row r="59" spans="1:11" ht="24">
      <c r="A59" s="2570">
        <v>4000430</v>
      </c>
      <c r="B59" s="2016" t="s">
        <v>8355</v>
      </c>
      <c r="C59" s="2559"/>
      <c r="D59" s="2559"/>
      <c r="E59" s="2561"/>
      <c r="F59" s="2571"/>
      <c r="G59" s="2561"/>
      <c r="H59" s="2571">
        <v>79</v>
      </c>
      <c r="I59" s="2572">
        <v>49</v>
      </c>
    </row>
    <row r="60" spans="1:11" ht="24">
      <c r="A60" s="2570">
        <v>4000440</v>
      </c>
      <c r="B60" s="2016" t="s">
        <v>8356</v>
      </c>
      <c r="C60" s="2559"/>
      <c r="D60" s="2559"/>
      <c r="E60" s="2561"/>
      <c r="F60" s="2571"/>
      <c r="G60" s="2561"/>
      <c r="H60" s="2571">
        <v>1574</v>
      </c>
      <c r="I60" s="2572">
        <v>1182</v>
      </c>
    </row>
    <row r="61" spans="1:11" ht="24">
      <c r="A61" s="2570">
        <v>4000450</v>
      </c>
      <c r="B61" s="2016" t="s">
        <v>8357</v>
      </c>
      <c r="C61" s="2559"/>
      <c r="D61" s="2559"/>
      <c r="E61" s="2561"/>
      <c r="F61" s="2571"/>
      <c r="G61" s="2561"/>
      <c r="H61" s="2571">
        <v>1564</v>
      </c>
      <c r="I61" s="2572">
        <v>1174</v>
      </c>
    </row>
    <row r="62" spans="1:11" ht="24">
      <c r="A62" s="2570">
        <v>4000460</v>
      </c>
      <c r="B62" s="2016" t="s">
        <v>8358</v>
      </c>
      <c r="C62" s="2559"/>
      <c r="D62" s="2559"/>
      <c r="E62" s="2561"/>
      <c r="F62" s="2571"/>
      <c r="G62" s="2561"/>
      <c r="H62" s="2571">
        <v>94</v>
      </c>
      <c r="I62" s="2572">
        <v>71</v>
      </c>
    </row>
    <row r="63" spans="1:11" ht="24">
      <c r="A63" s="2570">
        <v>4000470</v>
      </c>
      <c r="B63" s="2016" t="s">
        <v>8359</v>
      </c>
      <c r="C63" s="2559"/>
      <c r="D63" s="2559"/>
      <c r="E63" s="2561"/>
      <c r="F63" s="2571"/>
      <c r="G63" s="2561"/>
      <c r="H63" s="2571">
        <v>92</v>
      </c>
      <c r="I63" s="2572">
        <v>69</v>
      </c>
    </row>
    <row r="64" spans="1:11" ht="24">
      <c r="A64" s="2570">
        <v>4000480</v>
      </c>
      <c r="B64" s="2016" t="s">
        <v>8360</v>
      </c>
      <c r="C64" s="2559"/>
      <c r="D64" s="2559"/>
      <c r="E64" s="2561"/>
      <c r="F64" s="2571"/>
      <c r="G64" s="2561"/>
      <c r="H64" s="2571">
        <v>336</v>
      </c>
      <c r="I64" s="2572">
        <v>252</v>
      </c>
    </row>
    <row r="65" spans="1:9" ht="24">
      <c r="A65" s="2570">
        <v>4000490</v>
      </c>
      <c r="B65" s="2016" t="s">
        <v>8361</v>
      </c>
      <c r="C65" s="2559"/>
      <c r="D65" s="2559"/>
      <c r="E65" s="2561"/>
      <c r="F65" s="2571"/>
      <c r="G65" s="2561"/>
      <c r="H65" s="2571">
        <v>326</v>
      </c>
      <c r="I65" s="2572">
        <v>445</v>
      </c>
    </row>
    <row r="66" spans="1:9" ht="24">
      <c r="A66" s="2570">
        <v>4000500</v>
      </c>
      <c r="B66" s="2016" t="s">
        <v>8362</v>
      </c>
      <c r="C66" s="2559"/>
      <c r="D66" s="2559"/>
      <c r="E66" s="2561"/>
      <c r="F66" s="2571"/>
      <c r="G66" s="2561"/>
      <c r="H66" s="2571">
        <v>85</v>
      </c>
      <c r="I66" s="2572">
        <v>64</v>
      </c>
    </row>
    <row r="67" spans="1:9" ht="24">
      <c r="A67" s="2570">
        <v>4000510</v>
      </c>
      <c r="B67" s="2016" t="s">
        <v>8363</v>
      </c>
      <c r="C67" s="2559"/>
      <c r="D67" s="2559"/>
      <c r="E67" s="2561"/>
      <c r="F67" s="2571"/>
      <c r="G67" s="2561"/>
      <c r="H67" s="2571">
        <v>84</v>
      </c>
      <c r="I67" s="2572">
        <v>64</v>
      </c>
    </row>
    <row r="68" spans="1:9" ht="24">
      <c r="A68" s="2570">
        <v>4000520</v>
      </c>
      <c r="B68" s="2016" t="s">
        <v>8364</v>
      </c>
      <c r="C68" s="2559"/>
      <c r="D68" s="2559"/>
      <c r="E68" s="2561"/>
      <c r="F68" s="2571"/>
      <c r="G68" s="2561"/>
      <c r="H68" s="2571">
        <v>2486</v>
      </c>
      <c r="I68" s="2572">
        <v>1867</v>
      </c>
    </row>
    <row r="69" spans="1:9" ht="24">
      <c r="A69" s="2570">
        <v>4000530</v>
      </c>
      <c r="B69" s="2016" t="s">
        <v>8365</v>
      </c>
      <c r="C69" s="2559"/>
      <c r="D69" s="2559"/>
      <c r="E69" s="2561"/>
      <c r="F69" s="2571"/>
      <c r="G69" s="2561"/>
      <c r="H69" s="2571">
        <v>2462</v>
      </c>
      <c r="I69" s="2572">
        <v>1849</v>
      </c>
    </row>
    <row r="70" spans="1:9" ht="24">
      <c r="A70" s="2570">
        <v>4000540</v>
      </c>
      <c r="B70" s="2016" t="s">
        <v>8366</v>
      </c>
      <c r="C70" s="2559"/>
      <c r="D70" s="2559"/>
      <c r="E70" s="2561"/>
      <c r="F70" s="2571"/>
      <c r="G70" s="2561"/>
      <c r="H70" s="2571">
        <v>134</v>
      </c>
      <c r="I70" s="2572">
        <v>100</v>
      </c>
    </row>
    <row r="71" spans="1:9" ht="24">
      <c r="A71" s="2570">
        <v>4000550</v>
      </c>
      <c r="B71" s="2016" t="s">
        <v>8367</v>
      </c>
      <c r="C71" s="2559"/>
      <c r="D71" s="2559"/>
      <c r="E71" s="2561"/>
      <c r="F71" s="2571"/>
      <c r="G71" s="2561"/>
      <c r="H71" s="2571">
        <v>133</v>
      </c>
      <c r="I71" s="2572">
        <v>100</v>
      </c>
    </row>
    <row r="72" spans="1:9" ht="24">
      <c r="A72" s="2570">
        <v>4000560</v>
      </c>
      <c r="B72" s="2016" t="s">
        <v>8368</v>
      </c>
      <c r="C72" s="2559"/>
      <c r="D72" s="2559"/>
      <c r="E72" s="2561"/>
      <c r="F72" s="2571"/>
      <c r="G72" s="2561"/>
      <c r="H72" s="2571">
        <v>1</v>
      </c>
      <c r="I72" s="2572">
        <v>1</v>
      </c>
    </row>
    <row r="73" spans="1:9" ht="24">
      <c r="A73" s="2570">
        <v>4000570</v>
      </c>
      <c r="B73" s="2016" t="s">
        <v>8369</v>
      </c>
      <c r="C73" s="2559"/>
      <c r="D73" s="2559"/>
      <c r="E73" s="2561"/>
      <c r="F73" s="2571"/>
      <c r="G73" s="2561"/>
      <c r="H73" s="2571">
        <v>1</v>
      </c>
      <c r="I73" s="2572">
        <v>1</v>
      </c>
    </row>
    <row r="74" spans="1:9" ht="24">
      <c r="A74" s="2570">
        <v>4000580</v>
      </c>
      <c r="B74" s="2016" t="s">
        <v>8370</v>
      </c>
      <c r="C74" s="2559"/>
      <c r="D74" s="2559"/>
      <c r="E74" s="2561"/>
      <c r="F74" s="2571"/>
      <c r="G74" s="2561"/>
      <c r="H74" s="2571">
        <v>1</v>
      </c>
      <c r="I74" s="2572">
        <v>1</v>
      </c>
    </row>
    <row r="75" spans="1:9" ht="24">
      <c r="A75" s="2570">
        <v>4000590</v>
      </c>
      <c r="B75" s="2016" t="s">
        <v>8371</v>
      </c>
      <c r="C75" s="2559"/>
      <c r="D75" s="2559"/>
      <c r="E75" s="2561"/>
      <c r="F75" s="2571"/>
      <c r="G75" s="2561"/>
      <c r="H75" s="2571">
        <v>1</v>
      </c>
      <c r="I75" s="2572">
        <v>1</v>
      </c>
    </row>
    <row r="76" spans="1:9" ht="24">
      <c r="A76" s="2570">
        <v>4000600</v>
      </c>
      <c r="B76" s="2016" t="s">
        <v>8372</v>
      </c>
      <c r="C76" s="2559"/>
      <c r="D76" s="2559"/>
      <c r="E76" s="2561"/>
      <c r="F76" s="2571"/>
      <c r="G76" s="2561"/>
      <c r="H76" s="2571">
        <v>1</v>
      </c>
      <c r="I76" s="2572">
        <v>1</v>
      </c>
    </row>
    <row r="77" spans="1:9" ht="24">
      <c r="A77" s="2570">
        <v>4000610</v>
      </c>
      <c r="B77" s="2016" t="s">
        <v>8373</v>
      </c>
      <c r="C77" s="2559"/>
      <c r="D77" s="2559"/>
      <c r="E77" s="2561"/>
      <c r="F77" s="2571"/>
      <c r="G77" s="2561"/>
      <c r="H77" s="2571">
        <v>1</v>
      </c>
      <c r="I77" s="2572">
        <v>1</v>
      </c>
    </row>
    <row r="78" spans="1:9" ht="24">
      <c r="A78" s="2570">
        <v>4000620</v>
      </c>
      <c r="B78" s="2016" t="s">
        <v>8374</v>
      </c>
      <c r="C78" s="2559"/>
      <c r="D78" s="2559"/>
      <c r="E78" s="2561"/>
      <c r="F78" s="2571"/>
      <c r="G78" s="2561"/>
      <c r="H78" s="2571">
        <v>1</v>
      </c>
      <c r="I78" s="2572">
        <v>1</v>
      </c>
    </row>
    <row r="79" spans="1:9" ht="24">
      <c r="A79" s="2570">
        <v>4000630</v>
      </c>
      <c r="B79" s="2016" t="s">
        <v>8375</v>
      </c>
      <c r="C79" s="2559"/>
      <c r="D79" s="2559"/>
      <c r="E79" s="2561"/>
      <c r="F79" s="2571"/>
      <c r="G79" s="2561"/>
      <c r="H79" s="2571">
        <v>1</v>
      </c>
      <c r="I79" s="2572">
        <v>1</v>
      </c>
    </row>
    <row r="80" spans="1:9" ht="24">
      <c r="A80" s="2570">
        <v>4000640</v>
      </c>
      <c r="B80" s="2016" t="s">
        <v>8376</v>
      </c>
      <c r="C80" s="2559"/>
      <c r="D80" s="2559"/>
      <c r="E80" s="2561"/>
      <c r="F80" s="2571"/>
      <c r="G80" s="2561"/>
      <c r="H80" s="2571">
        <v>1</v>
      </c>
      <c r="I80" s="2572">
        <v>1</v>
      </c>
    </row>
    <row r="81" spans="1:10" ht="24">
      <c r="A81" s="2570">
        <v>4000650</v>
      </c>
      <c r="B81" s="2016" t="s">
        <v>8377</v>
      </c>
      <c r="C81" s="2559"/>
      <c r="D81" s="2559"/>
      <c r="E81" s="2561"/>
      <c r="F81" s="2571"/>
      <c r="G81" s="2561"/>
      <c r="H81" s="2571">
        <v>1</v>
      </c>
      <c r="I81" s="2572">
        <v>1</v>
      </c>
    </row>
    <row r="82" spans="1:10" ht="24">
      <c r="A82" s="2570">
        <v>4000660</v>
      </c>
      <c r="B82" s="2016" t="s">
        <v>8378</v>
      </c>
      <c r="C82" s="2559"/>
      <c r="D82" s="2559"/>
      <c r="E82" s="2561"/>
      <c r="F82" s="2571"/>
      <c r="G82" s="2561"/>
      <c r="H82" s="2571">
        <v>1</v>
      </c>
      <c r="I82" s="2572">
        <v>1</v>
      </c>
    </row>
    <row r="83" spans="1:10">
      <c r="A83" s="2570">
        <v>4000670</v>
      </c>
      <c r="B83" s="2016" t="s">
        <v>8379</v>
      </c>
      <c r="C83" s="2559"/>
      <c r="D83" s="2559"/>
      <c r="E83" s="2561"/>
      <c r="F83" s="2571"/>
      <c r="G83" s="2561"/>
      <c r="H83" s="2571">
        <v>1</v>
      </c>
      <c r="I83" s="2572">
        <v>1</v>
      </c>
    </row>
    <row r="84" spans="1:10" ht="24">
      <c r="A84" s="2570">
        <v>4000680</v>
      </c>
      <c r="B84" s="2016" t="s">
        <v>8380</v>
      </c>
      <c r="C84" s="2559"/>
      <c r="D84" s="2559"/>
      <c r="E84" s="2561"/>
      <c r="F84" s="2571"/>
      <c r="G84" s="2561"/>
      <c r="H84" s="2571">
        <v>1</v>
      </c>
      <c r="I84" s="2572">
        <v>1</v>
      </c>
    </row>
    <row r="85" spans="1:10" ht="24">
      <c r="A85" s="2570">
        <v>4000690</v>
      </c>
      <c r="B85" s="2016" t="s">
        <v>8381</v>
      </c>
      <c r="C85" s="2559"/>
      <c r="D85" s="2559"/>
      <c r="E85" s="2561"/>
      <c r="F85" s="2571"/>
      <c r="G85" s="2561"/>
      <c r="H85" s="2571">
        <v>1</v>
      </c>
      <c r="I85" s="2572">
        <v>1</v>
      </c>
    </row>
    <row r="86" spans="1:10" ht="24">
      <c r="A86" s="2570">
        <v>4000700</v>
      </c>
      <c r="B86" s="2016" t="s">
        <v>8382</v>
      </c>
      <c r="C86" s="2559"/>
      <c r="D86" s="2559"/>
      <c r="E86" s="2561"/>
      <c r="F86" s="2571"/>
      <c r="G86" s="2561"/>
      <c r="H86" s="2571">
        <v>1</v>
      </c>
      <c r="I86" s="2572">
        <v>1</v>
      </c>
    </row>
    <row r="87" spans="1:10" ht="24">
      <c r="A87" s="2570">
        <v>4000710</v>
      </c>
      <c r="B87" s="2016" t="s">
        <v>8383</v>
      </c>
      <c r="C87" s="2559"/>
      <c r="D87" s="2559"/>
      <c r="E87" s="2561"/>
      <c r="F87" s="2571"/>
      <c r="G87" s="2561"/>
      <c r="H87" s="2571">
        <v>1</v>
      </c>
      <c r="I87" s="2572">
        <v>1</v>
      </c>
    </row>
    <row r="88" spans="1:10" ht="24">
      <c r="A88" s="2570">
        <v>4000720</v>
      </c>
      <c r="B88" s="2016" t="s">
        <v>8384</v>
      </c>
      <c r="C88" s="2559"/>
      <c r="D88" s="2559"/>
      <c r="E88" s="2561"/>
      <c r="F88" s="2571"/>
      <c r="G88" s="2561"/>
      <c r="H88" s="2571">
        <v>1</v>
      </c>
      <c r="I88" s="2572">
        <v>1</v>
      </c>
    </row>
    <row r="89" spans="1:10" ht="24">
      <c r="A89" s="2570">
        <v>4000730</v>
      </c>
      <c r="B89" s="2016" t="s">
        <v>8385</v>
      </c>
      <c r="C89" s="2559"/>
      <c r="D89" s="2559"/>
      <c r="E89" s="2561"/>
      <c r="F89" s="2571"/>
      <c r="G89" s="2561"/>
      <c r="H89" s="2571">
        <v>1</v>
      </c>
      <c r="I89" s="2572">
        <v>1</v>
      </c>
    </row>
    <row r="90" spans="1:10" ht="24">
      <c r="A90" s="2570">
        <v>4000740</v>
      </c>
      <c r="B90" s="2016" t="s">
        <v>8386</v>
      </c>
      <c r="C90" s="2559"/>
      <c r="D90" s="2559"/>
      <c r="E90" s="2561"/>
      <c r="F90" s="2571"/>
      <c r="G90" s="2561"/>
      <c r="H90" s="2571">
        <v>1</v>
      </c>
      <c r="I90" s="2572">
        <v>1</v>
      </c>
    </row>
    <row r="91" spans="1:10" ht="24">
      <c r="A91" s="2570">
        <v>4000750</v>
      </c>
      <c r="B91" s="2016" t="s">
        <v>8387</v>
      </c>
      <c r="C91" s="2559"/>
      <c r="D91" s="2559"/>
      <c r="E91" s="2561"/>
      <c r="F91" s="2571"/>
      <c r="G91" s="2561"/>
      <c r="H91" s="2571">
        <v>1</v>
      </c>
      <c r="I91" s="2572">
        <v>1</v>
      </c>
    </row>
    <row r="92" spans="1:10" ht="24">
      <c r="A92" s="2570">
        <v>4000760</v>
      </c>
      <c r="B92" s="2016" t="s">
        <v>8388</v>
      </c>
      <c r="C92" s="2559"/>
      <c r="D92" s="2559"/>
      <c r="E92" s="2561"/>
      <c r="F92" s="2571"/>
      <c r="G92" s="2561"/>
      <c r="H92" s="2571">
        <v>1</v>
      </c>
      <c r="I92" s="2572">
        <v>1</v>
      </c>
    </row>
    <row r="93" spans="1:10" ht="24">
      <c r="A93" s="2570">
        <v>4000770</v>
      </c>
      <c r="B93" s="2016" t="s">
        <v>8389</v>
      </c>
      <c r="C93" s="2559"/>
      <c r="D93" s="2559"/>
      <c r="E93" s="2561"/>
      <c r="F93" s="2571"/>
      <c r="G93" s="2561"/>
      <c r="H93" s="2571">
        <v>1</v>
      </c>
      <c r="I93" s="2572">
        <v>1</v>
      </c>
    </row>
    <row r="94" spans="1:10" ht="24">
      <c r="A94" s="2570">
        <v>4000780</v>
      </c>
      <c r="B94" s="2016" t="s">
        <v>8390</v>
      </c>
      <c r="C94" s="2559"/>
      <c r="D94" s="2559"/>
      <c r="E94" s="2561"/>
      <c r="F94" s="2571"/>
      <c r="G94" s="2561"/>
      <c r="H94" s="2571">
        <v>96</v>
      </c>
      <c r="I94" s="2572">
        <v>68</v>
      </c>
    </row>
    <row r="95" spans="1:10" ht="24">
      <c r="A95" s="2570">
        <v>4000790</v>
      </c>
      <c r="B95" s="2016" t="s">
        <v>8391</v>
      </c>
      <c r="C95" s="2559"/>
      <c r="D95" s="2559"/>
      <c r="E95" s="2561"/>
      <c r="F95" s="2571"/>
      <c r="G95" s="2561"/>
      <c r="H95" s="2571">
        <v>96</v>
      </c>
      <c r="I95" s="2572">
        <v>68</v>
      </c>
    </row>
    <row r="96" spans="1:10" ht="24">
      <c r="A96" s="2570">
        <v>4000800</v>
      </c>
      <c r="B96" s="2016" t="s">
        <v>8392</v>
      </c>
      <c r="C96" s="2559"/>
      <c r="D96" s="2559"/>
      <c r="E96" s="2561"/>
      <c r="F96" s="2571"/>
      <c r="G96" s="2561"/>
      <c r="H96" s="2571">
        <v>916</v>
      </c>
      <c r="I96" s="2572">
        <v>424</v>
      </c>
      <c r="J96" s="2576"/>
    </row>
    <row r="97" spans="1:9" ht="24">
      <c r="A97" s="2570">
        <v>4000810</v>
      </c>
      <c r="B97" s="2016" t="s">
        <v>8393</v>
      </c>
      <c r="C97" s="2559"/>
      <c r="D97" s="2559"/>
      <c r="E97" s="2561"/>
      <c r="F97" s="2571"/>
      <c r="G97" s="2561"/>
      <c r="H97" s="2571">
        <v>830</v>
      </c>
      <c r="I97" s="2572">
        <v>384</v>
      </c>
    </row>
    <row r="98" spans="1:9" ht="24">
      <c r="A98" s="2570">
        <v>4000820</v>
      </c>
      <c r="B98" s="2016" t="s">
        <v>8394</v>
      </c>
      <c r="C98" s="2559"/>
      <c r="D98" s="2559"/>
      <c r="E98" s="2561"/>
      <c r="F98" s="2571"/>
      <c r="G98" s="2561"/>
      <c r="H98" s="2571">
        <v>901</v>
      </c>
      <c r="I98" s="2572">
        <v>417</v>
      </c>
    </row>
    <row r="99" spans="1:9" ht="24">
      <c r="A99" s="2570">
        <v>4000830</v>
      </c>
      <c r="B99" s="2016" t="s">
        <v>8395</v>
      </c>
      <c r="C99" s="2559"/>
      <c r="D99" s="2559"/>
      <c r="E99" s="2561"/>
      <c r="F99" s="2571"/>
      <c r="G99" s="2561"/>
      <c r="H99" s="2571">
        <v>817</v>
      </c>
      <c r="I99" s="2572">
        <v>378</v>
      </c>
    </row>
    <row r="100" spans="1:9" ht="24">
      <c r="A100" s="2570">
        <v>4000840</v>
      </c>
      <c r="B100" s="2016" t="s">
        <v>8396</v>
      </c>
      <c r="C100" s="2559"/>
      <c r="D100" s="2559"/>
      <c r="E100" s="2561"/>
      <c r="F100" s="2571"/>
      <c r="G100" s="2561"/>
      <c r="H100" s="2571">
        <v>280</v>
      </c>
      <c r="I100" s="2572">
        <v>130</v>
      </c>
    </row>
    <row r="101" spans="1:9" ht="24">
      <c r="A101" s="2570">
        <v>4000850</v>
      </c>
      <c r="B101" s="2016" t="s">
        <v>8397</v>
      </c>
      <c r="C101" s="2559"/>
      <c r="D101" s="2559"/>
      <c r="E101" s="2561"/>
      <c r="F101" s="2571"/>
      <c r="G101" s="2561"/>
      <c r="H101" s="2571">
        <v>280</v>
      </c>
      <c r="I101" s="2572">
        <v>130</v>
      </c>
    </row>
    <row r="102" spans="1:9" ht="24">
      <c r="A102" s="2570">
        <v>400851</v>
      </c>
      <c r="B102" s="2016" t="s">
        <v>11998</v>
      </c>
      <c r="C102" s="2559"/>
      <c r="D102" s="2559"/>
      <c r="E102" s="2561"/>
      <c r="F102" s="2571"/>
      <c r="G102" s="2561"/>
      <c r="H102" s="2571">
        <v>0</v>
      </c>
      <c r="I102" s="2572">
        <v>0</v>
      </c>
    </row>
    <row r="103" spans="1:9" ht="24">
      <c r="A103" s="2570">
        <v>400852</v>
      </c>
      <c r="B103" s="2016" t="s">
        <v>11999</v>
      </c>
      <c r="C103" s="2559"/>
      <c r="D103" s="2559"/>
      <c r="E103" s="2561"/>
      <c r="F103" s="2571"/>
      <c r="G103" s="2561"/>
      <c r="H103" s="2571">
        <v>0</v>
      </c>
      <c r="I103" s="2572">
        <v>0</v>
      </c>
    </row>
    <row r="104" spans="1:9" ht="24">
      <c r="A104" s="2570">
        <v>4000860</v>
      </c>
      <c r="B104" s="2016" t="s">
        <v>8398</v>
      </c>
      <c r="C104" s="2559"/>
      <c r="D104" s="2559"/>
      <c r="E104" s="2561"/>
      <c r="F104" s="2571"/>
      <c r="G104" s="2561"/>
      <c r="H104" s="2571">
        <v>158</v>
      </c>
      <c r="I104" s="2572">
        <v>73</v>
      </c>
    </row>
    <row r="105" spans="1:9" ht="24">
      <c r="A105" s="2570">
        <v>4000870</v>
      </c>
      <c r="B105" s="2016" t="s">
        <v>8399</v>
      </c>
      <c r="C105" s="2559"/>
      <c r="D105" s="2559"/>
      <c r="E105" s="2561"/>
      <c r="F105" s="2571"/>
      <c r="G105" s="2561"/>
      <c r="H105" s="2571">
        <v>158</v>
      </c>
      <c r="I105" s="2572">
        <v>73</v>
      </c>
    </row>
    <row r="106" spans="1:9" ht="24">
      <c r="A106" s="2570">
        <v>4000880</v>
      </c>
      <c r="B106" s="2016" t="s">
        <v>8400</v>
      </c>
      <c r="C106" s="2559"/>
      <c r="D106" s="2559"/>
      <c r="E106" s="2561"/>
      <c r="F106" s="2571"/>
      <c r="G106" s="2561"/>
      <c r="H106" s="2571">
        <v>1</v>
      </c>
      <c r="I106" s="2572">
        <v>1</v>
      </c>
    </row>
    <row r="107" spans="1:9" ht="24">
      <c r="A107" s="2570">
        <v>4000890</v>
      </c>
      <c r="B107" s="2016" t="s">
        <v>8401</v>
      </c>
      <c r="C107" s="2559"/>
      <c r="D107" s="2559"/>
      <c r="E107" s="2561"/>
      <c r="F107" s="2571"/>
      <c r="G107" s="2561"/>
      <c r="H107" s="2571">
        <v>1</v>
      </c>
      <c r="I107" s="2572">
        <v>1</v>
      </c>
    </row>
    <row r="108" spans="1:9" ht="24">
      <c r="A108" s="2570">
        <v>4000900</v>
      </c>
      <c r="B108" s="2016" t="s">
        <v>8402</v>
      </c>
      <c r="C108" s="2559"/>
      <c r="D108" s="2559"/>
      <c r="E108" s="2561"/>
      <c r="F108" s="2571"/>
      <c r="G108" s="2561"/>
      <c r="H108" s="2571">
        <v>843</v>
      </c>
      <c r="I108" s="2572">
        <v>818</v>
      </c>
    </row>
    <row r="109" spans="1:9" ht="24">
      <c r="A109" s="2570">
        <v>4000910</v>
      </c>
      <c r="B109" s="2016" t="s">
        <v>8403</v>
      </c>
      <c r="C109" s="2559"/>
      <c r="D109" s="2559"/>
      <c r="E109" s="2561"/>
      <c r="F109" s="2571"/>
      <c r="G109" s="2561"/>
      <c r="H109" s="2571">
        <v>758</v>
      </c>
      <c r="I109" s="2572">
        <v>735</v>
      </c>
    </row>
    <row r="110" spans="1:9" ht="24">
      <c r="A110" s="2570">
        <v>4000920</v>
      </c>
      <c r="B110" s="2016" t="s">
        <v>8404</v>
      </c>
      <c r="C110" s="2559"/>
      <c r="D110" s="2559"/>
      <c r="E110" s="2561"/>
      <c r="F110" s="2571"/>
      <c r="G110" s="2561"/>
      <c r="H110" s="2571">
        <v>627</v>
      </c>
      <c r="I110" s="2572">
        <v>608</v>
      </c>
    </row>
    <row r="111" spans="1:9" ht="24">
      <c r="A111" s="2570">
        <v>4000930</v>
      </c>
      <c r="B111" s="2016" t="s">
        <v>8405</v>
      </c>
      <c r="C111" s="2559"/>
      <c r="D111" s="2559"/>
      <c r="E111" s="2561"/>
      <c r="F111" s="2571"/>
      <c r="G111" s="2561"/>
      <c r="H111" s="2571">
        <v>554</v>
      </c>
      <c r="I111" s="2572">
        <v>537</v>
      </c>
    </row>
    <row r="112" spans="1:9" ht="24">
      <c r="A112" s="2570">
        <v>4000940</v>
      </c>
      <c r="B112" s="2016" t="s">
        <v>8406</v>
      </c>
      <c r="C112" s="2559"/>
      <c r="D112" s="2559"/>
      <c r="E112" s="2561"/>
      <c r="F112" s="2571"/>
      <c r="G112" s="2561"/>
      <c r="H112" s="2571">
        <v>1</v>
      </c>
      <c r="I112" s="2572">
        <v>1</v>
      </c>
    </row>
    <row r="113" spans="1:9" ht="24">
      <c r="A113" s="2570">
        <v>4000950</v>
      </c>
      <c r="B113" s="2016" t="s">
        <v>8407</v>
      </c>
      <c r="C113" s="2559"/>
      <c r="D113" s="2559"/>
      <c r="E113" s="2561"/>
      <c r="F113" s="2571"/>
      <c r="G113" s="2561"/>
      <c r="H113" s="2571">
        <v>1</v>
      </c>
      <c r="I113" s="2572">
        <v>1</v>
      </c>
    </row>
    <row r="114" spans="1:9" ht="24">
      <c r="A114" s="2570">
        <v>4000960</v>
      </c>
      <c r="B114" s="2016" t="s">
        <v>8408</v>
      </c>
      <c r="C114" s="2559"/>
      <c r="D114" s="2559"/>
      <c r="E114" s="2561"/>
      <c r="F114" s="2571"/>
      <c r="G114" s="2561"/>
      <c r="H114" s="2571">
        <v>87</v>
      </c>
      <c r="I114" s="2572">
        <v>84</v>
      </c>
    </row>
    <row r="115" spans="1:9" ht="24">
      <c r="A115" s="2570">
        <v>4000970</v>
      </c>
      <c r="B115" s="2016" t="s">
        <v>8409</v>
      </c>
      <c r="C115" s="2559"/>
      <c r="D115" s="2559"/>
      <c r="E115" s="2561"/>
      <c r="F115" s="2571"/>
      <c r="G115" s="2561"/>
      <c r="H115" s="2571">
        <v>87</v>
      </c>
      <c r="I115" s="2572">
        <v>84</v>
      </c>
    </row>
    <row r="116" spans="1:9" ht="24">
      <c r="A116" s="2570">
        <v>4000980</v>
      </c>
      <c r="B116" s="2016" t="s">
        <v>8410</v>
      </c>
      <c r="C116" s="2559"/>
      <c r="D116" s="2559"/>
      <c r="E116" s="2561"/>
      <c r="F116" s="2571"/>
      <c r="G116" s="2561"/>
      <c r="H116" s="2571">
        <v>5</v>
      </c>
      <c r="I116" s="2572">
        <v>5</v>
      </c>
    </row>
    <row r="117" spans="1:9" ht="24">
      <c r="A117" s="2570">
        <v>4000990</v>
      </c>
      <c r="B117" s="2016" t="s">
        <v>8411</v>
      </c>
      <c r="C117" s="2559"/>
      <c r="D117" s="2559"/>
      <c r="E117" s="2561"/>
      <c r="F117" s="2571"/>
      <c r="G117" s="2561"/>
      <c r="H117" s="2571">
        <v>5</v>
      </c>
      <c r="I117" s="2572">
        <v>5</v>
      </c>
    </row>
    <row r="118" spans="1:9" ht="24">
      <c r="A118" s="2570">
        <v>4001000</v>
      </c>
      <c r="B118" s="2016" t="s">
        <v>8412</v>
      </c>
      <c r="C118" s="2559"/>
      <c r="D118" s="2559"/>
      <c r="E118" s="2561"/>
      <c r="F118" s="2571"/>
      <c r="G118" s="2561"/>
      <c r="H118" s="2571">
        <v>10</v>
      </c>
      <c r="I118" s="2572">
        <v>10</v>
      </c>
    </row>
    <row r="119" spans="1:9" ht="24">
      <c r="A119" s="2570">
        <v>4001010</v>
      </c>
      <c r="B119" s="2016" t="s">
        <v>8413</v>
      </c>
      <c r="C119" s="2559"/>
      <c r="D119" s="2559"/>
      <c r="E119" s="2561"/>
      <c r="F119" s="2571"/>
      <c r="G119" s="2561"/>
      <c r="H119" s="2571">
        <v>10</v>
      </c>
      <c r="I119" s="2572">
        <v>10</v>
      </c>
    </row>
    <row r="120" spans="1:9" ht="24">
      <c r="A120" s="2570">
        <v>4001020</v>
      </c>
      <c r="B120" s="2016" t="s">
        <v>8414</v>
      </c>
      <c r="C120" s="2559"/>
      <c r="D120" s="2559"/>
      <c r="E120" s="2561"/>
      <c r="F120" s="2571"/>
      <c r="G120" s="2561"/>
      <c r="H120" s="2571">
        <v>6</v>
      </c>
      <c r="I120" s="2572">
        <v>6</v>
      </c>
    </row>
    <row r="121" spans="1:9" ht="24">
      <c r="A121" s="2570">
        <v>4001030</v>
      </c>
      <c r="B121" s="2016" t="s">
        <v>8415</v>
      </c>
      <c r="C121" s="2559"/>
      <c r="D121" s="2559"/>
      <c r="E121" s="2561"/>
      <c r="F121" s="2571"/>
      <c r="G121" s="2561"/>
      <c r="H121" s="2571">
        <v>6</v>
      </c>
      <c r="I121" s="2572">
        <v>6</v>
      </c>
    </row>
    <row r="122" spans="1:9" ht="24">
      <c r="A122" s="2570">
        <v>4001040</v>
      </c>
      <c r="B122" s="2016" t="s">
        <v>8416</v>
      </c>
      <c r="C122" s="2559"/>
      <c r="D122" s="2559"/>
      <c r="E122" s="2561"/>
      <c r="F122" s="2571"/>
      <c r="G122" s="2561"/>
      <c r="H122" s="2571">
        <v>8</v>
      </c>
      <c r="I122" s="2572">
        <v>8</v>
      </c>
    </row>
    <row r="123" spans="1:9" ht="24">
      <c r="A123" s="2570">
        <v>4001050</v>
      </c>
      <c r="B123" s="2016" t="s">
        <v>8417</v>
      </c>
      <c r="C123" s="2559"/>
      <c r="D123" s="2559"/>
      <c r="E123" s="2561"/>
      <c r="F123" s="2571"/>
      <c r="G123" s="2561"/>
      <c r="H123" s="2571">
        <v>8</v>
      </c>
      <c r="I123" s="2572">
        <v>8</v>
      </c>
    </row>
    <row r="124" spans="1:9" ht="24">
      <c r="A124" s="2570">
        <v>4001060</v>
      </c>
      <c r="B124" s="2016" t="s">
        <v>8418</v>
      </c>
      <c r="C124" s="2559"/>
      <c r="D124" s="2559"/>
      <c r="E124" s="2561"/>
      <c r="F124" s="2571"/>
      <c r="G124" s="2561"/>
      <c r="H124" s="2571">
        <v>3</v>
      </c>
      <c r="I124" s="2572">
        <v>3</v>
      </c>
    </row>
    <row r="125" spans="1:9" ht="24">
      <c r="A125" s="2570">
        <v>4001070</v>
      </c>
      <c r="B125" s="2016" t="s">
        <v>8419</v>
      </c>
      <c r="C125" s="2559"/>
      <c r="D125" s="2559"/>
      <c r="E125" s="2561"/>
      <c r="F125" s="2571"/>
      <c r="G125" s="2561"/>
      <c r="H125" s="2571">
        <v>3</v>
      </c>
      <c r="I125" s="2572">
        <v>3</v>
      </c>
    </row>
    <row r="126" spans="1:9" ht="24">
      <c r="A126" s="2570">
        <v>4001080</v>
      </c>
      <c r="B126" s="2016" t="s">
        <v>8420</v>
      </c>
      <c r="C126" s="2559"/>
      <c r="D126" s="2559"/>
      <c r="E126" s="2561"/>
      <c r="F126" s="2571"/>
      <c r="G126" s="2561"/>
      <c r="H126" s="2571">
        <v>31</v>
      </c>
      <c r="I126" s="2572">
        <v>30</v>
      </c>
    </row>
    <row r="127" spans="1:9">
      <c r="A127" s="2570">
        <v>4001090</v>
      </c>
      <c r="B127" s="2016" t="s">
        <v>8421</v>
      </c>
      <c r="C127" s="2559"/>
      <c r="D127" s="2559"/>
      <c r="E127" s="2561"/>
      <c r="F127" s="2571"/>
      <c r="G127" s="2561"/>
      <c r="H127" s="2571">
        <v>31</v>
      </c>
      <c r="I127" s="2572">
        <v>30</v>
      </c>
    </row>
    <row r="128" spans="1:9" ht="24">
      <c r="A128" s="2570">
        <v>4001100</v>
      </c>
      <c r="B128" s="2016" t="s">
        <v>8422</v>
      </c>
      <c r="C128" s="2559"/>
      <c r="D128" s="2559"/>
      <c r="E128" s="2561"/>
      <c r="F128" s="2571"/>
      <c r="G128" s="2561"/>
      <c r="H128" s="2571">
        <v>11</v>
      </c>
      <c r="I128" s="2572">
        <v>11</v>
      </c>
    </row>
    <row r="129" spans="1:9" ht="24">
      <c r="A129" s="2570">
        <v>4001110</v>
      </c>
      <c r="B129" s="2016" t="s">
        <v>8423</v>
      </c>
      <c r="C129" s="2559"/>
      <c r="D129" s="2559"/>
      <c r="E129" s="2561"/>
      <c r="F129" s="2571"/>
      <c r="G129" s="2561"/>
      <c r="H129" s="2571">
        <v>11</v>
      </c>
      <c r="I129" s="2572">
        <v>11</v>
      </c>
    </row>
    <row r="130" spans="1:9" ht="24">
      <c r="A130" s="2570">
        <v>4001120</v>
      </c>
      <c r="B130" s="2016" t="s">
        <v>8424</v>
      </c>
      <c r="C130" s="2559"/>
      <c r="D130" s="2559"/>
      <c r="E130" s="2561"/>
      <c r="F130" s="2571"/>
      <c r="G130" s="2561"/>
      <c r="H130" s="2571">
        <v>28</v>
      </c>
      <c r="I130" s="2572">
        <v>27</v>
      </c>
    </row>
    <row r="131" spans="1:9" ht="24">
      <c r="A131" s="2570">
        <v>4001130</v>
      </c>
      <c r="B131" s="2016" t="s">
        <v>8425</v>
      </c>
      <c r="C131" s="2559"/>
      <c r="D131" s="2559"/>
      <c r="E131" s="2561"/>
      <c r="F131" s="2571"/>
      <c r="G131" s="2561"/>
      <c r="H131" s="2571">
        <v>27</v>
      </c>
      <c r="I131" s="2572">
        <v>27</v>
      </c>
    </row>
    <row r="132" spans="1:9" ht="24">
      <c r="A132" s="2570">
        <v>4001140</v>
      </c>
      <c r="B132" s="2016" t="s">
        <v>8426</v>
      </c>
      <c r="C132" s="2559"/>
      <c r="D132" s="2559"/>
      <c r="E132" s="2561"/>
      <c r="F132" s="2571"/>
      <c r="G132" s="2561"/>
      <c r="H132" s="2571">
        <v>23</v>
      </c>
      <c r="I132" s="2572">
        <v>23</v>
      </c>
    </row>
    <row r="133" spans="1:9" ht="24">
      <c r="A133" s="2570">
        <v>4001150</v>
      </c>
      <c r="B133" s="2016" t="s">
        <v>8427</v>
      </c>
      <c r="C133" s="2559"/>
      <c r="D133" s="2559"/>
      <c r="E133" s="2561"/>
      <c r="F133" s="2571"/>
      <c r="G133" s="2561"/>
      <c r="H133" s="2571">
        <v>22</v>
      </c>
      <c r="I133" s="2572">
        <v>21</v>
      </c>
    </row>
    <row r="134" spans="1:9" ht="24">
      <c r="A134" s="2570">
        <v>4001160</v>
      </c>
      <c r="B134" s="2016" t="s">
        <v>8428</v>
      </c>
      <c r="C134" s="2559"/>
      <c r="D134" s="2559"/>
      <c r="E134" s="2561"/>
      <c r="F134" s="2571"/>
      <c r="G134" s="2561"/>
      <c r="H134" s="2571">
        <v>32</v>
      </c>
      <c r="I134" s="2572">
        <v>31</v>
      </c>
    </row>
    <row r="135" spans="1:9" ht="24">
      <c r="A135" s="2570">
        <v>4001170</v>
      </c>
      <c r="B135" s="2016" t="s">
        <v>8429</v>
      </c>
      <c r="C135" s="2559"/>
      <c r="D135" s="2559"/>
      <c r="E135" s="2561"/>
      <c r="F135" s="2571"/>
      <c r="G135" s="2561"/>
      <c r="H135" s="2571">
        <v>32</v>
      </c>
      <c r="I135" s="2572">
        <v>31</v>
      </c>
    </row>
    <row r="136" spans="1:9" ht="24">
      <c r="A136" s="2570">
        <v>4001180</v>
      </c>
      <c r="B136" s="2016" t="s">
        <v>8430</v>
      </c>
      <c r="C136" s="2559"/>
      <c r="D136" s="2559"/>
      <c r="E136" s="2561"/>
      <c r="F136" s="2571"/>
      <c r="G136" s="2561"/>
      <c r="H136" s="2571">
        <v>16</v>
      </c>
      <c r="I136" s="2572">
        <v>16</v>
      </c>
    </row>
    <row r="137" spans="1:9" ht="24">
      <c r="A137" s="2570">
        <v>4001190</v>
      </c>
      <c r="B137" s="2016" t="s">
        <v>8431</v>
      </c>
      <c r="C137" s="2559"/>
      <c r="D137" s="2559"/>
      <c r="E137" s="2561"/>
      <c r="F137" s="2571"/>
      <c r="G137" s="2561"/>
      <c r="H137" s="2571">
        <v>16</v>
      </c>
      <c r="I137" s="2572">
        <v>16</v>
      </c>
    </row>
    <row r="138" spans="1:9" ht="24">
      <c r="A138" s="2570">
        <v>4001200</v>
      </c>
      <c r="B138" s="2016" t="s">
        <v>8432</v>
      </c>
      <c r="C138" s="2559"/>
      <c r="D138" s="2559"/>
      <c r="E138" s="2561"/>
      <c r="F138" s="2571"/>
      <c r="G138" s="2561"/>
      <c r="H138" s="2571">
        <v>60</v>
      </c>
      <c r="I138" s="2572">
        <v>58</v>
      </c>
    </row>
    <row r="139" spans="1:9" ht="24">
      <c r="A139" s="2570">
        <v>4001210</v>
      </c>
      <c r="B139" s="2016" t="s">
        <v>8433</v>
      </c>
      <c r="C139" s="2559"/>
      <c r="D139" s="2559"/>
      <c r="E139" s="2561"/>
      <c r="F139" s="2571"/>
      <c r="G139" s="2561"/>
      <c r="H139" s="2571">
        <v>60</v>
      </c>
      <c r="I139" s="2572">
        <v>58</v>
      </c>
    </row>
    <row r="140" spans="1:9" ht="24">
      <c r="A140" s="2570">
        <v>4001220</v>
      </c>
      <c r="B140" s="2016" t="s">
        <v>8434</v>
      </c>
      <c r="C140" s="2559"/>
      <c r="D140" s="2559"/>
      <c r="E140" s="2561"/>
      <c r="F140" s="2571"/>
      <c r="G140" s="2561"/>
      <c r="H140" s="2571">
        <v>12</v>
      </c>
      <c r="I140" s="2572">
        <v>12</v>
      </c>
    </row>
    <row r="141" spans="1:9" ht="24">
      <c r="A141" s="2570">
        <v>4001230</v>
      </c>
      <c r="B141" s="2016" t="s">
        <v>8435</v>
      </c>
      <c r="C141" s="2559"/>
      <c r="D141" s="2559"/>
      <c r="E141" s="2561"/>
      <c r="F141" s="2571"/>
      <c r="G141" s="2561"/>
      <c r="H141" s="2571">
        <v>12</v>
      </c>
      <c r="I141" s="2572">
        <v>12</v>
      </c>
    </row>
    <row r="142" spans="1:9" ht="24">
      <c r="A142" s="2570">
        <v>4001240</v>
      </c>
      <c r="B142" s="2016" t="s">
        <v>8436</v>
      </c>
      <c r="C142" s="2559"/>
      <c r="D142" s="2559"/>
      <c r="E142" s="2561"/>
      <c r="F142" s="2571"/>
      <c r="G142" s="2561"/>
      <c r="H142" s="2571">
        <v>284</v>
      </c>
      <c r="I142" s="2572">
        <v>275</v>
      </c>
    </row>
    <row r="143" spans="1:9" ht="24">
      <c r="A143" s="2570">
        <v>4001250</v>
      </c>
      <c r="B143" s="2016" t="s">
        <v>8437</v>
      </c>
      <c r="C143" s="2559"/>
      <c r="D143" s="2559"/>
      <c r="E143" s="2561"/>
      <c r="F143" s="2571"/>
      <c r="G143" s="2561"/>
      <c r="H143" s="2571">
        <v>284</v>
      </c>
      <c r="I143" s="2572">
        <v>275</v>
      </c>
    </row>
    <row r="144" spans="1:9" ht="24">
      <c r="A144" s="2570">
        <v>4001260</v>
      </c>
      <c r="B144" s="2016" t="s">
        <v>8438</v>
      </c>
      <c r="C144" s="2559"/>
      <c r="D144" s="2559"/>
      <c r="E144" s="2561"/>
      <c r="F144" s="2571"/>
      <c r="G144" s="2561"/>
      <c r="H144" s="2571">
        <v>18</v>
      </c>
      <c r="I144" s="2572">
        <v>18</v>
      </c>
    </row>
    <row r="145" spans="1:9" ht="24">
      <c r="A145" s="2570">
        <v>4001270</v>
      </c>
      <c r="B145" s="2016" t="s">
        <v>8439</v>
      </c>
      <c r="C145" s="2559"/>
      <c r="D145" s="2559"/>
      <c r="E145" s="2561"/>
      <c r="F145" s="2571"/>
      <c r="G145" s="2561"/>
      <c r="H145" s="2571">
        <v>18</v>
      </c>
      <c r="I145" s="2572">
        <v>18</v>
      </c>
    </row>
    <row r="146" spans="1:9" ht="24">
      <c r="A146" s="2570">
        <v>4001280</v>
      </c>
      <c r="B146" s="2016" t="s">
        <v>8440</v>
      </c>
      <c r="C146" s="2559"/>
      <c r="D146" s="2559"/>
      <c r="E146" s="2561"/>
      <c r="F146" s="2571"/>
      <c r="G146" s="2561"/>
      <c r="H146" s="2571">
        <v>22</v>
      </c>
      <c r="I146" s="2572">
        <v>21</v>
      </c>
    </row>
    <row r="147" spans="1:9" ht="24">
      <c r="A147" s="2570">
        <v>4001290</v>
      </c>
      <c r="B147" s="2016" t="s">
        <v>8441</v>
      </c>
      <c r="C147" s="2559"/>
      <c r="D147" s="2559"/>
      <c r="E147" s="2561"/>
      <c r="F147" s="2571"/>
      <c r="G147" s="2561"/>
      <c r="H147" s="2571">
        <v>22</v>
      </c>
      <c r="I147" s="2572">
        <v>21</v>
      </c>
    </row>
    <row r="148" spans="1:9" ht="24">
      <c r="A148" s="2570">
        <v>4001300</v>
      </c>
      <c r="B148" s="2016" t="s">
        <v>8442</v>
      </c>
      <c r="C148" s="2559"/>
      <c r="D148" s="2559"/>
      <c r="E148" s="2561"/>
      <c r="F148" s="2571"/>
      <c r="G148" s="2561"/>
      <c r="H148" s="2571">
        <v>6</v>
      </c>
      <c r="I148" s="2572">
        <v>6</v>
      </c>
    </row>
    <row r="149" spans="1:9" ht="24">
      <c r="A149" s="2570">
        <v>4001310</v>
      </c>
      <c r="B149" s="2016" t="s">
        <v>8443</v>
      </c>
      <c r="C149" s="2559"/>
      <c r="D149" s="2559"/>
      <c r="E149" s="2561"/>
      <c r="F149" s="2571"/>
      <c r="G149" s="2561"/>
      <c r="H149" s="2571">
        <v>6</v>
      </c>
      <c r="I149" s="2572">
        <v>6</v>
      </c>
    </row>
    <row r="150" spans="1:9" ht="24">
      <c r="A150" s="2570">
        <v>4001320</v>
      </c>
      <c r="B150" s="2016" t="s">
        <v>8444</v>
      </c>
      <c r="C150" s="2559"/>
      <c r="D150" s="2559"/>
      <c r="E150" s="2561"/>
      <c r="F150" s="2571"/>
      <c r="G150" s="2561"/>
      <c r="H150" s="2571">
        <v>32</v>
      </c>
      <c r="I150" s="2572">
        <v>31</v>
      </c>
    </row>
    <row r="151" spans="1:9" ht="24">
      <c r="A151" s="2570">
        <v>4001330</v>
      </c>
      <c r="B151" s="2016" t="s">
        <v>8445</v>
      </c>
      <c r="C151" s="2559"/>
      <c r="D151" s="2559"/>
      <c r="E151" s="2561"/>
      <c r="F151" s="2571"/>
      <c r="G151" s="2561"/>
      <c r="H151" s="2571">
        <v>32</v>
      </c>
      <c r="I151" s="2572">
        <v>31</v>
      </c>
    </row>
    <row r="152" spans="1:9" ht="24">
      <c r="A152" s="2570">
        <v>4001340</v>
      </c>
      <c r="B152" s="2016" t="s">
        <v>8446</v>
      </c>
      <c r="C152" s="2559"/>
      <c r="D152" s="2559"/>
      <c r="E152" s="2561"/>
      <c r="F152" s="2571"/>
      <c r="G152" s="2561"/>
      <c r="H152" s="2571">
        <v>4</v>
      </c>
      <c r="I152" s="2572">
        <v>4</v>
      </c>
    </row>
    <row r="153" spans="1:9" ht="24">
      <c r="A153" s="2570">
        <v>4001350</v>
      </c>
      <c r="B153" s="2016" t="s">
        <v>8447</v>
      </c>
      <c r="C153" s="2559"/>
      <c r="D153" s="2559"/>
      <c r="E153" s="2561"/>
      <c r="F153" s="2571"/>
      <c r="G153" s="2561"/>
      <c r="H153" s="2571">
        <v>4</v>
      </c>
      <c r="I153" s="2572">
        <v>4</v>
      </c>
    </row>
    <row r="154" spans="1:9" ht="24">
      <c r="A154" s="2570">
        <v>4001360</v>
      </c>
      <c r="B154" s="2016" t="s">
        <v>8448</v>
      </c>
      <c r="C154" s="2559"/>
      <c r="D154" s="2559"/>
      <c r="E154" s="2561"/>
      <c r="F154" s="2571"/>
      <c r="G154" s="2561"/>
      <c r="H154" s="2571">
        <v>28</v>
      </c>
      <c r="I154" s="2572">
        <v>27</v>
      </c>
    </row>
    <row r="155" spans="1:9" ht="24">
      <c r="A155" s="2570">
        <v>4001370</v>
      </c>
      <c r="B155" s="2016" t="s">
        <v>8449</v>
      </c>
      <c r="C155" s="2559"/>
      <c r="D155" s="2559"/>
      <c r="E155" s="2561"/>
      <c r="F155" s="2571"/>
      <c r="G155" s="2561"/>
      <c r="H155" s="2571">
        <v>28</v>
      </c>
      <c r="I155" s="2572">
        <v>27</v>
      </c>
    </row>
    <row r="156" spans="1:9" ht="24">
      <c r="A156" s="2570">
        <v>4001380</v>
      </c>
      <c r="B156" s="2016" t="s">
        <v>8450</v>
      </c>
      <c r="C156" s="2559"/>
      <c r="D156" s="2559"/>
      <c r="E156" s="2561"/>
      <c r="F156" s="2571"/>
      <c r="G156" s="2561"/>
      <c r="H156" s="2571">
        <v>6</v>
      </c>
      <c r="I156" s="2572">
        <v>6</v>
      </c>
    </row>
    <row r="157" spans="1:9" ht="24">
      <c r="A157" s="2570">
        <v>4001390</v>
      </c>
      <c r="B157" s="2016" t="s">
        <v>8451</v>
      </c>
      <c r="C157" s="2559"/>
      <c r="D157" s="2559"/>
      <c r="E157" s="2561"/>
      <c r="F157" s="2571"/>
      <c r="G157" s="2561"/>
      <c r="H157" s="2571">
        <v>6</v>
      </c>
      <c r="I157" s="2572">
        <v>6</v>
      </c>
    </row>
    <row r="158" spans="1:9" ht="24">
      <c r="A158" s="2570">
        <v>4001400</v>
      </c>
      <c r="B158" s="2016" t="s">
        <v>8452</v>
      </c>
      <c r="C158" s="2559"/>
      <c r="D158" s="2559"/>
      <c r="E158" s="2561"/>
      <c r="F158" s="2571"/>
      <c r="G158" s="2561"/>
      <c r="H158" s="2571">
        <v>554</v>
      </c>
      <c r="I158" s="2572">
        <v>537</v>
      </c>
    </row>
    <row r="159" spans="1:9" ht="24">
      <c r="A159" s="2570">
        <v>4001410</v>
      </c>
      <c r="B159" s="2016" t="s">
        <v>8453</v>
      </c>
      <c r="C159" s="2559"/>
      <c r="D159" s="2559"/>
      <c r="E159" s="2561"/>
      <c r="F159" s="2571"/>
      <c r="G159" s="2561"/>
      <c r="H159" s="2571">
        <v>554</v>
      </c>
      <c r="I159" s="2572">
        <v>537</v>
      </c>
    </row>
    <row r="160" spans="1:9" ht="24">
      <c r="A160" s="2570">
        <v>4001420</v>
      </c>
      <c r="B160" s="2016" t="s">
        <v>8454</v>
      </c>
      <c r="C160" s="2559"/>
      <c r="D160" s="2559"/>
      <c r="E160" s="2561"/>
      <c r="F160" s="2571"/>
      <c r="G160" s="2561"/>
      <c r="H160" s="2571">
        <v>19</v>
      </c>
      <c r="I160" s="2572">
        <v>18</v>
      </c>
    </row>
    <row r="161" spans="1:9" ht="24">
      <c r="A161" s="2570">
        <v>4001430</v>
      </c>
      <c r="B161" s="2016" t="s">
        <v>8455</v>
      </c>
      <c r="C161" s="2559"/>
      <c r="D161" s="2559"/>
      <c r="E161" s="2561"/>
      <c r="F161" s="2571"/>
      <c r="G161" s="2561"/>
      <c r="H161" s="2571">
        <v>19</v>
      </c>
      <c r="I161" s="2572">
        <v>18</v>
      </c>
    </row>
    <row r="162" spans="1:9" ht="24">
      <c r="A162" s="2570">
        <v>4001440</v>
      </c>
      <c r="B162" s="2016" t="s">
        <v>8456</v>
      </c>
      <c r="C162" s="2559"/>
      <c r="D162" s="2559"/>
      <c r="E162" s="2561"/>
      <c r="F162" s="2571"/>
      <c r="G162" s="2561"/>
      <c r="H162" s="2571">
        <v>80</v>
      </c>
      <c r="I162" s="2572">
        <v>78</v>
      </c>
    </row>
    <row r="163" spans="1:9" ht="24">
      <c r="A163" s="2570">
        <v>4001450</v>
      </c>
      <c r="B163" s="2016" t="s">
        <v>8457</v>
      </c>
      <c r="C163" s="2559"/>
      <c r="D163" s="2559"/>
      <c r="E163" s="2561"/>
      <c r="F163" s="2571"/>
      <c r="G163" s="2561"/>
      <c r="H163" s="2571">
        <v>80</v>
      </c>
      <c r="I163" s="2572">
        <v>78</v>
      </c>
    </row>
    <row r="164" spans="1:9" ht="24">
      <c r="A164" s="2570">
        <v>4001460</v>
      </c>
      <c r="B164" s="2016" t="s">
        <v>8458</v>
      </c>
      <c r="C164" s="2559"/>
      <c r="D164" s="2559"/>
      <c r="E164" s="2561"/>
      <c r="F164" s="2571"/>
      <c r="G164" s="2561"/>
      <c r="H164" s="2571">
        <v>3</v>
      </c>
      <c r="I164" s="2572">
        <v>3</v>
      </c>
    </row>
    <row r="165" spans="1:9" ht="24">
      <c r="A165" s="2570">
        <v>4001470</v>
      </c>
      <c r="B165" s="2016" t="s">
        <v>8459</v>
      </c>
      <c r="C165" s="2559"/>
      <c r="D165" s="2559"/>
      <c r="E165" s="2561"/>
      <c r="F165" s="2571"/>
      <c r="G165" s="2561"/>
      <c r="H165" s="2571">
        <v>10</v>
      </c>
      <c r="I165" s="2572">
        <v>10</v>
      </c>
    </row>
    <row r="166" spans="1:9" ht="24">
      <c r="A166" s="2570">
        <v>4001480</v>
      </c>
      <c r="B166" s="2016" t="s">
        <v>8460</v>
      </c>
      <c r="C166" s="2559"/>
      <c r="D166" s="2559"/>
      <c r="E166" s="2561"/>
      <c r="F166" s="2571"/>
      <c r="G166" s="2561"/>
      <c r="H166" s="2571">
        <v>1</v>
      </c>
      <c r="I166" s="2572">
        <v>1</v>
      </c>
    </row>
    <row r="167" spans="1:9" ht="24">
      <c r="A167" s="2570">
        <v>4001490</v>
      </c>
      <c r="B167" s="2016" t="s">
        <v>8461</v>
      </c>
      <c r="C167" s="2559"/>
      <c r="D167" s="2559"/>
      <c r="E167" s="2561"/>
      <c r="F167" s="2571"/>
      <c r="G167" s="2561"/>
      <c r="H167" s="2571">
        <v>1</v>
      </c>
      <c r="I167" s="2572">
        <v>1</v>
      </c>
    </row>
    <row r="168" spans="1:9" ht="24">
      <c r="A168" s="2570">
        <v>4001500</v>
      </c>
      <c r="B168" s="2016" t="s">
        <v>8462</v>
      </c>
      <c r="C168" s="2559"/>
      <c r="D168" s="2559"/>
      <c r="E168" s="2561"/>
      <c r="F168" s="2571"/>
      <c r="G168" s="2561"/>
      <c r="H168" s="2571">
        <v>2</v>
      </c>
      <c r="I168" s="2572">
        <v>2</v>
      </c>
    </row>
    <row r="169" spans="1:9" ht="24">
      <c r="A169" s="2570">
        <v>4001510</v>
      </c>
      <c r="B169" s="2016" t="s">
        <v>8463</v>
      </c>
      <c r="C169" s="2559"/>
      <c r="D169" s="2559"/>
      <c r="E169" s="2561"/>
      <c r="F169" s="2571"/>
      <c r="G169" s="2561"/>
      <c r="H169" s="2571">
        <v>2</v>
      </c>
      <c r="I169" s="2572">
        <v>2</v>
      </c>
    </row>
    <row r="170" spans="1:9" ht="24">
      <c r="A170" s="2570">
        <v>4001520</v>
      </c>
      <c r="B170" s="2016" t="s">
        <v>8464</v>
      </c>
      <c r="C170" s="2559"/>
      <c r="D170" s="2559"/>
      <c r="E170" s="2561"/>
      <c r="F170" s="2571"/>
      <c r="G170" s="2561"/>
      <c r="H170" s="2571">
        <v>1</v>
      </c>
      <c r="I170" s="2572">
        <v>1</v>
      </c>
    </row>
    <row r="171" spans="1:9" ht="24">
      <c r="A171" s="2570">
        <v>4001530</v>
      </c>
      <c r="B171" s="2016" t="s">
        <v>8465</v>
      </c>
      <c r="C171" s="2559"/>
      <c r="D171" s="2559"/>
      <c r="E171" s="2561"/>
      <c r="F171" s="2571"/>
      <c r="G171" s="2561"/>
      <c r="H171" s="2571">
        <v>1</v>
      </c>
      <c r="I171" s="2572">
        <v>1</v>
      </c>
    </row>
    <row r="172" spans="1:9" ht="24">
      <c r="A172" s="2570">
        <v>4001540</v>
      </c>
      <c r="B172" s="2016" t="s">
        <v>8466</v>
      </c>
      <c r="C172" s="2559"/>
      <c r="D172" s="2559"/>
      <c r="E172" s="2561"/>
      <c r="F172" s="2571"/>
      <c r="G172" s="2561"/>
      <c r="H172" s="2571">
        <v>1</v>
      </c>
      <c r="I172" s="2572">
        <v>1</v>
      </c>
    </row>
    <row r="173" spans="1:9" ht="24">
      <c r="A173" s="2570">
        <v>4001550</v>
      </c>
      <c r="B173" s="2016" t="s">
        <v>8467</v>
      </c>
      <c r="C173" s="2559"/>
      <c r="D173" s="2559"/>
      <c r="E173" s="2561"/>
      <c r="F173" s="2571"/>
      <c r="G173" s="2561"/>
      <c r="H173" s="2571">
        <v>1</v>
      </c>
      <c r="I173" s="2572">
        <v>1</v>
      </c>
    </row>
    <row r="174" spans="1:9" ht="24">
      <c r="A174" s="2570">
        <v>4001560</v>
      </c>
      <c r="B174" s="2016" t="s">
        <v>8468</v>
      </c>
      <c r="C174" s="2559"/>
      <c r="D174" s="2559"/>
      <c r="E174" s="2561"/>
      <c r="F174" s="2571"/>
      <c r="G174" s="2561"/>
      <c r="H174" s="2571">
        <v>1</v>
      </c>
      <c r="I174" s="2572">
        <v>1</v>
      </c>
    </row>
    <row r="175" spans="1:9" ht="24">
      <c r="A175" s="2570">
        <v>4001570</v>
      </c>
      <c r="B175" s="2016" t="s">
        <v>8469</v>
      </c>
      <c r="C175" s="2559"/>
      <c r="D175" s="2559"/>
      <c r="E175" s="2561"/>
      <c r="F175" s="2571"/>
      <c r="G175" s="2561"/>
      <c r="H175" s="2571">
        <v>1</v>
      </c>
      <c r="I175" s="2572">
        <v>1</v>
      </c>
    </row>
    <row r="176" spans="1:9">
      <c r="A176" s="2570">
        <v>4001580</v>
      </c>
      <c r="B176" s="2016" t="s">
        <v>8470</v>
      </c>
      <c r="C176" s="2559"/>
      <c r="D176" s="2559"/>
      <c r="E176" s="2561"/>
      <c r="F176" s="2571"/>
      <c r="G176" s="2561"/>
      <c r="H176" s="2571">
        <v>18</v>
      </c>
      <c r="I176" s="2572">
        <v>11</v>
      </c>
    </row>
    <row r="177" spans="1:10">
      <c r="A177" s="2570">
        <v>4001590</v>
      </c>
      <c r="B177" s="2016" t="s">
        <v>8471</v>
      </c>
      <c r="C177" s="2559"/>
      <c r="D177" s="2559"/>
      <c r="E177" s="2561"/>
      <c r="F177" s="2571"/>
      <c r="G177" s="2561"/>
      <c r="H177" s="2571">
        <v>18</v>
      </c>
      <c r="I177" s="2572">
        <v>11</v>
      </c>
      <c r="J177" s="2576"/>
    </row>
    <row r="178" spans="1:10" ht="24">
      <c r="A178" s="2570">
        <v>4001600</v>
      </c>
      <c r="B178" s="2016" t="s">
        <v>8472</v>
      </c>
      <c r="C178" s="2559"/>
      <c r="D178" s="2559"/>
      <c r="E178" s="2561"/>
      <c r="F178" s="2571"/>
      <c r="G178" s="2561"/>
      <c r="H178" s="2571">
        <v>1</v>
      </c>
      <c r="I178" s="2572">
        <v>1</v>
      </c>
    </row>
    <row r="179" spans="1:10" ht="24">
      <c r="A179" s="2570">
        <v>4001610</v>
      </c>
      <c r="B179" s="2016" t="s">
        <v>8473</v>
      </c>
      <c r="C179" s="2559"/>
      <c r="D179" s="2559"/>
      <c r="E179" s="2561"/>
      <c r="F179" s="2571"/>
      <c r="G179" s="2561"/>
      <c r="H179" s="2571">
        <v>1</v>
      </c>
      <c r="I179" s="2572">
        <v>1</v>
      </c>
    </row>
    <row r="180" spans="1:10" ht="24">
      <c r="A180" s="2570">
        <v>4001620</v>
      </c>
      <c r="B180" s="2016" t="s">
        <v>8474</v>
      </c>
      <c r="C180" s="2559"/>
      <c r="D180" s="2559"/>
      <c r="E180" s="2561"/>
      <c r="F180" s="2571"/>
      <c r="G180" s="2561"/>
      <c r="H180" s="2571">
        <v>1</v>
      </c>
      <c r="I180" s="2572">
        <v>1</v>
      </c>
    </row>
    <row r="181" spans="1:10" ht="24">
      <c r="A181" s="2570">
        <v>4001630</v>
      </c>
      <c r="B181" s="2016" t="s">
        <v>8475</v>
      </c>
      <c r="C181" s="2559"/>
      <c r="D181" s="2559"/>
      <c r="E181" s="2561"/>
      <c r="F181" s="2571"/>
      <c r="G181" s="2561"/>
      <c r="H181" s="2571">
        <v>1</v>
      </c>
      <c r="I181" s="2572">
        <v>1</v>
      </c>
    </row>
    <row r="182" spans="1:10">
      <c r="A182" s="3760" t="s">
        <v>144</v>
      </c>
      <c r="B182" s="3760"/>
      <c r="C182" s="2577">
        <f>SUM(C7:C181)</f>
        <v>4391</v>
      </c>
      <c r="D182" s="2577">
        <f>SUM(D7:D181)</f>
        <v>8576</v>
      </c>
      <c r="E182" s="2577">
        <f>SUM(E7:E181)</f>
        <v>13040</v>
      </c>
      <c r="F182" s="2577">
        <f>SUM(F7:F181)</f>
        <v>12306</v>
      </c>
      <c r="G182" s="2578">
        <v>74.430000000000007</v>
      </c>
      <c r="H182" s="2577">
        <f>SUM(H7:H181)</f>
        <v>31290</v>
      </c>
      <c r="I182" s="2577">
        <f>SUM(I7:I181)</f>
        <v>22341</v>
      </c>
    </row>
    <row r="183" spans="1:10" ht="33" customHeight="1">
      <c r="A183" s="3761" t="s">
        <v>12000</v>
      </c>
      <c r="B183" s="3761"/>
      <c r="C183" s="3761"/>
      <c r="D183" s="3761"/>
      <c r="E183" s="3761"/>
      <c r="F183" s="3761"/>
      <c r="G183" s="3761"/>
      <c r="H183" s="3761"/>
    </row>
    <row r="185" spans="1:10" s="2580" customFormat="1">
      <c r="A185" s="3762" t="s">
        <v>12001</v>
      </c>
      <c r="B185" s="3762"/>
      <c r="C185" s="3762"/>
      <c r="D185" s="3762"/>
      <c r="E185" s="3762"/>
      <c r="F185" s="3762"/>
      <c r="G185" s="3762"/>
      <c r="H185" s="3763"/>
      <c r="I185" s="2579"/>
    </row>
    <row r="186" spans="1:10" s="2580" customFormat="1" ht="24">
      <c r="A186" s="2581" t="s">
        <v>5194</v>
      </c>
      <c r="B186" s="2582" t="s">
        <v>12002</v>
      </c>
      <c r="C186" s="2583">
        <v>0</v>
      </c>
      <c r="D186" s="2560">
        <v>0</v>
      </c>
      <c r="E186" s="2560">
        <v>92</v>
      </c>
      <c r="F186" s="2560">
        <v>0</v>
      </c>
      <c r="G186" s="2561">
        <v>0</v>
      </c>
      <c r="H186" s="2584">
        <v>89</v>
      </c>
      <c r="I186" s="2560">
        <v>1</v>
      </c>
    </row>
    <row r="187" spans="1:10" s="2580" customFormat="1" ht="24">
      <c r="A187" s="2581" t="s">
        <v>5158</v>
      </c>
      <c r="B187" s="2582" t="s">
        <v>12003</v>
      </c>
      <c r="C187" s="2583">
        <v>0</v>
      </c>
      <c r="D187" s="2560">
        <v>0</v>
      </c>
      <c r="E187" s="2560">
        <v>22</v>
      </c>
      <c r="F187" s="2560">
        <v>0</v>
      </c>
      <c r="G187" s="2561">
        <v>0</v>
      </c>
      <c r="H187" s="2584">
        <v>24</v>
      </c>
      <c r="I187" s="2560">
        <v>1</v>
      </c>
    </row>
    <row r="188" spans="1:10" s="2580" customFormat="1" ht="24">
      <c r="A188" s="2581" t="s">
        <v>5168</v>
      </c>
      <c r="B188" s="2582" t="s">
        <v>12004</v>
      </c>
      <c r="C188" s="2583">
        <v>0</v>
      </c>
      <c r="D188" s="2560">
        <v>0</v>
      </c>
      <c r="E188" s="2560">
        <v>7</v>
      </c>
      <c r="F188" s="2560">
        <v>0</v>
      </c>
      <c r="G188" s="2561">
        <v>0</v>
      </c>
      <c r="H188" s="2584">
        <v>14</v>
      </c>
      <c r="I188" s="2560">
        <v>1</v>
      </c>
    </row>
    <row r="189" spans="1:10" s="2580" customFormat="1">
      <c r="A189" s="2581" t="s">
        <v>5162</v>
      </c>
      <c r="B189" s="2582" t="s">
        <v>12005</v>
      </c>
      <c r="C189" s="2583">
        <v>0</v>
      </c>
      <c r="D189" s="2560">
        <v>0</v>
      </c>
      <c r="E189" s="2560">
        <v>11</v>
      </c>
      <c r="F189" s="2560">
        <v>0</v>
      </c>
      <c r="G189" s="2561">
        <v>0</v>
      </c>
      <c r="H189" s="2584">
        <v>13</v>
      </c>
      <c r="I189" s="2560">
        <v>1</v>
      </c>
    </row>
    <row r="190" spans="1:10" s="2580" customFormat="1">
      <c r="A190" s="3760" t="s">
        <v>144</v>
      </c>
      <c r="B190" s="3760"/>
      <c r="C190" s="2577">
        <f t="shared" ref="C190:I190" si="0">SUM(C186:C189)</f>
        <v>0</v>
      </c>
      <c r="D190" s="2577">
        <f t="shared" si="0"/>
        <v>0</v>
      </c>
      <c r="E190" s="2577">
        <f t="shared" si="0"/>
        <v>132</v>
      </c>
      <c r="F190" s="2577">
        <f t="shared" si="0"/>
        <v>0</v>
      </c>
      <c r="G190" s="2577">
        <f t="shared" si="0"/>
        <v>0</v>
      </c>
      <c r="H190" s="2585">
        <f t="shared" si="0"/>
        <v>140</v>
      </c>
      <c r="I190" s="2577">
        <f t="shared" si="0"/>
        <v>4</v>
      </c>
    </row>
    <row r="191" spans="1:10" s="2580" customFormat="1">
      <c r="A191" s="2586"/>
      <c r="B191" s="2587"/>
      <c r="C191" s="2588"/>
      <c r="D191" s="2589"/>
      <c r="E191" s="2588"/>
      <c r="F191" s="2590"/>
      <c r="G191" s="2591"/>
      <c r="H191" s="2590"/>
      <c r="I191" s="2579"/>
    </row>
    <row r="192" spans="1:10" s="2580" customFormat="1">
      <c r="A192" s="3762" t="s">
        <v>12006</v>
      </c>
      <c r="B192" s="3762"/>
      <c r="C192" s="3762"/>
      <c r="D192" s="3762"/>
      <c r="E192" s="3762"/>
      <c r="F192" s="3762"/>
      <c r="G192" s="3762"/>
      <c r="H192" s="3763"/>
      <c r="I192" s="2579"/>
    </row>
    <row r="193" spans="1:9" s="2580" customFormat="1" ht="36">
      <c r="A193" s="2581" t="s">
        <v>6353</v>
      </c>
      <c r="B193" s="2592" t="s">
        <v>12007</v>
      </c>
      <c r="C193" s="2593">
        <v>1727</v>
      </c>
      <c r="D193" s="2594">
        <v>1161</v>
      </c>
      <c r="E193" s="2595">
        <v>1472</v>
      </c>
      <c r="F193" s="2594">
        <v>3654</v>
      </c>
      <c r="G193" s="2596">
        <v>110.99</v>
      </c>
      <c r="H193" s="2597">
        <v>981</v>
      </c>
      <c r="I193" s="2594">
        <v>981</v>
      </c>
    </row>
    <row r="194" spans="1:9" s="2598" customFormat="1">
      <c r="A194" s="3760" t="s">
        <v>144</v>
      </c>
      <c r="B194" s="3760"/>
      <c r="C194" s="2577">
        <f t="shared" ref="C194:I194" si="1">SUM(C193)</f>
        <v>1727</v>
      </c>
      <c r="D194" s="2577">
        <f t="shared" si="1"/>
        <v>1161</v>
      </c>
      <c r="E194" s="2577">
        <f t="shared" si="1"/>
        <v>1472</v>
      </c>
      <c r="F194" s="2577">
        <f t="shared" si="1"/>
        <v>3654</v>
      </c>
      <c r="G194" s="2578">
        <f t="shared" si="1"/>
        <v>110.99</v>
      </c>
      <c r="H194" s="2585">
        <f t="shared" si="1"/>
        <v>981</v>
      </c>
      <c r="I194" s="2577">
        <f t="shared" si="1"/>
        <v>981</v>
      </c>
    </row>
    <row r="195" spans="1:9" s="2580" customFormat="1">
      <c r="A195" s="2586"/>
      <c r="B195" s="2587"/>
      <c r="C195" s="2588"/>
      <c r="D195" s="2589"/>
      <c r="E195" s="2588"/>
      <c r="F195" s="2590"/>
      <c r="G195" s="2591"/>
      <c r="H195" s="2590"/>
      <c r="I195" s="2579"/>
    </row>
    <row r="196" spans="1:9" s="2580" customFormat="1">
      <c r="A196" s="3762" t="s">
        <v>12008</v>
      </c>
      <c r="B196" s="3762"/>
      <c r="C196" s="3762"/>
      <c r="D196" s="3762"/>
      <c r="E196" s="3762"/>
      <c r="F196" s="3762"/>
      <c r="G196" s="3762"/>
      <c r="H196" s="3763"/>
      <c r="I196" s="2579"/>
    </row>
    <row r="197" spans="1:9" s="2580" customFormat="1">
      <c r="A197" s="2599" t="s">
        <v>3577</v>
      </c>
      <c r="B197" s="2600" t="s">
        <v>12009</v>
      </c>
      <c r="C197" s="3766">
        <f>11+1485</f>
        <v>1496</v>
      </c>
      <c r="D197" s="3757">
        <f>2+412</f>
        <v>414</v>
      </c>
      <c r="E197" s="3779">
        <v>458</v>
      </c>
      <c r="F197" s="3757">
        <v>702</v>
      </c>
      <c r="G197" s="3773">
        <v>387.5</v>
      </c>
      <c r="H197" s="3775">
        <v>476</v>
      </c>
      <c r="I197" s="3771">
        <v>430</v>
      </c>
    </row>
    <row r="198" spans="1:9" s="2580" customFormat="1">
      <c r="A198" s="2599" t="s">
        <v>12010</v>
      </c>
      <c r="B198" s="2600" t="s">
        <v>12011</v>
      </c>
      <c r="C198" s="3767"/>
      <c r="D198" s="3758"/>
      <c r="E198" s="3779"/>
      <c r="F198" s="3758"/>
      <c r="G198" s="3773"/>
      <c r="H198" s="3776"/>
      <c r="I198" s="3772"/>
    </row>
    <row r="199" spans="1:9" s="2580" customFormat="1">
      <c r="A199" s="2599" t="s">
        <v>3599</v>
      </c>
      <c r="B199" s="2600" t="s">
        <v>12012</v>
      </c>
      <c r="C199" s="3766">
        <f>28+2641</f>
        <v>2669</v>
      </c>
      <c r="D199" s="3757">
        <v>326</v>
      </c>
      <c r="E199" s="3779">
        <v>326</v>
      </c>
      <c r="F199" s="3757">
        <v>880</v>
      </c>
      <c r="G199" s="3773">
        <v>520.41</v>
      </c>
      <c r="H199" s="3775">
        <v>351</v>
      </c>
      <c r="I199" s="3771">
        <v>351</v>
      </c>
    </row>
    <row r="200" spans="1:9" s="2580" customFormat="1">
      <c r="A200" s="2599" t="s">
        <v>12013</v>
      </c>
      <c r="B200" s="2600" t="s">
        <v>12014</v>
      </c>
      <c r="C200" s="3767"/>
      <c r="D200" s="3758"/>
      <c r="E200" s="3779"/>
      <c r="F200" s="3758"/>
      <c r="G200" s="3773"/>
      <c r="H200" s="3776"/>
      <c r="I200" s="3772"/>
    </row>
    <row r="201" spans="1:9" s="2580" customFormat="1">
      <c r="A201" s="3760" t="s">
        <v>144</v>
      </c>
      <c r="B201" s="3760"/>
      <c r="C201" s="2577">
        <f>SUM(C197:C200)</f>
        <v>4165</v>
      </c>
      <c r="D201" s="2577">
        <f t="shared" ref="D201:I201" si="2">SUM(D197:D200)</f>
        <v>740</v>
      </c>
      <c r="E201" s="2577">
        <f t="shared" si="2"/>
        <v>784</v>
      </c>
      <c r="F201" s="2577">
        <f t="shared" si="2"/>
        <v>1582</v>
      </c>
      <c r="G201" s="2578">
        <v>449.2</v>
      </c>
      <c r="H201" s="2585">
        <f t="shared" si="2"/>
        <v>827</v>
      </c>
      <c r="I201" s="2577">
        <f t="shared" si="2"/>
        <v>781</v>
      </c>
    </row>
  </sheetData>
  <mergeCells count="30">
    <mergeCell ref="I7:I8"/>
    <mergeCell ref="I197:I198"/>
    <mergeCell ref="I199:I200"/>
    <mergeCell ref="G197:G198"/>
    <mergeCell ref="G199:G200"/>
    <mergeCell ref="H7:H8"/>
    <mergeCell ref="H197:H198"/>
    <mergeCell ref="H199:H200"/>
    <mergeCell ref="A192:H192"/>
    <mergeCell ref="A194:B194"/>
    <mergeCell ref="A196:H196"/>
    <mergeCell ref="E7:E8"/>
    <mergeCell ref="E197:E198"/>
    <mergeCell ref="E199:E200"/>
    <mergeCell ref="F7:F8"/>
    <mergeCell ref="F197:F198"/>
    <mergeCell ref="A201:B201"/>
    <mergeCell ref="C7:C8"/>
    <mergeCell ref="C197:C198"/>
    <mergeCell ref="C199:C200"/>
    <mergeCell ref="D7:D8"/>
    <mergeCell ref="D197:D198"/>
    <mergeCell ref="D199:D200"/>
    <mergeCell ref="F199:F200"/>
    <mergeCell ref="A6:H6"/>
    <mergeCell ref="A182:B182"/>
    <mergeCell ref="A183:H183"/>
    <mergeCell ref="A185:H185"/>
    <mergeCell ref="A190:B190"/>
    <mergeCell ref="G7:G8"/>
  </mergeCells>
  <pageMargins left="0.51181102362204722" right="0.51181102362204722" top="0.74803149606299213" bottom="0.39370078740157483" header="0.31496062992125984" footer="0"/>
  <pageSetup paperSize="9" orientation="landscape" r:id="rId1"/>
  <headerFooter alignWithMargins="0">
    <oddFooter>&amp;R &amp;P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4229"/>
  <sheetViews>
    <sheetView workbookViewId="0">
      <selection activeCell="N7" sqref="N7"/>
    </sheetView>
  </sheetViews>
  <sheetFormatPr defaultColWidth="9" defaultRowHeight="15"/>
  <cols>
    <col min="1" max="1" width="20" style="1369" customWidth="1"/>
    <col min="2" max="2" width="62.7109375" style="1369" customWidth="1"/>
    <col min="3" max="16384" width="9" style="1369"/>
  </cols>
  <sheetData>
    <row r="1" spans="1:2" ht="24">
      <c r="A1" s="1367" t="s">
        <v>0</v>
      </c>
      <c r="B1" s="1368" t="s">
        <v>7689</v>
      </c>
    </row>
    <row r="2" spans="1:2" ht="24">
      <c r="A2" s="1367" t="s">
        <v>2</v>
      </c>
      <c r="B2" s="1370" t="s">
        <v>295</v>
      </c>
    </row>
    <row r="3" spans="1:2" ht="24">
      <c r="A3" s="1371" t="s">
        <v>12015</v>
      </c>
      <c r="B3" s="1372" t="s">
        <v>12016</v>
      </c>
    </row>
    <row r="4" spans="1:2">
      <c r="A4" s="1373"/>
      <c r="B4" s="1374"/>
    </row>
    <row r="5" spans="1:2">
      <c r="A5" s="1373"/>
      <c r="B5" s="1374"/>
    </row>
    <row r="6" spans="1:2">
      <c r="A6" s="3781" t="s">
        <v>276</v>
      </c>
      <c r="B6" s="3781" t="s">
        <v>1798</v>
      </c>
    </row>
    <row r="7" spans="1:2">
      <c r="A7" s="3782"/>
      <c r="B7" s="3782"/>
    </row>
    <row r="8" spans="1:2">
      <c r="A8" s="1375" t="s">
        <v>278</v>
      </c>
      <c r="B8" s="1376" t="s">
        <v>12017</v>
      </c>
    </row>
    <row r="9" spans="1:2">
      <c r="A9" s="1375" t="s">
        <v>280</v>
      </c>
      <c r="B9" s="1376" t="s">
        <v>12018</v>
      </c>
    </row>
    <row r="10" spans="1:2">
      <c r="A10" s="1375" t="s">
        <v>282</v>
      </c>
      <c r="B10" s="1376" t="s">
        <v>12019</v>
      </c>
    </row>
    <row r="11" spans="1:2">
      <c r="A11" s="1375" t="s">
        <v>284</v>
      </c>
      <c r="B11" s="1376" t="s">
        <v>12020</v>
      </c>
    </row>
    <row r="12" spans="1:2">
      <c r="A12" s="1375" t="s">
        <v>286</v>
      </c>
      <c r="B12" s="1376" t="s">
        <v>12021</v>
      </c>
    </row>
    <row r="13" spans="1:2">
      <c r="A13" s="1375" t="s">
        <v>288</v>
      </c>
      <c r="B13" s="1376" t="s">
        <v>12022</v>
      </c>
    </row>
    <row r="14" spans="1:2">
      <c r="A14" s="1375" t="s">
        <v>290</v>
      </c>
      <c r="B14" s="1376" t="s">
        <v>12023</v>
      </c>
    </row>
    <row r="15" spans="1:2">
      <c r="A15" s="1377" t="s">
        <v>3054</v>
      </c>
      <c r="B15" s="1378" t="s">
        <v>3055</v>
      </c>
    </row>
    <row r="16" spans="1:2">
      <c r="A16" s="1377" t="s">
        <v>3056</v>
      </c>
      <c r="B16" s="1378" t="s">
        <v>3057</v>
      </c>
    </row>
    <row r="17" spans="1:2">
      <c r="A17" s="1377" t="s">
        <v>3058</v>
      </c>
      <c r="B17" s="1378" t="s">
        <v>3059</v>
      </c>
    </row>
    <row r="18" spans="1:2">
      <c r="A18" s="1377" t="s">
        <v>3060</v>
      </c>
      <c r="B18" s="1378" t="s">
        <v>3061</v>
      </c>
    </row>
    <row r="19" spans="1:2">
      <c r="A19" s="1377" t="s">
        <v>3062</v>
      </c>
      <c r="B19" s="1378" t="s">
        <v>3063</v>
      </c>
    </row>
    <row r="20" spans="1:2">
      <c r="A20" s="1377" t="s">
        <v>3064</v>
      </c>
      <c r="B20" s="1378" t="s">
        <v>3065</v>
      </c>
    </row>
    <row r="21" spans="1:2">
      <c r="A21" s="1377" t="s">
        <v>3066</v>
      </c>
      <c r="B21" s="1378" t="s">
        <v>3067</v>
      </c>
    </row>
    <row r="22" spans="1:2">
      <c r="A22" s="1377" t="s">
        <v>3068</v>
      </c>
      <c r="B22" s="1378" t="s">
        <v>3069</v>
      </c>
    </row>
    <row r="23" spans="1:2">
      <c r="A23" s="1377" t="s">
        <v>3070</v>
      </c>
      <c r="B23" s="1378" t="s">
        <v>3071</v>
      </c>
    </row>
    <row r="24" spans="1:2">
      <c r="A24" s="1379" t="s">
        <v>6036</v>
      </c>
      <c r="B24" s="1380" t="s">
        <v>6037</v>
      </c>
    </row>
    <row r="25" spans="1:2">
      <c r="A25" s="1377" t="s">
        <v>2107</v>
      </c>
      <c r="B25" s="1378" t="s">
        <v>2108</v>
      </c>
    </row>
    <row r="26" spans="1:2">
      <c r="A26" s="1377" t="s">
        <v>3072</v>
      </c>
      <c r="B26" s="1381" t="s">
        <v>3073</v>
      </c>
    </row>
    <row r="27" spans="1:2">
      <c r="A27" s="1375" t="s">
        <v>2109</v>
      </c>
      <c r="B27" s="1376" t="s">
        <v>2110</v>
      </c>
    </row>
    <row r="28" spans="1:2">
      <c r="A28" s="1377" t="s">
        <v>3074</v>
      </c>
      <c r="B28" s="1378" t="s">
        <v>3075</v>
      </c>
    </row>
    <row r="29" spans="1:2">
      <c r="A29" s="1377" t="s">
        <v>3076</v>
      </c>
      <c r="B29" s="1378" t="s">
        <v>3077</v>
      </c>
    </row>
    <row r="30" spans="1:2">
      <c r="A30" s="1377" t="s">
        <v>3078</v>
      </c>
      <c r="B30" s="1378" t="s">
        <v>3079</v>
      </c>
    </row>
    <row r="31" spans="1:2">
      <c r="A31" s="1382" t="s">
        <v>7513</v>
      </c>
      <c r="B31" s="1383" t="s">
        <v>7514</v>
      </c>
    </row>
    <row r="32" spans="1:2">
      <c r="A32" s="1384" t="s">
        <v>6038</v>
      </c>
      <c r="B32" s="1383" t="s">
        <v>6039</v>
      </c>
    </row>
    <row r="33" spans="1:2">
      <c r="A33" s="1385" t="s">
        <v>7103</v>
      </c>
      <c r="B33" s="1386" t="s">
        <v>7104</v>
      </c>
    </row>
    <row r="34" spans="1:2">
      <c r="A34" s="1377" t="s">
        <v>3080</v>
      </c>
      <c r="B34" s="1378" t="s">
        <v>3081</v>
      </c>
    </row>
    <row r="35" spans="1:2">
      <c r="A35" s="1387" t="s">
        <v>5417</v>
      </c>
      <c r="B35" s="1388" t="s">
        <v>5418</v>
      </c>
    </row>
    <row r="36" spans="1:2">
      <c r="A36" s="1387" t="s">
        <v>5419</v>
      </c>
      <c r="B36" s="1388" t="s">
        <v>5420</v>
      </c>
    </row>
    <row r="37" spans="1:2" ht="24">
      <c r="A37" s="1387" t="s">
        <v>5421</v>
      </c>
      <c r="B37" s="1388" t="s">
        <v>5422</v>
      </c>
    </row>
    <row r="38" spans="1:2">
      <c r="A38" s="1387" t="s">
        <v>5423</v>
      </c>
      <c r="B38" s="1388" t="s">
        <v>5424</v>
      </c>
    </row>
    <row r="39" spans="1:2">
      <c r="A39" s="1389" t="s">
        <v>2217</v>
      </c>
      <c r="B39" s="1390" t="s">
        <v>2218</v>
      </c>
    </row>
    <row r="40" spans="1:2">
      <c r="A40" s="1387" t="s">
        <v>5425</v>
      </c>
      <c r="B40" s="1388" t="s">
        <v>5426</v>
      </c>
    </row>
    <row r="41" spans="1:2">
      <c r="A41" s="1387" t="s">
        <v>5427</v>
      </c>
      <c r="B41" s="1388" t="s">
        <v>5428</v>
      </c>
    </row>
    <row r="42" spans="1:2">
      <c r="A42" s="1387" t="s">
        <v>5429</v>
      </c>
      <c r="B42" s="1388" t="s">
        <v>5430</v>
      </c>
    </row>
    <row r="43" spans="1:2" ht="24">
      <c r="A43" s="1387" t="s">
        <v>5431</v>
      </c>
      <c r="B43" s="1388" t="s">
        <v>5432</v>
      </c>
    </row>
    <row r="44" spans="1:2" ht="24">
      <c r="A44" s="1387" t="s">
        <v>5433</v>
      </c>
      <c r="B44" s="1388" t="s">
        <v>5434</v>
      </c>
    </row>
    <row r="45" spans="1:2" ht="24">
      <c r="A45" s="1387" t="s">
        <v>5435</v>
      </c>
      <c r="B45" s="1388" t="s">
        <v>5436</v>
      </c>
    </row>
    <row r="46" spans="1:2" ht="24">
      <c r="A46" s="1387" t="s">
        <v>5437</v>
      </c>
      <c r="B46" s="1388" t="s">
        <v>5438</v>
      </c>
    </row>
    <row r="47" spans="1:2" ht="24">
      <c r="A47" s="1387" t="s">
        <v>5439</v>
      </c>
      <c r="B47" s="1388" t="s">
        <v>5440</v>
      </c>
    </row>
    <row r="48" spans="1:2" ht="24">
      <c r="A48" s="1387" t="s">
        <v>2265</v>
      </c>
      <c r="B48" s="1388" t="s">
        <v>2266</v>
      </c>
    </row>
    <row r="49" spans="1:2" ht="24">
      <c r="A49" s="1387" t="s">
        <v>5441</v>
      </c>
      <c r="B49" s="1388" t="s">
        <v>5442</v>
      </c>
    </row>
    <row r="50" spans="1:2">
      <c r="A50" s="1387" t="s">
        <v>5443</v>
      </c>
      <c r="B50" s="1388" t="s">
        <v>5444</v>
      </c>
    </row>
    <row r="51" spans="1:2">
      <c r="A51" s="1387" t="s">
        <v>5445</v>
      </c>
      <c r="B51" s="1388" t="s">
        <v>5446</v>
      </c>
    </row>
    <row r="52" spans="1:2">
      <c r="A52" s="1387" t="s">
        <v>5447</v>
      </c>
      <c r="B52" s="1388" t="s">
        <v>5448</v>
      </c>
    </row>
    <row r="53" spans="1:2">
      <c r="A53" s="1387" t="s">
        <v>5449</v>
      </c>
      <c r="B53" s="1388" t="s">
        <v>5450</v>
      </c>
    </row>
    <row r="54" spans="1:2">
      <c r="A54" s="1387" t="s">
        <v>5451</v>
      </c>
      <c r="B54" s="1388" t="s">
        <v>5452</v>
      </c>
    </row>
    <row r="55" spans="1:2">
      <c r="A55" s="1387" t="s">
        <v>5453</v>
      </c>
      <c r="B55" s="1388" t="s">
        <v>5454</v>
      </c>
    </row>
    <row r="56" spans="1:2">
      <c r="A56" s="1391" t="s">
        <v>5137</v>
      </c>
      <c r="B56" s="1392" t="s">
        <v>5138</v>
      </c>
    </row>
    <row r="57" spans="1:2">
      <c r="A57" s="1382" t="s">
        <v>7003</v>
      </c>
      <c r="B57" s="1383" t="s">
        <v>7004</v>
      </c>
    </row>
    <row r="58" spans="1:2">
      <c r="A58" s="1393" t="s">
        <v>298</v>
      </c>
      <c r="B58" s="1394" t="s">
        <v>12024</v>
      </c>
    </row>
    <row r="59" spans="1:2">
      <c r="A59" s="1395" t="s">
        <v>7005</v>
      </c>
      <c r="B59" s="1386" t="s">
        <v>7006</v>
      </c>
    </row>
    <row r="60" spans="1:2">
      <c r="A60" s="1395" t="s">
        <v>7007</v>
      </c>
      <c r="B60" s="1386" t="s">
        <v>7008</v>
      </c>
    </row>
    <row r="61" spans="1:2">
      <c r="A61" s="1385" t="s">
        <v>7009</v>
      </c>
      <c r="B61" s="1386" t="s">
        <v>7010</v>
      </c>
    </row>
    <row r="62" spans="1:2">
      <c r="A62" s="1385" t="s">
        <v>7011</v>
      </c>
      <c r="B62" s="1386" t="s">
        <v>7012</v>
      </c>
    </row>
    <row r="63" spans="1:2">
      <c r="A63" s="1385" t="s">
        <v>7013</v>
      </c>
      <c r="B63" s="1386" t="s">
        <v>7014</v>
      </c>
    </row>
    <row r="64" spans="1:2">
      <c r="A64" s="1385" t="s">
        <v>7015</v>
      </c>
      <c r="B64" s="1386" t="s">
        <v>7016</v>
      </c>
    </row>
    <row r="65" spans="1:2">
      <c r="A65" s="1396" t="s">
        <v>7017</v>
      </c>
      <c r="B65" s="1397" t="s">
        <v>7018</v>
      </c>
    </row>
    <row r="66" spans="1:2">
      <c r="A66" s="1396" t="s">
        <v>7019</v>
      </c>
      <c r="B66" s="1397" t="s">
        <v>7020</v>
      </c>
    </row>
    <row r="67" spans="1:2">
      <c r="A67" s="1385" t="s">
        <v>7021</v>
      </c>
      <c r="B67" s="1386" t="s">
        <v>7022</v>
      </c>
    </row>
    <row r="68" spans="1:2">
      <c r="A68" s="1396" t="s">
        <v>7023</v>
      </c>
      <c r="B68" s="1397" t="s">
        <v>7024</v>
      </c>
    </row>
    <row r="69" spans="1:2" ht="24">
      <c r="A69" s="1396" t="s">
        <v>7025</v>
      </c>
      <c r="B69" s="1397" t="s">
        <v>7026</v>
      </c>
    </row>
    <row r="70" spans="1:2">
      <c r="A70" s="1384" t="s">
        <v>6907</v>
      </c>
      <c r="B70" s="1398" t="s">
        <v>6908</v>
      </c>
    </row>
    <row r="71" spans="1:2">
      <c r="A71" s="1396" t="s">
        <v>7027</v>
      </c>
      <c r="B71" s="1397" t="s">
        <v>7028</v>
      </c>
    </row>
    <row r="72" spans="1:2">
      <c r="A72" s="1385" t="s">
        <v>6040</v>
      </c>
      <c r="B72" s="1386" t="s">
        <v>6041</v>
      </c>
    </row>
    <row r="73" spans="1:2">
      <c r="A73" s="1399" t="s">
        <v>7106</v>
      </c>
      <c r="B73" s="1400" t="s">
        <v>7107</v>
      </c>
    </row>
    <row r="74" spans="1:2">
      <c r="A74" s="1401" t="s">
        <v>6909</v>
      </c>
      <c r="B74" s="1402" t="s">
        <v>6910</v>
      </c>
    </row>
    <row r="75" spans="1:2">
      <c r="A75" s="1403" t="s">
        <v>318</v>
      </c>
      <c r="B75" s="1404" t="s">
        <v>12025</v>
      </c>
    </row>
    <row r="76" spans="1:2" ht="24">
      <c r="A76" s="1403" t="s">
        <v>320</v>
      </c>
      <c r="B76" s="1404" t="s">
        <v>12026</v>
      </c>
    </row>
    <row r="77" spans="1:2">
      <c r="A77" s="1405" t="s">
        <v>7108</v>
      </c>
      <c r="B77" s="1400" t="s">
        <v>7109</v>
      </c>
    </row>
    <row r="78" spans="1:2">
      <c r="A78" s="1399" t="s">
        <v>7110</v>
      </c>
      <c r="B78" s="1400" t="s">
        <v>7111</v>
      </c>
    </row>
    <row r="79" spans="1:2">
      <c r="A79" s="1406" t="s">
        <v>316</v>
      </c>
      <c r="B79" s="1407" t="s">
        <v>12027</v>
      </c>
    </row>
    <row r="80" spans="1:2">
      <c r="A80" s="1406" t="s">
        <v>322</v>
      </c>
      <c r="B80" s="1407" t="s">
        <v>12028</v>
      </c>
    </row>
    <row r="81" spans="1:2">
      <c r="A81" s="1406" t="s">
        <v>324</v>
      </c>
      <c r="B81" s="1407" t="s">
        <v>12029</v>
      </c>
    </row>
    <row r="82" spans="1:2">
      <c r="A82" s="1406" t="s">
        <v>326</v>
      </c>
      <c r="B82" s="1407" t="s">
        <v>12030</v>
      </c>
    </row>
    <row r="83" spans="1:2">
      <c r="A83" s="1406" t="s">
        <v>328</v>
      </c>
      <c r="B83" s="1407" t="s">
        <v>12031</v>
      </c>
    </row>
    <row r="84" spans="1:2">
      <c r="A84" s="1406" t="s">
        <v>330</v>
      </c>
      <c r="B84" s="1407" t="s">
        <v>12032</v>
      </c>
    </row>
    <row r="85" spans="1:2">
      <c r="A85" s="1408" t="s">
        <v>332</v>
      </c>
      <c r="B85" s="1407" t="s">
        <v>12033</v>
      </c>
    </row>
    <row r="86" spans="1:2">
      <c r="A86" s="1399" t="s">
        <v>7112</v>
      </c>
      <c r="B86" s="1400" t="s">
        <v>7113</v>
      </c>
    </row>
    <row r="87" spans="1:2">
      <c r="A87" s="1379">
        <v>130025</v>
      </c>
      <c r="B87" s="1380" t="s">
        <v>5674</v>
      </c>
    </row>
    <row r="88" spans="1:2" ht="24">
      <c r="A88" s="1389" t="s">
        <v>2267</v>
      </c>
      <c r="B88" s="1390" t="s">
        <v>2268</v>
      </c>
    </row>
    <row r="89" spans="1:2">
      <c r="A89" s="1409">
        <v>130208</v>
      </c>
      <c r="B89" s="1410" t="s">
        <v>5675</v>
      </c>
    </row>
    <row r="90" spans="1:2">
      <c r="A90" s="1391">
        <v>130300</v>
      </c>
      <c r="B90" s="1411" t="s">
        <v>6904</v>
      </c>
    </row>
    <row r="91" spans="1:2">
      <c r="A91" s="1391">
        <v>130301</v>
      </c>
      <c r="B91" s="1411" t="s">
        <v>6903</v>
      </c>
    </row>
    <row r="92" spans="1:2">
      <c r="A92" s="1391">
        <v>130302</v>
      </c>
      <c r="B92" s="1411" t="s">
        <v>6902</v>
      </c>
    </row>
    <row r="93" spans="1:2">
      <c r="A93" s="1391">
        <v>130310</v>
      </c>
      <c r="B93" s="1411" t="s">
        <v>6892</v>
      </c>
    </row>
    <row r="94" spans="1:2">
      <c r="A94" s="1391">
        <v>130311</v>
      </c>
      <c r="B94" s="1411" t="s">
        <v>6893</v>
      </c>
    </row>
    <row r="95" spans="1:2">
      <c r="A95" s="1391">
        <v>130312</v>
      </c>
      <c r="B95" s="1411" t="s">
        <v>6894</v>
      </c>
    </row>
    <row r="96" spans="1:2">
      <c r="A96" s="1391">
        <v>130313</v>
      </c>
      <c r="B96" s="1411" t="s">
        <v>6895</v>
      </c>
    </row>
    <row r="97" spans="1:2" ht="24">
      <c r="A97" s="1391">
        <v>130314</v>
      </c>
      <c r="B97" s="1411" t="s">
        <v>6896</v>
      </c>
    </row>
    <row r="98" spans="1:2">
      <c r="A98" s="1391">
        <v>130315</v>
      </c>
      <c r="B98" s="1411" t="s">
        <v>6897</v>
      </c>
    </row>
    <row r="99" spans="1:2">
      <c r="A99" s="1391">
        <v>130316</v>
      </c>
      <c r="B99" s="1411" t="s">
        <v>6898</v>
      </c>
    </row>
    <row r="100" spans="1:2" ht="24">
      <c r="A100" s="1391">
        <v>130317</v>
      </c>
      <c r="B100" s="1411" t="s">
        <v>6899</v>
      </c>
    </row>
    <row r="101" spans="1:2">
      <c r="A101" s="1391">
        <v>130318</v>
      </c>
      <c r="B101" s="1411" t="s">
        <v>6900</v>
      </c>
    </row>
    <row r="102" spans="1:2">
      <c r="A102" s="1391">
        <v>130319</v>
      </c>
      <c r="B102" s="1411" t="s">
        <v>6901</v>
      </c>
    </row>
    <row r="103" spans="1:2">
      <c r="A103" s="1412">
        <v>130903</v>
      </c>
      <c r="B103" s="1388" t="s">
        <v>5676</v>
      </c>
    </row>
    <row r="104" spans="1:2" ht="60">
      <c r="A104" s="1413">
        <v>140001</v>
      </c>
      <c r="B104" s="1414" t="s">
        <v>12034</v>
      </c>
    </row>
    <row r="105" spans="1:2" ht="84">
      <c r="A105" s="1413">
        <v>140002</v>
      </c>
      <c r="B105" s="1414" t="s">
        <v>12035</v>
      </c>
    </row>
    <row r="106" spans="1:2">
      <c r="A106" s="1413">
        <v>241014</v>
      </c>
      <c r="B106" s="1414" t="s">
        <v>5333</v>
      </c>
    </row>
    <row r="107" spans="1:2">
      <c r="A107" s="1415" t="s">
        <v>5455</v>
      </c>
      <c r="B107" s="1416" t="s">
        <v>5456</v>
      </c>
    </row>
    <row r="108" spans="1:2">
      <c r="A108" s="1412">
        <v>241029</v>
      </c>
      <c r="B108" s="1386" t="s">
        <v>5677</v>
      </c>
    </row>
    <row r="109" spans="1:2">
      <c r="A109" s="1379">
        <v>250094</v>
      </c>
      <c r="B109" s="1380" t="s">
        <v>5678</v>
      </c>
    </row>
    <row r="110" spans="1:2" ht="24">
      <c r="A110" s="1391" t="s">
        <v>2269</v>
      </c>
      <c r="B110" s="1411" t="s">
        <v>2270</v>
      </c>
    </row>
    <row r="111" spans="1:2" ht="36">
      <c r="A111" s="1417" t="s">
        <v>2271</v>
      </c>
      <c r="B111" s="1418" t="s">
        <v>2272</v>
      </c>
    </row>
    <row r="112" spans="1:2">
      <c r="A112" s="1382" t="s">
        <v>7114</v>
      </c>
      <c r="B112" s="1383" t="s">
        <v>7115</v>
      </c>
    </row>
    <row r="113" spans="1:2">
      <c r="A113" s="1409">
        <v>260001</v>
      </c>
      <c r="B113" s="1419" t="s">
        <v>5679</v>
      </c>
    </row>
    <row r="114" spans="1:2" ht="24">
      <c r="A114" s="1420" t="s">
        <v>6715</v>
      </c>
      <c r="B114" s="1421" t="s">
        <v>6716</v>
      </c>
    </row>
    <row r="115" spans="1:2">
      <c r="A115" s="1385">
        <v>260058</v>
      </c>
      <c r="B115" s="1386" t="s">
        <v>6042</v>
      </c>
    </row>
    <row r="116" spans="1:2">
      <c r="A116" s="1422">
        <v>260076</v>
      </c>
      <c r="B116" s="1383" t="s">
        <v>2274</v>
      </c>
    </row>
    <row r="117" spans="1:2">
      <c r="A117" s="1423">
        <v>260102</v>
      </c>
      <c r="B117" s="1392" t="s">
        <v>12036</v>
      </c>
    </row>
    <row r="118" spans="1:2">
      <c r="A118" s="1424">
        <v>280005</v>
      </c>
      <c r="B118" s="1425" t="s">
        <v>12037</v>
      </c>
    </row>
    <row r="119" spans="1:2">
      <c r="A119" s="1424">
        <v>280006</v>
      </c>
      <c r="B119" s="1425" t="s">
        <v>12038</v>
      </c>
    </row>
    <row r="120" spans="1:2" ht="24">
      <c r="A120" s="1424">
        <v>280007</v>
      </c>
      <c r="B120" s="1425" t="s">
        <v>12039</v>
      </c>
    </row>
    <row r="121" spans="1:2" ht="24">
      <c r="A121" s="1424">
        <v>280008</v>
      </c>
      <c r="B121" s="1425" t="s">
        <v>12040</v>
      </c>
    </row>
    <row r="122" spans="1:2">
      <c r="A122" s="1379">
        <v>310001</v>
      </c>
      <c r="B122" s="1380" t="s">
        <v>6043</v>
      </c>
    </row>
    <row r="123" spans="1:2">
      <c r="A123" s="1396" t="s">
        <v>7031</v>
      </c>
      <c r="B123" s="1386" t="s">
        <v>7032</v>
      </c>
    </row>
    <row r="124" spans="1:2">
      <c r="A124" s="1396" t="s">
        <v>7033</v>
      </c>
      <c r="B124" s="1386" t="s">
        <v>7034</v>
      </c>
    </row>
    <row r="125" spans="1:2">
      <c r="A125" s="1385" t="s">
        <v>7035</v>
      </c>
      <c r="B125" s="1386" t="s">
        <v>7036</v>
      </c>
    </row>
    <row r="126" spans="1:2">
      <c r="A126" s="1426" t="s">
        <v>7037</v>
      </c>
      <c r="B126" s="1386" t="s">
        <v>7038</v>
      </c>
    </row>
    <row r="127" spans="1:2">
      <c r="A127" s="1426" t="s">
        <v>7039</v>
      </c>
      <c r="B127" s="1386" t="s">
        <v>7040</v>
      </c>
    </row>
    <row r="128" spans="1:2">
      <c r="A128" s="1427">
        <v>310015</v>
      </c>
      <c r="B128" s="1428" t="s">
        <v>3440</v>
      </c>
    </row>
    <row r="129" spans="1:2">
      <c r="A129" s="1429" t="s">
        <v>7042</v>
      </c>
      <c r="B129" s="1386" t="s">
        <v>7043</v>
      </c>
    </row>
    <row r="130" spans="1:2" ht="24">
      <c r="A130" s="1396" t="s">
        <v>7117</v>
      </c>
      <c r="B130" s="1386" t="s">
        <v>7118</v>
      </c>
    </row>
    <row r="131" spans="1:2">
      <c r="A131" s="1409">
        <v>310041</v>
      </c>
      <c r="B131" s="1380" t="s">
        <v>5680</v>
      </c>
    </row>
    <row r="132" spans="1:2">
      <c r="A132" s="1430">
        <v>310049</v>
      </c>
      <c r="B132" s="1402" t="s">
        <v>6911</v>
      </c>
    </row>
    <row r="133" spans="1:2">
      <c r="A133" s="1430">
        <v>310050</v>
      </c>
      <c r="B133" s="1402" t="s">
        <v>6912</v>
      </c>
    </row>
    <row r="134" spans="1:2">
      <c r="A134" s="1431" t="s">
        <v>301</v>
      </c>
      <c r="B134" s="1432" t="s">
        <v>12041</v>
      </c>
    </row>
    <row r="135" spans="1:2">
      <c r="A135" s="1433" t="s">
        <v>303</v>
      </c>
      <c r="B135" s="1390" t="s">
        <v>308</v>
      </c>
    </row>
    <row r="136" spans="1:2">
      <c r="A136" s="1434">
        <v>600011</v>
      </c>
      <c r="B136" s="1435" t="s">
        <v>6890</v>
      </c>
    </row>
    <row r="137" spans="1:2">
      <c r="A137" s="1436" t="s">
        <v>3783</v>
      </c>
      <c r="B137" s="1428" t="s">
        <v>3784</v>
      </c>
    </row>
    <row r="138" spans="1:2">
      <c r="A138" s="1430">
        <v>600015</v>
      </c>
      <c r="B138" s="1402" t="s">
        <v>6914</v>
      </c>
    </row>
    <row r="139" spans="1:2">
      <c r="A139" s="1399" t="s">
        <v>3785</v>
      </c>
      <c r="B139" s="1428" t="s">
        <v>3786</v>
      </c>
    </row>
    <row r="140" spans="1:2">
      <c r="A140" s="1430">
        <v>600017</v>
      </c>
      <c r="B140" s="1402" t="s">
        <v>6915</v>
      </c>
    </row>
    <row r="141" spans="1:2">
      <c r="A141" s="1437">
        <v>600018</v>
      </c>
      <c r="B141" s="1438" t="s">
        <v>6916</v>
      </c>
    </row>
    <row r="142" spans="1:2">
      <c r="A142" s="1412">
        <v>600021</v>
      </c>
      <c r="B142" s="1439" t="s">
        <v>3787</v>
      </c>
    </row>
    <row r="143" spans="1:2">
      <c r="A143" s="1399" t="s">
        <v>3788</v>
      </c>
      <c r="B143" s="1428" t="s">
        <v>3789</v>
      </c>
    </row>
    <row r="144" spans="1:2">
      <c r="A144" s="1399" t="s">
        <v>3790</v>
      </c>
      <c r="B144" s="1428" t="s">
        <v>3791</v>
      </c>
    </row>
    <row r="145" spans="1:2">
      <c r="A145" s="1430">
        <v>600024</v>
      </c>
      <c r="B145" s="1402" t="s">
        <v>6917</v>
      </c>
    </row>
    <row r="146" spans="1:2">
      <c r="A146" s="1437">
        <v>600051</v>
      </c>
      <c r="B146" s="1438" t="s">
        <v>6918</v>
      </c>
    </row>
    <row r="147" spans="1:2">
      <c r="A147" s="1430">
        <v>600071</v>
      </c>
      <c r="B147" s="1402" t="s">
        <v>6919</v>
      </c>
    </row>
    <row r="148" spans="1:2">
      <c r="A148" s="1437">
        <v>600101</v>
      </c>
      <c r="B148" s="1438" t="s">
        <v>6920</v>
      </c>
    </row>
    <row r="149" spans="1:2">
      <c r="A149" s="1385" t="s">
        <v>2275</v>
      </c>
      <c r="B149" s="1386" t="s">
        <v>2276</v>
      </c>
    </row>
    <row r="150" spans="1:2">
      <c r="A150" s="1399" t="s">
        <v>3792</v>
      </c>
      <c r="B150" s="1428" t="s">
        <v>3793</v>
      </c>
    </row>
    <row r="151" spans="1:2">
      <c r="A151" s="1385" t="s">
        <v>2277</v>
      </c>
      <c r="B151" s="1386" t="s">
        <v>2278</v>
      </c>
    </row>
    <row r="152" spans="1:2">
      <c r="A152" s="1399">
        <v>600114</v>
      </c>
      <c r="B152" s="1388" t="s">
        <v>6044</v>
      </c>
    </row>
    <row r="153" spans="1:2">
      <c r="A153" s="1389" t="s">
        <v>3794</v>
      </c>
      <c r="B153" s="1390" t="s">
        <v>3795</v>
      </c>
    </row>
    <row r="154" spans="1:2">
      <c r="A154" s="1430">
        <v>600116</v>
      </c>
      <c r="B154" s="1402" t="s">
        <v>6922</v>
      </c>
    </row>
    <row r="155" spans="1:2">
      <c r="A155" s="1430">
        <v>600117</v>
      </c>
      <c r="B155" s="1402" t="s">
        <v>6923</v>
      </c>
    </row>
    <row r="156" spans="1:2">
      <c r="A156" s="1385" t="s">
        <v>2279</v>
      </c>
      <c r="B156" s="1386" t="s">
        <v>2280</v>
      </c>
    </row>
    <row r="157" spans="1:2">
      <c r="A157" s="1440" t="s">
        <v>3796</v>
      </c>
      <c r="B157" s="1441" t="s">
        <v>3797</v>
      </c>
    </row>
    <row r="158" spans="1:2">
      <c r="A158" s="1399" t="s">
        <v>3798</v>
      </c>
      <c r="B158" s="1428" t="s">
        <v>3799</v>
      </c>
    </row>
    <row r="159" spans="1:2">
      <c r="A159" s="1430">
        <v>600169</v>
      </c>
      <c r="B159" s="1402" t="s">
        <v>6924</v>
      </c>
    </row>
    <row r="160" spans="1:2">
      <c r="A160" s="1437">
        <v>600170</v>
      </c>
      <c r="B160" s="1438" t="s">
        <v>6925</v>
      </c>
    </row>
    <row r="161" spans="1:2">
      <c r="A161" s="1385" t="s">
        <v>3800</v>
      </c>
      <c r="B161" s="1386" t="s">
        <v>3801</v>
      </c>
    </row>
    <row r="162" spans="1:2">
      <c r="A162" s="1389" t="s">
        <v>5378</v>
      </c>
      <c r="B162" s="1390" t="s">
        <v>5379</v>
      </c>
    </row>
    <row r="163" spans="1:2">
      <c r="A163" s="1389" t="s">
        <v>3802</v>
      </c>
      <c r="B163" s="1390" t="s">
        <v>3803</v>
      </c>
    </row>
    <row r="164" spans="1:2">
      <c r="A164" s="1385">
        <v>600313</v>
      </c>
      <c r="B164" s="1386" t="s">
        <v>3441</v>
      </c>
    </row>
    <row r="165" spans="1:2">
      <c r="A165" s="1430">
        <v>600330</v>
      </c>
      <c r="B165" s="1402" t="s">
        <v>6926</v>
      </c>
    </row>
    <row r="166" spans="1:2">
      <c r="A166" s="1399" t="s">
        <v>3805</v>
      </c>
      <c r="B166" s="1400" t="s">
        <v>3806</v>
      </c>
    </row>
    <row r="167" spans="1:2">
      <c r="A167" s="1412">
        <v>600333</v>
      </c>
      <c r="B167" s="1388" t="s">
        <v>6927</v>
      </c>
    </row>
    <row r="168" spans="1:2">
      <c r="A168" s="1412">
        <v>600334</v>
      </c>
      <c r="B168" s="1388" t="s">
        <v>6928</v>
      </c>
    </row>
    <row r="169" spans="1:2">
      <c r="A169" s="1430">
        <v>600336</v>
      </c>
      <c r="B169" s="1402" t="s">
        <v>6929</v>
      </c>
    </row>
    <row r="170" spans="1:2">
      <c r="A170" s="1430">
        <v>600337</v>
      </c>
      <c r="B170" s="1402" t="s">
        <v>6930</v>
      </c>
    </row>
    <row r="171" spans="1:2">
      <c r="A171" s="1385">
        <v>600344</v>
      </c>
      <c r="B171" s="1386" t="s">
        <v>3442</v>
      </c>
    </row>
    <row r="172" spans="1:2">
      <c r="A172" s="1409">
        <v>600348</v>
      </c>
      <c r="B172" s="1419" t="s">
        <v>5681</v>
      </c>
    </row>
    <row r="173" spans="1:2">
      <c r="A173" s="1391" t="s">
        <v>2281</v>
      </c>
      <c r="B173" s="1411" t="s">
        <v>2282</v>
      </c>
    </row>
    <row r="174" spans="1:2">
      <c r="A174" s="1399" t="s">
        <v>3807</v>
      </c>
      <c r="B174" s="1428" t="s">
        <v>3808</v>
      </c>
    </row>
    <row r="175" spans="1:2">
      <c r="A175" s="1389" t="s">
        <v>6401</v>
      </c>
      <c r="B175" s="1390" t="s">
        <v>2402</v>
      </c>
    </row>
    <row r="176" spans="1:2">
      <c r="A176" s="1399" t="s">
        <v>7044</v>
      </c>
      <c r="B176" s="1400" t="s">
        <v>7045</v>
      </c>
    </row>
    <row r="177" spans="1:2">
      <c r="A177" s="1442" t="s">
        <v>7046</v>
      </c>
      <c r="B177" s="1388" t="s">
        <v>7047</v>
      </c>
    </row>
    <row r="178" spans="1:2">
      <c r="A178" s="1443" t="s">
        <v>6931</v>
      </c>
      <c r="B178" s="1444" t="s">
        <v>6932</v>
      </c>
    </row>
    <row r="179" spans="1:2">
      <c r="A179" s="1436" t="s">
        <v>7049</v>
      </c>
      <c r="B179" s="1400" t="s">
        <v>7050</v>
      </c>
    </row>
    <row r="180" spans="1:2">
      <c r="A180" s="1436" t="s">
        <v>7051</v>
      </c>
      <c r="B180" s="1400" t="s">
        <v>7052</v>
      </c>
    </row>
    <row r="181" spans="1:2">
      <c r="A181" s="1445" t="s">
        <v>6933</v>
      </c>
      <c r="B181" s="1444" t="s">
        <v>6934</v>
      </c>
    </row>
    <row r="182" spans="1:2">
      <c r="A182" s="1446" t="s">
        <v>6935</v>
      </c>
      <c r="B182" s="1398" t="s">
        <v>6934</v>
      </c>
    </row>
    <row r="183" spans="1:2">
      <c r="A183" s="1445" t="s">
        <v>6936</v>
      </c>
      <c r="B183" s="1444" t="s">
        <v>6937</v>
      </c>
    </row>
    <row r="184" spans="1:2">
      <c r="A184" s="1427" t="s">
        <v>6938</v>
      </c>
      <c r="B184" s="1402" t="s">
        <v>6937</v>
      </c>
    </row>
    <row r="185" spans="1:2" ht="24">
      <c r="A185" s="1447" t="s">
        <v>7057</v>
      </c>
      <c r="B185" s="1438" t="s">
        <v>7058</v>
      </c>
    </row>
    <row r="186" spans="1:2">
      <c r="A186" s="1436" t="s">
        <v>7059</v>
      </c>
      <c r="B186" s="1400" t="s">
        <v>7060</v>
      </c>
    </row>
    <row r="187" spans="1:2">
      <c r="A187" s="1436" t="s">
        <v>7061</v>
      </c>
      <c r="B187" s="1400" t="s">
        <v>7062</v>
      </c>
    </row>
    <row r="188" spans="1:2" ht="24">
      <c r="A188" s="1448" t="s">
        <v>3482</v>
      </c>
      <c r="B188" s="1449" t="s">
        <v>3483</v>
      </c>
    </row>
    <row r="189" spans="1:2">
      <c r="A189" s="1448" t="s">
        <v>3484</v>
      </c>
      <c r="B189" s="1449" t="s">
        <v>3485</v>
      </c>
    </row>
    <row r="190" spans="1:2">
      <c r="A190" s="1436" t="s">
        <v>7063</v>
      </c>
      <c r="B190" s="1400" t="s">
        <v>7064</v>
      </c>
    </row>
    <row r="191" spans="1:2">
      <c r="A191" s="1450" t="s">
        <v>6402</v>
      </c>
      <c r="B191" s="1410" t="s">
        <v>6403</v>
      </c>
    </row>
    <row r="192" spans="1:2">
      <c r="A192" s="1426" t="s">
        <v>6404</v>
      </c>
      <c r="B192" s="1386" t="s">
        <v>6405</v>
      </c>
    </row>
    <row r="193" spans="1:2">
      <c r="A193" s="1450" t="s">
        <v>6406</v>
      </c>
      <c r="B193" s="1410" t="s">
        <v>6407</v>
      </c>
    </row>
    <row r="194" spans="1:2">
      <c r="A194" s="1436" t="s">
        <v>6045</v>
      </c>
      <c r="B194" s="1410" t="s">
        <v>6046</v>
      </c>
    </row>
    <row r="195" spans="1:2">
      <c r="A195" s="1436" t="s">
        <v>6047</v>
      </c>
      <c r="B195" s="1410" t="s">
        <v>6048</v>
      </c>
    </row>
    <row r="196" spans="1:2">
      <c r="A196" s="1436" t="s">
        <v>6049</v>
      </c>
      <c r="B196" s="1451" t="s">
        <v>6050</v>
      </c>
    </row>
    <row r="197" spans="1:2">
      <c r="A197" s="1399" t="s">
        <v>6051</v>
      </c>
      <c r="B197" s="1451" t="s">
        <v>6052</v>
      </c>
    </row>
    <row r="198" spans="1:2">
      <c r="A198" s="1379" t="s">
        <v>6053</v>
      </c>
      <c r="B198" s="1451" t="s">
        <v>6054</v>
      </c>
    </row>
    <row r="199" spans="1:2">
      <c r="A199" s="1399" t="s">
        <v>6055</v>
      </c>
      <c r="B199" s="1428" t="s">
        <v>6056</v>
      </c>
    </row>
    <row r="200" spans="1:2">
      <c r="A200" s="1399" t="s">
        <v>6057</v>
      </c>
      <c r="B200" s="1451" t="s">
        <v>6058</v>
      </c>
    </row>
    <row r="201" spans="1:2">
      <c r="A201" s="1379" t="s">
        <v>6059</v>
      </c>
      <c r="B201" s="1451" t="s">
        <v>6060</v>
      </c>
    </row>
    <row r="202" spans="1:2">
      <c r="A202" s="1399" t="s">
        <v>6061</v>
      </c>
      <c r="B202" s="1451" t="s">
        <v>6062</v>
      </c>
    </row>
    <row r="203" spans="1:2">
      <c r="A203" s="1426" t="s">
        <v>3443</v>
      </c>
      <c r="B203" s="1386" t="s">
        <v>3444</v>
      </c>
    </row>
    <row r="204" spans="1:2">
      <c r="A204" s="1429" t="s">
        <v>2283</v>
      </c>
      <c r="B204" s="1386" t="s">
        <v>2284</v>
      </c>
    </row>
    <row r="205" spans="1:2">
      <c r="A205" s="1429" t="s">
        <v>2285</v>
      </c>
      <c r="B205" s="1386" t="s">
        <v>2286</v>
      </c>
    </row>
    <row r="206" spans="1:2">
      <c r="A206" s="1452" t="s">
        <v>2111</v>
      </c>
      <c r="B206" s="1376" t="s">
        <v>2112</v>
      </c>
    </row>
    <row r="207" spans="1:2">
      <c r="A207" s="1429" t="s">
        <v>2287</v>
      </c>
      <c r="B207" s="1386" t="s">
        <v>2288</v>
      </c>
    </row>
    <row r="208" spans="1:2">
      <c r="A208" s="1389" t="s">
        <v>2113</v>
      </c>
      <c r="B208" s="1390" t="s">
        <v>2114</v>
      </c>
    </row>
    <row r="209" spans="1:2">
      <c r="A209" s="1453" t="s">
        <v>2115</v>
      </c>
      <c r="B209" s="1454" t="s">
        <v>2116</v>
      </c>
    </row>
    <row r="210" spans="1:2" ht="24">
      <c r="A210" s="1409" t="s">
        <v>5682</v>
      </c>
      <c r="B210" s="1419" t="s">
        <v>5683</v>
      </c>
    </row>
    <row r="211" spans="1:2" ht="24">
      <c r="A211" s="1379" t="s">
        <v>6063</v>
      </c>
      <c r="B211" s="1438" t="s">
        <v>6064</v>
      </c>
    </row>
    <row r="212" spans="1:2">
      <c r="A212" s="1396" t="s">
        <v>2291</v>
      </c>
      <c r="B212" s="1386" t="s">
        <v>2292</v>
      </c>
    </row>
    <row r="213" spans="1:2">
      <c r="A213" s="1455" t="s">
        <v>2117</v>
      </c>
      <c r="B213" s="1400" t="s">
        <v>2118</v>
      </c>
    </row>
    <row r="214" spans="1:2">
      <c r="A214" s="1391" t="s">
        <v>3082</v>
      </c>
      <c r="B214" s="1411" t="s">
        <v>3083</v>
      </c>
    </row>
    <row r="215" spans="1:2">
      <c r="A215" s="1395" t="s">
        <v>2119</v>
      </c>
      <c r="B215" s="1386" t="s">
        <v>2120</v>
      </c>
    </row>
    <row r="216" spans="1:2">
      <c r="A216" s="1456" t="s">
        <v>5491</v>
      </c>
      <c r="B216" s="1419" t="s">
        <v>5492</v>
      </c>
    </row>
    <row r="217" spans="1:2">
      <c r="A217" s="1457" t="s">
        <v>5493</v>
      </c>
      <c r="B217" s="1397" t="s">
        <v>5494</v>
      </c>
    </row>
    <row r="218" spans="1:2">
      <c r="A218" s="1389" t="s">
        <v>5604</v>
      </c>
      <c r="B218" s="1390" t="s">
        <v>5605</v>
      </c>
    </row>
    <row r="219" spans="1:2">
      <c r="A219" s="1389" t="s">
        <v>2121</v>
      </c>
      <c r="B219" s="1390" t="s">
        <v>2122</v>
      </c>
    </row>
    <row r="220" spans="1:2">
      <c r="A220" s="1453" t="s">
        <v>2123</v>
      </c>
      <c r="B220" s="1454" t="s">
        <v>2124</v>
      </c>
    </row>
    <row r="221" spans="1:2">
      <c r="A221" s="1409" t="s">
        <v>5684</v>
      </c>
      <c r="B221" s="1419" t="s">
        <v>5685</v>
      </c>
    </row>
    <row r="222" spans="1:2">
      <c r="A222" s="1437" t="s">
        <v>5686</v>
      </c>
      <c r="B222" s="1438" t="s">
        <v>5687</v>
      </c>
    </row>
    <row r="223" spans="1:2" ht="24">
      <c r="A223" s="1409" t="s">
        <v>5688</v>
      </c>
      <c r="B223" s="1419" t="s">
        <v>5689</v>
      </c>
    </row>
    <row r="224" spans="1:2" ht="24">
      <c r="A224" s="1409" t="s">
        <v>5690</v>
      </c>
      <c r="B224" s="1438" t="s">
        <v>5691</v>
      </c>
    </row>
    <row r="225" spans="1:2">
      <c r="A225" s="1389" t="s">
        <v>3809</v>
      </c>
      <c r="B225" s="1390" t="s">
        <v>3810</v>
      </c>
    </row>
    <row r="226" spans="1:2">
      <c r="A226" s="1389" t="s">
        <v>5380</v>
      </c>
      <c r="B226" s="1390" t="s">
        <v>5381</v>
      </c>
    </row>
    <row r="227" spans="1:2">
      <c r="A227" s="1458" t="s">
        <v>7149</v>
      </c>
      <c r="B227" s="1439" t="s">
        <v>7150</v>
      </c>
    </row>
    <row r="228" spans="1:2">
      <c r="A228" s="1458" t="s">
        <v>7151</v>
      </c>
      <c r="B228" s="1439" t="s">
        <v>7152</v>
      </c>
    </row>
    <row r="229" spans="1:2">
      <c r="A229" s="1458" t="s">
        <v>7153</v>
      </c>
      <c r="B229" s="1439" t="s">
        <v>7154</v>
      </c>
    </row>
    <row r="230" spans="1:2">
      <c r="A230" s="1442" t="s">
        <v>7155</v>
      </c>
      <c r="B230" s="1439" t="s">
        <v>7156</v>
      </c>
    </row>
    <row r="231" spans="1:2">
      <c r="A231" s="1459" t="s">
        <v>7518</v>
      </c>
      <c r="B231" s="1460" t="s">
        <v>12042</v>
      </c>
    </row>
    <row r="232" spans="1:2">
      <c r="A232" s="1452" t="s">
        <v>2125</v>
      </c>
      <c r="B232" s="1376" t="s">
        <v>2126</v>
      </c>
    </row>
    <row r="233" spans="1:2">
      <c r="A233" s="1461" t="s">
        <v>7520</v>
      </c>
      <c r="B233" s="1460" t="s">
        <v>12043</v>
      </c>
    </row>
    <row r="234" spans="1:2">
      <c r="A234" s="1462" t="s">
        <v>5410</v>
      </c>
      <c r="B234" s="1441" t="s">
        <v>5411</v>
      </c>
    </row>
    <row r="235" spans="1:2">
      <c r="A235" s="1459" t="s">
        <v>7522</v>
      </c>
      <c r="B235" s="1460" t="s">
        <v>12044</v>
      </c>
    </row>
    <row r="236" spans="1:2">
      <c r="A236" s="1385" t="s">
        <v>5617</v>
      </c>
      <c r="B236" s="1397" t="s">
        <v>5618</v>
      </c>
    </row>
    <row r="237" spans="1:2" ht="24">
      <c r="A237" s="1463" t="s">
        <v>2599</v>
      </c>
      <c r="B237" s="1454" t="s">
        <v>2600</v>
      </c>
    </row>
    <row r="238" spans="1:2">
      <c r="A238" s="1464" t="s">
        <v>4946</v>
      </c>
      <c r="B238" s="1439" t="s">
        <v>4947</v>
      </c>
    </row>
    <row r="239" spans="1:2">
      <c r="A239" s="1464" t="s">
        <v>4948</v>
      </c>
      <c r="B239" s="1439" t="s">
        <v>4949</v>
      </c>
    </row>
    <row r="240" spans="1:2" ht="24">
      <c r="A240" s="1399" t="s">
        <v>6718</v>
      </c>
      <c r="B240" s="1428" t="s">
        <v>6719</v>
      </c>
    </row>
    <row r="241" spans="1:2" ht="24">
      <c r="A241" s="1399" t="s">
        <v>6720</v>
      </c>
      <c r="B241" s="1421" t="s">
        <v>6721</v>
      </c>
    </row>
    <row r="242" spans="1:2" ht="24">
      <c r="A242" s="1399" t="s">
        <v>6722</v>
      </c>
      <c r="B242" s="1421" t="s">
        <v>6723</v>
      </c>
    </row>
    <row r="243" spans="1:2" ht="24">
      <c r="A243" s="1399" t="s">
        <v>6724</v>
      </c>
      <c r="B243" s="1428" t="s">
        <v>6725</v>
      </c>
    </row>
    <row r="244" spans="1:2">
      <c r="A244" s="1399" t="s">
        <v>6726</v>
      </c>
      <c r="B244" s="1428" t="s">
        <v>6727</v>
      </c>
    </row>
    <row r="245" spans="1:2">
      <c r="A245" s="1465" t="s">
        <v>6543</v>
      </c>
      <c r="B245" s="1466" t="s">
        <v>6544</v>
      </c>
    </row>
    <row r="246" spans="1:2">
      <c r="A246" s="1467" t="s">
        <v>6905</v>
      </c>
      <c r="B246" s="1468" t="s">
        <v>6906</v>
      </c>
    </row>
    <row r="247" spans="1:2">
      <c r="A247" s="1399" t="s">
        <v>6728</v>
      </c>
      <c r="B247" s="1421" t="s">
        <v>6729</v>
      </c>
    </row>
    <row r="248" spans="1:2">
      <c r="A248" s="1399" t="s">
        <v>6730</v>
      </c>
      <c r="B248" s="1421" t="s">
        <v>6731</v>
      </c>
    </row>
    <row r="249" spans="1:2">
      <c r="A249" s="1399" t="s">
        <v>6732</v>
      </c>
      <c r="B249" s="1428" t="s">
        <v>6733</v>
      </c>
    </row>
    <row r="250" spans="1:2">
      <c r="A250" s="1469" t="s">
        <v>6734</v>
      </c>
      <c r="B250" s="1470" t="s">
        <v>6735</v>
      </c>
    </row>
    <row r="251" spans="1:2">
      <c r="A251" s="1405" t="s">
        <v>6736</v>
      </c>
      <c r="B251" s="1470" t="s">
        <v>6737</v>
      </c>
    </row>
    <row r="252" spans="1:2">
      <c r="A252" s="1399" t="s">
        <v>6738</v>
      </c>
      <c r="B252" s="1428" t="s">
        <v>6739</v>
      </c>
    </row>
    <row r="253" spans="1:2">
      <c r="A253" s="1471" t="s">
        <v>2293</v>
      </c>
      <c r="B253" s="1472" t="s">
        <v>2294</v>
      </c>
    </row>
    <row r="254" spans="1:2">
      <c r="A254" s="1457" t="s">
        <v>5495</v>
      </c>
      <c r="B254" s="1397" t="s">
        <v>5496</v>
      </c>
    </row>
    <row r="255" spans="1:2" ht="24">
      <c r="A255" s="1473" t="s">
        <v>5640</v>
      </c>
      <c r="B255" s="1414" t="s">
        <v>5641</v>
      </c>
    </row>
    <row r="256" spans="1:2">
      <c r="A256" s="1474" t="s">
        <v>2295</v>
      </c>
      <c r="B256" s="1419" t="s">
        <v>2296</v>
      </c>
    </row>
    <row r="257" spans="1:2">
      <c r="A257" s="1455" t="s">
        <v>2127</v>
      </c>
      <c r="B257" s="1454" t="s">
        <v>5498</v>
      </c>
    </row>
    <row r="258" spans="1:2">
      <c r="A258" s="1475" t="s">
        <v>2129</v>
      </c>
      <c r="B258" s="1383" t="s">
        <v>2130</v>
      </c>
    </row>
    <row r="259" spans="1:2">
      <c r="A259" s="1476" t="s">
        <v>2297</v>
      </c>
      <c r="B259" s="1438" t="s">
        <v>5499</v>
      </c>
    </row>
    <row r="260" spans="1:2">
      <c r="A260" s="1399" t="s">
        <v>4304</v>
      </c>
      <c r="B260" s="1383" t="s">
        <v>4305</v>
      </c>
    </row>
    <row r="261" spans="1:2" ht="24">
      <c r="A261" s="1473" t="s">
        <v>5643</v>
      </c>
      <c r="B261" s="1414" t="s">
        <v>5644</v>
      </c>
    </row>
    <row r="262" spans="1:2">
      <c r="A262" s="1396" t="s">
        <v>7524</v>
      </c>
      <c r="B262" s="1386" t="s">
        <v>7525</v>
      </c>
    </row>
    <row r="263" spans="1:2">
      <c r="A263" s="1391" t="s">
        <v>5382</v>
      </c>
      <c r="B263" s="1411" t="s">
        <v>5383</v>
      </c>
    </row>
    <row r="264" spans="1:2">
      <c r="A264" s="1473" t="s">
        <v>5645</v>
      </c>
      <c r="B264" s="1477" t="s">
        <v>5646</v>
      </c>
    </row>
    <row r="265" spans="1:2">
      <c r="A265" s="1473" t="s">
        <v>5647</v>
      </c>
      <c r="B265" s="1477" t="s">
        <v>5648</v>
      </c>
    </row>
    <row r="266" spans="1:2">
      <c r="A266" s="1399" t="s">
        <v>4306</v>
      </c>
      <c r="B266" s="1478" t="s">
        <v>4307</v>
      </c>
    </row>
    <row r="267" spans="1:2">
      <c r="A267" s="1479" t="s">
        <v>5620</v>
      </c>
      <c r="B267" s="1480" t="s">
        <v>5621</v>
      </c>
    </row>
    <row r="268" spans="1:2">
      <c r="A268" s="1481" t="s">
        <v>2299</v>
      </c>
      <c r="B268" s="1410" t="s">
        <v>2300</v>
      </c>
    </row>
    <row r="269" spans="1:2">
      <c r="A269" s="1389" t="s">
        <v>2301</v>
      </c>
      <c r="B269" s="1390" t="s">
        <v>2302</v>
      </c>
    </row>
    <row r="270" spans="1:2">
      <c r="A270" s="1482" t="s">
        <v>7303</v>
      </c>
      <c r="B270" s="1381" t="s">
        <v>7304</v>
      </c>
    </row>
    <row r="271" spans="1:2">
      <c r="A271" s="1399" t="s">
        <v>2131</v>
      </c>
      <c r="B271" s="1428" t="s">
        <v>2132</v>
      </c>
    </row>
    <row r="272" spans="1:2">
      <c r="A272" s="1399" t="s">
        <v>6713</v>
      </c>
      <c r="B272" s="1428" t="s">
        <v>6714</v>
      </c>
    </row>
    <row r="273" spans="1:2">
      <c r="A273" s="1389" t="s">
        <v>5384</v>
      </c>
      <c r="B273" s="1390" t="s">
        <v>5385</v>
      </c>
    </row>
    <row r="274" spans="1:2">
      <c r="A274" s="1483" t="s">
        <v>2133</v>
      </c>
      <c r="B274" s="1386" t="s">
        <v>2134</v>
      </c>
    </row>
    <row r="275" spans="1:2">
      <c r="A275" s="1389" t="s">
        <v>2303</v>
      </c>
      <c r="B275" s="1390" t="s">
        <v>2304</v>
      </c>
    </row>
    <row r="276" spans="1:2">
      <c r="A276" s="1382" t="s">
        <v>2305</v>
      </c>
      <c r="B276" s="1383" t="s">
        <v>2306</v>
      </c>
    </row>
    <row r="277" spans="1:2">
      <c r="A277" s="1389" t="s">
        <v>2307</v>
      </c>
      <c r="B277" s="1390" t="s">
        <v>2308</v>
      </c>
    </row>
    <row r="278" spans="1:2">
      <c r="A278" s="1484" t="s">
        <v>3446</v>
      </c>
      <c r="B278" s="1398" t="s">
        <v>3447</v>
      </c>
    </row>
    <row r="279" spans="1:2">
      <c r="A279" s="1391" t="s">
        <v>2309</v>
      </c>
      <c r="B279" s="1411" t="s">
        <v>2310</v>
      </c>
    </row>
    <row r="280" spans="1:2">
      <c r="A280" s="1409" t="s">
        <v>5692</v>
      </c>
      <c r="B280" s="1419" t="s">
        <v>5693</v>
      </c>
    </row>
    <row r="281" spans="1:2">
      <c r="A281" s="1409" t="s">
        <v>5694</v>
      </c>
      <c r="B281" s="1419" t="s">
        <v>5695</v>
      </c>
    </row>
    <row r="282" spans="1:2">
      <c r="A282" s="1396" t="s">
        <v>2311</v>
      </c>
      <c r="B282" s="1386" t="s">
        <v>2312</v>
      </c>
    </row>
    <row r="283" spans="1:2">
      <c r="A283" s="1409" t="s">
        <v>5696</v>
      </c>
      <c r="B283" s="1419" t="s">
        <v>5697</v>
      </c>
    </row>
    <row r="284" spans="1:2">
      <c r="A284" s="1409" t="s">
        <v>5698</v>
      </c>
      <c r="B284" s="1419" t="s">
        <v>5699</v>
      </c>
    </row>
    <row r="285" spans="1:2" ht="24">
      <c r="A285" s="1417" t="s">
        <v>5700</v>
      </c>
      <c r="B285" s="1418" t="s">
        <v>5701</v>
      </c>
    </row>
    <row r="286" spans="1:2">
      <c r="A286" s="1442" t="s">
        <v>7157</v>
      </c>
      <c r="B286" s="1439" t="s">
        <v>7158</v>
      </c>
    </row>
    <row r="287" spans="1:2">
      <c r="A287" s="1442" t="s">
        <v>7159</v>
      </c>
      <c r="B287" s="1439" t="s">
        <v>7160</v>
      </c>
    </row>
    <row r="288" spans="1:2">
      <c r="A288" s="1464" t="s">
        <v>6708</v>
      </c>
      <c r="B288" s="1428" t="s">
        <v>6709</v>
      </c>
    </row>
    <row r="289" spans="1:2">
      <c r="A289" s="1485" t="s">
        <v>4950</v>
      </c>
      <c r="B289" s="1383" t="s">
        <v>4951</v>
      </c>
    </row>
    <row r="290" spans="1:2">
      <c r="A290" s="1399" t="s">
        <v>6740</v>
      </c>
      <c r="B290" s="1428" t="s">
        <v>6741</v>
      </c>
    </row>
    <row r="291" spans="1:2">
      <c r="A291" s="1399" t="s">
        <v>6742</v>
      </c>
      <c r="B291" s="1428" t="s">
        <v>6743</v>
      </c>
    </row>
    <row r="292" spans="1:2">
      <c r="A292" s="1465" t="s">
        <v>6545</v>
      </c>
      <c r="B292" s="1466" t="s">
        <v>6546</v>
      </c>
    </row>
    <row r="293" spans="1:2">
      <c r="A293" s="1399" t="s">
        <v>6547</v>
      </c>
      <c r="B293" s="1428" t="s">
        <v>6548</v>
      </c>
    </row>
    <row r="294" spans="1:2">
      <c r="A294" s="1399" t="s">
        <v>6549</v>
      </c>
      <c r="B294" s="1428" t="s">
        <v>6550</v>
      </c>
    </row>
    <row r="295" spans="1:2">
      <c r="A295" s="1399" t="s">
        <v>6551</v>
      </c>
      <c r="B295" s="1428" t="s">
        <v>6552</v>
      </c>
    </row>
    <row r="296" spans="1:2" ht="24">
      <c r="A296" s="1399" t="s">
        <v>6553</v>
      </c>
      <c r="B296" s="1428" t="s">
        <v>6554</v>
      </c>
    </row>
    <row r="297" spans="1:2">
      <c r="A297" s="1469" t="s">
        <v>6555</v>
      </c>
      <c r="B297" s="1470" t="s">
        <v>6556</v>
      </c>
    </row>
    <row r="298" spans="1:2">
      <c r="A298" s="1399" t="s">
        <v>6744</v>
      </c>
      <c r="B298" s="1421" t="s">
        <v>6745</v>
      </c>
    </row>
    <row r="299" spans="1:2">
      <c r="A299" s="1399" t="s">
        <v>6746</v>
      </c>
      <c r="B299" s="1421" t="s">
        <v>6747</v>
      </c>
    </row>
    <row r="300" spans="1:2">
      <c r="A300" s="1399" t="s">
        <v>6748</v>
      </c>
      <c r="B300" s="1428" t="s">
        <v>6749</v>
      </c>
    </row>
    <row r="301" spans="1:2">
      <c r="A301" s="1399" t="s">
        <v>6750</v>
      </c>
      <c r="B301" s="1428" t="s">
        <v>6751</v>
      </c>
    </row>
    <row r="302" spans="1:2">
      <c r="A302" s="1399" t="s">
        <v>6752</v>
      </c>
      <c r="B302" s="1428" t="s">
        <v>6753</v>
      </c>
    </row>
    <row r="303" spans="1:2">
      <c r="A303" s="1417" t="s">
        <v>2313</v>
      </c>
      <c r="B303" s="1478" t="s">
        <v>2314</v>
      </c>
    </row>
    <row r="304" spans="1:2">
      <c r="A304" s="1486" t="s">
        <v>2315</v>
      </c>
      <c r="B304" s="1487" t="s">
        <v>2316</v>
      </c>
    </row>
    <row r="305" spans="1:2">
      <c r="A305" s="1396" t="s">
        <v>2317</v>
      </c>
      <c r="B305" s="1386" t="s">
        <v>2318</v>
      </c>
    </row>
    <row r="306" spans="1:2">
      <c r="A306" s="1396" t="s">
        <v>2319</v>
      </c>
      <c r="B306" s="1386" t="s">
        <v>2320</v>
      </c>
    </row>
    <row r="307" spans="1:2">
      <c r="A307" s="1442" t="s">
        <v>7068</v>
      </c>
      <c r="B307" s="1388" t="s">
        <v>7069</v>
      </c>
    </row>
    <row r="308" spans="1:2">
      <c r="A308" s="1488" t="s">
        <v>2601</v>
      </c>
      <c r="B308" s="1489" t="s">
        <v>2602</v>
      </c>
    </row>
    <row r="309" spans="1:2">
      <c r="A309" s="1464" t="s">
        <v>3448</v>
      </c>
      <c r="B309" s="1490" t="s">
        <v>3449</v>
      </c>
    </row>
    <row r="310" spans="1:2">
      <c r="A310" s="1379" t="s">
        <v>6065</v>
      </c>
      <c r="B310" s="1428" t="s">
        <v>6066</v>
      </c>
    </row>
    <row r="311" spans="1:2">
      <c r="A311" s="1442" t="s">
        <v>7070</v>
      </c>
      <c r="B311" s="1388" t="s">
        <v>7071</v>
      </c>
    </row>
    <row r="312" spans="1:2">
      <c r="A312" s="1391" t="s">
        <v>2321</v>
      </c>
      <c r="B312" s="1411" t="s">
        <v>2322</v>
      </c>
    </row>
    <row r="313" spans="1:2">
      <c r="A313" s="1389" t="s">
        <v>2323</v>
      </c>
      <c r="B313" s="1390" t="s">
        <v>2324</v>
      </c>
    </row>
    <row r="314" spans="1:2">
      <c r="A314" s="1488" t="s">
        <v>2603</v>
      </c>
      <c r="B314" s="1489" t="s">
        <v>2604</v>
      </c>
    </row>
    <row r="315" spans="1:2">
      <c r="A315" s="1382" t="s">
        <v>3811</v>
      </c>
      <c r="B315" s="1383" t="s">
        <v>3812</v>
      </c>
    </row>
    <row r="316" spans="1:2">
      <c r="A316" s="1399" t="s">
        <v>2325</v>
      </c>
      <c r="B316" s="1428" t="s">
        <v>2326</v>
      </c>
    </row>
    <row r="317" spans="1:2" ht="24">
      <c r="A317" s="1463" t="s">
        <v>3975</v>
      </c>
      <c r="B317" s="1491" t="s">
        <v>3976</v>
      </c>
    </row>
    <row r="318" spans="1:2" ht="24">
      <c r="A318" s="1463" t="s">
        <v>3977</v>
      </c>
      <c r="B318" s="1491" t="s">
        <v>3978</v>
      </c>
    </row>
    <row r="319" spans="1:2">
      <c r="A319" s="1375" t="s">
        <v>2097</v>
      </c>
      <c r="B319" s="1376" t="s">
        <v>2098</v>
      </c>
    </row>
    <row r="320" spans="1:2">
      <c r="A320" s="1382" t="s">
        <v>2613</v>
      </c>
      <c r="B320" s="1383" t="s">
        <v>2614</v>
      </c>
    </row>
    <row r="321" spans="1:2">
      <c r="A321" s="1389" t="s">
        <v>4934</v>
      </c>
      <c r="B321" s="1390" t="s">
        <v>4935</v>
      </c>
    </row>
    <row r="322" spans="1:2" ht="24">
      <c r="A322" s="1484" t="s">
        <v>3489</v>
      </c>
      <c r="B322" s="1438" t="s">
        <v>3490</v>
      </c>
    </row>
    <row r="323" spans="1:2">
      <c r="A323" s="1492" t="s">
        <v>2615</v>
      </c>
      <c r="B323" s="1398" t="s">
        <v>2616</v>
      </c>
    </row>
    <row r="324" spans="1:2" ht="24">
      <c r="A324" s="1399" t="s">
        <v>2617</v>
      </c>
      <c r="B324" s="1400" t="s">
        <v>2618</v>
      </c>
    </row>
    <row r="325" spans="1:2">
      <c r="A325" s="1382" t="s">
        <v>4308</v>
      </c>
      <c r="B325" s="1451" t="s">
        <v>4309</v>
      </c>
    </row>
    <row r="326" spans="1:2">
      <c r="A326" s="1409" t="s">
        <v>6301</v>
      </c>
      <c r="B326" s="1410" t="s">
        <v>6302</v>
      </c>
    </row>
    <row r="327" spans="1:2">
      <c r="A327" s="1469" t="s">
        <v>2619</v>
      </c>
      <c r="B327" s="1493" t="s">
        <v>2620</v>
      </c>
    </row>
    <row r="328" spans="1:2">
      <c r="A328" s="1492" t="s">
        <v>2621</v>
      </c>
      <c r="B328" s="1381" t="s">
        <v>2622</v>
      </c>
    </row>
    <row r="329" spans="1:2">
      <c r="A329" s="1436" t="s">
        <v>2623</v>
      </c>
      <c r="B329" s="1400" t="s">
        <v>2624</v>
      </c>
    </row>
    <row r="330" spans="1:2">
      <c r="A330" s="1494" t="s">
        <v>2135</v>
      </c>
      <c r="B330" s="1400" t="s">
        <v>2136</v>
      </c>
    </row>
    <row r="331" spans="1:2">
      <c r="A331" s="1426" t="s">
        <v>3084</v>
      </c>
      <c r="B331" s="1386" t="s">
        <v>3085</v>
      </c>
    </row>
    <row r="332" spans="1:2">
      <c r="A332" s="1429" t="s">
        <v>6067</v>
      </c>
      <c r="B332" s="1386" t="s">
        <v>6068</v>
      </c>
    </row>
    <row r="333" spans="1:2">
      <c r="A333" s="1495" t="s">
        <v>5776</v>
      </c>
      <c r="B333" s="1438" t="s">
        <v>5777</v>
      </c>
    </row>
    <row r="334" spans="1:2">
      <c r="A334" s="1450" t="s">
        <v>6303</v>
      </c>
      <c r="B334" s="1410" t="s">
        <v>6304</v>
      </c>
    </row>
    <row r="335" spans="1:2">
      <c r="A335" s="1426" t="s">
        <v>2625</v>
      </c>
      <c r="B335" s="1386" t="s">
        <v>2626</v>
      </c>
    </row>
    <row r="336" spans="1:2">
      <c r="A336" s="1433" t="s">
        <v>2977</v>
      </c>
      <c r="B336" s="1390" t="s">
        <v>2978</v>
      </c>
    </row>
    <row r="337" spans="1:2">
      <c r="A337" s="1496" t="s">
        <v>2219</v>
      </c>
      <c r="B337" s="1497" t="s">
        <v>2220</v>
      </c>
    </row>
    <row r="338" spans="1:2">
      <c r="A338" s="1426" t="s">
        <v>5705</v>
      </c>
      <c r="B338" s="1438" t="s">
        <v>5706</v>
      </c>
    </row>
    <row r="339" spans="1:2">
      <c r="A339" s="1498" t="s">
        <v>1800</v>
      </c>
      <c r="B339" s="1454" t="s">
        <v>4365</v>
      </c>
    </row>
    <row r="340" spans="1:2">
      <c r="A340" s="1426" t="s">
        <v>2137</v>
      </c>
      <c r="B340" s="1386" t="s">
        <v>2138</v>
      </c>
    </row>
    <row r="341" spans="1:2">
      <c r="A341" s="1447" t="s">
        <v>5778</v>
      </c>
      <c r="B341" s="1438" t="s">
        <v>5779</v>
      </c>
    </row>
    <row r="342" spans="1:2">
      <c r="A342" s="1499" t="s">
        <v>4366</v>
      </c>
      <c r="B342" s="1454" t="s">
        <v>4367</v>
      </c>
    </row>
    <row r="343" spans="1:2">
      <c r="A343" s="1412" t="s">
        <v>3212</v>
      </c>
      <c r="B343" s="1439" t="s">
        <v>3213</v>
      </c>
    </row>
    <row r="344" spans="1:2">
      <c r="A344" s="1453" t="s">
        <v>4952</v>
      </c>
      <c r="B344" s="1454" t="s">
        <v>4365</v>
      </c>
    </row>
    <row r="345" spans="1:2">
      <c r="A345" s="1375" t="s">
        <v>2139</v>
      </c>
      <c r="B345" s="1376" t="s">
        <v>2140</v>
      </c>
    </row>
    <row r="346" spans="1:2">
      <c r="A346" s="1375" t="s">
        <v>2141</v>
      </c>
      <c r="B346" s="1376" t="s">
        <v>2142</v>
      </c>
    </row>
    <row r="347" spans="1:2">
      <c r="A347" s="1488" t="s">
        <v>2064</v>
      </c>
      <c r="B347" s="1489" t="s">
        <v>2065</v>
      </c>
    </row>
    <row r="348" spans="1:2">
      <c r="A348" s="1375" t="s">
        <v>1802</v>
      </c>
      <c r="B348" s="1376" t="s">
        <v>1803</v>
      </c>
    </row>
    <row r="349" spans="1:2">
      <c r="A349" s="1375" t="s">
        <v>2066</v>
      </c>
      <c r="B349" s="1376" t="s">
        <v>2067</v>
      </c>
    </row>
    <row r="350" spans="1:2">
      <c r="A350" s="1399" t="s">
        <v>3086</v>
      </c>
      <c r="B350" s="1400" t="s">
        <v>3087</v>
      </c>
    </row>
    <row r="351" spans="1:2">
      <c r="A351" s="1500" t="s">
        <v>4368</v>
      </c>
      <c r="B351" s="1386" t="s">
        <v>4369</v>
      </c>
    </row>
    <row r="352" spans="1:2">
      <c r="A352" s="1399" t="s">
        <v>3088</v>
      </c>
      <c r="B352" s="1400" t="s">
        <v>3089</v>
      </c>
    </row>
    <row r="353" spans="1:2">
      <c r="A353" s="1399" t="s">
        <v>3090</v>
      </c>
      <c r="B353" s="1400" t="s">
        <v>3091</v>
      </c>
    </row>
    <row r="354" spans="1:2">
      <c r="A354" s="1442" t="s">
        <v>3027</v>
      </c>
      <c r="B354" s="1501" t="s">
        <v>3028</v>
      </c>
    </row>
    <row r="355" spans="1:2">
      <c r="A355" s="1488" t="s">
        <v>6294</v>
      </c>
      <c r="B355" s="1489" t="s">
        <v>6295</v>
      </c>
    </row>
    <row r="356" spans="1:2">
      <c r="A356" s="1399" t="s">
        <v>6069</v>
      </c>
      <c r="B356" s="1439" t="s">
        <v>6070</v>
      </c>
    </row>
    <row r="357" spans="1:2">
      <c r="A357" s="1443" t="s">
        <v>4942</v>
      </c>
      <c r="B357" s="1444" t="s">
        <v>4943</v>
      </c>
    </row>
    <row r="358" spans="1:2">
      <c r="A358" s="1385" t="s">
        <v>5780</v>
      </c>
      <c r="B358" s="1386" t="s">
        <v>5781</v>
      </c>
    </row>
    <row r="359" spans="1:2">
      <c r="A359" s="1399" t="s">
        <v>6071</v>
      </c>
      <c r="B359" s="1439" t="s">
        <v>6072</v>
      </c>
    </row>
    <row r="360" spans="1:2">
      <c r="A360" s="1379" t="s">
        <v>6073</v>
      </c>
      <c r="B360" s="1438" t="s">
        <v>6074</v>
      </c>
    </row>
    <row r="361" spans="1:2">
      <c r="A361" s="1502" t="s">
        <v>4370</v>
      </c>
      <c r="B361" s="1398" t="s">
        <v>4371</v>
      </c>
    </row>
    <row r="362" spans="1:2">
      <c r="A362" s="1453" t="s">
        <v>4372</v>
      </c>
      <c r="B362" s="1454" t="s">
        <v>4373</v>
      </c>
    </row>
    <row r="363" spans="1:2">
      <c r="A363" s="1502" t="s">
        <v>4374</v>
      </c>
      <c r="B363" s="1381" t="s">
        <v>4375</v>
      </c>
    </row>
    <row r="364" spans="1:2">
      <c r="A364" s="1389" t="s">
        <v>1804</v>
      </c>
      <c r="B364" s="1390" t="s">
        <v>1805</v>
      </c>
    </row>
    <row r="365" spans="1:2">
      <c r="A365" s="1375" t="s">
        <v>1806</v>
      </c>
      <c r="B365" s="1376" t="s">
        <v>1807</v>
      </c>
    </row>
    <row r="366" spans="1:2">
      <c r="A366" s="1473" t="s">
        <v>5649</v>
      </c>
      <c r="B366" s="1477" t="s">
        <v>5650</v>
      </c>
    </row>
    <row r="367" spans="1:2">
      <c r="A367" s="1473" t="s">
        <v>5651</v>
      </c>
      <c r="B367" s="1477" t="s">
        <v>5652</v>
      </c>
    </row>
    <row r="368" spans="1:2">
      <c r="A368" s="1389" t="s">
        <v>4936</v>
      </c>
      <c r="B368" s="1390" t="s">
        <v>4937</v>
      </c>
    </row>
    <row r="369" spans="1:2">
      <c r="A369" s="1500" t="s">
        <v>4376</v>
      </c>
      <c r="B369" s="1386" t="s">
        <v>4377</v>
      </c>
    </row>
    <row r="370" spans="1:2">
      <c r="A370" s="1503" t="s">
        <v>4378</v>
      </c>
      <c r="B370" s="1400" t="s">
        <v>4379</v>
      </c>
    </row>
    <row r="371" spans="1:2">
      <c r="A371" s="1391" t="s">
        <v>4953</v>
      </c>
      <c r="B371" s="1411" t="s">
        <v>4954</v>
      </c>
    </row>
    <row r="372" spans="1:2">
      <c r="A372" s="1391" t="s">
        <v>5457</v>
      </c>
      <c r="B372" s="1411" t="s">
        <v>5458</v>
      </c>
    </row>
    <row r="373" spans="1:2">
      <c r="A373" s="1442" t="s">
        <v>5459</v>
      </c>
      <c r="B373" s="1388" t="s">
        <v>5460</v>
      </c>
    </row>
    <row r="374" spans="1:2">
      <c r="A374" s="1375" t="s">
        <v>2087</v>
      </c>
      <c r="B374" s="1376" t="s">
        <v>2088</v>
      </c>
    </row>
    <row r="375" spans="1:2" ht="24">
      <c r="A375" s="1382" t="s">
        <v>7305</v>
      </c>
      <c r="B375" s="1383" t="s">
        <v>7306</v>
      </c>
    </row>
    <row r="376" spans="1:2">
      <c r="A376" s="1385" t="s">
        <v>3491</v>
      </c>
      <c r="B376" s="1386" t="s">
        <v>3492</v>
      </c>
    </row>
    <row r="377" spans="1:2">
      <c r="A377" s="1504" t="s">
        <v>3493</v>
      </c>
      <c r="B377" s="1398" t="s">
        <v>3494</v>
      </c>
    </row>
    <row r="378" spans="1:2">
      <c r="A378" s="1399" t="s">
        <v>3813</v>
      </c>
      <c r="B378" s="1400" t="s">
        <v>3814</v>
      </c>
    </row>
    <row r="379" spans="1:2">
      <c r="A379" s="1375" t="s">
        <v>1808</v>
      </c>
      <c r="B379" s="1376" t="s">
        <v>1809</v>
      </c>
    </row>
    <row r="380" spans="1:2">
      <c r="A380" s="1505" t="s">
        <v>3979</v>
      </c>
      <c r="B380" s="1491" t="s">
        <v>3980</v>
      </c>
    </row>
    <row r="381" spans="1:2">
      <c r="A381" s="1463" t="s">
        <v>1810</v>
      </c>
      <c r="B381" s="1491" t="s">
        <v>1811</v>
      </c>
    </row>
    <row r="382" spans="1:2">
      <c r="A382" s="1463" t="s">
        <v>3981</v>
      </c>
      <c r="B382" s="1491" t="s">
        <v>3982</v>
      </c>
    </row>
    <row r="383" spans="1:2">
      <c r="A383" s="1506" t="s">
        <v>3983</v>
      </c>
      <c r="B383" s="1507" t="s">
        <v>3984</v>
      </c>
    </row>
    <row r="384" spans="1:2">
      <c r="A384" s="1506" t="s">
        <v>3985</v>
      </c>
      <c r="B384" s="1507" t="s">
        <v>3986</v>
      </c>
    </row>
    <row r="385" spans="1:2">
      <c r="A385" s="1409" t="s">
        <v>5709</v>
      </c>
      <c r="B385" s="1419" t="s">
        <v>5710</v>
      </c>
    </row>
    <row r="386" spans="1:2">
      <c r="A386" s="1409" t="s">
        <v>5711</v>
      </c>
      <c r="B386" s="1419" t="s">
        <v>5712</v>
      </c>
    </row>
    <row r="387" spans="1:2">
      <c r="A387" s="1409" t="s">
        <v>5713</v>
      </c>
      <c r="B387" s="1438" t="s">
        <v>5714</v>
      </c>
    </row>
    <row r="388" spans="1:2">
      <c r="A388" s="1409" t="s">
        <v>5715</v>
      </c>
      <c r="B388" s="1419" t="s">
        <v>5716</v>
      </c>
    </row>
    <row r="389" spans="1:2">
      <c r="A389" s="1409" t="s">
        <v>5717</v>
      </c>
      <c r="B389" s="1438" t="s">
        <v>5718</v>
      </c>
    </row>
    <row r="390" spans="1:2">
      <c r="A390" s="1389" t="s">
        <v>2979</v>
      </c>
      <c r="B390" s="1390" t="s">
        <v>2980</v>
      </c>
    </row>
    <row r="391" spans="1:2">
      <c r="A391" s="1488" t="s">
        <v>5331</v>
      </c>
      <c r="B391" s="1489" t="s">
        <v>5332</v>
      </c>
    </row>
    <row r="392" spans="1:2">
      <c r="A392" s="1409" t="s">
        <v>5719</v>
      </c>
      <c r="B392" s="1419" t="s">
        <v>5720</v>
      </c>
    </row>
    <row r="393" spans="1:2">
      <c r="A393" s="1409" t="s">
        <v>5721</v>
      </c>
      <c r="B393" s="1419" t="s">
        <v>5722</v>
      </c>
    </row>
    <row r="394" spans="1:2">
      <c r="A394" s="1409" t="s">
        <v>5723</v>
      </c>
      <c r="B394" s="1419" t="s">
        <v>5724</v>
      </c>
    </row>
    <row r="395" spans="1:2">
      <c r="A395" s="1508" t="s">
        <v>4302</v>
      </c>
      <c r="B395" s="1509" t="s">
        <v>4303</v>
      </c>
    </row>
    <row r="396" spans="1:2">
      <c r="A396" s="1437" t="s">
        <v>5725</v>
      </c>
      <c r="B396" s="1438" t="s">
        <v>5726</v>
      </c>
    </row>
    <row r="397" spans="1:2">
      <c r="A397" s="1399" t="s">
        <v>2627</v>
      </c>
      <c r="B397" s="1400" t="s">
        <v>2628</v>
      </c>
    </row>
    <row r="398" spans="1:2">
      <c r="A398" s="1508" t="s">
        <v>2629</v>
      </c>
      <c r="B398" s="1509" t="s">
        <v>2630</v>
      </c>
    </row>
    <row r="399" spans="1:2">
      <c r="A399" s="1488" t="s">
        <v>2981</v>
      </c>
      <c r="B399" s="1489" t="s">
        <v>2982</v>
      </c>
    </row>
    <row r="400" spans="1:2">
      <c r="A400" s="1500" t="s">
        <v>1812</v>
      </c>
      <c r="B400" s="1386" t="s">
        <v>1813</v>
      </c>
    </row>
    <row r="401" spans="1:2">
      <c r="A401" s="1382" t="s">
        <v>2221</v>
      </c>
      <c r="B401" s="1383" t="s">
        <v>2222</v>
      </c>
    </row>
    <row r="402" spans="1:2">
      <c r="A402" s="1442" t="s">
        <v>2631</v>
      </c>
      <c r="B402" s="1501" t="s">
        <v>2632</v>
      </c>
    </row>
    <row r="403" spans="1:2">
      <c r="A403" s="1412" t="s">
        <v>2223</v>
      </c>
      <c r="B403" s="1490" t="s">
        <v>2224</v>
      </c>
    </row>
    <row r="404" spans="1:2">
      <c r="A404" s="1510" t="s">
        <v>3092</v>
      </c>
      <c r="B404" s="1439" t="s">
        <v>3093</v>
      </c>
    </row>
    <row r="405" spans="1:2">
      <c r="A405" s="1500" t="s">
        <v>3450</v>
      </c>
      <c r="B405" s="1386" t="s">
        <v>3451</v>
      </c>
    </row>
    <row r="406" spans="1:2">
      <c r="A406" s="1500" t="s">
        <v>4380</v>
      </c>
      <c r="B406" s="1386" t="s">
        <v>4381</v>
      </c>
    </row>
    <row r="407" spans="1:2">
      <c r="A407" s="1385" t="s">
        <v>3495</v>
      </c>
      <c r="B407" s="1386" t="s">
        <v>3496</v>
      </c>
    </row>
    <row r="408" spans="1:2">
      <c r="A408" s="1382" t="s">
        <v>2633</v>
      </c>
      <c r="B408" s="1383" t="s">
        <v>2634</v>
      </c>
    </row>
    <row r="409" spans="1:2">
      <c r="A409" s="1511" t="s">
        <v>3497</v>
      </c>
      <c r="B409" s="1497" t="s">
        <v>3498</v>
      </c>
    </row>
    <row r="410" spans="1:2">
      <c r="A410" s="1512" t="s">
        <v>2635</v>
      </c>
      <c r="B410" s="1487" t="s">
        <v>2636</v>
      </c>
    </row>
    <row r="411" spans="1:2">
      <c r="A411" s="1399" t="s">
        <v>2637</v>
      </c>
      <c r="B411" s="1381" t="s">
        <v>2638</v>
      </c>
    </row>
    <row r="412" spans="1:2">
      <c r="A412" s="1399" t="s">
        <v>2639</v>
      </c>
      <c r="B412" s="1400" t="s">
        <v>2640</v>
      </c>
    </row>
    <row r="413" spans="1:2">
      <c r="A413" s="1399" t="s">
        <v>2641</v>
      </c>
      <c r="B413" s="1400" t="s">
        <v>2642</v>
      </c>
    </row>
    <row r="414" spans="1:2">
      <c r="A414" s="1399" t="s">
        <v>2643</v>
      </c>
      <c r="B414" s="1400" t="s">
        <v>2644</v>
      </c>
    </row>
    <row r="415" spans="1:2">
      <c r="A415" s="1513" t="s">
        <v>2645</v>
      </c>
      <c r="B415" s="1378" t="s">
        <v>2646</v>
      </c>
    </row>
    <row r="416" spans="1:2">
      <c r="A416" s="1389" t="s">
        <v>2647</v>
      </c>
      <c r="B416" s="1390" t="s">
        <v>2648</v>
      </c>
    </row>
    <row r="417" spans="1:2">
      <c r="A417" s="1447" t="s">
        <v>2649</v>
      </c>
      <c r="B417" s="1438" t="s">
        <v>2650</v>
      </c>
    </row>
    <row r="418" spans="1:2">
      <c r="A418" s="1447" t="s">
        <v>2651</v>
      </c>
      <c r="B418" s="1438" t="s">
        <v>2652</v>
      </c>
    </row>
    <row r="419" spans="1:2">
      <c r="A419" s="1436" t="s">
        <v>3094</v>
      </c>
      <c r="B419" s="1400" t="s">
        <v>3095</v>
      </c>
    </row>
    <row r="420" spans="1:2">
      <c r="A420" s="1436" t="s">
        <v>2653</v>
      </c>
      <c r="B420" s="1400" t="s">
        <v>2654</v>
      </c>
    </row>
    <row r="421" spans="1:2">
      <c r="A421" s="1436" t="s">
        <v>2655</v>
      </c>
      <c r="B421" s="1400" t="s">
        <v>2656</v>
      </c>
    </row>
    <row r="422" spans="1:2">
      <c r="A422" s="1450" t="s">
        <v>5782</v>
      </c>
      <c r="B422" s="1416" t="s">
        <v>5783</v>
      </c>
    </row>
    <row r="423" spans="1:2">
      <c r="A423" s="1436" t="s">
        <v>2657</v>
      </c>
      <c r="B423" s="1400" t="s">
        <v>2658</v>
      </c>
    </row>
    <row r="424" spans="1:2">
      <c r="A424" s="1514" t="s">
        <v>2659</v>
      </c>
      <c r="B424" s="1411" t="s">
        <v>2660</v>
      </c>
    </row>
    <row r="425" spans="1:2">
      <c r="A425" s="1426" t="s">
        <v>2661</v>
      </c>
      <c r="B425" s="1381" t="s">
        <v>2662</v>
      </c>
    </row>
    <row r="426" spans="1:2">
      <c r="A426" s="1427" t="s">
        <v>5784</v>
      </c>
      <c r="B426" s="1451" t="s">
        <v>5785</v>
      </c>
    </row>
    <row r="427" spans="1:2">
      <c r="A427" s="1375" t="s">
        <v>1814</v>
      </c>
      <c r="B427" s="1376" t="s">
        <v>1815</v>
      </c>
    </row>
    <row r="428" spans="1:2" ht="24.75">
      <c r="A428" s="1375" t="s">
        <v>1816</v>
      </c>
      <c r="B428" s="1376" t="s">
        <v>1817</v>
      </c>
    </row>
    <row r="429" spans="1:2">
      <c r="A429" s="1463" t="s">
        <v>3096</v>
      </c>
      <c r="B429" s="1491" t="s">
        <v>3097</v>
      </c>
    </row>
    <row r="430" spans="1:2">
      <c r="A430" s="1385" t="s">
        <v>1818</v>
      </c>
      <c r="B430" s="1386" t="s">
        <v>1819</v>
      </c>
    </row>
    <row r="431" spans="1:2">
      <c r="A431" s="1375" t="s">
        <v>1820</v>
      </c>
      <c r="B431" s="1376" t="s">
        <v>1821</v>
      </c>
    </row>
    <row r="432" spans="1:2">
      <c r="A432" s="1399" t="s">
        <v>2663</v>
      </c>
      <c r="B432" s="1381" t="s">
        <v>2664</v>
      </c>
    </row>
    <row r="433" spans="1:2">
      <c r="A433" s="1399" t="s">
        <v>2665</v>
      </c>
      <c r="B433" s="1381" t="s">
        <v>2666</v>
      </c>
    </row>
    <row r="434" spans="1:2">
      <c r="A434" s="1375" t="s">
        <v>1822</v>
      </c>
      <c r="B434" s="1376" t="s">
        <v>1823</v>
      </c>
    </row>
    <row r="435" spans="1:2">
      <c r="A435" s="1375" t="s">
        <v>1824</v>
      </c>
      <c r="B435" s="1376" t="s">
        <v>1825</v>
      </c>
    </row>
    <row r="436" spans="1:2">
      <c r="A436" s="1515" t="s">
        <v>2667</v>
      </c>
      <c r="B436" s="1493" t="s">
        <v>2668</v>
      </c>
    </row>
    <row r="437" spans="1:2">
      <c r="A437" s="1516" t="s">
        <v>1826</v>
      </c>
      <c r="B437" s="1376" t="s">
        <v>1827</v>
      </c>
    </row>
    <row r="438" spans="1:2">
      <c r="A438" s="1517" t="s">
        <v>3041</v>
      </c>
      <c r="B438" s="1390" t="s">
        <v>3042</v>
      </c>
    </row>
    <row r="439" spans="1:2">
      <c r="A439" s="1518" t="s">
        <v>3987</v>
      </c>
      <c r="B439" s="1519" t="s">
        <v>3988</v>
      </c>
    </row>
    <row r="440" spans="1:2">
      <c r="A440" s="1453" t="s">
        <v>3989</v>
      </c>
      <c r="B440" s="1454" t="s">
        <v>3990</v>
      </c>
    </row>
    <row r="441" spans="1:2">
      <c r="A441" s="1520" t="s">
        <v>3991</v>
      </c>
      <c r="B441" s="1487" t="s">
        <v>3992</v>
      </c>
    </row>
    <row r="442" spans="1:2">
      <c r="A442" s="1521" t="s">
        <v>3993</v>
      </c>
      <c r="B442" s="1522" t="s">
        <v>3994</v>
      </c>
    </row>
    <row r="443" spans="1:2">
      <c r="A443" s="1463" t="s">
        <v>3995</v>
      </c>
      <c r="B443" s="1491" t="s">
        <v>3996</v>
      </c>
    </row>
    <row r="444" spans="1:2">
      <c r="A444" s="1500" t="s">
        <v>1828</v>
      </c>
      <c r="B444" s="1386" t="s">
        <v>1829</v>
      </c>
    </row>
    <row r="445" spans="1:2">
      <c r="A445" s="1523" t="s">
        <v>7307</v>
      </c>
      <c r="B445" s="1416" t="s">
        <v>7308</v>
      </c>
    </row>
    <row r="446" spans="1:2">
      <c r="A446" s="1375" t="s">
        <v>1830</v>
      </c>
      <c r="B446" s="1376" t="s">
        <v>1831</v>
      </c>
    </row>
    <row r="447" spans="1:2">
      <c r="A447" s="1395" t="s">
        <v>1832</v>
      </c>
      <c r="B447" s="1386" t="s">
        <v>1833</v>
      </c>
    </row>
    <row r="448" spans="1:2">
      <c r="A448" s="1524" t="s">
        <v>7309</v>
      </c>
      <c r="B448" s="1519" t="s">
        <v>7310</v>
      </c>
    </row>
    <row r="449" spans="1:2">
      <c r="A449" s="1375" t="s">
        <v>1834</v>
      </c>
      <c r="B449" s="1376" t="s">
        <v>1835</v>
      </c>
    </row>
    <row r="450" spans="1:2">
      <c r="A450" s="1503" t="s">
        <v>4382</v>
      </c>
      <c r="B450" s="1400" t="s">
        <v>4383</v>
      </c>
    </row>
    <row r="451" spans="1:2">
      <c r="A451" s="1375" t="s">
        <v>1836</v>
      </c>
      <c r="B451" s="1376" t="s">
        <v>1837</v>
      </c>
    </row>
    <row r="452" spans="1:2">
      <c r="A452" s="1523" t="s">
        <v>7311</v>
      </c>
      <c r="B452" s="1416" t="s">
        <v>7312</v>
      </c>
    </row>
    <row r="453" spans="1:2">
      <c r="A453" s="1375" t="s">
        <v>1838</v>
      </c>
      <c r="B453" s="1376" t="s">
        <v>1839</v>
      </c>
    </row>
    <row r="454" spans="1:2">
      <c r="A454" s="1385" t="s">
        <v>7313</v>
      </c>
      <c r="B454" s="1386" t="s">
        <v>7314</v>
      </c>
    </row>
    <row r="455" spans="1:2">
      <c r="A455" s="1452" t="s">
        <v>1840</v>
      </c>
      <c r="B455" s="1376" t="s">
        <v>1841</v>
      </c>
    </row>
    <row r="456" spans="1:2">
      <c r="A456" s="1525" t="s">
        <v>6557</v>
      </c>
      <c r="B456" s="1526" t="s">
        <v>6558</v>
      </c>
    </row>
    <row r="457" spans="1:2">
      <c r="A457" s="1452" t="s">
        <v>1842</v>
      </c>
      <c r="B457" s="1376" t="s">
        <v>1843</v>
      </c>
    </row>
    <row r="458" spans="1:2">
      <c r="A458" s="1452" t="s">
        <v>1844</v>
      </c>
      <c r="B458" s="1376" t="s">
        <v>1845</v>
      </c>
    </row>
    <row r="459" spans="1:2">
      <c r="A459" s="1426" t="s">
        <v>7315</v>
      </c>
      <c r="B459" s="1386" t="s">
        <v>7316</v>
      </c>
    </row>
    <row r="460" spans="1:2">
      <c r="A460" s="1452" t="s">
        <v>1846</v>
      </c>
      <c r="B460" s="1376" t="s">
        <v>1847</v>
      </c>
    </row>
    <row r="461" spans="1:2">
      <c r="A461" s="1447" t="s">
        <v>7317</v>
      </c>
      <c r="B461" s="1438" t="s">
        <v>7318</v>
      </c>
    </row>
    <row r="462" spans="1:2">
      <c r="A462" s="1527" t="s">
        <v>1848</v>
      </c>
      <c r="B462" s="1386" t="s">
        <v>1849</v>
      </c>
    </row>
    <row r="463" spans="1:2">
      <c r="A463" s="1452" t="s">
        <v>1850</v>
      </c>
      <c r="B463" s="1376" t="s">
        <v>1851</v>
      </c>
    </row>
    <row r="464" spans="1:2">
      <c r="A464" s="1528" t="s">
        <v>4955</v>
      </c>
      <c r="B464" s="1381" t="s">
        <v>4956</v>
      </c>
    </row>
    <row r="465" spans="1:2">
      <c r="A465" s="1452" t="s">
        <v>1852</v>
      </c>
      <c r="B465" s="1376" t="s">
        <v>1853</v>
      </c>
    </row>
    <row r="466" spans="1:2">
      <c r="A466" s="1375" t="s">
        <v>1854</v>
      </c>
      <c r="B466" s="1376" t="s">
        <v>1855</v>
      </c>
    </row>
    <row r="467" spans="1:2">
      <c r="A467" s="1375" t="s">
        <v>2068</v>
      </c>
      <c r="B467" s="1376" t="s">
        <v>2069</v>
      </c>
    </row>
    <row r="468" spans="1:2">
      <c r="A468" s="1375" t="s">
        <v>1856</v>
      </c>
      <c r="B468" s="1376" t="s">
        <v>1857</v>
      </c>
    </row>
    <row r="469" spans="1:2">
      <c r="A469" s="1500" t="s">
        <v>1858</v>
      </c>
      <c r="B469" s="1386" t="s">
        <v>1859</v>
      </c>
    </row>
    <row r="470" spans="1:2">
      <c r="A470" s="1508" t="s">
        <v>2070</v>
      </c>
      <c r="B470" s="1509" t="s">
        <v>2071</v>
      </c>
    </row>
    <row r="471" spans="1:2">
      <c r="A471" s="1375" t="s">
        <v>1860</v>
      </c>
      <c r="B471" s="1376" t="s">
        <v>1861</v>
      </c>
    </row>
    <row r="472" spans="1:2">
      <c r="A472" s="1442" t="s">
        <v>7320</v>
      </c>
      <c r="B472" s="1388" t="s">
        <v>7321</v>
      </c>
    </row>
    <row r="473" spans="1:2">
      <c r="A473" s="1503" t="s">
        <v>4384</v>
      </c>
      <c r="B473" s="1438" t="s">
        <v>4385</v>
      </c>
    </row>
    <row r="474" spans="1:2">
      <c r="A474" s="1471" t="s">
        <v>1862</v>
      </c>
      <c r="B474" s="1451" t="s">
        <v>1863</v>
      </c>
    </row>
    <row r="475" spans="1:2">
      <c r="A475" s="1375" t="s">
        <v>1864</v>
      </c>
      <c r="B475" s="1376" t="s">
        <v>1865</v>
      </c>
    </row>
    <row r="476" spans="1:2">
      <c r="A476" s="1375" t="s">
        <v>1866</v>
      </c>
      <c r="B476" s="1376" t="s">
        <v>1867</v>
      </c>
    </row>
    <row r="477" spans="1:2">
      <c r="A477" s="1375" t="s">
        <v>1868</v>
      </c>
      <c r="B477" s="1376" t="s">
        <v>1869</v>
      </c>
    </row>
    <row r="478" spans="1:2">
      <c r="A478" s="1389" t="s">
        <v>4386</v>
      </c>
      <c r="B478" s="1390" t="s">
        <v>5607</v>
      </c>
    </row>
    <row r="479" spans="1:2">
      <c r="A479" s="1500" t="s">
        <v>1870</v>
      </c>
      <c r="B479" s="1386" t="s">
        <v>1871</v>
      </c>
    </row>
    <row r="480" spans="1:2">
      <c r="A480" s="1375" t="s">
        <v>1872</v>
      </c>
      <c r="B480" s="1376" t="s">
        <v>1873</v>
      </c>
    </row>
    <row r="481" spans="1:2">
      <c r="A481" s="1375" t="s">
        <v>1874</v>
      </c>
      <c r="B481" s="1376" t="s">
        <v>1875</v>
      </c>
    </row>
    <row r="482" spans="1:2">
      <c r="A482" s="1375" t="s">
        <v>1876</v>
      </c>
      <c r="B482" s="1376" t="s">
        <v>1877</v>
      </c>
    </row>
    <row r="483" spans="1:2">
      <c r="A483" s="1375" t="s">
        <v>1878</v>
      </c>
      <c r="B483" s="1376" t="s">
        <v>1879</v>
      </c>
    </row>
    <row r="484" spans="1:2">
      <c r="A484" s="1523" t="s">
        <v>7322</v>
      </c>
      <c r="B484" s="1529" t="s">
        <v>7323</v>
      </c>
    </row>
    <row r="485" spans="1:2">
      <c r="A485" s="1523" t="s">
        <v>7324</v>
      </c>
      <c r="B485" s="1529" t="s">
        <v>7325</v>
      </c>
    </row>
    <row r="486" spans="1:2">
      <c r="A486" s="1389" t="s">
        <v>1880</v>
      </c>
      <c r="B486" s="1390" t="s">
        <v>1881</v>
      </c>
    </row>
    <row r="487" spans="1:2">
      <c r="A487" s="1396" t="s">
        <v>7526</v>
      </c>
      <c r="B487" s="1386" t="s">
        <v>7527</v>
      </c>
    </row>
    <row r="488" spans="1:2">
      <c r="A488" s="1375" t="s">
        <v>1882</v>
      </c>
      <c r="B488" s="1376" t="s">
        <v>1883</v>
      </c>
    </row>
    <row r="489" spans="1:2">
      <c r="A489" s="1375" t="s">
        <v>1884</v>
      </c>
      <c r="B489" s="1376" t="s">
        <v>1885</v>
      </c>
    </row>
    <row r="490" spans="1:2">
      <c r="A490" s="1474" t="s">
        <v>7229</v>
      </c>
      <c r="B490" s="1530" t="s">
        <v>7230</v>
      </c>
    </row>
    <row r="491" spans="1:2">
      <c r="A491" s="1531" t="s">
        <v>5412</v>
      </c>
      <c r="B491" s="1418" t="s">
        <v>5413</v>
      </c>
    </row>
    <row r="492" spans="1:2">
      <c r="A492" s="1500" t="s">
        <v>1886</v>
      </c>
      <c r="B492" s="1386" t="s">
        <v>1887</v>
      </c>
    </row>
    <row r="493" spans="1:2">
      <c r="A493" s="1375" t="s">
        <v>1888</v>
      </c>
      <c r="B493" s="1376" t="s">
        <v>1889</v>
      </c>
    </row>
    <row r="494" spans="1:2">
      <c r="A494" s="1532" t="s">
        <v>5500</v>
      </c>
      <c r="B494" s="1439" t="s">
        <v>5501</v>
      </c>
    </row>
    <row r="495" spans="1:2">
      <c r="A495" s="1532" t="s">
        <v>5502</v>
      </c>
      <c r="B495" s="1439" t="s">
        <v>5503</v>
      </c>
    </row>
    <row r="496" spans="1:2">
      <c r="A496" s="1375" t="s">
        <v>1890</v>
      </c>
      <c r="B496" s="1376" t="s">
        <v>1891</v>
      </c>
    </row>
    <row r="497" spans="1:2">
      <c r="A497" s="1375" t="s">
        <v>1892</v>
      </c>
      <c r="B497" s="1376" t="s">
        <v>1893</v>
      </c>
    </row>
    <row r="498" spans="1:2">
      <c r="A498" s="1375" t="s">
        <v>1894</v>
      </c>
      <c r="B498" s="1376" t="s">
        <v>1895</v>
      </c>
    </row>
    <row r="499" spans="1:2">
      <c r="A499" s="1375" t="s">
        <v>1896</v>
      </c>
      <c r="B499" s="1376" t="s">
        <v>1897</v>
      </c>
    </row>
    <row r="500" spans="1:2" ht="24">
      <c r="A500" s="1396" t="s">
        <v>7528</v>
      </c>
      <c r="B500" s="1386" t="s">
        <v>7529</v>
      </c>
    </row>
    <row r="501" spans="1:2">
      <c r="A501" s="1375" t="s">
        <v>1898</v>
      </c>
      <c r="B501" s="1376" t="s">
        <v>1899</v>
      </c>
    </row>
    <row r="502" spans="1:2">
      <c r="A502" s="1375" t="s">
        <v>1900</v>
      </c>
      <c r="B502" s="1376" t="s">
        <v>1901</v>
      </c>
    </row>
    <row r="503" spans="1:2">
      <c r="A503" s="1375" t="s">
        <v>1902</v>
      </c>
      <c r="B503" s="1376" t="s">
        <v>1903</v>
      </c>
    </row>
    <row r="504" spans="1:2">
      <c r="A504" s="1413" t="s">
        <v>7326</v>
      </c>
      <c r="B504" s="1392" t="s">
        <v>7327</v>
      </c>
    </row>
    <row r="505" spans="1:2">
      <c r="A505" s="1375" t="s">
        <v>1904</v>
      </c>
      <c r="B505" s="1376" t="s">
        <v>1905</v>
      </c>
    </row>
    <row r="506" spans="1:2">
      <c r="A506" s="1375" t="s">
        <v>2072</v>
      </c>
      <c r="B506" s="1376" t="s">
        <v>2073</v>
      </c>
    </row>
    <row r="507" spans="1:2">
      <c r="A507" s="1452" t="s">
        <v>2074</v>
      </c>
      <c r="B507" s="1376" t="s">
        <v>2075</v>
      </c>
    </row>
    <row r="508" spans="1:2">
      <c r="A508" s="1426" t="s">
        <v>3098</v>
      </c>
      <c r="B508" s="1386" t="s">
        <v>3099</v>
      </c>
    </row>
    <row r="509" spans="1:2">
      <c r="A509" s="1494" t="s">
        <v>5504</v>
      </c>
      <c r="B509" s="1400" t="s">
        <v>5505</v>
      </c>
    </row>
    <row r="510" spans="1:2">
      <c r="A510" s="1494" t="s">
        <v>5506</v>
      </c>
      <c r="B510" s="1400" t="s">
        <v>5507</v>
      </c>
    </row>
    <row r="511" spans="1:2">
      <c r="A511" s="1533" t="s">
        <v>5508</v>
      </c>
      <c r="B511" s="1386" t="s">
        <v>5509</v>
      </c>
    </row>
    <row r="512" spans="1:2">
      <c r="A512" s="1389" t="s">
        <v>5608</v>
      </c>
      <c r="B512" s="1390" t="s">
        <v>5609</v>
      </c>
    </row>
    <row r="513" spans="1:2">
      <c r="A513" s="1389" t="s">
        <v>5610</v>
      </c>
      <c r="B513" s="1390" t="s">
        <v>5611</v>
      </c>
    </row>
    <row r="514" spans="1:2">
      <c r="A514" s="1483" t="s">
        <v>5510</v>
      </c>
      <c r="B514" s="1397" t="s">
        <v>5511</v>
      </c>
    </row>
    <row r="515" spans="1:2" ht="24">
      <c r="A515" s="1483" t="s">
        <v>5512</v>
      </c>
      <c r="B515" s="1397" t="s">
        <v>5513</v>
      </c>
    </row>
    <row r="516" spans="1:2">
      <c r="A516" s="1483" t="s">
        <v>5514</v>
      </c>
      <c r="B516" s="1397" t="s">
        <v>5515</v>
      </c>
    </row>
    <row r="517" spans="1:2">
      <c r="A517" s="1483" t="s">
        <v>5516</v>
      </c>
      <c r="B517" s="1397" t="s">
        <v>5517</v>
      </c>
    </row>
    <row r="518" spans="1:2">
      <c r="A518" s="1391" t="s">
        <v>5518</v>
      </c>
      <c r="B518" s="1411" t="s">
        <v>5519</v>
      </c>
    </row>
    <row r="519" spans="1:2">
      <c r="A519" s="1483" t="s">
        <v>5520</v>
      </c>
      <c r="B519" s="1397" t="s">
        <v>5521</v>
      </c>
    </row>
    <row r="520" spans="1:2">
      <c r="A520" s="1457" t="s">
        <v>5522</v>
      </c>
      <c r="B520" s="1397" t="s">
        <v>5523</v>
      </c>
    </row>
    <row r="521" spans="1:2">
      <c r="A521" s="1391" t="s">
        <v>5602</v>
      </c>
      <c r="B521" s="1411" t="s">
        <v>5603</v>
      </c>
    </row>
    <row r="522" spans="1:2">
      <c r="A522" s="1483" t="s">
        <v>5524</v>
      </c>
      <c r="B522" s="1397" t="s">
        <v>5525</v>
      </c>
    </row>
    <row r="523" spans="1:2">
      <c r="A523" s="1457" t="s">
        <v>5526</v>
      </c>
      <c r="B523" s="1397" t="s">
        <v>5527</v>
      </c>
    </row>
    <row r="524" spans="1:2">
      <c r="A524" s="1483" t="s">
        <v>5528</v>
      </c>
      <c r="B524" s="1397" t="s">
        <v>5529</v>
      </c>
    </row>
    <row r="525" spans="1:2">
      <c r="A525" s="1483" t="s">
        <v>5530</v>
      </c>
      <c r="B525" s="1397" t="s">
        <v>5531</v>
      </c>
    </row>
    <row r="526" spans="1:2">
      <c r="A526" s="1391" t="s">
        <v>5532</v>
      </c>
      <c r="B526" s="1411" t="s">
        <v>5533</v>
      </c>
    </row>
    <row r="527" spans="1:2">
      <c r="A527" s="1455" t="s">
        <v>5534</v>
      </c>
      <c r="B527" s="1454" t="s">
        <v>5535</v>
      </c>
    </row>
    <row r="528" spans="1:2">
      <c r="A528" s="1457" t="s">
        <v>5536</v>
      </c>
      <c r="B528" s="1397" t="s">
        <v>5537</v>
      </c>
    </row>
    <row r="529" spans="1:2">
      <c r="A529" s="1483" t="s">
        <v>5538</v>
      </c>
      <c r="B529" s="1386" t="s">
        <v>5539</v>
      </c>
    </row>
    <row r="530" spans="1:2">
      <c r="A530" s="1532" t="s">
        <v>5540</v>
      </c>
      <c r="B530" s="1439" t="s">
        <v>5541</v>
      </c>
    </row>
    <row r="531" spans="1:2">
      <c r="A531" s="1483" t="s">
        <v>5542</v>
      </c>
      <c r="B531" s="1386" t="s">
        <v>5543</v>
      </c>
    </row>
    <row r="532" spans="1:2">
      <c r="A532" s="1442" t="s">
        <v>7231</v>
      </c>
      <c r="B532" s="1388" t="s">
        <v>7232</v>
      </c>
    </row>
    <row r="533" spans="1:2">
      <c r="A533" s="1532" t="s">
        <v>5544</v>
      </c>
      <c r="B533" s="1439" t="s">
        <v>5545</v>
      </c>
    </row>
    <row r="534" spans="1:2" ht="24">
      <c r="A534" s="1532" t="s">
        <v>5546</v>
      </c>
      <c r="B534" s="1439" t="s">
        <v>5547</v>
      </c>
    </row>
    <row r="535" spans="1:2">
      <c r="A535" s="1532" t="s">
        <v>5548</v>
      </c>
      <c r="B535" s="1439" t="s">
        <v>5549</v>
      </c>
    </row>
    <row r="536" spans="1:2">
      <c r="A536" s="1534" t="s">
        <v>5550</v>
      </c>
      <c r="B536" s="1397" t="s">
        <v>5551</v>
      </c>
    </row>
    <row r="537" spans="1:2">
      <c r="A537" s="1457" t="s">
        <v>5552</v>
      </c>
      <c r="B537" s="1397" t="s">
        <v>5553</v>
      </c>
    </row>
    <row r="538" spans="1:2">
      <c r="A538" s="1457" t="s">
        <v>5554</v>
      </c>
      <c r="B538" s="1397" t="s">
        <v>5555</v>
      </c>
    </row>
    <row r="539" spans="1:2">
      <c r="A539" s="1483" t="s">
        <v>5556</v>
      </c>
      <c r="B539" s="1386" t="s">
        <v>5557</v>
      </c>
    </row>
    <row r="540" spans="1:2">
      <c r="A540" s="1523" t="s">
        <v>7537</v>
      </c>
      <c r="B540" s="1381" t="s">
        <v>7538</v>
      </c>
    </row>
    <row r="541" spans="1:2">
      <c r="A541" s="1420" t="s">
        <v>7233</v>
      </c>
      <c r="B541" s="1526" t="s">
        <v>7234</v>
      </c>
    </row>
    <row r="542" spans="1:2">
      <c r="A542" s="1474" t="s">
        <v>7235</v>
      </c>
      <c r="B542" s="1530" t="s">
        <v>7236</v>
      </c>
    </row>
    <row r="543" spans="1:2">
      <c r="A543" s="1474" t="s">
        <v>7237</v>
      </c>
      <c r="B543" s="1530" t="s">
        <v>7238</v>
      </c>
    </row>
    <row r="544" spans="1:2">
      <c r="A544" s="1391" t="s">
        <v>7329</v>
      </c>
      <c r="B544" s="1392" t="s">
        <v>7330</v>
      </c>
    </row>
    <row r="545" spans="1:2">
      <c r="A545" s="1523" t="s">
        <v>7331</v>
      </c>
      <c r="B545" s="1416" t="s">
        <v>7332</v>
      </c>
    </row>
    <row r="546" spans="1:2">
      <c r="A546" s="1375" t="s">
        <v>1906</v>
      </c>
      <c r="B546" s="1376" t="s">
        <v>1907</v>
      </c>
    </row>
    <row r="547" spans="1:2">
      <c r="A547" s="1375" t="s">
        <v>1908</v>
      </c>
      <c r="B547" s="1376" t="s">
        <v>1909</v>
      </c>
    </row>
    <row r="548" spans="1:2">
      <c r="A548" s="1375" t="s">
        <v>1910</v>
      </c>
      <c r="B548" s="1376" t="s">
        <v>1911</v>
      </c>
    </row>
    <row r="549" spans="1:2">
      <c r="A549" s="1375" t="s">
        <v>1912</v>
      </c>
      <c r="B549" s="1376" t="s">
        <v>1913</v>
      </c>
    </row>
    <row r="550" spans="1:2">
      <c r="A550" s="1375" t="s">
        <v>1914</v>
      </c>
      <c r="B550" s="1376" t="s">
        <v>1915</v>
      </c>
    </row>
    <row r="551" spans="1:2">
      <c r="A551" s="1375" t="s">
        <v>1916</v>
      </c>
      <c r="B551" s="1376" t="s">
        <v>1917</v>
      </c>
    </row>
    <row r="552" spans="1:2">
      <c r="A552" s="1375" t="s">
        <v>1918</v>
      </c>
      <c r="B552" s="1376" t="s">
        <v>1919</v>
      </c>
    </row>
    <row r="553" spans="1:2" ht="24.75">
      <c r="A553" s="1375" t="s">
        <v>1920</v>
      </c>
      <c r="B553" s="1376" t="s">
        <v>1921</v>
      </c>
    </row>
    <row r="554" spans="1:2">
      <c r="A554" s="1375" t="s">
        <v>1922</v>
      </c>
      <c r="B554" s="1376" t="s">
        <v>1923</v>
      </c>
    </row>
    <row r="555" spans="1:2" ht="24">
      <c r="A555" s="1389" t="s">
        <v>1924</v>
      </c>
      <c r="B555" s="1390" t="s">
        <v>1925</v>
      </c>
    </row>
    <row r="556" spans="1:2">
      <c r="A556" s="1375" t="s">
        <v>1926</v>
      </c>
      <c r="B556" s="1376" t="s">
        <v>1927</v>
      </c>
    </row>
    <row r="557" spans="1:2" ht="24.75">
      <c r="A557" s="1535" t="s">
        <v>7333</v>
      </c>
      <c r="B557" s="1381" t="s">
        <v>7334</v>
      </c>
    </row>
    <row r="558" spans="1:2">
      <c r="A558" s="1500" t="s">
        <v>2076</v>
      </c>
      <c r="B558" s="1386" t="s">
        <v>2077</v>
      </c>
    </row>
    <row r="559" spans="1:2">
      <c r="A559" s="1375" t="s">
        <v>1928</v>
      </c>
      <c r="B559" s="1376" t="s">
        <v>1929</v>
      </c>
    </row>
    <row r="560" spans="1:2">
      <c r="A560" s="1375" t="s">
        <v>1930</v>
      </c>
      <c r="B560" s="1376" t="s">
        <v>1931</v>
      </c>
    </row>
    <row r="561" spans="1:2">
      <c r="A561" s="1375" t="s">
        <v>1932</v>
      </c>
      <c r="B561" s="1376" t="s">
        <v>1933</v>
      </c>
    </row>
    <row r="562" spans="1:2">
      <c r="A562" s="1375" t="s">
        <v>1934</v>
      </c>
      <c r="B562" s="1376" t="s">
        <v>1935</v>
      </c>
    </row>
    <row r="563" spans="1:2">
      <c r="A563" s="1385" t="s">
        <v>7335</v>
      </c>
      <c r="B563" s="1386" t="s">
        <v>7336</v>
      </c>
    </row>
    <row r="564" spans="1:2">
      <c r="A564" s="1375" t="s">
        <v>1936</v>
      </c>
      <c r="B564" s="1376" t="s">
        <v>1937</v>
      </c>
    </row>
    <row r="565" spans="1:2">
      <c r="A565" s="1375" t="s">
        <v>1938</v>
      </c>
      <c r="B565" s="1376" t="s">
        <v>1939</v>
      </c>
    </row>
    <row r="566" spans="1:2">
      <c r="A566" s="1375" t="s">
        <v>1940</v>
      </c>
      <c r="B566" s="1376" t="s">
        <v>1941</v>
      </c>
    </row>
    <row r="567" spans="1:2">
      <c r="A567" s="1375" t="s">
        <v>1942</v>
      </c>
      <c r="B567" s="1376" t="s">
        <v>1943</v>
      </c>
    </row>
    <row r="568" spans="1:2">
      <c r="A568" s="1453" t="s">
        <v>1944</v>
      </c>
      <c r="B568" s="1454" t="s">
        <v>1945</v>
      </c>
    </row>
    <row r="569" spans="1:2">
      <c r="A569" s="1375" t="s">
        <v>1946</v>
      </c>
      <c r="B569" s="1376" t="s">
        <v>1947</v>
      </c>
    </row>
    <row r="570" spans="1:2">
      <c r="A570" s="1385" t="s">
        <v>7337</v>
      </c>
      <c r="B570" s="1386" t="s">
        <v>7338</v>
      </c>
    </row>
    <row r="571" spans="1:2">
      <c r="A571" s="1375" t="s">
        <v>1948</v>
      </c>
      <c r="B571" s="1376" t="s">
        <v>1949</v>
      </c>
    </row>
    <row r="572" spans="1:2">
      <c r="A572" s="1382" t="s">
        <v>7339</v>
      </c>
      <c r="B572" s="1383" t="s">
        <v>7340</v>
      </c>
    </row>
    <row r="573" spans="1:2">
      <c r="A573" s="1382" t="s">
        <v>7341</v>
      </c>
      <c r="B573" s="1383" t="s">
        <v>7342</v>
      </c>
    </row>
    <row r="574" spans="1:2">
      <c r="A574" s="1375" t="s">
        <v>1950</v>
      </c>
      <c r="B574" s="1376" t="s">
        <v>1951</v>
      </c>
    </row>
    <row r="575" spans="1:2">
      <c r="A575" s="1375" t="s">
        <v>2143</v>
      </c>
      <c r="B575" s="1376" t="s">
        <v>2144</v>
      </c>
    </row>
    <row r="576" spans="1:2">
      <c r="A576" s="1375" t="s">
        <v>1952</v>
      </c>
      <c r="B576" s="1376" t="s">
        <v>1953</v>
      </c>
    </row>
    <row r="577" spans="1:2">
      <c r="A577" s="1375" t="s">
        <v>1954</v>
      </c>
      <c r="B577" s="1376" t="s">
        <v>1955</v>
      </c>
    </row>
    <row r="578" spans="1:2">
      <c r="A578" s="1375" t="s">
        <v>1956</v>
      </c>
      <c r="B578" s="1376" t="s">
        <v>1957</v>
      </c>
    </row>
    <row r="579" spans="1:2">
      <c r="A579" s="1375" t="s">
        <v>1958</v>
      </c>
      <c r="B579" s="1376" t="s">
        <v>1959</v>
      </c>
    </row>
    <row r="580" spans="1:2">
      <c r="A580" s="1375" t="s">
        <v>1960</v>
      </c>
      <c r="B580" s="1376" t="s">
        <v>1961</v>
      </c>
    </row>
    <row r="581" spans="1:2">
      <c r="A581" s="1536" t="s">
        <v>1962</v>
      </c>
      <c r="B581" s="1454" t="s">
        <v>1963</v>
      </c>
    </row>
    <row r="582" spans="1:2">
      <c r="A582" s="1537" t="s">
        <v>7343</v>
      </c>
      <c r="B582" s="1529" t="s">
        <v>7344</v>
      </c>
    </row>
    <row r="583" spans="1:2">
      <c r="A583" s="1538" t="s">
        <v>7239</v>
      </c>
      <c r="B583" s="1388" t="s">
        <v>7240</v>
      </c>
    </row>
    <row r="584" spans="1:2">
      <c r="A584" s="1539" t="s">
        <v>5142</v>
      </c>
      <c r="B584" s="1451" t="s">
        <v>5143</v>
      </c>
    </row>
    <row r="585" spans="1:2">
      <c r="A585" s="1516" t="s">
        <v>1964</v>
      </c>
      <c r="B585" s="1376" t="s">
        <v>1965</v>
      </c>
    </row>
    <row r="586" spans="1:2">
      <c r="A586" s="1516" t="s">
        <v>1966</v>
      </c>
      <c r="B586" s="1376" t="s">
        <v>1967</v>
      </c>
    </row>
    <row r="587" spans="1:2">
      <c r="A587" s="1375" t="s">
        <v>2089</v>
      </c>
      <c r="B587" s="1376" t="s">
        <v>2090</v>
      </c>
    </row>
    <row r="588" spans="1:2">
      <c r="A588" s="1375" t="s">
        <v>1968</v>
      </c>
      <c r="B588" s="1376" t="s">
        <v>1969</v>
      </c>
    </row>
    <row r="589" spans="1:2">
      <c r="A589" s="1375" t="s">
        <v>1970</v>
      </c>
      <c r="B589" s="1376" t="s">
        <v>1971</v>
      </c>
    </row>
    <row r="590" spans="1:2">
      <c r="A590" s="1375" t="s">
        <v>1972</v>
      </c>
      <c r="B590" s="1376" t="s">
        <v>1973</v>
      </c>
    </row>
    <row r="591" spans="1:2">
      <c r="A591" s="1500" t="s">
        <v>1974</v>
      </c>
      <c r="B591" s="1386" t="s">
        <v>1975</v>
      </c>
    </row>
    <row r="592" spans="1:2">
      <c r="A592" s="1375" t="s">
        <v>1976</v>
      </c>
      <c r="B592" s="1376" t="s">
        <v>1977</v>
      </c>
    </row>
    <row r="593" spans="1:2">
      <c r="A593" s="1508" t="s">
        <v>1978</v>
      </c>
      <c r="B593" s="1509" t="s">
        <v>1979</v>
      </c>
    </row>
    <row r="594" spans="1:2">
      <c r="A594" s="1453" t="s">
        <v>4957</v>
      </c>
      <c r="B594" s="1381" t="s">
        <v>4958</v>
      </c>
    </row>
    <row r="595" spans="1:2">
      <c r="A595" s="1375" t="s">
        <v>1980</v>
      </c>
      <c r="B595" s="1376" t="s">
        <v>1981</v>
      </c>
    </row>
    <row r="596" spans="1:2">
      <c r="A596" s="1453" t="s">
        <v>4388</v>
      </c>
      <c r="B596" s="1381" t="s">
        <v>4389</v>
      </c>
    </row>
    <row r="597" spans="1:2">
      <c r="A597" s="1453" t="s">
        <v>4390</v>
      </c>
      <c r="B597" s="1454" t="s">
        <v>4391</v>
      </c>
    </row>
    <row r="598" spans="1:2">
      <c r="A598" s="1453" t="s">
        <v>4392</v>
      </c>
      <c r="B598" s="1454" t="s">
        <v>4393</v>
      </c>
    </row>
    <row r="599" spans="1:2">
      <c r="A599" s="1453" t="s">
        <v>4394</v>
      </c>
      <c r="B599" s="1454" t="s">
        <v>4395</v>
      </c>
    </row>
    <row r="600" spans="1:2">
      <c r="A600" s="1453" t="s">
        <v>4396</v>
      </c>
      <c r="B600" s="1454" t="s">
        <v>4397</v>
      </c>
    </row>
    <row r="601" spans="1:2">
      <c r="A601" s="1453" t="s">
        <v>4398</v>
      </c>
      <c r="B601" s="1381" t="s">
        <v>4399</v>
      </c>
    </row>
    <row r="602" spans="1:2">
      <c r="A602" s="1453" t="s">
        <v>4400</v>
      </c>
      <c r="B602" s="1454" t="s">
        <v>4401</v>
      </c>
    </row>
    <row r="603" spans="1:2">
      <c r="A603" s="1484" t="s">
        <v>4959</v>
      </c>
      <c r="B603" s="1381" t="s">
        <v>4960</v>
      </c>
    </row>
    <row r="604" spans="1:2">
      <c r="A604" s="1484" t="s">
        <v>4961</v>
      </c>
      <c r="B604" s="1398" t="s">
        <v>4962</v>
      </c>
    </row>
    <row r="605" spans="1:2">
      <c r="A605" s="1453" t="s">
        <v>4402</v>
      </c>
      <c r="B605" s="1381" t="s">
        <v>4403</v>
      </c>
    </row>
    <row r="606" spans="1:2">
      <c r="A606" s="1453" t="s">
        <v>4404</v>
      </c>
      <c r="B606" s="1381" t="s">
        <v>4405</v>
      </c>
    </row>
    <row r="607" spans="1:2">
      <c r="A607" s="1500" t="s">
        <v>4406</v>
      </c>
      <c r="B607" s="1381" t="s">
        <v>4407</v>
      </c>
    </row>
    <row r="608" spans="1:2">
      <c r="A608" s="1502" t="s">
        <v>4408</v>
      </c>
      <c r="B608" s="1398" t="s">
        <v>4409</v>
      </c>
    </row>
    <row r="609" spans="1:2">
      <c r="A609" s="1500" t="s">
        <v>4410</v>
      </c>
      <c r="B609" s="1381" t="s">
        <v>4411</v>
      </c>
    </row>
    <row r="610" spans="1:2">
      <c r="A610" s="1500" t="s">
        <v>4412</v>
      </c>
      <c r="B610" s="1386" t="s">
        <v>4413</v>
      </c>
    </row>
    <row r="611" spans="1:2">
      <c r="A611" s="1500" t="s">
        <v>4414</v>
      </c>
      <c r="B611" s="1386" t="s">
        <v>4415</v>
      </c>
    </row>
    <row r="612" spans="1:2">
      <c r="A612" s="1500" t="s">
        <v>4416</v>
      </c>
      <c r="B612" s="1381" t="s">
        <v>4417</v>
      </c>
    </row>
    <row r="613" spans="1:2">
      <c r="A613" s="1521" t="s">
        <v>4418</v>
      </c>
      <c r="B613" s="1454" t="s">
        <v>4419</v>
      </c>
    </row>
    <row r="614" spans="1:2">
      <c r="A614" s="1540" t="s">
        <v>4963</v>
      </c>
      <c r="B614" s="1419" t="s">
        <v>4964</v>
      </c>
    </row>
    <row r="615" spans="1:2">
      <c r="A615" s="1541" t="s">
        <v>4965</v>
      </c>
      <c r="B615" s="1497" t="s">
        <v>4966</v>
      </c>
    </row>
    <row r="616" spans="1:2">
      <c r="A616" s="1457" t="s">
        <v>5558</v>
      </c>
      <c r="B616" s="1383" t="s">
        <v>5559</v>
      </c>
    </row>
    <row r="617" spans="1:2">
      <c r="A617" s="1375" t="s">
        <v>2091</v>
      </c>
      <c r="B617" s="1376" t="s">
        <v>2092</v>
      </c>
    </row>
    <row r="618" spans="1:2">
      <c r="A618" s="1474" t="s">
        <v>1982</v>
      </c>
      <c r="B618" s="1419" t="s">
        <v>1983</v>
      </c>
    </row>
    <row r="619" spans="1:2">
      <c r="A619" s="1463" t="s">
        <v>1984</v>
      </c>
      <c r="B619" s="1491" t="s">
        <v>1985</v>
      </c>
    </row>
    <row r="620" spans="1:2">
      <c r="A620" s="1382" t="s">
        <v>2093</v>
      </c>
      <c r="B620" s="1383" t="s">
        <v>2094</v>
      </c>
    </row>
    <row r="621" spans="1:2">
      <c r="A621" s="1510" t="s">
        <v>2669</v>
      </c>
      <c r="B621" s="1439" t="s">
        <v>2670</v>
      </c>
    </row>
    <row r="622" spans="1:2">
      <c r="A622" s="1399" t="s">
        <v>2671</v>
      </c>
      <c r="B622" s="1400" t="s">
        <v>2672</v>
      </c>
    </row>
    <row r="623" spans="1:2">
      <c r="A623" s="1510" t="s">
        <v>2673</v>
      </c>
      <c r="B623" s="1439" t="s">
        <v>2674</v>
      </c>
    </row>
    <row r="624" spans="1:2">
      <c r="A624" s="1399" t="s">
        <v>2675</v>
      </c>
      <c r="B624" s="1400" t="s">
        <v>2676</v>
      </c>
    </row>
    <row r="625" spans="1:2">
      <c r="A625" s="1510" t="s">
        <v>3997</v>
      </c>
      <c r="B625" s="1439" t="s">
        <v>3998</v>
      </c>
    </row>
    <row r="626" spans="1:2">
      <c r="A626" s="1389" t="s">
        <v>3043</v>
      </c>
      <c r="B626" s="1390" t="s">
        <v>3044</v>
      </c>
    </row>
    <row r="627" spans="1:2">
      <c r="A627" s="1510" t="s">
        <v>2099</v>
      </c>
      <c r="B627" s="1439" t="s">
        <v>2100</v>
      </c>
    </row>
    <row r="628" spans="1:2">
      <c r="A628" s="1510" t="s">
        <v>2677</v>
      </c>
      <c r="B628" s="1439" t="s">
        <v>2678</v>
      </c>
    </row>
    <row r="629" spans="1:2">
      <c r="A629" s="1542" t="s">
        <v>3045</v>
      </c>
      <c r="B629" s="1509" t="s">
        <v>3046</v>
      </c>
    </row>
    <row r="630" spans="1:2">
      <c r="A630" s="1543" t="s">
        <v>2101</v>
      </c>
      <c r="B630" s="1439" t="s">
        <v>2102</v>
      </c>
    </row>
    <row r="631" spans="1:2">
      <c r="A631" s="1542" t="s">
        <v>3779</v>
      </c>
      <c r="B631" s="1509" t="s">
        <v>3780</v>
      </c>
    </row>
    <row r="632" spans="1:2">
      <c r="A632" s="1544" t="s">
        <v>3999</v>
      </c>
      <c r="B632" s="1487" t="s">
        <v>4000</v>
      </c>
    </row>
    <row r="633" spans="1:2">
      <c r="A633" s="1544" t="s">
        <v>4001</v>
      </c>
      <c r="B633" s="1487" t="s">
        <v>4002</v>
      </c>
    </row>
    <row r="634" spans="1:2">
      <c r="A634" s="1544" t="s">
        <v>4003</v>
      </c>
      <c r="B634" s="1487" t="s">
        <v>4004</v>
      </c>
    </row>
    <row r="635" spans="1:2">
      <c r="A635" s="1375" t="s">
        <v>1986</v>
      </c>
      <c r="B635" s="1376" t="s">
        <v>1987</v>
      </c>
    </row>
    <row r="636" spans="1:2">
      <c r="A636" s="1391" t="s">
        <v>2679</v>
      </c>
      <c r="B636" s="1411" t="s">
        <v>2680</v>
      </c>
    </row>
    <row r="637" spans="1:2">
      <c r="A637" s="1399" t="s">
        <v>2681</v>
      </c>
      <c r="B637" s="1381" t="s">
        <v>2682</v>
      </c>
    </row>
    <row r="638" spans="1:2">
      <c r="A638" s="1389" t="s">
        <v>2683</v>
      </c>
      <c r="B638" s="1390" t="s">
        <v>2684</v>
      </c>
    </row>
    <row r="639" spans="1:2">
      <c r="A639" s="1389" t="s">
        <v>2685</v>
      </c>
      <c r="B639" s="1390" t="s">
        <v>2686</v>
      </c>
    </row>
    <row r="640" spans="1:2">
      <c r="A640" s="1375" t="s">
        <v>1988</v>
      </c>
      <c r="B640" s="1376" t="s">
        <v>1989</v>
      </c>
    </row>
    <row r="641" spans="1:2">
      <c r="A641" s="1413" t="s">
        <v>7346</v>
      </c>
      <c r="B641" s="1392" t="s">
        <v>7347</v>
      </c>
    </row>
    <row r="642" spans="1:2">
      <c r="A642" s="1510" t="s">
        <v>3198</v>
      </c>
      <c r="B642" s="1439" t="s">
        <v>3199</v>
      </c>
    </row>
    <row r="643" spans="1:2">
      <c r="A643" s="1510" t="s">
        <v>2250</v>
      </c>
      <c r="B643" s="1439" t="s">
        <v>2251</v>
      </c>
    </row>
    <row r="644" spans="1:2">
      <c r="A644" s="1545" t="s">
        <v>2246</v>
      </c>
      <c r="B644" s="1546" t="s">
        <v>7241</v>
      </c>
    </row>
    <row r="645" spans="1:2">
      <c r="A645" s="1547" t="s">
        <v>2248</v>
      </c>
      <c r="B645" s="1548" t="s">
        <v>2249</v>
      </c>
    </row>
    <row r="646" spans="1:2">
      <c r="A646" s="1389" t="s">
        <v>4293</v>
      </c>
      <c r="B646" s="1390" t="s">
        <v>4294</v>
      </c>
    </row>
    <row r="647" spans="1:2">
      <c r="A647" s="1375" t="s">
        <v>1990</v>
      </c>
      <c r="B647" s="1376" t="s">
        <v>1991</v>
      </c>
    </row>
    <row r="648" spans="1:2">
      <c r="A648" s="1375" t="s">
        <v>1992</v>
      </c>
      <c r="B648" s="1376" t="s">
        <v>1993</v>
      </c>
    </row>
    <row r="649" spans="1:2">
      <c r="A649" s="1375" t="s">
        <v>1994</v>
      </c>
      <c r="B649" s="1376" t="s">
        <v>1995</v>
      </c>
    </row>
    <row r="650" spans="1:2">
      <c r="A650" s="1375" t="s">
        <v>1996</v>
      </c>
      <c r="B650" s="1376" t="s">
        <v>1997</v>
      </c>
    </row>
    <row r="651" spans="1:2">
      <c r="A651" s="1523" t="s">
        <v>7348</v>
      </c>
      <c r="B651" s="1416" t="s">
        <v>7349</v>
      </c>
    </row>
    <row r="652" spans="1:2">
      <c r="A652" s="1385" t="s">
        <v>7350</v>
      </c>
      <c r="B652" s="1386" t="s">
        <v>7351</v>
      </c>
    </row>
    <row r="653" spans="1:2">
      <c r="A653" s="1375" t="s">
        <v>1998</v>
      </c>
      <c r="B653" s="1376" t="s">
        <v>1999</v>
      </c>
    </row>
    <row r="654" spans="1:2">
      <c r="A654" s="1375" t="s">
        <v>2000</v>
      </c>
      <c r="B654" s="1376" t="s">
        <v>2001</v>
      </c>
    </row>
    <row r="655" spans="1:2">
      <c r="A655" s="1375" t="s">
        <v>2002</v>
      </c>
      <c r="B655" s="1376" t="s">
        <v>2003</v>
      </c>
    </row>
    <row r="656" spans="1:2">
      <c r="A656" s="1375" t="s">
        <v>2225</v>
      </c>
      <c r="B656" s="1376" t="s">
        <v>2226</v>
      </c>
    </row>
    <row r="657" spans="1:2">
      <c r="A657" s="1375" t="s">
        <v>2004</v>
      </c>
      <c r="B657" s="1376" t="s">
        <v>2005</v>
      </c>
    </row>
    <row r="658" spans="1:2">
      <c r="A658" s="1375" t="s">
        <v>2006</v>
      </c>
      <c r="B658" s="1376" t="s">
        <v>2007</v>
      </c>
    </row>
    <row r="659" spans="1:2">
      <c r="A659" s="1375" t="s">
        <v>2008</v>
      </c>
      <c r="B659" s="1376" t="s">
        <v>2009</v>
      </c>
    </row>
    <row r="660" spans="1:2">
      <c r="A660" s="1375" t="s">
        <v>2010</v>
      </c>
      <c r="B660" s="1376" t="s">
        <v>2011</v>
      </c>
    </row>
    <row r="661" spans="1:2">
      <c r="A661" s="1375" t="s">
        <v>2012</v>
      </c>
      <c r="B661" s="1376" t="s">
        <v>2013</v>
      </c>
    </row>
    <row r="662" spans="1:2">
      <c r="A662" s="1523" t="s">
        <v>7352</v>
      </c>
      <c r="B662" s="1381" t="s">
        <v>7353</v>
      </c>
    </row>
    <row r="663" spans="1:2">
      <c r="A663" s="1375" t="s">
        <v>2014</v>
      </c>
      <c r="B663" s="1376" t="s">
        <v>2015</v>
      </c>
    </row>
    <row r="664" spans="1:2">
      <c r="A664" s="1375" t="s">
        <v>2016</v>
      </c>
      <c r="B664" s="1376" t="s">
        <v>2017</v>
      </c>
    </row>
    <row r="665" spans="1:2">
      <c r="A665" s="1375" t="s">
        <v>2018</v>
      </c>
      <c r="B665" s="1376" t="s">
        <v>2019</v>
      </c>
    </row>
    <row r="666" spans="1:2">
      <c r="A666" s="1523" t="s">
        <v>7354</v>
      </c>
      <c r="B666" s="1529" t="s">
        <v>7355</v>
      </c>
    </row>
    <row r="667" spans="1:2">
      <c r="A667" s="1375" t="s">
        <v>2145</v>
      </c>
      <c r="B667" s="1376" t="s">
        <v>2146</v>
      </c>
    </row>
    <row r="668" spans="1:2">
      <c r="A668" s="1483" t="s">
        <v>2147</v>
      </c>
      <c r="B668" s="1386" t="s">
        <v>5560</v>
      </c>
    </row>
    <row r="669" spans="1:2">
      <c r="A669" s="1455" t="s">
        <v>5561</v>
      </c>
      <c r="B669" s="1400" t="s">
        <v>5562</v>
      </c>
    </row>
    <row r="670" spans="1:2">
      <c r="A670" s="1455" t="s">
        <v>2260</v>
      </c>
      <c r="B670" s="1400" t="s">
        <v>5563</v>
      </c>
    </row>
    <row r="671" spans="1:2" ht="24">
      <c r="A671" s="1389" t="s">
        <v>5612</v>
      </c>
      <c r="B671" s="1390" t="s">
        <v>5613</v>
      </c>
    </row>
    <row r="672" spans="1:2">
      <c r="A672" s="1455" t="s">
        <v>5564</v>
      </c>
      <c r="B672" s="1400" t="s">
        <v>5565</v>
      </c>
    </row>
    <row r="673" spans="1:2">
      <c r="A673" s="1455" t="s">
        <v>2256</v>
      </c>
      <c r="B673" s="1402" t="s">
        <v>5566</v>
      </c>
    </row>
    <row r="674" spans="1:2">
      <c r="A674" s="1476" t="s">
        <v>5567</v>
      </c>
      <c r="B674" s="1438" t="s">
        <v>5568</v>
      </c>
    </row>
    <row r="675" spans="1:2" ht="24">
      <c r="A675" s="1389" t="s">
        <v>5614</v>
      </c>
      <c r="B675" s="1390" t="s">
        <v>5615</v>
      </c>
    </row>
    <row r="676" spans="1:2">
      <c r="A676" s="1455" t="s">
        <v>2258</v>
      </c>
      <c r="B676" s="1400" t="s">
        <v>5569</v>
      </c>
    </row>
    <row r="677" spans="1:2">
      <c r="A677" s="1389" t="s">
        <v>5595</v>
      </c>
      <c r="B677" s="1390" t="s">
        <v>5596</v>
      </c>
    </row>
    <row r="678" spans="1:2">
      <c r="A678" s="1532" t="s">
        <v>5570</v>
      </c>
      <c r="B678" s="1439" t="s">
        <v>5571</v>
      </c>
    </row>
    <row r="679" spans="1:2">
      <c r="A679" s="1413" t="s">
        <v>7356</v>
      </c>
      <c r="B679" s="1392" t="s">
        <v>7357</v>
      </c>
    </row>
    <row r="680" spans="1:2">
      <c r="A680" s="1375" t="s">
        <v>2020</v>
      </c>
      <c r="B680" s="1376" t="s">
        <v>2021</v>
      </c>
    </row>
    <row r="681" spans="1:2">
      <c r="A681" s="1391" t="s">
        <v>7358</v>
      </c>
      <c r="B681" s="1392" t="s">
        <v>7359</v>
      </c>
    </row>
    <row r="682" spans="1:2">
      <c r="A682" s="1375" t="s">
        <v>2022</v>
      </c>
      <c r="B682" s="1376" t="s">
        <v>2023</v>
      </c>
    </row>
    <row r="683" spans="1:2">
      <c r="A683" s="1500" t="s">
        <v>3100</v>
      </c>
      <c r="B683" s="1386" t="s">
        <v>3101</v>
      </c>
    </row>
    <row r="684" spans="1:2">
      <c r="A684" s="1379" t="s">
        <v>7360</v>
      </c>
      <c r="B684" s="1438" t="s">
        <v>7361</v>
      </c>
    </row>
    <row r="685" spans="1:2">
      <c r="A685" s="1375" t="s">
        <v>2149</v>
      </c>
      <c r="B685" s="1376" t="s">
        <v>2150</v>
      </c>
    </row>
    <row r="686" spans="1:2">
      <c r="A686" s="1412" t="s">
        <v>7540</v>
      </c>
      <c r="B686" s="1439" t="s">
        <v>7541</v>
      </c>
    </row>
    <row r="687" spans="1:2">
      <c r="A687" s="1375" t="s">
        <v>2024</v>
      </c>
      <c r="B687" s="1376" t="s">
        <v>2025</v>
      </c>
    </row>
    <row r="688" spans="1:2">
      <c r="A688" s="1375" t="s">
        <v>2084</v>
      </c>
      <c r="B688" s="1376" t="s">
        <v>12045</v>
      </c>
    </row>
    <row r="689" spans="1:2">
      <c r="A689" s="1375" t="s">
        <v>2078</v>
      </c>
      <c r="B689" s="1376" t="s">
        <v>2079</v>
      </c>
    </row>
    <row r="690" spans="1:2">
      <c r="A690" s="1375" t="s">
        <v>2026</v>
      </c>
      <c r="B690" s="1376" t="s">
        <v>2027</v>
      </c>
    </row>
    <row r="691" spans="1:2">
      <c r="A691" s="1455" t="s">
        <v>2151</v>
      </c>
      <c r="B691" s="1400" t="s">
        <v>2152</v>
      </c>
    </row>
    <row r="692" spans="1:2">
      <c r="A692" s="1483" t="s">
        <v>5572</v>
      </c>
      <c r="B692" s="1397" t="s">
        <v>5573</v>
      </c>
    </row>
    <row r="693" spans="1:2">
      <c r="A693" s="1375" t="s">
        <v>2095</v>
      </c>
      <c r="B693" s="1376" t="s">
        <v>2096</v>
      </c>
    </row>
    <row r="694" spans="1:2" ht="24.75">
      <c r="A694" s="1375" t="s">
        <v>2028</v>
      </c>
      <c r="B694" s="1376" t="s">
        <v>2029</v>
      </c>
    </row>
    <row r="695" spans="1:2" ht="24.75">
      <c r="A695" s="1375" t="s">
        <v>2030</v>
      </c>
      <c r="B695" s="1376" t="s">
        <v>2031</v>
      </c>
    </row>
    <row r="696" spans="1:2">
      <c r="A696" s="1503" t="s">
        <v>4420</v>
      </c>
      <c r="B696" s="1381" t="s">
        <v>4421</v>
      </c>
    </row>
    <row r="697" spans="1:2">
      <c r="A697" s="1375" t="s">
        <v>2032</v>
      </c>
      <c r="B697" s="1376" t="s">
        <v>2033</v>
      </c>
    </row>
    <row r="698" spans="1:2">
      <c r="A698" s="1375" t="s">
        <v>2153</v>
      </c>
      <c r="B698" s="1376" t="s">
        <v>2154</v>
      </c>
    </row>
    <row r="699" spans="1:2">
      <c r="A699" s="1455" t="s">
        <v>2155</v>
      </c>
      <c r="B699" s="1400" t="s">
        <v>2156</v>
      </c>
    </row>
    <row r="700" spans="1:2">
      <c r="A700" s="1375" t="s">
        <v>2080</v>
      </c>
      <c r="B700" s="1376" t="s">
        <v>2081</v>
      </c>
    </row>
    <row r="701" spans="1:2">
      <c r="A701" s="1375" t="s">
        <v>2034</v>
      </c>
      <c r="B701" s="1376" t="s">
        <v>2035</v>
      </c>
    </row>
    <row r="702" spans="1:2">
      <c r="A702" s="1523" t="s">
        <v>7542</v>
      </c>
      <c r="B702" s="1416" t="s">
        <v>7543</v>
      </c>
    </row>
    <row r="703" spans="1:2">
      <c r="A703" s="1409" t="s">
        <v>5734</v>
      </c>
      <c r="B703" s="1419" t="s">
        <v>5735</v>
      </c>
    </row>
    <row r="704" spans="1:2">
      <c r="A704" s="1399" t="s">
        <v>5321</v>
      </c>
      <c r="B704" s="1439" t="s">
        <v>5322</v>
      </c>
    </row>
    <row r="705" spans="1:2">
      <c r="A705" s="1399" t="s">
        <v>5144</v>
      </c>
      <c r="B705" s="1439" t="s">
        <v>5145</v>
      </c>
    </row>
    <row r="706" spans="1:2">
      <c r="A706" s="1412" t="s">
        <v>5334</v>
      </c>
      <c r="B706" s="1439" t="s">
        <v>5335</v>
      </c>
    </row>
    <row r="707" spans="1:2">
      <c r="A707" s="1399" t="s">
        <v>5146</v>
      </c>
      <c r="B707" s="1439" t="s">
        <v>5147</v>
      </c>
    </row>
    <row r="708" spans="1:2">
      <c r="A708" s="1399" t="s">
        <v>5148</v>
      </c>
      <c r="B708" s="1439" t="s">
        <v>5149</v>
      </c>
    </row>
    <row r="709" spans="1:2">
      <c r="A709" s="1395" t="s">
        <v>5150</v>
      </c>
      <c r="B709" s="1549" t="s">
        <v>5151</v>
      </c>
    </row>
    <row r="710" spans="1:2">
      <c r="A710" s="1395" t="s">
        <v>5152</v>
      </c>
      <c r="B710" s="1549" t="s">
        <v>5153</v>
      </c>
    </row>
    <row r="711" spans="1:2">
      <c r="A711" s="1399" t="s">
        <v>5154</v>
      </c>
      <c r="B711" s="1550" t="s">
        <v>5155</v>
      </c>
    </row>
    <row r="712" spans="1:2">
      <c r="A712" s="1395" t="s">
        <v>5156</v>
      </c>
      <c r="B712" s="1549" t="s">
        <v>5157</v>
      </c>
    </row>
    <row r="713" spans="1:2">
      <c r="A713" s="1385" t="s">
        <v>5336</v>
      </c>
      <c r="B713" s="1386" t="s">
        <v>5337</v>
      </c>
    </row>
    <row r="714" spans="1:2">
      <c r="A714" s="1399" t="s">
        <v>5158</v>
      </c>
      <c r="B714" s="1439" t="s">
        <v>5159</v>
      </c>
    </row>
    <row r="715" spans="1:2">
      <c r="A715" s="1399" t="s">
        <v>4938</v>
      </c>
      <c r="B715" s="1439" t="s">
        <v>4939</v>
      </c>
    </row>
    <row r="716" spans="1:2">
      <c r="A716" s="1395" t="s">
        <v>5160</v>
      </c>
      <c r="B716" s="1386" t="s">
        <v>5161</v>
      </c>
    </row>
    <row r="717" spans="1:2">
      <c r="A717" s="1535" t="s">
        <v>7362</v>
      </c>
      <c r="B717" s="1416" t="s">
        <v>7363</v>
      </c>
    </row>
    <row r="718" spans="1:2">
      <c r="A718" s="1399" t="s">
        <v>5162</v>
      </c>
      <c r="B718" s="1439" t="s">
        <v>5163</v>
      </c>
    </row>
    <row r="719" spans="1:2">
      <c r="A719" s="1471" t="s">
        <v>7364</v>
      </c>
      <c r="B719" s="1551" t="s">
        <v>7365</v>
      </c>
    </row>
    <row r="720" spans="1:2">
      <c r="A720" s="1385" t="s">
        <v>5164</v>
      </c>
      <c r="B720" s="1386" t="s">
        <v>5165</v>
      </c>
    </row>
    <row r="721" spans="1:2">
      <c r="A721" s="1399" t="s">
        <v>5166</v>
      </c>
      <c r="B721" s="1439" t="s">
        <v>5167</v>
      </c>
    </row>
    <row r="722" spans="1:2" ht="24">
      <c r="A722" s="1385" t="s">
        <v>5338</v>
      </c>
      <c r="B722" s="1386" t="s">
        <v>5339</v>
      </c>
    </row>
    <row r="723" spans="1:2">
      <c r="A723" s="1492" t="s">
        <v>5340</v>
      </c>
      <c r="B723" s="1451" t="s">
        <v>5341</v>
      </c>
    </row>
    <row r="724" spans="1:2" ht="24">
      <c r="A724" s="1399" t="s">
        <v>5168</v>
      </c>
      <c r="B724" s="1439" t="s">
        <v>5169</v>
      </c>
    </row>
    <row r="725" spans="1:2" ht="24">
      <c r="A725" s="1385" t="s">
        <v>5170</v>
      </c>
      <c r="B725" s="1386" t="s">
        <v>5171</v>
      </c>
    </row>
    <row r="726" spans="1:2" ht="24">
      <c r="A726" s="1385" t="s">
        <v>5172</v>
      </c>
      <c r="B726" s="1386" t="s">
        <v>5173</v>
      </c>
    </row>
    <row r="727" spans="1:2" ht="24">
      <c r="A727" s="1382" t="s">
        <v>5174</v>
      </c>
      <c r="B727" s="1383" t="s">
        <v>5175</v>
      </c>
    </row>
    <row r="728" spans="1:2" ht="24">
      <c r="A728" s="1523" t="s">
        <v>7366</v>
      </c>
      <c r="B728" s="1416" t="s">
        <v>7367</v>
      </c>
    </row>
    <row r="729" spans="1:2">
      <c r="A729" s="1399" t="s">
        <v>5176</v>
      </c>
      <c r="B729" s="1439" t="s">
        <v>5177</v>
      </c>
    </row>
    <row r="730" spans="1:2">
      <c r="A730" s="1443" t="s">
        <v>5178</v>
      </c>
      <c r="B730" s="1444" t="s">
        <v>5179</v>
      </c>
    </row>
    <row r="731" spans="1:2">
      <c r="A731" s="1523" t="s">
        <v>7368</v>
      </c>
      <c r="B731" s="1416" t="s">
        <v>7369</v>
      </c>
    </row>
    <row r="732" spans="1:2">
      <c r="A732" s="1385" t="s">
        <v>5180</v>
      </c>
      <c r="B732" s="1386" t="s">
        <v>5181</v>
      </c>
    </row>
    <row r="733" spans="1:2">
      <c r="A733" s="1395" t="s">
        <v>5342</v>
      </c>
      <c r="B733" s="1386" t="s">
        <v>5343</v>
      </c>
    </row>
    <row r="734" spans="1:2">
      <c r="A734" s="1405" t="s">
        <v>5182</v>
      </c>
      <c r="B734" s="1419" t="s">
        <v>5183</v>
      </c>
    </row>
    <row r="735" spans="1:2">
      <c r="A735" s="1488" t="s">
        <v>5317</v>
      </c>
      <c r="B735" s="1489" t="s">
        <v>5318</v>
      </c>
    </row>
    <row r="736" spans="1:2">
      <c r="A736" s="1443" t="s">
        <v>5184</v>
      </c>
      <c r="B736" s="1444" t="s">
        <v>5185</v>
      </c>
    </row>
    <row r="737" spans="1:2">
      <c r="A737" s="1399" t="s">
        <v>5186</v>
      </c>
      <c r="B737" s="1439" t="s">
        <v>5187</v>
      </c>
    </row>
    <row r="738" spans="1:2">
      <c r="A738" s="1395" t="s">
        <v>5188</v>
      </c>
      <c r="B738" s="1549" t="s">
        <v>5189</v>
      </c>
    </row>
    <row r="739" spans="1:2">
      <c r="A739" s="1385" t="s">
        <v>5190</v>
      </c>
      <c r="B739" s="1386" t="s">
        <v>5191</v>
      </c>
    </row>
    <row r="740" spans="1:2">
      <c r="A740" s="1385" t="s">
        <v>5192</v>
      </c>
      <c r="B740" s="1386" t="s">
        <v>5193</v>
      </c>
    </row>
    <row r="741" spans="1:2">
      <c r="A741" s="1399" t="s">
        <v>5194</v>
      </c>
      <c r="B741" s="1439" t="s">
        <v>5195</v>
      </c>
    </row>
    <row r="742" spans="1:2">
      <c r="A742" s="1399" t="s">
        <v>5196</v>
      </c>
      <c r="B742" s="1439" t="s">
        <v>5197</v>
      </c>
    </row>
    <row r="743" spans="1:2" ht="24">
      <c r="A743" s="1399" t="s">
        <v>5198</v>
      </c>
      <c r="B743" s="1439" t="s">
        <v>5199</v>
      </c>
    </row>
    <row r="744" spans="1:2" ht="24">
      <c r="A744" s="1405" t="s">
        <v>5200</v>
      </c>
      <c r="B744" s="1419" t="s">
        <v>5201</v>
      </c>
    </row>
    <row r="745" spans="1:2">
      <c r="A745" s="1399" t="s">
        <v>5202</v>
      </c>
      <c r="B745" s="1439" t="s">
        <v>5203</v>
      </c>
    </row>
    <row r="746" spans="1:2">
      <c r="A746" s="1385" t="s">
        <v>5344</v>
      </c>
      <c r="B746" s="1386" t="s">
        <v>5345</v>
      </c>
    </row>
    <row r="747" spans="1:2" ht="24">
      <c r="A747" s="1385" t="s">
        <v>7370</v>
      </c>
      <c r="B747" s="1386" t="s">
        <v>7371</v>
      </c>
    </row>
    <row r="748" spans="1:2" ht="24">
      <c r="A748" s="1523" t="s">
        <v>7372</v>
      </c>
      <c r="B748" s="1416" t="s">
        <v>7373</v>
      </c>
    </row>
    <row r="749" spans="1:2">
      <c r="A749" s="1399" t="s">
        <v>5204</v>
      </c>
      <c r="B749" s="1439" t="s">
        <v>5205</v>
      </c>
    </row>
    <row r="750" spans="1:2" ht="24">
      <c r="A750" s="1399" t="s">
        <v>5206</v>
      </c>
      <c r="B750" s="1439" t="s">
        <v>5207</v>
      </c>
    </row>
    <row r="751" spans="1:2" ht="24">
      <c r="A751" s="1395" t="s">
        <v>5208</v>
      </c>
      <c r="B751" s="1549" t="s">
        <v>5209</v>
      </c>
    </row>
    <row r="752" spans="1:2" ht="24">
      <c r="A752" s="1395" t="s">
        <v>5210</v>
      </c>
      <c r="B752" s="1549" t="s">
        <v>5211</v>
      </c>
    </row>
    <row r="753" spans="1:2">
      <c r="A753" s="1385" t="s">
        <v>5346</v>
      </c>
      <c r="B753" s="1386" t="s">
        <v>5347</v>
      </c>
    </row>
    <row r="754" spans="1:2">
      <c r="A754" s="1399" t="s">
        <v>5212</v>
      </c>
      <c r="B754" s="1439" t="s">
        <v>5213</v>
      </c>
    </row>
    <row r="755" spans="1:2">
      <c r="A755" s="1524" t="s">
        <v>7374</v>
      </c>
      <c r="B755" s="1519" t="s">
        <v>7375</v>
      </c>
    </row>
    <row r="756" spans="1:2">
      <c r="A756" s="1523" t="s">
        <v>7376</v>
      </c>
      <c r="B756" s="1416" t="s">
        <v>7377</v>
      </c>
    </row>
    <row r="757" spans="1:2">
      <c r="A757" s="1399" t="s">
        <v>5214</v>
      </c>
      <c r="B757" s="1439" t="s">
        <v>5215</v>
      </c>
    </row>
    <row r="758" spans="1:2">
      <c r="A758" s="1443" t="s">
        <v>5216</v>
      </c>
      <c r="B758" s="1444" t="s">
        <v>5217</v>
      </c>
    </row>
    <row r="759" spans="1:2">
      <c r="A759" s="1395" t="s">
        <v>5218</v>
      </c>
      <c r="B759" s="1386" t="s">
        <v>5219</v>
      </c>
    </row>
    <row r="760" spans="1:2">
      <c r="A760" s="1399" t="s">
        <v>5220</v>
      </c>
      <c r="B760" s="1550" t="s">
        <v>5221</v>
      </c>
    </row>
    <row r="761" spans="1:2">
      <c r="A761" s="1395" t="s">
        <v>5222</v>
      </c>
      <c r="B761" s="1549" t="s">
        <v>5223</v>
      </c>
    </row>
    <row r="762" spans="1:2">
      <c r="A762" s="1399" t="s">
        <v>5224</v>
      </c>
      <c r="B762" s="1439" t="s">
        <v>5225</v>
      </c>
    </row>
    <row r="763" spans="1:2">
      <c r="A763" s="1443" t="s">
        <v>5226</v>
      </c>
      <c r="B763" s="1444" t="s">
        <v>5227</v>
      </c>
    </row>
    <row r="764" spans="1:2">
      <c r="A764" s="1399" t="s">
        <v>5228</v>
      </c>
      <c r="B764" s="1439" t="s">
        <v>5229</v>
      </c>
    </row>
    <row r="765" spans="1:2">
      <c r="A765" s="1385" t="s">
        <v>5348</v>
      </c>
      <c r="B765" s="1386" t="s">
        <v>5349</v>
      </c>
    </row>
    <row r="766" spans="1:2" ht="24">
      <c r="A766" s="1399" t="s">
        <v>5230</v>
      </c>
      <c r="B766" s="1439" t="s">
        <v>5231</v>
      </c>
    </row>
    <row r="767" spans="1:2">
      <c r="A767" s="1471" t="s">
        <v>5232</v>
      </c>
      <c r="B767" s="1472" t="s">
        <v>5233</v>
      </c>
    </row>
    <row r="768" spans="1:2">
      <c r="A768" s="1395" t="s">
        <v>5234</v>
      </c>
      <c r="B768" s="1552" t="s">
        <v>5235</v>
      </c>
    </row>
    <row r="769" spans="1:2">
      <c r="A769" s="1395" t="s">
        <v>5236</v>
      </c>
      <c r="B769" s="1549" t="s">
        <v>5237</v>
      </c>
    </row>
    <row r="770" spans="1:2">
      <c r="A770" s="1395" t="s">
        <v>5238</v>
      </c>
      <c r="B770" s="1553" t="s">
        <v>5239</v>
      </c>
    </row>
    <row r="771" spans="1:2">
      <c r="A771" s="1395" t="s">
        <v>5350</v>
      </c>
      <c r="B771" s="1386" t="s">
        <v>5351</v>
      </c>
    </row>
    <row r="772" spans="1:2">
      <c r="A772" s="1399" t="s">
        <v>5240</v>
      </c>
      <c r="B772" s="1439" t="s">
        <v>5241</v>
      </c>
    </row>
    <row r="773" spans="1:2">
      <c r="A773" s="1395" t="s">
        <v>5352</v>
      </c>
      <c r="B773" s="1386" t="s">
        <v>5353</v>
      </c>
    </row>
    <row r="774" spans="1:2">
      <c r="A774" s="1395" t="s">
        <v>5354</v>
      </c>
      <c r="B774" s="1386" t="s">
        <v>5355</v>
      </c>
    </row>
    <row r="775" spans="1:2">
      <c r="A775" s="1412" t="s">
        <v>5356</v>
      </c>
      <c r="B775" s="1439" t="s">
        <v>5357</v>
      </c>
    </row>
    <row r="776" spans="1:2">
      <c r="A776" s="1399" t="s">
        <v>5242</v>
      </c>
      <c r="B776" s="1439" t="s">
        <v>5243</v>
      </c>
    </row>
    <row r="777" spans="1:2">
      <c r="A777" s="1399" t="s">
        <v>5244</v>
      </c>
      <c r="B777" s="1439" t="s">
        <v>5245</v>
      </c>
    </row>
    <row r="778" spans="1:2">
      <c r="A778" s="1399" t="s">
        <v>5246</v>
      </c>
      <c r="B778" s="1439" t="s">
        <v>5247</v>
      </c>
    </row>
    <row r="779" spans="1:2">
      <c r="A779" s="1443" t="s">
        <v>5248</v>
      </c>
      <c r="B779" s="1444" t="s">
        <v>5249</v>
      </c>
    </row>
    <row r="780" spans="1:2">
      <c r="A780" s="1399" t="s">
        <v>5250</v>
      </c>
      <c r="B780" s="1439" t="s">
        <v>5251</v>
      </c>
    </row>
    <row r="781" spans="1:2">
      <c r="A781" s="1500" t="s">
        <v>4967</v>
      </c>
      <c r="B781" s="1386" t="s">
        <v>4968</v>
      </c>
    </row>
    <row r="782" spans="1:2">
      <c r="A782" s="1500" t="s">
        <v>4969</v>
      </c>
      <c r="B782" s="1386" t="s">
        <v>4970</v>
      </c>
    </row>
    <row r="783" spans="1:2">
      <c r="A783" s="1382" t="s">
        <v>4005</v>
      </c>
      <c r="B783" s="1383" t="s">
        <v>4006</v>
      </c>
    </row>
    <row r="784" spans="1:2">
      <c r="A784" s="1399" t="s">
        <v>5252</v>
      </c>
      <c r="B784" s="1439" t="s">
        <v>5253</v>
      </c>
    </row>
    <row r="785" spans="1:2">
      <c r="A785" s="1379" t="s">
        <v>7378</v>
      </c>
      <c r="B785" s="1438" t="s">
        <v>7379</v>
      </c>
    </row>
    <row r="786" spans="1:2">
      <c r="A786" s="1535" t="s">
        <v>7380</v>
      </c>
      <c r="B786" s="1493" t="s">
        <v>7381</v>
      </c>
    </row>
    <row r="787" spans="1:2">
      <c r="A787" s="1535" t="s">
        <v>7382</v>
      </c>
      <c r="B787" s="1493" t="s">
        <v>7383</v>
      </c>
    </row>
    <row r="788" spans="1:2">
      <c r="A788" s="1523" t="s">
        <v>7384</v>
      </c>
      <c r="B788" s="1416" t="s">
        <v>7385</v>
      </c>
    </row>
    <row r="789" spans="1:2">
      <c r="A789" s="1379" t="s">
        <v>7386</v>
      </c>
      <c r="B789" s="1438" t="s">
        <v>7387</v>
      </c>
    </row>
    <row r="790" spans="1:2">
      <c r="A790" s="1379" t="s">
        <v>7388</v>
      </c>
      <c r="B790" s="1438" t="s">
        <v>7389</v>
      </c>
    </row>
    <row r="791" spans="1:2">
      <c r="A791" s="1382" t="s">
        <v>5254</v>
      </c>
      <c r="B791" s="1383" t="s">
        <v>5255</v>
      </c>
    </row>
    <row r="792" spans="1:2">
      <c r="A792" s="1524" t="s">
        <v>7390</v>
      </c>
      <c r="B792" s="1381" t="s">
        <v>7391</v>
      </c>
    </row>
    <row r="793" spans="1:2">
      <c r="A793" s="1523" t="s">
        <v>7392</v>
      </c>
      <c r="B793" s="1416" t="s">
        <v>7393</v>
      </c>
    </row>
    <row r="794" spans="1:2">
      <c r="A794" s="1382" t="s">
        <v>4007</v>
      </c>
      <c r="B794" s="1383" t="s">
        <v>4008</v>
      </c>
    </row>
    <row r="795" spans="1:2">
      <c r="A795" s="1379" t="s">
        <v>7394</v>
      </c>
      <c r="B795" s="1438" t="s">
        <v>7395</v>
      </c>
    </row>
    <row r="796" spans="1:2">
      <c r="A796" s="1379" t="s">
        <v>7396</v>
      </c>
      <c r="B796" s="1438" t="s">
        <v>7397</v>
      </c>
    </row>
    <row r="797" spans="1:2">
      <c r="A797" s="1389" t="s">
        <v>3499</v>
      </c>
      <c r="B797" s="1390" t="s">
        <v>3500</v>
      </c>
    </row>
    <row r="798" spans="1:2">
      <c r="A798" s="1379" t="s">
        <v>7398</v>
      </c>
      <c r="B798" s="1438" t="s">
        <v>7399</v>
      </c>
    </row>
    <row r="799" spans="1:2">
      <c r="A799" s="1469" t="s">
        <v>5256</v>
      </c>
      <c r="B799" s="1439" t="s">
        <v>5257</v>
      </c>
    </row>
    <row r="800" spans="1:2">
      <c r="A800" s="1535" t="s">
        <v>7400</v>
      </c>
      <c r="B800" s="1493" t="s">
        <v>7401</v>
      </c>
    </row>
    <row r="801" spans="1:2">
      <c r="A801" s="1399" t="s">
        <v>5258</v>
      </c>
      <c r="B801" s="1428" t="s">
        <v>5259</v>
      </c>
    </row>
    <row r="802" spans="1:2">
      <c r="A802" s="1500" t="s">
        <v>4422</v>
      </c>
      <c r="B802" s="1386" t="s">
        <v>4423</v>
      </c>
    </row>
    <row r="803" spans="1:2">
      <c r="A803" s="1443" t="s">
        <v>4424</v>
      </c>
      <c r="B803" s="1444" t="s">
        <v>4425</v>
      </c>
    </row>
    <row r="804" spans="1:2">
      <c r="A804" s="1500" t="s">
        <v>4426</v>
      </c>
      <c r="B804" s="1386" t="s">
        <v>4427</v>
      </c>
    </row>
    <row r="805" spans="1:2">
      <c r="A805" s="1430" t="s">
        <v>5260</v>
      </c>
      <c r="B805" s="1428" t="s">
        <v>5261</v>
      </c>
    </row>
    <row r="806" spans="1:2">
      <c r="A806" s="1437" t="s">
        <v>7242</v>
      </c>
      <c r="B806" s="1438" t="s">
        <v>7243</v>
      </c>
    </row>
    <row r="807" spans="1:2" ht="24">
      <c r="A807" s="1469" t="s">
        <v>5262</v>
      </c>
      <c r="B807" s="1439" t="s">
        <v>5263</v>
      </c>
    </row>
    <row r="808" spans="1:2" ht="24">
      <c r="A808" s="1399" t="s">
        <v>5264</v>
      </c>
      <c r="B808" s="1439" t="s">
        <v>5265</v>
      </c>
    </row>
    <row r="809" spans="1:2">
      <c r="A809" s="1389" t="s">
        <v>2983</v>
      </c>
      <c r="B809" s="1390" t="s">
        <v>2984</v>
      </c>
    </row>
    <row r="810" spans="1:2">
      <c r="A810" s="1385" t="s">
        <v>2687</v>
      </c>
      <c r="B810" s="1386" t="s">
        <v>2688</v>
      </c>
    </row>
    <row r="811" spans="1:2">
      <c r="A811" s="1389" t="s">
        <v>2985</v>
      </c>
      <c r="B811" s="1390" t="s">
        <v>2986</v>
      </c>
    </row>
    <row r="812" spans="1:2">
      <c r="A812" s="1385" t="s">
        <v>2987</v>
      </c>
      <c r="B812" s="1386" t="s">
        <v>2988</v>
      </c>
    </row>
    <row r="813" spans="1:2">
      <c r="A813" s="1405" t="s">
        <v>5266</v>
      </c>
      <c r="B813" s="1410" t="s">
        <v>5267</v>
      </c>
    </row>
    <row r="814" spans="1:2">
      <c r="A814" s="1535" t="s">
        <v>7402</v>
      </c>
      <c r="B814" s="1493" t="s">
        <v>7403</v>
      </c>
    </row>
    <row r="815" spans="1:2">
      <c r="A815" s="1443" t="s">
        <v>5268</v>
      </c>
      <c r="B815" s="1444" t="s">
        <v>5269</v>
      </c>
    </row>
    <row r="816" spans="1:2">
      <c r="A816" s="1379" t="s">
        <v>7544</v>
      </c>
      <c r="B816" s="1438" t="s">
        <v>7545</v>
      </c>
    </row>
    <row r="817" spans="1:2">
      <c r="A817" s="1391" t="s">
        <v>2689</v>
      </c>
      <c r="B817" s="1411" t="s">
        <v>2690</v>
      </c>
    </row>
    <row r="818" spans="1:2">
      <c r="A818" s="1399" t="s">
        <v>5270</v>
      </c>
      <c r="B818" s="1439" t="s">
        <v>5271</v>
      </c>
    </row>
    <row r="819" spans="1:2">
      <c r="A819" s="1399" t="s">
        <v>5272</v>
      </c>
      <c r="B819" s="1439" t="s">
        <v>5273</v>
      </c>
    </row>
    <row r="820" spans="1:2">
      <c r="A820" s="1385" t="s">
        <v>5358</v>
      </c>
      <c r="B820" s="1386" t="s">
        <v>5359</v>
      </c>
    </row>
    <row r="821" spans="1:2">
      <c r="A821" s="1412" t="s">
        <v>5360</v>
      </c>
      <c r="B821" s="1439" t="s">
        <v>5361</v>
      </c>
    </row>
    <row r="822" spans="1:2" ht="24">
      <c r="A822" s="1488" t="s">
        <v>5319</v>
      </c>
      <c r="B822" s="1489" t="s">
        <v>5320</v>
      </c>
    </row>
    <row r="823" spans="1:2" ht="24">
      <c r="A823" s="1523" t="s">
        <v>7404</v>
      </c>
      <c r="B823" s="1416" t="s">
        <v>7405</v>
      </c>
    </row>
    <row r="824" spans="1:2">
      <c r="A824" s="1508" t="s">
        <v>5274</v>
      </c>
      <c r="B824" s="1509" t="s">
        <v>5275</v>
      </c>
    </row>
    <row r="825" spans="1:2">
      <c r="A825" s="1395" t="s">
        <v>5276</v>
      </c>
      <c r="B825" s="1553" t="s">
        <v>5277</v>
      </c>
    </row>
    <row r="826" spans="1:2" ht="24">
      <c r="A826" s="1385" t="s">
        <v>5362</v>
      </c>
      <c r="B826" s="1386" t="s">
        <v>5363</v>
      </c>
    </row>
    <row r="827" spans="1:2">
      <c r="A827" s="1469" t="s">
        <v>5278</v>
      </c>
      <c r="B827" s="1439" t="s">
        <v>5279</v>
      </c>
    </row>
    <row r="828" spans="1:2">
      <c r="A828" s="1385" t="s">
        <v>5280</v>
      </c>
      <c r="B828" s="1386" t="s">
        <v>5281</v>
      </c>
    </row>
    <row r="829" spans="1:2">
      <c r="A829" s="1396" t="s">
        <v>3102</v>
      </c>
      <c r="B829" s="1386" t="s">
        <v>3103</v>
      </c>
    </row>
    <row r="830" spans="1:2">
      <c r="A830" s="1399" t="s">
        <v>5282</v>
      </c>
      <c r="B830" s="1439" t="s">
        <v>5283</v>
      </c>
    </row>
    <row r="831" spans="1:2">
      <c r="A831" s="1399" t="s">
        <v>5284</v>
      </c>
      <c r="B831" s="1439" t="s">
        <v>5285</v>
      </c>
    </row>
    <row r="832" spans="1:2">
      <c r="A832" s="1471" t="s">
        <v>5286</v>
      </c>
      <c r="B832" s="1472" t="s">
        <v>5287</v>
      </c>
    </row>
    <row r="833" spans="1:2">
      <c r="A833" s="1554" t="s">
        <v>5288</v>
      </c>
      <c r="B833" s="1438" t="s">
        <v>5289</v>
      </c>
    </row>
    <row r="834" spans="1:2">
      <c r="A834" s="1391" t="s">
        <v>2327</v>
      </c>
      <c r="B834" s="1411" t="s">
        <v>2328</v>
      </c>
    </row>
    <row r="835" spans="1:2">
      <c r="A835" s="1385" t="s">
        <v>5290</v>
      </c>
      <c r="B835" s="1386" t="s">
        <v>5291</v>
      </c>
    </row>
    <row r="836" spans="1:2">
      <c r="A836" s="1488" t="s">
        <v>2605</v>
      </c>
      <c r="B836" s="1489" t="s">
        <v>2606</v>
      </c>
    </row>
    <row r="837" spans="1:2">
      <c r="A837" s="1389" t="s">
        <v>2329</v>
      </c>
      <c r="B837" s="1390" t="s">
        <v>2330</v>
      </c>
    </row>
    <row r="838" spans="1:2">
      <c r="A838" s="1443" t="s">
        <v>5292</v>
      </c>
      <c r="B838" s="1444" t="s">
        <v>5293</v>
      </c>
    </row>
    <row r="839" spans="1:2">
      <c r="A839" s="1379" t="s">
        <v>7406</v>
      </c>
      <c r="B839" s="1438" t="s">
        <v>7407</v>
      </c>
    </row>
    <row r="840" spans="1:2">
      <c r="A840" s="1399" t="s">
        <v>5294</v>
      </c>
      <c r="B840" s="1439" t="s">
        <v>5295</v>
      </c>
    </row>
    <row r="841" spans="1:2" ht="24">
      <c r="A841" s="1395" t="s">
        <v>5296</v>
      </c>
      <c r="B841" s="1549" t="s">
        <v>5297</v>
      </c>
    </row>
    <row r="842" spans="1:2">
      <c r="A842" s="1554" t="s">
        <v>5298</v>
      </c>
      <c r="B842" s="1438" t="s">
        <v>5299</v>
      </c>
    </row>
    <row r="843" spans="1:2">
      <c r="A843" s="1554" t="s">
        <v>5300</v>
      </c>
      <c r="B843" s="1438" t="s">
        <v>5301</v>
      </c>
    </row>
    <row r="844" spans="1:2">
      <c r="A844" s="1385" t="s">
        <v>5302</v>
      </c>
      <c r="B844" s="1386" t="s">
        <v>5303</v>
      </c>
    </row>
    <row r="845" spans="1:2">
      <c r="A845" s="1385" t="s">
        <v>5304</v>
      </c>
      <c r="B845" s="1386" t="s">
        <v>5305</v>
      </c>
    </row>
    <row r="846" spans="1:2">
      <c r="A846" s="1442" t="s">
        <v>7244</v>
      </c>
      <c r="B846" s="1388" t="s">
        <v>7245</v>
      </c>
    </row>
    <row r="847" spans="1:2">
      <c r="A847" s="1385" t="s">
        <v>2331</v>
      </c>
      <c r="B847" s="1386" t="s">
        <v>2332</v>
      </c>
    </row>
    <row r="848" spans="1:2">
      <c r="A848" s="1500" t="s">
        <v>4428</v>
      </c>
      <c r="B848" s="1386" t="s">
        <v>4429</v>
      </c>
    </row>
    <row r="849" spans="1:2">
      <c r="A849" s="1385" t="s">
        <v>4971</v>
      </c>
      <c r="B849" s="1386" t="s">
        <v>4972</v>
      </c>
    </row>
    <row r="850" spans="1:2">
      <c r="A850" s="1523" t="s">
        <v>7546</v>
      </c>
      <c r="B850" s="1529" t="s">
        <v>7547</v>
      </c>
    </row>
    <row r="851" spans="1:2">
      <c r="A851" s="1382" t="s">
        <v>5306</v>
      </c>
      <c r="B851" s="1383" t="s">
        <v>5307</v>
      </c>
    </row>
    <row r="852" spans="1:2">
      <c r="A852" s="1488" t="s">
        <v>7246</v>
      </c>
      <c r="B852" s="1489" t="s">
        <v>7247</v>
      </c>
    </row>
    <row r="853" spans="1:2">
      <c r="A853" s="1488" t="s">
        <v>7248</v>
      </c>
      <c r="B853" s="1489" t="s">
        <v>7249</v>
      </c>
    </row>
    <row r="854" spans="1:2" ht="24.75">
      <c r="A854" s="1405" t="s">
        <v>3214</v>
      </c>
      <c r="B854" s="1451" t="s">
        <v>3215</v>
      </c>
    </row>
    <row r="855" spans="1:2">
      <c r="A855" s="1500" t="s">
        <v>4973</v>
      </c>
      <c r="B855" s="1386" t="s">
        <v>4974</v>
      </c>
    </row>
    <row r="856" spans="1:2">
      <c r="A856" s="1555" t="s">
        <v>6754</v>
      </c>
      <c r="B856" s="1487" t="s">
        <v>6755</v>
      </c>
    </row>
    <row r="857" spans="1:2">
      <c r="A857" s="1555" t="s">
        <v>6756</v>
      </c>
      <c r="B857" s="1487" t="s">
        <v>6757</v>
      </c>
    </row>
    <row r="858" spans="1:2">
      <c r="A858" s="1399" t="s">
        <v>6559</v>
      </c>
      <c r="B858" s="1421" t="s">
        <v>6560</v>
      </c>
    </row>
    <row r="859" spans="1:2">
      <c r="A859" s="1436" t="s">
        <v>6561</v>
      </c>
      <c r="B859" s="1428" t="s">
        <v>6562</v>
      </c>
    </row>
    <row r="860" spans="1:2">
      <c r="A860" s="1436" t="s">
        <v>6758</v>
      </c>
      <c r="B860" s="1416" t="s">
        <v>6759</v>
      </c>
    </row>
    <row r="861" spans="1:2">
      <c r="A861" s="1436" t="s">
        <v>6563</v>
      </c>
      <c r="B861" s="1428" t="s">
        <v>6564</v>
      </c>
    </row>
    <row r="862" spans="1:2">
      <c r="A862" s="1556" t="s">
        <v>6760</v>
      </c>
      <c r="B862" s="1487" t="s">
        <v>6761</v>
      </c>
    </row>
    <row r="863" spans="1:2">
      <c r="A863" s="1527" t="s">
        <v>4430</v>
      </c>
      <c r="B863" s="1454" t="s">
        <v>4431</v>
      </c>
    </row>
    <row r="864" spans="1:2">
      <c r="A864" s="1557" t="s">
        <v>4975</v>
      </c>
      <c r="B864" s="1454" t="s">
        <v>4976</v>
      </c>
    </row>
    <row r="865" spans="1:2">
      <c r="A865" s="1399" t="s">
        <v>6762</v>
      </c>
      <c r="B865" s="1428" t="s">
        <v>6763</v>
      </c>
    </row>
    <row r="866" spans="1:2">
      <c r="A866" s="1399" t="s">
        <v>6764</v>
      </c>
      <c r="B866" s="1428" t="s">
        <v>6765</v>
      </c>
    </row>
    <row r="867" spans="1:2">
      <c r="A867" s="1405" t="s">
        <v>6565</v>
      </c>
      <c r="B867" s="1428" t="s">
        <v>6566</v>
      </c>
    </row>
    <row r="868" spans="1:2">
      <c r="A868" s="1399" t="s">
        <v>6567</v>
      </c>
      <c r="B868" s="1428" t="s">
        <v>6568</v>
      </c>
    </row>
    <row r="869" spans="1:2">
      <c r="A869" s="1405" t="s">
        <v>6569</v>
      </c>
      <c r="B869" s="1428" t="s">
        <v>6570</v>
      </c>
    </row>
    <row r="870" spans="1:2">
      <c r="A870" s="1399" t="s">
        <v>6571</v>
      </c>
      <c r="B870" s="1428" t="s">
        <v>6572</v>
      </c>
    </row>
    <row r="871" spans="1:2">
      <c r="A871" s="1463" t="s">
        <v>4432</v>
      </c>
      <c r="B871" s="1454" t="s">
        <v>4433</v>
      </c>
    </row>
    <row r="872" spans="1:2">
      <c r="A872" s="1465" t="s">
        <v>6573</v>
      </c>
      <c r="B872" s="1466" t="s">
        <v>6574</v>
      </c>
    </row>
    <row r="873" spans="1:2">
      <c r="A873" s="1399" t="s">
        <v>6766</v>
      </c>
      <c r="B873" s="1428" t="s">
        <v>6767</v>
      </c>
    </row>
    <row r="874" spans="1:2">
      <c r="A874" s="1389" t="s">
        <v>4940</v>
      </c>
      <c r="B874" s="1390" t="s">
        <v>4941</v>
      </c>
    </row>
    <row r="875" spans="1:2">
      <c r="A875" s="1399" t="s">
        <v>6575</v>
      </c>
      <c r="B875" s="1421" t="s">
        <v>6576</v>
      </c>
    </row>
    <row r="876" spans="1:2">
      <c r="A876" s="1399" t="s">
        <v>6577</v>
      </c>
      <c r="B876" s="1421" t="s">
        <v>6578</v>
      </c>
    </row>
    <row r="877" spans="1:2">
      <c r="A877" s="1399" t="s">
        <v>6579</v>
      </c>
      <c r="B877" s="1428" t="s">
        <v>6580</v>
      </c>
    </row>
    <row r="878" spans="1:2">
      <c r="A878" s="1385" t="s">
        <v>6581</v>
      </c>
      <c r="B878" s="1386" t="s">
        <v>6582</v>
      </c>
    </row>
    <row r="879" spans="1:2">
      <c r="A879" s="1399" t="s">
        <v>6583</v>
      </c>
      <c r="B879" s="1421" t="s">
        <v>6584</v>
      </c>
    </row>
    <row r="880" spans="1:2">
      <c r="A880" s="1503" t="s">
        <v>4434</v>
      </c>
      <c r="B880" s="1381" t="s">
        <v>4435</v>
      </c>
    </row>
    <row r="881" spans="1:2">
      <c r="A881" s="1500" t="s">
        <v>4977</v>
      </c>
      <c r="B881" s="1386" t="s">
        <v>4978</v>
      </c>
    </row>
    <row r="882" spans="1:2">
      <c r="A882" s="1500" t="s">
        <v>4436</v>
      </c>
      <c r="B882" s="1386" t="s">
        <v>4437</v>
      </c>
    </row>
    <row r="883" spans="1:2">
      <c r="A883" s="1453" t="s">
        <v>4438</v>
      </c>
      <c r="B883" s="1454" t="s">
        <v>4439</v>
      </c>
    </row>
    <row r="884" spans="1:2">
      <c r="A884" s="1502" t="s">
        <v>4440</v>
      </c>
      <c r="B884" s="1381" t="s">
        <v>4441</v>
      </c>
    </row>
    <row r="885" spans="1:2">
      <c r="A885" s="1399" t="s">
        <v>6768</v>
      </c>
      <c r="B885" s="1428" t="s">
        <v>6769</v>
      </c>
    </row>
    <row r="886" spans="1:2">
      <c r="A886" s="1399" t="s">
        <v>2252</v>
      </c>
      <c r="B886" s="1428" t="s">
        <v>6770</v>
      </c>
    </row>
    <row r="887" spans="1:2">
      <c r="A887" s="1399" t="s">
        <v>6771</v>
      </c>
      <c r="B887" s="1428" t="s">
        <v>6772</v>
      </c>
    </row>
    <row r="888" spans="1:2">
      <c r="A888" s="1399" t="s">
        <v>6773</v>
      </c>
      <c r="B888" s="1428" t="s">
        <v>6774</v>
      </c>
    </row>
    <row r="889" spans="1:2">
      <c r="A889" s="1399" t="s">
        <v>6585</v>
      </c>
      <c r="B889" s="1428" t="s">
        <v>6586</v>
      </c>
    </row>
    <row r="890" spans="1:2">
      <c r="A890" s="1399" t="s">
        <v>6587</v>
      </c>
      <c r="B890" s="1428" t="s">
        <v>6588</v>
      </c>
    </row>
    <row r="891" spans="1:2">
      <c r="A891" s="1391" t="s">
        <v>2254</v>
      </c>
      <c r="B891" s="1411" t="s">
        <v>6589</v>
      </c>
    </row>
    <row r="892" spans="1:2">
      <c r="A892" s="1399" t="s">
        <v>6775</v>
      </c>
      <c r="B892" s="1428" t="s">
        <v>6776</v>
      </c>
    </row>
    <row r="893" spans="1:2">
      <c r="A893" s="1399" t="s">
        <v>6777</v>
      </c>
      <c r="B893" s="1428" t="s">
        <v>6778</v>
      </c>
    </row>
    <row r="894" spans="1:2">
      <c r="A894" s="1500" t="s">
        <v>4979</v>
      </c>
      <c r="B894" s="1386" t="s">
        <v>4980</v>
      </c>
    </row>
    <row r="895" spans="1:2">
      <c r="A895" s="1399" t="s">
        <v>6590</v>
      </c>
      <c r="B895" s="1421" t="s">
        <v>6591</v>
      </c>
    </row>
    <row r="896" spans="1:2">
      <c r="A896" s="1412" t="s">
        <v>6592</v>
      </c>
      <c r="B896" s="1388" t="s">
        <v>6593</v>
      </c>
    </row>
    <row r="897" spans="1:2">
      <c r="A897" s="1399" t="s">
        <v>6594</v>
      </c>
      <c r="B897" s="1428" t="s">
        <v>6595</v>
      </c>
    </row>
    <row r="898" spans="1:2">
      <c r="A898" s="1412" t="s">
        <v>6596</v>
      </c>
      <c r="B898" s="1388" t="s">
        <v>6597</v>
      </c>
    </row>
    <row r="899" spans="1:2">
      <c r="A899" s="1399" t="s">
        <v>6598</v>
      </c>
      <c r="B899" s="1428" t="s">
        <v>6599</v>
      </c>
    </row>
    <row r="900" spans="1:2">
      <c r="A900" s="1399" t="s">
        <v>6600</v>
      </c>
      <c r="B900" s="1428" t="s">
        <v>6601</v>
      </c>
    </row>
    <row r="901" spans="1:2">
      <c r="A901" s="1469" t="s">
        <v>6602</v>
      </c>
      <c r="B901" s="1470" t="s">
        <v>6603</v>
      </c>
    </row>
    <row r="902" spans="1:2">
      <c r="A902" s="1500" t="s">
        <v>4442</v>
      </c>
      <c r="B902" s="1386" t="s">
        <v>4443</v>
      </c>
    </row>
    <row r="903" spans="1:2">
      <c r="A903" s="1399" t="s">
        <v>6604</v>
      </c>
      <c r="B903" s="1428" t="s">
        <v>6605</v>
      </c>
    </row>
    <row r="904" spans="1:2">
      <c r="A904" s="1399" t="s">
        <v>6606</v>
      </c>
      <c r="B904" s="1428" t="s">
        <v>6607</v>
      </c>
    </row>
    <row r="905" spans="1:2">
      <c r="A905" s="1484" t="s">
        <v>4981</v>
      </c>
      <c r="B905" s="1398" t="s">
        <v>4982</v>
      </c>
    </row>
    <row r="906" spans="1:2">
      <c r="A906" s="1399" t="s">
        <v>6608</v>
      </c>
      <c r="B906" s="1428" t="s">
        <v>6609</v>
      </c>
    </row>
    <row r="907" spans="1:2">
      <c r="A907" s="1399" t="s">
        <v>6610</v>
      </c>
      <c r="B907" s="1428" t="s">
        <v>6611</v>
      </c>
    </row>
    <row r="908" spans="1:2">
      <c r="A908" s="1385" t="s">
        <v>6779</v>
      </c>
      <c r="B908" s="1386" t="s">
        <v>6780</v>
      </c>
    </row>
    <row r="909" spans="1:2">
      <c r="A909" s="1399" t="s">
        <v>6612</v>
      </c>
      <c r="B909" s="1428" t="s">
        <v>6613</v>
      </c>
    </row>
    <row r="910" spans="1:2">
      <c r="A910" s="1399" t="s">
        <v>6614</v>
      </c>
      <c r="B910" s="1428" t="s">
        <v>6615</v>
      </c>
    </row>
    <row r="911" spans="1:2">
      <c r="A911" s="1399" t="s">
        <v>6616</v>
      </c>
      <c r="B911" s="1428" t="s">
        <v>6617</v>
      </c>
    </row>
    <row r="912" spans="1:2">
      <c r="A912" s="1405" t="s">
        <v>6618</v>
      </c>
      <c r="B912" s="1428" t="s">
        <v>6619</v>
      </c>
    </row>
    <row r="913" spans="1:2">
      <c r="A913" s="1399" t="s">
        <v>6781</v>
      </c>
      <c r="B913" s="1428" t="s">
        <v>6782</v>
      </c>
    </row>
    <row r="914" spans="1:2">
      <c r="A914" s="1399" t="s">
        <v>6620</v>
      </c>
      <c r="B914" s="1428" t="s">
        <v>6621</v>
      </c>
    </row>
    <row r="915" spans="1:2">
      <c r="A915" s="1399" t="s">
        <v>6783</v>
      </c>
      <c r="B915" s="1428" t="s">
        <v>6784</v>
      </c>
    </row>
    <row r="916" spans="1:2">
      <c r="A916" s="1399" t="s">
        <v>6785</v>
      </c>
      <c r="B916" s="1428" t="s">
        <v>6786</v>
      </c>
    </row>
    <row r="917" spans="1:2">
      <c r="A917" s="1399" t="s">
        <v>6787</v>
      </c>
      <c r="B917" s="1416" t="s">
        <v>6788</v>
      </c>
    </row>
    <row r="918" spans="1:2">
      <c r="A918" s="1385" t="s">
        <v>6710</v>
      </c>
      <c r="B918" s="1386" t="s">
        <v>6711</v>
      </c>
    </row>
    <row r="919" spans="1:2">
      <c r="A919" s="1399" t="s">
        <v>6789</v>
      </c>
      <c r="B919" s="1421" t="s">
        <v>6790</v>
      </c>
    </row>
    <row r="920" spans="1:2">
      <c r="A920" s="1399" t="s">
        <v>6622</v>
      </c>
      <c r="B920" s="1421" t="s">
        <v>6623</v>
      </c>
    </row>
    <row r="921" spans="1:2">
      <c r="A921" s="1399" t="s">
        <v>6624</v>
      </c>
      <c r="B921" s="1421" t="s">
        <v>6625</v>
      </c>
    </row>
    <row r="922" spans="1:2">
      <c r="A922" s="1399" t="s">
        <v>6626</v>
      </c>
      <c r="B922" s="1428" t="s">
        <v>6627</v>
      </c>
    </row>
    <row r="923" spans="1:2">
      <c r="A923" s="1508" t="s">
        <v>4358</v>
      </c>
      <c r="B923" s="1509" t="s">
        <v>4359</v>
      </c>
    </row>
    <row r="924" spans="1:2">
      <c r="A924" s="1453" t="s">
        <v>2036</v>
      </c>
      <c r="B924" s="1454" t="s">
        <v>2037</v>
      </c>
    </row>
    <row r="925" spans="1:2">
      <c r="A925" s="1399" t="s">
        <v>6628</v>
      </c>
      <c r="B925" s="1428" t="s">
        <v>6629</v>
      </c>
    </row>
    <row r="926" spans="1:2">
      <c r="A926" s="1405" t="s">
        <v>6630</v>
      </c>
      <c r="B926" s="1421" t="s">
        <v>6631</v>
      </c>
    </row>
    <row r="927" spans="1:2">
      <c r="A927" s="1399" t="s">
        <v>6632</v>
      </c>
      <c r="B927" s="1428" t="s">
        <v>6633</v>
      </c>
    </row>
    <row r="928" spans="1:2">
      <c r="A928" s="1399" t="s">
        <v>6634</v>
      </c>
      <c r="B928" s="1428" t="s">
        <v>6635</v>
      </c>
    </row>
    <row r="929" spans="1:2">
      <c r="A929" s="1471" t="s">
        <v>6791</v>
      </c>
      <c r="B929" s="1421" t="s">
        <v>6792</v>
      </c>
    </row>
    <row r="930" spans="1:2">
      <c r="A930" s="1399" t="s">
        <v>6636</v>
      </c>
      <c r="B930" s="1428" t="s">
        <v>6637</v>
      </c>
    </row>
    <row r="931" spans="1:2">
      <c r="A931" s="1385" t="s">
        <v>6793</v>
      </c>
      <c r="B931" s="1386" t="s">
        <v>6794</v>
      </c>
    </row>
    <row r="932" spans="1:2">
      <c r="A932" s="1469" t="s">
        <v>6795</v>
      </c>
      <c r="B932" s="1421" t="s">
        <v>6796</v>
      </c>
    </row>
    <row r="933" spans="1:2">
      <c r="A933" s="1399" t="s">
        <v>6638</v>
      </c>
      <c r="B933" s="1428" t="s">
        <v>6639</v>
      </c>
    </row>
    <row r="934" spans="1:2">
      <c r="A934" s="1430" t="s">
        <v>6640</v>
      </c>
      <c r="B934" s="1466" t="s">
        <v>6641</v>
      </c>
    </row>
    <row r="935" spans="1:2">
      <c r="A935" s="1399" t="s">
        <v>6642</v>
      </c>
      <c r="B935" s="1428" t="s">
        <v>6643</v>
      </c>
    </row>
    <row r="936" spans="1:2">
      <c r="A936" s="1405" t="s">
        <v>6644</v>
      </c>
      <c r="B936" s="1400" t="s">
        <v>6645</v>
      </c>
    </row>
    <row r="937" spans="1:2">
      <c r="A937" s="1399" t="s">
        <v>6646</v>
      </c>
      <c r="B937" s="1428" t="s">
        <v>6647</v>
      </c>
    </row>
    <row r="938" spans="1:2">
      <c r="A938" s="1385" t="s">
        <v>6648</v>
      </c>
      <c r="B938" s="1386" t="s">
        <v>6649</v>
      </c>
    </row>
    <row r="939" spans="1:2">
      <c r="A939" s="1399" t="s">
        <v>6650</v>
      </c>
      <c r="B939" s="1428" t="s">
        <v>6651</v>
      </c>
    </row>
    <row r="940" spans="1:2">
      <c r="A940" s="1405" t="s">
        <v>6652</v>
      </c>
      <c r="B940" s="1400" t="s">
        <v>6653</v>
      </c>
    </row>
    <row r="941" spans="1:2">
      <c r="A941" s="1558" t="s">
        <v>6797</v>
      </c>
      <c r="B941" s="1526" t="s">
        <v>6798</v>
      </c>
    </row>
    <row r="942" spans="1:2">
      <c r="A942" s="1426" t="s">
        <v>6654</v>
      </c>
      <c r="B942" s="1386" t="s">
        <v>6655</v>
      </c>
    </row>
    <row r="943" spans="1:2">
      <c r="A943" s="1427" t="s">
        <v>6656</v>
      </c>
      <c r="B943" s="1428" t="s">
        <v>6657</v>
      </c>
    </row>
    <row r="944" spans="1:2">
      <c r="A944" s="1399" t="s">
        <v>6658</v>
      </c>
      <c r="B944" s="1421" t="s">
        <v>6659</v>
      </c>
    </row>
    <row r="945" spans="1:2">
      <c r="A945" s="1399" t="s">
        <v>6660</v>
      </c>
      <c r="B945" s="1428" t="s">
        <v>6661</v>
      </c>
    </row>
    <row r="946" spans="1:2">
      <c r="A946" s="1430" t="s">
        <v>6662</v>
      </c>
      <c r="B946" s="1421" t="s">
        <v>6663</v>
      </c>
    </row>
    <row r="947" spans="1:2">
      <c r="A947" s="1399" t="s">
        <v>6664</v>
      </c>
      <c r="B947" s="1421" t="s">
        <v>6665</v>
      </c>
    </row>
    <row r="948" spans="1:2">
      <c r="A948" s="1375" t="s">
        <v>2038</v>
      </c>
      <c r="B948" s="1376" t="s">
        <v>2039</v>
      </c>
    </row>
    <row r="949" spans="1:2">
      <c r="A949" s="1399" t="s">
        <v>6666</v>
      </c>
      <c r="B949" s="1428" t="s">
        <v>6667</v>
      </c>
    </row>
    <row r="950" spans="1:2">
      <c r="A950" s="1399" t="s">
        <v>6668</v>
      </c>
      <c r="B950" s="1428" t="s">
        <v>6669</v>
      </c>
    </row>
    <row r="951" spans="1:2">
      <c r="A951" s="1405" t="s">
        <v>6670</v>
      </c>
      <c r="B951" s="1428" t="s">
        <v>6671</v>
      </c>
    </row>
    <row r="952" spans="1:2">
      <c r="A952" s="1442" t="s">
        <v>6672</v>
      </c>
      <c r="B952" s="1388" t="s">
        <v>6673</v>
      </c>
    </row>
    <row r="953" spans="1:2">
      <c r="A953" s="1399" t="s">
        <v>6674</v>
      </c>
      <c r="B953" s="1428" t="s">
        <v>6675</v>
      </c>
    </row>
    <row r="954" spans="1:2">
      <c r="A954" s="1385" t="s">
        <v>6676</v>
      </c>
      <c r="B954" s="1386" t="s">
        <v>6677</v>
      </c>
    </row>
    <row r="955" spans="1:2">
      <c r="A955" s="1465" t="s">
        <v>6678</v>
      </c>
      <c r="B955" s="1466" t="s">
        <v>6679</v>
      </c>
    </row>
    <row r="956" spans="1:2">
      <c r="A956" s="1399" t="s">
        <v>6680</v>
      </c>
      <c r="B956" s="1428" t="s">
        <v>6681</v>
      </c>
    </row>
    <row r="957" spans="1:2">
      <c r="A957" s="1399" t="s">
        <v>6682</v>
      </c>
      <c r="B957" s="1428" t="s">
        <v>6683</v>
      </c>
    </row>
    <row r="958" spans="1:2">
      <c r="A958" s="1430" t="s">
        <v>6684</v>
      </c>
      <c r="B958" s="1428" t="s">
        <v>6685</v>
      </c>
    </row>
    <row r="959" spans="1:2" ht="24">
      <c r="A959" s="1399" t="s">
        <v>6686</v>
      </c>
      <c r="B959" s="1428" t="s">
        <v>6687</v>
      </c>
    </row>
    <row r="960" spans="1:2">
      <c r="A960" s="1430" t="s">
        <v>6688</v>
      </c>
      <c r="B960" s="1428" t="s">
        <v>6689</v>
      </c>
    </row>
    <row r="961" spans="1:2">
      <c r="A961" s="1399" t="s">
        <v>6690</v>
      </c>
      <c r="B961" s="1428" t="s">
        <v>6691</v>
      </c>
    </row>
    <row r="962" spans="1:2">
      <c r="A962" s="1375" t="s">
        <v>2040</v>
      </c>
      <c r="B962" s="1376" t="s">
        <v>2041</v>
      </c>
    </row>
    <row r="963" spans="1:2">
      <c r="A963" s="1559" t="s">
        <v>7687</v>
      </c>
      <c r="B963" s="1560" t="s">
        <v>7688</v>
      </c>
    </row>
    <row r="964" spans="1:2">
      <c r="A964" s="1453" t="s">
        <v>4444</v>
      </c>
      <c r="B964" s="1454" t="s">
        <v>4445</v>
      </c>
    </row>
    <row r="965" spans="1:2">
      <c r="A965" s="1453" t="s">
        <v>2042</v>
      </c>
      <c r="B965" s="1454" t="s">
        <v>2043</v>
      </c>
    </row>
    <row r="966" spans="1:2">
      <c r="A966" s="1500" t="s">
        <v>4446</v>
      </c>
      <c r="B966" s="1386" t="s">
        <v>4447</v>
      </c>
    </row>
    <row r="967" spans="1:2">
      <c r="A967" s="1500" t="s">
        <v>4448</v>
      </c>
      <c r="B967" s="1386" t="s">
        <v>4449</v>
      </c>
    </row>
    <row r="968" spans="1:2">
      <c r="A968" s="1453" t="s">
        <v>4450</v>
      </c>
      <c r="B968" s="1454" t="s">
        <v>4451</v>
      </c>
    </row>
    <row r="969" spans="1:2">
      <c r="A969" s="1385" t="s">
        <v>4452</v>
      </c>
      <c r="B969" s="1386" t="s">
        <v>4453</v>
      </c>
    </row>
    <row r="970" spans="1:2">
      <c r="A970" s="1500" t="s">
        <v>4454</v>
      </c>
      <c r="B970" s="1386" t="s">
        <v>4455</v>
      </c>
    </row>
    <row r="971" spans="1:2">
      <c r="A971" s="1453" t="s">
        <v>4456</v>
      </c>
      <c r="B971" s="1454" t="s">
        <v>4457</v>
      </c>
    </row>
    <row r="972" spans="1:2">
      <c r="A972" s="1453" t="s">
        <v>4458</v>
      </c>
      <c r="B972" s="1454" t="s">
        <v>4459</v>
      </c>
    </row>
    <row r="973" spans="1:2">
      <c r="A973" s="1453" t="s">
        <v>4460</v>
      </c>
      <c r="B973" s="1454" t="s">
        <v>4461</v>
      </c>
    </row>
    <row r="974" spans="1:2">
      <c r="A974" s="1453" t="s">
        <v>4462</v>
      </c>
      <c r="B974" s="1454" t="s">
        <v>4463</v>
      </c>
    </row>
    <row r="975" spans="1:2">
      <c r="A975" s="1463" t="s">
        <v>4464</v>
      </c>
      <c r="B975" s="1454" t="s">
        <v>4465</v>
      </c>
    </row>
    <row r="976" spans="1:2">
      <c r="A976" s="1453" t="s">
        <v>4466</v>
      </c>
      <c r="B976" s="1454" t="s">
        <v>4467</v>
      </c>
    </row>
    <row r="977" spans="1:2">
      <c r="A977" s="1453" t="s">
        <v>4468</v>
      </c>
      <c r="B977" s="1454" t="s">
        <v>4469</v>
      </c>
    </row>
    <row r="978" spans="1:2">
      <c r="A978" s="1453" t="s">
        <v>4470</v>
      </c>
      <c r="B978" s="1454" t="s">
        <v>4471</v>
      </c>
    </row>
    <row r="979" spans="1:2">
      <c r="A979" s="1453" t="s">
        <v>4472</v>
      </c>
      <c r="B979" s="1454" t="s">
        <v>4473</v>
      </c>
    </row>
    <row r="980" spans="1:2">
      <c r="A980" s="1453" t="s">
        <v>4474</v>
      </c>
      <c r="B980" s="1454" t="s">
        <v>4475</v>
      </c>
    </row>
    <row r="981" spans="1:2">
      <c r="A981" s="1453" t="s">
        <v>4476</v>
      </c>
      <c r="B981" s="1454" t="s">
        <v>4477</v>
      </c>
    </row>
    <row r="982" spans="1:2">
      <c r="A982" s="1453" t="s">
        <v>4478</v>
      </c>
      <c r="B982" s="1454" t="s">
        <v>4479</v>
      </c>
    </row>
    <row r="983" spans="1:2">
      <c r="A983" s="1453" t="s">
        <v>4480</v>
      </c>
      <c r="B983" s="1454" t="s">
        <v>4481</v>
      </c>
    </row>
    <row r="984" spans="1:2">
      <c r="A984" s="1453" t="s">
        <v>4482</v>
      </c>
      <c r="B984" s="1454" t="s">
        <v>4483</v>
      </c>
    </row>
    <row r="985" spans="1:2">
      <c r="A985" s="1453" t="s">
        <v>4484</v>
      </c>
      <c r="B985" s="1454" t="s">
        <v>4485</v>
      </c>
    </row>
    <row r="986" spans="1:2">
      <c r="A986" s="1484" t="s">
        <v>4983</v>
      </c>
      <c r="B986" s="1381" t="s">
        <v>4984</v>
      </c>
    </row>
    <row r="987" spans="1:2">
      <c r="A987" s="1453" t="s">
        <v>4486</v>
      </c>
      <c r="B987" s="1454" t="s">
        <v>4487</v>
      </c>
    </row>
    <row r="988" spans="1:2">
      <c r="A988" s="1453" t="s">
        <v>4488</v>
      </c>
      <c r="B988" s="1454" t="s">
        <v>4489</v>
      </c>
    </row>
    <row r="989" spans="1:2">
      <c r="A989" s="1500" t="s">
        <v>4490</v>
      </c>
      <c r="B989" s="1386" t="s">
        <v>4491</v>
      </c>
    </row>
    <row r="990" spans="1:2">
      <c r="A990" s="1453" t="s">
        <v>4492</v>
      </c>
      <c r="B990" s="1381" t="s">
        <v>4493</v>
      </c>
    </row>
    <row r="991" spans="1:2">
      <c r="A991" s="1453" t="s">
        <v>4494</v>
      </c>
      <c r="B991" s="1381" t="s">
        <v>4495</v>
      </c>
    </row>
    <row r="992" spans="1:2">
      <c r="A992" s="1453" t="s">
        <v>4496</v>
      </c>
      <c r="B992" s="1381" t="s">
        <v>4497</v>
      </c>
    </row>
    <row r="993" spans="1:2">
      <c r="A993" s="1453" t="s">
        <v>4498</v>
      </c>
      <c r="B993" s="1381" t="s">
        <v>4499</v>
      </c>
    </row>
    <row r="994" spans="1:2">
      <c r="A994" s="1453" t="s">
        <v>4500</v>
      </c>
      <c r="B994" s="1381" t="s">
        <v>4501</v>
      </c>
    </row>
    <row r="995" spans="1:2">
      <c r="A995" s="1453" t="s">
        <v>4502</v>
      </c>
      <c r="B995" s="1381" t="s">
        <v>4503</v>
      </c>
    </row>
    <row r="996" spans="1:2">
      <c r="A996" s="1453" t="s">
        <v>4504</v>
      </c>
      <c r="B996" s="1381" t="s">
        <v>4505</v>
      </c>
    </row>
    <row r="997" spans="1:2">
      <c r="A997" s="1541" t="s">
        <v>4985</v>
      </c>
      <c r="B997" s="1497" t="s">
        <v>4986</v>
      </c>
    </row>
    <row r="998" spans="1:2">
      <c r="A998" s="1453" t="s">
        <v>4506</v>
      </c>
      <c r="B998" s="1381" t="s">
        <v>4507</v>
      </c>
    </row>
    <row r="999" spans="1:2">
      <c r="A999" s="1453" t="s">
        <v>4508</v>
      </c>
      <c r="B999" s="1381" t="s">
        <v>4509</v>
      </c>
    </row>
    <row r="1000" spans="1:2">
      <c r="A1000" s="1463" t="s">
        <v>4510</v>
      </c>
      <c r="B1000" s="1381" t="s">
        <v>4511</v>
      </c>
    </row>
    <row r="1001" spans="1:2">
      <c r="A1001" s="1453" t="s">
        <v>4512</v>
      </c>
      <c r="B1001" s="1381" t="s">
        <v>4513</v>
      </c>
    </row>
    <row r="1002" spans="1:2">
      <c r="A1002" s="1500" t="s">
        <v>4514</v>
      </c>
      <c r="B1002" s="1386" t="s">
        <v>4515</v>
      </c>
    </row>
    <row r="1003" spans="1:2">
      <c r="A1003" s="1453" t="s">
        <v>4516</v>
      </c>
      <c r="B1003" s="1454" t="s">
        <v>4517</v>
      </c>
    </row>
    <row r="1004" spans="1:2">
      <c r="A1004" s="1453" t="s">
        <v>4518</v>
      </c>
      <c r="B1004" s="1381" t="s">
        <v>4519</v>
      </c>
    </row>
    <row r="1005" spans="1:2">
      <c r="A1005" s="1453" t="s">
        <v>4520</v>
      </c>
      <c r="B1005" s="1454" t="s">
        <v>4521</v>
      </c>
    </row>
    <row r="1006" spans="1:2">
      <c r="A1006" s="1453" t="s">
        <v>4522</v>
      </c>
      <c r="B1006" s="1381" t="s">
        <v>4523</v>
      </c>
    </row>
    <row r="1007" spans="1:2">
      <c r="A1007" s="1453" t="s">
        <v>4524</v>
      </c>
      <c r="B1007" s="1381" t="s">
        <v>4525</v>
      </c>
    </row>
    <row r="1008" spans="1:2">
      <c r="A1008" s="1500" t="s">
        <v>4526</v>
      </c>
      <c r="B1008" s="1381" t="s">
        <v>4527</v>
      </c>
    </row>
    <row r="1009" spans="1:2">
      <c r="A1009" s="1453" t="s">
        <v>4528</v>
      </c>
      <c r="B1009" s="1381" t="s">
        <v>4529</v>
      </c>
    </row>
    <row r="1010" spans="1:2">
      <c r="A1010" s="1500" t="s">
        <v>4530</v>
      </c>
      <c r="B1010" s="1381" t="s">
        <v>4531</v>
      </c>
    </row>
    <row r="1011" spans="1:2">
      <c r="A1011" s="1453" t="s">
        <v>4532</v>
      </c>
      <c r="B1011" s="1381" t="s">
        <v>4533</v>
      </c>
    </row>
    <row r="1012" spans="1:2">
      <c r="A1012" s="1500" t="s">
        <v>4534</v>
      </c>
      <c r="B1012" s="1381" t="s">
        <v>4535</v>
      </c>
    </row>
    <row r="1013" spans="1:2">
      <c r="A1013" s="1382" t="s">
        <v>4536</v>
      </c>
      <c r="B1013" s="1451" t="s">
        <v>4537</v>
      </c>
    </row>
    <row r="1014" spans="1:2">
      <c r="A1014" s="1500" t="s">
        <v>4538</v>
      </c>
      <c r="B1014" s="1381" t="s">
        <v>4539</v>
      </c>
    </row>
    <row r="1015" spans="1:2">
      <c r="A1015" s="1463" t="s">
        <v>4540</v>
      </c>
      <c r="B1015" s="1381" t="s">
        <v>4541</v>
      </c>
    </row>
    <row r="1016" spans="1:2" ht="24.75">
      <c r="A1016" s="1500" t="s">
        <v>4542</v>
      </c>
      <c r="B1016" s="1381" t="s">
        <v>4543</v>
      </c>
    </row>
    <row r="1017" spans="1:2">
      <c r="A1017" s="1499" t="s">
        <v>4544</v>
      </c>
      <c r="B1017" s="1381" t="s">
        <v>4545</v>
      </c>
    </row>
    <row r="1018" spans="1:2" ht="24.75">
      <c r="A1018" s="1527" t="s">
        <v>4546</v>
      </c>
      <c r="B1018" s="1381" t="s">
        <v>4547</v>
      </c>
    </row>
    <row r="1019" spans="1:2">
      <c r="A1019" s="1561" t="s">
        <v>4548</v>
      </c>
      <c r="B1019" s="1381" t="s">
        <v>4549</v>
      </c>
    </row>
    <row r="1020" spans="1:2">
      <c r="A1020" s="1453" t="s">
        <v>4550</v>
      </c>
      <c r="B1020" s="1397" t="s">
        <v>4551</v>
      </c>
    </row>
    <row r="1021" spans="1:2">
      <c r="A1021" s="1453" t="s">
        <v>4552</v>
      </c>
      <c r="B1021" s="1397" t="s">
        <v>4553</v>
      </c>
    </row>
    <row r="1022" spans="1:2" ht="24.75">
      <c r="A1022" s="1500" t="s">
        <v>4554</v>
      </c>
      <c r="B1022" s="1381" t="s">
        <v>4555</v>
      </c>
    </row>
    <row r="1023" spans="1:2">
      <c r="A1023" s="1453" t="s">
        <v>4556</v>
      </c>
      <c r="B1023" s="1381" t="s">
        <v>4557</v>
      </c>
    </row>
    <row r="1024" spans="1:2">
      <c r="A1024" s="1453" t="s">
        <v>4558</v>
      </c>
      <c r="B1024" s="1381" t="s">
        <v>4559</v>
      </c>
    </row>
    <row r="1025" spans="1:2">
      <c r="A1025" s="1500" t="s">
        <v>4560</v>
      </c>
      <c r="B1025" s="1381" t="s">
        <v>4561</v>
      </c>
    </row>
    <row r="1026" spans="1:2">
      <c r="A1026" s="1562" t="s">
        <v>4562</v>
      </c>
      <c r="B1026" s="1381" t="s">
        <v>4563</v>
      </c>
    </row>
    <row r="1027" spans="1:2" ht="24.75">
      <c r="A1027" s="1562" t="s">
        <v>4564</v>
      </c>
      <c r="B1027" s="1381" t="s">
        <v>4565</v>
      </c>
    </row>
    <row r="1028" spans="1:2" ht="24.75">
      <c r="A1028" s="1563" t="s">
        <v>4987</v>
      </c>
      <c r="B1028" s="1381" t="s">
        <v>4988</v>
      </c>
    </row>
    <row r="1029" spans="1:2">
      <c r="A1029" s="1562" t="s">
        <v>4566</v>
      </c>
      <c r="B1029" s="1381" t="s">
        <v>4567</v>
      </c>
    </row>
    <row r="1030" spans="1:2" ht="24.75">
      <c r="A1030" s="1562" t="s">
        <v>4568</v>
      </c>
      <c r="B1030" s="1381" t="s">
        <v>4569</v>
      </c>
    </row>
    <row r="1031" spans="1:2" ht="24">
      <c r="A1031" s="1564" t="s">
        <v>4570</v>
      </c>
      <c r="B1031" s="1386" t="s">
        <v>4571</v>
      </c>
    </row>
    <row r="1032" spans="1:2">
      <c r="A1032" s="1563" t="s">
        <v>4989</v>
      </c>
      <c r="B1032" s="1419" t="s">
        <v>4990</v>
      </c>
    </row>
    <row r="1033" spans="1:2">
      <c r="A1033" s="1565" t="s">
        <v>4572</v>
      </c>
      <c r="B1033" s="1566" t="s">
        <v>4573</v>
      </c>
    </row>
    <row r="1034" spans="1:2">
      <c r="A1034" s="1564" t="s">
        <v>4574</v>
      </c>
      <c r="B1034" s="1386" t="s">
        <v>4575</v>
      </c>
    </row>
    <row r="1035" spans="1:2">
      <c r="A1035" s="1564" t="s">
        <v>4576</v>
      </c>
      <c r="B1035" s="1381" t="s">
        <v>4577</v>
      </c>
    </row>
    <row r="1036" spans="1:2">
      <c r="A1036" s="1562" t="s">
        <v>4578</v>
      </c>
      <c r="B1036" s="1381" t="s">
        <v>4579</v>
      </c>
    </row>
    <row r="1037" spans="1:2">
      <c r="A1037" s="1562" t="s">
        <v>4580</v>
      </c>
      <c r="B1037" s="1381" t="s">
        <v>4581</v>
      </c>
    </row>
    <row r="1038" spans="1:2">
      <c r="A1038" s="1562" t="s">
        <v>4582</v>
      </c>
      <c r="B1038" s="1381" t="s">
        <v>4583</v>
      </c>
    </row>
    <row r="1039" spans="1:2">
      <c r="A1039" s="1564" t="s">
        <v>4584</v>
      </c>
      <c r="B1039" s="1381" t="s">
        <v>4585</v>
      </c>
    </row>
    <row r="1040" spans="1:2">
      <c r="A1040" s="1565" t="s">
        <v>4586</v>
      </c>
      <c r="B1040" s="1381" t="s">
        <v>4587</v>
      </c>
    </row>
    <row r="1041" spans="1:2">
      <c r="A1041" s="1564" t="s">
        <v>4588</v>
      </c>
      <c r="B1041" s="1381" t="s">
        <v>4589</v>
      </c>
    </row>
    <row r="1042" spans="1:2">
      <c r="A1042" s="1565" t="s">
        <v>4590</v>
      </c>
      <c r="B1042" s="1381" t="s">
        <v>4591</v>
      </c>
    </row>
    <row r="1043" spans="1:2">
      <c r="A1043" s="1564" t="s">
        <v>4592</v>
      </c>
      <c r="B1043" s="1381" t="s">
        <v>4593</v>
      </c>
    </row>
    <row r="1044" spans="1:2">
      <c r="A1044" s="1562" t="s">
        <v>4594</v>
      </c>
      <c r="B1044" s="1381" t="s">
        <v>4595</v>
      </c>
    </row>
    <row r="1045" spans="1:2">
      <c r="A1045" s="1562" t="s">
        <v>4596</v>
      </c>
      <c r="B1045" s="1454" t="s">
        <v>4597</v>
      </c>
    </row>
    <row r="1046" spans="1:2">
      <c r="A1046" s="1567" t="s">
        <v>4991</v>
      </c>
      <c r="B1046" s="1386" t="s">
        <v>4992</v>
      </c>
    </row>
    <row r="1047" spans="1:2">
      <c r="A1047" s="1568" t="s">
        <v>4993</v>
      </c>
      <c r="B1047" s="1454" t="s">
        <v>4994</v>
      </c>
    </row>
    <row r="1048" spans="1:2">
      <c r="A1048" s="1562" t="s">
        <v>4995</v>
      </c>
      <c r="B1048" s="1454" t="s">
        <v>4996</v>
      </c>
    </row>
    <row r="1049" spans="1:2">
      <c r="A1049" s="1562" t="s">
        <v>4598</v>
      </c>
      <c r="B1049" s="1454" t="s">
        <v>4599</v>
      </c>
    </row>
    <row r="1050" spans="1:2">
      <c r="A1050" s="1569" t="s">
        <v>4997</v>
      </c>
      <c r="B1050" s="1398" t="s">
        <v>4998</v>
      </c>
    </row>
    <row r="1051" spans="1:2">
      <c r="A1051" s="1562" t="s">
        <v>4999</v>
      </c>
      <c r="B1051" s="1381" t="s">
        <v>5000</v>
      </c>
    </row>
    <row r="1052" spans="1:2">
      <c r="A1052" s="1563" t="s">
        <v>5001</v>
      </c>
      <c r="B1052" s="1570" t="s">
        <v>5002</v>
      </c>
    </row>
    <row r="1053" spans="1:2">
      <c r="A1053" s="1568" t="s">
        <v>4600</v>
      </c>
      <c r="B1053" s="1454" t="s">
        <v>4601</v>
      </c>
    </row>
    <row r="1054" spans="1:2" ht="24">
      <c r="A1054" s="1565" t="s">
        <v>5003</v>
      </c>
      <c r="B1054" s="1438" t="s">
        <v>5004</v>
      </c>
    </row>
    <row r="1055" spans="1:2">
      <c r="A1055" s="1571" t="s">
        <v>2157</v>
      </c>
      <c r="B1055" s="1390" t="s">
        <v>2158</v>
      </c>
    </row>
    <row r="1056" spans="1:2">
      <c r="A1056" s="1571" t="s">
        <v>3486</v>
      </c>
      <c r="B1056" s="1390" t="s">
        <v>3487</v>
      </c>
    </row>
    <row r="1057" spans="1:2">
      <c r="A1057" s="1562" t="s">
        <v>5005</v>
      </c>
      <c r="B1057" s="1381" t="s">
        <v>5006</v>
      </c>
    </row>
    <row r="1058" spans="1:2">
      <c r="A1058" s="1571" t="s">
        <v>3452</v>
      </c>
      <c r="B1058" s="1390" t="s">
        <v>3453</v>
      </c>
    </row>
    <row r="1059" spans="1:2">
      <c r="A1059" s="1562" t="s">
        <v>4602</v>
      </c>
      <c r="B1059" s="1454" t="s">
        <v>4603</v>
      </c>
    </row>
    <row r="1060" spans="1:2">
      <c r="A1060" s="1562" t="s">
        <v>4604</v>
      </c>
      <c r="B1060" s="1381" t="s">
        <v>4605</v>
      </c>
    </row>
    <row r="1061" spans="1:2">
      <c r="A1061" s="1562" t="s">
        <v>4606</v>
      </c>
      <c r="B1061" s="1454" t="s">
        <v>4607</v>
      </c>
    </row>
    <row r="1062" spans="1:2">
      <c r="A1062" s="1562" t="s">
        <v>4608</v>
      </c>
      <c r="B1062" s="1454" t="s">
        <v>4609</v>
      </c>
    </row>
    <row r="1063" spans="1:2">
      <c r="A1063" s="1562" t="s">
        <v>4610</v>
      </c>
      <c r="B1063" s="1381" t="s">
        <v>4611</v>
      </c>
    </row>
    <row r="1064" spans="1:2">
      <c r="A1064" s="1568" t="s">
        <v>4612</v>
      </c>
      <c r="B1064" s="1454" t="s">
        <v>4613</v>
      </c>
    </row>
    <row r="1065" spans="1:2">
      <c r="A1065" s="1564" t="s">
        <v>4614</v>
      </c>
      <c r="B1065" s="1572" t="s">
        <v>4615</v>
      </c>
    </row>
    <row r="1066" spans="1:2">
      <c r="A1066" s="1562" t="s">
        <v>5007</v>
      </c>
      <c r="B1066" s="1454" t="s">
        <v>5008</v>
      </c>
    </row>
    <row r="1067" spans="1:2">
      <c r="A1067" s="1562" t="s">
        <v>5009</v>
      </c>
      <c r="B1067" s="1454" t="s">
        <v>5010</v>
      </c>
    </row>
    <row r="1068" spans="1:2">
      <c r="A1068" s="1564" t="s">
        <v>4616</v>
      </c>
      <c r="B1068" s="1386" t="s">
        <v>4617</v>
      </c>
    </row>
    <row r="1069" spans="1:2">
      <c r="A1069" s="1564" t="s">
        <v>4618</v>
      </c>
      <c r="B1069" s="1381" t="s">
        <v>4619</v>
      </c>
    </row>
    <row r="1070" spans="1:2">
      <c r="A1070" s="1562" t="s">
        <v>4620</v>
      </c>
      <c r="B1070" s="1573" t="s">
        <v>4621</v>
      </c>
    </row>
    <row r="1071" spans="1:2">
      <c r="A1071" s="1574" t="s">
        <v>4622</v>
      </c>
      <c r="B1071" s="1381" t="s">
        <v>4623</v>
      </c>
    </row>
    <row r="1072" spans="1:2" ht="24.75">
      <c r="A1072" s="1562" t="s">
        <v>5011</v>
      </c>
      <c r="B1072" s="1570" t="s">
        <v>5012</v>
      </c>
    </row>
    <row r="1073" spans="1:2" ht="24.75">
      <c r="A1073" s="1575" t="s">
        <v>5013</v>
      </c>
      <c r="B1073" s="1381" t="s">
        <v>5014</v>
      </c>
    </row>
    <row r="1074" spans="1:2">
      <c r="A1074" s="1562" t="s">
        <v>5015</v>
      </c>
      <c r="B1074" s="1454" t="s">
        <v>5016</v>
      </c>
    </row>
    <row r="1075" spans="1:2">
      <c r="A1075" s="1576" t="s">
        <v>3815</v>
      </c>
      <c r="B1075" s="1577" t="s">
        <v>3816</v>
      </c>
    </row>
    <row r="1076" spans="1:2">
      <c r="A1076" s="1564" t="s">
        <v>4624</v>
      </c>
      <c r="B1076" s="1386" t="s">
        <v>4625</v>
      </c>
    </row>
    <row r="1077" spans="1:2">
      <c r="A1077" s="1562" t="s">
        <v>5017</v>
      </c>
      <c r="B1077" s="1381" t="s">
        <v>5018</v>
      </c>
    </row>
    <row r="1078" spans="1:2">
      <c r="A1078" s="1562" t="s">
        <v>4626</v>
      </c>
      <c r="B1078" s="1381" t="s">
        <v>4627</v>
      </c>
    </row>
    <row r="1079" spans="1:2">
      <c r="A1079" s="1562" t="s">
        <v>5019</v>
      </c>
      <c r="B1079" s="1381" t="s">
        <v>5020</v>
      </c>
    </row>
    <row r="1080" spans="1:2">
      <c r="A1080" s="1568" t="s">
        <v>4628</v>
      </c>
      <c r="B1080" s="1573" t="s">
        <v>4629</v>
      </c>
    </row>
    <row r="1081" spans="1:2">
      <c r="A1081" s="1568" t="s">
        <v>4630</v>
      </c>
      <c r="B1081" s="1381" t="s">
        <v>4631</v>
      </c>
    </row>
    <row r="1082" spans="1:2">
      <c r="A1082" s="1562" t="s">
        <v>4632</v>
      </c>
      <c r="B1082" s="1454" t="s">
        <v>4633</v>
      </c>
    </row>
    <row r="1083" spans="1:2">
      <c r="A1083" s="1562" t="s">
        <v>4634</v>
      </c>
      <c r="B1083" s="1573" t="s">
        <v>4635</v>
      </c>
    </row>
    <row r="1084" spans="1:2">
      <c r="A1084" s="1562" t="s">
        <v>5021</v>
      </c>
      <c r="B1084" s="1381" t="s">
        <v>5022</v>
      </c>
    </row>
    <row r="1085" spans="1:2">
      <c r="A1085" s="1562" t="s">
        <v>4636</v>
      </c>
      <c r="B1085" s="1454" t="s">
        <v>4637</v>
      </c>
    </row>
    <row r="1086" spans="1:2" ht="24">
      <c r="A1086" s="1562" t="s">
        <v>4638</v>
      </c>
      <c r="B1086" s="1454" t="s">
        <v>4639</v>
      </c>
    </row>
    <row r="1087" spans="1:2">
      <c r="A1087" s="1562" t="s">
        <v>4640</v>
      </c>
      <c r="B1087" s="1454" t="s">
        <v>4641</v>
      </c>
    </row>
    <row r="1088" spans="1:2">
      <c r="A1088" s="1562" t="s">
        <v>4642</v>
      </c>
      <c r="B1088" s="1381" t="s">
        <v>4643</v>
      </c>
    </row>
    <row r="1089" spans="1:2">
      <c r="A1089" s="1562" t="s">
        <v>4644</v>
      </c>
      <c r="B1089" s="1454" t="s">
        <v>4645</v>
      </c>
    </row>
    <row r="1090" spans="1:2">
      <c r="A1090" s="1562" t="s">
        <v>4646</v>
      </c>
      <c r="B1090" s="1454" t="s">
        <v>4647</v>
      </c>
    </row>
    <row r="1091" spans="1:2">
      <c r="A1091" s="1568" t="s">
        <v>4648</v>
      </c>
      <c r="B1091" s="1381" t="s">
        <v>4649</v>
      </c>
    </row>
    <row r="1092" spans="1:2">
      <c r="A1092" s="1562" t="s">
        <v>4650</v>
      </c>
      <c r="B1092" s="1381" t="s">
        <v>4651</v>
      </c>
    </row>
    <row r="1093" spans="1:2">
      <c r="A1093" s="1562" t="s">
        <v>4652</v>
      </c>
      <c r="B1093" s="1454" t="s">
        <v>4653</v>
      </c>
    </row>
    <row r="1094" spans="1:2">
      <c r="A1094" s="1578" t="s">
        <v>5023</v>
      </c>
      <c r="B1094" s="1441" t="s">
        <v>5024</v>
      </c>
    </row>
    <row r="1095" spans="1:2">
      <c r="A1095" s="1562" t="s">
        <v>4654</v>
      </c>
      <c r="B1095" s="1381" t="s">
        <v>4655</v>
      </c>
    </row>
    <row r="1096" spans="1:2">
      <c r="A1096" s="1562" t="s">
        <v>5025</v>
      </c>
      <c r="B1096" s="1454" t="s">
        <v>5026</v>
      </c>
    </row>
    <row r="1097" spans="1:2">
      <c r="A1097" s="1562" t="s">
        <v>4656</v>
      </c>
      <c r="B1097" s="1381" t="s">
        <v>4657</v>
      </c>
    </row>
    <row r="1098" spans="1:2">
      <c r="A1098" s="1562" t="s">
        <v>4658</v>
      </c>
      <c r="B1098" s="1381" t="s">
        <v>4659</v>
      </c>
    </row>
    <row r="1099" spans="1:2">
      <c r="A1099" s="1562" t="s">
        <v>5027</v>
      </c>
      <c r="B1099" s="1454" t="s">
        <v>5028</v>
      </c>
    </row>
    <row r="1100" spans="1:2">
      <c r="A1100" s="1564" t="s">
        <v>4660</v>
      </c>
      <c r="B1100" s="1386" t="s">
        <v>4661</v>
      </c>
    </row>
    <row r="1101" spans="1:2">
      <c r="A1101" s="1564" t="s">
        <v>4662</v>
      </c>
      <c r="B1101" s="1386" t="s">
        <v>4663</v>
      </c>
    </row>
    <row r="1102" spans="1:2">
      <c r="A1102" s="1562" t="s">
        <v>4664</v>
      </c>
      <c r="B1102" s="1454" t="s">
        <v>4665</v>
      </c>
    </row>
    <row r="1103" spans="1:2">
      <c r="A1103" s="1562" t="s">
        <v>4666</v>
      </c>
      <c r="B1103" s="1381" t="s">
        <v>4667</v>
      </c>
    </row>
    <row r="1104" spans="1:2">
      <c r="A1104" s="1562" t="s">
        <v>2044</v>
      </c>
      <c r="B1104" s="1381" t="s">
        <v>2045</v>
      </c>
    </row>
    <row r="1105" spans="1:2">
      <c r="A1105" s="1564" t="s">
        <v>4668</v>
      </c>
      <c r="B1105" s="1381" t="s">
        <v>4669</v>
      </c>
    </row>
    <row r="1106" spans="1:2">
      <c r="A1106" s="1564" t="s">
        <v>4670</v>
      </c>
      <c r="B1106" s="1381" t="s">
        <v>4671</v>
      </c>
    </row>
    <row r="1107" spans="1:2">
      <c r="A1107" s="1564" t="s">
        <v>4672</v>
      </c>
      <c r="B1107" s="1381" t="s">
        <v>4673</v>
      </c>
    </row>
    <row r="1108" spans="1:2">
      <c r="A1108" s="1562" t="s">
        <v>4674</v>
      </c>
      <c r="B1108" s="1381" t="s">
        <v>4675</v>
      </c>
    </row>
    <row r="1109" spans="1:2">
      <c r="A1109" s="1564" t="s">
        <v>4676</v>
      </c>
      <c r="B1109" s="1381" t="s">
        <v>4677</v>
      </c>
    </row>
    <row r="1110" spans="1:2">
      <c r="A1110" s="1562" t="s">
        <v>4678</v>
      </c>
      <c r="B1110" s="1381" t="s">
        <v>4679</v>
      </c>
    </row>
    <row r="1111" spans="1:2">
      <c r="A1111" s="1562" t="s">
        <v>4680</v>
      </c>
      <c r="B1111" s="1381" t="s">
        <v>4681</v>
      </c>
    </row>
    <row r="1112" spans="1:2">
      <c r="A1112" s="1562" t="s">
        <v>4682</v>
      </c>
      <c r="B1112" s="1381" t="s">
        <v>4683</v>
      </c>
    </row>
    <row r="1113" spans="1:2">
      <c r="A1113" s="1564" t="s">
        <v>4684</v>
      </c>
      <c r="B1113" s="1381" t="s">
        <v>4685</v>
      </c>
    </row>
    <row r="1114" spans="1:2">
      <c r="A1114" s="1564" t="s">
        <v>4686</v>
      </c>
      <c r="B1114" s="1381" t="s">
        <v>4687</v>
      </c>
    </row>
    <row r="1115" spans="1:2">
      <c r="A1115" s="1564" t="s">
        <v>4688</v>
      </c>
      <c r="B1115" s="1381" t="s">
        <v>4689</v>
      </c>
    </row>
    <row r="1116" spans="1:2">
      <c r="A1116" s="1562" t="s">
        <v>4690</v>
      </c>
      <c r="B1116" s="1570" t="s">
        <v>4691</v>
      </c>
    </row>
    <row r="1117" spans="1:2">
      <c r="A1117" s="1562" t="s">
        <v>4692</v>
      </c>
      <c r="B1117" s="1381" t="s">
        <v>4693</v>
      </c>
    </row>
    <row r="1118" spans="1:2">
      <c r="A1118" s="1562" t="s">
        <v>4694</v>
      </c>
      <c r="B1118" s="1381" t="s">
        <v>4695</v>
      </c>
    </row>
    <row r="1119" spans="1:2">
      <c r="A1119" s="1562" t="s">
        <v>4696</v>
      </c>
      <c r="B1119" s="1381" t="s">
        <v>4697</v>
      </c>
    </row>
    <row r="1120" spans="1:2">
      <c r="A1120" s="1564" t="s">
        <v>4698</v>
      </c>
      <c r="B1120" s="1381" t="s">
        <v>4699</v>
      </c>
    </row>
    <row r="1121" spans="1:2">
      <c r="A1121" s="1568" t="s">
        <v>4700</v>
      </c>
      <c r="B1121" s="1381" t="s">
        <v>4701</v>
      </c>
    </row>
    <row r="1122" spans="1:2">
      <c r="A1122" s="1564" t="s">
        <v>4702</v>
      </c>
      <c r="B1122" s="1381" t="s">
        <v>4703</v>
      </c>
    </row>
    <row r="1123" spans="1:2">
      <c r="A1123" s="1562" t="s">
        <v>4704</v>
      </c>
      <c r="B1123" s="1381" t="s">
        <v>4705</v>
      </c>
    </row>
    <row r="1124" spans="1:2">
      <c r="A1124" s="1564" t="s">
        <v>4706</v>
      </c>
      <c r="B1124" s="1381" t="s">
        <v>4707</v>
      </c>
    </row>
    <row r="1125" spans="1:2">
      <c r="A1125" s="1568" t="s">
        <v>4708</v>
      </c>
      <c r="B1125" s="1381" t="s">
        <v>4709</v>
      </c>
    </row>
    <row r="1126" spans="1:2">
      <c r="A1126" s="1563" t="s">
        <v>5029</v>
      </c>
      <c r="B1126" s="1419" t="s">
        <v>5030</v>
      </c>
    </row>
    <row r="1127" spans="1:2">
      <c r="A1127" s="1568" t="s">
        <v>4710</v>
      </c>
      <c r="B1127" s="1381" t="s">
        <v>4711</v>
      </c>
    </row>
    <row r="1128" spans="1:2">
      <c r="A1128" s="1579" t="s">
        <v>4712</v>
      </c>
      <c r="B1128" s="1381" t="s">
        <v>4713</v>
      </c>
    </row>
    <row r="1129" spans="1:2">
      <c r="A1129" s="1562" t="s">
        <v>4714</v>
      </c>
      <c r="B1129" s="1454" t="s">
        <v>4715</v>
      </c>
    </row>
    <row r="1130" spans="1:2">
      <c r="A1130" s="1568" t="s">
        <v>4716</v>
      </c>
      <c r="B1130" s="1381" t="s">
        <v>4717</v>
      </c>
    </row>
    <row r="1131" spans="1:2">
      <c r="A1131" s="1568" t="s">
        <v>4718</v>
      </c>
      <c r="B1131" s="1381" t="s">
        <v>4719</v>
      </c>
    </row>
    <row r="1132" spans="1:2">
      <c r="A1132" s="1564" t="s">
        <v>4720</v>
      </c>
      <c r="B1132" s="1386" t="s">
        <v>4721</v>
      </c>
    </row>
    <row r="1133" spans="1:2">
      <c r="A1133" s="1579" t="s">
        <v>4722</v>
      </c>
      <c r="B1133" s="1381" t="s">
        <v>4723</v>
      </c>
    </row>
    <row r="1134" spans="1:2">
      <c r="A1134" s="1579" t="s">
        <v>4724</v>
      </c>
      <c r="B1134" s="1381" t="s">
        <v>4725</v>
      </c>
    </row>
    <row r="1135" spans="1:2">
      <c r="A1135" s="1579" t="s">
        <v>4726</v>
      </c>
      <c r="B1135" s="1398" t="s">
        <v>4727</v>
      </c>
    </row>
    <row r="1136" spans="1:2">
      <c r="A1136" s="1564" t="s">
        <v>4728</v>
      </c>
      <c r="B1136" s="1381" t="s">
        <v>4729</v>
      </c>
    </row>
    <row r="1137" spans="1:2">
      <c r="A1137" s="1579" t="s">
        <v>4730</v>
      </c>
      <c r="B1137" s="1381" t="s">
        <v>4731</v>
      </c>
    </row>
    <row r="1138" spans="1:2">
      <c r="A1138" s="1562" t="s">
        <v>4732</v>
      </c>
      <c r="B1138" s="1454" t="s">
        <v>4733</v>
      </c>
    </row>
    <row r="1139" spans="1:2">
      <c r="A1139" s="1562" t="s">
        <v>4734</v>
      </c>
      <c r="B1139" s="1454" t="s">
        <v>4735</v>
      </c>
    </row>
    <row r="1140" spans="1:2">
      <c r="A1140" s="1562" t="s">
        <v>4736</v>
      </c>
      <c r="B1140" s="1454" t="s">
        <v>4737</v>
      </c>
    </row>
    <row r="1141" spans="1:2">
      <c r="A1141" s="1564" t="s">
        <v>4738</v>
      </c>
      <c r="B1141" s="1386" t="s">
        <v>4739</v>
      </c>
    </row>
    <row r="1142" spans="1:2">
      <c r="A1142" s="1562" t="s">
        <v>4740</v>
      </c>
      <c r="B1142" s="1454" t="s">
        <v>4741</v>
      </c>
    </row>
    <row r="1143" spans="1:2">
      <c r="A1143" s="1564" t="s">
        <v>4742</v>
      </c>
      <c r="B1143" s="1381" t="s">
        <v>4743</v>
      </c>
    </row>
    <row r="1144" spans="1:2">
      <c r="A1144" s="1564" t="s">
        <v>4744</v>
      </c>
      <c r="B1144" s="1386" t="s">
        <v>4745</v>
      </c>
    </row>
    <row r="1145" spans="1:2">
      <c r="A1145" s="1564" t="s">
        <v>4746</v>
      </c>
      <c r="B1145" s="1386" t="s">
        <v>4747</v>
      </c>
    </row>
    <row r="1146" spans="1:2">
      <c r="A1146" s="1563" t="s">
        <v>5031</v>
      </c>
      <c r="B1146" s="1419" t="s">
        <v>5032</v>
      </c>
    </row>
    <row r="1147" spans="1:2">
      <c r="A1147" s="1562" t="s">
        <v>4748</v>
      </c>
      <c r="B1147" s="1454" t="s">
        <v>4749</v>
      </c>
    </row>
    <row r="1148" spans="1:2">
      <c r="A1148" s="1562" t="s">
        <v>4750</v>
      </c>
      <c r="B1148" s="1454" t="s">
        <v>4751</v>
      </c>
    </row>
    <row r="1149" spans="1:2">
      <c r="A1149" s="1564" t="s">
        <v>4752</v>
      </c>
      <c r="B1149" s="1386" t="s">
        <v>4753</v>
      </c>
    </row>
    <row r="1150" spans="1:2">
      <c r="A1150" s="1562" t="s">
        <v>4754</v>
      </c>
      <c r="B1150" s="1454" t="s">
        <v>4755</v>
      </c>
    </row>
    <row r="1151" spans="1:2">
      <c r="A1151" s="1564" t="s">
        <v>4756</v>
      </c>
      <c r="B1151" s="1381" t="s">
        <v>4757</v>
      </c>
    </row>
    <row r="1152" spans="1:2">
      <c r="A1152" s="1565" t="s">
        <v>4758</v>
      </c>
      <c r="B1152" s="1580" t="s">
        <v>4759</v>
      </c>
    </row>
    <row r="1153" spans="1:2" ht="24.75">
      <c r="A1153" s="1562" t="s">
        <v>4760</v>
      </c>
      <c r="B1153" s="1381" t="s">
        <v>4761</v>
      </c>
    </row>
    <row r="1154" spans="1:2" ht="24">
      <c r="A1154" s="1562" t="s">
        <v>4762</v>
      </c>
      <c r="B1154" s="1454" t="s">
        <v>4763</v>
      </c>
    </row>
    <row r="1155" spans="1:2" ht="24.75">
      <c r="A1155" s="1562" t="s">
        <v>4764</v>
      </c>
      <c r="B1155" s="1570" t="s">
        <v>4765</v>
      </c>
    </row>
    <row r="1156" spans="1:2">
      <c r="A1156" s="1562" t="s">
        <v>5033</v>
      </c>
      <c r="B1156" s="1454" t="s">
        <v>5034</v>
      </c>
    </row>
    <row r="1157" spans="1:2">
      <c r="A1157" s="1581" t="s">
        <v>5035</v>
      </c>
      <c r="B1157" s="1497" t="s">
        <v>5036</v>
      </c>
    </row>
    <row r="1158" spans="1:2">
      <c r="A1158" s="1562" t="s">
        <v>4766</v>
      </c>
      <c r="B1158" s="1454" t="s">
        <v>4767</v>
      </c>
    </row>
    <row r="1159" spans="1:2">
      <c r="A1159" s="1568" t="s">
        <v>4768</v>
      </c>
      <c r="B1159" s="1573" t="s">
        <v>4769</v>
      </c>
    </row>
    <row r="1160" spans="1:2">
      <c r="A1160" s="1562" t="s">
        <v>5037</v>
      </c>
      <c r="B1160" s="1454" t="s">
        <v>5038</v>
      </c>
    </row>
    <row r="1161" spans="1:2">
      <c r="A1161" s="1569" t="s">
        <v>5039</v>
      </c>
      <c r="B1161" s="1570" t="s">
        <v>5040</v>
      </c>
    </row>
    <row r="1162" spans="1:2">
      <c r="A1162" s="1562" t="s">
        <v>5041</v>
      </c>
      <c r="B1162" s="1381" t="s">
        <v>5042</v>
      </c>
    </row>
    <row r="1163" spans="1:2">
      <c r="A1163" s="1565" t="s">
        <v>4770</v>
      </c>
      <c r="B1163" s="1580" t="s">
        <v>4771</v>
      </c>
    </row>
    <row r="1164" spans="1:2">
      <c r="A1164" s="1562" t="s">
        <v>5043</v>
      </c>
      <c r="B1164" s="1454" t="s">
        <v>5044</v>
      </c>
    </row>
    <row r="1165" spans="1:2">
      <c r="A1165" s="1567" t="s">
        <v>3454</v>
      </c>
      <c r="B1165" s="1572" t="s">
        <v>3455</v>
      </c>
    </row>
    <row r="1166" spans="1:2">
      <c r="A1166" s="1562" t="s">
        <v>5045</v>
      </c>
      <c r="B1166" s="1381" t="s">
        <v>5046</v>
      </c>
    </row>
    <row r="1167" spans="1:2">
      <c r="A1167" s="1562" t="s">
        <v>5047</v>
      </c>
      <c r="B1167" s="1416" t="s">
        <v>5048</v>
      </c>
    </row>
    <row r="1168" spans="1:2">
      <c r="A1168" s="1562" t="s">
        <v>5049</v>
      </c>
      <c r="B1168" s="1416" t="s">
        <v>5050</v>
      </c>
    </row>
    <row r="1169" spans="1:2">
      <c r="A1169" s="1562" t="s">
        <v>4772</v>
      </c>
      <c r="B1169" s="1454" t="s">
        <v>4773</v>
      </c>
    </row>
    <row r="1170" spans="1:2">
      <c r="A1170" s="1565" t="s">
        <v>5051</v>
      </c>
      <c r="B1170" s="1582" t="s">
        <v>5052</v>
      </c>
    </row>
    <row r="1171" spans="1:2">
      <c r="A1171" s="1562" t="s">
        <v>4774</v>
      </c>
      <c r="B1171" s="1381" t="s">
        <v>4775</v>
      </c>
    </row>
    <row r="1172" spans="1:2">
      <c r="A1172" s="1574" t="s">
        <v>4776</v>
      </c>
      <c r="B1172" s="1454" t="s">
        <v>4777</v>
      </c>
    </row>
    <row r="1173" spans="1:2">
      <c r="A1173" s="1568" t="s">
        <v>4778</v>
      </c>
      <c r="B1173" s="1454" t="s">
        <v>4779</v>
      </c>
    </row>
    <row r="1174" spans="1:2">
      <c r="A1174" s="1562" t="s">
        <v>4780</v>
      </c>
      <c r="B1174" s="1454" t="s">
        <v>4781</v>
      </c>
    </row>
    <row r="1175" spans="1:2">
      <c r="A1175" s="1562" t="s">
        <v>4782</v>
      </c>
      <c r="B1175" s="1381" t="s">
        <v>4783</v>
      </c>
    </row>
    <row r="1176" spans="1:2">
      <c r="A1176" s="1562" t="s">
        <v>4784</v>
      </c>
      <c r="B1176" s="1454" t="s">
        <v>4785</v>
      </c>
    </row>
    <row r="1177" spans="1:2">
      <c r="A1177" s="1564" t="s">
        <v>4786</v>
      </c>
      <c r="B1177" s="1386" t="s">
        <v>4787</v>
      </c>
    </row>
    <row r="1178" spans="1:2">
      <c r="A1178" s="1568" t="s">
        <v>4788</v>
      </c>
      <c r="B1178" s="1454" t="s">
        <v>4789</v>
      </c>
    </row>
    <row r="1179" spans="1:2">
      <c r="A1179" s="1562" t="s">
        <v>4790</v>
      </c>
      <c r="B1179" s="1381" t="s">
        <v>4791</v>
      </c>
    </row>
    <row r="1180" spans="1:2">
      <c r="A1180" s="1568" t="s">
        <v>4792</v>
      </c>
      <c r="B1180" s="1454" t="s">
        <v>4793</v>
      </c>
    </row>
    <row r="1181" spans="1:2">
      <c r="A1181" s="1562" t="s">
        <v>4794</v>
      </c>
      <c r="B1181" s="1454" t="s">
        <v>4795</v>
      </c>
    </row>
    <row r="1182" spans="1:2">
      <c r="A1182" s="1562" t="s">
        <v>4796</v>
      </c>
      <c r="B1182" s="1454" t="s">
        <v>4797</v>
      </c>
    </row>
    <row r="1183" spans="1:2">
      <c r="A1183" s="1562" t="s">
        <v>4798</v>
      </c>
      <c r="B1183" s="1454" t="s">
        <v>4799</v>
      </c>
    </row>
    <row r="1184" spans="1:2">
      <c r="A1184" s="1579" t="s">
        <v>4800</v>
      </c>
      <c r="B1184" s="1381" t="s">
        <v>4801</v>
      </c>
    </row>
    <row r="1185" spans="1:2" ht="24.75">
      <c r="A1185" s="1579" t="s">
        <v>4802</v>
      </c>
      <c r="B1185" s="1381" t="s">
        <v>4803</v>
      </c>
    </row>
    <row r="1186" spans="1:2" ht="24.75">
      <c r="A1186" s="1568" t="s">
        <v>4804</v>
      </c>
      <c r="B1186" s="1381" t="s">
        <v>4805</v>
      </c>
    </row>
    <row r="1187" spans="1:2">
      <c r="A1187" s="1562" t="s">
        <v>4806</v>
      </c>
      <c r="B1187" s="1454" t="s">
        <v>4807</v>
      </c>
    </row>
    <row r="1188" spans="1:2">
      <c r="A1188" s="1562" t="s">
        <v>4808</v>
      </c>
      <c r="B1188" s="1454" t="s">
        <v>4809</v>
      </c>
    </row>
    <row r="1189" spans="1:2">
      <c r="A1189" s="1565" t="s">
        <v>4810</v>
      </c>
      <c r="B1189" s="1582" t="s">
        <v>4811</v>
      </c>
    </row>
    <row r="1190" spans="1:2">
      <c r="A1190" s="1562" t="s">
        <v>4812</v>
      </c>
      <c r="B1190" s="1454" t="s">
        <v>4813</v>
      </c>
    </row>
    <row r="1191" spans="1:2">
      <c r="A1191" s="1574" t="s">
        <v>5053</v>
      </c>
      <c r="B1191" s="1454" t="s">
        <v>5054</v>
      </c>
    </row>
    <row r="1192" spans="1:2">
      <c r="A1192" s="1562" t="s">
        <v>5055</v>
      </c>
      <c r="B1192" s="1416" t="s">
        <v>5056</v>
      </c>
    </row>
    <row r="1193" spans="1:2">
      <c r="A1193" s="1562" t="s">
        <v>4814</v>
      </c>
      <c r="B1193" s="1381" t="s">
        <v>4815</v>
      </c>
    </row>
    <row r="1194" spans="1:2">
      <c r="A1194" s="1562" t="s">
        <v>4816</v>
      </c>
      <c r="B1194" s="1397" t="s">
        <v>4817</v>
      </c>
    </row>
    <row r="1195" spans="1:2">
      <c r="A1195" s="1564" t="s">
        <v>4818</v>
      </c>
      <c r="B1195" s="1381" t="s">
        <v>4819</v>
      </c>
    </row>
    <row r="1196" spans="1:2">
      <c r="A1196" s="1564" t="s">
        <v>4820</v>
      </c>
      <c r="B1196" s="1386" t="s">
        <v>4821</v>
      </c>
    </row>
    <row r="1197" spans="1:2">
      <c r="A1197" s="1562" t="s">
        <v>4822</v>
      </c>
      <c r="B1197" s="1454" t="s">
        <v>4823</v>
      </c>
    </row>
    <row r="1198" spans="1:2">
      <c r="A1198" s="1568" t="s">
        <v>4824</v>
      </c>
      <c r="B1198" s="1454" t="s">
        <v>4825</v>
      </c>
    </row>
    <row r="1199" spans="1:2">
      <c r="A1199" s="1562" t="s">
        <v>5057</v>
      </c>
      <c r="B1199" s="1416" t="s">
        <v>5058</v>
      </c>
    </row>
    <row r="1200" spans="1:2">
      <c r="A1200" s="1562" t="s">
        <v>5059</v>
      </c>
      <c r="B1200" s="1416" t="s">
        <v>5060</v>
      </c>
    </row>
    <row r="1201" spans="1:2">
      <c r="A1201" s="1562" t="s">
        <v>5061</v>
      </c>
      <c r="B1201" s="1416" t="s">
        <v>5062</v>
      </c>
    </row>
    <row r="1202" spans="1:2">
      <c r="A1202" s="1562" t="s">
        <v>5063</v>
      </c>
      <c r="B1202" s="1381" t="s">
        <v>5064</v>
      </c>
    </row>
    <row r="1203" spans="1:2">
      <c r="A1203" s="1565" t="s">
        <v>4826</v>
      </c>
      <c r="B1203" s="1400" t="s">
        <v>4827</v>
      </c>
    </row>
    <row r="1204" spans="1:2">
      <c r="A1204" s="1568" t="s">
        <v>4828</v>
      </c>
      <c r="B1204" s="1454" t="s">
        <v>4829</v>
      </c>
    </row>
    <row r="1205" spans="1:2">
      <c r="A1205" s="1564" t="s">
        <v>4830</v>
      </c>
      <c r="B1205" s="1572" t="s">
        <v>4831</v>
      </c>
    </row>
    <row r="1206" spans="1:2">
      <c r="A1206" s="1568" t="s">
        <v>4832</v>
      </c>
      <c r="B1206" s="1454" t="s">
        <v>4833</v>
      </c>
    </row>
    <row r="1207" spans="1:2">
      <c r="A1207" s="1583" t="s">
        <v>2046</v>
      </c>
      <c r="B1207" s="1376" t="s">
        <v>2047</v>
      </c>
    </row>
    <row r="1208" spans="1:2">
      <c r="A1208" s="1564" t="s">
        <v>4834</v>
      </c>
      <c r="B1208" s="1386" t="s">
        <v>4835</v>
      </c>
    </row>
    <row r="1209" spans="1:2">
      <c r="A1209" s="1562" t="s">
        <v>4944</v>
      </c>
      <c r="B1209" s="1381" t="s">
        <v>4945</v>
      </c>
    </row>
    <row r="1210" spans="1:2">
      <c r="A1210" s="1562" t="s">
        <v>4836</v>
      </c>
      <c r="B1210" s="1454" t="s">
        <v>4837</v>
      </c>
    </row>
    <row r="1211" spans="1:2">
      <c r="A1211" s="1562" t="s">
        <v>4838</v>
      </c>
      <c r="B1211" s="1381" t="s">
        <v>4839</v>
      </c>
    </row>
    <row r="1212" spans="1:2">
      <c r="A1212" s="1562" t="s">
        <v>4840</v>
      </c>
      <c r="B1212" s="1381" t="s">
        <v>4841</v>
      </c>
    </row>
    <row r="1213" spans="1:2">
      <c r="A1213" s="1574" t="s">
        <v>4842</v>
      </c>
      <c r="B1213" s="1454" t="s">
        <v>4843</v>
      </c>
    </row>
    <row r="1214" spans="1:2">
      <c r="A1214" s="1564" t="s">
        <v>4844</v>
      </c>
      <c r="B1214" s="1386" t="s">
        <v>4845</v>
      </c>
    </row>
    <row r="1215" spans="1:2">
      <c r="A1215" s="1562" t="s">
        <v>4846</v>
      </c>
      <c r="B1215" s="1454" t="s">
        <v>4847</v>
      </c>
    </row>
    <row r="1216" spans="1:2">
      <c r="A1216" s="1562" t="s">
        <v>4848</v>
      </c>
      <c r="B1216" s="1454" t="s">
        <v>4849</v>
      </c>
    </row>
    <row r="1217" spans="1:2">
      <c r="A1217" s="1568" t="s">
        <v>5065</v>
      </c>
      <c r="B1217" s="1454" t="s">
        <v>5066</v>
      </c>
    </row>
    <row r="1218" spans="1:2">
      <c r="A1218" s="1562" t="s">
        <v>5067</v>
      </c>
      <c r="B1218" s="1416" t="s">
        <v>5068</v>
      </c>
    </row>
    <row r="1219" spans="1:2">
      <c r="A1219" s="1568" t="s">
        <v>4850</v>
      </c>
      <c r="B1219" s="1573" t="s">
        <v>4851</v>
      </c>
    </row>
    <row r="1220" spans="1:2">
      <c r="A1220" s="1579" t="s">
        <v>4852</v>
      </c>
      <c r="B1220" s="1398" t="s">
        <v>4853</v>
      </c>
    </row>
    <row r="1221" spans="1:2">
      <c r="A1221" s="1568" t="s">
        <v>4854</v>
      </c>
      <c r="B1221" s="1454" t="s">
        <v>4855</v>
      </c>
    </row>
    <row r="1222" spans="1:2">
      <c r="A1222" s="1565" t="s">
        <v>4856</v>
      </c>
      <c r="B1222" s="1400" t="s">
        <v>4857</v>
      </c>
    </row>
    <row r="1223" spans="1:2">
      <c r="A1223" s="1562" t="s">
        <v>5069</v>
      </c>
      <c r="B1223" s="1573" t="s">
        <v>5070</v>
      </c>
    </row>
    <row r="1224" spans="1:2" ht="24.75">
      <c r="A1224" s="1562" t="s">
        <v>4858</v>
      </c>
      <c r="B1224" s="1381" t="s">
        <v>4859</v>
      </c>
    </row>
    <row r="1225" spans="1:2">
      <c r="A1225" s="1564" t="s">
        <v>4860</v>
      </c>
      <c r="B1225" s="1386" t="s">
        <v>4861</v>
      </c>
    </row>
    <row r="1226" spans="1:2">
      <c r="A1226" s="1568" t="s">
        <v>5071</v>
      </c>
      <c r="B1226" s="1584" t="s">
        <v>4305</v>
      </c>
    </row>
    <row r="1227" spans="1:2">
      <c r="A1227" s="1562" t="s">
        <v>4862</v>
      </c>
      <c r="B1227" s="1454" t="s">
        <v>4863</v>
      </c>
    </row>
    <row r="1228" spans="1:2">
      <c r="A1228" s="1562" t="s">
        <v>4864</v>
      </c>
      <c r="B1228" s="1454" t="s">
        <v>4865</v>
      </c>
    </row>
    <row r="1229" spans="1:2">
      <c r="A1229" s="1585" t="s">
        <v>5072</v>
      </c>
      <c r="B1229" s="1454" t="s">
        <v>5073</v>
      </c>
    </row>
    <row r="1230" spans="1:2">
      <c r="A1230" s="1562" t="s">
        <v>5074</v>
      </c>
      <c r="B1230" s="1416" t="s">
        <v>5075</v>
      </c>
    </row>
    <row r="1231" spans="1:2">
      <c r="A1231" s="1564" t="s">
        <v>4866</v>
      </c>
      <c r="B1231" s="1386" t="s">
        <v>4867</v>
      </c>
    </row>
    <row r="1232" spans="1:2">
      <c r="A1232" s="1564" t="s">
        <v>4868</v>
      </c>
      <c r="B1232" s="1386" t="s">
        <v>4869</v>
      </c>
    </row>
    <row r="1233" spans="1:2">
      <c r="A1233" s="1564" t="s">
        <v>4870</v>
      </c>
      <c r="B1233" s="1386" t="s">
        <v>4871</v>
      </c>
    </row>
    <row r="1234" spans="1:2">
      <c r="A1234" s="1564" t="s">
        <v>4872</v>
      </c>
      <c r="B1234" s="1386" t="s">
        <v>4873</v>
      </c>
    </row>
    <row r="1235" spans="1:2">
      <c r="A1235" s="1564" t="s">
        <v>4874</v>
      </c>
      <c r="B1235" s="1386" t="s">
        <v>4875</v>
      </c>
    </row>
    <row r="1236" spans="1:2">
      <c r="A1236" s="1568" t="s">
        <v>4876</v>
      </c>
      <c r="B1236" s="1454" t="s">
        <v>4877</v>
      </c>
    </row>
    <row r="1237" spans="1:2">
      <c r="A1237" s="1564" t="s">
        <v>4878</v>
      </c>
      <c r="B1237" s="1386" t="s">
        <v>4879</v>
      </c>
    </row>
    <row r="1238" spans="1:2">
      <c r="A1238" s="1562" t="s">
        <v>4880</v>
      </c>
      <c r="B1238" s="1454" t="s">
        <v>4881</v>
      </c>
    </row>
    <row r="1239" spans="1:2">
      <c r="A1239" s="1568" t="s">
        <v>4882</v>
      </c>
      <c r="B1239" s="1454" t="s">
        <v>4883</v>
      </c>
    </row>
    <row r="1240" spans="1:2">
      <c r="A1240" s="1564" t="s">
        <v>4884</v>
      </c>
      <c r="B1240" s="1386" t="s">
        <v>4885</v>
      </c>
    </row>
    <row r="1241" spans="1:2">
      <c r="A1241" s="1564" t="s">
        <v>4886</v>
      </c>
      <c r="B1241" s="1386" t="s">
        <v>4887</v>
      </c>
    </row>
    <row r="1242" spans="1:2">
      <c r="A1242" s="1564" t="s">
        <v>4888</v>
      </c>
      <c r="B1242" s="1386" t="s">
        <v>4889</v>
      </c>
    </row>
    <row r="1243" spans="1:2">
      <c r="A1243" s="1562" t="s">
        <v>4890</v>
      </c>
      <c r="B1243" s="1454" t="s">
        <v>4891</v>
      </c>
    </row>
    <row r="1244" spans="1:2">
      <c r="A1244" s="1565" t="s">
        <v>5076</v>
      </c>
      <c r="B1244" s="1586" t="s">
        <v>5077</v>
      </c>
    </row>
    <row r="1245" spans="1:2">
      <c r="A1245" s="1562" t="s">
        <v>4892</v>
      </c>
      <c r="B1245" s="1454" t="s">
        <v>4893</v>
      </c>
    </row>
    <row r="1246" spans="1:2">
      <c r="A1246" s="1562" t="s">
        <v>4894</v>
      </c>
      <c r="B1246" s="1454" t="s">
        <v>4895</v>
      </c>
    </row>
    <row r="1247" spans="1:2">
      <c r="A1247" s="1564" t="s">
        <v>4896</v>
      </c>
      <c r="B1247" s="1381" t="s">
        <v>4897</v>
      </c>
    </row>
    <row r="1248" spans="1:2" ht="24.75">
      <c r="A1248" s="1564" t="s">
        <v>4898</v>
      </c>
      <c r="B1248" s="1381" t="s">
        <v>4899</v>
      </c>
    </row>
    <row r="1249" spans="1:2">
      <c r="A1249" s="1564" t="s">
        <v>4900</v>
      </c>
      <c r="B1249" s="1386" t="s">
        <v>4901</v>
      </c>
    </row>
    <row r="1250" spans="1:2">
      <c r="A1250" s="1587" t="s">
        <v>7408</v>
      </c>
      <c r="B1250" s="1438" t="s">
        <v>7409</v>
      </c>
    </row>
    <row r="1251" spans="1:2">
      <c r="A1251" s="1583" t="s">
        <v>2048</v>
      </c>
      <c r="B1251" s="1376" t="s">
        <v>2049</v>
      </c>
    </row>
    <row r="1252" spans="1:2">
      <c r="A1252" s="1587" t="s">
        <v>7410</v>
      </c>
      <c r="B1252" s="1381" t="s">
        <v>7411</v>
      </c>
    </row>
    <row r="1253" spans="1:2">
      <c r="A1253" s="1587" t="s">
        <v>7412</v>
      </c>
      <c r="B1253" s="1438" t="s">
        <v>7413</v>
      </c>
    </row>
    <row r="1254" spans="1:2">
      <c r="A1254" s="1588" t="s">
        <v>5786</v>
      </c>
      <c r="B1254" s="1392" t="s">
        <v>5787</v>
      </c>
    </row>
    <row r="1255" spans="1:2">
      <c r="A1255" s="1589" t="s">
        <v>5788</v>
      </c>
      <c r="B1255" s="1416" t="s">
        <v>5789</v>
      </c>
    </row>
    <row r="1256" spans="1:2">
      <c r="A1256" s="1588" t="s">
        <v>5790</v>
      </c>
      <c r="B1256" s="1590" t="s">
        <v>5791</v>
      </c>
    </row>
    <row r="1257" spans="1:2">
      <c r="A1257" s="1591" t="s">
        <v>5792</v>
      </c>
      <c r="B1257" s="1416" t="s">
        <v>5793</v>
      </c>
    </row>
    <row r="1258" spans="1:2">
      <c r="A1258" s="1592" t="s">
        <v>7548</v>
      </c>
      <c r="B1258" s="1529" t="s">
        <v>7549</v>
      </c>
    </row>
    <row r="1259" spans="1:2">
      <c r="A1259" s="1592" t="s">
        <v>7550</v>
      </c>
      <c r="B1259" s="1381" t="s">
        <v>7551</v>
      </c>
    </row>
    <row r="1260" spans="1:2">
      <c r="A1260" s="1587" t="s">
        <v>7414</v>
      </c>
      <c r="B1260" s="1438" t="s">
        <v>7415</v>
      </c>
    </row>
    <row r="1261" spans="1:2">
      <c r="A1261" s="1593" t="s">
        <v>2159</v>
      </c>
      <c r="B1261" s="1383" t="s">
        <v>2160</v>
      </c>
    </row>
    <row r="1262" spans="1:2">
      <c r="A1262" s="1594" t="s">
        <v>3456</v>
      </c>
      <c r="B1262" s="1411" t="s">
        <v>3457</v>
      </c>
    </row>
    <row r="1263" spans="1:2" ht="24.75">
      <c r="A1263" s="1595" t="s">
        <v>3216</v>
      </c>
      <c r="B1263" s="1451" t="s">
        <v>3217</v>
      </c>
    </row>
    <row r="1264" spans="1:2">
      <c r="A1264" s="1596" t="s">
        <v>3218</v>
      </c>
      <c r="B1264" s="1451" t="s">
        <v>3219</v>
      </c>
    </row>
    <row r="1265" spans="1:2">
      <c r="A1265" s="1575" t="s">
        <v>3220</v>
      </c>
      <c r="B1265" s="1490" t="s">
        <v>3221</v>
      </c>
    </row>
    <row r="1266" spans="1:2">
      <c r="A1266" s="1575" t="s">
        <v>3458</v>
      </c>
      <c r="B1266" s="1490" t="s">
        <v>3459</v>
      </c>
    </row>
    <row r="1267" spans="1:2">
      <c r="A1267" s="1576" t="s">
        <v>3222</v>
      </c>
      <c r="B1267" s="1451" t="s">
        <v>3223</v>
      </c>
    </row>
    <row r="1268" spans="1:2">
      <c r="A1268" s="1592" t="s">
        <v>7552</v>
      </c>
      <c r="B1268" s="1416" t="s">
        <v>7553</v>
      </c>
    </row>
    <row r="1269" spans="1:2">
      <c r="A1269" s="1567" t="s">
        <v>3224</v>
      </c>
      <c r="B1269" s="1386" t="s">
        <v>3225</v>
      </c>
    </row>
    <row r="1270" spans="1:2">
      <c r="A1270" s="1589" t="s">
        <v>3226</v>
      </c>
      <c r="B1270" s="1491" t="s">
        <v>3227</v>
      </c>
    </row>
    <row r="1271" spans="1:2">
      <c r="A1271" s="1597" t="s">
        <v>3428</v>
      </c>
      <c r="B1271" s="1489" t="s">
        <v>3429</v>
      </c>
    </row>
    <row r="1272" spans="1:2">
      <c r="A1272" s="1567" t="s">
        <v>3228</v>
      </c>
      <c r="B1272" s="1386" t="s">
        <v>3229</v>
      </c>
    </row>
    <row r="1273" spans="1:2">
      <c r="A1273" s="1567" t="s">
        <v>3230</v>
      </c>
      <c r="B1273" s="1451" t="s">
        <v>3231</v>
      </c>
    </row>
    <row r="1274" spans="1:2">
      <c r="A1274" s="1597" t="s">
        <v>3430</v>
      </c>
      <c r="B1274" s="1489" t="s">
        <v>3431</v>
      </c>
    </row>
    <row r="1275" spans="1:2">
      <c r="A1275" s="1571" t="s">
        <v>2989</v>
      </c>
      <c r="B1275" s="1390" t="s">
        <v>2990</v>
      </c>
    </row>
    <row r="1276" spans="1:2">
      <c r="A1276" s="1598" t="s">
        <v>3232</v>
      </c>
      <c r="B1276" s="1368" t="s">
        <v>3233</v>
      </c>
    </row>
    <row r="1277" spans="1:2">
      <c r="A1277" s="1598" t="s">
        <v>3234</v>
      </c>
      <c r="B1277" s="1599" t="s">
        <v>3235</v>
      </c>
    </row>
    <row r="1278" spans="1:2">
      <c r="A1278" s="1598" t="s">
        <v>3236</v>
      </c>
      <c r="B1278" s="1600" t="s">
        <v>3237</v>
      </c>
    </row>
    <row r="1279" spans="1:2">
      <c r="A1279" s="1598" t="s">
        <v>3238</v>
      </c>
      <c r="B1279" s="1599" t="s">
        <v>3239</v>
      </c>
    </row>
    <row r="1280" spans="1:2">
      <c r="A1280" s="1601" t="s">
        <v>2691</v>
      </c>
      <c r="B1280" s="1602" t="s">
        <v>2692</v>
      </c>
    </row>
    <row r="1281" spans="1:2">
      <c r="A1281" s="1603" t="s">
        <v>2693</v>
      </c>
      <c r="B1281" s="1604" t="s">
        <v>2694</v>
      </c>
    </row>
    <row r="1282" spans="1:2">
      <c r="A1282" s="1603" t="s">
        <v>3240</v>
      </c>
      <c r="B1282" s="1604" t="s">
        <v>3241</v>
      </c>
    </row>
    <row r="1283" spans="1:2">
      <c r="A1283" s="1605" t="s">
        <v>3242</v>
      </c>
      <c r="B1283" s="1606" t="s">
        <v>3243</v>
      </c>
    </row>
    <row r="1284" spans="1:2">
      <c r="A1284" s="1607" t="s">
        <v>2695</v>
      </c>
      <c r="B1284" s="1608" t="s">
        <v>2696</v>
      </c>
    </row>
    <row r="1285" spans="1:2">
      <c r="A1285" s="1603" t="s">
        <v>2697</v>
      </c>
      <c r="B1285" s="1609" t="s">
        <v>2698</v>
      </c>
    </row>
    <row r="1286" spans="1:2">
      <c r="A1286" s="1610" t="s">
        <v>3104</v>
      </c>
      <c r="B1286" s="1611" t="s">
        <v>3105</v>
      </c>
    </row>
    <row r="1287" spans="1:2">
      <c r="A1287" s="1589" t="s">
        <v>3244</v>
      </c>
      <c r="B1287" s="1428" t="s">
        <v>3245</v>
      </c>
    </row>
    <row r="1288" spans="1:2">
      <c r="A1288" s="1612" t="s">
        <v>7554</v>
      </c>
      <c r="B1288" s="1493" t="s">
        <v>7555</v>
      </c>
    </row>
    <row r="1289" spans="1:2">
      <c r="A1289" s="1575" t="s">
        <v>3434</v>
      </c>
      <c r="B1289" s="1451" t="s">
        <v>3435</v>
      </c>
    </row>
    <row r="1290" spans="1:2">
      <c r="A1290" s="1589" t="s">
        <v>3246</v>
      </c>
      <c r="B1290" s="1613" t="s">
        <v>3247</v>
      </c>
    </row>
    <row r="1291" spans="1:2">
      <c r="A1291" s="1567" t="s">
        <v>3248</v>
      </c>
      <c r="B1291" s="1614" t="s">
        <v>3249</v>
      </c>
    </row>
    <row r="1292" spans="1:2">
      <c r="A1292" s="1567" t="s">
        <v>3250</v>
      </c>
      <c r="B1292" s="1572" t="s">
        <v>3251</v>
      </c>
    </row>
    <row r="1293" spans="1:2">
      <c r="A1293" s="1595" t="s">
        <v>3252</v>
      </c>
      <c r="B1293" s="1368" t="s">
        <v>3253</v>
      </c>
    </row>
    <row r="1294" spans="1:2">
      <c r="A1294" s="1615" t="s">
        <v>3254</v>
      </c>
      <c r="B1294" s="1616" t="s">
        <v>3255</v>
      </c>
    </row>
    <row r="1295" spans="1:2">
      <c r="A1295" s="1592" t="s">
        <v>7416</v>
      </c>
      <c r="B1295" s="1616" t="s">
        <v>7417</v>
      </c>
    </row>
    <row r="1296" spans="1:2">
      <c r="A1296" s="1598" t="s">
        <v>3256</v>
      </c>
      <c r="B1296" s="1599" t="s">
        <v>3257</v>
      </c>
    </row>
    <row r="1297" spans="1:2">
      <c r="A1297" s="1605" t="s">
        <v>7418</v>
      </c>
      <c r="B1297" s="1617" t="s">
        <v>7419</v>
      </c>
    </row>
    <row r="1298" spans="1:2">
      <c r="A1298" s="1598" t="s">
        <v>3258</v>
      </c>
      <c r="B1298" s="1618" t="s">
        <v>3259</v>
      </c>
    </row>
    <row r="1299" spans="1:2">
      <c r="A1299" s="1595" t="s">
        <v>3260</v>
      </c>
      <c r="B1299" s="1454" t="s">
        <v>3261</v>
      </c>
    </row>
    <row r="1300" spans="1:2">
      <c r="A1300" s="1571" t="s">
        <v>2991</v>
      </c>
      <c r="B1300" s="1390" t="s">
        <v>2992</v>
      </c>
    </row>
    <row r="1301" spans="1:2">
      <c r="A1301" s="1619" t="s">
        <v>3262</v>
      </c>
      <c r="B1301" s="1451" t="s">
        <v>3263</v>
      </c>
    </row>
    <row r="1302" spans="1:2" ht="24.75">
      <c r="A1302" s="1589" t="s">
        <v>3264</v>
      </c>
      <c r="B1302" s="1451" t="s">
        <v>3265</v>
      </c>
    </row>
    <row r="1303" spans="1:2">
      <c r="A1303" s="1595" t="s">
        <v>3266</v>
      </c>
      <c r="B1303" s="1439" t="s">
        <v>3267</v>
      </c>
    </row>
    <row r="1304" spans="1:2">
      <c r="A1304" s="1589" t="s">
        <v>3268</v>
      </c>
      <c r="B1304" s="1491" t="s">
        <v>3269</v>
      </c>
    </row>
    <row r="1305" spans="1:2">
      <c r="A1305" s="1595" t="s">
        <v>3270</v>
      </c>
      <c r="B1305" s="1439" t="s">
        <v>3271</v>
      </c>
    </row>
    <row r="1306" spans="1:2">
      <c r="A1306" s="1595" t="s">
        <v>3272</v>
      </c>
      <c r="B1306" s="1451" t="s">
        <v>3273</v>
      </c>
    </row>
    <row r="1307" spans="1:2">
      <c r="A1307" s="2" t="s">
        <v>3426</v>
      </c>
      <c r="B1307" s="3" t="s">
        <v>3427</v>
      </c>
    </row>
    <row r="1308" spans="1:2">
      <c r="A1308" s="1581" t="s">
        <v>3436</v>
      </c>
      <c r="B1308" s="1620" t="s">
        <v>3437</v>
      </c>
    </row>
    <row r="1309" spans="1:2">
      <c r="A1309" s="1589" t="s">
        <v>3274</v>
      </c>
      <c r="B1309" s="1491" t="s">
        <v>3275</v>
      </c>
    </row>
    <row r="1310" spans="1:2">
      <c r="A1310" s="1589" t="s">
        <v>3276</v>
      </c>
      <c r="B1310" s="1491" t="s">
        <v>3277</v>
      </c>
    </row>
    <row r="1311" spans="1:2">
      <c r="A1311" s="1589" t="s">
        <v>3278</v>
      </c>
      <c r="B1311" s="1451" t="s">
        <v>3279</v>
      </c>
    </row>
    <row r="1312" spans="1:2">
      <c r="A1312" s="1589" t="s">
        <v>3280</v>
      </c>
      <c r="B1312" s="1491" t="s">
        <v>3281</v>
      </c>
    </row>
    <row r="1313" spans="1:2">
      <c r="A1313" s="1589" t="s">
        <v>3282</v>
      </c>
      <c r="B1313" s="1428" t="s">
        <v>3283</v>
      </c>
    </row>
    <row r="1314" spans="1:2">
      <c r="A1314" s="1619" t="s">
        <v>3284</v>
      </c>
      <c r="B1314" s="1410" t="s">
        <v>3285</v>
      </c>
    </row>
    <row r="1315" spans="1:2">
      <c r="A1315" s="1589" t="s">
        <v>3286</v>
      </c>
      <c r="B1315" s="1451" t="s">
        <v>3287</v>
      </c>
    </row>
    <row r="1316" spans="1:2">
      <c r="A1316" s="1589" t="s">
        <v>3288</v>
      </c>
      <c r="B1316" s="1478" t="s">
        <v>3289</v>
      </c>
    </row>
    <row r="1317" spans="1:2">
      <c r="A1317" s="1587" t="s">
        <v>3290</v>
      </c>
      <c r="B1317" s="1621" t="s">
        <v>3291</v>
      </c>
    </row>
    <row r="1318" spans="1:2">
      <c r="A1318" s="1589" t="s">
        <v>3292</v>
      </c>
      <c r="B1318" s="1491" t="s">
        <v>3293</v>
      </c>
    </row>
    <row r="1319" spans="1:2">
      <c r="A1319" s="1571" t="s">
        <v>2993</v>
      </c>
      <c r="B1319" s="1390" t="s">
        <v>2994</v>
      </c>
    </row>
    <row r="1320" spans="1:2">
      <c r="A1320" s="1595" t="s">
        <v>3294</v>
      </c>
      <c r="B1320" s="1439" t="s">
        <v>3295</v>
      </c>
    </row>
    <row r="1321" spans="1:2">
      <c r="A1321" s="1589" t="s">
        <v>3296</v>
      </c>
      <c r="B1321" s="1491" t="s">
        <v>3297</v>
      </c>
    </row>
    <row r="1322" spans="1:2">
      <c r="A1322" s="1589" t="s">
        <v>3298</v>
      </c>
      <c r="B1322" s="1491" t="s">
        <v>3299</v>
      </c>
    </row>
    <row r="1323" spans="1:2">
      <c r="A1323" s="1595" t="s">
        <v>3300</v>
      </c>
      <c r="B1323" s="1439" t="s">
        <v>3301</v>
      </c>
    </row>
    <row r="1324" spans="1:2">
      <c r="A1324" s="1595" t="s">
        <v>3302</v>
      </c>
      <c r="B1324" s="1439" t="s">
        <v>3303</v>
      </c>
    </row>
    <row r="1325" spans="1:2">
      <c r="A1325" s="1595" t="s">
        <v>3304</v>
      </c>
      <c r="B1325" s="1439" t="s">
        <v>3305</v>
      </c>
    </row>
    <row r="1326" spans="1:2">
      <c r="A1326" s="1595" t="s">
        <v>3306</v>
      </c>
      <c r="B1326" s="1439" t="s">
        <v>3307</v>
      </c>
    </row>
    <row r="1327" spans="1:2" ht="24">
      <c r="A1327" s="1596" t="s">
        <v>3308</v>
      </c>
      <c r="B1327" s="1398" t="s">
        <v>3309</v>
      </c>
    </row>
    <row r="1328" spans="1:2">
      <c r="A1328" s="1589" t="s">
        <v>3310</v>
      </c>
      <c r="B1328" s="1491" t="s">
        <v>3311</v>
      </c>
    </row>
    <row r="1329" spans="1:2">
      <c r="A1329" s="1589" t="s">
        <v>3312</v>
      </c>
      <c r="B1329" s="1491" t="s">
        <v>3313</v>
      </c>
    </row>
    <row r="1330" spans="1:2">
      <c r="A1330" s="1619" t="s">
        <v>3314</v>
      </c>
      <c r="B1330" s="1410" t="s">
        <v>3315</v>
      </c>
    </row>
    <row r="1331" spans="1:2">
      <c r="A1331" s="1589" t="s">
        <v>3316</v>
      </c>
      <c r="B1331" s="1491" t="s">
        <v>3317</v>
      </c>
    </row>
    <row r="1332" spans="1:2">
      <c r="A1332" s="1589" t="s">
        <v>3318</v>
      </c>
      <c r="B1332" s="1491" t="s">
        <v>3319</v>
      </c>
    </row>
    <row r="1333" spans="1:2">
      <c r="A1333" s="1592" t="s">
        <v>7420</v>
      </c>
      <c r="B1333" s="1416" t="s">
        <v>7421</v>
      </c>
    </row>
    <row r="1334" spans="1:2">
      <c r="A1334" s="1619" t="s">
        <v>3320</v>
      </c>
      <c r="B1334" s="1586" t="s">
        <v>3321</v>
      </c>
    </row>
    <row r="1335" spans="1:2">
      <c r="A1335" s="1592" t="s">
        <v>7422</v>
      </c>
      <c r="B1335" s="1416" t="s">
        <v>7423</v>
      </c>
    </row>
    <row r="1336" spans="1:2">
      <c r="A1336" s="1589" t="s">
        <v>3322</v>
      </c>
      <c r="B1336" s="1491" t="s">
        <v>3323</v>
      </c>
    </row>
    <row r="1337" spans="1:2">
      <c r="A1337" s="1595" t="s">
        <v>3324</v>
      </c>
      <c r="B1337" s="1439" t="s">
        <v>3325</v>
      </c>
    </row>
    <row r="1338" spans="1:2">
      <c r="A1338" s="1589" t="s">
        <v>3326</v>
      </c>
      <c r="B1338" s="1491" t="s">
        <v>3327</v>
      </c>
    </row>
    <row r="1339" spans="1:2">
      <c r="A1339" s="1587" t="s">
        <v>7556</v>
      </c>
      <c r="B1339" s="1438" t="s">
        <v>7557</v>
      </c>
    </row>
    <row r="1340" spans="1:2">
      <c r="A1340" s="1595" t="s">
        <v>3328</v>
      </c>
      <c r="B1340" s="1439" t="s">
        <v>3329</v>
      </c>
    </row>
    <row r="1341" spans="1:2">
      <c r="A1341" s="1615" t="s">
        <v>3460</v>
      </c>
      <c r="B1341" s="1416" t="s">
        <v>3461</v>
      </c>
    </row>
    <row r="1342" spans="1:2">
      <c r="A1342" s="1592" t="s">
        <v>7558</v>
      </c>
      <c r="B1342" s="1529" t="s">
        <v>7559</v>
      </c>
    </row>
    <row r="1343" spans="1:2">
      <c r="A1343" s="1596" t="s">
        <v>3330</v>
      </c>
      <c r="B1343" s="1398" t="s">
        <v>3331</v>
      </c>
    </row>
    <row r="1344" spans="1:2">
      <c r="A1344" s="1595" t="s">
        <v>3332</v>
      </c>
      <c r="B1344" s="1439" t="s">
        <v>3333</v>
      </c>
    </row>
    <row r="1345" spans="1:2">
      <c r="A1345" s="1595" t="s">
        <v>3334</v>
      </c>
      <c r="B1345" s="1577" t="s">
        <v>3335</v>
      </c>
    </row>
    <row r="1346" spans="1:2">
      <c r="A1346" s="1595" t="s">
        <v>3336</v>
      </c>
      <c r="B1346" s="1439" t="s">
        <v>3337</v>
      </c>
    </row>
    <row r="1347" spans="1:2">
      <c r="A1347" s="1595" t="s">
        <v>3338</v>
      </c>
      <c r="B1347" s="1368" t="s">
        <v>3339</v>
      </c>
    </row>
    <row r="1348" spans="1:2">
      <c r="A1348" s="1587" t="s">
        <v>7424</v>
      </c>
      <c r="B1348" s="1438" t="s">
        <v>7413</v>
      </c>
    </row>
    <row r="1349" spans="1:2">
      <c r="A1349" s="1571" t="s">
        <v>2995</v>
      </c>
      <c r="B1349" s="1390" t="s">
        <v>2996</v>
      </c>
    </row>
    <row r="1350" spans="1:2">
      <c r="A1350" s="1619" t="s">
        <v>3340</v>
      </c>
      <c r="B1350" s="1410" t="s">
        <v>3341</v>
      </c>
    </row>
    <row r="1351" spans="1:2">
      <c r="A1351" s="1622" t="s">
        <v>3342</v>
      </c>
      <c r="B1351" s="1623" t="s">
        <v>3343</v>
      </c>
    </row>
    <row r="1352" spans="1:2">
      <c r="A1352" s="1587" t="s">
        <v>3344</v>
      </c>
      <c r="B1352" s="1438" t="s">
        <v>3345</v>
      </c>
    </row>
    <row r="1353" spans="1:2">
      <c r="A1353" s="1587" t="s">
        <v>3346</v>
      </c>
      <c r="B1353" s="1438" t="s">
        <v>3347</v>
      </c>
    </row>
    <row r="1354" spans="1:2">
      <c r="A1354" s="1619" t="s">
        <v>3348</v>
      </c>
      <c r="B1354" s="1410" t="s">
        <v>3349</v>
      </c>
    </row>
    <row r="1355" spans="1:2">
      <c r="A1355" s="1589" t="s">
        <v>3350</v>
      </c>
      <c r="B1355" s="1491" t="s">
        <v>3351</v>
      </c>
    </row>
    <row r="1356" spans="1:2">
      <c r="A1356" s="1589" t="s">
        <v>3352</v>
      </c>
      <c r="B1356" s="1491" t="s">
        <v>3353</v>
      </c>
    </row>
    <row r="1357" spans="1:2">
      <c r="A1357" s="1622" t="s">
        <v>3354</v>
      </c>
      <c r="B1357" s="1451" t="s">
        <v>3355</v>
      </c>
    </row>
    <row r="1358" spans="1:2">
      <c r="A1358" s="1624" t="s">
        <v>3356</v>
      </c>
      <c r="B1358" s="1497" t="s">
        <v>3357</v>
      </c>
    </row>
    <row r="1359" spans="1:2">
      <c r="A1359" s="2" t="s">
        <v>3432</v>
      </c>
      <c r="B1359" s="3" t="s">
        <v>3433</v>
      </c>
    </row>
    <row r="1360" spans="1:2">
      <c r="A1360" s="1589" t="s">
        <v>3358</v>
      </c>
      <c r="B1360" s="1491" t="s">
        <v>3359</v>
      </c>
    </row>
    <row r="1361" spans="1:2" ht="24">
      <c r="A1361" s="1589" t="s">
        <v>3360</v>
      </c>
      <c r="B1361" s="1491" t="s">
        <v>3361</v>
      </c>
    </row>
    <row r="1362" spans="1:2">
      <c r="A1362" s="1587" t="s">
        <v>3362</v>
      </c>
      <c r="B1362" s="1438" t="s">
        <v>3363</v>
      </c>
    </row>
    <row r="1363" spans="1:2">
      <c r="A1363" s="1587" t="s">
        <v>3364</v>
      </c>
      <c r="B1363" s="1438" t="s">
        <v>3365</v>
      </c>
    </row>
    <row r="1364" spans="1:2">
      <c r="A1364" s="1589" t="s">
        <v>3366</v>
      </c>
      <c r="B1364" s="1491" t="s">
        <v>3367</v>
      </c>
    </row>
    <row r="1365" spans="1:2" ht="24">
      <c r="A1365" s="1589" t="s">
        <v>3368</v>
      </c>
      <c r="B1365" s="1491" t="s">
        <v>3369</v>
      </c>
    </row>
    <row r="1366" spans="1:2">
      <c r="A1366" s="1595" t="s">
        <v>3370</v>
      </c>
      <c r="B1366" s="1451" t="s">
        <v>3371</v>
      </c>
    </row>
    <row r="1367" spans="1:2" ht="24">
      <c r="A1367" s="1619" t="s">
        <v>3372</v>
      </c>
      <c r="B1367" s="1410" t="s">
        <v>3373</v>
      </c>
    </row>
    <row r="1368" spans="1:2">
      <c r="A1368" s="1589" t="s">
        <v>3374</v>
      </c>
      <c r="B1368" s="1491" t="s">
        <v>3375</v>
      </c>
    </row>
    <row r="1369" spans="1:2">
      <c r="A1369" s="1619" t="s">
        <v>3376</v>
      </c>
      <c r="B1369" s="1410" t="s">
        <v>3377</v>
      </c>
    </row>
    <row r="1370" spans="1:2">
      <c r="A1370" s="1571" t="s">
        <v>2997</v>
      </c>
      <c r="B1370" s="1625" t="s">
        <v>2998</v>
      </c>
    </row>
    <row r="1371" spans="1:2">
      <c r="A1371" s="1589" t="s">
        <v>2999</v>
      </c>
      <c r="B1371" s="1491" t="s">
        <v>3000</v>
      </c>
    </row>
    <row r="1372" spans="1:2">
      <c r="A1372" s="1596" t="s">
        <v>3378</v>
      </c>
      <c r="B1372" s="1398" t="s">
        <v>3379</v>
      </c>
    </row>
    <row r="1373" spans="1:2">
      <c r="A1373" s="1589" t="s">
        <v>3380</v>
      </c>
      <c r="B1373" s="1491" t="s">
        <v>3381</v>
      </c>
    </row>
    <row r="1374" spans="1:2">
      <c r="A1374" s="1589" t="s">
        <v>3382</v>
      </c>
      <c r="B1374" s="1428" t="s">
        <v>3383</v>
      </c>
    </row>
    <row r="1375" spans="1:2">
      <c r="A1375" s="1589" t="s">
        <v>3384</v>
      </c>
      <c r="B1375" s="1428" t="s">
        <v>3385</v>
      </c>
    </row>
    <row r="1376" spans="1:2">
      <c r="A1376" s="1589" t="s">
        <v>3386</v>
      </c>
      <c r="B1376" s="1451" t="s">
        <v>3387</v>
      </c>
    </row>
    <row r="1377" spans="1:2">
      <c r="A1377" s="1567" t="s">
        <v>3388</v>
      </c>
      <c r="B1377" s="1451" t="s">
        <v>3389</v>
      </c>
    </row>
    <row r="1378" spans="1:2">
      <c r="A1378" s="1589" t="s">
        <v>3390</v>
      </c>
      <c r="B1378" s="1491" t="s">
        <v>3391</v>
      </c>
    </row>
    <row r="1379" spans="1:2">
      <c r="A1379" s="1589" t="s">
        <v>3392</v>
      </c>
      <c r="B1379" s="1626" t="s">
        <v>3393</v>
      </c>
    </row>
    <row r="1380" spans="1:2">
      <c r="A1380" s="1592" t="s">
        <v>7425</v>
      </c>
      <c r="B1380" s="1381" t="s">
        <v>7426</v>
      </c>
    </row>
    <row r="1381" spans="1:2">
      <c r="A1381" s="1589" t="s">
        <v>3394</v>
      </c>
      <c r="B1381" s="1397" t="s">
        <v>3395</v>
      </c>
    </row>
    <row r="1382" spans="1:2">
      <c r="A1382" s="1627" t="s">
        <v>5794</v>
      </c>
      <c r="B1382" s="1438" t="s">
        <v>5795</v>
      </c>
    </row>
    <row r="1383" spans="1:2">
      <c r="A1383" s="1628" t="s">
        <v>6077</v>
      </c>
      <c r="B1383" s="1451" t="s">
        <v>6078</v>
      </c>
    </row>
    <row r="1384" spans="1:2">
      <c r="A1384" s="1591" t="s">
        <v>5796</v>
      </c>
      <c r="B1384" s="1451" t="s">
        <v>5797</v>
      </c>
    </row>
    <row r="1385" spans="1:2">
      <c r="A1385" s="1591" t="s">
        <v>5798</v>
      </c>
      <c r="B1385" s="1451" t="s">
        <v>5799</v>
      </c>
    </row>
    <row r="1386" spans="1:2">
      <c r="A1386" s="1589" t="s">
        <v>5800</v>
      </c>
      <c r="B1386" s="1577" t="s">
        <v>5801</v>
      </c>
    </row>
    <row r="1387" spans="1:2">
      <c r="A1387" s="1589" t="s">
        <v>5802</v>
      </c>
      <c r="B1387" s="1451" t="s">
        <v>5803</v>
      </c>
    </row>
    <row r="1388" spans="1:2">
      <c r="A1388" s="1575" t="s">
        <v>5804</v>
      </c>
      <c r="B1388" s="1451" t="s">
        <v>5805</v>
      </c>
    </row>
    <row r="1389" spans="1:2">
      <c r="A1389" s="1587" t="s">
        <v>5806</v>
      </c>
      <c r="B1389" s="1451" t="s">
        <v>5807</v>
      </c>
    </row>
    <row r="1390" spans="1:2">
      <c r="A1390" s="1575" t="s">
        <v>5808</v>
      </c>
      <c r="B1390" s="1388" t="s">
        <v>5809</v>
      </c>
    </row>
    <row r="1391" spans="1:2">
      <c r="A1391" s="1575" t="s">
        <v>5810</v>
      </c>
      <c r="B1391" s="1388" t="s">
        <v>5811</v>
      </c>
    </row>
    <row r="1392" spans="1:2">
      <c r="A1392" s="1589" t="s">
        <v>5812</v>
      </c>
      <c r="B1392" s="1416" t="s">
        <v>5813</v>
      </c>
    </row>
    <row r="1393" spans="1:2">
      <c r="A1393" s="1591" t="s">
        <v>5814</v>
      </c>
      <c r="B1393" s="1416" t="s">
        <v>5815</v>
      </c>
    </row>
    <row r="1394" spans="1:2">
      <c r="A1394" s="1589" t="s">
        <v>5816</v>
      </c>
      <c r="B1394" s="1416" t="s">
        <v>5817</v>
      </c>
    </row>
    <row r="1395" spans="1:2">
      <c r="A1395" s="1589" t="s">
        <v>5818</v>
      </c>
      <c r="B1395" s="1416" t="s">
        <v>5819</v>
      </c>
    </row>
    <row r="1396" spans="1:2">
      <c r="A1396" s="1589" t="s">
        <v>5820</v>
      </c>
      <c r="B1396" s="1416" t="s">
        <v>5821</v>
      </c>
    </row>
    <row r="1397" spans="1:2" ht="24.75">
      <c r="A1397" s="1589" t="s">
        <v>5822</v>
      </c>
      <c r="B1397" s="1451" t="s">
        <v>5823</v>
      </c>
    </row>
    <row r="1398" spans="1:2" ht="24.75">
      <c r="A1398" s="1589" t="s">
        <v>5824</v>
      </c>
      <c r="B1398" s="1451" t="s">
        <v>5825</v>
      </c>
    </row>
    <row r="1399" spans="1:2">
      <c r="A1399" s="1589" t="s">
        <v>5826</v>
      </c>
      <c r="B1399" s="1416" t="s">
        <v>5827</v>
      </c>
    </row>
    <row r="1400" spans="1:2">
      <c r="A1400" s="1589" t="s">
        <v>5828</v>
      </c>
      <c r="B1400" s="1416" t="s">
        <v>5829</v>
      </c>
    </row>
    <row r="1401" spans="1:2">
      <c r="A1401" s="1627" t="s">
        <v>5830</v>
      </c>
      <c r="B1401" s="1438" t="s">
        <v>5831</v>
      </c>
    </row>
    <row r="1402" spans="1:2">
      <c r="A1402" s="1627" t="s">
        <v>5832</v>
      </c>
      <c r="B1402" s="1438" t="s">
        <v>5833</v>
      </c>
    </row>
    <row r="1403" spans="1:2" ht="24">
      <c r="A1403" s="1589" t="s">
        <v>5834</v>
      </c>
      <c r="B1403" s="1416" t="s">
        <v>5835</v>
      </c>
    </row>
    <row r="1404" spans="1:2" ht="24">
      <c r="A1404" s="1589" t="s">
        <v>5836</v>
      </c>
      <c r="B1404" s="1416" t="s">
        <v>5837</v>
      </c>
    </row>
    <row r="1405" spans="1:2" ht="24.75">
      <c r="A1405" s="1591" t="s">
        <v>5838</v>
      </c>
      <c r="B1405" s="1451" t="s">
        <v>5839</v>
      </c>
    </row>
    <row r="1406" spans="1:2" ht="24.75">
      <c r="A1406" s="1591" t="s">
        <v>5840</v>
      </c>
      <c r="B1406" s="1451" t="s">
        <v>5841</v>
      </c>
    </row>
    <row r="1407" spans="1:2" ht="24.75">
      <c r="A1407" s="1589" t="s">
        <v>5842</v>
      </c>
      <c r="B1407" s="1451" t="s">
        <v>5843</v>
      </c>
    </row>
    <row r="1408" spans="1:2">
      <c r="A1408" s="1627" t="s">
        <v>5844</v>
      </c>
      <c r="B1408" s="1451" t="s">
        <v>5845</v>
      </c>
    </row>
    <row r="1409" spans="1:2">
      <c r="A1409" s="1589" t="s">
        <v>3396</v>
      </c>
      <c r="B1409" s="1491" t="s">
        <v>3397</v>
      </c>
    </row>
    <row r="1410" spans="1:2">
      <c r="A1410" s="1589" t="s">
        <v>3001</v>
      </c>
      <c r="B1410" s="1428" t="s">
        <v>3002</v>
      </c>
    </row>
    <row r="1411" spans="1:2">
      <c r="A1411" s="1567" t="s">
        <v>5846</v>
      </c>
      <c r="B1411" s="1386" t="s">
        <v>5847</v>
      </c>
    </row>
    <row r="1412" spans="1:2" ht="24.75">
      <c r="A1412" s="1589" t="s">
        <v>5848</v>
      </c>
      <c r="B1412" s="1451" t="s">
        <v>5849</v>
      </c>
    </row>
    <row r="1413" spans="1:2">
      <c r="A1413" s="1589" t="s">
        <v>5850</v>
      </c>
      <c r="B1413" s="1416" t="s">
        <v>5851</v>
      </c>
    </row>
    <row r="1414" spans="1:2">
      <c r="A1414" s="1589" t="s">
        <v>5852</v>
      </c>
      <c r="B1414" s="1416" t="s">
        <v>5853</v>
      </c>
    </row>
    <row r="1415" spans="1:2">
      <c r="A1415" s="1589" t="s">
        <v>5854</v>
      </c>
      <c r="B1415" s="1416" t="s">
        <v>5855</v>
      </c>
    </row>
    <row r="1416" spans="1:2">
      <c r="A1416" s="1589" t="s">
        <v>5856</v>
      </c>
      <c r="B1416" s="1416" t="s">
        <v>5857</v>
      </c>
    </row>
    <row r="1417" spans="1:2">
      <c r="A1417" s="1589" t="s">
        <v>5858</v>
      </c>
      <c r="B1417" s="1451" t="s">
        <v>5859</v>
      </c>
    </row>
    <row r="1418" spans="1:2">
      <c r="A1418" s="1629" t="s">
        <v>6079</v>
      </c>
      <c r="B1418" s="1386" t="s">
        <v>6080</v>
      </c>
    </row>
    <row r="1419" spans="1:2">
      <c r="A1419" s="1589" t="s">
        <v>5860</v>
      </c>
      <c r="B1419" s="1416" t="s">
        <v>5861</v>
      </c>
    </row>
    <row r="1420" spans="1:2">
      <c r="A1420" s="1575" t="s">
        <v>5862</v>
      </c>
      <c r="B1420" s="1388" t="s">
        <v>5863</v>
      </c>
    </row>
    <row r="1421" spans="1:2">
      <c r="A1421" s="1628" t="s">
        <v>5864</v>
      </c>
      <c r="B1421" s="1439" t="s">
        <v>5865</v>
      </c>
    </row>
    <row r="1422" spans="1:2">
      <c r="A1422" s="1605" t="s">
        <v>5866</v>
      </c>
      <c r="B1422" s="1630" t="s">
        <v>5867</v>
      </c>
    </row>
    <row r="1423" spans="1:2">
      <c r="A1423" s="1631" t="s">
        <v>5868</v>
      </c>
      <c r="B1423" s="1632" t="s">
        <v>5869</v>
      </c>
    </row>
    <row r="1424" spans="1:2">
      <c r="A1424" s="1603" t="s">
        <v>5870</v>
      </c>
      <c r="B1424" s="1632" t="s">
        <v>5871</v>
      </c>
    </row>
    <row r="1425" spans="1:2">
      <c r="A1425" s="1633" t="s">
        <v>6081</v>
      </c>
      <c r="B1425" s="1634" t="s">
        <v>6082</v>
      </c>
    </row>
    <row r="1426" spans="1:2">
      <c r="A1426" s="1635" t="s">
        <v>5386</v>
      </c>
      <c r="B1426" s="1636" t="s">
        <v>5387</v>
      </c>
    </row>
    <row r="1427" spans="1:2">
      <c r="A1427" s="1633" t="s">
        <v>6083</v>
      </c>
      <c r="B1427" s="1634" t="s">
        <v>6084</v>
      </c>
    </row>
    <row r="1428" spans="1:2">
      <c r="A1428" s="1633" t="s">
        <v>6085</v>
      </c>
      <c r="B1428" s="1618" t="s">
        <v>6086</v>
      </c>
    </row>
    <row r="1429" spans="1:2">
      <c r="A1429" s="1633" t="s">
        <v>5872</v>
      </c>
      <c r="B1429" s="1577" t="s">
        <v>5873</v>
      </c>
    </row>
    <row r="1430" spans="1:2">
      <c r="A1430" s="1610" t="s">
        <v>3106</v>
      </c>
      <c r="B1430" s="1611" t="s">
        <v>3107</v>
      </c>
    </row>
    <row r="1431" spans="1:2">
      <c r="A1431" s="1637" t="s">
        <v>5874</v>
      </c>
      <c r="B1431" s="1618" t="s">
        <v>5875</v>
      </c>
    </row>
    <row r="1432" spans="1:2">
      <c r="A1432" s="1607" t="s">
        <v>3003</v>
      </c>
      <c r="B1432" s="1638" t="s">
        <v>3004</v>
      </c>
    </row>
    <row r="1433" spans="1:2">
      <c r="A1433" s="1631" t="s">
        <v>5876</v>
      </c>
      <c r="B1433" s="1632" t="s">
        <v>5877</v>
      </c>
    </row>
    <row r="1434" spans="1:2">
      <c r="A1434" s="1607" t="s">
        <v>3005</v>
      </c>
      <c r="B1434" s="1638" t="s">
        <v>3006</v>
      </c>
    </row>
    <row r="1435" spans="1:2">
      <c r="A1435" s="1639" t="s">
        <v>5878</v>
      </c>
      <c r="B1435" s="1640" t="s">
        <v>5879</v>
      </c>
    </row>
    <row r="1436" spans="1:2">
      <c r="A1436" s="1641" t="s">
        <v>3108</v>
      </c>
      <c r="B1436" s="1642" t="s">
        <v>3109</v>
      </c>
    </row>
    <row r="1437" spans="1:2">
      <c r="A1437" s="1603" t="s">
        <v>5880</v>
      </c>
      <c r="B1437" s="1632" t="s">
        <v>5881</v>
      </c>
    </row>
    <row r="1438" spans="1:2">
      <c r="A1438" s="1589" t="s">
        <v>5882</v>
      </c>
      <c r="B1438" s="1416" t="s">
        <v>5883</v>
      </c>
    </row>
    <row r="1439" spans="1:2">
      <c r="A1439" s="1589" t="s">
        <v>5884</v>
      </c>
      <c r="B1439" s="1416" t="s">
        <v>5885</v>
      </c>
    </row>
    <row r="1440" spans="1:2" ht="24.75">
      <c r="A1440" s="1628" t="s">
        <v>2699</v>
      </c>
      <c r="B1440" s="1381" t="s">
        <v>2700</v>
      </c>
    </row>
    <row r="1441" spans="1:2">
      <c r="A1441" s="1589" t="s">
        <v>5886</v>
      </c>
      <c r="B1441" s="1451" t="s">
        <v>5887</v>
      </c>
    </row>
    <row r="1442" spans="1:2">
      <c r="A1442" s="1575" t="s">
        <v>5888</v>
      </c>
      <c r="B1442" s="1451" t="s">
        <v>5889</v>
      </c>
    </row>
    <row r="1443" spans="1:2">
      <c r="A1443" s="1575" t="s">
        <v>6030</v>
      </c>
      <c r="B1443" s="1451" t="s">
        <v>6031</v>
      </c>
    </row>
    <row r="1444" spans="1:2">
      <c r="A1444" s="1589" t="s">
        <v>5890</v>
      </c>
      <c r="B1444" s="1451" t="s">
        <v>5891</v>
      </c>
    </row>
    <row r="1445" spans="1:2">
      <c r="A1445" s="1589" t="s">
        <v>5892</v>
      </c>
      <c r="B1445" s="1451" t="s">
        <v>5893</v>
      </c>
    </row>
    <row r="1446" spans="1:2">
      <c r="A1446" s="1594" t="s">
        <v>2701</v>
      </c>
      <c r="B1446" s="1411" t="s">
        <v>2702</v>
      </c>
    </row>
    <row r="1447" spans="1:2">
      <c r="A1447" s="1575" t="s">
        <v>5894</v>
      </c>
      <c r="B1447" s="1451" t="s">
        <v>5895</v>
      </c>
    </row>
    <row r="1448" spans="1:2">
      <c r="A1448" s="1595" t="s">
        <v>3110</v>
      </c>
      <c r="B1448" s="1381" t="s">
        <v>3111</v>
      </c>
    </row>
    <row r="1449" spans="1:2">
      <c r="A1449" s="1571" t="s">
        <v>3007</v>
      </c>
      <c r="B1449" s="1390" t="s">
        <v>3008</v>
      </c>
    </row>
    <row r="1450" spans="1:2">
      <c r="A1450" s="1567" t="s">
        <v>5896</v>
      </c>
      <c r="B1450" s="1386" t="s">
        <v>5897</v>
      </c>
    </row>
    <row r="1451" spans="1:2">
      <c r="A1451" s="1628" t="s">
        <v>6087</v>
      </c>
      <c r="B1451" s="1451" t="s">
        <v>6088</v>
      </c>
    </row>
    <row r="1452" spans="1:2">
      <c r="A1452" s="1589" t="s">
        <v>5898</v>
      </c>
      <c r="B1452" s="1451" t="s">
        <v>5899</v>
      </c>
    </row>
    <row r="1453" spans="1:2">
      <c r="A1453" s="1628" t="s">
        <v>2703</v>
      </c>
      <c r="B1453" s="1381" t="s">
        <v>2704</v>
      </c>
    </row>
    <row r="1454" spans="1:2">
      <c r="A1454" s="1643" t="s">
        <v>2705</v>
      </c>
      <c r="B1454" s="1381" t="s">
        <v>2706</v>
      </c>
    </row>
    <row r="1455" spans="1:2">
      <c r="A1455" s="1589" t="s">
        <v>5900</v>
      </c>
      <c r="B1455" s="1451" t="s">
        <v>5901</v>
      </c>
    </row>
    <row r="1456" spans="1:2">
      <c r="A1456" s="1571" t="s">
        <v>3009</v>
      </c>
      <c r="B1456" s="1390" t="s">
        <v>3010</v>
      </c>
    </row>
    <row r="1457" spans="1:2">
      <c r="A1457" s="1589" t="s">
        <v>5902</v>
      </c>
      <c r="B1457" s="1451" t="s">
        <v>5903</v>
      </c>
    </row>
    <row r="1458" spans="1:2">
      <c r="A1458" s="1589" t="s">
        <v>5904</v>
      </c>
      <c r="B1458" s="1451" t="s">
        <v>5905</v>
      </c>
    </row>
    <row r="1459" spans="1:2">
      <c r="A1459" s="1589" t="s">
        <v>5906</v>
      </c>
      <c r="B1459" s="1451" t="s">
        <v>5907</v>
      </c>
    </row>
    <row r="1460" spans="1:2">
      <c r="A1460" s="1628" t="s">
        <v>2707</v>
      </c>
      <c r="B1460" s="1400" t="s">
        <v>2708</v>
      </c>
    </row>
    <row r="1461" spans="1:2">
      <c r="A1461" s="1628" t="s">
        <v>2709</v>
      </c>
      <c r="B1461" s="1400" t="s">
        <v>2710</v>
      </c>
    </row>
    <row r="1462" spans="1:2">
      <c r="A1462" s="1628" t="s">
        <v>6089</v>
      </c>
      <c r="B1462" s="1388" t="s">
        <v>6090</v>
      </c>
    </row>
    <row r="1463" spans="1:2">
      <c r="A1463" s="1628" t="s">
        <v>2711</v>
      </c>
      <c r="B1463" s="1400" t="s">
        <v>2712</v>
      </c>
    </row>
    <row r="1464" spans="1:2">
      <c r="A1464" s="1589" t="s">
        <v>5908</v>
      </c>
      <c r="B1464" s="1451" t="s">
        <v>5909</v>
      </c>
    </row>
    <row r="1465" spans="1:2">
      <c r="A1465" s="1571" t="s">
        <v>3011</v>
      </c>
      <c r="B1465" s="1390" t="s">
        <v>3012</v>
      </c>
    </row>
    <row r="1466" spans="1:2">
      <c r="A1466" s="1627" t="s">
        <v>5910</v>
      </c>
      <c r="B1466" s="1451" t="s">
        <v>5911</v>
      </c>
    </row>
    <row r="1467" spans="1:2">
      <c r="A1467" s="1589" t="s">
        <v>5912</v>
      </c>
      <c r="B1467" s="1451" t="s">
        <v>5913</v>
      </c>
    </row>
    <row r="1468" spans="1:2">
      <c r="A1468" s="1589" t="s">
        <v>5914</v>
      </c>
      <c r="B1468" s="1451" t="s">
        <v>5915</v>
      </c>
    </row>
    <row r="1469" spans="1:2">
      <c r="A1469" s="1594" t="s">
        <v>2713</v>
      </c>
      <c r="B1469" s="1411" t="s">
        <v>2714</v>
      </c>
    </row>
    <row r="1470" spans="1:2">
      <c r="A1470" s="1589" t="s">
        <v>5916</v>
      </c>
      <c r="B1470" s="1416" t="s">
        <v>5917</v>
      </c>
    </row>
    <row r="1471" spans="1:2">
      <c r="A1471" s="1591" t="s">
        <v>5918</v>
      </c>
      <c r="B1471" s="1451" t="s">
        <v>5919</v>
      </c>
    </row>
    <row r="1472" spans="1:2">
      <c r="A1472" s="1589" t="s">
        <v>5920</v>
      </c>
      <c r="B1472" s="1451" t="s">
        <v>5921</v>
      </c>
    </row>
    <row r="1473" spans="1:2">
      <c r="A1473" s="1589" t="s">
        <v>5922</v>
      </c>
      <c r="B1473" s="1416" t="s">
        <v>5923</v>
      </c>
    </row>
    <row r="1474" spans="1:2">
      <c r="A1474" s="1644" t="s">
        <v>2715</v>
      </c>
      <c r="B1474" s="1381" t="s">
        <v>2716</v>
      </c>
    </row>
    <row r="1475" spans="1:2">
      <c r="A1475" s="1567" t="s">
        <v>2717</v>
      </c>
      <c r="B1475" s="1386" t="s">
        <v>2718</v>
      </c>
    </row>
    <row r="1476" spans="1:2">
      <c r="A1476" s="1628" t="s">
        <v>2719</v>
      </c>
      <c r="B1476" s="1381" t="s">
        <v>2720</v>
      </c>
    </row>
    <row r="1477" spans="1:2">
      <c r="A1477" s="1645" t="s">
        <v>5924</v>
      </c>
      <c r="B1477" s="1451" t="s">
        <v>5925</v>
      </c>
    </row>
    <row r="1478" spans="1:2">
      <c r="A1478" s="1589" t="s">
        <v>5926</v>
      </c>
      <c r="B1478" s="1451" t="s">
        <v>5927</v>
      </c>
    </row>
    <row r="1479" spans="1:2">
      <c r="A1479" s="1589" t="s">
        <v>5928</v>
      </c>
      <c r="B1479" s="1416" t="s">
        <v>5929</v>
      </c>
    </row>
    <row r="1480" spans="1:2">
      <c r="A1480" s="1627" t="s">
        <v>5930</v>
      </c>
      <c r="B1480" s="1451" t="s">
        <v>5931</v>
      </c>
    </row>
    <row r="1481" spans="1:2">
      <c r="A1481" s="1627" t="s">
        <v>5932</v>
      </c>
      <c r="B1481" s="1451" t="s">
        <v>5933</v>
      </c>
    </row>
    <row r="1482" spans="1:2">
      <c r="A1482" s="1591" t="s">
        <v>5934</v>
      </c>
      <c r="B1482" s="1416" t="s">
        <v>5935</v>
      </c>
    </row>
    <row r="1483" spans="1:2">
      <c r="A1483" s="1575" t="s">
        <v>6032</v>
      </c>
      <c r="B1483" s="1451" t="s">
        <v>6033</v>
      </c>
    </row>
    <row r="1484" spans="1:2">
      <c r="A1484" s="1589" t="s">
        <v>5936</v>
      </c>
      <c r="B1484" s="1416" t="s">
        <v>5937</v>
      </c>
    </row>
    <row r="1485" spans="1:2">
      <c r="A1485" s="1628" t="s">
        <v>5938</v>
      </c>
      <c r="B1485" s="1439" t="s">
        <v>5939</v>
      </c>
    </row>
    <row r="1486" spans="1:2">
      <c r="A1486" s="1589" t="s">
        <v>5940</v>
      </c>
      <c r="B1486" s="1416" t="s">
        <v>5941</v>
      </c>
    </row>
    <row r="1487" spans="1:2">
      <c r="A1487" s="1589" t="s">
        <v>5942</v>
      </c>
      <c r="B1487" s="1416" t="s">
        <v>5943</v>
      </c>
    </row>
    <row r="1488" spans="1:2">
      <c r="A1488" s="1628" t="s">
        <v>5944</v>
      </c>
      <c r="B1488" s="1410" t="s">
        <v>5945</v>
      </c>
    </row>
    <row r="1489" spans="1:2">
      <c r="A1489" s="1587" t="s">
        <v>5946</v>
      </c>
      <c r="B1489" s="1646" t="s">
        <v>5947</v>
      </c>
    </row>
    <row r="1490" spans="1:2">
      <c r="A1490" s="1594" t="s">
        <v>2721</v>
      </c>
      <c r="B1490" s="1411" t="s">
        <v>2722</v>
      </c>
    </row>
    <row r="1491" spans="1:2">
      <c r="A1491" s="1571" t="s">
        <v>3013</v>
      </c>
      <c r="B1491" s="1390" t="s">
        <v>3014</v>
      </c>
    </row>
    <row r="1492" spans="1:2">
      <c r="A1492" s="1567" t="s">
        <v>2723</v>
      </c>
      <c r="B1492" s="1386" t="s">
        <v>2724</v>
      </c>
    </row>
    <row r="1493" spans="1:2">
      <c r="A1493" s="1643" t="s">
        <v>3112</v>
      </c>
      <c r="B1493" s="1647" t="s">
        <v>3113</v>
      </c>
    </row>
    <row r="1494" spans="1:2">
      <c r="A1494" s="1589" t="s">
        <v>5948</v>
      </c>
      <c r="B1494" s="1416" t="s">
        <v>5949</v>
      </c>
    </row>
    <row r="1495" spans="1:2">
      <c r="A1495" s="1575" t="s">
        <v>5950</v>
      </c>
      <c r="B1495" s="1648" t="s">
        <v>5951</v>
      </c>
    </row>
    <row r="1496" spans="1:2">
      <c r="A1496" s="1575" t="s">
        <v>5952</v>
      </c>
      <c r="B1496" s="1648" t="s">
        <v>5953</v>
      </c>
    </row>
    <row r="1497" spans="1:2">
      <c r="A1497" s="1594" t="s">
        <v>2725</v>
      </c>
      <c r="B1497" s="1649" t="s">
        <v>2726</v>
      </c>
    </row>
    <row r="1498" spans="1:2">
      <c r="A1498" s="1589" t="s">
        <v>5954</v>
      </c>
      <c r="B1498" s="1650" t="s">
        <v>5955</v>
      </c>
    </row>
    <row r="1499" spans="1:2">
      <c r="A1499" s="1589" t="s">
        <v>5956</v>
      </c>
      <c r="B1499" s="1650" t="s">
        <v>5957</v>
      </c>
    </row>
    <row r="1500" spans="1:2">
      <c r="A1500" s="1589" t="s">
        <v>5958</v>
      </c>
      <c r="B1500" s="1650" t="s">
        <v>5959</v>
      </c>
    </row>
    <row r="1501" spans="1:2">
      <c r="A1501" s="1589" t="s">
        <v>5960</v>
      </c>
      <c r="B1501" s="1650" t="s">
        <v>5961</v>
      </c>
    </row>
    <row r="1502" spans="1:2">
      <c r="A1502" s="1589" t="s">
        <v>5962</v>
      </c>
      <c r="B1502" s="1650" t="s">
        <v>5963</v>
      </c>
    </row>
    <row r="1503" spans="1:2">
      <c r="A1503" s="1651" t="s">
        <v>5964</v>
      </c>
      <c r="B1503" s="1652" t="s">
        <v>5965</v>
      </c>
    </row>
    <row r="1504" spans="1:2">
      <c r="A1504" s="1589" t="s">
        <v>5966</v>
      </c>
      <c r="B1504" s="1650" t="s">
        <v>5967</v>
      </c>
    </row>
    <row r="1505" spans="1:2">
      <c r="A1505" s="1589" t="s">
        <v>5968</v>
      </c>
      <c r="B1505" s="1650" t="s">
        <v>5969</v>
      </c>
    </row>
    <row r="1506" spans="1:2">
      <c r="A1506" s="1631" t="s">
        <v>5970</v>
      </c>
      <c r="B1506" s="1653" t="s">
        <v>5971</v>
      </c>
    </row>
    <row r="1507" spans="1:2">
      <c r="A1507" s="1603" t="s">
        <v>5972</v>
      </c>
      <c r="B1507" s="1654" t="s">
        <v>5973</v>
      </c>
    </row>
    <row r="1508" spans="1:2">
      <c r="A1508" s="1603" t="s">
        <v>5974</v>
      </c>
      <c r="B1508" s="1599" t="s">
        <v>5975</v>
      </c>
    </row>
    <row r="1509" spans="1:2">
      <c r="A1509" s="1655" t="s">
        <v>5574</v>
      </c>
      <c r="B1509" s="1656" t="s">
        <v>5575</v>
      </c>
    </row>
    <row r="1510" spans="1:2">
      <c r="A1510" s="1603" t="s">
        <v>5976</v>
      </c>
      <c r="B1510" s="1657" t="s">
        <v>5977</v>
      </c>
    </row>
    <row r="1511" spans="1:2">
      <c r="A1511" s="1603" t="s">
        <v>5978</v>
      </c>
      <c r="B1511" s="1370" t="s">
        <v>5979</v>
      </c>
    </row>
    <row r="1512" spans="1:2">
      <c r="A1512" s="1639" t="s">
        <v>5980</v>
      </c>
      <c r="B1512" s="1658" t="s">
        <v>5981</v>
      </c>
    </row>
    <row r="1513" spans="1:2">
      <c r="A1513" s="1633" t="s">
        <v>6091</v>
      </c>
      <c r="B1513" s="1600" t="s">
        <v>6092</v>
      </c>
    </row>
    <row r="1514" spans="1:2">
      <c r="A1514" s="1605" t="s">
        <v>6093</v>
      </c>
      <c r="B1514" s="1606" t="s">
        <v>6094</v>
      </c>
    </row>
    <row r="1515" spans="1:2">
      <c r="A1515" s="1603" t="s">
        <v>5982</v>
      </c>
      <c r="B1515" s="1657" t="s">
        <v>5983</v>
      </c>
    </row>
    <row r="1516" spans="1:2">
      <c r="A1516" s="1603" t="s">
        <v>5984</v>
      </c>
      <c r="B1516" s="1657" t="s">
        <v>5985</v>
      </c>
    </row>
    <row r="1517" spans="1:2">
      <c r="A1517" s="1603" t="s">
        <v>5986</v>
      </c>
      <c r="B1517" s="1657" t="s">
        <v>5987</v>
      </c>
    </row>
    <row r="1518" spans="1:2">
      <c r="A1518" s="1603" t="s">
        <v>5988</v>
      </c>
      <c r="B1518" s="1657" t="s">
        <v>5989</v>
      </c>
    </row>
    <row r="1519" spans="1:2">
      <c r="A1519" s="1603" t="s">
        <v>5990</v>
      </c>
      <c r="B1519" s="1599" t="s">
        <v>5991</v>
      </c>
    </row>
    <row r="1520" spans="1:2">
      <c r="A1520" s="1659" t="s">
        <v>5992</v>
      </c>
      <c r="B1520" s="1617" t="s">
        <v>5993</v>
      </c>
    </row>
    <row r="1521" spans="1:2">
      <c r="A1521" s="1660" t="s">
        <v>5994</v>
      </c>
      <c r="B1521" s="1661" t="s">
        <v>5995</v>
      </c>
    </row>
    <row r="1522" spans="1:2">
      <c r="A1522" s="1591" t="s">
        <v>5996</v>
      </c>
      <c r="B1522" s="1416" t="s">
        <v>5997</v>
      </c>
    </row>
    <row r="1523" spans="1:2">
      <c r="A1523" s="1628" t="s">
        <v>2333</v>
      </c>
      <c r="B1523" s="1400" t="s">
        <v>2334</v>
      </c>
    </row>
    <row r="1524" spans="1:2">
      <c r="A1524" s="1594" t="s">
        <v>2335</v>
      </c>
      <c r="B1524" s="1411" t="s">
        <v>2336</v>
      </c>
    </row>
    <row r="1525" spans="1:2">
      <c r="A1525" s="1662" t="s">
        <v>2727</v>
      </c>
      <c r="B1525" s="1493" t="s">
        <v>2728</v>
      </c>
    </row>
    <row r="1526" spans="1:2">
      <c r="A1526" s="1567" t="s">
        <v>2729</v>
      </c>
      <c r="B1526" s="1386" t="s">
        <v>2730</v>
      </c>
    </row>
    <row r="1527" spans="1:2">
      <c r="A1527" s="1589" t="s">
        <v>5998</v>
      </c>
      <c r="B1527" s="1416" t="s">
        <v>5999</v>
      </c>
    </row>
    <row r="1528" spans="1:2">
      <c r="A1528" s="1589" t="s">
        <v>6000</v>
      </c>
      <c r="B1528" s="1416" t="s">
        <v>6001</v>
      </c>
    </row>
    <row r="1529" spans="1:2">
      <c r="A1529" s="1587" t="s">
        <v>6002</v>
      </c>
      <c r="B1529" s="1451" t="s">
        <v>6003</v>
      </c>
    </row>
    <row r="1530" spans="1:2">
      <c r="A1530" s="1629" t="s">
        <v>2337</v>
      </c>
      <c r="B1530" s="1386" t="s">
        <v>2338</v>
      </c>
    </row>
    <row r="1531" spans="1:2">
      <c r="A1531" s="1571" t="s">
        <v>5663</v>
      </c>
      <c r="B1531" s="1390" t="s">
        <v>5664</v>
      </c>
    </row>
    <row r="1532" spans="1:2">
      <c r="A1532" s="1589" t="s">
        <v>6004</v>
      </c>
      <c r="B1532" s="1451" t="s">
        <v>6005</v>
      </c>
    </row>
    <row r="1533" spans="1:2">
      <c r="A1533" s="1663" t="s">
        <v>6006</v>
      </c>
      <c r="B1533" s="1664" t="s">
        <v>6007</v>
      </c>
    </row>
    <row r="1534" spans="1:2">
      <c r="A1534" s="1571" t="s">
        <v>2607</v>
      </c>
      <c r="B1534" s="1390" t="s">
        <v>2608</v>
      </c>
    </row>
    <row r="1535" spans="1:2">
      <c r="A1535" s="1591" t="s">
        <v>6008</v>
      </c>
      <c r="B1535" s="1416" t="s">
        <v>6009</v>
      </c>
    </row>
    <row r="1536" spans="1:2">
      <c r="A1536" s="1665" t="s">
        <v>3114</v>
      </c>
      <c r="B1536" s="1666" t="s">
        <v>3115</v>
      </c>
    </row>
    <row r="1537" spans="1:2">
      <c r="A1537" s="1645" t="s">
        <v>6305</v>
      </c>
      <c r="B1537" s="1470" t="s">
        <v>6306</v>
      </c>
    </row>
    <row r="1538" spans="1:2">
      <c r="A1538" s="1591" t="s">
        <v>6307</v>
      </c>
      <c r="B1538" s="1410" t="s">
        <v>6308</v>
      </c>
    </row>
    <row r="1539" spans="1:2">
      <c r="A1539" s="1591" t="s">
        <v>6309</v>
      </c>
      <c r="B1539" s="1410" t="s">
        <v>6310</v>
      </c>
    </row>
    <row r="1540" spans="1:2" ht="24">
      <c r="A1540" s="1667" t="s">
        <v>6311</v>
      </c>
      <c r="B1540" s="1668" t="s">
        <v>6312</v>
      </c>
    </row>
    <row r="1541" spans="1:2">
      <c r="A1541" s="1628" t="s">
        <v>2731</v>
      </c>
      <c r="B1541" s="1400" t="s">
        <v>2732</v>
      </c>
    </row>
    <row r="1542" spans="1:2" ht="24">
      <c r="A1542" s="1628" t="s">
        <v>2733</v>
      </c>
      <c r="B1542" s="1400" t="s">
        <v>2734</v>
      </c>
    </row>
    <row r="1543" spans="1:2">
      <c r="A1543" s="1643" t="s">
        <v>2735</v>
      </c>
      <c r="B1543" s="1566" t="s">
        <v>2736</v>
      </c>
    </row>
    <row r="1544" spans="1:2" ht="24">
      <c r="A1544" s="1587" t="s">
        <v>6313</v>
      </c>
      <c r="B1544" s="1582" t="s">
        <v>6314</v>
      </c>
    </row>
    <row r="1545" spans="1:2" ht="24">
      <c r="A1545" s="1619" t="s">
        <v>6315</v>
      </c>
      <c r="B1545" s="1410" t="s">
        <v>6316</v>
      </c>
    </row>
    <row r="1546" spans="1:2" ht="24">
      <c r="A1546" s="1619" t="s">
        <v>6317</v>
      </c>
      <c r="B1546" s="1491" t="s">
        <v>6318</v>
      </c>
    </row>
    <row r="1547" spans="1:2">
      <c r="A1547" s="1645" t="s">
        <v>6319</v>
      </c>
      <c r="B1547" s="1470" t="s">
        <v>6320</v>
      </c>
    </row>
    <row r="1548" spans="1:2">
      <c r="A1548" s="1619" t="s">
        <v>6321</v>
      </c>
      <c r="B1548" s="1410" t="s">
        <v>6322</v>
      </c>
    </row>
    <row r="1549" spans="1:2">
      <c r="A1549" s="1645" t="s">
        <v>6323</v>
      </c>
      <c r="B1549" s="1470" t="s">
        <v>6324</v>
      </c>
    </row>
    <row r="1550" spans="1:2">
      <c r="A1550" s="1669" t="s">
        <v>6010</v>
      </c>
      <c r="B1550" s="1670" t="s">
        <v>6011</v>
      </c>
    </row>
    <row r="1551" spans="1:2">
      <c r="A1551" s="1591" t="s">
        <v>6325</v>
      </c>
      <c r="B1551" s="1671" t="s">
        <v>6326</v>
      </c>
    </row>
    <row r="1552" spans="1:2">
      <c r="A1552" s="1672" t="s">
        <v>2737</v>
      </c>
      <c r="B1552" s="1398" t="s">
        <v>2738</v>
      </c>
    </row>
    <row r="1553" spans="1:2">
      <c r="A1553" s="1587" t="s">
        <v>3116</v>
      </c>
      <c r="B1553" s="1647" t="s">
        <v>3117</v>
      </c>
    </row>
    <row r="1554" spans="1:2">
      <c r="A1554" s="1591" t="s">
        <v>6408</v>
      </c>
      <c r="B1554" s="1410" t="s">
        <v>6409</v>
      </c>
    </row>
    <row r="1555" spans="1:2" ht="24">
      <c r="A1555" s="1587" t="s">
        <v>6327</v>
      </c>
      <c r="B1555" s="1582" t="s">
        <v>6328</v>
      </c>
    </row>
    <row r="1556" spans="1:2">
      <c r="A1556" s="1591" t="s">
        <v>6410</v>
      </c>
      <c r="B1556" s="1410" t="s">
        <v>6411</v>
      </c>
    </row>
    <row r="1557" spans="1:2">
      <c r="A1557" s="1591" t="s">
        <v>6412</v>
      </c>
      <c r="B1557" s="1671" t="s">
        <v>6413</v>
      </c>
    </row>
    <row r="1558" spans="1:2">
      <c r="A1558" s="1594" t="s">
        <v>2739</v>
      </c>
      <c r="B1558" s="1411" t="s">
        <v>2740</v>
      </c>
    </row>
    <row r="1559" spans="1:2">
      <c r="A1559" s="1645" t="s">
        <v>6414</v>
      </c>
      <c r="B1559" s="1470" t="s">
        <v>6415</v>
      </c>
    </row>
    <row r="1560" spans="1:2">
      <c r="A1560" s="1591" t="s">
        <v>6329</v>
      </c>
      <c r="B1560" s="1410" t="s">
        <v>6330</v>
      </c>
    </row>
    <row r="1561" spans="1:2">
      <c r="A1561" s="1673" t="s">
        <v>6331</v>
      </c>
      <c r="B1561" s="1674" t="s">
        <v>6332</v>
      </c>
    </row>
    <row r="1562" spans="1:2">
      <c r="A1562" s="1591" t="s">
        <v>6333</v>
      </c>
      <c r="B1562" s="1380" t="s">
        <v>6334</v>
      </c>
    </row>
    <row r="1563" spans="1:2">
      <c r="A1563" s="1591" t="s">
        <v>6416</v>
      </c>
      <c r="B1563" s="1671" t="s">
        <v>6417</v>
      </c>
    </row>
    <row r="1564" spans="1:2">
      <c r="A1564" s="1587" t="s">
        <v>6335</v>
      </c>
      <c r="B1564" s="1671" t="s">
        <v>6336</v>
      </c>
    </row>
    <row r="1565" spans="1:2">
      <c r="A1565" s="1591" t="s">
        <v>6337</v>
      </c>
      <c r="B1565" s="1410" t="s">
        <v>6338</v>
      </c>
    </row>
    <row r="1566" spans="1:2">
      <c r="A1566" s="1591" t="s">
        <v>6418</v>
      </c>
      <c r="B1566" s="1410" t="s">
        <v>6419</v>
      </c>
    </row>
    <row r="1567" spans="1:2">
      <c r="A1567" s="1591" t="s">
        <v>6420</v>
      </c>
      <c r="B1567" s="1671" t="s">
        <v>6421</v>
      </c>
    </row>
    <row r="1568" spans="1:2">
      <c r="A1568" s="1594" t="s">
        <v>2741</v>
      </c>
      <c r="B1568" s="1411" t="s">
        <v>2742</v>
      </c>
    </row>
    <row r="1569" spans="1:2">
      <c r="A1569" s="1591" t="s">
        <v>6339</v>
      </c>
      <c r="B1569" s="1410" t="s">
        <v>6340</v>
      </c>
    </row>
    <row r="1570" spans="1:2">
      <c r="A1570" s="1675" t="s">
        <v>6341</v>
      </c>
      <c r="B1570" s="1439" t="s">
        <v>6342</v>
      </c>
    </row>
    <row r="1571" spans="1:2" ht="24.75">
      <c r="A1571" s="1591" t="s">
        <v>6343</v>
      </c>
      <c r="B1571" s="1671" t="s">
        <v>6344</v>
      </c>
    </row>
    <row r="1572" spans="1:2" ht="24">
      <c r="A1572" s="1675" t="s">
        <v>6345</v>
      </c>
      <c r="B1572" s="1439" t="s">
        <v>6346</v>
      </c>
    </row>
    <row r="1573" spans="1:2" ht="24">
      <c r="A1573" s="1631" t="s">
        <v>6347</v>
      </c>
      <c r="B1573" s="1676" t="s">
        <v>6348</v>
      </c>
    </row>
    <row r="1574" spans="1:2">
      <c r="A1574" s="1631" t="s">
        <v>6349</v>
      </c>
      <c r="B1574" s="1676" t="s">
        <v>6350</v>
      </c>
    </row>
    <row r="1575" spans="1:2" ht="24">
      <c r="A1575" s="1677" t="s">
        <v>6351</v>
      </c>
      <c r="B1575" s="1600" t="s">
        <v>6352</v>
      </c>
    </row>
    <row r="1576" spans="1:2" ht="24">
      <c r="A1576" s="1677" t="s">
        <v>6353</v>
      </c>
      <c r="B1576" s="1600" t="s">
        <v>6354</v>
      </c>
    </row>
    <row r="1577" spans="1:2" ht="24">
      <c r="A1577" s="1631" t="s">
        <v>6355</v>
      </c>
      <c r="B1577" s="1676" t="s">
        <v>6356</v>
      </c>
    </row>
    <row r="1578" spans="1:2">
      <c r="A1578" s="1631" t="s">
        <v>6357</v>
      </c>
      <c r="B1578" s="1676" t="s">
        <v>6358</v>
      </c>
    </row>
    <row r="1579" spans="1:2">
      <c r="A1579" s="1677" t="s">
        <v>6359</v>
      </c>
      <c r="B1579" s="1600" t="s">
        <v>6360</v>
      </c>
    </row>
    <row r="1580" spans="1:2">
      <c r="A1580" s="1631" t="s">
        <v>6361</v>
      </c>
      <c r="B1580" s="1676" t="s">
        <v>6362</v>
      </c>
    </row>
    <row r="1581" spans="1:2" ht="24">
      <c r="A1581" s="1631" t="s">
        <v>6363</v>
      </c>
      <c r="B1581" s="1676" t="s">
        <v>6364</v>
      </c>
    </row>
    <row r="1582" spans="1:2">
      <c r="A1582" s="1631" t="s">
        <v>6422</v>
      </c>
      <c r="B1582" s="1676" t="s">
        <v>6423</v>
      </c>
    </row>
    <row r="1583" spans="1:2">
      <c r="A1583" s="1631" t="s">
        <v>6424</v>
      </c>
      <c r="B1583" s="1676" t="s">
        <v>6425</v>
      </c>
    </row>
    <row r="1584" spans="1:2">
      <c r="A1584" s="1678" t="s">
        <v>6365</v>
      </c>
      <c r="B1584" s="1679" t="s">
        <v>6366</v>
      </c>
    </row>
    <row r="1585" spans="1:2" ht="24">
      <c r="A1585" s="1591" t="s">
        <v>6367</v>
      </c>
      <c r="B1585" s="1680" t="s">
        <v>6368</v>
      </c>
    </row>
    <row r="1586" spans="1:2">
      <c r="A1586" s="1681" t="s">
        <v>6369</v>
      </c>
      <c r="B1586" s="1682" t="s">
        <v>6370</v>
      </c>
    </row>
    <row r="1587" spans="1:2">
      <c r="A1587" s="1591" t="s">
        <v>6426</v>
      </c>
      <c r="B1587" s="1683" t="s">
        <v>6427</v>
      </c>
    </row>
    <row r="1588" spans="1:2">
      <c r="A1588" s="1667" t="s">
        <v>6428</v>
      </c>
      <c r="B1588" s="1668" t="s">
        <v>6429</v>
      </c>
    </row>
    <row r="1589" spans="1:2">
      <c r="A1589" s="1645" t="s">
        <v>6430</v>
      </c>
      <c r="B1589" s="1470" t="s">
        <v>6431</v>
      </c>
    </row>
    <row r="1590" spans="1:2">
      <c r="A1590" s="1591" t="s">
        <v>6371</v>
      </c>
      <c r="B1590" s="1380" t="s">
        <v>6372</v>
      </c>
    </row>
    <row r="1591" spans="1:2">
      <c r="A1591" s="1675" t="s">
        <v>6373</v>
      </c>
      <c r="B1591" s="1439" t="s">
        <v>6399</v>
      </c>
    </row>
    <row r="1592" spans="1:2">
      <c r="A1592" s="1619" t="s">
        <v>6375</v>
      </c>
      <c r="B1592" s="1671" t="s">
        <v>6376</v>
      </c>
    </row>
    <row r="1593" spans="1:2">
      <c r="A1593" s="1591" t="s">
        <v>6377</v>
      </c>
      <c r="B1593" s="1671" t="s">
        <v>6378</v>
      </c>
    </row>
    <row r="1594" spans="1:2">
      <c r="A1594" s="1631" t="s">
        <v>6432</v>
      </c>
      <c r="B1594" s="1684" t="s">
        <v>6433</v>
      </c>
    </row>
    <row r="1595" spans="1:2">
      <c r="A1595" s="1631" t="s">
        <v>6434</v>
      </c>
      <c r="B1595" s="1676" t="s">
        <v>6435</v>
      </c>
    </row>
    <row r="1596" spans="1:2">
      <c r="A1596" s="1631" t="s">
        <v>6379</v>
      </c>
      <c r="B1596" s="1676" t="s">
        <v>6380</v>
      </c>
    </row>
    <row r="1597" spans="1:2">
      <c r="A1597" s="1631" t="s">
        <v>6381</v>
      </c>
      <c r="B1597" s="1684" t="s">
        <v>6382</v>
      </c>
    </row>
    <row r="1598" spans="1:2">
      <c r="A1598" s="1631" t="s">
        <v>6436</v>
      </c>
      <c r="B1598" s="1676" t="s">
        <v>6437</v>
      </c>
    </row>
    <row r="1599" spans="1:2">
      <c r="A1599" s="1685" t="s">
        <v>6438</v>
      </c>
      <c r="B1599" s="1684" t="s">
        <v>6439</v>
      </c>
    </row>
    <row r="1600" spans="1:2">
      <c r="A1600" s="1686" t="s">
        <v>6383</v>
      </c>
      <c r="B1600" s="1687" t="s">
        <v>6384</v>
      </c>
    </row>
    <row r="1601" spans="1:2">
      <c r="A1601" s="1631" t="s">
        <v>6385</v>
      </c>
      <c r="B1601" s="1688" t="s">
        <v>6386</v>
      </c>
    </row>
    <row r="1602" spans="1:2">
      <c r="A1602" s="1631" t="s">
        <v>6387</v>
      </c>
      <c r="B1602" s="1688" t="s">
        <v>6388</v>
      </c>
    </row>
    <row r="1603" spans="1:2">
      <c r="A1603" s="1677" t="s">
        <v>6389</v>
      </c>
      <c r="B1603" s="1634" t="s">
        <v>6390</v>
      </c>
    </row>
    <row r="1604" spans="1:2">
      <c r="A1604" s="1631" t="s">
        <v>6440</v>
      </c>
      <c r="B1604" s="1688" t="s">
        <v>6441</v>
      </c>
    </row>
    <row r="1605" spans="1:2">
      <c r="A1605" s="1689" t="s">
        <v>2227</v>
      </c>
      <c r="B1605" s="1690" t="s">
        <v>2228</v>
      </c>
    </row>
    <row r="1606" spans="1:2">
      <c r="A1606" s="1677" t="s">
        <v>6391</v>
      </c>
      <c r="B1606" s="1634" t="s">
        <v>6392</v>
      </c>
    </row>
    <row r="1607" spans="1:2">
      <c r="A1607" s="1631" t="s">
        <v>6393</v>
      </c>
      <c r="B1607" s="1688" t="s">
        <v>6394</v>
      </c>
    </row>
    <row r="1608" spans="1:2" ht="24">
      <c r="A1608" s="1659" t="s">
        <v>6442</v>
      </c>
      <c r="B1608" s="1617" t="s">
        <v>6443</v>
      </c>
    </row>
    <row r="1609" spans="1:2" ht="24">
      <c r="A1609" s="1691" t="s">
        <v>6444</v>
      </c>
      <c r="B1609" s="1687" t="s">
        <v>6445</v>
      </c>
    </row>
    <row r="1610" spans="1:2" ht="24">
      <c r="A1610" s="1686" t="s">
        <v>6395</v>
      </c>
      <c r="B1610" s="1687" t="s">
        <v>6396</v>
      </c>
    </row>
    <row r="1611" spans="1:2" ht="24">
      <c r="A1611" s="1607" t="s">
        <v>6397</v>
      </c>
      <c r="B1611" s="1638" t="s">
        <v>6398</v>
      </c>
    </row>
    <row r="1612" spans="1:2">
      <c r="A1612" s="1692" t="s">
        <v>7427</v>
      </c>
      <c r="B1612" s="1693" t="s">
        <v>7428</v>
      </c>
    </row>
    <row r="1613" spans="1:2">
      <c r="A1613" s="1694" t="s">
        <v>6028</v>
      </c>
      <c r="B1613" s="1695" t="s">
        <v>6029</v>
      </c>
    </row>
    <row r="1614" spans="1:2">
      <c r="A1614" s="1692" t="s">
        <v>7429</v>
      </c>
      <c r="B1614" s="1693" t="s">
        <v>7430</v>
      </c>
    </row>
    <row r="1615" spans="1:2">
      <c r="A1615" s="1605" t="s">
        <v>7431</v>
      </c>
      <c r="B1615" s="1617" t="s">
        <v>7432</v>
      </c>
    </row>
    <row r="1616" spans="1:2">
      <c r="A1616" s="1696" t="s">
        <v>7433</v>
      </c>
      <c r="B1616" s="1611" t="s">
        <v>7434</v>
      </c>
    </row>
    <row r="1617" spans="1:2">
      <c r="A1617" s="1605" t="s">
        <v>7435</v>
      </c>
      <c r="B1617" s="1617" t="s">
        <v>7436</v>
      </c>
    </row>
    <row r="1618" spans="1:2">
      <c r="A1618" s="1697" t="s">
        <v>3817</v>
      </c>
      <c r="B1618" s="1609" t="s">
        <v>3818</v>
      </c>
    </row>
    <row r="1619" spans="1:2">
      <c r="A1619" s="1698" t="s">
        <v>5308</v>
      </c>
      <c r="B1619" s="1699" t="s">
        <v>5309</v>
      </c>
    </row>
    <row r="1620" spans="1:2">
      <c r="A1620" s="1692" t="s">
        <v>7437</v>
      </c>
      <c r="B1620" s="1632" t="s">
        <v>7438</v>
      </c>
    </row>
    <row r="1621" spans="1:2">
      <c r="A1621" s="1700" t="s">
        <v>3501</v>
      </c>
      <c r="B1621" s="1701" t="s">
        <v>3502</v>
      </c>
    </row>
    <row r="1622" spans="1:2">
      <c r="A1622" s="1633" t="s">
        <v>4009</v>
      </c>
      <c r="B1622" s="1634" t="s">
        <v>4010</v>
      </c>
    </row>
    <row r="1623" spans="1:2">
      <c r="A1623" s="1598" t="s">
        <v>5310</v>
      </c>
      <c r="B1623" s="1702" t="s">
        <v>5311</v>
      </c>
    </row>
    <row r="1624" spans="1:2">
      <c r="A1624" s="1686" t="s">
        <v>5312</v>
      </c>
      <c r="B1624" s="1688" t="s">
        <v>5313</v>
      </c>
    </row>
    <row r="1625" spans="1:2">
      <c r="A1625" s="1703" t="s">
        <v>3503</v>
      </c>
      <c r="B1625" s="1704" t="s">
        <v>3504</v>
      </c>
    </row>
    <row r="1626" spans="1:2">
      <c r="A1626" s="1698" t="s">
        <v>5314</v>
      </c>
      <c r="B1626" s="1705" t="s">
        <v>5315</v>
      </c>
    </row>
    <row r="1627" spans="1:2">
      <c r="A1627" s="1706" t="s">
        <v>3505</v>
      </c>
      <c r="B1627" s="1707" t="s">
        <v>3506</v>
      </c>
    </row>
    <row r="1628" spans="1:2">
      <c r="A1628" s="1633" t="s">
        <v>2743</v>
      </c>
      <c r="B1628" s="1708" t="s">
        <v>2744</v>
      </c>
    </row>
    <row r="1629" spans="1:2">
      <c r="A1629" s="1709" t="s">
        <v>3015</v>
      </c>
      <c r="B1629" s="1599" t="s">
        <v>3016</v>
      </c>
    </row>
    <row r="1630" spans="1:2">
      <c r="A1630" s="1603" t="s">
        <v>6012</v>
      </c>
      <c r="B1630" s="1654" t="s">
        <v>6013</v>
      </c>
    </row>
    <row r="1631" spans="1:2" ht="24">
      <c r="A1631" s="1607" t="s">
        <v>3029</v>
      </c>
      <c r="B1631" s="1608" t="s">
        <v>3030</v>
      </c>
    </row>
    <row r="1632" spans="1:2">
      <c r="A1632" s="1710" t="s">
        <v>2745</v>
      </c>
      <c r="B1632" s="1654" t="s">
        <v>2746</v>
      </c>
    </row>
    <row r="1633" spans="1:2">
      <c r="A1633" s="1633" t="s">
        <v>2747</v>
      </c>
      <c r="B1633" s="1654" t="s">
        <v>2748</v>
      </c>
    </row>
    <row r="1634" spans="1:2">
      <c r="A1634" s="1605" t="s">
        <v>3118</v>
      </c>
      <c r="B1634" s="1711" t="s">
        <v>3119</v>
      </c>
    </row>
    <row r="1635" spans="1:2">
      <c r="A1635" s="1603" t="s">
        <v>6014</v>
      </c>
      <c r="B1635" s="1657" t="s">
        <v>6015</v>
      </c>
    </row>
    <row r="1636" spans="1:2">
      <c r="A1636" s="1605" t="s">
        <v>7439</v>
      </c>
      <c r="B1636" s="1606" t="s">
        <v>7440</v>
      </c>
    </row>
    <row r="1637" spans="1:2">
      <c r="A1637" s="1605" t="s">
        <v>7441</v>
      </c>
      <c r="B1637" s="1606" t="s">
        <v>7442</v>
      </c>
    </row>
    <row r="1638" spans="1:2">
      <c r="A1638" s="1712" t="s">
        <v>3031</v>
      </c>
      <c r="B1638" s="1656" t="s">
        <v>3032</v>
      </c>
    </row>
    <row r="1639" spans="1:2">
      <c r="A1639" s="1713" t="s">
        <v>2749</v>
      </c>
      <c r="B1639" s="1599" t="s">
        <v>2750</v>
      </c>
    </row>
    <row r="1640" spans="1:2">
      <c r="A1640" s="1714" t="s">
        <v>2751</v>
      </c>
      <c r="B1640" s="1599" t="s">
        <v>2752</v>
      </c>
    </row>
    <row r="1641" spans="1:2">
      <c r="A1641" s="1633" t="s">
        <v>2753</v>
      </c>
      <c r="B1641" s="1708" t="s">
        <v>2754</v>
      </c>
    </row>
    <row r="1642" spans="1:2">
      <c r="A1642" s="1633" t="s">
        <v>2755</v>
      </c>
      <c r="B1642" s="1708" t="s">
        <v>2756</v>
      </c>
    </row>
    <row r="1643" spans="1:2">
      <c r="A1643" s="1633" t="s">
        <v>2757</v>
      </c>
      <c r="B1643" s="1708" t="s">
        <v>2758</v>
      </c>
    </row>
    <row r="1644" spans="1:2">
      <c r="A1644" s="1713" t="s">
        <v>4011</v>
      </c>
      <c r="B1644" s="1599" t="s">
        <v>4012</v>
      </c>
    </row>
    <row r="1645" spans="1:2">
      <c r="A1645" s="1709" t="s">
        <v>4013</v>
      </c>
      <c r="B1645" s="1599" t="s">
        <v>4014</v>
      </c>
    </row>
    <row r="1646" spans="1:2">
      <c r="A1646" s="1714" t="s">
        <v>3033</v>
      </c>
      <c r="B1646" s="1599" t="s">
        <v>3034</v>
      </c>
    </row>
    <row r="1647" spans="1:2">
      <c r="A1647" s="1694" t="s">
        <v>3047</v>
      </c>
      <c r="B1647" s="1715" t="s">
        <v>3048</v>
      </c>
    </row>
    <row r="1648" spans="1:2">
      <c r="A1648" s="1714" t="s">
        <v>2759</v>
      </c>
      <c r="B1648" s="1599" t="s">
        <v>2760</v>
      </c>
    </row>
    <row r="1649" spans="1:2">
      <c r="A1649" s="1607" t="s">
        <v>3035</v>
      </c>
      <c r="B1649" s="1608" t="s">
        <v>3036</v>
      </c>
    </row>
    <row r="1650" spans="1:2">
      <c r="A1650" s="1709" t="s">
        <v>4015</v>
      </c>
      <c r="B1650" s="1599" t="s">
        <v>4016</v>
      </c>
    </row>
    <row r="1651" spans="1:2">
      <c r="A1651" s="1635" t="s">
        <v>3186</v>
      </c>
      <c r="B1651" s="1716" t="s">
        <v>3187</v>
      </c>
    </row>
    <row r="1652" spans="1:2">
      <c r="A1652" s="1717" t="s">
        <v>3188</v>
      </c>
      <c r="B1652" s="1704" t="s">
        <v>3189</v>
      </c>
    </row>
    <row r="1653" spans="1:2">
      <c r="A1653" s="1718" t="s">
        <v>4017</v>
      </c>
      <c r="B1653" s="1719" t="s">
        <v>4018</v>
      </c>
    </row>
    <row r="1654" spans="1:2">
      <c r="A1654" s="1635" t="s">
        <v>3190</v>
      </c>
      <c r="B1654" s="1716" t="s">
        <v>3191</v>
      </c>
    </row>
    <row r="1655" spans="1:2">
      <c r="A1655" s="1610" t="s">
        <v>3120</v>
      </c>
      <c r="B1655" s="1656" t="s">
        <v>3121</v>
      </c>
    </row>
    <row r="1656" spans="1:2">
      <c r="A1656" s="1709" t="s">
        <v>2761</v>
      </c>
      <c r="B1656" s="1720" t="s">
        <v>2762</v>
      </c>
    </row>
    <row r="1657" spans="1:2" ht="24">
      <c r="A1657" s="1709" t="s">
        <v>4019</v>
      </c>
      <c r="B1657" s="1720" t="s">
        <v>4020</v>
      </c>
    </row>
    <row r="1658" spans="1:2">
      <c r="A1658" s="1633" t="s">
        <v>2763</v>
      </c>
      <c r="B1658" s="1654" t="s">
        <v>2764</v>
      </c>
    </row>
    <row r="1659" spans="1:2" ht="24">
      <c r="A1659" s="1709" t="s">
        <v>4021</v>
      </c>
      <c r="B1659" s="1720" t="s">
        <v>4022</v>
      </c>
    </row>
    <row r="1660" spans="1:2" ht="24">
      <c r="A1660" s="1713" t="s">
        <v>4023</v>
      </c>
      <c r="B1660" s="1604" t="s">
        <v>4024</v>
      </c>
    </row>
    <row r="1661" spans="1:2" ht="24">
      <c r="A1661" s="1709" t="s">
        <v>4025</v>
      </c>
      <c r="B1661" s="1720" t="s">
        <v>4026</v>
      </c>
    </row>
    <row r="1662" spans="1:2" ht="24">
      <c r="A1662" s="1709" t="s">
        <v>4027</v>
      </c>
      <c r="B1662" s="1720" t="s">
        <v>4028</v>
      </c>
    </row>
    <row r="1663" spans="1:2" ht="24">
      <c r="A1663" s="1709" t="s">
        <v>4029</v>
      </c>
      <c r="B1663" s="1720" t="s">
        <v>4030</v>
      </c>
    </row>
    <row r="1664" spans="1:2" ht="24">
      <c r="A1664" s="1721" t="s">
        <v>4031</v>
      </c>
      <c r="B1664" s="1722" t="s">
        <v>4032</v>
      </c>
    </row>
    <row r="1665" spans="1:2">
      <c r="A1665" s="1694" t="s">
        <v>3209</v>
      </c>
      <c r="B1665" s="1715" t="s">
        <v>3210</v>
      </c>
    </row>
    <row r="1666" spans="1:2">
      <c r="A1666" s="1713" t="s">
        <v>2765</v>
      </c>
      <c r="B1666" s="1604" t="s">
        <v>2766</v>
      </c>
    </row>
    <row r="1667" spans="1:2">
      <c r="A1667" s="1605" t="s">
        <v>2767</v>
      </c>
      <c r="B1667" s="1606" t="s">
        <v>2768</v>
      </c>
    </row>
    <row r="1668" spans="1:2">
      <c r="A1668" s="1714" t="s">
        <v>2769</v>
      </c>
      <c r="B1668" s="1600" t="s">
        <v>2770</v>
      </c>
    </row>
    <row r="1669" spans="1:2">
      <c r="A1669" s="1709" t="s">
        <v>4033</v>
      </c>
      <c r="B1669" s="1720" t="s">
        <v>4034</v>
      </c>
    </row>
    <row r="1670" spans="1:2">
      <c r="A1670" s="1714" t="s">
        <v>4035</v>
      </c>
      <c r="B1670" s="1600" t="s">
        <v>4036</v>
      </c>
    </row>
    <row r="1671" spans="1:2">
      <c r="A1671" s="1633" t="s">
        <v>2771</v>
      </c>
      <c r="B1671" s="1654" t="s">
        <v>2772</v>
      </c>
    </row>
    <row r="1672" spans="1:2">
      <c r="A1672" s="1713" t="s">
        <v>4037</v>
      </c>
      <c r="B1672" s="1604" t="s">
        <v>4038</v>
      </c>
    </row>
    <row r="1673" spans="1:2">
      <c r="A1673" s="1585" t="s">
        <v>4039</v>
      </c>
      <c r="B1673" s="1439" t="s">
        <v>4040</v>
      </c>
    </row>
    <row r="1674" spans="1:2">
      <c r="A1674" s="1585" t="s">
        <v>4041</v>
      </c>
      <c r="B1674" s="1439" t="s">
        <v>4042</v>
      </c>
    </row>
    <row r="1675" spans="1:2">
      <c r="A1675" s="1585" t="s">
        <v>4043</v>
      </c>
      <c r="B1675" s="1439" t="s">
        <v>4044</v>
      </c>
    </row>
    <row r="1676" spans="1:2">
      <c r="A1676" s="1585" t="s">
        <v>2773</v>
      </c>
      <c r="B1676" s="1439" t="s">
        <v>2774</v>
      </c>
    </row>
    <row r="1677" spans="1:2">
      <c r="A1677" s="1585" t="s">
        <v>4045</v>
      </c>
      <c r="B1677" s="1439" t="s">
        <v>4046</v>
      </c>
    </row>
    <row r="1678" spans="1:2">
      <c r="A1678" s="1585" t="s">
        <v>4047</v>
      </c>
      <c r="B1678" s="1439" t="s">
        <v>4048</v>
      </c>
    </row>
    <row r="1679" spans="1:2">
      <c r="A1679" s="1672" t="s">
        <v>2775</v>
      </c>
      <c r="B1679" s="1398" t="s">
        <v>2776</v>
      </c>
    </row>
    <row r="1680" spans="1:2">
      <c r="A1680" s="1568" t="s">
        <v>2777</v>
      </c>
      <c r="B1680" s="1491" t="s">
        <v>2778</v>
      </c>
    </row>
    <row r="1681" spans="1:2">
      <c r="A1681" s="1587" t="s">
        <v>2779</v>
      </c>
      <c r="B1681" s="1438" t="s">
        <v>2780</v>
      </c>
    </row>
    <row r="1682" spans="1:2">
      <c r="A1682" s="1713" t="s">
        <v>2781</v>
      </c>
      <c r="B1682" s="1723" t="s">
        <v>2782</v>
      </c>
    </row>
    <row r="1683" spans="1:2">
      <c r="A1683" s="1724" t="s">
        <v>2783</v>
      </c>
      <c r="B1683" s="1725" t="s">
        <v>2784</v>
      </c>
    </row>
    <row r="1684" spans="1:2">
      <c r="A1684" s="1726" t="s">
        <v>4049</v>
      </c>
      <c r="B1684" s="1727" t="s">
        <v>4050</v>
      </c>
    </row>
    <row r="1685" spans="1:2">
      <c r="A1685" s="1726" t="s">
        <v>4051</v>
      </c>
      <c r="B1685" s="1487" t="s">
        <v>4052</v>
      </c>
    </row>
    <row r="1686" spans="1:2">
      <c r="A1686" s="1568" t="s">
        <v>4053</v>
      </c>
      <c r="B1686" s="1491" t="s">
        <v>4054</v>
      </c>
    </row>
    <row r="1687" spans="1:2">
      <c r="A1687" s="1726" t="s">
        <v>4055</v>
      </c>
      <c r="B1687" s="1487" t="s">
        <v>4056</v>
      </c>
    </row>
    <row r="1688" spans="1:2">
      <c r="A1688" s="1597" t="s">
        <v>3211</v>
      </c>
      <c r="B1688" s="1489" t="s">
        <v>2786</v>
      </c>
    </row>
    <row r="1689" spans="1:2">
      <c r="A1689" s="1726" t="s">
        <v>4057</v>
      </c>
      <c r="B1689" s="1487" t="s">
        <v>4058</v>
      </c>
    </row>
    <row r="1690" spans="1:2">
      <c r="A1690" s="1726" t="s">
        <v>4059</v>
      </c>
      <c r="B1690" s="1487" t="s">
        <v>4060</v>
      </c>
    </row>
    <row r="1691" spans="1:2">
      <c r="A1691" s="1726" t="s">
        <v>4061</v>
      </c>
      <c r="B1691" s="1487" t="s">
        <v>4062</v>
      </c>
    </row>
    <row r="1692" spans="1:2">
      <c r="A1692" s="1726" t="s">
        <v>4063</v>
      </c>
      <c r="B1692" s="1487" t="s">
        <v>4064</v>
      </c>
    </row>
    <row r="1693" spans="1:2">
      <c r="A1693" s="1726" t="s">
        <v>4065</v>
      </c>
      <c r="B1693" s="1487" t="s">
        <v>4066</v>
      </c>
    </row>
    <row r="1694" spans="1:2">
      <c r="A1694" s="1726" t="s">
        <v>4067</v>
      </c>
      <c r="B1694" s="1487" t="s">
        <v>4068</v>
      </c>
    </row>
    <row r="1695" spans="1:2">
      <c r="A1695" s="1726" t="s">
        <v>4069</v>
      </c>
      <c r="B1695" s="1487" t="s">
        <v>4070</v>
      </c>
    </row>
    <row r="1696" spans="1:2">
      <c r="A1696" s="1726" t="s">
        <v>4071</v>
      </c>
      <c r="B1696" s="1727" t="s">
        <v>4072</v>
      </c>
    </row>
    <row r="1697" spans="1:2">
      <c r="A1697" s="1726" t="s">
        <v>4073</v>
      </c>
      <c r="B1697" s="1487" t="s">
        <v>4074</v>
      </c>
    </row>
    <row r="1698" spans="1:2">
      <c r="A1698" s="1728" t="s">
        <v>4075</v>
      </c>
      <c r="B1698" s="1507" t="s">
        <v>4076</v>
      </c>
    </row>
    <row r="1699" spans="1:2">
      <c r="A1699" s="1726" t="s">
        <v>4077</v>
      </c>
      <c r="B1699" s="1487" t="s">
        <v>4078</v>
      </c>
    </row>
    <row r="1700" spans="1:2">
      <c r="A1700" s="1726" t="s">
        <v>4079</v>
      </c>
      <c r="B1700" s="1487" t="s">
        <v>4080</v>
      </c>
    </row>
    <row r="1701" spans="1:2">
      <c r="A1701" s="1568" t="s">
        <v>4081</v>
      </c>
      <c r="B1701" s="1491" t="s">
        <v>4082</v>
      </c>
    </row>
    <row r="1702" spans="1:2">
      <c r="A1702" s="1726" t="s">
        <v>4083</v>
      </c>
      <c r="B1702" s="1487" t="s">
        <v>4084</v>
      </c>
    </row>
    <row r="1703" spans="1:2">
      <c r="A1703" s="1539" t="s">
        <v>2785</v>
      </c>
      <c r="B1703" s="1729" t="s">
        <v>2786</v>
      </c>
    </row>
    <row r="1704" spans="1:2">
      <c r="A1704" s="1730" t="s">
        <v>2787</v>
      </c>
      <c r="B1704" s="1731" t="s">
        <v>2788</v>
      </c>
    </row>
    <row r="1705" spans="1:2">
      <c r="A1705" s="1730" t="s">
        <v>4085</v>
      </c>
      <c r="B1705" s="1731" t="s">
        <v>4086</v>
      </c>
    </row>
    <row r="1706" spans="1:2">
      <c r="A1706" s="1730" t="s">
        <v>4087</v>
      </c>
      <c r="B1706" s="1731" t="s">
        <v>4088</v>
      </c>
    </row>
    <row r="1707" spans="1:2" ht="24">
      <c r="A1707" s="1732" t="s">
        <v>4089</v>
      </c>
      <c r="B1707" s="1733" t="s">
        <v>4090</v>
      </c>
    </row>
    <row r="1708" spans="1:2" ht="24">
      <c r="A1708" s="1730" t="s">
        <v>4091</v>
      </c>
      <c r="B1708" s="1731" t="s">
        <v>4092</v>
      </c>
    </row>
    <row r="1709" spans="1:2" ht="24">
      <c r="A1709" s="1730" t="s">
        <v>4093</v>
      </c>
      <c r="B1709" s="1731" t="s">
        <v>4094</v>
      </c>
    </row>
    <row r="1710" spans="1:2" ht="24">
      <c r="A1710" s="1730" t="s">
        <v>4095</v>
      </c>
      <c r="B1710" s="1731" t="s">
        <v>4096</v>
      </c>
    </row>
    <row r="1711" spans="1:2" ht="24">
      <c r="A1711" s="1730" t="s">
        <v>4097</v>
      </c>
      <c r="B1711" s="1731" t="s">
        <v>4098</v>
      </c>
    </row>
    <row r="1712" spans="1:2" ht="24">
      <c r="A1712" s="1726" t="s">
        <v>4099</v>
      </c>
      <c r="B1712" s="1487" t="s">
        <v>4100</v>
      </c>
    </row>
    <row r="1713" spans="1:2" ht="24">
      <c r="A1713" s="1726" t="s">
        <v>4101</v>
      </c>
      <c r="B1713" s="1487" t="s">
        <v>4102</v>
      </c>
    </row>
    <row r="1714" spans="1:2" ht="24">
      <c r="A1714" s="1726" t="s">
        <v>4103</v>
      </c>
      <c r="B1714" s="1487" t="s">
        <v>4104</v>
      </c>
    </row>
    <row r="1715" spans="1:2">
      <c r="A1715" s="1726" t="s">
        <v>4105</v>
      </c>
      <c r="B1715" s="1487" t="s">
        <v>4106</v>
      </c>
    </row>
    <row r="1716" spans="1:2">
      <c r="A1716" s="1726" t="s">
        <v>4107</v>
      </c>
      <c r="B1716" s="1487" t="s">
        <v>4108</v>
      </c>
    </row>
    <row r="1717" spans="1:2">
      <c r="A1717" s="1726" t="s">
        <v>4109</v>
      </c>
      <c r="B1717" s="1487" t="s">
        <v>4110</v>
      </c>
    </row>
    <row r="1718" spans="1:2">
      <c r="A1718" s="1734" t="s">
        <v>4111</v>
      </c>
      <c r="B1718" s="1487" t="s">
        <v>4112</v>
      </c>
    </row>
    <row r="1719" spans="1:2">
      <c r="A1719" s="1568" t="s">
        <v>4113</v>
      </c>
      <c r="B1719" s="1491" t="s">
        <v>4114</v>
      </c>
    </row>
    <row r="1720" spans="1:2">
      <c r="A1720" s="1726" t="s">
        <v>4115</v>
      </c>
      <c r="B1720" s="1487" t="s">
        <v>4116</v>
      </c>
    </row>
    <row r="1721" spans="1:2">
      <c r="A1721" s="1734" t="s">
        <v>4117</v>
      </c>
      <c r="B1721" s="1487" t="s">
        <v>4118</v>
      </c>
    </row>
    <row r="1722" spans="1:2">
      <c r="A1722" s="1568" t="s">
        <v>4119</v>
      </c>
      <c r="B1722" s="1491" t="s">
        <v>4120</v>
      </c>
    </row>
    <row r="1723" spans="1:2">
      <c r="A1723" s="1505" t="s">
        <v>4121</v>
      </c>
      <c r="B1723" s="1491" t="s">
        <v>4122</v>
      </c>
    </row>
    <row r="1724" spans="1:2">
      <c r="A1724" s="1726" t="s">
        <v>4123</v>
      </c>
      <c r="B1724" s="1487" t="s">
        <v>4124</v>
      </c>
    </row>
    <row r="1725" spans="1:2">
      <c r="A1725" s="1726" t="s">
        <v>4125</v>
      </c>
      <c r="B1725" s="1487" t="s">
        <v>4126</v>
      </c>
    </row>
    <row r="1726" spans="1:2">
      <c r="A1726" s="1726" t="s">
        <v>4127</v>
      </c>
      <c r="B1726" s="1487" t="s">
        <v>4128</v>
      </c>
    </row>
    <row r="1727" spans="1:2">
      <c r="A1727" s="1726" t="s">
        <v>4129</v>
      </c>
      <c r="B1727" s="1487" t="s">
        <v>4130</v>
      </c>
    </row>
    <row r="1728" spans="1:2">
      <c r="A1728" s="1726" t="s">
        <v>4131</v>
      </c>
      <c r="B1728" s="1727" t="s">
        <v>4132</v>
      </c>
    </row>
    <row r="1729" spans="1:2">
      <c r="A1729" s="1585" t="s">
        <v>4133</v>
      </c>
      <c r="B1729" s="1735" t="s">
        <v>4134</v>
      </c>
    </row>
    <row r="1730" spans="1:2">
      <c r="A1730" s="1728" t="s">
        <v>4135</v>
      </c>
      <c r="B1730" s="1736" t="s">
        <v>4136</v>
      </c>
    </row>
    <row r="1731" spans="1:2">
      <c r="A1731" s="1726" t="s">
        <v>3192</v>
      </c>
      <c r="B1731" s="1737" t="s">
        <v>3193</v>
      </c>
    </row>
    <row r="1732" spans="1:2">
      <c r="A1732" s="1726" t="s">
        <v>3194</v>
      </c>
      <c r="B1732" s="1737" t="s">
        <v>3042</v>
      </c>
    </row>
    <row r="1733" spans="1:2">
      <c r="A1733" s="1709" t="s">
        <v>2789</v>
      </c>
      <c r="B1733" s="1720" t="s">
        <v>2790</v>
      </c>
    </row>
    <row r="1734" spans="1:2">
      <c r="A1734" s="1714" t="s">
        <v>2791</v>
      </c>
      <c r="B1734" s="1600" t="s">
        <v>2792</v>
      </c>
    </row>
    <row r="1735" spans="1:2">
      <c r="A1735" s="1709" t="s">
        <v>2793</v>
      </c>
      <c r="B1735" s="1720" t="s">
        <v>2794</v>
      </c>
    </row>
    <row r="1736" spans="1:2">
      <c r="A1736" s="1714" t="s">
        <v>3122</v>
      </c>
      <c r="B1736" s="1600" t="s">
        <v>3123</v>
      </c>
    </row>
    <row r="1737" spans="1:2">
      <c r="A1737" s="1714" t="s">
        <v>2795</v>
      </c>
      <c r="B1737" s="1600" t="s">
        <v>2796</v>
      </c>
    </row>
    <row r="1738" spans="1:2">
      <c r="A1738" s="1714" t="s">
        <v>4137</v>
      </c>
      <c r="B1738" s="1600" t="s">
        <v>4138</v>
      </c>
    </row>
    <row r="1739" spans="1:2">
      <c r="A1739" s="1717" t="s">
        <v>4139</v>
      </c>
      <c r="B1739" s="1704" t="s">
        <v>4140</v>
      </c>
    </row>
    <row r="1740" spans="1:2">
      <c r="A1740" s="1569" t="s">
        <v>4141</v>
      </c>
      <c r="B1740" s="1738" t="s">
        <v>4142</v>
      </c>
    </row>
    <row r="1741" spans="1:2">
      <c r="A1741" s="1717" t="s">
        <v>4143</v>
      </c>
      <c r="B1741" s="1704" t="s">
        <v>4144</v>
      </c>
    </row>
    <row r="1742" spans="1:2">
      <c r="A1742" s="1717" t="s">
        <v>4145</v>
      </c>
      <c r="B1742" s="1704" t="s">
        <v>4144</v>
      </c>
    </row>
    <row r="1743" spans="1:2">
      <c r="A1743" s="1717" t="s">
        <v>4146</v>
      </c>
      <c r="B1743" s="1704" t="s">
        <v>4147</v>
      </c>
    </row>
    <row r="1744" spans="1:2">
      <c r="A1744" s="1717" t="s">
        <v>4148</v>
      </c>
      <c r="B1744" s="1704" t="s">
        <v>4149</v>
      </c>
    </row>
    <row r="1745" spans="1:2">
      <c r="A1745" s="1717" t="s">
        <v>4150</v>
      </c>
      <c r="B1745" s="1704" t="s">
        <v>4151</v>
      </c>
    </row>
    <row r="1746" spans="1:2">
      <c r="A1746" s="1739" t="s">
        <v>4152</v>
      </c>
      <c r="B1746" s="1720" t="s">
        <v>4153</v>
      </c>
    </row>
    <row r="1747" spans="1:2">
      <c r="A1747" s="1739" t="s">
        <v>4154</v>
      </c>
      <c r="B1747" s="1720" t="s">
        <v>4155</v>
      </c>
    </row>
    <row r="1748" spans="1:2">
      <c r="A1748" s="1740" t="s">
        <v>4156</v>
      </c>
      <c r="B1748" s="1725" t="s">
        <v>4157</v>
      </c>
    </row>
    <row r="1749" spans="1:2">
      <c r="A1749" s="1741" t="s">
        <v>4158</v>
      </c>
      <c r="B1749" s="1742" t="s">
        <v>4159</v>
      </c>
    </row>
    <row r="1750" spans="1:2">
      <c r="A1750" s="1568" t="s">
        <v>4160</v>
      </c>
      <c r="B1750" s="1613" t="s">
        <v>4161</v>
      </c>
    </row>
    <row r="1751" spans="1:2">
      <c r="A1751" s="1628" t="s">
        <v>4310</v>
      </c>
      <c r="B1751" s="1743" t="s">
        <v>4311</v>
      </c>
    </row>
    <row r="1752" spans="1:2">
      <c r="A1752" s="1568" t="s">
        <v>4162</v>
      </c>
      <c r="B1752" s="1613" t="s">
        <v>4163</v>
      </c>
    </row>
    <row r="1753" spans="1:2">
      <c r="A1753" s="1728" t="s">
        <v>4164</v>
      </c>
      <c r="B1753" s="1736" t="s">
        <v>4165</v>
      </c>
    </row>
    <row r="1754" spans="1:2">
      <c r="A1754" s="1732" t="s">
        <v>4166</v>
      </c>
      <c r="B1754" s="1733" t="s">
        <v>4167</v>
      </c>
    </row>
    <row r="1755" spans="1:2">
      <c r="A1755" s="1741" t="s">
        <v>4168</v>
      </c>
      <c r="B1755" s="1742" t="s">
        <v>4169</v>
      </c>
    </row>
    <row r="1756" spans="1:2">
      <c r="A1756" s="1741" t="s">
        <v>4170</v>
      </c>
      <c r="B1756" s="1742" t="s">
        <v>4171</v>
      </c>
    </row>
    <row r="1757" spans="1:2">
      <c r="A1757" s="1744" t="s">
        <v>4172</v>
      </c>
      <c r="B1757" s="1745" t="s">
        <v>4173</v>
      </c>
    </row>
    <row r="1758" spans="1:2">
      <c r="A1758" s="1730" t="s">
        <v>4174</v>
      </c>
      <c r="B1758" s="1731" t="s">
        <v>4163</v>
      </c>
    </row>
    <row r="1759" spans="1:2">
      <c r="A1759" s="1730" t="s">
        <v>4175</v>
      </c>
      <c r="B1759" s="1731" t="s">
        <v>4176</v>
      </c>
    </row>
    <row r="1760" spans="1:2">
      <c r="A1760" s="1741" t="s">
        <v>4177</v>
      </c>
      <c r="B1760" s="1742" t="s">
        <v>4178</v>
      </c>
    </row>
    <row r="1761" spans="1:2" ht="24">
      <c r="A1761" s="1746" t="s">
        <v>4179</v>
      </c>
      <c r="B1761" s="1747" t="s">
        <v>4180</v>
      </c>
    </row>
    <row r="1762" spans="1:2">
      <c r="A1762" s="1730" t="s">
        <v>4181</v>
      </c>
      <c r="B1762" s="1731" t="s">
        <v>4171</v>
      </c>
    </row>
    <row r="1763" spans="1:2">
      <c r="A1763" s="1730" t="s">
        <v>4182</v>
      </c>
      <c r="B1763" s="1731" t="s">
        <v>4173</v>
      </c>
    </row>
    <row r="1764" spans="1:2">
      <c r="A1764" s="1748" t="s">
        <v>4183</v>
      </c>
      <c r="B1764" s="1749" t="s">
        <v>4184</v>
      </c>
    </row>
    <row r="1765" spans="1:2">
      <c r="A1765" s="1571" t="s">
        <v>3017</v>
      </c>
      <c r="B1765" s="1602" t="s">
        <v>3018</v>
      </c>
    </row>
    <row r="1766" spans="1:2">
      <c r="A1766" s="1730" t="s">
        <v>4185</v>
      </c>
      <c r="B1766" s="1731" t="s">
        <v>4186</v>
      </c>
    </row>
    <row r="1767" spans="1:2">
      <c r="A1767" s="1730" t="s">
        <v>4187</v>
      </c>
      <c r="B1767" s="1731" t="s">
        <v>4188</v>
      </c>
    </row>
    <row r="1768" spans="1:2">
      <c r="A1768" s="1730" t="s">
        <v>4189</v>
      </c>
      <c r="B1768" s="1731" t="s">
        <v>4190</v>
      </c>
    </row>
    <row r="1769" spans="1:2">
      <c r="A1769" s="1730" t="s">
        <v>4191</v>
      </c>
      <c r="B1769" s="1731" t="s">
        <v>4192</v>
      </c>
    </row>
    <row r="1770" spans="1:2">
      <c r="A1770" s="1750" t="s">
        <v>2797</v>
      </c>
      <c r="B1770" s="1751" t="s">
        <v>2798</v>
      </c>
    </row>
    <row r="1771" spans="1:2">
      <c r="A1771" s="1732" t="s">
        <v>2799</v>
      </c>
      <c r="B1771" s="1733" t="s">
        <v>2800</v>
      </c>
    </row>
    <row r="1772" spans="1:2">
      <c r="A1772" s="1568" t="s">
        <v>4193</v>
      </c>
      <c r="B1772" s="1613" t="s">
        <v>4194</v>
      </c>
    </row>
    <row r="1773" spans="1:2">
      <c r="A1773" s="1672" t="s">
        <v>4312</v>
      </c>
      <c r="B1773" s="1738" t="s">
        <v>4313</v>
      </c>
    </row>
    <row r="1774" spans="1:2">
      <c r="A1774" s="1571" t="s">
        <v>4295</v>
      </c>
      <c r="B1774" s="1752" t="s">
        <v>4296</v>
      </c>
    </row>
    <row r="1775" spans="1:2">
      <c r="A1775" s="1539" t="s">
        <v>2801</v>
      </c>
      <c r="B1775" s="1729" t="s">
        <v>2802</v>
      </c>
    </row>
    <row r="1776" spans="1:2">
      <c r="A1776" s="1753" t="s">
        <v>2803</v>
      </c>
      <c r="B1776" s="1754" t="s">
        <v>2804</v>
      </c>
    </row>
    <row r="1777" spans="1:2">
      <c r="A1777" s="1567" t="s">
        <v>2805</v>
      </c>
      <c r="B1777" s="1614" t="s">
        <v>2806</v>
      </c>
    </row>
    <row r="1778" spans="1:2">
      <c r="A1778" s="1567" t="s">
        <v>2807</v>
      </c>
      <c r="B1778" s="1614" t="s">
        <v>2808</v>
      </c>
    </row>
    <row r="1779" spans="1:2">
      <c r="A1779" s="1567" t="s">
        <v>2809</v>
      </c>
      <c r="B1779" s="1614" t="s">
        <v>2810</v>
      </c>
    </row>
    <row r="1780" spans="1:2">
      <c r="A1780" s="1628" t="s">
        <v>2811</v>
      </c>
      <c r="B1780" s="1755" t="s">
        <v>2812</v>
      </c>
    </row>
    <row r="1781" spans="1:2">
      <c r="A1781" s="1567" t="s">
        <v>2813</v>
      </c>
      <c r="B1781" s="1614" t="s">
        <v>2814</v>
      </c>
    </row>
    <row r="1782" spans="1:2">
      <c r="A1782" s="1756" t="s">
        <v>2815</v>
      </c>
      <c r="B1782" s="1757" t="s">
        <v>2816</v>
      </c>
    </row>
    <row r="1783" spans="1:2">
      <c r="A1783" s="1672" t="s">
        <v>2817</v>
      </c>
      <c r="B1783" s="1738" t="s">
        <v>2818</v>
      </c>
    </row>
    <row r="1784" spans="1:2">
      <c r="A1784" s="1585" t="s">
        <v>4195</v>
      </c>
      <c r="B1784" s="1735" t="s">
        <v>4196</v>
      </c>
    </row>
    <row r="1785" spans="1:2">
      <c r="A1785" s="1568" t="s">
        <v>4197</v>
      </c>
      <c r="B1785" s="1613" t="s">
        <v>4198</v>
      </c>
    </row>
    <row r="1786" spans="1:2" ht="24">
      <c r="A1786" s="1728" t="s">
        <v>4199</v>
      </c>
      <c r="B1786" s="1736" t="s">
        <v>4200</v>
      </c>
    </row>
    <row r="1787" spans="1:2">
      <c r="A1787" s="1732" t="s">
        <v>4201</v>
      </c>
      <c r="B1787" s="1733" t="s">
        <v>4202</v>
      </c>
    </row>
    <row r="1788" spans="1:2">
      <c r="A1788" s="1758" t="s">
        <v>4314</v>
      </c>
      <c r="B1788" s="1759" t="s">
        <v>4315</v>
      </c>
    </row>
    <row r="1789" spans="1:2">
      <c r="A1789" s="1517" t="s">
        <v>3200</v>
      </c>
      <c r="B1789" s="1760" t="s">
        <v>3201</v>
      </c>
    </row>
    <row r="1790" spans="1:2">
      <c r="A1790" s="1732" t="s">
        <v>4203</v>
      </c>
      <c r="B1790" s="1733" t="s">
        <v>4204</v>
      </c>
    </row>
    <row r="1791" spans="1:2">
      <c r="A1791" s="1629" t="s">
        <v>3124</v>
      </c>
      <c r="B1791" s="1614" t="s">
        <v>3125</v>
      </c>
    </row>
    <row r="1792" spans="1:2">
      <c r="A1792" s="1726" t="s">
        <v>2819</v>
      </c>
      <c r="B1792" s="1737" t="s">
        <v>2820</v>
      </c>
    </row>
    <row r="1793" spans="1:2">
      <c r="A1793" s="1567" t="s">
        <v>2821</v>
      </c>
      <c r="B1793" s="1614" t="s">
        <v>2822</v>
      </c>
    </row>
    <row r="1794" spans="1:2">
      <c r="A1794" s="1726" t="s">
        <v>2823</v>
      </c>
      <c r="B1794" s="1737" t="s">
        <v>2824</v>
      </c>
    </row>
    <row r="1795" spans="1:2">
      <c r="A1795" s="1567" t="s">
        <v>2825</v>
      </c>
      <c r="B1795" s="1614" t="s">
        <v>2826</v>
      </c>
    </row>
    <row r="1796" spans="1:2">
      <c r="A1796" s="1726" t="s">
        <v>4205</v>
      </c>
      <c r="B1796" s="1737" t="s">
        <v>4206</v>
      </c>
    </row>
    <row r="1797" spans="1:2">
      <c r="A1797" s="1726" t="s">
        <v>4207</v>
      </c>
      <c r="B1797" s="1737" t="s">
        <v>4208</v>
      </c>
    </row>
    <row r="1798" spans="1:2">
      <c r="A1798" s="1635" t="s">
        <v>2827</v>
      </c>
      <c r="B1798" s="1716" t="s">
        <v>2828</v>
      </c>
    </row>
    <row r="1799" spans="1:2">
      <c r="A1799" s="1726" t="s">
        <v>4209</v>
      </c>
      <c r="B1799" s="1737" t="s">
        <v>4210</v>
      </c>
    </row>
    <row r="1800" spans="1:2" ht="24">
      <c r="A1800" s="1726" t="s">
        <v>4211</v>
      </c>
      <c r="B1800" s="1737" t="s">
        <v>4212</v>
      </c>
    </row>
    <row r="1801" spans="1:2">
      <c r="A1801" s="1591" t="s">
        <v>6016</v>
      </c>
      <c r="B1801" s="1761" t="s">
        <v>6017</v>
      </c>
    </row>
    <row r="1802" spans="1:2">
      <c r="A1802" s="1567" t="s">
        <v>2829</v>
      </c>
      <c r="B1802" s="1614" t="s">
        <v>2830</v>
      </c>
    </row>
    <row r="1803" spans="1:2">
      <c r="A1803" s="1571" t="s">
        <v>3019</v>
      </c>
      <c r="B1803" s="1602" t="s">
        <v>3020</v>
      </c>
    </row>
    <row r="1804" spans="1:2">
      <c r="A1804" s="1568" t="s">
        <v>4213</v>
      </c>
      <c r="B1804" s="1613" t="s">
        <v>4188</v>
      </c>
    </row>
    <row r="1805" spans="1:2">
      <c r="A1805" s="1726" t="s">
        <v>4214</v>
      </c>
      <c r="B1805" s="1762" t="s">
        <v>4215</v>
      </c>
    </row>
    <row r="1806" spans="1:2">
      <c r="A1806" s="1628" t="s">
        <v>2831</v>
      </c>
      <c r="B1806" s="1755" t="s">
        <v>2832</v>
      </c>
    </row>
    <row r="1807" spans="1:2">
      <c r="A1807" s="1585" t="s">
        <v>4216</v>
      </c>
      <c r="B1807" s="1735" t="s">
        <v>4217</v>
      </c>
    </row>
    <row r="1808" spans="1:2">
      <c r="A1808" s="1675" t="s">
        <v>3126</v>
      </c>
      <c r="B1808" s="1763" t="s">
        <v>3127</v>
      </c>
    </row>
    <row r="1809" spans="1:2">
      <c r="A1809" s="1567" t="s">
        <v>3128</v>
      </c>
      <c r="B1809" s="1614" t="s">
        <v>3129</v>
      </c>
    </row>
    <row r="1810" spans="1:2">
      <c r="A1810" s="1628" t="s">
        <v>2833</v>
      </c>
      <c r="B1810" s="1755" t="s">
        <v>2834</v>
      </c>
    </row>
    <row r="1811" spans="1:2">
      <c r="A1811" s="1675" t="s">
        <v>3130</v>
      </c>
      <c r="B1811" s="1763" t="s">
        <v>3131</v>
      </c>
    </row>
    <row r="1812" spans="1:2">
      <c r="A1812" s="1628" t="s">
        <v>2835</v>
      </c>
      <c r="B1812" s="1755" t="s">
        <v>2836</v>
      </c>
    </row>
    <row r="1813" spans="1:2">
      <c r="A1813" s="1571" t="s">
        <v>3021</v>
      </c>
      <c r="B1813" s="1602" t="s">
        <v>3022</v>
      </c>
    </row>
    <row r="1814" spans="1:2">
      <c r="A1814" s="1643" t="s">
        <v>2837</v>
      </c>
      <c r="B1814" s="1764" t="s">
        <v>2838</v>
      </c>
    </row>
    <row r="1815" spans="1:2">
      <c r="A1815" s="1633" t="s">
        <v>2839</v>
      </c>
      <c r="B1815" s="1708" t="s">
        <v>2840</v>
      </c>
    </row>
    <row r="1816" spans="1:2">
      <c r="A1816" s="1696" t="s">
        <v>3132</v>
      </c>
      <c r="B1816" s="1656" t="s">
        <v>3133</v>
      </c>
    </row>
    <row r="1817" spans="1:2">
      <c r="A1817" s="1633" t="s">
        <v>2841</v>
      </c>
      <c r="B1817" s="1654" t="s">
        <v>2842</v>
      </c>
    </row>
    <row r="1818" spans="1:2">
      <c r="A1818" s="1697" t="s">
        <v>3134</v>
      </c>
      <c r="B1818" s="1708" t="s">
        <v>3135</v>
      </c>
    </row>
    <row r="1819" spans="1:2">
      <c r="A1819" s="1765" t="s">
        <v>2843</v>
      </c>
      <c r="B1819" s="1708" t="s">
        <v>2844</v>
      </c>
    </row>
    <row r="1820" spans="1:2">
      <c r="A1820" s="1765" t="s">
        <v>2845</v>
      </c>
      <c r="B1820" s="1766" t="s">
        <v>2846</v>
      </c>
    </row>
    <row r="1821" spans="1:2">
      <c r="A1821" s="1587" t="s">
        <v>2847</v>
      </c>
      <c r="B1821" s="1764" t="s">
        <v>2848</v>
      </c>
    </row>
    <row r="1822" spans="1:2">
      <c r="A1822" s="1767" t="s">
        <v>2849</v>
      </c>
      <c r="B1822" s="1704" t="s">
        <v>2850</v>
      </c>
    </row>
    <row r="1823" spans="1:2">
      <c r="A1823" s="1697" t="s">
        <v>3136</v>
      </c>
      <c r="B1823" s="1657" t="s">
        <v>3137</v>
      </c>
    </row>
    <row r="1824" spans="1:2">
      <c r="A1824" s="1765" t="s">
        <v>2851</v>
      </c>
      <c r="B1824" s="1766" t="s">
        <v>2852</v>
      </c>
    </row>
    <row r="1825" spans="1:2">
      <c r="A1825" s="1768" t="s">
        <v>3138</v>
      </c>
      <c r="B1825" s="1653" t="s">
        <v>3139</v>
      </c>
    </row>
    <row r="1826" spans="1:2">
      <c r="A1826" s="1696" t="s">
        <v>3140</v>
      </c>
      <c r="B1826" s="1656" t="s">
        <v>3141</v>
      </c>
    </row>
    <row r="1827" spans="1:2">
      <c r="A1827" s="1633" t="s">
        <v>2853</v>
      </c>
      <c r="B1827" s="1708" t="s">
        <v>2854</v>
      </c>
    </row>
    <row r="1828" spans="1:2">
      <c r="A1828" s="1710" t="s">
        <v>2855</v>
      </c>
      <c r="B1828" s="1653" t="s">
        <v>2856</v>
      </c>
    </row>
    <row r="1829" spans="1:2">
      <c r="A1829" s="1677" t="s">
        <v>3142</v>
      </c>
      <c r="B1829" s="1769" t="s">
        <v>3143</v>
      </c>
    </row>
    <row r="1830" spans="1:2">
      <c r="A1830" s="1770" t="s">
        <v>2857</v>
      </c>
      <c r="B1830" s="1771" t="s">
        <v>2858</v>
      </c>
    </row>
    <row r="1831" spans="1:2" ht="24">
      <c r="A1831" s="1765" t="s">
        <v>2859</v>
      </c>
      <c r="B1831" s="1617" t="s">
        <v>2860</v>
      </c>
    </row>
    <row r="1832" spans="1:2">
      <c r="A1832" s="1710" t="s">
        <v>2861</v>
      </c>
      <c r="B1832" s="1617" t="s">
        <v>2862</v>
      </c>
    </row>
    <row r="1833" spans="1:2">
      <c r="A1833" s="1710" t="s">
        <v>2863</v>
      </c>
      <c r="B1833" s="1772" t="s">
        <v>2864</v>
      </c>
    </row>
    <row r="1834" spans="1:2">
      <c r="A1834" s="1765" t="s">
        <v>2865</v>
      </c>
      <c r="B1834" s="1773" t="s">
        <v>2866</v>
      </c>
    </row>
    <row r="1835" spans="1:2" ht="24.75">
      <c r="A1835" s="1765" t="s">
        <v>2867</v>
      </c>
      <c r="B1835" s="1773" t="s">
        <v>2868</v>
      </c>
    </row>
    <row r="1836" spans="1:2">
      <c r="A1836" s="1692" t="s">
        <v>7560</v>
      </c>
      <c r="B1836" s="1634" t="s">
        <v>7561</v>
      </c>
    </row>
    <row r="1837" spans="1:2">
      <c r="A1837" s="1598" t="s">
        <v>3683</v>
      </c>
      <c r="B1837" s="1634" t="s">
        <v>3684</v>
      </c>
    </row>
    <row r="1838" spans="1:2">
      <c r="A1838" s="1700" t="s">
        <v>3685</v>
      </c>
      <c r="B1838" s="1701" t="s">
        <v>3686</v>
      </c>
    </row>
    <row r="1839" spans="1:2">
      <c r="A1839" s="1598" t="s">
        <v>3687</v>
      </c>
      <c r="B1839" s="1634" t="s">
        <v>3688</v>
      </c>
    </row>
    <row r="1840" spans="1:2">
      <c r="A1840" s="1637" t="s">
        <v>3689</v>
      </c>
      <c r="B1840" s="1773" t="s">
        <v>3690</v>
      </c>
    </row>
    <row r="1841" spans="1:2">
      <c r="A1841" s="1598" t="s">
        <v>3691</v>
      </c>
      <c r="B1841" s="1634" t="s">
        <v>3692</v>
      </c>
    </row>
    <row r="1842" spans="1:2">
      <c r="A1842" s="1709" t="s">
        <v>3693</v>
      </c>
      <c r="B1842" s="1774" t="s">
        <v>4218</v>
      </c>
    </row>
    <row r="1843" spans="1:2">
      <c r="A1843" s="1726" t="s">
        <v>4219</v>
      </c>
      <c r="B1843" s="1487" t="s">
        <v>4220</v>
      </c>
    </row>
    <row r="1844" spans="1:2" ht="24">
      <c r="A1844" s="1709" t="s">
        <v>4221</v>
      </c>
      <c r="B1844" s="1727" t="s">
        <v>4222</v>
      </c>
    </row>
    <row r="1845" spans="1:2">
      <c r="A1845" s="1775" t="s">
        <v>4316</v>
      </c>
      <c r="B1845" s="1611" t="s">
        <v>4317</v>
      </c>
    </row>
    <row r="1846" spans="1:2">
      <c r="A1846" s="1709" t="s">
        <v>4223</v>
      </c>
      <c r="B1846" s="1776" t="s">
        <v>4224</v>
      </c>
    </row>
    <row r="1847" spans="1:2">
      <c r="A1847" s="1777" t="s">
        <v>4318</v>
      </c>
      <c r="B1847" s="1778" t="s">
        <v>4319</v>
      </c>
    </row>
    <row r="1848" spans="1:2">
      <c r="A1848" s="1739" t="s">
        <v>4225</v>
      </c>
      <c r="B1848" s="1774" t="s">
        <v>4226</v>
      </c>
    </row>
    <row r="1849" spans="1:2">
      <c r="A1849" s="1767" t="s">
        <v>4320</v>
      </c>
      <c r="B1849" s="1779" t="s">
        <v>4321</v>
      </c>
    </row>
    <row r="1850" spans="1:2">
      <c r="A1850" s="1709" t="s">
        <v>4227</v>
      </c>
      <c r="B1850" s="1774" t="s">
        <v>4228</v>
      </c>
    </row>
    <row r="1851" spans="1:2">
      <c r="A1851" s="1709" t="s">
        <v>4229</v>
      </c>
      <c r="B1851" s="1774" t="s">
        <v>4230</v>
      </c>
    </row>
    <row r="1852" spans="1:2">
      <c r="A1852" s="1780" t="s">
        <v>3777</v>
      </c>
      <c r="B1852" s="1781" t="s">
        <v>3778</v>
      </c>
    </row>
    <row r="1853" spans="1:2">
      <c r="A1853" s="1714" t="s">
        <v>4231</v>
      </c>
      <c r="B1853" s="1634" t="s">
        <v>4232</v>
      </c>
    </row>
    <row r="1854" spans="1:2">
      <c r="A1854" s="1696" t="s">
        <v>4322</v>
      </c>
      <c r="B1854" s="1611" t="s">
        <v>4323</v>
      </c>
    </row>
    <row r="1855" spans="1:2">
      <c r="A1855" s="1567" t="s">
        <v>4324</v>
      </c>
      <c r="B1855" s="1386" t="s">
        <v>4325</v>
      </c>
    </row>
    <row r="1856" spans="1:2">
      <c r="A1856" s="1567" t="s">
        <v>4326</v>
      </c>
      <c r="B1856" s="1386" t="s">
        <v>4327</v>
      </c>
    </row>
    <row r="1857" spans="1:2">
      <c r="A1857" s="1567" t="s">
        <v>4328</v>
      </c>
      <c r="B1857" s="1386" t="s">
        <v>4329</v>
      </c>
    </row>
    <row r="1858" spans="1:2" ht="24">
      <c r="A1858" s="1567" t="s">
        <v>4330</v>
      </c>
      <c r="B1858" s="1386" t="s">
        <v>4331</v>
      </c>
    </row>
    <row r="1859" spans="1:2" ht="24">
      <c r="A1859" s="1567" t="s">
        <v>4332</v>
      </c>
      <c r="B1859" s="1386" t="s">
        <v>4333</v>
      </c>
    </row>
    <row r="1860" spans="1:2">
      <c r="A1860" s="1615" t="s">
        <v>3819</v>
      </c>
      <c r="B1860" s="1381" t="s">
        <v>3820</v>
      </c>
    </row>
    <row r="1861" spans="1:2">
      <c r="A1861" s="1726" t="s">
        <v>4233</v>
      </c>
      <c r="B1861" s="1727" t="s">
        <v>4234</v>
      </c>
    </row>
    <row r="1862" spans="1:2" ht="24">
      <c r="A1862" s="1595" t="s">
        <v>3695</v>
      </c>
      <c r="B1862" s="1439" t="s">
        <v>3696</v>
      </c>
    </row>
    <row r="1863" spans="1:2">
      <c r="A1863" s="1641" t="s">
        <v>4235</v>
      </c>
      <c r="B1863" s="1642" t="s">
        <v>4236</v>
      </c>
    </row>
    <row r="1864" spans="1:2">
      <c r="A1864" s="1709" t="s">
        <v>4237</v>
      </c>
      <c r="B1864" s="1776" t="s">
        <v>4238</v>
      </c>
    </row>
    <row r="1865" spans="1:2">
      <c r="A1865" s="1595" t="s">
        <v>3697</v>
      </c>
      <c r="B1865" s="1439" t="s">
        <v>3698</v>
      </c>
    </row>
    <row r="1866" spans="1:2">
      <c r="A1866" s="1585" t="s">
        <v>4239</v>
      </c>
      <c r="B1866" s="1439" t="s">
        <v>4240</v>
      </c>
    </row>
    <row r="1867" spans="1:2" ht="24">
      <c r="A1867" s="1585" t="s">
        <v>4241</v>
      </c>
      <c r="B1867" s="1439" t="s">
        <v>4242</v>
      </c>
    </row>
    <row r="1868" spans="1:2">
      <c r="A1868" s="1714" t="s">
        <v>4243</v>
      </c>
      <c r="B1868" s="1618" t="s">
        <v>4244</v>
      </c>
    </row>
    <row r="1869" spans="1:2" ht="24">
      <c r="A1869" s="1782" t="s">
        <v>4245</v>
      </c>
      <c r="B1869" s="1783" t="s">
        <v>4246</v>
      </c>
    </row>
    <row r="1870" spans="1:2" ht="24">
      <c r="A1870" s="1714" t="s">
        <v>4247</v>
      </c>
      <c r="B1870" s="1634" t="s">
        <v>4248</v>
      </c>
    </row>
    <row r="1871" spans="1:2" ht="24.75">
      <c r="A1871" s="1777" t="s">
        <v>4334</v>
      </c>
      <c r="B1871" s="1618" t="s">
        <v>4335</v>
      </c>
    </row>
    <row r="1872" spans="1:2">
      <c r="A1872" s="1777" t="s">
        <v>4336</v>
      </c>
      <c r="B1872" s="1618" t="s">
        <v>4337</v>
      </c>
    </row>
    <row r="1873" spans="1:2">
      <c r="A1873" s="1607" t="s">
        <v>3507</v>
      </c>
      <c r="B1873" s="1638" t="s">
        <v>3508</v>
      </c>
    </row>
    <row r="1874" spans="1:2">
      <c r="A1874" s="1714" t="s">
        <v>4249</v>
      </c>
      <c r="B1874" s="1634" t="s">
        <v>4250</v>
      </c>
    </row>
    <row r="1875" spans="1:2">
      <c r="A1875" s="1784" t="s">
        <v>3699</v>
      </c>
      <c r="B1875" s="1702" t="s">
        <v>3700</v>
      </c>
    </row>
    <row r="1876" spans="1:2">
      <c r="A1876" s="1714" t="s">
        <v>4251</v>
      </c>
      <c r="B1876" s="1634" t="s">
        <v>4252</v>
      </c>
    </row>
    <row r="1877" spans="1:2">
      <c r="A1877" s="1585" t="s">
        <v>4253</v>
      </c>
      <c r="B1877" s="1439" t="s">
        <v>4254</v>
      </c>
    </row>
    <row r="1878" spans="1:2">
      <c r="A1878" s="1728" t="s">
        <v>4255</v>
      </c>
      <c r="B1878" s="1507" t="s">
        <v>4256</v>
      </c>
    </row>
    <row r="1879" spans="1:2">
      <c r="A1879" s="1637" t="s">
        <v>3701</v>
      </c>
      <c r="B1879" s="1785" t="s">
        <v>3702</v>
      </c>
    </row>
    <row r="1880" spans="1:2">
      <c r="A1880" s="1585" t="s">
        <v>4257</v>
      </c>
      <c r="B1880" s="1439" t="s">
        <v>4258</v>
      </c>
    </row>
    <row r="1881" spans="1:2">
      <c r="A1881" s="1726" t="s">
        <v>4259</v>
      </c>
      <c r="B1881" s="1487" t="s">
        <v>4220</v>
      </c>
    </row>
    <row r="1882" spans="1:2">
      <c r="A1882" s="1585" t="s">
        <v>4260</v>
      </c>
      <c r="B1882" s="1439" t="s">
        <v>4218</v>
      </c>
    </row>
    <row r="1883" spans="1:2">
      <c r="A1883" s="1575" t="s">
        <v>3703</v>
      </c>
      <c r="B1883" s="1490" t="s">
        <v>3704</v>
      </c>
    </row>
    <row r="1884" spans="1:2">
      <c r="A1884" s="1585" t="s">
        <v>3705</v>
      </c>
      <c r="B1884" s="1439" t="s">
        <v>3706</v>
      </c>
    </row>
    <row r="1885" spans="1:2">
      <c r="A1885" s="1726" t="s">
        <v>4261</v>
      </c>
      <c r="B1885" s="1487" t="s">
        <v>4262</v>
      </c>
    </row>
    <row r="1886" spans="1:2">
      <c r="A1886" s="1786" t="s">
        <v>4263</v>
      </c>
      <c r="B1886" s="1787" t="s">
        <v>4264</v>
      </c>
    </row>
    <row r="1887" spans="1:2">
      <c r="A1887" s="1567" t="s">
        <v>4338</v>
      </c>
      <c r="B1887" s="1386" t="s">
        <v>4339</v>
      </c>
    </row>
    <row r="1888" spans="1:2">
      <c r="A1888" s="1569" t="s">
        <v>3707</v>
      </c>
      <c r="B1888" s="1788" t="s">
        <v>3708</v>
      </c>
    </row>
    <row r="1889" spans="1:2">
      <c r="A1889" s="1576" t="s">
        <v>3773</v>
      </c>
      <c r="B1889" s="1383" t="s">
        <v>3774</v>
      </c>
    </row>
    <row r="1890" spans="1:2">
      <c r="A1890" s="1581" t="s">
        <v>3709</v>
      </c>
      <c r="B1890" s="1620" t="s">
        <v>3710</v>
      </c>
    </row>
    <row r="1891" spans="1:2">
      <c r="A1891" s="1567" t="s">
        <v>5746</v>
      </c>
      <c r="B1891" s="1438" t="s">
        <v>5747</v>
      </c>
    </row>
    <row r="1892" spans="1:2">
      <c r="A1892" s="1567" t="s">
        <v>5748</v>
      </c>
      <c r="B1892" s="1438" t="s">
        <v>5749</v>
      </c>
    </row>
    <row r="1893" spans="1:2">
      <c r="A1893" s="1628" t="s">
        <v>2869</v>
      </c>
      <c r="B1893" s="1400" t="s">
        <v>2870</v>
      </c>
    </row>
    <row r="1894" spans="1:2">
      <c r="A1894" s="1615" t="s">
        <v>3821</v>
      </c>
      <c r="B1894" s="1381" t="s">
        <v>3822</v>
      </c>
    </row>
    <row r="1895" spans="1:2">
      <c r="A1895" s="1567" t="s">
        <v>3823</v>
      </c>
      <c r="B1895" s="1386" t="s">
        <v>3824</v>
      </c>
    </row>
    <row r="1896" spans="1:2">
      <c r="A1896" s="1662" t="s">
        <v>7562</v>
      </c>
      <c r="B1896" s="1470" t="s">
        <v>7563</v>
      </c>
    </row>
    <row r="1897" spans="1:2">
      <c r="A1897" s="1615" t="s">
        <v>3825</v>
      </c>
      <c r="B1897" s="1416" t="s">
        <v>3826</v>
      </c>
    </row>
    <row r="1898" spans="1:2">
      <c r="A1898" s="1592" t="s">
        <v>7564</v>
      </c>
      <c r="B1898" s="1529" t="s">
        <v>7565</v>
      </c>
    </row>
    <row r="1899" spans="1:2">
      <c r="A1899" s="1592" t="s">
        <v>7566</v>
      </c>
      <c r="B1899" s="1472" t="s">
        <v>7567</v>
      </c>
    </row>
    <row r="1900" spans="1:2" ht="24">
      <c r="A1900" s="1576" t="s">
        <v>3509</v>
      </c>
      <c r="B1900" s="1383" t="s">
        <v>3510</v>
      </c>
    </row>
    <row r="1901" spans="1:2">
      <c r="A1901" s="1612" t="s">
        <v>3827</v>
      </c>
      <c r="B1901" s="1419" t="s">
        <v>3828</v>
      </c>
    </row>
    <row r="1902" spans="1:2" ht="24">
      <c r="A1902" s="1576" t="s">
        <v>3829</v>
      </c>
      <c r="B1902" s="1383" t="s">
        <v>3830</v>
      </c>
    </row>
    <row r="1903" spans="1:2">
      <c r="A1903" s="1567" t="s">
        <v>3831</v>
      </c>
      <c r="B1903" s="1386" t="s">
        <v>3832</v>
      </c>
    </row>
    <row r="1904" spans="1:2">
      <c r="A1904" s="1592" t="s">
        <v>7443</v>
      </c>
      <c r="B1904" s="1551" t="s">
        <v>7444</v>
      </c>
    </row>
    <row r="1905" spans="1:2">
      <c r="A1905" s="1592" t="s">
        <v>7568</v>
      </c>
      <c r="B1905" s="1472" t="s">
        <v>7569</v>
      </c>
    </row>
    <row r="1906" spans="1:2">
      <c r="A1906" s="1592" t="s">
        <v>7570</v>
      </c>
      <c r="B1906" s="1529" t="s">
        <v>7571</v>
      </c>
    </row>
    <row r="1907" spans="1:2">
      <c r="A1907" s="1592" t="s">
        <v>7572</v>
      </c>
      <c r="B1907" s="1551" t="s">
        <v>7573</v>
      </c>
    </row>
    <row r="1908" spans="1:2">
      <c r="A1908" s="1628" t="s">
        <v>3833</v>
      </c>
      <c r="B1908" s="1400" t="s">
        <v>3834</v>
      </c>
    </row>
    <row r="1909" spans="1:2">
      <c r="A1909" s="1589" t="s">
        <v>3511</v>
      </c>
      <c r="B1909" s="1402" t="s">
        <v>3512</v>
      </c>
    </row>
    <row r="1910" spans="1:2">
      <c r="A1910" s="1592" t="s">
        <v>7574</v>
      </c>
      <c r="B1910" s="1529" t="s">
        <v>7575</v>
      </c>
    </row>
    <row r="1911" spans="1:2">
      <c r="A1911" s="1592" t="s">
        <v>7576</v>
      </c>
      <c r="B1911" s="1529" t="s">
        <v>7577</v>
      </c>
    </row>
    <row r="1912" spans="1:2">
      <c r="A1912" s="1619" t="s">
        <v>3513</v>
      </c>
      <c r="B1912" s="1491" t="s">
        <v>3514</v>
      </c>
    </row>
    <row r="1913" spans="1:2">
      <c r="A1913" s="1571" t="s">
        <v>3515</v>
      </c>
      <c r="B1913" s="1390" t="s">
        <v>3516</v>
      </c>
    </row>
    <row r="1914" spans="1:2">
      <c r="A1914" s="1592" t="s">
        <v>7445</v>
      </c>
      <c r="B1914" s="1551" t="s">
        <v>7446</v>
      </c>
    </row>
    <row r="1915" spans="1:2">
      <c r="A1915" s="1592" t="s">
        <v>7578</v>
      </c>
      <c r="B1915" s="1529" t="s">
        <v>7579</v>
      </c>
    </row>
    <row r="1916" spans="1:2">
      <c r="A1916" s="1567" t="s">
        <v>7447</v>
      </c>
      <c r="B1916" s="1386" t="s">
        <v>7448</v>
      </c>
    </row>
    <row r="1917" spans="1:2">
      <c r="A1917" s="1592" t="s">
        <v>7580</v>
      </c>
      <c r="B1917" s="1381" t="s">
        <v>7581</v>
      </c>
    </row>
    <row r="1918" spans="1:2">
      <c r="A1918" s="1592" t="s">
        <v>7582</v>
      </c>
      <c r="B1918" s="1381" t="s">
        <v>7583</v>
      </c>
    </row>
    <row r="1919" spans="1:2" ht="24">
      <c r="A1919" s="1592" t="s">
        <v>7449</v>
      </c>
      <c r="B1919" s="1551" t="s">
        <v>7450</v>
      </c>
    </row>
    <row r="1920" spans="1:2" ht="24">
      <c r="A1920" s="1576" t="s">
        <v>3711</v>
      </c>
      <c r="B1920" s="1383" t="s">
        <v>3712</v>
      </c>
    </row>
    <row r="1921" spans="1:2">
      <c r="A1921" s="1595" t="s">
        <v>3835</v>
      </c>
      <c r="B1921" s="1439" t="s">
        <v>3836</v>
      </c>
    </row>
    <row r="1922" spans="1:2">
      <c r="A1922" s="1595" t="s">
        <v>3713</v>
      </c>
      <c r="B1922" s="1735" t="s">
        <v>3714</v>
      </c>
    </row>
    <row r="1923" spans="1:2" ht="24">
      <c r="A1923" s="1595" t="s">
        <v>3715</v>
      </c>
      <c r="B1923" s="1735" t="s">
        <v>3716</v>
      </c>
    </row>
    <row r="1924" spans="1:2" ht="24">
      <c r="A1924" s="1595" t="s">
        <v>3717</v>
      </c>
      <c r="B1924" s="1735" t="s">
        <v>3718</v>
      </c>
    </row>
    <row r="1925" spans="1:2">
      <c r="A1925" s="1629" t="s">
        <v>3837</v>
      </c>
      <c r="B1925" s="1614" t="s">
        <v>3838</v>
      </c>
    </row>
    <row r="1926" spans="1:2" ht="24">
      <c r="A1926" s="1567" t="s">
        <v>7451</v>
      </c>
      <c r="B1926" s="1614" t="s">
        <v>7452</v>
      </c>
    </row>
    <row r="1927" spans="1:2">
      <c r="A1927" s="1789" t="s">
        <v>7584</v>
      </c>
      <c r="B1927" s="1790" t="s">
        <v>7585</v>
      </c>
    </row>
    <row r="1928" spans="1:2">
      <c r="A1928" s="1595" t="s">
        <v>3719</v>
      </c>
      <c r="B1928" s="1735" t="s">
        <v>3720</v>
      </c>
    </row>
    <row r="1929" spans="1:2">
      <c r="A1929" s="1615" t="s">
        <v>3839</v>
      </c>
      <c r="B1929" s="1751" t="s">
        <v>3840</v>
      </c>
    </row>
    <row r="1930" spans="1:2">
      <c r="A1930" s="1592" t="s">
        <v>7586</v>
      </c>
      <c r="B1930" s="1791" t="s">
        <v>7587</v>
      </c>
    </row>
    <row r="1931" spans="1:2">
      <c r="A1931" s="1587" t="s">
        <v>7453</v>
      </c>
      <c r="B1931" s="1792" t="s">
        <v>7454</v>
      </c>
    </row>
    <row r="1932" spans="1:2">
      <c r="A1932" s="1575" t="s">
        <v>3721</v>
      </c>
      <c r="B1932" s="1764" t="s">
        <v>3722</v>
      </c>
    </row>
    <row r="1933" spans="1:2">
      <c r="A1933" s="1587" t="s">
        <v>7588</v>
      </c>
      <c r="B1933" s="1792" t="s">
        <v>7589</v>
      </c>
    </row>
    <row r="1934" spans="1:2">
      <c r="A1934" s="1628" t="s">
        <v>3841</v>
      </c>
      <c r="B1934" s="1755" t="s">
        <v>3842</v>
      </c>
    </row>
    <row r="1935" spans="1:2">
      <c r="A1935" s="1592" t="s">
        <v>7590</v>
      </c>
      <c r="B1935" s="1791" t="s">
        <v>7591</v>
      </c>
    </row>
    <row r="1936" spans="1:2" ht="24">
      <c r="A1936" s="1629" t="s">
        <v>7592</v>
      </c>
      <c r="B1936" s="1614" t="s">
        <v>7593</v>
      </c>
    </row>
    <row r="1937" spans="1:2">
      <c r="A1937" s="1571" t="s">
        <v>3517</v>
      </c>
      <c r="B1937" s="1602" t="s">
        <v>3518</v>
      </c>
    </row>
    <row r="1938" spans="1:2">
      <c r="A1938" s="1612" t="s">
        <v>7455</v>
      </c>
      <c r="B1938" s="1790" t="s">
        <v>7456</v>
      </c>
    </row>
    <row r="1939" spans="1:2">
      <c r="A1939" s="1587" t="s">
        <v>7594</v>
      </c>
      <c r="B1939" s="1792" t="s">
        <v>7595</v>
      </c>
    </row>
    <row r="1940" spans="1:2">
      <c r="A1940" s="1587" t="s">
        <v>7596</v>
      </c>
      <c r="B1940" s="1792" t="s">
        <v>7597</v>
      </c>
    </row>
    <row r="1941" spans="1:2">
      <c r="A1941" s="1629" t="s">
        <v>3843</v>
      </c>
      <c r="B1941" s="1614" t="s">
        <v>3844</v>
      </c>
    </row>
    <row r="1942" spans="1:2">
      <c r="A1942" s="1592" t="s">
        <v>7457</v>
      </c>
      <c r="B1942" s="1790" t="s">
        <v>7458</v>
      </c>
    </row>
    <row r="1943" spans="1:2">
      <c r="A1943" s="1592" t="s">
        <v>7459</v>
      </c>
      <c r="B1943" s="1790" t="s">
        <v>7460</v>
      </c>
    </row>
    <row r="1944" spans="1:2">
      <c r="A1944" s="1571" t="s">
        <v>4265</v>
      </c>
      <c r="B1944" s="1602" t="s">
        <v>4266</v>
      </c>
    </row>
    <row r="1945" spans="1:2">
      <c r="A1945" s="1592" t="s">
        <v>7598</v>
      </c>
      <c r="B1945" s="1791" t="s">
        <v>7599</v>
      </c>
    </row>
    <row r="1946" spans="1:2">
      <c r="A1946" s="1567" t="s">
        <v>3519</v>
      </c>
      <c r="B1946" s="1614" t="s">
        <v>3520</v>
      </c>
    </row>
    <row r="1947" spans="1:2">
      <c r="A1947" s="1575" t="s">
        <v>3723</v>
      </c>
      <c r="B1947" s="1793" t="s">
        <v>3724</v>
      </c>
    </row>
    <row r="1948" spans="1:2">
      <c r="A1948" s="1592" t="s">
        <v>7600</v>
      </c>
      <c r="B1948" s="1791" t="s">
        <v>7601</v>
      </c>
    </row>
    <row r="1949" spans="1:2">
      <c r="A1949" s="1615" t="s">
        <v>3845</v>
      </c>
      <c r="B1949" s="1751" t="s">
        <v>3846</v>
      </c>
    </row>
    <row r="1950" spans="1:2" ht="24">
      <c r="A1950" s="1567" t="s">
        <v>3521</v>
      </c>
      <c r="B1950" s="1614" t="s">
        <v>3522</v>
      </c>
    </row>
    <row r="1951" spans="1:2">
      <c r="A1951" s="1587" t="s">
        <v>7602</v>
      </c>
      <c r="B1951" s="1792" t="s">
        <v>7603</v>
      </c>
    </row>
    <row r="1952" spans="1:2">
      <c r="A1952" s="1628" t="s">
        <v>3847</v>
      </c>
      <c r="B1952" s="1566" t="s">
        <v>3848</v>
      </c>
    </row>
    <row r="1953" spans="1:2" ht="24">
      <c r="A1953" s="1629" t="s">
        <v>3849</v>
      </c>
      <c r="B1953" s="1614" t="s">
        <v>3850</v>
      </c>
    </row>
    <row r="1954" spans="1:2">
      <c r="A1954" s="1587" t="s">
        <v>7604</v>
      </c>
      <c r="B1954" s="1792" t="s">
        <v>7605</v>
      </c>
    </row>
    <row r="1955" spans="1:2">
      <c r="A1955" s="1567" t="s">
        <v>3523</v>
      </c>
      <c r="B1955" s="1614" t="s">
        <v>3524</v>
      </c>
    </row>
    <row r="1956" spans="1:2">
      <c r="A1956" s="1587" t="s">
        <v>7606</v>
      </c>
      <c r="B1956" s="1792" t="s">
        <v>7607</v>
      </c>
    </row>
    <row r="1957" spans="1:2">
      <c r="A1957" s="1567" t="s">
        <v>3851</v>
      </c>
      <c r="B1957" s="1614" t="s">
        <v>3852</v>
      </c>
    </row>
    <row r="1958" spans="1:2">
      <c r="A1958" s="1587" t="s">
        <v>7461</v>
      </c>
      <c r="B1958" s="1792" t="s">
        <v>7462</v>
      </c>
    </row>
    <row r="1959" spans="1:2" ht="24">
      <c r="A1959" s="1576" t="s">
        <v>3853</v>
      </c>
      <c r="B1959" s="1794" t="s">
        <v>3854</v>
      </c>
    </row>
    <row r="1960" spans="1:2">
      <c r="A1960" s="1567" t="s">
        <v>7463</v>
      </c>
      <c r="B1960" s="1614" t="s">
        <v>7464</v>
      </c>
    </row>
    <row r="1961" spans="1:2" ht="24">
      <c r="A1961" s="1592" t="s">
        <v>7465</v>
      </c>
      <c r="B1961" s="1790" t="s">
        <v>7466</v>
      </c>
    </row>
    <row r="1962" spans="1:2" ht="24">
      <c r="A1962" s="1615" t="s">
        <v>3855</v>
      </c>
      <c r="B1962" s="1751" t="s">
        <v>3856</v>
      </c>
    </row>
    <row r="1963" spans="1:2" ht="24">
      <c r="A1963" s="1615" t="s">
        <v>3857</v>
      </c>
      <c r="B1963" s="1751" t="s">
        <v>3858</v>
      </c>
    </row>
    <row r="1964" spans="1:2">
      <c r="A1964" s="1589" t="s">
        <v>3859</v>
      </c>
      <c r="B1964" s="1735" t="s">
        <v>3860</v>
      </c>
    </row>
    <row r="1965" spans="1:2">
      <c r="A1965" s="1576" t="s">
        <v>3525</v>
      </c>
      <c r="B1965" s="1794" t="s">
        <v>3526</v>
      </c>
    </row>
    <row r="1966" spans="1:2">
      <c r="A1966" s="1592" t="s">
        <v>7608</v>
      </c>
      <c r="B1966" s="1764" t="s">
        <v>7609</v>
      </c>
    </row>
    <row r="1967" spans="1:2">
      <c r="A1967" s="1589" t="s">
        <v>3861</v>
      </c>
      <c r="B1967" s="1735" t="s">
        <v>3862</v>
      </c>
    </row>
    <row r="1968" spans="1:2">
      <c r="A1968" s="1592" t="s">
        <v>7610</v>
      </c>
      <c r="B1968" s="1795" t="s">
        <v>7611</v>
      </c>
    </row>
    <row r="1969" spans="1:2">
      <c r="A1969" s="1615" t="s">
        <v>3863</v>
      </c>
      <c r="B1969" s="1764" t="s">
        <v>3864</v>
      </c>
    </row>
    <row r="1970" spans="1:2">
      <c r="A1970" s="1567" t="s">
        <v>3527</v>
      </c>
      <c r="B1970" s="1614" t="s">
        <v>3528</v>
      </c>
    </row>
    <row r="1971" spans="1:2">
      <c r="A1971" s="1567" t="s">
        <v>3529</v>
      </c>
      <c r="B1971" s="1614" t="s">
        <v>3530</v>
      </c>
    </row>
    <row r="1972" spans="1:2">
      <c r="A1972" s="1567" t="s">
        <v>3531</v>
      </c>
      <c r="B1972" s="1614" t="s">
        <v>3532</v>
      </c>
    </row>
    <row r="1973" spans="1:2">
      <c r="A1973" s="1615" t="s">
        <v>3865</v>
      </c>
      <c r="B1973" s="1751" t="s">
        <v>3866</v>
      </c>
    </row>
    <row r="1974" spans="1:2">
      <c r="A1974" s="1615" t="s">
        <v>3867</v>
      </c>
      <c r="B1974" s="1764" t="s">
        <v>3868</v>
      </c>
    </row>
    <row r="1975" spans="1:2">
      <c r="A1975" s="1567" t="s">
        <v>3869</v>
      </c>
      <c r="B1975" s="1614" t="s">
        <v>3870</v>
      </c>
    </row>
    <row r="1976" spans="1:2">
      <c r="A1976" s="1628" t="s">
        <v>3871</v>
      </c>
      <c r="B1976" s="1755" t="s">
        <v>3872</v>
      </c>
    </row>
    <row r="1977" spans="1:2">
      <c r="A1977" s="1595" t="s">
        <v>3873</v>
      </c>
      <c r="B1977" s="1735" t="s">
        <v>3874</v>
      </c>
    </row>
    <row r="1978" spans="1:2" ht="24">
      <c r="A1978" s="1571" t="s">
        <v>3533</v>
      </c>
      <c r="B1978" s="1602" t="s">
        <v>3534</v>
      </c>
    </row>
    <row r="1979" spans="1:2">
      <c r="A1979" s="1587" t="s">
        <v>7612</v>
      </c>
      <c r="B1979" s="1792" t="s">
        <v>7613</v>
      </c>
    </row>
    <row r="1980" spans="1:2">
      <c r="A1980" s="1567" t="s">
        <v>3875</v>
      </c>
      <c r="B1980" s="1614" t="s">
        <v>3876</v>
      </c>
    </row>
    <row r="1981" spans="1:2" ht="24">
      <c r="A1981" s="1615" t="s">
        <v>3877</v>
      </c>
      <c r="B1981" s="1616" t="s">
        <v>3878</v>
      </c>
    </row>
    <row r="1982" spans="1:2">
      <c r="A1982" s="1587" t="s">
        <v>7614</v>
      </c>
      <c r="B1982" s="1764" t="s">
        <v>7615</v>
      </c>
    </row>
    <row r="1983" spans="1:2">
      <c r="A1983" s="1592" t="s">
        <v>7616</v>
      </c>
      <c r="B1983" s="1791" t="s">
        <v>7617</v>
      </c>
    </row>
    <row r="1984" spans="1:2">
      <c r="A1984" s="1592" t="s">
        <v>7618</v>
      </c>
      <c r="B1984" s="1795" t="s">
        <v>7619</v>
      </c>
    </row>
    <row r="1985" spans="1:2">
      <c r="A1985" s="1619" t="s">
        <v>3535</v>
      </c>
      <c r="B1985" s="1751" t="s">
        <v>3536</v>
      </c>
    </row>
    <row r="1986" spans="1:2">
      <c r="A1986" s="1576" t="s">
        <v>3879</v>
      </c>
      <c r="B1986" s="1794" t="s">
        <v>3880</v>
      </c>
    </row>
    <row r="1987" spans="1:2" ht="24.75">
      <c r="A1987" s="1592" t="s">
        <v>7467</v>
      </c>
      <c r="B1987" s="1764" t="s">
        <v>7468</v>
      </c>
    </row>
    <row r="1988" spans="1:2">
      <c r="A1988" s="1575" t="s">
        <v>3725</v>
      </c>
      <c r="B1988" s="1764" t="s">
        <v>3726</v>
      </c>
    </row>
    <row r="1989" spans="1:2">
      <c r="A1989" s="1567" t="s">
        <v>7469</v>
      </c>
      <c r="B1989" s="1614" t="s">
        <v>7470</v>
      </c>
    </row>
    <row r="1990" spans="1:2">
      <c r="A1990" s="1587" t="s">
        <v>7620</v>
      </c>
      <c r="B1990" s="1621" t="s">
        <v>7621</v>
      </c>
    </row>
    <row r="1991" spans="1:2">
      <c r="A1991" s="1587" t="s">
        <v>7622</v>
      </c>
      <c r="B1991" s="1792" t="s">
        <v>7623</v>
      </c>
    </row>
    <row r="1992" spans="1:2">
      <c r="A1992" s="1615" t="s">
        <v>3881</v>
      </c>
      <c r="B1992" s="1764" t="s">
        <v>3882</v>
      </c>
    </row>
    <row r="1993" spans="1:2">
      <c r="A1993" s="1575" t="s">
        <v>3537</v>
      </c>
      <c r="B1993" s="1764" t="s">
        <v>3538</v>
      </c>
    </row>
    <row r="1994" spans="1:2">
      <c r="A1994" s="1587" t="s">
        <v>7624</v>
      </c>
      <c r="B1994" s="1792" t="s">
        <v>7625</v>
      </c>
    </row>
    <row r="1995" spans="1:2">
      <c r="A1995" s="1567" t="s">
        <v>3883</v>
      </c>
      <c r="B1995" s="1614" t="s">
        <v>3884</v>
      </c>
    </row>
    <row r="1996" spans="1:2" ht="24">
      <c r="A1996" s="1628" t="s">
        <v>3885</v>
      </c>
      <c r="B1996" s="1755" t="s">
        <v>3886</v>
      </c>
    </row>
    <row r="1997" spans="1:2" ht="24">
      <c r="A1997" s="1567" t="s">
        <v>3539</v>
      </c>
      <c r="B1997" s="1614" t="s">
        <v>3540</v>
      </c>
    </row>
    <row r="1998" spans="1:2" ht="24">
      <c r="A1998" s="1567" t="s">
        <v>3541</v>
      </c>
      <c r="B1998" s="1614" t="s">
        <v>3542</v>
      </c>
    </row>
    <row r="1999" spans="1:2">
      <c r="A1999" s="1662" t="s">
        <v>7626</v>
      </c>
      <c r="B1999" s="1796" t="s">
        <v>7627</v>
      </c>
    </row>
    <row r="2000" spans="1:2">
      <c r="A2000" s="1592" t="s">
        <v>7628</v>
      </c>
      <c r="B2000" s="1791" t="s">
        <v>7629</v>
      </c>
    </row>
    <row r="2001" spans="1:2">
      <c r="A2001" s="1592" t="s">
        <v>7471</v>
      </c>
      <c r="B2001" s="1616" t="s">
        <v>7472</v>
      </c>
    </row>
    <row r="2002" spans="1:2">
      <c r="A2002" s="1615" t="s">
        <v>3887</v>
      </c>
      <c r="B2002" s="1751" t="s">
        <v>3888</v>
      </c>
    </row>
    <row r="2003" spans="1:2" ht="24">
      <c r="A2003" s="1615" t="s">
        <v>3889</v>
      </c>
      <c r="B2003" s="1751" t="s">
        <v>3890</v>
      </c>
    </row>
    <row r="2004" spans="1:2">
      <c r="A2004" s="1615" t="s">
        <v>3891</v>
      </c>
      <c r="B2004" s="1755" t="s">
        <v>3892</v>
      </c>
    </row>
    <row r="2005" spans="1:2" ht="24">
      <c r="A2005" s="1592" t="s">
        <v>7473</v>
      </c>
      <c r="B2005" s="1790" t="s">
        <v>7474</v>
      </c>
    </row>
    <row r="2006" spans="1:2">
      <c r="A2006" s="1587" t="s">
        <v>7630</v>
      </c>
      <c r="B2006" s="1792" t="s">
        <v>7631</v>
      </c>
    </row>
    <row r="2007" spans="1:2">
      <c r="A2007" s="1567" t="s">
        <v>3893</v>
      </c>
      <c r="B2007" s="1614" t="s">
        <v>3894</v>
      </c>
    </row>
    <row r="2008" spans="1:2">
      <c r="A2008" s="1628" t="s">
        <v>3727</v>
      </c>
      <c r="B2008" s="1797" t="s">
        <v>3728</v>
      </c>
    </row>
    <row r="2009" spans="1:2">
      <c r="A2009" s="1587" t="s">
        <v>7475</v>
      </c>
      <c r="B2009" s="1792" t="s">
        <v>7476</v>
      </c>
    </row>
    <row r="2010" spans="1:2" ht="24">
      <c r="A2010" s="1567" t="s">
        <v>3543</v>
      </c>
      <c r="B2010" s="1614" t="s">
        <v>3544</v>
      </c>
    </row>
    <row r="2011" spans="1:2">
      <c r="A2011" s="1628" t="s">
        <v>6095</v>
      </c>
      <c r="B2011" s="1743" t="s">
        <v>6096</v>
      </c>
    </row>
    <row r="2012" spans="1:2">
      <c r="A2012" s="1756" t="s">
        <v>2871</v>
      </c>
      <c r="B2012" s="1757" t="s">
        <v>2872</v>
      </c>
    </row>
    <row r="2013" spans="1:2">
      <c r="A2013" s="1571" t="s">
        <v>2873</v>
      </c>
      <c r="B2013" s="1625" t="s">
        <v>2874</v>
      </c>
    </row>
    <row r="2014" spans="1:2">
      <c r="A2014" s="1571" t="s">
        <v>2875</v>
      </c>
      <c r="B2014" s="1602" t="s">
        <v>2876</v>
      </c>
    </row>
    <row r="2015" spans="1:2">
      <c r="A2015" s="1628" t="s">
        <v>2877</v>
      </c>
      <c r="B2015" s="1755" t="s">
        <v>2878</v>
      </c>
    </row>
    <row r="2016" spans="1:2">
      <c r="A2016" s="1628" t="s">
        <v>2879</v>
      </c>
      <c r="B2016" s="1755" t="s">
        <v>2880</v>
      </c>
    </row>
    <row r="2017" spans="1:2">
      <c r="A2017" s="1672" t="s">
        <v>2881</v>
      </c>
      <c r="B2017" s="1755" t="s">
        <v>2882</v>
      </c>
    </row>
    <row r="2018" spans="1:2" ht="24">
      <c r="A2018" s="1567" t="s">
        <v>2883</v>
      </c>
      <c r="B2018" s="1614" t="s">
        <v>2884</v>
      </c>
    </row>
    <row r="2019" spans="1:2" ht="24">
      <c r="A2019" s="1567" t="s">
        <v>2885</v>
      </c>
      <c r="B2019" s="1614" t="s">
        <v>2886</v>
      </c>
    </row>
    <row r="2020" spans="1:2" ht="24">
      <c r="A2020" s="1567" t="s">
        <v>2887</v>
      </c>
      <c r="B2020" s="1614" t="s">
        <v>2888</v>
      </c>
    </row>
    <row r="2021" spans="1:2">
      <c r="A2021" s="1628" t="s">
        <v>2889</v>
      </c>
      <c r="B2021" s="1566" t="s">
        <v>2890</v>
      </c>
    </row>
    <row r="2022" spans="1:2">
      <c r="A2022" s="1592" t="s">
        <v>7477</v>
      </c>
      <c r="B2022" s="1791" t="s">
        <v>7478</v>
      </c>
    </row>
    <row r="2023" spans="1:2">
      <c r="A2023" s="1567" t="s">
        <v>2891</v>
      </c>
      <c r="B2023" s="1614" t="s">
        <v>2892</v>
      </c>
    </row>
    <row r="2024" spans="1:2">
      <c r="A2024" s="1628" t="s">
        <v>2893</v>
      </c>
      <c r="B2024" s="1755" t="s">
        <v>2894</v>
      </c>
    </row>
    <row r="2025" spans="1:2">
      <c r="A2025" s="1628" t="s">
        <v>3729</v>
      </c>
      <c r="B2025" s="1797" t="s">
        <v>3730</v>
      </c>
    </row>
    <row r="2026" spans="1:2">
      <c r="A2026" s="1798" t="s">
        <v>3775</v>
      </c>
      <c r="B2026" s="1799" t="s">
        <v>3776</v>
      </c>
    </row>
    <row r="2027" spans="1:2">
      <c r="A2027" s="1675" t="s">
        <v>3545</v>
      </c>
      <c r="B2027" s="1648" t="s">
        <v>3546</v>
      </c>
    </row>
    <row r="2028" spans="1:2">
      <c r="A2028" s="1595" t="s">
        <v>3049</v>
      </c>
      <c r="B2028" s="1735" t="s">
        <v>3050</v>
      </c>
    </row>
    <row r="2029" spans="1:2">
      <c r="A2029" s="1595" t="s">
        <v>3731</v>
      </c>
      <c r="B2029" s="1735" t="s">
        <v>3732</v>
      </c>
    </row>
    <row r="2030" spans="1:2">
      <c r="A2030" s="1596" t="s">
        <v>3547</v>
      </c>
      <c r="B2030" s="1570" t="s">
        <v>3548</v>
      </c>
    </row>
    <row r="2031" spans="1:2">
      <c r="A2031" s="1589" t="s">
        <v>3549</v>
      </c>
      <c r="B2031" s="1764" t="s">
        <v>3550</v>
      </c>
    </row>
    <row r="2032" spans="1:2">
      <c r="A2032" s="1587" t="s">
        <v>3551</v>
      </c>
      <c r="B2032" s="1792" t="s">
        <v>3552</v>
      </c>
    </row>
    <row r="2033" spans="1:2">
      <c r="A2033" s="1587" t="s">
        <v>3553</v>
      </c>
      <c r="B2033" s="1792" t="s">
        <v>3554</v>
      </c>
    </row>
    <row r="2034" spans="1:2">
      <c r="A2034" s="1597" t="s">
        <v>3023</v>
      </c>
      <c r="B2034" s="1800" t="s">
        <v>3024</v>
      </c>
    </row>
    <row r="2035" spans="1:2">
      <c r="A2035" s="1594" t="s">
        <v>3051</v>
      </c>
      <c r="B2035" s="1752" t="s">
        <v>3052</v>
      </c>
    </row>
    <row r="2036" spans="1:2">
      <c r="A2036" s="1629" t="s">
        <v>3144</v>
      </c>
      <c r="B2036" s="1572" t="s">
        <v>3145</v>
      </c>
    </row>
    <row r="2037" spans="1:2">
      <c r="A2037" s="1615" t="s">
        <v>3555</v>
      </c>
      <c r="B2037" s="1797" t="s">
        <v>3556</v>
      </c>
    </row>
    <row r="2038" spans="1:2">
      <c r="A2038" s="1615" t="s">
        <v>3895</v>
      </c>
      <c r="B2038" s="1616" t="s">
        <v>3896</v>
      </c>
    </row>
    <row r="2039" spans="1:2">
      <c r="A2039" s="1576" t="s">
        <v>4267</v>
      </c>
      <c r="B2039" s="1794" t="s">
        <v>4268</v>
      </c>
    </row>
    <row r="2040" spans="1:2">
      <c r="A2040" s="1728" t="s">
        <v>4269</v>
      </c>
      <c r="B2040" s="1736" t="s">
        <v>4270</v>
      </c>
    </row>
    <row r="2041" spans="1:2">
      <c r="A2041" s="1568" t="s">
        <v>4271</v>
      </c>
      <c r="B2041" s="1613" t="s">
        <v>4272</v>
      </c>
    </row>
    <row r="2042" spans="1:2">
      <c r="A2042" s="1709" t="s">
        <v>2339</v>
      </c>
      <c r="B2042" s="1720" t="s">
        <v>2340</v>
      </c>
    </row>
    <row r="2043" spans="1:2">
      <c r="A2043" s="1696" t="s">
        <v>5364</v>
      </c>
      <c r="B2043" s="1656" t="s">
        <v>5365</v>
      </c>
    </row>
    <row r="2044" spans="1:2">
      <c r="A2044" s="1709" t="s">
        <v>2341</v>
      </c>
      <c r="B2044" s="1720" t="s">
        <v>2342</v>
      </c>
    </row>
    <row r="2045" spans="1:2">
      <c r="A2045" s="1615" t="s">
        <v>3897</v>
      </c>
      <c r="B2045" s="1801" t="s">
        <v>3898</v>
      </c>
    </row>
    <row r="2046" spans="1:2">
      <c r="A2046" s="1726" t="s">
        <v>4273</v>
      </c>
      <c r="B2046" s="1802" t="s">
        <v>4274</v>
      </c>
    </row>
    <row r="2047" spans="1:2">
      <c r="A2047" s="1697" t="s">
        <v>3899</v>
      </c>
      <c r="B2047" s="1657" t="s">
        <v>3900</v>
      </c>
    </row>
    <row r="2048" spans="1:2">
      <c r="A2048" s="1803" t="s">
        <v>3557</v>
      </c>
      <c r="B2048" s="1381" t="s">
        <v>3558</v>
      </c>
    </row>
    <row r="2049" spans="1:2">
      <c r="A2049" s="1615" t="s">
        <v>3901</v>
      </c>
      <c r="B2049" s="1755" t="s">
        <v>3902</v>
      </c>
    </row>
    <row r="2050" spans="1:2">
      <c r="A2050" s="1615" t="s">
        <v>3903</v>
      </c>
      <c r="B2050" s="1755" t="s">
        <v>3904</v>
      </c>
    </row>
    <row r="2051" spans="1:2">
      <c r="A2051" s="1575" t="s">
        <v>3733</v>
      </c>
      <c r="B2051" s="1793" t="s">
        <v>3734</v>
      </c>
    </row>
    <row r="2052" spans="1:2">
      <c r="A2052" s="1629" t="s">
        <v>3905</v>
      </c>
      <c r="B2052" s="1614" t="s">
        <v>3906</v>
      </c>
    </row>
    <row r="2053" spans="1:2">
      <c r="A2053" s="1591" t="s">
        <v>3559</v>
      </c>
      <c r="B2053" s="1613" t="s">
        <v>3560</v>
      </c>
    </row>
    <row r="2054" spans="1:2">
      <c r="A2054" s="1595" t="s">
        <v>7632</v>
      </c>
      <c r="B2054" s="1735" t="s">
        <v>7633</v>
      </c>
    </row>
    <row r="2055" spans="1:2">
      <c r="A2055" s="1592" t="s">
        <v>7634</v>
      </c>
      <c r="B2055" s="1764" t="s">
        <v>7635</v>
      </c>
    </row>
    <row r="2056" spans="1:2">
      <c r="A2056" s="1629" t="s">
        <v>3907</v>
      </c>
      <c r="B2056" s="1614" t="s">
        <v>3908</v>
      </c>
    </row>
    <row r="2057" spans="1:2">
      <c r="A2057" s="1592" t="s">
        <v>7636</v>
      </c>
      <c r="B2057" s="1764" t="s">
        <v>7637</v>
      </c>
    </row>
    <row r="2058" spans="1:2">
      <c r="A2058" s="1592" t="s">
        <v>7638</v>
      </c>
      <c r="B2058" s="1764" t="s">
        <v>7639</v>
      </c>
    </row>
    <row r="2059" spans="1:2">
      <c r="A2059" s="1597" t="s">
        <v>3679</v>
      </c>
      <c r="B2059" s="1800" t="s">
        <v>3680</v>
      </c>
    </row>
    <row r="2060" spans="1:2">
      <c r="A2060" s="1804" t="s">
        <v>3398</v>
      </c>
      <c r="B2060" s="1614" t="s">
        <v>3399</v>
      </c>
    </row>
    <row r="2061" spans="1:2">
      <c r="A2061" s="1589" t="s">
        <v>3400</v>
      </c>
      <c r="B2061" s="1613" t="s">
        <v>3401</v>
      </c>
    </row>
    <row r="2062" spans="1:2">
      <c r="A2062" s="1587" t="s">
        <v>3402</v>
      </c>
      <c r="B2062" s="1792" t="s">
        <v>3403</v>
      </c>
    </row>
    <row r="2063" spans="1:2">
      <c r="A2063" s="1595" t="s">
        <v>3404</v>
      </c>
      <c r="B2063" s="1735" t="s">
        <v>3405</v>
      </c>
    </row>
    <row r="2064" spans="1:2">
      <c r="A2064" s="1595" t="s">
        <v>3406</v>
      </c>
      <c r="B2064" s="1577" t="s">
        <v>3407</v>
      </c>
    </row>
    <row r="2065" spans="1:2">
      <c r="A2065" s="1595" t="s">
        <v>3408</v>
      </c>
      <c r="B2065" s="1735" t="s">
        <v>3409</v>
      </c>
    </row>
    <row r="2066" spans="1:2">
      <c r="A2066" s="1595" t="s">
        <v>3410</v>
      </c>
      <c r="B2066" s="1735" t="s">
        <v>3411</v>
      </c>
    </row>
    <row r="2067" spans="1:2">
      <c r="A2067" s="1567" t="s">
        <v>3909</v>
      </c>
      <c r="B2067" s="1614" t="s">
        <v>3910</v>
      </c>
    </row>
    <row r="2068" spans="1:2">
      <c r="A2068" s="1589" t="s">
        <v>3561</v>
      </c>
      <c r="B2068" s="1735" t="s">
        <v>3562</v>
      </c>
    </row>
    <row r="2069" spans="1:2">
      <c r="A2069" s="1591" t="s">
        <v>3563</v>
      </c>
      <c r="B2069" s="1613" t="s">
        <v>3564</v>
      </c>
    </row>
    <row r="2070" spans="1:2">
      <c r="A2070" s="1589" t="s">
        <v>3565</v>
      </c>
      <c r="B2070" s="1613" t="s">
        <v>3566</v>
      </c>
    </row>
    <row r="2071" spans="1:2">
      <c r="A2071" s="1589" t="s">
        <v>3567</v>
      </c>
      <c r="B2071" s="1735" t="s">
        <v>3568</v>
      </c>
    </row>
    <row r="2072" spans="1:2">
      <c r="A2072" s="1589" t="s">
        <v>3569</v>
      </c>
      <c r="B2072" s="1735" t="s">
        <v>3570</v>
      </c>
    </row>
    <row r="2073" spans="1:2">
      <c r="A2073" s="1575" t="s">
        <v>3735</v>
      </c>
      <c r="B2073" s="1793" t="s">
        <v>3736</v>
      </c>
    </row>
    <row r="2074" spans="1:2">
      <c r="A2074" s="1575" t="s">
        <v>3737</v>
      </c>
      <c r="B2074" s="1793" t="s">
        <v>3738</v>
      </c>
    </row>
    <row r="2075" spans="1:2">
      <c r="A2075" s="1575" t="s">
        <v>3739</v>
      </c>
      <c r="B2075" s="1793" t="s">
        <v>3740</v>
      </c>
    </row>
    <row r="2076" spans="1:2">
      <c r="A2076" s="1592" t="s">
        <v>7479</v>
      </c>
      <c r="B2076" s="1616" t="s">
        <v>7480</v>
      </c>
    </row>
    <row r="2077" spans="1:2">
      <c r="A2077" s="1596" t="s">
        <v>3571</v>
      </c>
      <c r="B2077" s="1764" t="s">
        <v>3572</v>
      </c>
    </row>
    <row r="2078" spans="1:2">
      <c r="A2078" s="1672" t="s">
        <v>7640</v>
      </c>
      <c r="B2078" s="1738" t="s">
        <v>7641</v>
      </c>
    </row>
    <row r="2079" spans="1:2">
      <c r="A2079" s="1575" t="s">
        <v>3741</v>
      </c>
      <c r="B2079" s="1793" t="s">
        <v>3742</v>
      </c>
    </row>
    <row r="2080" spans="1:2">
      <c r="A2080" s="1575" t="s">
        <v>3743</v>
      </c>
      <c r="B2080" s="1793" t="s">
        <v>3744</v>
      </c>
    </row>
    <row r="2081" spans="1:2">
      <c r="A2081" s="1575" t="s">
        <v>3745</v>
      </c>
      <c r="B2081" s="1793" t="s">
        <v>3746</v>
      </c>
    </row>
    <row r="2082" spans="1:2">
      <c r="A2082" s="1571" t="s">
        <v>3573</v>
      </c>
      <c r="B2082" s="1602" t="s">
        <v>3574</v>
      </c>
    </row>
    <row r="2083" spans="1:2">
      <c r="A2083" s="1575" t="s">
        <v>3747</v>
      </c>
      <c r="B2083" s="1764" t="s">
        <v>3748</v>
      </c>
    </row>
    <row r="2084" spans="1:2">
      <c r="A2084" s="1575" t="s">
        <v>3749</v>
      </c>
      <c r="B2084" s="1793" t="s">
        <v>3750</v>
      </c>
    </row>
    <row r="2085" spans="1:2">
      <c r="A2085" s="1575" t="s">
        <v>3751</v>
      </c>
      <c r="B2085" s="1793" t="s">
        <v>3752</v>
      </c>
    </row>
    <row r="2086" spans="1:2">
      <c r="A2086" s="1587" t="s">
        <v>7481</v>
      </c>
      <c r="B2086" s="1792" t="s">
        <v>7482</v>
      </c>
    </row>
    <row r="2087" spans="1:2">
      <c r="A2087" s="1587" t="s">
        <v>7483</v>
      </c>
      <c r="B2087" s="1792" t="s">
        <v>7484</v>
      </c>
    </row>
    <row r="2088" spans="1:2">
      <c r="A2088" s="1615" t="s">
        <v>3911</v>
      </c>
      <c r="B2088" s="1755" t="s">
        <v>3912</v>
      </c>
    </row>
    <row r="2089" spans="1:2">
      <c r="A2089" s="1596" t="s">
        <v>3575</v>
      </c>
      <c r="B2089" s="1764" t="s">
        <v>3576</v>
      </c>
    </row>
    <row r="2090" spans="1:2">
      <c r="A2090" s="1589" t="s">
        <v>3577</v>
      </c>
      <c r="B2090" s="1805" t="s">
        <v>3578</v>
      </c>
    </row>
    <row r="2091" spans="1:2">
      <c r="A2091" s="1589" t="s">
        <v>3579</v>
      </c>
      <c r="B2091" s="1735" t="s">
        <v>3580</v>
      </c>
    </row>
    <row r="2092" spans="1:2">
      <c r="A2092" s="1589" t="s">
        <v>3581</v>
      </c>
      <c r="B2092" s="1613" t="s">
        <v>3582</v>
      </c>
    </row>
    <row r="2093" spans="1:2">
      <c r="A2093" s="1567" t="s">
        <v>3583</v>
      </c>
      <c r="B2093" s="1764" t="s">
        <v>3584</v>
      </c>
    </row>
    <row r="2094" spans="1:2">
      <c r="A2094" s="1571" t="s">
        <v>3585</v>
      </c>
      <c r="B2094" s="1602" t="s">
        <v>3586</v>
      </c>
    </row>
    <row r="2095" spans="1:2">
      <c r="A2095" s="1567" t="s">
        <v>3587</v>
      </c>
      <c r="B2095" s="1614" t="s">
        <v>3588</v>
      </c>
    </row>
    <row r="2096" spans="1:2">
      <c r="A2096" s="1587" t="s">
        <v>7485</v>
      </c>
      <c r="B2096" s="1621" t="s">
        <v>7486</v>
      </c>
    </row>
    <row r="2097" spans="1:2">
      <c r="A2097" s="1806" t="s">
        <v>3781</v>
      </c>
      <c r="B2097" s="1807" t="s">
        <v>3782</v>
      </c>
    </row>
    <row r="2098" spans="1:2">
      <c r="A2098" s="1808" t="s">
        <v>3589</v>
      </c>
      <c r="B2098" s="1762" t="s">
        <v>3590</v>
      </c>
    </row>
    <row r="2099" spans="1:2">
      <c r="A2099" s="1615" t="s">
        <v>3913</v>
      </c>
      <c r="B2099" s="1755" t="s">
        <v>3914</v>
      </c>
    </row>
    <row r="2100" spans="1:2">
      <c r="A2100" s="1567" t="s">
        <v>3591</v>
      </c>
      <c r="B2100" s="1764" t="s">
        <v>3592</v>
      </c>
    </row>
    <row r="2101" spans="1:2">
      <c r="A2101" s="1567" t="s">
        <v>3593</v>
      </c>
      <c r="B2101" s="1614" t="s">
        <v>3594</v>
      </c>
    </row>
    <row r="2102" spans="1:2">
      <c r="A2102" s="1587" t="s">
        <v>7487</v>
      </c>
      <c r="B2102" s="1792" t="s">
        <v>7488</v>
      </c>
    </row>
    <row r="2103" spans="1:2">
      <c r="A2103" s="1587" t="s">
        <v>7489</v>
      </c>
      <c r="B2103" s="1764" t="s">
        <v>7490</v>
      </c>
    </row>
    <row r="2104" spans="1:2">
      <c r="A2104" s="1619" t="s">
        <v>3595</v>
      </c>
      <c r="B2104" s="1735" t="s">
        <v>3596</v>
      </c>
    </row>
    <row r="2105" spans="1:2">
      <c r="A2105" s="1567" t="s">
        <v>3597</v>
      </c>
      <c r="B2105" s="1764" t="s">
        <v>3598</v>
      </c>
    </row>
    <row r="2106" spans="1:2">
      <c r="A2106" s="1589" t="s">
        <v>3599</v>
      </c>
      <c r="B2106" s="1805" t="s">
        <v>3600</v>
      </c>
    </row>
    <row r="2107" spans="1:2">
      <c r="A2107" s="1589" t="s">
        <v>3601</v>
      </c>
      <c r="B2107" s="1805" t="s">
        <v>3602</v>
      </c>
    </row>
    <row r="2108" spans="1:2">
      <c r="A2108" s="1567" t="s">
        <v>3603</v>
      </c>
      <c r="B2108" s="1614" t="s">
        <v>3604</v>
      </c>
    </row>
    <row r="2109" spans="1:2">
      <c r="A2109" s="1615" t="s">
        <v>3915</v>
      </c>
      <c r="B2109" s="1755" t="s">
        <v>3916</v>
      </c>
    </row>
    <row r="2110" spans="1:2" ht="24">
      <c r="A2110" s="1587" t="s">
        <v>3605</v>
      </c>
      <c r="B2110" s="1792" t="s">
        <v>3606</v>
      </c>
    </row>
    <row r="2111" spans="1:2">
      <c r="A2111" s="1612" t="s">
        <v>3917</v>
      </c>
      <c r="B2111" s="1751" t="s">
        <v>3918</v>
      </c>
    </row>
    <row r="2112" spans="1:2">
      <c r="A2112" s="1589" t="s">
        <v>3607</v>
      </c>
      <c r="B2112" s="1735" t="s">
        <v>3608</v>
      </c>
    </row>
    <row r="2113" spans="1:2">
      <c r="A2113" s="1615" t="s">
        <v>3919</v>
      </c>
      <c r="B2113" s="1755" t="s">
        <v>3920</v>
      </c>
    </row>
    <row r="2114" spans="1:2">
      <c r="A2114" s="1615" t="s">
        <v>3921</v>
      </c>
      <c r="B2114" s="1755" t="s">
        <v>3922</v>
      </c>
    </row>
    <row r="2115" spans="1:2">
      <c r="A2115" s="1575" t="s">
        <v>3753</v>
      </c>
      <c r="B2115" s="1793" t="s">
        <v>3754</v>
      </c>
    </row>
    <row r="2116" spans="1:2">
      <c r="A2116" s="1589" t="s">
        <v>3609</v>
      </c>
      <c r="B2116" s="1805" t="s">
        <v>3610</v>
      </c>
    </row>
    <row r="2117" spans="1:2">
      <c r="A2117" s="1575" t="s">
        <v>3755</v>
      </c>
      <c r="B2117" s="1793" t="s">
        <v>3756</v>
      </c>
    </row>
    <row r="2118" spans="1:2" ht="24">
      <c r="A2118" s="1567" t="s">
        <v>3611</v>
      </c>
      <c r="B2118" s="1614" t="s">
        <v>3612</v>
      </c>
    </row>
    <row r="2119" spans="1:2">
      <c r="A2119" s="1567" t="s">
        <v>3613</v>
      </c>
      <c r="B2119" s="1614" t="s">
        <v>3614</v>
      </c>
    </row>
    <row r="2120" spans="1:2">
      <c r="A2120" s="1589" t="s">
        <v>3615</v>
      </c>
      <c r="B2120" s="1805" t="s">
        <v>3616</v>
      </c>
    </row>
    <row r="2121" spans="1:2">
      <c r="A2121" s="1589" t="s">
        <v>3617</v>
      </c>
      <c r="B2121" s="1805" t="s">
        <v>3618</v>
      </c>
    </row>
    <row r="2122" spans="1:2">
      <c r="A2122" s="1567" t="s">
        <v>3619</v>
      </c>
      <c r="B2122" s="1614" t="s">
        <v>3620</v>
      </c>
    </row>
    <row r="2123" spans="1:2">
      <c r="A2123" s="1587" t="s">
        <v>3621</v>
      </c>
      <c r="B2123" s="1792" t="s">
        <v>3622</v>
      </c>
    </row>
    <row r="2124" spans="1:2">
      <c r="A2124" s="1567" t="s">
        <v>3623</v>
      </c>
      <c r="B2124" s="1614" t="s">
        <v>3624</v>
      </c>
    </row>
    <row r="2125" spans="1:2">
      <c r="A2125" s="1567" t="s">
        <v>3625</v>
      </c>
      <c r="B2125" s="1614" t="s">
        <v>3626</v>
      </c>
    </row>
    <row r="2126" spans="1:2">
      <c r="A2126" s="1587" t="s">
        <v>7491</v>
      </c>
      <c r="B2126" s="1792" t="s">
        <v>7492</v>
      </c>
    </row>
    <row r="2127" spans="1:2">
      <c r="A2127" s="1575" t="s">
        <v>3627</v>
      </c>
      <c r="B2127" s="1793" t="s">
        <v>3628</v>
      </c>
    </row>
    <row r="2128" spans="1:2">
      <c r="A2128" s="1589" t="s">
        <v>3629</v>
      </c>
      <c r="B2128" s="1805" t="s">
        <v>3630</v>
      </c>
    </row>
    <row r="2129" spans="1:2">
      <c r="A2129" s="1809" t="s">
        <v>3631</v>
      </c>
      <c r="B2129" s="1810" t="s">
        <v>3632</v>
      </c>
    </row>
    <row r="2130" spans="1:2">
      <c r="A2130" s="1567" t="s">
        <v>3633</v>
      </c>
      <c r="B2130" s="1614" t="s">
        <v>3634</v>
      </c>
    </row>
    <row r="2131" spans="1:2">
      <c r="A2131" s="1567" t="s">
        <v>3635</v>
      </c>
      <c r="B2131" s="1614" t="s">
        <v>3636</v>
      </c>
    </row>
    <row r="2132" spans="1:2">
      <c r="A2132" s="1587" t="s">
        <v>7642</v>
      </c>
      <c r="B2132" s="1764" t="s">
        <v>7643</v>
      </c>
    </row>
    <row r="2133" spans="1:2">
      <c r="A2133" s="1589" t="s">
        <v>3637</v>
      </c>
      <c r="B2133" s="1811" t="s">
        <v>3638</v>
      </c>
    </row>
    <row r="2134" spans="1:2">
      <c r="A2134" s="1619" t="s">
        <v>3639</v>
      </c>
      <c r="B2134" s="1613" t="s">
        <v>3640</v>
      </c>
    </row>
    <row r="2135" spans="1:2">
      <c r="A2135" s="1567" t="s">
        <v>3641</v>
      </c>
      <c r="B2135" s="1614" t="s">
        <v>3642</v>
      </c>
    </row>
    <row r="2136" spans="1:2">
      <c r="A2136" s="1567" t="s">
        <v>3643</v>
      </c>
      <c r="B2136" s="1614" t="s">
        <v>3644</v>
      </c>
    </row>
    <row r="2137" spans="1:2" ht="24">
      <c r="A2137" s="1628" t="s">
        <v>3757</v>
      </c>
      <c r="B2137" s="1797" t="s">
        <v>3758</v>
      </c>
    </row>
    <row r="2138" spans="1:2" ht="24">
      <c r="A2138" s="1628" t="s">
        <v>3759</v>
      </c>
      <c r="B2138" s="1797" t="s">
        <v>3760</v>
      </c>
    </row>
    <row r="2139" spans="1:2" ht="24">
      <c r="A2139" s="1589" t="s">
        <v>3645</v>
      </c>
      <c r="B2139" s="1613" t="s">
        <v>3646</v>
      </c>
    </row>
    <row r="2140" spans="1:2" ht="24">
      <c r="A2140" s="1589" t="s">
        <v>3647</v>
      </c>
      <c r="B2140" s="1613" t="s">
        <v>3648</v>
      </c>
    </row>
    <row r="2141" spans="1:2">
      <c r="A2141" s="1628" t="s">
        <v>3761</v>
      </c>
      <c r="B2141" s="1797" t="s">
        <v>3762</v>
      </c>
    </row>
    <row r="2142" spans="1:2" ht="36">
      <c r="A2142" s="1589" t="s">
        <v>3649</v>
      </c>
      <c r="B2142" s="1613" t="s">
        <v>3650</v>
      </c>
    </row>
    <row r="2143" spans="1:2" ht="24">
      <c r="A2143" s="1567" t="s">
        <v>3651</v>
      </c>
      <c r="B2143" s="1614" t="s">
        <v>3652</v>
      </c>
    </row>
    <row r="2144" spans="1:2">
      <c r="A2144" s="1567" t="s">
        <v>3653</v>
      </c>
      <c r="B2144" s="1764" t="s">
        <v>3654</v>
      </c>
    </row>
    <row r="2145" spans="1:2">
      <c r="A2145" s="1567" t="s">
        <v>3655</v>
      </c>
      <c r="B2145" s="1614" t="s">
        <v>3656</v>
      </c>
    </row>
    <row r="2146" spans="1:2">
      <c r="A2146" s="1567" t="s">
        <v>3657</v>
      </c>
      <c r="B2146" s="1614" t="s">
        <v>3658</v>
      </c>
    </row>
    <row r="2147" spans="1:2">
      <c r="A2147" s="1571" t="s">
        <v>3763</v>
      </c>
      <c r="B2147" s="1602" t="s">
        <v>3764</v>
      </c>
    </row>
    <row r="2148" spans="1:2">
      <c r="A2148" s="1628" t="s">
        <v>3765</v>
      </c>
      <c r="B2148" s="1797" t="s">
        <v>3766</v>
      </c>
    </row>
    <row r="2149" spans="1:2">
      <c r="A2149" s="1595" t="s">
        <v>5323</v>
      </c>
      <c r="B2149" s="1793" t="s">
        <v>5324</v>
      </c>
    </row>
    <row r="2150" spans="1:2">
      <c r="A2150" s="1567" t="s">
        <v>3659</v>
      </c>
      <c r="B2150" s="1614" t="s">
        <v>3660</v>
      </c>
    </row>
    <row r="2151" spans="1:2">
      <c r="A2151" s="1575" t="s">
        <v>3767</v>
      </c>
      <c r="B2151" s="1793" t="s">
        <v>3768</v>
      </c>
    </row>
    <row r="2152" spans="1:2">
      <c r="A2152" s="1643" t="s">
        <v>3146</v>
      </c>
      <c r="B2152" s="1812" t="s">
        <v>3147</v>
      </c>
    </row>
    <row r="2153" spans="1:2">
      <c r="A2153" s="1567" t="s">
        <v>7493</v>
      </c>
      <c r="B2153" s="1614" t="s">
        <v>7494</v>
      </c>
    </row>
    <row r="2154" spans="1:2">
      <c r="A2154" s="1651" t="s">
        <v>3769</v>
      </c>
      <c r="B2154" s="1793" t="s">
        <v>3770</v>
      </c>
    </row>
    <row r="2155" spans="1:2">
      <c r="A2155" s="1595" t="s">
        <v>3771</v>
      </c>
      <c r="B2155" s="1735" t="s">
        <v>3772</v>
      </c>
    </row>
    <row r="2156" spans="1:2">
      <c r="A2156" s="1624" t="s">
        <v>3661</v>
      </c>
      <c r="B2156" s="1813" t="s">
        <v>3662</v>
      </c>
    </row>
    <row r="2157" spans="1:2" ht="24">
      <c r="A2157" s="1595" t="s">
        <v>3923</v>
      </c>
      <c r="B2157" s="1735" t="s">
        <v>3924</v>
      </c>
    </row>
    <row r="2158" spans="1:2" ht="24">
      <c r="A2158" s="1814" t="s">
        <v>3925</v>
      </c>
      <c r="B2158" s="1815" t="s">
        <v>3926</v>
      </c>
    </row>
    <row r="2159" spans="1:2">
      <c r="A2159" s="1816" t="s">
        <v>3927</v>
      </c>
      <c r="B2159" s="1735" t="s">
        <v>3928</v>
      </c>
    </row>
    <row r="2160" spans="1:2">
      <c r="A2160" s="1571" t="s">
        <v>3202</v>
      </c>
      <c r="B2160" s="1602" t="s">
        <v>3203</v>
      </c>
    </row>
    <row r="2161" spans="1:2">
      <c r="A2161" s="1628" t="s">
        <v>2895</v>
      </c>
      <c r="B2161" s="1755" t="s">
        <v>2896</v>
      </c>
    </row>
    <row r="2162" spans="1:2">
      <c r="A2162" s="1564" t="s">
        <v>5078</v>
      </c>
      <c r="B2162" s="1614" t="s">
        <v>5079</v>
      </c>
    </row>
    <row r="2163" spans="1:2">
      <c r="A2163" s="1592" t="s">
        <v>7644</v>
      </c>
      <c r="B2163" s="1817" t="s">
        <v>7645</v>
      </c>
    </row>
    <row r="2164" spans="1:2">
      <c r="A2164" s="1587" t="s">
        <v>7495</v>
      </c>
      <c r="B2164" s="1792" t="s">
        <v>7496</v>
      </c>
    </row>
    <row r="2165" spans="1:2">
      <c r="A2165" s="1750" t="s">
        <v>7256</v>
      </c>
      <c r="B2165" s="1818" t="s">
        <v>7257</v>
      </c>
    </row>
    <row r="2166" spans="1:2">
      <c r="A2166" s="1628" t="s">
        <v>2897</v>
      </c>
      <c r="B2166" s="1764" t="s">
        <v>2898</v>
      </c>
    </row>
    <row r="2167" spans="1:2">
      <c r="A2167" s="1628" t="s">
        <v>2899</v>
      </c>
      <c r="B2167" s="1755" t="s">
        <v>2900</v>
      </c>
    </row>
    <row r="2168" spans="1:2">
      <c r="A2168" s="1567" t="s">
        <v>2901</v>
      </c>
      <c r="B2168" s="1614" t="s">
        <v>2902</v>
      </c>
    </row>
    <row r="2169" spans="1:2">
      <c r="A2169" s="1567" t="s">
        <v>7646</v>
      </c>
      <c r="B2169" s="1614" t="s">
        <v>7647</v>
      </c>
    </row>
    <row r="2170" spans="1:2">
      <c r="A2170" s="1587" t="s">
        <v>2903</v>
      </c>
      <c r="B2170" s="1792" t="s">
        <v>2904</v>
      </c>
    </row>
    <row r="2171" spans="1:2">
      <c r="A2171" s="1672" t="s">
        <v>2905</v>
      </c>
      <c r="B2171" s="1738" t="s">
        <v>2906</v>
      </c>
    </row>
    <row r="2172" spans="1:2" ht="24">
      <c r="A2172" s="1628" t="s">
        <v>2907</v>
      </c>
      <c r="B2172" s="1755" t="s">
        <v>2908</v>
      </c>
    </row>
    <row r="2173" spans="1:2">
      <c r="A2173" s="1628" t="s">
        <v>2909</v>
      </c>
      <c r="B2173" s="1755" t="s">
        <v>2910</v>
      </c>
    </row>
    <row r="2174" spans="1:2" ht="24.75">
      <c r="A2174" s="1628" t="s">
        <v>2911</v>
      </c>
      <c r="B2174" s="1764" t="s">
        <v>2912</v>
      </c>
    </row>
    <row r="2175" spans="1:2">
      <c r="A2175" s="1628" t="s">
        <v>2913</v>
      </c>
      <c r="B2175" s="1755" t="s">
        <v>2914</v>
      </c>
    </row>
    <row r="2176" spans="1:2" ht="24">
      <c r="A2176" s="1571" t="s">
        <v>3037</v>
      </c>
      <c r="B2176" s="1602" t="s">
        <v>3038</v>
      </c>
    </row>
    <row r="2177" spans="1:2" ht="24">
      <c r="A2177" s="1567" t="s">
        <v>2915</v>
      </c>
      <c r="B2177" s="1614" t="s">
        <v>2916</v>
      </c>
    </row>
    <row r="2178" spans="1:2">
      <c r="A2178" s="1689" t="s">
        <v>2050</v>
      </c>
      <c r="B2178" s="1819" t="s">
        <v>2051</v>
      </c>
    </row>
    <row r="2179" spans="1:2">
      <c r="A2179" s="1633" t="s">
        <v>6799</v>
      </c>
      <c r="B2179" s="1820" t="s">
        <v>6800</v>
      </c>
    </row>
    <row r="2180" spans="1:2" ht="24.75">
      <c r="A2180" s="1659" t="s">
        <v>7258</v>
      </c>
      <c r="B2180" s="1708" t="s">
        <v>7259</v>
      </c>
    </row>
    <row r="2181" spans="1:2" ht="24">
      <c r="A2181" s="1692" t="s">
        <v>7260</v>
      </c>
      <c r="B2181" s="1600" t="s">
        <v>7261</v>
      </c>
    </row>
    <row r="2182" spans="1:2" ht="24.75">
      <c r="A2182" s="1659" t="s">
        <v>7262</v>
      </c>
      <c r="B2182" s="1708" t="s">
        <v>7263</v>
      </c>
    </row>
    <row r="2183" spans="1:2" ht="24">
      <c r="A2183" s="1692" t="s">
        <v>7264</v>
      </c>
      <c r="B2183" s="1600" t="s">
        <v>7265</v>
      </c>
    </row>
    <row r="2184" spans="1:2" ht="24">
      <c r="A2184" s="1631" t="s">
        <v>7266</v>
      </c>
      <c r="B2184" s="1821" t="s">
        <v>7267</v>
      </c>
    </row>
    <row r="2185" spans="1:2" ht="24">
      <c r="A2185" s="1822" t="s">
        <v>7268</v>
      </c>
      <c r="B2185" s="1823" t="s">
        <v>7269</v>
      </c>
    </row>
    <row r="2186" spans="1:2" ht="24">
      <c r="A2186" s="1824" t="s">
        <v>7270</v>
      </c>
      <c r="B2186" s="1825" t="s">
        <v>7271</v>
      </c>
    </row>
    <row r="2187" spans="1:2" ht="24">
      <c r="A2187" s="1696" t="s">
        <v>7272</v>
      </c>
      <c r="B2187" s="1656" t="s">
        <v>7273</v>
      </c>
    </row>
    <row r="2188" spans="1:2" ht="24.75">
      <c r="A2188" s="1659" t="s">
        <v>7274</v>
      </c>
      <c r="B2188" s="1708" t="s">
        <v>7275</v>
      </c>
    </row>
    <row r="2189" spans="1:2" ht="24">
      <c r="A2189" s="1777" t="s">
        <v>7276</v>
      </c>
      <c r="B2189" s="1825" t="s">
        <v>7277</v>
      </c>
    </row>
    <row r="2190" spans="1:2">
      <c r="A2190" s="1822" t="s">
        <v>7278</v>
      </c>
      <c r="B2190" s="1823" t="s">
        <v>7279</v>
      </c>
    </row>
    <row r="2191" spans="1:2" ht="24">
      <c r="A2191" s="1826" t="s">
        <v>7280</v>
      </c>
      <c r="B2191" s="1825" t="s">
        <v>7281</v>
      </c>
    </row>
    <row r="2192" spans="1:2" ht="24">
      <c r="A2192" s="1826" t="s">
        <v>7282</v>
      </c>
      <c r="B2192" s="1825" t="s">
        <v>7283</v>
      </c>
    </row>
    <row r="2193" spans="1:2" ht="24">
      <c r="A2193" s="1777" t="s">
        <v>7284</v>
      </c>
      <c r="B2193" s="1825" t="s">
        <v>7285</v>
      </c>
    </row>
    <row r="2194" spans="1:2" ht="24">
      <c r="A2194" s="1777" t="s">
        <v>7286</v>
      </c>
      <c r="B2194" s="1825" t="s">
        <v>7287</v>
      </c>
    </row>
    <row r="2195" spans="1:2" ht="24">
      <c r="A2195" s="1631" t="s">
        <v>7288</v>
      </c>
      <c r="B2195" s="1825" t="s">
        <v>7289</v>
      </c>
    </row>
    <row r="2196" spans="1:2" ht="24">
      <c r="A2196" s="1827" t="s">
        <v>7290</v>
      </c>
      <c r="B2196" s="1825" t="s">
        <v>7291</v>
      </c>
    </row>
    <row r="2197" spans="1:2" ht="24">
      <c r="A2197" s="1828" t="s">
        <v>7292</v>
      </c>
      <c r="B2197" s="1825" t="s">
        <v>7293</v>
      </c>
    </row>
    <row r="2198" spans="1:2" ht="24">
      <c r="A2198" s="1826" t="s">
        <v>7294</v>
      </c>
      <c r="B2198" s="1825" t="s">
        <v>7295</v>
      </c>
    </row>
    <row r="2199" spans="1:2">
      <c r="A2199" s="1631" t="s">
        <v>7296</v>
      </c>
      <c r="B2199" s="1825" t="s">
        <v>7297</v>
      </c>
    </row>
    <row r="2200" spans="1:2">
      <c r="A2200" s="1829" t="s">
        <v>7164</v>
      </c>
      <c r="B2200" s="1830" t="s">
        <v>7165</v>
      </c>
    </row>
    <row r="2201" spans="1:2">
      <c r="A2201" s="1831" t="s">
        <v>7166</v>
      </c>
      <c r="B2201" s="1830" t="s">
        <v>7167</v>
      </c>
    </row>
    <row r="2202" spans="1:2">
      <c r="A2202" s="1691" t="s">
        <v>7168</v>
      </c>
      <c r="B2202" s="1832" t="s">
        <v>7169</v>
      </c>
    </row>
    <row r="2203" spans="1:2" ht="24">
      <c r="A2203" s="1829" t="s">
        <v>7170</v>
      </c>
      <c r="B2203" s="1830" t="s">
        <v>7171</v>
      </c>
    </row>
    <row r="2204" spans="1:2">
      <c r="A2204" s="1829" t="s">
        <v>7172</v>
      </c>
      <c r="B2204" s="1830" t="s">
        <v>7173</v>
      </c>
    </row>
    <row r="2205" spans="1:2">
      <c r="A2205" s="1829" t="s">
        <v>7174</v>
      </c>
      <c r="B2205" s="1830" t="s">
        <v>7175</v>
      </c>
    </row>
    <row r="2206" spans="1:2">
      <c r="A2206" s="1829" t="s">
        <v>7176</v>
      </c>
      <c r="B2206" s="1830" t="s">
        <v>7177</v>
      </c>
    </row>
    <row r="2207" spans="1:2">
      <c r="A2207" s="1833" t="s">
        <v>7178</v>
      </c>
      <c r="B2207" s="1834" t="s">
        <v>7179</v>
      </c>
    </row>
    <row r="2208" spans="1:2">
      <c r="A2208" s="1829" t="s">
        <v>7180</v>
      </c>
      <c r="B2208" s="1830" t="s">
        <v>7181</v>
      </c>
    </row>
    <row r="2209" spans="1:2">
      <c r="A2209" s="1691" t="s">
        <v>7182</v>
      </c>
      <c r="B2209" s="1832" t="s">
        <v>7183</v>
      </c>
    </row>
    <row r="2210" spans="1:2" ht="24">
      <c r="A2210" s="1677" t="s">
        <v>7184</v>
      </c>
      <c r="B2210" s="1600" t="s">
        <v>7185</v>
      </c>
    </row>
    <row r="2211" spans="1:2" ht="24">
      <c r="A2211" s="1677" t="s">
        <v>7186</v>
      </c>
      <c r="B2211" s="1634" t="s">
        <v>7187</v>
      </c>
    </row>
    <row r="2212" spans="1:2" ht="24">
      <c r="A2212" s="1645" t="s">
        <v>7188</v>
      </c>
      <c r="B2212" s="1470" t="s">
        <v>7189</v>
      </c>
    </row>
    <row r="2213" spans="1:2">
      <c r="A2213" s="1835" t="s">
        <v>7190</v>
      </c>
      <c r="B2213" s="1836" t="s">
        <v>7191</v>
      </c>
    </row>
    <row r="2214" spans="1:2">
      <c r="A2214" s="1835" t="s">
        <v>7192</v>
      </c>
      <c r="B2214" s="1836" t="s">
        <v>7193</v>
      </c>
    </row>
    <row r="2215" spans="1:2">
      <c r="A2215" s="1645" t="s">
        <v>7194</v>
      </c>
      <c r="B2215" s="1470" t="s">
        <v>7195</v>
      </c>
    </row>
    <row r="2216" spans="1:2">
      <c r="A2216" s="1837" t="s">
        <v>7196</v>
      </c>
      <c r="B2216" s="1838" t="s">
        <v>7197</v>
      </c>
    </row>
    <row r="2217" spans="1:2">
      <c r="A2217" s="1839" t="s">
        <v>7198</v>
      </c>
      <c r="B2217" s="1840" t="s">
        <v>7199</v>
      </c>
    </row>
    <row r="2218" spans="1:2">
      <c r="A2218" s="1839" t="s">
        <v>7200</v>
      </c>
      <c r="B2218" s="1840" t="s">
        <v>7201</v>
      </c>
    </row>
    <row r="2219" spans="1:2">
      <c r="A2219" s="1839" t="s">
        <v>7202</v>
      </c>
      <c r="B2219" s="1840" t="s">
        <v>7203</v>
      </c>
    </row>
    <row r="2220" spans="1:2">
      <c r="A2220" s="1567" t="s">
        <v>4342</v>
      </c>
      <c r="B2220" s="1386" t="s">
        <v>4343</v>
      </c>
    </row>
    <row r="2221" spans="1:2">
      <c r="A2221" s="1835" t="s">
        <v>7204</v>
      </c>
      <c r="B2221" s="1836" t="s">
        <v>7205</v>
      </c>
    </row>
    <row r="2222" spans="1:2">
      <c r="A2222" s="1835" t="s">
        <v>7206</v>
      </c>
      <c r="B2222" s="1836" t="s">
        <v>7207</v>
      </c>
    </row>
    <row r="2223" spans="1:2">
      <c r="A2223" s="1835" t="s">
        <v>7208</v>
      </c>
      <c r="B2223" s="1836" t="s">
        <v>7209</v>
      </c>
    </row>
    <row r="2224" spans="1:2">
      <c r="A2224" s="1837" t="s">
        <v>7210</v>
      </c>
      <c r="B2224" s="1838" t="s">
        <v>7211</v>
      </c>
    </row>
    <row r="2225" spans="1:2">
      <c r="A2225" s="1837" t="s">
        <v>7212</v>
      </c>
      <c r="B2225" s="1838" t="s">
        <v>7213</v>
      </c>
    </row>
    <row r="2226" spans="1:2" ht="24">
      <c r="A2226" s="1841" t="s">
        <v>5750</v>
      </c>
      <c r="B2226" s="1418" t="s">
        <v>5751</v>
      </c>
    </row>
    <row r="2227" spans="1:2">
      <c r="A2227" s="1595" t="s">
        <v>3412</v>
      </c>
      <c r="B2227" s="1439" t="s">
        <v>3413</v>
      </c>
    </row>
    <row r="2228" spans="1:2">
      <c r="A2228" s="1595" t="s">
        <v>3414</v>
      </c>
      <c r="B2228" s="1451" t="s">
        <v>3415</v>
      </c>
    </row>
    <row r="2229" spans="1:2">
      <c r="A2229" s="1624" t="s">
        <v>3462</v>
      </c>
      <c r="B2229" s="1497" t="s">
        <v>3463</v>
      </c>
    </row>
    <row r="2230" spans="1:2" ht="24.75">
      <c r="A2230" s="1619" t="s">
        <v>3416</v>
      </c>
      <c r="B2230" s="1451" t="s">
        <v>3417</v>
      </c>
    </row>
    <row r="2231" spans="1:2">
      <c r="A2231" s="1567" t="s">
        <v>7648</v>
      </c>
      <c r="B2231" s="1386" t="s">
        <v>7649</v>
      </c>
    </row>
    <row r="2232" spans="1:2">
      <c r="A2232" s="1575" t="s">
        <v>3438</v>
      </c>
      <c r="B2232" s="1490" t="s">
        <v>3439</v>
      </c>
    </row>
    <row r="2233" spans="1:2">
      <c r="A2233" s="1587" t="s">
        <v>6097</v>
      </c>
      <c r="B2233" s="1438" t="s">
        <v>6098</v>
      </c>
    </row>
    <row r="2234" spans="1:2">
      <c r="A2234" s="1842" t="s">
        <v>2343</v>
      </c>
      <c r="B2234" s="1466" t="s">
        <v>2344</v>
      </c>
    </row>
    <row r="2235" spans="1:2">
      <c r="A2235" s="1589" t="s">
        <v>3418</v>
      </c>
      <c r="B2235" s="1491" t="s">
        <v>3419</v>
      </c>
    </row>
    <row r="2236" spans="1:2">
      <c r="A2236" s="1589" t="s">
        <v>3420</v>
      </c>
      <c r="B2236" s="1491" t="s">
        <v>3421</v>
      </c>
    </row>
    <row r="2237" spans="1:2">
      <c r="A2237" s="1629" t="s">
        <v>2345</v>
      </c>
      <c r="B2237" s="1386" t="s">
        <v>2346</v>
      </c>
    </row>
    <row r="2238" spans="1:2">
      <c r="A2238" s="1629" t="s">
        <v>3422</v>
      </c>
      <c r="B2238" s="1386" t="s">
        <v>3423</v>
      </c>
    </row>
    <row r="2239" spans="1:2">
      <c r="A2239" s="1595" t="s">
        <v>3424</v>
      </c>
      <c r="B2239" s="1478" t="s">
        <v>3425</v>
      </c>
    </row>
    <row r="2240" spans="1:2">
      <c r="A2240" s="1594" t="s">
        <v>6018</v>
      </c>
      <c r="B2240" s="1411" t="s">
        <v>6019</v>
      </c>
    </row>
    <row r="2241" spans="1:2">
      <c r="A2241" s="1619" t="s">
        <v>5461</v>
      </c>
      <c r="B2241" s="1428" t="s">
        <v>5462</v>
      </c>
    </row>
    <row r="2242" spans="1:2">
      <c r="A2242" s="1591" t="s">
        <v>6446</v>
      </c>
      <c r="B2242" s="1410" t="s">
        <v>6447</v>
      </c>
    </row>
    <row r="2243" spans="1:2">
      <c r="A2243" s="1591" t="s">
        <v>6448</v>
      </c>
      <c r="B2243" s="1410" t="s">
        <v>6449</v>
      </c>
    </row>
    <row r="2244" spans="1:2" ht="24">
      <c r="A2244" s="1593" t="s">
        <v>4344</v>
      </c>
      <c r="B2244" s="1383" t="s">
        <v>4345</v>
      </c>
    </row>
    <row r="2245" spans="1:2">
      <c r="A2245" s="1591" t="s">
        <v>6450</v>
      </c>
      <c r="B2245" s="1410" t="s">
        <v>6451</v>
      </c>
    </row>
    <row r="2246" spans="1:2">
      <c r="A2246" s="1591" t="s">
        <v>6452</v>
      </c>
      <c r="B2246" s="1671" t="s">
        <v>6453</v>
      </c>
    </row>
    <row r="2247" spans="1:2">
      <c r="A2247" s="1591" t="s">
        <v>6454</v>
      </c>
      <c r="B2247" s="1410" t="s">
        <v>6455</v>
      </c>
    </row>
    <row r="2248" spans="1:2">
      <c r="A2248" s="1591" t="s">
        <v>6456</v>
      </c>
      <c r="B2248" s="1410" t="s">
        <v>6457</v>
      </c>
    </row>
    <row r="2249" spans="1:2">
      <c r="A2249" s="1591" t="s">
        <v>6458</v>
      </c>
      <c r="B2249" s="1380" t="s">
        <v>6459</v>
      </c>
    </row>
    <row r="2250" spans="1:2">
      <c r="A2250" s="1594" t="s">
        <v>2917</v>
      </c>
      <c r="B2250" s="1411" t="s">
        <v>2918</v>
      </c>
    </row>
    <row r="2251" spans="1:2">
      <c r="A2251" s="1589" t="s">
        <v>3148</v>
      </c>
      <c r="B2251" s="1439" t="s">
        <v>3149</v>
      </c>
    </row>
    <row r="2252" spans="1:2">
      <c r="A2252" s="1591" t="s">
        <v>6460</v>
      </c>
      <c r="B2252" s="1674" t="s">
        <v>6400</v>
      </c>
    </row>
    <row r="2253" spans="1:2">
      <c r="A2253" s="1594" t="s">
        <v>6020</v>
      </c>
      <c r="B2253" s="1411" t="s">
        <v>6021</v>
      </c>
    </row>
    <row r="2254" spans="1:2">
      <c r="A2254" s="1591" t="s">
        <v>6461</v>
      </c>
      <c r="B2254" s="1410" t="s">
        <v>6462</v>
      </c>
    </row>
    <row r="2255" spans="1:2">
      <c r="A2255" s="1591" t="s">
        <v>6463</v>
      </c>
      <c r="B2255" s="1410" t="s">
        <v>6464</v>
      </c>
    </row>
    <row r="2256" spans="1:2">
      <c r="A2256" s="1594" t="s">
        <v>2919</v>
      </c>
      <c r="B2256" s="1411" t="s">
        <v>2920</v>
      </c>
    </row>
    <row r="2257" spans="1:2">
      <c r="A2257" s="1619" t="s">
        <v>6465</v>
      </c>
      <c r="B2257" s="1470" t="s">
        <v>6466</v>
      </c>
    </row>
    <row r="2258" spans="1:2">
      <c r="A2258" s="1594" t="s">
        <v>2921</v>
      </c>
      <c r="B2258" s="1411" t="s">
        <v>2922</v>
      </c>
    </row>
    <row r="2259" spans="1:2">
      <c r="A2259" s="1627" t="s">
        <v>6022</v>
      </c>
      <c r="B2259" s="1438" t="s">
        <v>6023</v>
      </c>
    </row>
    <row r="2260" spans="1:2">
      <c r="A2260" s="1628" t="s">
        <v>6024</v>
      </c>
      <c r="B2260" s="1439" t="s">
        <v>6025</v>
      </c>
    </row>
    <row r="2261" spans="1:2">
      <c r="A2261" s="1567" t="s">
        <v>3464</v>
      </c>
      <c r="B2261" s="1386" t="s">
        <v>3465</v>
      </c>
    </row>
    <row r="2262" spans="1:2">
      <c r="A2262" s="1843" t="s">
        <v>6099</v>
      </c>
      <c r="B2262" s="1451" t="s">
        <v>6100</v>
      </c>
    </row>
    <row r="2263" spans="1:2">
      <c r="A2263" s="1567" t="s">
        <v>3150</v>
      </c>
      <c r="B2263" s="1572" t="s">
        <v>3151</v>
      </c>
    </row>
    <row r="2264" spans="1:2">
      <c r="A2264" s="1571" t="s">
        <v>2923</v>
      </c>
      <c r="B2264" s="1390" t="s">
        <v>2924</v>
      </c>
    </row>
    <row r="2265" spans="1:2">
      <c r="A2265" s="1672" t="s">
        <v>2925</v>
      </c>
      <c r="B2265" s="1398" t="s">
        <v>2926</v>
      </c>
    </row>
    <row r="2266" spans="1:2">
      <c r="A2266" s="1643" t="s">
        <v>2927</v>
      </c>
      <c r="B2266" s="1493" t="s">
        <v>2928</v>
      </c>
    </row>
    <row r="2267" spans="1:2">
      <c r="A2267" s="1628" t="s">
        <v>2929</v>
      </c>
      <c r="B2267" s="1381" t="s">
        <v>2930</v>
      </c>
    </row>
    <row r="2268" spans="1:2">
      <c r="A2268" s="1844" t="s">
        <v>2931</v>
      </c>
      <c r="B2268" s="1570" t="s">
        <v>2932</v>
      </c>
    </row>
    <row r="2269" spans="1:2">
      <c r="A2269" s="1628" t="s">
        <v>2933</v>
      </c>
      <c r="B2269" s="1400" t="s">
        <v>2934</v>
      </c>
    </row>
    <row r="2270" spans="1:2">
      <c r="A2270" s="1567" t="s">
        <v>2935</v>
      </c>
      <c r="B2270" s="1572" t="s">
        <v>2936</v>
      </c>
    </row>
    <row r="2271" spans="1:2">
      <c r="A2271" s="1628" t="s">
        <v>2937</v>
      </c>
      <c r="B2271" s="1400" t="s">
        <v>2938</v>
      </c>
    </row>
    <row r="2272" spans="1:2">
      <c r="A2272" s="1628" t="s">
        <v>2939</v>
      </c>
      <c r="B2272" s="1400" t="s">
        <v>2940</v>
      </c>
    </row>
    <row r="2273" spans="1:2">
      <c r="A2273" s="1587" t="s">
        <v>6101</v>
      </c>
      <c r="B2273" s="1438" t="s">
        <v>6102</v>
      </c>
    </row>
    <row r="2274" spans="1:2">
      <c r="A2274" s="1587" t="s">
        <v>6103</v>
      </c>
      <c r="B2274" s="1438" t="s">
        <v>6104</v>
      </c>
    </row>
    <row r="2275" spans="1:2">
      <c r="A2275" s="1589" t="s">
        <v>6034</v>
      </c>
      <c r="B2275" s="1416" t="s">
        <v>6035</v>
      </c>
    </row>
    <row r="2276" spans="1:2">
      <c r="A2276" s="1567" t="s">
        <v>4346</v>
      </c>
      <c r="B2276" s="1386" t="s">
        <v>4347</v>
      </c>
    </row>
    <row r="2277" spans="1:2">
      <c r="A2277" s="1587" t="s">
        <v>6026</v>
      </c>
      <c r="B2277" s="1438" t="s">
        <v>6027</v>
      </c>
    </row>
    <row r="2278" spans="1:2">
      <c r="A2278" s="1567" t="s">
        <v>7497</v>
      </c>
      <c r="B2278" s="1386" t="s">
        <v>7498</v>
      </c>
    </row>
    <row r="2279" spans="1:2">
      <c r="A2279" s="1619" t="s">
        <v>2347</v>
      </c>
      <c r="B2279" s="1478" t="s">
        <v>2348</v>
      </c>
    </row>
    <row r="2280" spans="1:2">
      <c r="A2280" s="1629" t="s">
        <v>2349</v>
      </c>
      <c r="B2280" s="1386" t="s">
        <v>2350</v>
      </c>
    </row>
    <row r="2281" spans="1:2">
      <c r="A2281" s="1567" t="s">
        <v>7499</v>
      </c>
      <c r="B2281" s="1386" t="s">
        <v>7500</v>
      </c>
    </row>
    <row r="2282" spans="1:2">
      <c r="A2282" s="1592" t="s">
        <v>7650</v>
      </c>
      <c r="B2282" s="1529" t="s">
        <v>7651</v>
      </c>
    </row>
    <row r="2283" spans="1:2">
      <c r="A2283" s="1845" t="s">
        <v>2351</v>
      </c>
      <c r="B2283" s="1472" t="s">
        <v>2352</v>
      </c>
    </row>
    <row r="2284" spans="1:2">
      <c r="A2284" s="1571" t="s">
        <v>2161</v>
      </c>
      <c r="B2284" s="1390" t="s">
        <v>2162</v>
      </c>
    </row>
    <row r="2285" spans="1:2">
      <c r="A2285" s="1565" t="s">
        <v>2052</v>
      </c>
      <c r="B2285" s="1400" t="s">
        <v>2053</v>
      </c>
    </row>
    <row r="2286" spans="1:2">
      <c r="A2286" s="1564" t="s">
        <v>5080</v>
      </c>
      <c r="B2286" s="1386" t="s">
        <v>5081</v>
      </c>
    </row>
    <row r="2287" spans="1:2">
      <c r="A2287" s="1562" t="s">
        <v>2941</v>
      </c>
      <c r="B2287" s="1454" t="s">
        <v>2942</v>
      </c>
    </row>
    <row r="2288" spans="1:2">
      <c r="A2288" s="1750" t="s">
        <v>7298</v>
      </c>
      <c r="B2288" s="1530" t="s">
        <v>7299</v>
      </c>
    </row>
    <row r="2289" spans="1:2">
      <c r="A2289" s="1565" t="s">
        <v>4902</v>
      </c>
      <c r="B2289" s="1438" t="s">
        <v>4903</v>
      </c>
    </row>
    <row r="2290" spans="1:2">
      <c r="A2290" s="1594" t="s">
        <v>5600</v>
      </c>
      <c r="B2290" s="1411" t="s">
        <v>5601</v>
      </c>
    </row>
    <row r="2291" spans="1:2">
      <c r="A2291" s="1592" t="s">
        <v>7652</v>
      </c>
      <c r="B2291" s="1529" t="s">
        <v>7653</v>
      </c>
    </row>
    <row r="2292" spans="1:2">
      <c r="A2292" s="1846" t="s">
        <v>5576</v>
      </c>
      <c r="B2292" s="1584" t="s">
        <v>5577</v>
      </c>
    </row>
    <row r="2293" spans="1:2">
      <c r="A2293" s="1847" t="s">
        <v>5578</v>
      </c>
      <c r="B2293" s="1439" t="s">
        <v>5579</v>
      </c>
    </row>
    <row r="2294" spans="1:2">
      <c r="A2294" s="1848" t="s">
        <v>5580</v>
      </c>
      <c r="B2294" s="1584" t="s">
        <v>5581</v>
      </c>
    </row>
    <row r="2295" spans="1:2">
      <c r="A2295" s="1564" t="s">
        <v>5082</v>
      </c>
      <c r="B2295" s="1386" t="s">
        <v>5083</v>
      </c>
    </row>
    <row r="2296" spans="1:2">
      <c r="A2296" s="1576" t="s">
        <v>7654</v>
      </c>
      <c r="B2296" s="1584" t="s">
        <v>7655</v>
      </c>
    </row>
    <row r="2297" spans="1:2">
      <c r="A2297" s="1842" t="s">
        <v>6693</v>
      </c>
      <c r="B2297" s="1466" t="s">
        <v>6694</v>
      </c>
    </row>
    <row r="2298" spans="1:2">
      <c r="A2298" s="1564" t="s">
        <v>5084</v>
      </c>
      <c r="B2298" s="1386" t="s">
        <v>5085</v>
      </c>
    </row>
    <row r="2299" spans="1:2">
      <c r="A2299" s="1594" t="s">
        <v>6695</v>
      </c>
      <c r="B2299" s="1411" t="s">
        <v>6696</v>
      </c>
    </row>
    <row r="2300" spans="1:2">
      <c r="A2300" s="1583" t="s">
        <v>2054</v>
      </c>
      <c r="B2300" s="1376" t="s">
        <v>2055</v>
      </c>
    </row>
    <row r="2301" spans="1:2">
      <c r="A2301" s="1564" t="s">
        <v>5086</v>
      </c>
      <c r="B2301" s="1572" t="s">
        <v>5087</v>
      </c>
    </row>
    <row r="2302" spans="1:2">
      <c r="A2302" s="1587" t="s">
        <v>7501</v>
      </c>
      <c r="B2302" s="1438" t="s">
        <v>7502</v>
      </c>
    </row>
    <row r="2303" spans="1:2">
      <c r="A2303" s="1592" t="s">
        <v>7656</v>
      </c>
      <c r="B2303" s="1368" t="s">
        <v>7657</v>
      </c>
    </row>
    <row r="2304" spans="1:2">
      <c r="A2304" s="1567" t="s">
        <v>7658</v>
      </c>
      <c r="B2304" s="1386" t="s">
        <v>7659</v>
      </c>
    </row>
    <row r="2305" spans="1:2">
      <c r="A2305" s="1583" t="s">
        <v>2056</v>
      </c>
      <c r="B2305" s="1849" t="s">
        <v>2057</v>
      </c>
    </row>
    <row r="2306" spans="1:2">
      <c r="A2306" s="1562" t="s">
        <v>4904</v>
      </c>
      <c r="B2306" s="1454" t="s">
        <v>4905</v>
      </c>
    </row>
    <row r="2307" spans="1:2">
      <c r="A2307" s="1567" t="s">
        <v>5622</v>
      </c>
      <c r="B2307" s="1397" t="s">
        <v>5623</v>
      </c>
    </row>
    <row r="2308" spans="1:2">
      <c r="A2308" s="1567" t="s">
        <v>5624</v>
      </c>
      <c r="B2308" s="1397" t="s">
        <v>5625</v>
      </c>
    </row>
    <row r="2309" spans="1:2">
      <c r="A2309" s="1564" t="s">
        <v>5088</v>
      </c>
      <c r="B2309" s="1386" t="s">
        <v>5089</v>
      </c>
    </row>
    <row r="2310" spans="1:2">
      <c r="A2310" s="1568" t="s">
        <v>5090</v>
      </c>
      <c r="B2310" s="1573" t="s">
        <v>5091</v>
      </c>
    </row>
    <row r="2311" spans="1:2">
      <c r="A2311" s="1568" t="s">
        <v>4906</v>
      </c>
      <c r="B2311" s="1419" t="s">
        <v>4907</v>
      </c>
    </row>
    <row r="2312" spans="1:2">
      <c r="A2312" s="1568" t="s">
        <v>4908</v>
      </c>
      <c r="B2312" s="1454" t="s">
        <v>4909</v>
      </c>
    </row>
    <row r="2313" spans="1:2">
      <c r="A2313" s="1579" t="s">
        <v>4910</v>
      </c>
      <c r="B2313" s="1381" t="s">
        <v>4911</v>
      </c>
    </row>
    <row r="2314" spans="1:2">
      <c r="A2314" s="1564" t="s">
        <v>4912</v>
      </c>
      <c r="B2314" s="1386" t="s">
        <v>4913</v>
      </c>
    </row>
    <row r="2315" spans="1:2">
      <c r="A2315" s="1576" t="s">
        <v>3929</v>
      </c>
      <c r="B2315" s="1383" t="s">
        <v>3930</v>
      </c>
    </row>
    <row r="2316" spans="1:2">
      <c r="A2316" s="1562" t="s">
        <v>5092</v>
      </c>
      <c r="B2316" s="1454" t="s">
        <v>5093</v>
      </c>
    </row>
    <row r="2317" spans="1:2">
      <c r="A2317" s="1568" t="s">
        <v>3931</v>
      </c>
      <c r="B2317" s="1454" t="s">
        <v>3932</v>
      </c>
    </row>
    <row r="2318" spans="1:2">
      <c r="A2318" s="1568" t="s">
        <v>4275</v>
      </c>
      <c r="B2318" s="1491" t="s">
        <v>4276</v>
      </c>
    </row>
    <row r="2319" spans="1:2">
      <c r="A2319" s="1563" t="s">
        <v>3933</v>
      </c>
      <c r="B2319" s="1419" t="s">
        <v>3934</v>
      </c>
    </row>
    <row r="2320" spans="1:2">
      <c r="A2320" s="1564" t="s">
        <v>4914</v>
      </c>
      <c r="B2320" s="1386" t="s">
        <v>4915</v>
      </c>
    </row>
    <row r="2321" spans="1:2">
      <c r="A2321" s="1563" t="s">
        <v>5094</v>
      </c>
      <c r="B2321" s="1419" t="s">
        <v>5095</v>
      </c>
    </row>
    <row r="2322" spans="1:2">
      <c r="A2322" s="1567" t="s">
        <v>5626</v>
      </c>
      <c r="B2322" s="1386" t="s">
        <v>5627</v>
      </c>
    </row>
    <row r="2323" spans="1:2">
      <c r="A2323" s="1564" t="s">
        <v>4916</v>
      </c>
      <c r="B2323" s="1386" t="s">
        <v>4917</v>
      </c>
    </row>
    <row r="2324" spans="1:2">
      <c r="A2324" s="1568" t="s">
        <v>5096</v>
      </c>
      <c r="B2324" s="1454" t="s">
        <v>5097</v>
      </c>
    </row>
    <row r="2325" spans="1:2">
      <c r="A2325" s="1564" t="s">
        <v>4918</v>
      </c>
      <c r="B2325" s="1386" t="s">
        <v>4919</v>
      </c>
    </row>
    <row r="2326" spans="1:2">
      <c r="A2326" s="1581" t="s">
        <v>5098</v>
      </c>
      <c r="B2326" s="1497" t="s">
        <v>5099</v>
      </c>
    </row>
    <row r="2327" spans="1:2">
      <c r="A2327" s="1562" t="s">
        <v>5100</v>
      </c>
      <c r="B2327" s="1416" t="s">
        <v>5101</v>
      </c>
    </row>
    <row r="2328" spans="1:2">
      <c r="A2328" s="1562" t="s">
        <v>5102</v>
      </c>
      <c r="B2328" s="1416" t="s">
        <v>5103</v>
      </c>
    </row>
    <row r="2329" spans="1:2">
      <c r="A2329" s="1564" t="s">
        <v>5104</v>
      </c>
      <c r="B2329" s="1386" t="s">
        <v>5105</v>
      </c>
    </row>
    <row r="2330" spans="1:2">
      <c r="A2330" s="1562" t="s">
        <v>4920</v>
      </c>
      <c r="B2330" s="1454" t="s">
        <v>4921</v>
      </c>
    </row>
    <row r="2331" spans="1:2">
      <c r="A2331" s="1564" t="s">
        <v>4922</v>
      </c>
      <c r="B2331" s="1386" t="s">
        <v>4923</v>
      </c>
    </row>
    <row r="2332" spans="1:2">
      <c r="A2332" s="1564" t="s">
        <v>4924</v>
      </c>
      <c r="B2332" s="1386" t="s">
        <v>4925</v>
      </c>
    </row>
    <row r="2333" spans="1:2">
      <c r="A2333" s="1564" t="s">
        <v>5106</v>
      </c>
      <c r="B2333" s="1386" t="s">
        <v>5107</v>
      </c>
    </row>
    <row r="2334" spans="1:2">
      <c r="A2334" s="1562" t="s">
        <v>5108</v>
      </c>
      <c r="B2334" s="1454" t="s">
        <v>5109</v>
      </c>
    </row>
    <row r="2335" spans="1:2">
      <c r="A2335" s="1581" t="s">
        <v>5110</v>
      </c>
      <c r="B2335" s="1850" t="s">
        <v>5111</v>
      </c>
    </row>
    <row r="2336" spans="1:2">
      <c r="A2336" s="1564" t="s">
        <v>4926</v>
      </c>
      <c r="B2336" s="1386" t="s">
        <v>4927</v>
      </c>
    </row>
    <row r="2337" spans="1:2">
      <c r="A2337" s="1562" t="s">
        <v>5112</v>
      </c>
      <c r="B2337" s="1416" t="s">
        <v>5113</v>
      </c>
    </row>
    <row r="2338" spans="1:2">
      <c r="A2338" s="1562" t="s">
        <v>5114</v>
      </c>
      <c r="B2338" s="1400" t="s">
        <v>5115</v>
      </c>
    </row>
    <row r="2339" spans="1:2">
      <c r="A2339" s="1564" t="s">
        <v>4928</v>
      </c>
      <c r="B2339" s="1381" t="s">
        <v>4929</v>
      </c>
    </row>
    <row r="2340" spans="1:2">
      <c r="A2340" s="1564" t="s">
        <v>4930</v>
      </c>
      <c r="B2340" s="1386" t="s">
        <v>4931</v>
      </c>
    </row>
    <row r="2341" spans="1:2">
      <c r="A2341" s="1562" t="s">
        <v>5116</v>
      </c>
      <c r="B2341" s="1400" t="s">
        <v>5117</v>
      </c>
    </row>
    <row r="2342" spans="1:2">
      <c r="A2342" s="1633" t="s">
        <v>6801</v>
      </c>
      <c r="B2342" s="1772" t="s">
        <v>6802</v>
      </c>
    </row>
    <row r="2343" spans="1:2">
      <c r="A2343" s="1628" t="s">
        <v>6803</v>
      </c>
      <c r="B2343" s="1428" t="s">
        <v>6804</v>
      </c>
    </row>
    <row r="2344" spans="1:2">
      <c r="A2344" s="1628" t="s">
        <v>6805</v>
      </c>
      <c r="B2344" s="1428" t="s">
        <v>6806</v>
      </c>
    </row>
    <row r="2345" spans="1:2">
      <c r="A2345" s="1619" t="s">
        <v>6698</v>
      </c>
      <c r="B2345" s="1428" t="s">
        <v>6699</v>
      </c>
    </row>
    <row r="2346" spans="1:2">
      <c r="A2346" s="1628" t="s">
        <v>6700</v>
      </c>
      <c r="B2346" s="1428" t="s">
        <v>6701</v>
      </c>
    </row>
    <row r="2347" spans="1:2">
      <c r="A2347" s="1628" t="s">
        <v>6807</v>
      </c>
      <c r="B2347" s="1428" t="s">
        <v>6808</v>
      </c>
    </row>
    <row r="2348" spans="1:2">
      <c r="A2348" s="1628" t="s">
        <v>6809</v>
      </c>
      <c r="B2348" s="1428" t="s">
        <v>6810</v>
      </c>
    </row>
    <row r="2349" spans="1:2">
      <c r="A2349" s="1628" t="s">
        <v>6811</v>
      </c>
      <c r="B2349" s="1428" t="s">
        <v>6812</v>
      </c>
    </row>
    <row r="2350" spans="1:2">
      <c r="A2350" s="1628" t="s">
        <v>6813</v>
      </c>
      <c r="B2350" s="1851" t="s">
        <v>6814</v>
      </c>
    </row>
    <row r="2351" spans="1:2">
      <c r="A2351" s="1633" t="s">
        <v>6815</v>
      </c>
      <c r="B2351" s="1852" t="s">
        <v>6816</v>
      </c>
    </row>
    <row r="2352" spans="1:2">
      <c r="A2352" s="1633" t="s">
        <v>6817</v>
      </c>
      <c r="B2352" s="1853" t="s">
        <v>6818</v>
      </c>
    </row>
    <row r="2353" spans="1:2">
      <c r="A2353" s="1633" t="s">
        <v>6819</v>
      </c>
      <c r="B2353" s="1772" t="s">
        <v>6820</v>
      </c>
    </row>
    <row r="2354" spans="1:2">
      <c r="A2354" s="1633" t="s">
        <v>6821</v>
      </c>
      <c r="B2354" s="1772" t="s">
        <v>6822</v>
      </c>
    </row>
    <row r="2355" spans="1:2">
      <c r="A2355" s="1633" t="s">
        <v>6823</v>
      </c>
      <c r="B2355" s="1772" t="s">
        <v>6824</v>
      </c>
    </row>
    <row r="2356" spans="1:2">
      <c r="A2356" s="1633" t="s">
        <v>6825</v>
      </c>
      <c r="B2356" s="1772" t="s">
        <v>6826</v>
      </c>
    </row>
    <row r="2357" spans="1:2">
      <c r="A2357" s="1633" t="s">
        <v>6827</v>
      </c>
      <c r="B2357" s="1772" t="s">
        <v>6828</v>
      </c>
    </row>
    <row r="2358" spans="1:2">
      <c r="A2358" s="1633" t="s">
        <v>6829</v>
      </c>
      <c r="B2358" s="1772" t="s">
        <v>6830</v>
      </c>
    </row>
    <row r="2359" spans="1:2">
      <c r="A2359" s="1633" t="s">
        <v>6831</v>
      </c>
      <c r="B2359" s="1772" t="s">
        <v>6832</v>
      </c>
    </row>
    <row r="2360" spans="1:2">
      <c r="A2360" s="1854" t="s">
        <v>6833</v>
      </c>
      <c r="B2360" s="1687" t="s">
        <v>6834</v>
      </c>
    </row>
    <row r="2361" spans="1:2">
      <c r="A2361" s="1855" t="s">
        <v>6835</v>
      </c>
      <c r="B2361" s="1856" t="s">
        <v>6836</v>
      </c>
    </row>
    <row r="2362" spans="1:2">
      <c r="A2362" s="1628" t="s">
        <v>6837</v>
      </c>
      <c r="B2362" s="1743" t="s">
        <v>6838</v>
      </c>
    </row>
    <row r="2363" spans="1:2">
      <c r="A2363" s="1628" t="s">
        <v>6839</v>
      </c>
      <c r="B2363" s="1743" t="s">
        <v>6840</v>
      </c>
    </row>
    <row r="2364" spans="1:2" ht="24">
      <c r="A2364" s="1857" t="s">
        <v>6841</v>
      </c>
      <c r="B2364" s="1858" t="s">
        <v>6842</v>
      </c>
    </row>
    <row r="2365" spans="1:2">
      <c r="A2365" s="1592" t="s">
        <v>7661</v>
      </c>
      <c r="B2365" s="1817" t="s">
        <v>7662</v>
      </c>
    </row>
    <row r="2366" spans="1:2">
      <c r="A2366" s="1628" t="s">
        <v>6843</v>
      </c>
      <c r="B2366" s="1743" t="s">
        <v>6844</v>
      </c>
    </row>
    <row r="2367" spans="1:2">
      <c r="A2367" s="1628" t="s">
        <v>6845</v>
      </c>
      <c r="B2367" s="1743" t="s">
        <v>6846</v>
      </c>
    </row>
    <row r="2368" spans="1:2">
      <c r="A2368" s="1628" t="s">
        <v>6847</v>
      </c>
      <c r="B2368" s="1851" t="s">
        <v>6848</v>
      </c>
    </row>
    <row r="2369" spans="1:2">
      <c r="A2369" s="1628" t="s">
        <v>6702</v>
      </c>
      <c r="B2369" s="1859" t="s">
        <v>6703</v>
      </c>
    </row>
    <row r="2370" spans="1:2">
      <c r="A2370" s="1628" t="s">
        <v>6704</v>
      </c>
      <c r="B2370" s="1743" t="s">
        <v>6705</v>
      </c>
    </row>
    <row r="2371" spans="1:2">
      <c r="A2371" s="1628" t="s">
        <v>6706</v>
      </c>
      <c r="B2371" s="1400" t="s">
        <v>6707</v>
      </c>
    </row>
    <row r="2372" spans="1:2">
      <c r="A2372" s="1628" t="s">
        <v>6849</v>
      </c>
      <c r="B2372" s="1421" t="s">
        <v>6850</v>
      </c>
    </row>
    <row r="2373" spans="1:2" ht="24">
      <c r="A2373" s="1567" t="s">
        <v>3152</v>
      </c>
      <c r="B2373" s="1614" t="s">
        <v>3153</v>
      </c>
    </row>
    <row r="2374" spans="1:2">
      <c r="A2374" s="1628" t="s">
        <v>2943</v>
      </c>
      <c r="B2374" s="1755" t="s">
        <v>2944</v>
      </c>
    </row>
    <row r="2375" spans="1:2">
      <c r="A2375" s="1628" t="s">
        <v>2945</v>
      </c>
      <c r="B2375" s="1566" t="s">
        <v>2946</v>
      </c>
    </row>
    <row r="2376" spans="1:2">
      <c r="A2376" s="1589" t="s">
        <v>3935</v>
      </c>
      <c r="B2376" s="1735" t="s">
        <v>3936</v>
      </c>
    </row>
    <row r="2377" spans="1:2">
      <c r="A2377" s="1587" t="s">
        <v>3663</v>
      </c>
      <c r="B2377" s="1792" t="s">
        <v>3664</v>
      </c>
    </row>
    <row r="2378" spans="1:2">
      <c r="A2378" s="1786" t="s">
        <v>4298</v>
      </c>
      <c r="B2378" s="1815" t="s">
        <v>4299</v>
      </c>
    </row>
    <row r="2379" spans="1:2">
      <c r="A2379" s="1567" t="s">
        <v>5366</v>
      </c>
      <c r="B2379" s="1614" t="s">
        <v>5367</v>
      </c>
    </row>
    <row r="2380" spans="1:2">
      <c r="A2380" s="1860" t="s">
        <v>7663</v>
      </c>
      <c r="B2380" s="1764" t="s">
        <v>7664</v>
      </c>
    </row>
    <row r="2381" spans="1:2">
      <c r="A2381" s="1587" t="s">
        <v>3665</v>
      </c>
      <c r="B2381" s="1792" t="s">
        <v>3666</v>
      </c>
    </row>
    <row r="2382" spans="1:2">
      <c r="A2382" s="1597" t="s">
        <v>3681</v>
      </c>
      <c r="B2382" s="1861" t="s">
        <v>3682</v>
      </c>
    </row>
    <row r="2383" spans="1:2">
      <c r="A2383" s="1567" t="s">
        <v>3667</v>
      </c>
      <c r="B2383" s="1614" t="s">
        <v>3668</v>
      </c>
    </row>
    <row r="2384" spans="1:2">
      <c r="A2384" s="1672" t="s">
        <v>3937</v>
      </c>
      <c r="B2384" s="1738" t="s">
        <v>3938</v>
      </c>
    </row>
    <row r="2385" spans="1:2">
      <c r="A2385" s="1814" t="s">
        <v>4300</v>
      </c>
      <c r="B2385" s="1815" t="s">
        <v>4301</v>
      </c>
    </row>
    <row r="2386" spans="1:2">
      <c r="A2386" s="1567" t="s">
        <v>3939</v>
      </c>
      <c r="B2386" s="1614" t="s">
        <v>3940</v>
      </c>
    </row>
    <row r="2387" spans="1:2">
      <c r="A2387" s="1571" t="s">
        <v>5665</v>
      </c>
      <c r="B2387" s="1602" t="s">
        <v>5666</v>
      </c>
    </row>
    <row r="2388" spans="1:2">
      <c r="A2388" s="1728" t="s">
        <v>4277</v>
      </c>
      <c r="B2388" s="1736" t="s">
        <v>4278</v>
      </c>
    </row>
    <row r="2389" spans="1:2">
      <c r="A2389" s="1567" t="s">
        <v>3025</v>
      </c>
      <c r="B2389" s="1614" t="s">
        <v>3026</v>
      </c>
    </row>
    <row r="2390" spans="1:2">
      <c r="A2390" s="1592" t="s">
        <v>7665</v>
      </c>
      <c r="B2390" s="1791" t="s">
        <v>7666</v>
      </c>
    </row>
    <row r="2391" spans="1:2">
      <c r="A2391" s="1629" t="s">
        <v>3941</v>
      </c>
      <c r="B2391" s="1386" t="s">
        <v>3942</v>
      </c>
    </row>
    <row r="2392" spans="1:2">
      <c r="A2392" s="1726" t="s">
        <v>4279</v>
      </c>
      <c r="B2392" s="1737" t="s">
        <v>4280</v>
      </c>
    </row>
    <row r="2393" spans="1:2">
      <c r="A2393" s="1728" t="s">
        <v>4281</v>
      </c>
      <c r="B2393" s="1862" t="s">
        <v>4282</v>
      </c>
    </row>
    <row r="2394" spans="1:2">
      <c r="A2394" s="1583" t="s">
        <v>2058</v>
      </c>
      <c r="B2394" s="1863" t="s">
        <v>2059</v>
      </c>
    </row>
    <row r="2395" spans="1:2">
      <c r="A2395" s="1629" t="s">
        <v>3154</v>
      </c>
      <c r="B2395" s="1572" t="s">
        <v>3155</v>
      </c>
    </row>
    <row r="2396" spans="1:2">
      <c r="A2396" s="1571" t="s">
        <v>3669</v>
      </c>
      <c r="B2396" s="1602" t="s">
        <v>3670</v>
      </c>
    </row>
    <row r="2397" spans="1:2">
      <c r="A2397" s="1786" t="s">
        <v>2229</v>
      </c>
      <c r="B2397" s="1864" t="s">
        <v>2230</v>
      </c>
    </row>
    <row r="2398" spans="1:2">
      <c r="A2398" s="1568" t="s">
        <v>4283</v>
      </c>
      <c r="B2398" s="1613" t="s">
        <v>4284</v>
      </c>
    </row>
    <row r="2399" spans="1:2">
      <c r="A2399" s="1589" t="s">
        <v>3671</v>
      </c>
      <c r="B2399" s="1735" t="s">
        <v>3672</v>
      </c>
    </row>
    <row r="2400" spans="1:2">
      <c r="A2400" s="1567" t="s">
        <v>3673</v>
      </c>
      <c r="B2400" s="1614" t="s">
        <v>3674</v>
      </c>
    </row>
    <row r="2401" spans="1:2">
      <c r="A2401" s="1567" t="s">
        <v>7503</v>
      </c>
      <c r="B2401" s="1614" t="s">
        <v>7504</v>
      </c>
    </row>
    <row r="2402" spans="1:2" ht="24.75">
      <c r="A2402" s="1672" t="s">
        <v>4285</v>
      </c>
      <c r="B2402" s="1762" t="s">
        <v>4286</v>
      </c>
    </row>
    <row r="2403" spans="1:2">
      <c r="A2403" s="1567" t="s">
        <v>7505</v>
      </c>
      <c r="B2403" s="1614" t="s">
        <v>7506</v>
      </c>
    </row>
    <row r="2404" spans="1:2">
      <c r="A2404" s="1567" t="s">
        <v>3675</v>
      </c>
      <c r="B2404" s="1614" t="s">
        <v>3676</v>
      </c>
    </row>
    <row r="2405" spans="1:2">
      <c r="A2405" s="1619" t="s">
        <v>3677</v>
      </c>
      <c r="B2405" s="1613" t="s">
        <v>3678</v>
      </c>
    </row>
    <row r="2406" spans="1:2">
      <c r="A2406" s="1567" t="s">
        <v>3156</v>
      </c>
      <c r="B2406" s="1614" t="s">
        <v>3157</v>
      </c>
    </row>
    <row r="2407" spans="1:2">
      <c r="A2407" s="1728" t="s">
        <v>4287</v>
      </c>
      <c r="B2407" s="1862" t="s">
        <v>4288</v>
      </c>
    </row>
    <row r="2408" spans="1:2">
      <c r="A2408" s="1592" t="s">
        <v>7507</v>
      </c>
      <c r="B2408" s="1791" t="s">
        <v>7508</v>
      </c>
    </row>
    <row r="2409" spans="1:2">
      <c r="A2409" s="1595" t="s">
        <v>5325</v>
      </c>
      <c r="B2409" s="1490" t="s">
        <v>5326</v>
      </c>
    </row>
    <row r="2410" spans="1:2">
      <c r="A2410" s="1595" t="s">
        <v>5327</v>
      </c>
      <c r="B2410" s="1490" t="s">
        <v>5328</v>
      </c>
    </row>
    <row r="2411" spans="1:2">
      <c r="A2411" s="1865" t="s">
        <v>5329</v>
      </c>
      <c r="B2411" s="1866" t="s">
        <v>5330</v>
      </c>
    </row>
    <row r="2412" spans="1:2">
      <c r="A2412" s="1567" t="s">
        <v>3158</v>
      </c>
      <c r="B2412" s="1614" t="s">
        <v>3159</v>
      </c>
    </row>
    <row r="2413" spans="1:2">
      <c r="A2413" s="1567" t="s">
        <v>7667</v>
      </c>
      <c r="B2413" s="1614" t="s">
        <v>7668</v>
      </c>
    </row>
    <row r="2414" spans="1:2">
      <c r="A2414" s="1628" t="s">
        <v>4348</v>
      </c>
      <c r="B2414" s="1867" t="s">
        <v>4349</v>
      </c>
    </row>
    <row r="2415" spans="1:2">
      <c r="A2415" s="1689" t="s">
        <v>2103</v>
      </c>
      <c r="B2415" s="1690" t="s">
        <v>2104</v>
      </c>
    </row>
    <row r="2416" spans="1:2">
      <c r="A2416" s="1567" t="s">
        <v>2947</v>
      </c>
      <c r="B2416" s="1614" t="s">
        <v>2948</v>
      </c>
    </row>
    <row r="2417" spans="1:2">
      <c r="A2417" s="1585" t="s">
        <v>4289</v>
      </c>
      <c r="B2417" s="1735" t="s">
        <v>4290</v>
      </c>
    </row>
    <row r="2418" spans="1:2">
      <c r="A2418" s="1587" t="s">
        <v>6105</v>
      </c>
      <c r="B2418" s="1792" t="s">
        <v>6106</v>
      </c>
    </row>
    <row r="2419" spans="1:2">
      <c r="A2419" s="1628" t="s">
        <v>6851</v>
      </c>
      <c r="B2419" s="1743" t="s">
        <v>6852</v>
      </c>
    </row>
    <row r="2420" spans="1:2">
      <c r="A2420" s="1628" t="s">
        <v>2949</v>
      </c>
      <c r="B2420" s="1755" t="s">
        <v>2950</v>
      </c>
    </row>
    <row r="2421" spans="1:2">
      <c r="A2421" s="1571" t="s">
        <v>2951</v>
      </c>
      <c r="B2421" s="1602" t="s">
        <v>2952</v>
      </c>
    </row>
    <row r="2422" spans="1:2">
      <c r="A2422" s="1643" t="s">
        <v>2953</v>
      </c>
      <c r="B2422" s="1812" t="s">
        <v>2954</v>
      </c>
    </row>
    <row r="2423" spans="1:2">
      <c r="A2423" s="1615" t="s">
        <v>3160</v>
      </c>
      <c r="B2423" s="1616" t="s">
        <v>3161</v>
      </c>
    </row>
    <row r="2424" spans="1:2">
      <c r="A2424" s="1628" t="s">
        <v>2955</v>
      </c>
      <c r="B2424" s="1400" t="s">
        <v>2956</v>
      </c>
    </row>
    <row r="2425" spans="1:2">
      <c r="A2425" s="1644" t="s">
        <v>4350</v>
      </c>
      <c r="B2425" s="1497" t="s">
        <v>4351</v>
      </c>
    </row>
    <row r="2426" spans="1:2">
      <c r="A2426" s="1868" t="s">
        <v>2353</v>
      </c>
      <c r="B2426" s="1451" t="s">
        <v>2354</v>
      </c>
    </row>
    <row r="2427" spans="1:2">
      <c r="A2427" s="1628" t="s">
        <v>6853</v>
      </c>
      <c r="B2427" s="1743" t="s">
        <v>6854</v>
      </c>
    </row>
    <row r="2428" spans="1:2">
      <c r="A2428" s="1569" t="s">
        <v>4291</v>
      </c>
      <c r="B2428" s="1738" t="s">
        <v>4292</v>
      </c>
    </row>
    <row r="2429" spans="1:2">
      <c r="A2429" s="1857" t="s">
        <v>7300</v>
      </c>
      <c r="B2429" s="1869" t="s">
        <v>7301</v>
      </c>
    </row>
    <row r="2430" spans="1:2">
      <c r="A2430" s="1517" t="s">
        <v>4360</v>
      </c>
      <c r="B2430" s="1760" t="s">
        <v>4361</v>
      </c>
    </row>
    <row r="2431" spans="1:2">
      <c r="A2431" s="1583" t="s">
        <v>2082</v>
      </c>
      <c r="B2431" s="1863" t="s">
        <v>2083</v>
      </c>
    </row>
    <row r="2432" spans="1:2">
      <c r="A2432" s="1576" t="s">
        <v>3162</v>
      </c>
      <c r="B2432" s="1762" t="s">
        <v>3163</v>
      </c>
    </row>
    <row r="2433" spans="1:2">
      <c r="A2433" s="1677" t="s">
        <v>7074</v>
      </c>
      <c r="B2433" s="1870" t="s">
        <v>7075</v>
      </c>
    </row>
    <row r="2434" spans="1:2">
      <c r="A2434" s="1633" t="s">
        <v>7076</v>
      </c>
      <c r="B2434" s="1609" t="s">
        <v>7077</v>
      </c>
    </row>
    <row r="2435" spans="1:2">
      <c r="A2435" s="1700" t="s">
        <v>5368</v>
      </c>
      <c r="B2435" s="1701" t="s">
        <v>5369</v>
      </c>
    </row>
    <row r="2436" spans="1:2">
      <c r="A2436" s="1631" t="s">
        <v>6467</v>
      </c>
      <c r="B2436" s="1688" t="s">
        <v>6468</v>
      </c>
    </row>
    <row r="2437" spans="1:2">
      <c r="A2437" s="1635" t="s">
        <v>5388</v>
      </c>
      <c r="B2437" s="1636" t="s">
        <v>5389</v>
      </c>
    </row>
    <row r="2438" spans="1:2">
      <c r="A2438" s="1610" t="s">
        <v>2355</v>
      </c>
      <c r="B2438" s="1611" t="s">
        <v>2356</v>
      </c>
    </row>
    <row r="2439" spans="1:2">
      <c r="A2439" s="1633" t="s">
        <v>6107</v>
      </c>
      <c r="B2439" s="1772" t="s">
        <v>6108</v>
      </c>
    </row>
    <row r="2440" spans="1:2">
      <c r="A2440" s="1696" t="s">
        <v>2957</v>
      </c>
      <c r="B2440" s="1611" t="s">
        <v>2958</v>
      </c>
    </row>
    <row r="2441" spans="1:2">
      <c r="A2441" s="1567" t="s">
        <v>2959</v>
      </c>
      <c r="B2441" s="1386" t="s">
        <v>2960</v>
      </c>
    </row>
    <row r="2442" spans="1:2">
      <c r="A2442" s="1587" t="s">
        <v>6109</v>
      </c>
      <c r="B2442" s="1438" t="s">
        <v>6110</v>
      </c>
    </row>
    <row r="2443" spans="1:2">
      <c r="A2443" s="1594" t="s">
        <v>2609</v>
      </c>
      <c r="B2443" s="1411" t="s">
        <v>2610</v>
      </c>
    </row>
    <row r="2444" spans="1:2">
      <c r="A2444" s="1597" t="s">
        <v>6296</v>
      </c>
      <c r="B2444" s="1800" t="s">
        <v>6297</v>
      </c>
    </row>
    <row r="2445" spans="1:2">
      <c r="A2445" s="1622" t="s">
        <v>2163</v>
      </c>
      <c r="B2445" s="1751" t="s">
        <v>5582</v>
      </c>
    </row>
    <row r="2446" spans="1:2">
      <c r="A2446" s="1571" t="s">
        <v>2357</v>
      </c>
      <c r="B2446" s="1602" t="s">
        <v>2358</v>
      </c>
    </row>
    <row r="2447" spans="1:2">
      <c r="A2447" s="1750" t="s">
        <v>2359</v>
      </c>
      <c r="B2447" s="1871" t="s">
        <v>2360</v>
      </c>
    </row>
    <row r="2448" spans="1:2">
      <c r="A2448" s="1571" t="s">
        <v>2165</v>
      </c>
      <c r="B2448" s="1602" t="s">
        <v>2166</v>
      </c>
    </row>
    <row r="2449" spans="1:2">
      <c r="A2449" s="1872" t="s">
        <v>2167</v>
      </c>
      <c r="B2449" s="1572" t="s">
        <v>2168</v>
      </c>
    </row>
    <row r="2450" spans="1:2" ht="24">
      <c r="A2450" s="1619" t="s">
        <v>2361</v>
      </c>
      <c r="B2450" s="1867" t="s">
        <v>2362</v>
      </c>
    </row>
    <row r="2451" spans="1:2">
      <c r="A2451" s="1841" t="s">
        <v>2169</v>
      </c>
      <c r="B2451" s="1873" t="s">
        <v>2170</v>
      </c>
    </row>
    <row r="2452" spans="1:2">
      <c r="A2452" s="1635" t="s">
        <v>2363</v>
      </c>
      <c r="B2452" s="1716" t="s">
        <v>2364</v>
      </c>
    </row>
    <row r="2453" spans="1:2">
      <c r="A2453" s="1696" t="s">
        <v>2365</v>
      </c>
      <c r="B2453" s="1611" t="s">
        <v>2366</v>
      </c>
    </row>
    <row r="2454" spans="1:2">
      <c r="A2454" s="1686" t="s">
        <v>2367</v>
      </c>
      <c r="B2454" s="1688" t="s">
        <v>2368</v>
      </c>
    </row>
    <row r="2455" spans="1:2">
      <c r="A2455" s="1571" t="s">
        <v>2369</v>
      </c>
      <c r="B2455" s="1625" t="s">
        <v>2370</v>
      </c>
    </row>
    <row r="2456" spans="1:2">
      <c r="A2456" s="1595" t="s">
        <v>7670</v>
      </c>
      <c r="B2456" s="1439" t="s">
        <v>7671</v>
      </c>
    </row>
    <row r="2457" spans="1:2">
      <c r="A2457" s="1750" t="s">
        <v>2371</v>
      </c>
      <c r="B2457" s="1419" t="s">
        <v>2372</v>
      </c>
    </row>
    <row r="2458" spans="1:2">
      <c r="A2458" s="1571" t="s">
        <v>2373</v>
      </c>
      <c r="B2458" s="1390" t="s">
        <v>2374</v>
      </c>
    </row>
    <row r="2459" spans="1:2">
      <c r="A2459" s="1583" t="s">
        <v>2171</v>
      </c>
      <c r="B2459" s="1376" t="s">
        <v>2172</v>
      </c>
    </row>
    <row r="2460" spans="1:2">
      <c r="A2460" s="1874" t="s">
        <v>2173</v>
      </c>
      <c r="B2460" s="1400" t="s">
        <v>2174</v>
      </c>
    </row>
    <row r="2461" spans="1:2">
      <c r="A2461" s="1628" t="s">
        <v>2375</v>
      </c>
      <c r="B2461" s="1400" t="s">
        <v>2376</v>
      </c>
    </row>
    <row r="2462" spans="1:2">
      <c r="A2462" s="1872" t="s">
        <v>2175</v>
      </c>
      <c r="B2462" s="1386" t="s">
        <v>2176</v>
      </c>
    </row>
    <row r="2463" spans="1:2">
      <c r="A2463" s="1578" t="s">
        <v>2377</v>
      </c>
      <c r="B2463" s="1441" t="s">
        <v>2378</v>
      </c>
    </row>
    <row r="2464" spans="1:2">
      <c r="A2464" s="1875" t="s">
        <v>5583</v>
      </c>
      <c r="B2464" s="1397" t="s">
        <v>5584</v>
      </c>
    </row>
    <row r="2465" spans="1:2">
      <c r="A2465" s="1876" t="s">
        <v>5585</v>
      </c>
      <c r="B2465" s="1439" t="s">
        <v>5586</v>
      </c>
    </row>
    <row r="2466" spans="1:2">
      <c r="A2466" s="1877" t="s">
        <v>5598</v>
      </c>
      <c r="B2466" s="1411" t="s">
        <v>5599</v>
      </c>
    </row>
    <row r="2467" spans="1:2">
      <c r="A2467" s="1872" t="s">
        <v>5587</v>
      </c>
      <c r="B2467" s="1397" t="s">
        <v>5588</v>
      </c>
    </row>
    <row r="2468" spans="1:2">
      <c r="A2468" s="1592" t="s">
        <v>7672</v>
      </c>
      <c r="B2468" s="1529" t="s">
        <v>7673</v>
      </c>
    </row>
    <row r="2469" spans="1:2">
      <c r="A2469" s="1567" t="s">
        <v>7674</v>
      </c>
      <c r="B2469" s="1386" t="s">
        <v>7675</v>
      </c>
    </row>
    <row r="2470" spans="1:2">
      <c r="A2470" s="1875" t="s">
        <v>5589</v>
      </c>
      <c r="B2470" s="1397" t="s">
        <v>5590</v>
      </c>
    </row>
    <row r="2471" spans="1:2">
      <c r="A2471" s="1571" t="s">
        <v>2177</v>
      </c>
      <c r="B2471" s="1390" t="s">
        <v>2178</v>
      </c>
    </row>
    <row r="2472" spans="1:2">
      <c r="A2472" s="1571" t="s">
        <v>2379</v>
      </c>
      <c r="B2472" s="1390" t="s">
        <v>2380</v>
      </c>
    </row>
    <row r="2473" spans="1:2">
      <c r="A2473" s="1628" t="s">
        <v>6855</v>
      </c>
      <c r="B2473" s="1428" t="s">
        <v>6856</v>
      </c>
    </row>
    <row r="2474" spans="1:2">
      <c r="A2474" s="1594" t="s">
        <v>3196</v>
      </c>
      <c r="B2474" s="1411" t="s">
        <v>3197</v>
      </c>
    </row>
    <row r="2475" spans="1:2">
      <c r="A2475" s="1592" t="s">
        <v>7677</v>
      </c>
      <c r="B2475" s="1529" t="s">
        <v>7678</v>
      </c>
    </row>
    <row r="2476" spans="1:2">
      <c r="A2476" s="1592" t="s">
        <v>7679</v>
      </c>
      <c r="B2476" s="1439" t="s">
        <v>7680</v>
      </c>
    </row>
    <row r="2477" spans="1:2">
      <c r="A2477" s="1562" t="s">
        <v>5118</v>
      </c>
      <c r="B2477" s="1454" t="s">
        <v>5119</v>
      </c>
    </row>
    <row r="2478" spans="1:2">
      <c r="A2478" s="1571" t="s">
        <v>2381</v>
      </c>
      <c r="B2478" s="1390" t="s">
        <v>2382</v>
      </c>
    </row>
    <row r="2479" spans="1:2">
      <c r="A2479" s="1846" t="s">
        <v>5120</v>
      </c>
      <c r="B2479" s="1383" t="s">
        <v>5121</v>
      </c>
    </row>
    <row r="2480" spans="1:2">
      <c r="A2480" s="1629" t="s">
        <v>2383</v>
      </c>
      <c r="B2480" s="1386" t="s">
        <v>2384</v>
      </c>
    </row>
    <row r="2481" spans="1:2">
      <c r="A2481" s="1628" t="s">
        <v>6857</v>
      </c>
      <c r="B2481" s="1428" t="s">
        <v>6858</v>
      </c>
    </row>
    <row r="2482" spans="1:2">
      <c r="A2482" s="1628" t="s">
        <v>6859</v>
      </c>
      <c r="B2482" s="1428" t="s">
        <v>6860</v>
      </c>
    </row>
    <row r="2483" spans="1:2">
      <c r="A2483" s="1628" t="s">
        <v>6861</v>
      </c>
      <c r="B2483" s="1428" t="s">
        <v>6862</v>
      </c>
    </row>
    <row r="2484" spans="1:2">
      <c r="A2484" s="1567" t="s">
        <v>6863</v>
      </c>
      <c r="B2484" s="1386" t="s">
        <v>6864</v>
      </c>
    </row>
    <row r="2485" spans="1:2">
      <c r="A2485" s="1567" t="s">
        <v>6865</v>
      </c>
      <c r="B2485" s="1386" t="s">
        <v>6866</v>
      </c>
    </row>
    <row r="2486" spans="1:2">
      <c r="A2486" s="1628" t="s">
        <v>6867</v>
      </c>
      <c r="B2486" s="1428" t="s">
        <v>6868</v>
      </c>
    </row>
    <row r="2487" spans="1:2">
      <c r="A2487" s="1562" t="s">
        <v>3466</v>
      </c>
      <c r="B2487" s="1454" t="s">
        <v>3467</v>
      </c>
    </row>
    <row r="2488" spans="1:2">
      <c r="A2488" s="1562" t="s">
        <v>3468</v>
      </c>
      <c r="B2488" s="1454" t="s">
        <v>3469</v>
      </c>
    </row>
    <row r="2489" spans="1:2">
      <c r="A2489" s="1562" t="s">
        <v>5122</v>
      </c>
      <c r="B2489" s="1454" t="s">
        <v>5123</v>
      </c>
    </row>
    <row r="2490" spans="1:2">
      <c r="A2490" s="1587" t="s">
        <v>7509</v>
      </c>
      <c r="B2490" s="1438" t="s">
        <v>7510</v>
      </c>
    </row>
    <row r="2491" spans="1:2">
      <c r="A2491" s="1565" t="s">
        <v>4932</v>
      </c>
      <c r="B2491" s="1438" t="s">
        <v>4933</v>
      </c>
    </row>
    <row r="2492" spans="1:2">
      <c r="A2492" s="1628" t="s">
        <v>6869</v>
      </c>
      <c r="B2492" s="1428" t="s">
        <v>6870</v>
      </c>
    </row>
    <row r="2493" spans="1:2">
      <c r="A2493" s="1628" t="s">
        <v>6111</v>
      </c>
      <c r="B2493" s="1439" t="s">
        <v>6112</v>
      </c>
    </row>
    <row r="2494" spans="1:2">
      <c r="A2494" s="1562" t="s">
        <v>2385</v>
      </c>
      <c r="B2494" s="1454" t="s">
        <v>2386</v>
      </c>
    </row>
    <row r="2495" spans="1:2">
      <c r="A2495" s="1628" t="s">
        <v>6871</v>
      </c>
      <c r="B2495" s="1428" t="s">
        <v>6872</v>
      </c>
    </row>
    <row r="2496" spans="1:2">
      <c r="A2496" s="1571" t="s">
        <v>5668</v>
      </c>
      <c r="B2496" s="1625" t="s">
        <v>5669</v>
      </c>
    </row>
    <row r="2497" spans="1:2">
      <c r="A2497" s="1619" t="s">
        <v>4352</v>
      </c>
      <c r="B2497" s="1586" t="s">
        <v>4353</v>
      </c>
    </row>
    <row r="2498" spans="1:2">
      <c r="A2498" s="1750" t="s">
        <v>2387</v>
      </c>
      <c r="B2498" s="1419" t="s">
        <v>2388</v>
      </c>
    </row>
    <row r="2499" spans="1:2">
      <c r="A2499" s="1628" t="s">
        <v>6873</v>
      </c>
      <c r="B2499" s="1428" t="s">
        <v>6874</v>
      </c>
    </row>
    <row r="2500" spans="1:2">
      <c r="A2500" s="1619" t="s">
        <v>2389</v>
      </c>
      <c r="B2500" s="1428" t="s">
        <v>2390</v>
      </c>
    </row>
    <row r="2501" spans="1:2">
      <c r="A2501" s="1841" t="s">
        <v>5753</v>
      </c>
      <c r="B2501" s="1418" t="s">
        <v>5754</v>
      </c>
    </row>
    <row r="2502" spans="1:2">
      <c r="A2502" s="1591" t="s">
        <v>5755</v>
      </c>
      <c r="B2502" s="1419" t="s">
        <v>5756</v>
      </c>
    </row>
    <row r="2503" spans="1:2">
      <c r="A2503" s="1567" t="s">
        <v>2391</v>
      </c>
      <c r="B2503" s="1386" t="s">
        <v>2392</v>
      </c>
    </row>
    <row r="2504" spans="1:2">
      <c r="A2504" s="1594" t="s">
        <v>5139</v>
      </c>
      <c r="B2504" s="1392" t="s">
        <v>5140</v>
      </c>
    </row>
    <row r="2505" spans="1:2">
      <c r="A2505" s="1628" t="s">
        <v>2179</v>
      </c>
      <c r="B2505" s="1428" t="s">
        <v>2180</v>
      </c>
    </row>
    <row r="2506" spans="1:2">
      <c r="A2506" s="1628" t="s">
        <v>6875</v>
      </c>
      <c r="B2506" s="1428" t="s">
        <v>6876</v>
      </c>
    </row>
    <row r="2507" spans="1:2" ht="24">
      <c r="A2507" s="1594" t="s">
        <v>5631</v>
      </c>
      <c r="B2507" s="1411" t="s">
        <v>5632</v>
      </c>
    </row>
    <row r="2508" spans="1:2">
      <c r="A2508" s="1878" t="s">
        <v>2961</v>
      </c>
      <c r="B2508" s="1438" t="s">
        <v>5591</v>
      </c>
    </row>
    <row r="2509" spans="1:2">
      <c r="A2509" s="1583" t="s">
        <v>2060</v>
      </c>
      <c r="B2509" s="1376" t="s">
        <v>2061</v>
      </c>
    </row>
    <row r="2510" spans="1:2">
      <c r="A2510" s="1571" t="s">
        <v>2393</v>
      </c>
      <c r="B2510" s="1390" t="s">
        <v>3204</v>
      </c>
    </row>
    <row r="2511" spans="1:2">
      <c r="A2511" s="1593" t="s">
        <v>2395</v>
      </c>
      <c r="B2511" s="1381" t="s">
        <v>2396</v>
      </c>
    </row>
    <row r="2512" spans="1:2">
      <c r="A2512" s="1571" t="s">
        <v>2397</v>
      </c>
      <c r="B2512" s="1390" t="s">
        <v>5124</v>
      </c>
    </row>
    <row r="2513" spans="1:2">
      <c r="A2513" s="1628" t="s">
        <v>2399</v>
      </c>
      <c r="B2513" s="1428" t="s">
        <v>2400</v>
      </c>
    </row>
    <row r="2514" spans="1:2">
      <c r="A2514" s="1628" t="s">
        <v>2401</v>
      </c>
      <c r="B2514" s="1428" t="s">
        <v>2402</v>
      </c>
    </row>
    <row r="2515" spans="1:2">
      <c r="A2515" s="1628" t="s">
        <v>2403</v>
      </c>
      <c r="B2515" s="1428" t="s">
        <v>2404</v>
      </c>
    </row>
    <row r="2516" spans="1:2">
      <c r="A2516" s="1628" t="s">
        <v>6877</v>
      </c>
      <c r="B2516" s="1428" t="s">
        <v>6878</v>
      </c>
    </row>
    <row r="2517" spans="1:2">
      <c r="A2517" s="1576" t="s">
        <v>2405</v>
      </c>
      <c r="B2517" s="1383" t="s">
        <v>2406</v>
      </c>
    </row>
    <row r="2518" spans="1:2">
      <c r="A2518" s="1576" t="s">
        <v>2407</v>
      </c>
      <c r="B2518" s="1383" t="s">
        <v>2408</v>
      </c>
    </row>
    <row r="2519" spans="1:2">
      <c r="A2519" s="1845" t="s">
        <v>6879</v>
      </c>
      <c r="B2519" s="1879" t="s">
        <v>6880</v>
      </c>
    </row>
    <row r="2520" spans="1:2">
      <c r="A2520" s="1576" t="s">
        <v>2409</v>
      </c>
      <c r="B2520" s="1383" t="s">
        <v>2410</v>
      </c>
    </row>
    <row r="2521" spans="1:2">
      <c r="A2521" s="1576" t="s">
        <v>2411</v>
      </c>
      <c r="B2521" s="1383" t="s">
        <v>2412</v>
      </c>
    </row>
    <row r="2522" spans="1:2">
      <c r="A2522" s="1842" t="s">
        <v>2413</v>
      </c>
      <c r="B2522" s="1466" t="s">
        <v>2414</v>
      </c>
    </row>
    <row r="2523" spans="1:2">
      <c r="A2523" s="1576" t="s">
        <v>2415</v>
      </c>
      <c r="B2523" s="1584" t="s">
        <v>2416</v>
      </c>
    </row>
    <row r="2524" spans="1:2">
      <c r="A2524" s="1619" t="s">
        <v>2417</v>
      </c>
      <c r="B2524" s="1419" t="s">
        <v>2418</v>
      </c>
    </row>
    <row r="2525" spans="1:2">
      <c r="A2525" s="1619" t="s">
        <v>2419</v>
      </c>
      <c r="B2525" s="1419" t="s">
        <v>2420</v>
      </c>
    </row>
    <row r="2526" spans="1:2">
      <c r="A2526" s="1750" t="s">
        <v>2421</v>
      </c>
      <c r="B2526" s="1751" t="s">
        <v>2422</v>
      </c>
    </row>
    <row r="2527" spans="1:2">
      <c r="A2527" s="1619" t="s">
        <v>2423</v>
      </c>
      <c r="B2527" s="1751" t="s">
        <v>2424</v>
      </c>
    </row>
    <row r="2528" spans="1:2">
      <c r="A2528" s="1842" t="s">
        <v>2425</v>
      </c>
      <c r="B2528" s="1880" t="s">
        <v>2426</v>
      </c>
    </row>
    <row r="2529" spans="1:2">
      <c r="A2529" s="1619" t="s">
        <v>2427</v>
      </c>
      <c r="B2529" s="1751" t="s">
        <v>2428</v>
      </c>
    </row>
    <row r="2530" spans="1:2">
      <c r="A2530" s="1750" t="s">
        <v>2429</v>
      </c>
      <c r="B2530" s="1751" t="s">
        <v>2430</v>
      </c>
    </row>
    <row r="2531" spans="1:2">
      <c r="A2531" s="1750" t="s">
        <v>2431</v>
      </c>
      <c r="B2531" s="1751" t="s">
        <v>2432</v>
      </c>
    </row>
    <row r="2532" spans="1:2">
      <c r="A2532" s="1591" t="s">
        <v>6469</v>
      </c>
      <c r="B2532" s="1680" t="s">
        <v>6470</v>
      </c>
    </row>
    <row r="2533" spans="1:2">
      <c r="A2533" s="1881" t="s">
        <v>2433</v>
      </c>
      <c r="B2533" s="1880" t="s">
        <v>2434</v>
      </c>
    </row>
    <row r="2534" spans="1:2">
      <c r="A2534" s="1576" t="s">
        <v>2435</v>
      </c>
      <c r="B2534" s="1794" t="s">
        <v>2436</v>
      </c>
    </row>
    <row r="2535" spans="1:2">
      <c r="A2535" s="1842" t="s">
        <v>2437</v>
      </c>
      <c r="B2535" s="1880" t="s">
        <v>2438</v>
      </c>
    </row>
    <row r="2536" spans="1:2">
      <c r="A2536" s="1576" t="s">
        <v>2439</v>
      </c>
      <c r="B2536" s="1794" t="s">
        <v>2440</v>
      </c>
    </row>
    <row r="2537" spans="1:2">
      <c r="A2537" s="1842" t="s">
        <v>2441</v>
      </c>
      <c r="B2537" s="1880" t="s">
        <v>2442</v>
      </c>
    </row>
    <row r="2538" spans="1:2">
      <c r="A2538" s="1576" t="s">
        <v>2443</v>
      </c>
      <c r="B2538" s="1794" t="s">
        <v>2444</v>
      </c>
    </row>
    <row r="2539" spans="1:2">
      <c r="A2539" s="1576" t="s">
        <v>2445</v>
      </c>
      <c r="B2539" s="1794" t="s">
        <v>2446</v>
      </c>
    </row>
    <row r="2540" spans="1:2">
      <c r="A2540" s="1571" t="s">
        <v>2447</v>
      </c>
      <c r="B2540" s="1602" t="s">
        <v>2448</v>
      </c>
    </row>
    <row r="2541" spans="1:2">
      <c r="A2541" s="1700" t="s">
        <v>2449</v>
      </c>
      <c r="B2541" s="1882" t="s">
        <v>2450</v>
      </c>
    </row>
    <row r="2542" spans="1:2">
      <c r="A2542" s="1700" t="s">
        <v>2451</v>
      </c>
      <c r="B2542" s="1882" t="s">
        <v>2452</v>
      </c>
    </row>
    <row r="2543" spans="1:2">
      <c r="A2543" s="1628" t="s">
        <v>2453</v>
      </c>
      <c r="B2543" s="1428" t="s">
        <v>2454</v>
      </c>
    </row>
    <row r="2544" spans="1:2">
      <c r="A2544" s="1842" t="s">
        <v>2455</v>
      </c>
      <c r="B2544" s="1466" t="s">
        <v>2456</v>
      </c>
    </row>
    <row r="2545" spans="1:2">
      <c r="A2545" s="1628" t="s">
        <v>2457</v>
      </c>
      <c r="B2545" s="1428" t="s">
        <v>2458</v>
      </c>
    </row>
    <row r="2546" spans="1:2">
      <c r="A2546" s="1644" t="s">
        <v>2459</v>
      </c>
      <c r="B2546" s="1497" t="s">
        <v>2460</v>
      </c>
    </row>
    <row r="2547" spans="1:2">
      <c r="A2547" s="1628" t="s">
        <v>2461</v>
      </c>
      <c r="B2547" s="1428" t="s">
        <v>2462</v>
      </c>
    </row>
    <row r="2548" spans="1:2">
      <c r="A2548" s="1576" t="s">
        <v>2463</v>
      </c>
      <c r="B2548" s="1383" t="s">
        <v>2464</v>
      </c>
    </row>
    <row r="2549" spans="1:2">
      <c r="A2549" s="1619" t="s">
        <v>2465</v>
      </c>
      <c r="B2549" s="1419" t="s">
        <v>2466</v>
      </c>
    </row>
    <row r="2550" spans="1:2">
      <c r="A2550" s="1567" t="s">
        <v>2467</v>
      </c>
      <c r="B2550" s="1386" t="s">
        <v>2468</v>
      </c>
    </row>
    <row r="2551" spans="1:2">
      <c r="A2551" s="1628" t="s">
        <v>2469</v>
      </c>
      <c r="B2551" s="1428" t="s">
        <v>2470</v>
      </c>
    </row>
    <row r="2552" spans="1:2">
      <c r="A2552" s="1726" t="s">
        <v>2471</v>
      </c>
      <c r="B2552" s="1487" t="s">
        <v>2472</v>
      </c>
    </row>
    <row r="2553" spans="1:2">
      <c r="A2553" s="1644" t="s">
        <v>2473</v>
      </c>
      <c r="B2553" s="1497" t="s">
        <v>2474</v>
      </c>
    </row>
    <row r="2554" spans="1:2">
      <c r="A2554" s="1619" t="s">
        <v>2475</v>
      </c>
      <c r="B2554" s="1419" t="s">
        <v>2476</v>
      </c>
    </row>
    <row r="2555" spans="1:2">
      <c r="A2555" s="1644" t="s">
        <v>2477</v>
      </c>
      <c r="B2555" s="1497" t="s">
        <v>2478</v>
      </c>
    </row>
    <row r="2556" spans="1:2">
      <c r="A2556" s="1619" t="s">
        <v>2479</v>
      </c>
      <c r="B2556" s="1419" t="s">
        <v>2480</v>
      </c>
    </row>
    <row r="2557" spans="1:2">
      <c r="A2557" s="1619" t="s">
        <v>2481</v>
      </c>
      <c r="B2557" s="1419" t="s">
        <v>2482</v>
      </c>
    </row>
    <row r="2558" spans="1:2">
      <c r="A2558" s="1619" t="s">
        <v>2483</v>
      </c>
      <c r="B2558" s="1419" t="s">
        <v>2484</v>
      </c>
    </row>
    <row r="2559" spans="1:2">
      <c r="A2559" s="1576" t="s">
        <v>2485</v>
      </c>
      <c r="B2559" s="1383" t="s">
        <v>2486</v>
      </c>
    </row>
    <row r="2560" spans="1:2">
      <c r="A2560" s="1675" t="s">
        <v>2487</v>
      </c>
      <c r="B2560" s="1416" t="s">
        <v>2488</v>
      </c>
    </row>
    <row r="2561" spans="1:2">
      <c r="A2561" s="1628" t="s">
        <v>2489</v>
      </c>
      <c r="B2561" s="1428" t="s">
        <v>2490</v>
      </c>
    </row>
    <row r="2562" spans="1:2">
      <c r="A2562" s="1628" t="s">
        <v>2491</v>
      </c>
      <c r="B2562" s="1428" t="s">
        <v>2340</v>
      </c>
    </row>
    <row r="2563" spans="1:2">
      <c r="A2563" s="1576" t="s">
        <v>2492</v>
      </c>
      <c r="B2563" s="1383" t="s">
        <v>2493</v>
      </c>
    </row>
    <row r="2564" spans="1:2">
      <c r="A2564" s="1619" t="s">
        <v>2494</v>
      </c>
      <c r="B2564" s="1419" t="s">
        <v>2495</v>
      </c>
    </row>
    <row r="2565" spans="1:2">
      <c r="A2565" s="1619" t="s">
        <v>2496</v>
      </c>
      <c r="B2565" s="1419" t="s">
        <v>2497</v>
      </c>
    </row>
    <row r="2566" spans="1:2">
      <c r="A2566" s="1842" t="s">
        <v>2498</v>
      </c>
      <c r="B2566" s="1466" t="s">
        <v>2499</v>
      </c>
    </row>
    <row r="2567" spans="1:2">
      <c r="A2567" s="1842" t="s">
        <v>2500</v>
      </c>
      <c r="B2567" s="1466" t="s">
        <v>2501</v>
      </c>
    </row>
    <row r="2568" spans="1:2">
      <c r="A2568" s="1619" t="s">
        <v>2502</v>
      </c>
      <c r="B2568" s="1428" t="s">
        <v>2501</v>
      </c>
    </row>
    <row r="2569" spans="1:2">
      <c r="A2569" s="1628" t="s">
        <v>2503</v>
      </c>
      <c r="B2569" s="1428" t="s">
        <v>2504</v>
      </c>
    </row>
    <row r="2570" spans="1:2">
      <c r="A2570" s="1842" t="s">
        <v>2505</v>
      </c>
      <c r="B2570" s="1466" t="s">
        <v>2506</v>
      </c>
    </row>
    <row r="2571" spans="1:2">
      <c r="A2571" s="1842" t="s">
        <v>2507</v>
      </c>
      <c r="B2571" s="1466" t="s">
        <v>2508</v>
      </c>
    </row>
    <row r="2572" spans="1:2">
      <c r="A2572" s="1842" t="s">
        <v>2509</v>
      </c>
      <c r="B2572" s="1466" t="s">
        <v>2510</v>
      </c>
    </row>
    <row r="2573" spans="1:2">
      <c r="A2573" s="1628" t="s">
        <v>2511</v>
      </c>
      <c r="B2573" s="1428" t="s">
        <v>2512</v>
      </c>
    </row>
    <row r="2574" spans="1:2">
      <c r="A2574" s="1628" t="s">
        <v>2513</v>
      </c>
      <c r="B2574" s="1428" t="s">
        <v>2514</v>
      </c>
    </row>
    <row r="2575" spans="1:2">
      <c r="A2575" s="1628" t="s">
        <v>2515</v>
      </c>
      <c r="B2575" s="1428" t="s">
        <v>2516</v>
      </c>
    </row>
    <row r="2576" spans="1:2">
      <c r="A2576" s="1628" t="s">
        <v>2517</v>
      </c>
      <c r="B2576" s="1428" t="s">
        <v>2518</v>
      </c>
    </row>
    <row r="2577" spans="1:2">
      <c r="A2577" s="1644" t="s">
        <v>2519</v>
      </c>
      <c r="B2577" s="1497" t="s">
        <v>2520</v>
      </c>
    </row>
    <row r="2578" spans="1:2">
      <c r="A2578" s="1576" t="s">
        <v>2521</v>
      </c>
      <c r="B2578" s="1383" t="s">
        <v>2522</v>
      </c>
    </row>
    <row r="2579" spans="1:2">
      <c r="A2579" s="1592" t="s">
        <v>7681</v>
      </c>
      <c r="B2579" s="1439" t="s">
        <v>7682</v>
      </c>
    </row>
    <row r="2580" spans="1:2">
      <c r="A2580" s="1576" t="s">
        <v>2523</v>
      </c>
      <c r="B2580" s="1383" t="s">
        <v>2524</v>
      </c>
    </row>
    <row r="2581" spans="1:2">
      <c r="A2581" s="1842" t="s">
        <v>2525</v>
      </c>
      <c r="B2581" s="1880" t="s">
        <v>2526</v>
      </c>
    </row>
    <row r="2582" spans="1:2">
      <c r="A2582" s="1842" t="s">
        <v>2527</v>
      </c>
      <c r="B2582" s="1880" t="s">
        <v>2528</v>
      </c>
    </row>
    <row r="2583" spans="1:2">
      <c r="A2583" s="1842" t="s">
        <v>2529</v>
      </c>
      <c r="B2583" s="1880" t="s">
        <v>2530</v>
      </c>
    </row>
    <row r="2584" spans="1:2">
      <c r="A2584" s="1842" t="s">
        <v>2531</v>
      </c>
      <c r="B2584" s="1880" t="s">
        <v>2532</v>
      </c>
    </row>
    <row r="2585" spans="1:2">
      <c r="A2585" s="1842" t="s">
        <v>2533</v>
      </c>
      <c r="B2585" s="1880" t="s">
        <v>2534</v>
      </c>
    </row>
    <row r="2586" spans="1:2">
      <c r="A2586" s="1576" t="s">
        <v>2535</v>
      </c>
      <c r="B2586" s="1794" t="s">
        <v>2536</v>
      </c>
    </row>
    <row r="2587" spans="1:2">
      <c r="A2587" s="1629" t="s">
        <v>2537</v>
      </c>
      <c r="B2587" s="1614" t="s">
        <v>2538</v>
      </c>
    </row>
    <row r="2588" spans="1:2" ht="24">
      <c r="A2588" s="1629" t="s">
        <v>2539</v>
      </c>
      <c r="B2588" s="1614" t="s">
        <v>2540</v>
      </c>
    </row>
    <row r="2589" spans="1:2">
      <c r="A2589" s="1628" t="s">
        <v>2541</v>
      </c>
      <c r="B2589" s="1743" t="s">
        <v>2542</v>
      </c>
    </row>
    <row r="2590" spans="1:2">
      <c r="A2590" s="1842" t="s">
        <v>2543</v>
      </c>
      <c r="B2590" s="1880" t="s">
        <v>2544</v>
      </c>
    </row>
    <row r="2591" spans="1:2">
      <c r="A2591" s="1842" t="s">
        <v>2545</v>
      </c>
      <c r="B2591" s="1880" t="s">
        <v>2546</v>
      </c>
    </row>
    <row r="2592" spans="1:2">
      <c r="A2592" s="1883" t="s">
        <v>2547</v>
      </c>
      <c r="B2592" s="1884" t="s">
        <v>2548</v>
      </c>
    </row>
    <row r="2593" spans="1:2">
      <c r="A2593" s="1883" t="s">
        <v>2549</v>
      </c>
      <c r="B2593" s="1884" t="s">
        <v>2550</v>
      </c>
    </row>
    <row r="2594" spans="1:2">
      <c r="A2594" s="1883" t="s">
        <v>2551</v>
      </c>
      <c r="B2594" s="1884" t="s">
        <v>2552</v>
      </c>
    </row>
    <row r="2595" spans="1:2">
      <c r="A2595" s="1885" t="s">
        <v>2553</v>
      </c>
      <c r="B2595" s="1884" t="s">
        <v>2554</v>
      </c>
    </row>
    <row r="2596" spans="1:2">
      <c r="A2596" s="1633" t="s">
        <v>2555</v>
      </c>
      <c r="B2596" s="1820" t="s">
        <v>2556</v>
      </c>
    </row>
    <row r="2597" spans="1:2">
      <c r="A2597" s="1603" t="s">
        <v>6939</v>
      </c>
      <c r="B2597" s="1886" t="s">
        <v>6940</v>
      </c>
    </row>
    <row r="2598" spans="1:2">
      <c r="A2598" s="1696" t="s">
        <v>3470</v>
      </c>
      <c r="B2598" s="1656" t="s">
        <v>3471</v>
      </c>
    </row>
    <row r="2599" spans="1:2">
      <c r="A2599" s="1603" t="s">
        <v>6941</v>
      </c>
      <c r="B2599" s="1886" t="s">
        <v>6942</v>
      </c>
    </row>
    <row r="2600" spans="1:2">
      <c r="A2600" s="1696" t="s">
        <v>6113</v>
      </c>
      <c r="B2600" s="1656" t="s">
        <v>6114</v>
      </c>
    </row>
    <row r="2601" spans="1:2">
      <c r="A2601" s="1607" t="s">
        <v>3164</v>
      </c>
      <c r="B2601" s="1608" t="s">
        <v>3165</v>
      </c>
    </row>
    <row r="2602" spans="1:2">
      <c r="A2602" s="1686" t="s">
        <v>5370</v>
      </c>
      <c r="B2602" s="1772" t="s">
        <v>5371</v>
      </c>
    </row>
    <row r="2603" spans="1:2">
      <c r="A2603" s="1696" t="s">
        <v>6944</v>
      </c>
      <c r="B2603" s="1611" t="s">
        <v>6945</v>
      </c>
    </row>
    <row r="2604" spans="1:2">
      <c r="A2604" s="1696" t="s">
        <v>3472</v>
      </c>
      <c r="B2604" s="1611" t="s">
        <v>3473</v>
      </c>
    </row>
    <row r="2605" spans="1:2">
      <c r="A2605" s="1605" t="s">
        <v>6115</v>
      </c>
      <c r="B2605" s="1617" t="s">
        <v>6116</v>
      </c>
    </row>
    <row r="2606" spans="1:2">
      <c r="A2606" s="1633" t="s">
        <v>6117</v>
      </c>
      <c r="B2606" s="1772" t="s">
        <v>6118</v>
      </c>
    </row>
    <row r="2607" spans="1:2">
      <c r="A2607" s="1628" t="s">
        <v>6119</v>
      </c>
      <c r="B2607" s="1428" t="s">
        <v>6120</v>
      </c>
    </row>
    <row r="2608" spans="1:2">
      <c r="A2608" s="1628" t="s">
        <v>6121</v>
      </c>
      <c r="B2608" s="1428" t="s">
        <v>6122</v>
      </c>
    </row>
    <row r="2609" spans="1:2">
      <c r="A2609" s="1628" t="s">
        <v>6123</v>
      </c>
      <c r="B2609" s="1439" t="s">
        <v>6124</v>
      </c>
    </row>
    <row r="2610" spans="1:2">
      <c r="A2610" s="1628" t="s">
        <v>6125</v>
      </c>
      <c r="B2610" s="1439" t="s">
        <v>6126</v>
      </c>
    </row>
    <row r="2611" spans="1:2">
      <c r="A2611" s="1675" t="s">
        <v>6471</v>
      </c>
      <c r="B2611" s="1388" t="s">
        <v>6472</v>
      </c>
    </row>
    <row r="2612" spans="1:2">
      <c r="A2612" s="1571" t="s">
        <v>4362</v>
      </c>
      <c r="B2612" s="1390" t="s">
        <v>4363</v>
      </c>
    </row>
    <row r="2613" spans="1:2">
      <c r="A2613" s="1567" t="s">
        <v>5758</v>
      </c>
      <c r="B2613" s="1438" t="s">
        <v>5759</v>
      </c>
    </row>
    <row r="2614" spans="1:2">
      <c r="A2614" s="1587" t="s">
        <v>7078</v>
      </c>
      <c r="B2614" s="1887" t="s">
        <v>7079</v>
      </c>
    </row>
    <row r="2615" spans="1:2">
      <c r="A2615" s="1567" t="s">
        <v>6127</v>
      </c>
      <c r="B2615" s="1386" t="s">
        <v>6128</v>
      </c>
    </row>
    <row r="2616" spans="1:2">
      <c r="A2616" s="1567" t="s">
        <v>6129</v>
      </c>
      <c r="B2616" s="1386" t="s">
        <v>6130</v>
      </c>
    </row>
    <row r="2617" spans="1:2">
      <c r="A2617" s="1567" t="s">
        <v>6946</v>
      </c>
      <c r="B2617" s="1386" t="s">
        <v>6947</v>
      </c>
    </row>
    <row r="2618" spans="1:2">
      <c r="A2618" s="1629" t="s">
        <v>2557</v>
      </c>
      <c r="B2618" s="1386" t="s">
        <v>2558</v>
      </c>
    </row>
    <row r="2619" spans="1:2">
      <c r="A2619" s="1567" t="s">
        <v>7081</v>
      </c>
      <c r="B2619" s="1386" t="s">
        <v>7082</v>
      </c>
    </row>
    <row r="2620" spans="1:2">
      <c r="A2620" s="1567" t="s">
        <v>7083</v>
      </c>
      <c r="B2620" s="1386" t="s">
        <v>7084</v>
      </c>
    </row>
    <row r="2621" spans="1:2">
      <c r="A2621" s="1567" t="s">
        <v>7085</v>
      </c>
      <c r="B2621" s="1478" t="s">
        <v>7086</v>
      </c>
    </row>
    <row r="2622" spans="1:2">
      <c r="A2622" s="1576" t="s">
        <v>7087</v>
      </c>
      <c r="B2622" s="1478" t="s">
        <v>7088</v>
      </c>
    </row>
    <row r="2623" spans="1:2">
      <c r="A2623" s="1628" t="s">
        <v>6131</v>
      </c>
      <c r="B2623" s="1428" t="s">
        <v>6132</v>
      </c>
    </row>
    <row r="2624" spans="1:2">
      <c r="A2624" s="1888" t="s">
        <v>5654</v>
      </c>
      <c r="B2624" s="1477" t="s">
        <v>5655</v>
      </c>
    </row>
    <row r="2625" spans="1:2">
      <c r="A2625" s="1567" t="s">
        <v>6133</v>
      </c>
      <c r="B2625" s="1386" t="s">
        <v>6134</v>
      </c>
    </row>
    <row r="2626" spans="1:2">
      <c r="A2626" s="1591" t="s">
        <v>6473</v>
      </c>
      <c r="B2626" s="1410" t="s">
        <v>6474</v>
      </c>
    </row>
    <row r="2627" spans="1:2">
      <c r="A2627" s="1591" t="s">
        <v>6475</v>
      </c>
      <c r="B2627" s="1410" t="s">
        <v>6476</v>
      </c>
    </row>
    <row r="2628" spans="1:2">
      <c r="A2628" s="1591" t="s">
        <v>6477</v>
      </c>
      <c r="B2628" s="1410" t="s">
        <v>6478</v>
      </c>
    </row>
    <row r="2629" spans="1:2">
      <c r="A2629" s="1628" t="s">
        <v>6135</v>
      </c>
      <c r="B2629" s="1428" t="s">
        <v>6136</v>
      </c>
    </row>
    <row r="2630" spans="1:2">
      <c r="A2630" s="1628" t="s">
        <v>6137</v>
      </c>
      <c r="B2630" s="1428" t="s">
        <v>6138</v>
      </c>
    </row>
    <row r="2631" spans="1:2">
      <c r="A2631" s="1628" t="s">
        <v>6139</v>
      </c>
      <c r="B2631" s="1428" t="s">
        <v>6140</v>
      </c>
    </row>
    <row r="2632" spans="1:2">
      <c r="A2632" s="1628" t="s">
        <v>6141</v>
      </c>
      <c r="B2632" s="1428" t="s">
        <v>6142</v>
      </c>
    </row>
    <row r="2633" spans="1:2">
      <c r="A2633" s="1628" t="s">
        <v>6143</v>
      </c>
      <c r="B2633" s="1428" t="s">
        <v>6144</v>
      </c>
    </row>
    <row r="2634" spans="1:2">
      <c r="A2634" s="1628" t="s">
        <v>6145</v>
      </c>
      <c r="B2634" s="1428" t="s">
        <v>6146</v>
      </c>
    </row>
    <row r="2635" spans="1:2">
      <c r="A2635" s="1628" t="s">
        <v>6147</v>
      </c>
      <c r="B2635" s="1428" t="s">
        <v>6148</v>
      </c>
    </row>
    <row r="2636" spans="1:2">
      <c r="A2636" s="1628" t="s">
        <v>6149</v>
      </c>
      <c r="B2636" s="1410" t="s">
        <v>6150</v>
      </c>
    </row>
    <row r="2637" spans="1:2">
      <c r="A2637" s="1628" t="s">
        <v>6151</v>
      </c>
      <c r="B2637" s="1428" t="s">
        <v>6152</v>
      </c>
    </row>
    <row r="2638" spans="1:2">
      <c r="A2638" s="1594" t="s">
        <v>2181</v>
      </c>
      <c r="B2638" s="1411" t="s">
        <v>2182</v>
      </c>
    </row>
    <row r="2639" spans="1:2">
      <c r="A2639" s="1594" t="s">
        <v>2231</v>
      </c>
      <c r="B2639" s="1390" t="s">
        <v>5597</v>
      </c>
    </row>
    <row r="2640" spans="1:2">
      <c r="A2640" s="1591" t="s">
        <v>6479</v>
      </c>
      <c r="B2640" s="1410" t="s">
        <v>6480</v>
      </c>
    </row>
    <row r="2641" spans="1:2">
      <c r="A2641" s="1628" t="s">
        <v>6153</v>
      </c>
      <c r="B2641" s="1410" t="s">
        <v>6154</v>
      </c>
    </row>
    <row r="2642" spans="1:2">
      <c r="A2642" s="1587" t="s">
        <v>6155</v>
      </c>
      <c r="B2642" s="1438" t="s">
        <v>6156</v>
      </c>
    </row>
    <row r="2643" spans="1:2">
      <c r="A2643" s="1628" t="s">
        <v>5372</v>
      </c>
      <c r="B2643" s="1428" t="s">
        <v>5373</v>
      </c>
    </row>
    <row r="2644" spans="1:2">
      <c r="A2644" s="1567" t="s">
        <v>6157</v>
      </c>
      <c r="B2644" s="1386" t="s">
        <v>6158</v>
      </c>
    </row>
    <row r="2645" spans="1:2">
      <c r="A2645" s="1583" t="s">
        <v>2183</v>
      </c>
      <c r="B2645" s="1376" t="s">
        <v>2184</v>
      </c>
    </row>
    <row r="2646" spans="1:2">
      <c r="A2646" s="1587" t="s">
        <v>3166</v>
      </c>
      <c r="B2646" s="1438" t="s">
        <v>3167</v>
      </c>
    </row>
    <row r="2647" spans="1:2">
      <c r="A2647" s="1889" t="s">
        <v>5374</v>
      </c>
      <c r="B2647" s="1386" t="s">
        <v>5375</v>
      </c>
    </row>
    <row r="2648" spans="1:2">
      <c r="A2648" s="1587" t="s">
        <v>6159</v>
      </c>
      <c r="B2648" s="1438" t="s">
        <v>6160</v>
      </c>
    </row>
    <row r="2649" spans="1:2">
      <c r="A2649" s="1576" t="s">
        <v>6881</v>
      </c>
      <c r="B2649" s="1383" t="s">
        <v>6882</v>
      </c>
    </row>
    <row r="2650" spans="1:2">
      <c r="A2650" s="1629" t="s">
        <v>7090</v>
      </c>
      <c r="B2650" s="1478" t="s">
        <v>7091</v>
      </c>
    </row>
    <row r="2651" spans="1:2">
      <c r="A2651" s="1890" t="s">
        <v>6883</v>
      </c>
      <c r="B2651" s="1435" t="s">
        <v>6884</v>
      </c>
    </row>
    <row r="2652" spans="1:2">
      <c r="A2652" s="1629" t="s">
        <v>7092</v>
      </c>
      <c r="B2652" s="1478" t="s">
        <v>7093</v>
      </c>
    </row>
    <row r="2653" spans="1:2">
      <c r="A2653" s="1567" t="s">
        <v>6161</v>
      </c>
      <c r="B2653" s="1386" t="s">
        <v>6162</v>
      </c>
    </row>
    <row r="2654" spans="1:2">
      <c r="A2654" s="1567" t="s">
        <v>7124</v>
      </c>
      <c r="B2654" s="1386" t="s">
        <v>7125</v>
      </c>
    </row>
    <row r="2655" spans="1:2">
      <c r="A2655" s="1537" t="s">
        <v>7683</v>
      </c>
      <c r="B2655" s="1891" t="s">
        <v>7684</v>
      </c>
    </row>
    <row r="2656" spans="1:2" ht="24">
      <c r="A2656" s="1567" t="s">
        <v>3943</v>
      </c>
      <c r="B2656" s="1386" t="s">
        <v>3944</v>
      </c>
    </row>
    <row r="2657" spans="1:2">
      <c r="A2657" s="1628" t="s">
        <v>3945</v>
      </c>
      <c r="B2657" s="1400" t="s">
        <v>3946</v>
      </c>
    </row>
    <row r="2658" spans="1:2">
      <c r="A2658" s="1539" t="s">
        <v>3947</v>
      </c>
      <c r="B2658" s="1729" t="s">
        <v>3948</v>
      </c>
    </row>
    <row r="2659" spans="1:2">
      <c r="A2659" s="1750" t="s">
        <v>2559</v>
      </c>
      <c r="B2659" s="1419" t="s">
        <v>2560</v>
      </c>
    </row>
    <row r="2660" spans="1:2">
      <c r="A2660" s="1594" t="s">
        <v>2185</v>
      </c>
      <c r="B2660" s="1411" t="s">
        <v>2186</v>
      </c>
    </row>
    <row r="2661" spans="1:2">
      <c r="A2661" s="1872" t="s">
        <v>2187</v>
      </c>
      <c r="B2661" s="1386" t="s">
        <v>2188</v>
      </c>
    </row>
    <row r="2662" spans="1:2">
      <c r="A2662" s="1567" t="s">
        <v>7126</v>
      </c>
      <c r="B2662" s="1386" t="s">
        <v>7127</v>
      </c>
    </row>
    <row r="2663" spans="1:2">
      <c r="A2663" s="1628" t="s">
        <v>6163</v>
      </c>
      <c r="B2663" s="1428" t="s">
        <v>6164</v>
      </c>
    </row>
    <row r="2664" spans="1:2">
      <c r="A2664" s="1892" t="s">
        <v>7128</v>
      </c>
      <c r="B2664" s="1893" t="s">
        <v>7129</v>
      </c>
    </row>
    <row r="2665" spans="1:2">
      <c r="A2665" s="1567" t="s">
        <v>7130</v>
      </c>
      <c r="B2665" s="1386" t="s">
        <v>7131</v>
      </c>
    </row>
    <row r="2666" spans="1:2">
      <c r="A2666" s="1607" t="s">
        <v>6993</v>
      </c>
      <c r="B2666" s="1608" t="s">
        <v>6994</v>
      </c>
    </row>
    <row r="2667" spans="1:2" ht="24">
      <c r="A2667" s="1627" t="s">
        <v>6948</v>
      </c>
      <c r="B2667" s="1582" t="s">
        <v>6949</v>
      </c>
    </row>
    <row r="2668" spans="1:2" ht="24">
      <c r="A2668" s="1399" t="s">
        <v>7095</v>
      </c>
      <c r="B2668" s="1478" t="s">
        <v>7096</v>
      </c>
    </row>
    <row r="2669" spans="1:2">
      <c r="A2669" s="1389" t="s">
        <v>6995</v>
      </c>
      <c r="B2669" s="1390" t="s">
        <v>6996</v>
      </c>
    </row>
    <row r="2670" spans="1:2">
      <c r="A2670" s="1437" t="s">
        <v>6950</v>
      </c>
      <c r="B2670" s="1402" t="s">
        <v>6951</v>
      </c>
    </row>
    <row r="2671" spans="1:2">
      <c r="A2671" s="1430" t="s">
        <v>6952</v>
      </c>
      <c r="B2671" s="1402" t="s">
        <v>6953</v>
      </c>
    </row>
    <row r="2672" spans="1:2">
      <c r="A2672" s="1430" t="s">
        <v>6954</v>
      </c>
      <c r="B2672" s="1402" t="s">
        <v>6955</v>
      </c>
    </row>
    <row r="2673" spans="1:2">
      <c r="A2673" s="1430" t="s">
        <v>6956</v>
      </c>
      <c r="B2673" s="1402" t="s">
        <v>6957</v>
      </c>
    </row>
    <row r="2674" spans="1:2">
      <c r="A2674" s="1389" t="s">
        <v>5390</v>
      </c>
      <c r="B2674" s="1390" t="s">
        <v>5391</v>
      </c>
    </row>
    <row r="2675" spans="1:2">
      <c r="A2675" s="1412" t="s">
        <v>3949</v>
      </c>
      <c r="B2675" s="1439" t="s">
        <v>3950</v>
      </c>
    </row>
    <row r="2676" spans="1:2">
      <c r="A2676" s="1412" t="s">
        <v>3951</v>
      </c>
      <c r="B2676" s="1439" t="s">
        <v>3952</v>
      </c>
    </row>
    <row r="2677" spans="1:2">
      <c r="A2677" s="1430" t="s">
        <v>6958</v>
      </c>
      <c r="B2677" s="1402" t="s">
        <v>12046</v>
      </c>
    </row>
    <row r="2678" spans="1:2">
      <c r="A2678" s="1430" t="s">
        <v>6960</v>
      </c>
      <c r="B2678" s="1402" t="s">
        <v>6961</v>
      </c>
    </row>
    <row r="2679" spans="1:2">
      <c r="A2679" s="1385" t="s">
        <v>3953</v>
      </c>
      <c r="B2679" s="1894" t="s">
        <v>3954</v>
      </c>
    </row>
    <row r="2680" spans="1:2">
      <c r="A2680" s="1389" t="s">
        <v>3955</v>
      </c>
      <c r="B2680" s="1390" t="s">
        <v>3956</v>
      </c>
    </row>
    <row r="2681" spans="1:2">
      <c r="A2681" s="1412" t="s">
        <v>3957</v>
      </c>
      <c r="B2681" s="1439" t="s">
        <v>3958</v>
      </c>
    </row>
    <row r="2682" spans="1:2">
      <c r="A2682" s="1385" t="s">
        <v>3959</v>
      </c>
      <c r="B2682" s="1386" t="s">
        <v>3960</v>
      </c>
    </row>
    <row r="2683" spans="1:2">
      <c r="A2683" s="1389" t="s">
        <v>3961</v>
      </c>
      <c r="B2683" s="1390" t="s">
        <v>3962</v>
      </c>
    </row>
    <row r="2684" spans="1:2">
      <c r="A2684" s="1389" t="s">
        <v>5392</v>
      </c>
      <c r="B2684" s="1390" t="s">
        <v>5393</v>
      </c>
    </row>
    <row r="2685" spans="1:2" ht="24">
      <c r="A2685" s="1389" t="s">
        <v>3963</v>
      </c>
      <c r="B2685" s="1390" t="s">
        <v>3964</v>
      </c>
    </row>
    <row r="2686" spans="1:2">
      <c r="A2686" s="1430" t="s">
        <v>6965</v>
      </c>
      <c r="B2686" s="1402" t="s">
        <v>6966</v>
      </c>
    </row>
    <row r="2687" spans="1:2">
      <c r="A2687" s="1399" t="s">
        <v>6165</v>
      </c>
      <c r="B2687" s="1428" t="s">
        <v>6166</v>
      </c>
    </row>
    <row r="2688" spans="1:2">
      <c r="A2688" s="1399" t="s">
        <v>6167</v>
      </c>
      <c r="B2688" s="1428" t="s">
        <v>6168</v>
      </c>
    </row>
    <row r="2689" spans="1:2">
      <c r="A2689" s="1895" t="s">
        <v>6169</v>
      </c>
      <c r="B2689" s="1428" t="s">
        <v>6170</v>
      </c>
    </row>
    <row r="2690" spans="1:2">
      <c r="A2690" s="1399" t="s">
        <v>6171</v>
      </c>
      <c r="B2690" s="1428" t="s">
        <v>6172</v>
      </c>
    </row>
    <row r="2691" spans="1:2">
      <c r="A2691" s="1399" t="s">
        <v>6173</v>
      </c>
      <c r="B2691" s="1383" t="s">
        <v>4305</v>
      </c>
    </row>
    <row r="2692" spans="1:2">
      <c r="A2692" s="1389" t="s">
        <v>2561</v>
      </c>
      <c r="B2692" s="1390" t="s">
        <v>2562</v>
      </c>
    </row>
    <row r="2693" spans="1:2">
      <c r="A2693" s="1389" t="s">
        <v>5394</v>
      </c>
      <c r="B2693" s="1390" t="s">
        <v>5395</v>
      </c>
    </row>
    <row r="2694" spans="1:2">
      <c r="A2694" s="1385" t="s">
        <v>6174</v>
      </c>
      <c r="B2694" s="1386" t="s">
        <v>6175</v>
      </c>
    </row>
    <row r="2695" spans="1:2">
      <c r="A2695" s="1440" t="s">
        <v>5414</v>
      </c>
      <c r="B2695" s="1441" t="s">
        <v>5415</v>
      </c>
    </row>
    <row r="2696" spans="1:2">
      <c r="A2696" s="1389" t="s">
        <v>3965</v>
      </c>
      <c r="B2696" s="1390" t="s">
        <v>3966</v>
      </c>
    </row>
    <row r="2697" spans="1:2">
      <c r="A2697" s="1389" t="s">
        <v>6971</v>
      </c>
      <c r="B2697" s="1390" t="s">
        <v>6972</v>
      </c>
    </row>
    <row r="2698" spans="1:2">
      <c r="A2698" s="1389" t="s">
        <v>6997</v>
      </c>
      <c r="B2698" s="1390" t="s">
        <v>6998</v>
      </c>
    </row>
    <row r="2699" spans="1:2">
      <c r="A2699" s="1389" t="s">
        <v>6999</v>
      </c>
      <c r="B2699" s="1390" t="s">
        <v>7000</v>
      </c>
    </row>
    <row r="2700" spans="1:2">
      <c r="A2700" s="1412" t="s">
        <v>6973</v>
      </c>
      <c r="B2700" s="1388" t="s">
        <v>6974</v>
      </c>
    </row>
    <row r="2701" spans="1:2">
      <c r="A2701" s="1412" t="s">
        <v>6975</v>
      </c>
      <c r="B2701" s="1388" t="s">
        <v>6976</v>
      </c>
    </row>
    <row r="2702" spans="1:2">
      <c r="A2702" s="1430" t="s">
        <v>6977</v>
      </c>
      <c r="B2702" s="1402" t="s">
        <v>6978</v>
      </c>
    </row>
    <row r="2703" spans="1:2">
      <c r="A2703" s="1389" t="s">
        <v>5396</v>
      </c>
      <c r="B2703" s="1390" t="s">
        <v>5397</v>
      </c>
    </row>
    <row r="2704" spans="1:2">
      <c r="A2704" s="1396" t="s">
        <v>6481</v>
      </c>
      <c r="B2704" s="1386" t="s">
        <v>6482</v>
      </c>
    </row>
    <row r="2705" spans="1:2">
      <c r="A2705" s="1389" t="s">
        <v>2189</v>
      </c>
      <c r="B2705" s="1390" t="s">
        <v>2190</v>
      </c>
    </row>
    <row r="2706" spans="1:2">
      <c r="A2706" s="1412" t="s">
        <v>6979</v>
      </c>
      <c r="B2706" s="1388" t="s">
        <v>6980</v>
      </c>
    </row>
    <row r="2707" spans="1:2">
      <c r="A2707" s="1389" t="s">
        <v>2563</v>
      </c>
      <c r="B2707" s="1390" t="s">
        <v>2564</v>
      </c>
    </row>
    <row r="2708" spans="1:2">
      <c r="A2708" s="1430" t="s">
        <v>6982</v>
      </c>
      <c r="B2708" s="1402" t="s">
        <v>6983</v>
      </c>
    </row>
    <row r="2709" spans="1:2">
      <c r="A2709" s="1430" t="s">
        <v>6984</v>
      </c>
      <c r="B2709" s="1402" t="s">
        <v>6985</v>
      </c>
    </row>
    <row r="2710" spans="1:2">
      <c r="A2710" s="1473" t="s">
        <v>5657</v>
      </c>
      <c r="B2710" s="1477" t="s">
        <v>5658</v>
      </c>
    </row>
    <row r="2711" spans="1:2">
      <c r="A2711" s="1385" t="s">
        <v>7134</v>
      </c>
      <c r="B2711" s="1386" t="s">
        <v>7135</v>
      </c>
    </row>
    <row r="2712" spans="1:2">
      <c r="A2712" s="1412" t="s">
        <v>6986</v>
      </c>
      <c r="B2712" s="1388" t="s">
        <v>6987</v>
      </c>
    </row>
    <row r="2713" spans="1:2">
      <c r="A2713" s="1391" t="s">
        <v>5398</v>
      </c>
      <c r="B2713" s="1411" t="s">
        <v>5399</v>
      </c>
    </row>
    <row r="2714" spans="1:2">
      <c r="A2714" s="1412" t="s">
        <v>6989</v>
      </c>
      <c r="B2714" s="1388" t="s">
        <v>6990</v>
      </c>
    </row>
    <row r="2715" spans="1:2">
      <c r="A2715" s="1442" t="s">
        <v>6991</v>
      </c>
      <c r="B2715" s="1388" t="s">
        <v>6992</v>
      </c>
    </row>
    <row r="2716" spans="1:2">
      <c r="A2716" s="1471" t="s">
        <v>2565</v>
      </c>
      <c r="B2716" s="1472" t="s">
        <v>2566</v>
      </c>
    </row>
    <row r="2717" spans="1:2">
      <c r="A2717" s="1385" t="s">
        <v>6176</v>
      </c>
      <c r="B2717" s="1386" t="s">
        <v>6177</v>
      </c>
    </row>
    <row r="2718" spans="1:2">
      <c r="A2718" s="1385" t="s">
        <v>6178</v>
      </c>
      <c r="B2718" s="1386" t="s">
        <v>6179</v>
      </c>
    </row>
    <row r="2719" spans="1:2">
      <c r="A2719" s="1385" t="s">
        <v>7137</v>
      </c>
      <c r="B2719" s="1386" t="s">
        <v>7138</v>
      </c>
    </row>
    <row r="2720" spans="1:2">
      <c r="A2720" s="1385" t="s">
        <v>7139</v>
      </c>
      <c r="B2720" s="1386" t="s">
        <v>7140</v>
      </c>
    </row>
    <row r="2721" spans="1:2">
      <c r="A2721" s="1385" t="s">
        <v>7141</v>
      </c>
      <c r="B2721" s="1386" t="s">
        <v>7142</v>
      </c>
    </row>
    <row r="2722" spans="1:2">
      <c r="A2722" s="1896" t="s">
        <v>7143</v>
      </c>
      <c r="B2722" s="1386" t="s">
        <v>7144</v>
      </c>
    </row>
    <row r="2723" spans="1:2">
      <c r="A2723" s="1385" t="s">
        <v>6180</v>
      </c>
      <c r="B2723" s="1386" t="s">
        <v>6181</v>
      </c>
    </row>
    <row r="2724" spans="1:2">
      <c r="A2724" s="1385" t="s">
        <v>6182</v>
      </c>
      <c r="B2724" s="1386" t="s">
        <v>6183</v>
      </c>
    </row>
    <row r="2725" spans="1:2">
      <c r="A2725" s="1375" t="s">
        <v>2062</v>
      </c>
      <c r="B2725" s="1376" t="s">
        <v>2063</v>
      </c>
    </row>
    <row r="2726" spans="1:2">
      <c r="A2726" s="1437" t="s">
        <v>5761</v>
      </c>
      <c r="B2726" s="1438" t="s">
        <v>5762</v>
      </c>
    </row>
    <row r="2727" spans="1:2">
      <c r="A2727" s="1453" t="s">
        <v>5125</v>
      </c>
      <c r="B2727" s="1400" t="s">
        <v>5126</v>
      </c>
    </row>
    <row r="2728" spans="1:2">
      <c r="A2728" s="1503" t="s">
        <v>5127</v>
      </c>
      <c r="B2728" s="1438" t="s">
        <v>5128</v>
      </c>
    </row>
    <row r="2729" spans="1:2" ht="24">
      <c r="A2729" s="1382" t="s">
        <v>3967</v>
      </c>
      <c r="B2729" s="1383" t="s">
        <v>3968</v>
      </c>
    </row>
    <row r="2730" spans="1:2">
      <c r="A2730" s="1483" t="s">
        <v>3474</v>
      </c>
      <c r="B2730" s="1386" t="s">
        <v>3475</v>
      </c>
    </row>
    <row r="2731" spans="1:2">
      <c r="A2731" s="1463" t="s">
        <v>2233</v>
      </c>
      <c r="B2731" s="1454" t="s">
        <v>2234</v>
      </c>
    </row>
    <row r="2732" spans="1:2">
      <c r="A2732" s="1453" t="s">
        <v>2191</v>
      </c>
      <c r="B2732" s="1454" t="s">
        <v>2192</v>
      </c>
    </row>
    <row r="2733" spans="1:2">
      <c r="A2733" s="1389" t="s">
        <v>5400</v>
      </c>
      <c r="B2733" s="1390" t="s">
        <v>5401</v>
      </c>
    </row>
    <row r="2734" spans="1:2">
      <c r="A2734" s="1396" t="s">
        <v>2567</v>
      </c>
      <c r="B2734" s="1386" t="s">
        <v>2568</v>
      </c>
    </row>
    <row r="2735" spans="1:2">
      <c r="A2735" s="1391" t="s">
        <v>4354</v>
      </c>
      <c r="B2735" s="1411" t="s">
        <v>4355</v>
      </c>
    </row>
    <row r="2736" spans="1:2">
      <c r="A2736" s="1897" t="s">
        <v>4356</v>
      </c>
      <c r="B2736" s="1419" t="s">
        <v>4357</v>
      </c>
    </row>
    <row r="2737" spans="1:2">
      <c r="A2737" s="1391" t="s">
        <v>2569</v>
      </c>
      <c r="B2737" s="1411" t="s">
        <v>2570</v>
      </c>
    </row>
    <row r="2738" spans="1:2" ht="24">
      <c r="A2738" s="1436" t="s">
        <v>2193</v>
      </c>
      <c r="B2738" s="1428" t="s">
        <v>2194</v>
      </c>
    </row>
    <row r="2739" spans="1:2">
      <c r="A2739" s="1898" t="s">
        <v>5659</v>
      </c>
      <c r="B2739" s="1899" t="s">
        <v>5660</v>
      </c>
    </row>
    <row r="2740" spans="1:2">
      <c r="A2740" s="1514" t="s">
        <v>5402</v>
      </c>
      <c r="B2740" s="1411" t="s">
        <v>5403</v>
      </c>
    </row>
    <row r="2741" spans="1:2">
      <c r="A2741" s="1499" t="s">
        <v>5129</v>
      </c>
      <c r="B2741" s="1454" t="s">
        <v>5130</v>
      </c>
    </row>
    <row r="2742" spans="1:2">
      <c r="A2742" s="1498" t="s">
        <v>5131</v>
      </c>
      <c r="B2742" s="1454" t="s">
        <v>5132</v>
      </c>
    </row>
    <row r="2743" spans="1:2">
      <c r="A2743" s="1433" t="s">
        <v>3205</v>
      </c>
      <c r="B2743" s="1390" t="s">
        <v>3206</v>
      </c>
    </row>
    <row r="2744" spans="1:2">
      <c r="A2744" s="1433" t="s">
        <v>2235</v>
      </c>
      <c r="B2744" s="1390" t="s">
        <v>2236</v>
      </c>
    </row>
    <row r="2745" spans="1:2">
      <c r="A2745" s="1433" t="s">
        <v>2195</v>
      </c>
      <c r="B2745" s="1390" t="s">
        <v>2196</v>
      </c>
    </row>
    <row r="2746" spans="1:2">
      <c r="A2746" s="1436" t="s">
        <v>2197</v>
      </c>
      <c r="B2746" s="1428" t="s">
        <v>2198</v>
      </c>
    </row>
    <row r="2747" spans="1:2">
      <c r="A2747" s="1533" t="s">
        <v>2237</v>
      </c>
      <c r="B2747" s="1386" t="s">
        <v>2238</v>
      </c>
    </row>
    <row r="2748" spans="1:2">
      <c r="A2748" s="1433" t="s">
        <v>2571</v>
      </c>
      <c r="B2748" s="1390" t="s">
        <v>2572</v>
      </c>
    </row>
    <row r="2749" spans="1:2">
      <c r="A2749" s="1533" t="s">
        <v>2199</v>
      </c>
      <c r="B2749" s="1386" t="s">
        <v>2200</v>
      </c>
    </row>
    <row r="2750" spans="1:2">
      <c r="A2750" s="1498" t="s">
        <v>2201</v>
      </c>
      <c r="B2750" s="1454" t="s">
        <v>2202</v>
      </c>
    </row>
    <row r="2751" spans="1:2" ht="24">
      <c r="A2751" s="1494" t="s">
        <v>2203</v>
      </c>
      <c r="B2751" s="1400" t="s">
        <v>2204</v>
      </c>
    </row>
    <row r="2752" spans="1:2">
      <c r="A2752" s="1498" t="s">
        <v>3476</v>
      </c>
      <c r="B2752" s="1400" t="s">
        <v>3477</v>
      </c>
    </row>
    <row r="2753" spans="1:2">
      <c r="A2753" s="1533" t="s">
        <v>2205</v>
      </c>
      <c r="B2753" s="1386" t="s">
        <v>2206</v>
      </c>
    </row>
    <row r="2754" spans="1:2">
      <c r="A2754" s="1900" t="s">
        <v>2207</v>
      </c>
      <c r="B2754" s="1383" t="s">
        <v>2208</v>
      </c>
    </row>
    <row r="2755" spans="1:2">
      <c r="A2755" s="1433" t="s">
        <v>2239</v>
      </c>
      <c r="B2755" s="1390" t="s">
        <v>2240</v>
      </c>
    </row>
    <row r="2756" spans="1:2">
      <c r="A2756" s="1901" t="s">
        <v>2573</v>
      </c>
      <c r="B2756" s="1419" t="s">
        <v>2574</v>
      </c>
    </row>
    <row r="2757" spans="1:2">
      <c r="A2757" s="1462" t="s">
        <v>3969</v>
      </c>
      <c r="B2757" s="1441" t="s">
        <v>3970</v>
      </c>
    </row>
    <row r="2758" spans="1:2">
      <c r="A2758" s="1436" t="s">
        <v>5376</v>
      </c>
      <c r="B2758" s="1439" t="s">
        <v>5377</v>
      </c>
    </row>
    <row r="2759" spans="1:2" ht="24">
      <c r="A2759" s="1494" t="s">
        <v>2209</v>
      </c>
      <c r="B2759" s="1400" t="s">
        <v>2210</v>
      </c>
    </row>
    <row r="2760" spans="1:2">
      <c r="A2760" s="1902" t="s">
        <v>2611</v>
      </c>
      <c r="B2760" s="1489" t="s">
        <v>2612</v>
      </c>
    </row>
    <row r="2761" spans="1:2">
      <c r="A2761" s="1436" t="s">
        <v>2575</v>
      </c>
      <c r="B2761" s="1428" t="s">
        <v>2576</v>
      </c>
    </row>
    <row r="2762" spans="1:2">
      <c r="A2762" s="1846" t="s">
        <v>2577</v>
      </c>
      <c r="B2762" s="1383" t="s">
        <v>2578</v>
      </c>
    </row>
    <row r="2763" spans="1:2">
      <c r="A2763" s="1399" t="s">
        <v>2579</v>
      </c>
      <c r="B2763" s="1428" t="s">
        <v>2580</v>
      </c>
    </row>
    <row r="2764" spans="1:2" ht="24">
      <c r="A2764" s="1389" t="s">
        <v>2581</v>
      </c>
      <c r="B2764" s="1390" t="s">
        <v>2582</v>
      </c>
    </row>
    <row r="2765" spans="1:2">
      <c r="A2765" s="1463" t="s">
        <v>3207</v>
      </c>
      <c r="B2765" s="1381" t="s">
        <v>3208</v>
      </c>
    </row>
    <row r="2766" spans="1:2">
      <c r="A2766" s="1389" t="s">
        <v>2241</v>
      </c>
      <c r="B2766" s="1390" t="s">
        <v>2242</v>
      </c>
    </row>
    <row r="2767" spans="1:2">
      <c r="A2767" s="1399" t="s">
        <v>2211</v>
      </c>
      <c r="B2767" s="1439" t="s">
        <v>2212</v>
      </c>
    </row>
    <row r="2768" spans="1:2">
      <c r="A2768" s="1483" t="s">
        <v>2583</v>
      </c>
      <c r="B2768" s="1386" t="s">
        <v>2584</v>
      </c>
    </row>
    <row r="2769" spans="1:2">
      <c r="A2769" s="1391" t="s">
        <v>5133</v>
      </c>
      <c r="B2769" s="1411" t="s">
        <v>5134</v>
      </c>
    </row>
    <row r="2770" spans="1:2">
      <c r="A2770" s="1389" t="s">
        <v>3971</v>
      </c>
      <c r="B2770" s="1390" t="s">
        <v>3972</v>
      </c>
    </row>
    <row r="2771" spans="1:2">
      <c r="A2771" s="1391" t="s">
        <v>2213</v>
      </c>
      <c r="B2771" s="1411" t="s">
        <v>2214</v>
      </c>
    </row>
    <row r="2772" spans="1:2">
      <c r="A2772" s="1655" t="s">
        <v>3478</v>
      </c>
      <c r="B2772" s="1611" t="s">
        <v>3479</v>
      </c>
    </row>
    <row r="2773" spans="1:2" ht="24">
      <c r="A2773" s="1655" t="s">
        <v>2215</v>
      </c>
      <c r="B2773" s="1611" t="s">
        <v>2216</v>
      </c>
    </row>
    <row r="2774" spans="1:2">
      <c r="A2774" s="1391" t="s">
        <v>3480</v>
      </c>
      <c r="B2774" s="1411" t="s">
        <v>3481</v>
      </c>
    </row>
    <row r="2775" spans="1:2">
      <c r="A2775" s="1396" t="s">
        <v>2585</v>
      </c>
      <c r="B2775" s="1386" t="s">
        <v>2586</v>
      </c>
    </row>
    <row r="2776" spans="1:2" ht="24">
      <c r="A2776" s="1389" t="s">
        <v>2587</v>
      </c>
      <c r="B2776" s="1390" t="s">
        <v>2588</v>
      </c>
    </row>
    <row r="2777" spans="1:2">
      <c r="A2777" s="1389" t="s">
        <v>5637</v>
      </c>
      <c r="B2777" s="1390" t="s">
        <v>5638</v>
      </c>
    </row>
    <row r="2778" spans="1:2" ht="24">
      <c r="A2778" s="1483" t="s">
        <v>5135</v>
      </c>
      <c r="B2778" s="1386" t="s">
        <v>5136</v>
      </c>
    </row>
    <row r="2779" spans="1:2">
      <c r="A2779" s="1903" t="s">
        <v>7097</v>
      </c>
      <c r="B2779" s="1411" t="s">
        <v>7098</v>
      </c>
    </row>
    <row r="2780" spans="1:2">
      <c r="A2780" s="1904" t="s">
        <v>5633</v>
      </c>
      <c r="B2780" s="1905" t="s">
        <v>5634</v>
      </c>
    </row>
    <row r="2781" spans="1:2">
      <c r="A2781" s="1389" t="s">
        <v>5404</v>
      </c>
      <c r="B2781" s="1390" t="s">
        <v>5405</v>
      </c>
    </row>
    <row r="2782" spans="1:2">
      <c r="A2782" s="1389" t="s">
        <v>6298</v>
      </c>
      <c r="B2782" s="1390" t="s">
        <v>6299</v>
      </c>
    </row>
    <row r="2783" spans="1:2">
      <c r="A2783" s="1391" t="s">
        <v>5406</v>
      </c>
      <c r="B2783" s="1411" t="s">
        <v>5407</v>
      </c>
    </row>
    <row r="2784" spans="1:2">
      <c r="A2784" s="1399" t="s">
        <v>2589</v>
      </c>
      <c r="B2784" s="1428" t="s">
        <v>2590</v>
      </c>
    </row>
    <row r="2785" spans="1:2">
      <c r="A2785" s="1399" t="s">
        <v>2591</v>
      </c>
      <c r="B2785" s="1428" t="s">
        <v>2592</v>
      </c>
    </row>
    <row r="2786" spans="1:2" ht="24">
      <c r="A2786" s="1385" t="s">
        <v>2593</v>
      </c>
      <c r="B2786" s="1386" t="s">
        <v>2594</v>
      </c>
    </row>
    <row r="2787" spans="1:2">
      <c r="A2787" s="1442" t="s">
        <v>2963</v>
      </c>
      <c r="B2787" s="1501" t="s">
        <v>2964</v>
      </c>
    </row>
    <row r="2788" spans="1:2">
      <c r="A2788" s="1492" t="s">
        <v>3168</v>
      </c>
      <c r="B2788" s="1398" t="s">
        <v>3169</v>
      </c>
    </row>
    <row r="2789" spans="1:2">
      <c r="A2789" s="1906" t="s">
        <v>3170</v>
      </c>
      <c r="B2789" s="1416" t="s">
        <v>3171</v>
      </c>
    </row>
    <row r="2790" spans="1:2">
      <c r="A2790" s="1907" t="s">
        <v>3172</v>
      </c>
      <c r="B2790" s="1666" t="s">
        <v>3173</v>
      </c>
    </row>
    <row r="2791" spans="1:2">
      <c r="A2791" s="1399" t="s">
        <v>2965</v>
      </c>
      <c r="B2791" s="1400" t="s">
        <v>2966</v>
      </c>
    </row>
    <row r="2792" spans="1:2" ht="24">
      <c r="A2792" s="1389" t="s">
        <v>2967</v>
      </c>
      <c r="B2792" s="1390" t="s">
        <v>2968</v>
      </c>
    </row>
    <row r="2793" spans="1:2">
      <c r="A2793" s="1908" t="s">
        <v>3174</v>
      </c>
      <c r="B2793" s="1381" t="s">
        <v>3175</v>
      </c>
    </row>
    <row r="2794" spans="1:2" ht="24">
      <c r="A2794" s="1492" t="s">
        <v>2969</v>
      </c>
      <c r="B2794" s="1398" t="s">
        <v>2970</v>
      </c>
    </row>
    <row r="2795" spans="1:2" ht="24">
      <c r="A2795" s="1385" t="s">
        <v>3176</v>
      </c>
      <c r="B2795" s="1386" t="s">
        <v>3177</v>
      </c>
    </row>
    <row r="2796" spans="1:2" ht="24.75">
      <c r="A2796" s="1906" t="s">
        <v>3178</v>
      </c>
      <c r="B2796" s="1381" t="s">
        <v>3179</v>
      </c>
    </row>
    <row r="2797" spans="1:2">
      <c r="A2797" s="1385" t="s">
        <v>2971</v>
      </c>
      <c r="B2797" s="1386" t="s">
        <v>2972</v>
      </c>
    </row>
    <row r="2798" spans="1:2">
      <c r="A2798" s="1385" t="s">
        <v>3180</v>
      </c>
      <c r="B2798" s="1386" t="s">
        <v>3181</v>
      </c>
    </row>
    <row r="2799" spans="1:2" ht="24">
      <c r="A2799" s="1442" t="s">
        <v>3039</v>
      </c>
      <c r="B2799" s="1501" t="s">
        <v>3040</v>
      </c>
    </row>
    <row r="2800" spans="1:2" ht="24">
      <c r="A2800" s="1385" t="s">
        <v>3182</v>
      </c>
      <c r="B2800" s="1386" t="s">
        <v>3183</v>
      </c>
    </row>
    <row r="2801" spans="1:2" ht="24">
      <c r="A2801" s="1399" t="s">
        <v>2973</v>
      </c>
      <c r="B2801" s="1400" t="s">
        <v>2974</v>
      </c>
    </row>
    <row r="2802" spans="1:2">
      <c r="A2802" s="1399" t="s">
        <v>2975</v>
      </c>
      <c r="B2802" s="1400" t="s">
        <v>2976</v>
      </c>
    </row>
    <row r="2803" spans="1:2">
      <c r="A2803" s="1385" t="s">
        <v>3184</v>
      </c>
      <c r="B2803" s="1386" t="s">
        <v>3185</v>
      </c>
    </row>
    <row r="2804" spans="1:2">
      <c r="A2804" s="2028" t="s">
        <v>7214</v>
      </c>
      <c r="B2804" s="1838" t="s">
        <v>7215</v>
      </c>
    </row>
    <row r="2805" spans="1:2">
      <c r="A2805" s="2028" t="s">
        <v>7216</v>
      </c>
      <c r="B2805" s="1838" t="s">
        <v>7217</v>
      </c>
    </row>
    <row r="2806" spans="1:2">
      <c r="A2806" s="2028" t="s">
        <v>7218</v>
      </c>
      <c r="B2806" s="1838" t="s">
        <v>7219</v>
      </c>
    </row>
    <row r="2807" spans="1:2" ht="24">
      <c r="A2807" s="1413" t="s">
        <v>7220</v>
      </c>
      <c r="B2807" s="1392" t="s">
        <v>7221</v>
      </c>
    </row>
    <row r="2808" spans="1:2" ht="24">
      <c r="A2808" s="1413" t="s">
        <v>7222</v>
      </c>
      <c r="B2808" s="1392" t="s">
        <v>7223</v>
      </c>
    </row>
    <row r="2809" spans="1:2" ht="24">
      <c r="A2809" s="2027" t="s">
        <v>6885</v>
      </c>
      <c r="B2809" s="1435" t="s">
        <v>6886</v>
      </c>
    </row>
    <row r="2810" spans="1:2">
      <c r="A2810" s="1399" t="s">
        <v>7099</v>
      </c>
      <c r="B2810" s="1400" t="s">
        <v>7100</v>
      </c>
    </row>
    <row r="2811" spans="1:2">
      <c r="A2811" s="1475" t="s">
        <v>5463</v>
      </c>
      <c r="B2811" s="1478" t="s">
        <v>5464</v>
      </c>
    </row>
    <row r="2812" spans="1:2">
      <c r="A2812" s="1909" t="s">
        <v>5593</v>
      </c>
      <c r="B2812" s="1383" t="s">
        <v>5594</v>
      </c>
    </row>
    <row r="2813" spans="1:2">
      <c r="A2813" s="1395" t="s">
        <v>5763</v>
      </c>
      <c r="B2813" s="1419" t="s">
        <v>5764</v>
      </c>
    </row>
    <row r="2814" spans="1:2">
      <c r="A2814" s="1409" t="s">
        <v>5765</v>
      </c>
      <c r="B2814" s="1419" t="s">
        <v>5766</v>
      </c>
    </row>
    <row r="2815" spans="1:2">
      <c r="A2815" s="1395" t="s">
        <v>5767</v>
      </c>
      <c r="B2815" s="1419" t="s">
        <v>5768</v>
      </c>
    </row>
    <row r="2816" spans="1:2">
      <c r="A2816" s="1409" t="s">
        <v>6483</v>
      </c>
      <c r="B2816" s="1410" t="s">
        <v>6484</v>
      </c>
    </row>
    <row r="2817" spans="1:2">
      <c r="A2817" s="1442" t="s">
        <v>7101</v>
      </c>
      <c r="B2817" s="1388" t="s">
        <v>7102</v>
      </c>
    </row>
    <row r="2818" spans="1:2">
      <c r="A2818" s="1409" t="s">
        <v>6485</v>
      </c>
      <c r="B2818" s="1410" t="s">
        <v>6486</v>
      </c>
    </row>
    <row r="2819" spans="1:2">
      <c r="A2819" s="1409" t="s">
        <v>6487</v>
      </c>
      <c r="B2819" s="1410" t="s">
        <v>6488</v>
      </c>
    </row>
    <row r="2820" spans="1:2">
      <c r="A2820" s="1405" t="s">
        <v>6489</v>
      </c>
      <c r="B2820" s="1470" t="s">
        <v>6490</v>
      </c>
    </row>
    <row r="2821" spans="1:2">
      <c r="A2821" s="1409" t="s">
        <v>6491</v>
      </c>
      <c r="B2821" s="1410" t="s">
        <v>6492</v>
      </c>
    </row>
    <row r="2822" spans="1:2">
      <c r="A2822" s="1409" t="s">
        <v>6493</v>
      </c>
      <c r="B2822" s="1410" t="s">
        <v>6494</v>
      </c>
    </row>
    <row r="2823" spans="1:2">
      <c r="A2823" s="1399" t="s">
        <v>6184</v>
      </c>
      <c r="B2823" s="1439" t="s">
        <v>6185</v>
      </c>
    </row>
    <row r="2824" spans="1:2">
      <c r="A2824" s="1399" t="s">
        <v>6186</v>
      </c>
      <c r="B2824" s="1439" t="s">
        <v>6187</v>
      </c>
    </row>
    <row r="2825" spans="1:2">
      <c r="A2825" s="1399" t="s">
        <v>6188</v>
      </c>
      <c r="B2825" s="1439" t="s">
        <v>6189</v>
      </c>
    </row>
    <row r="2826" spans="1:2">
      <c r="A2826" s="1399" t="s">
        <v>6190</v>
      </c>
      <c r="B2826" s="1439" t="s">
        <v>6191</v>
      </c>
    </row>
    <row r="2827" spans="1:2">
      <c r="A2827" s="1895" t="s">
        <v>6192</v>
      </c>
      <c r="B2827" s="1439" t="s">
        <v>6193</v>
      </c>
    </row>
    <row r="2828" spans="1:2">
      <c r="A2828" s="1895" t="s">
        <v>6194</v>
      </c>
      <c r="B2828" s="1439" t="s">
        <v>6195</v>
      </c>
    </row>
    <row r="2829" spans="1:2">
      <c r="A2829" s="1895" t="s">
        <v>6196</v>
      </c>
      <c r="B2829" s="1439" t="s">
        <v>6197</v>
      </c>
    </row>
    <row r="2830" spans="1:2" ht="24">
      <c r="A2830" s="1910" t="s">
        <v>6198</v>
      </c>
      <c r="B2830" s="1386" t="s">
        <v>6199</v>
      </c>
    </row>
    <row r="2831" spans="1:2">
      <c r="A2831" s="1911" t="s">
        <v>6495</v>
      </c>
      <c r="B2831" s="1410" t="s">
        <v>6496</v>
      </c>
    </row>
    <row r="2832" spans="1:2">
      <c r="A2832" s="1896" t="s">
        <v>6497</v>
      </c>
      <c r="B2832" s="1386" t="s">
        <v>6498</v>
      </c>
    </row>
    <row r="2833" spans="1:2">
      <c r="A2833" s="1753" t="s">
        <v>6499</v>
      </c>
      <c r="B2833" s="1386" t="s">
        <v>6500</v>
      </c>
    </row>
    <row r="2834" spans="1:2">
      <c r="A2834" s="1385" t="s">
        <v>6501</v>
      </c>
      <c r="B2834" s="1386" t="s">
        <v>6502</v>
      </c>
    </row>
    <row r="2835" spans="1:2">
      <c r="A2835" s="1409" t="s">
        <v>6503</v>
      </c>
      <c r="B2835" s="1410" t="s">
        <v>6504</v>
      </c>
    </row>
    <row r="2836" spans="1:2">
      <c r="A2836" s="1488" t="s">
        <v>6505</v>
      </c>
      <c r="B2836" s="1489" t="s">
        <v>6506</v>
      </c>
    </row>
    <row r="2837" spans="1:2">
      <c r="A2837" s="1385" t="s">
        <v>6507</v>
      </c>
      <c r="B2837" s="1386" t="s">
        <v>6508</v>
      </c>
    </row>
    <row r="2838" spans="1:2">
      <c r="A2838" s="1385" t="s">
        <v>6509</v>
      </c>
      <c r="B2838" s="1386" t="s">
        <v>6510</v>
      </c>
    </row>
    <row r="2839" spans="1:2">
      <c r="A2839" s="1385" t="s">
        <v>6511</v>
      </c>
      <c r="B2839" s="1386" t="s">
        <v>6512</v>
      </c>
    </row>
    <row r="2840" spans="1:2">
      <c r="A2840" s="1385" t="s">
        <v>6513</v>
      </c>
      <c r="B2840" s="1671" t="s">
        <v>6514</v>
      </c>
    </row>
    <row r="2841" spans="1:2" ht="24">
      <c r="A2841" s="1409" t="s">
        <v>6515</v>
      </c>
      <c r="B2841" s="1410" t="s">
        <v>6516</v>
      </c>
    </row>
    <row r="2842" spans="1:2" ht="24">
      <c r="A2842" s="1409" t="s">
        <v>6517</v>
      </c>
      <c r="B2842" s="1410" t="s">
        <v>6518</v>
      </c>
    </row>
    <row r="2843" spans="1:2">
      <c r="A2843" s="1409" t="s">
        <v>6519</v>
      </c>
      <c r="B2843" s="1410" t="s">
        <v>6520</v>
      </c>
    </row>
    <row r="2844" spans="1:2">
      <c r="A2844" s="1409" t="s">
        <v>6521</v>
      </c>
      <c r="B2844" s="1410" t="s">
        <v>6522</v>
      </c>
    </row>
    <row r="2845" spans="1:2">
      <c r="A2845" s="1409" t="s">
        <v>6523</v>
      </c>
      <c r="B2845" s="1410" t="s">
        <v>6524</v>
      </c>
    </row>
    <row r="2846" spans="1:2">
      <c r="A2846" s="1409" t="s">
        <v>6525</v>
      </c>
      <c r="B2846" s="1410" t="s">
        <v>6526</v>
      </c>
    </row>
    <row r="2847" spans="1:2">
      <c r="A2847" s="1395" t="s">
        <v>6527</v>
      </c>
      <c r="B2847" s="1410" t="s">
        <v>6528</v>
      </c>
    </row>
    <row r="2848" spans="1:2">
      <c r="A2848" s="1409" t="s">
        <v>6529</v>
      </c>
      <c r="B2848" s="1410" t="s">
        <v>6530</v>
      </c>
    </row>
    <row r="2849" spans="1:2">
      <c r="A2849" s="1409" t="s">
        <v>6531</v>
      </c>
      <c r="B2849" s="1410" t="s">
        <v>6532</v>
      </c>
    </row>
    <row r="2850" spans="1:2">
      <c r="A2850" s="1409" t="s">
        <v>6533</v>
      </c>
      <c r="B2850" s="1410" t="s">
        <v>6534</v>
      </c>
    </row>
    <row r="2851" spans="1:2">
      <c r="A2851" s="1409" t="s">
        <v>6535</v>
      </c>
      <c r="B2851" s="1410" t="s">
        <v>6536</v>
      </c>
    </row>
    <row r="2852" spans="1:2">
      <c r="A2852" s="1409" t="s">
        <v>6537</v>
      </c>
      <c r="B2852" s="1410" t="s">
        <v>6538</v>
      </c>
    </row>
    <row r="2853" spans="1:2">
      <c r="A2853" s="1399" t="s">
        <v>6200</v>
      </c>
      <c r="B2853" s="1439" t="s">
        <v>6201</v>
      </c>
    </row>
    <row r="2854" spans="1:2">
      <c r="A2854" s="1409" t="s">
        <v>6539</v>
      </c>
      <c r="B2854" s="1410" t="s">
        <v>6540</v>
      </c>
    </row>
    <row r="2855" spans="1:2">
      <c r="A2855" s="1409" t="s">
        <v>6541</v>
      </c>
      <c r="B2855" s="1912" t="s">
        <v>6542</v>
      </c>
    </row>
    <row r="2856" spans="1:2">
      <c r="A2856" s="1399" t="s">
        <v>6202</v>
      </c>
      <c r="B2856" s="1439" t="s">
        <v>6203</v>
      </c>
    </row>
    <row r="2857" spans="1:2">
      <c r="A2857" s="1399" t="s">
        <v>6204</v>
      </c>
      <c r="B2857" s="1439" t="s">
        <v>6205</v>
      </c>
    </row>
    <row r="2858" spans="1:2">
      <c r="A2858" s="1633" t="s">
        <v>6206</v>
      </c>
      <c r="B2858" s="1772" t="s">
        <v>6207</v>
      </c>
    </row>
    <row r="2859" spans="1:2">
      <c r="A2859" s="1628" t="s">
        <v>6208</v>
      </c>
      <c r="B2859" s="1428" t="s">
        <v>6209</v>
      </c>
    </row>
    <row r="2860" spans="1:2">
      <c r="A2860" s="1628" t="s">
        <v>6210</v>
      </c>
      <c r="B2860" s="1428" t="s">
        <v>6211</v>
      </c>
    </row>
    <row r="2861" spans="1:2">
      <c r="A2861" s="1628" t="s">
        <v>6212</v>
      </c>
      <c r="B2861" s="1428" t="s">
        <v>6213</v>
      </c>
    </row>
    <row r="2862" spans="1:2">
      <c r="A2862" s="1628" t="s">
        <v>6214</v>
      </c>
      <c r="B2862" s="1410" t="s">
        <v>6215</v>
      </c>
    </row>
    <row r="2863" spans="1:2">
      <c r="A2863" s="1628" t="s">
        <v>6216</v>
      </c>
      <c r="B2863" s="1428" t="s">
        <v>6217</v>
      </c>
    </row>
    <row r="2864" spans="1:2">
      <c r="A2864" s="1628" t="s">
        <v>6218</v>
      </c>
      <c r="B2864" s="1428" t="s">
        <v>6219</v>
      </c>
    </row>
    <row r="2865" spans="1:2">
      <c r="A2865" s="1889" t="s">
        <v>7146</v>
      </c>
      <c r="B2865" s="1397" t="s">
        <v>7147</v>
      </c>
    </row>
    <row r="2866" spans="1:2">
      <c r="A2866" s="1628" t="s">
        <v>6220</v>
      </c>
      <c r="B2866" s="1439" t="s">
        <v>6221</v>
      </c>
    </row>
    <row r="2867" spans="1:2">
      <c r="A2867" s="1628" t="s">
        <v>6222</v>
      </c>
      <c r="B2867" s="1439" t="s">
        <v>6223</v>
      </c>
    </row>
    <row r="2868" spans="1:2">
      <c r="A2868" s="1628" t="s">
        <v>6224</v>
      </c>
      <c r="B2868" s="1439" t="s">
        <v>6225</v>
      </c>
    </row>
    <row r="2869" spans="1:2" ht="24">
      <c r="A2869" s="1628" t="s">
        <v>6226</v>
      </c>
      <c r="B2869" s="1439" t="s">
        <v>6227</v>
      </c>
    </row>
    <row r="2870" spans="1:2">
      <c r="A2870" s="1628" t="s">
        <v>6228</v>
      </c>
      <c r="B2870" s="1439" t="s">
        <v>6229</v>
      </c>
    </row>
    <row r="2871" spans="1:2">
      <c r="A2871" s="1589" t="s">
        <v>6230</v>
      </c>
      <c r="B2871" s="1428" t="s">
        <v>6231</v>
      </c>
    </row>
    <row r="2872" spans="1:2">
      <c r="A2872" s="1628" t="s">
        <v>6232</v>
      </c>
      <c r="B2872" s="1410" t="s">
        <v>6233</v>
      </c>
    </row>
    <row r="2873" spans="1:2">
      <c r="A2873" s="1628" t="s">
        <v>6234</v>
      </c>
      <c r="B2873" s="1410" t="s">
        <v>6235</v>
      </c>
    </row>
    <row r="2874" spans="1:2">
      <c r="A2874" s="1587" t="s">
        <v>6236</v>
      </c>
      <c r="B2874" s="1438" t="s">
        <v>6237</v>
      </c>
    </row>
    <row r="2875" spans="1:2">
      <c r="A2875" s="1628" t="s">
        <v>6238</v>
      </c>
      <c r="B2875" s="1410" t="s">
        <v>6239</v>
      </c>
    </row>
    <row r="2876" spans="1:2" ht="24">
      <c r="A2876" s="1628" t="s">
        <v>6240</v>
      </c>
      <c r="B2876" s="1439" t="s">
        <v>6241</v>
      </c>
    </row>
    <row r="2877" spans="1:2">
      <c r="A2877" s="1628" t="s">
        <v>6242</v>
      </c>
      <c r="B2877" s="1439" t="s">
        <v>6243</v>
      </c>
    </row>
    <row r="2878" spans="1:2">
      <c r="A2878" s="1628" t="s">
        <v>6244</v>
      </c>
      <c r="B2878" s="1428" t="s">
        <v>6245</v>
      </c>
    </row>
    <row r="2879" spans="1:2">
      <c r="A2879" s="1841" t="s">
        <v>2595</v>
      </c>
      <c r="B2879" s="1418" t="s">
        <v>2596</v>
      </c>
    </row>
    <row r="2880" spans="1:2">
      <c r="A2880" s="1889" t="s">
        <v>5769</v>
      </c>
      <c r="B2880" s="1913" t="s">
        <v>5770</v>
      </c>
    </row>
    <row r="2881" spans="1:2">
      <c r="A2881" s="1914" t="s">
        <v>5465</v>
      </c>
      <c r="B2881" s="1478" t="s">
        <v>5466</v>
      </c>
    </row>
    <row r="2882" spans="1:2">
      <c r="A2882" s="1914" t="s">
        <v>5467</v>
      </c>
      <c r="B2882" s="1478" t="s">
        <v>5468</v>
      </c>
    </row>
    <row r="2883" spans="1:2">
      <c r="A2883" s="1914" t="s">
        <v>5469</v>
      </c>
      <c r="B2883" s="1478" t="s">
        <v>5470</v>
      </c>
    </row>
    <row r="2884" spans="1:2">
      <c r="A2884" s="1914" t="s">
        <v>5471</v>
      </c>
      <c r="B2884" s="1478" t="s">
        <v>5472</v>
      </c>
    </row>
    <row r="2885" spans="1:2">
      <c r="A2885" s="1914" t="s">
        <v>5473</v>
      </c>
      <c r="B2885" s="1388" t="s">
        <v>5474</v>
      </c>
    </row>
    <row r="2886" spans="1:2">
      <c r="A2886" s="1583" t="s">
        <v>2243</v>
      </c>
      <c r="B2886" s="1376" t="s">
        <v>2244</v>
      </c>
    </row>
    <row r="2887" spans="1:2">
      <c r="A2887" s="1914" t="s">
        <v>5475</v>
      </c>
      <c r="B2887" s="1388" t="s">
        <v>5476</v>
      </c>
    </row>
    <row r="2888" spans="1:2">
      <c r="A2888" s="1588" t="s">
        <v>5408</v>
      </c>
      <c r="B2888" s="1411" t="s">
        <v>5409</v>
      </c>
    </row>
    <row r="2889" spans="1:2">
      <c r="A2889" s="1914" t="s">
        <v>5477</v>
      </c>
      <c r="B2889" s="1478" t="s">
        <v>5478</v>
      </c>
    </row>
    <row r="2890" spans="1:2">
      <c r="A2890" s="1914" t="s">
        <v>5479</v>
      </c>
      <c r="B2890" s="1478" t="s">
        <v>5480</v>
      </c>
    </row>
    <row r="2891" spans="1:2">
      <c r="A2891" s="1914" t="s">
        <v>5481</v>
      </c>
      <c r="B2891" s="1478" t="s">
        <v>5482</v>
      </c>
    </row>
    <row r="2892" spans="1:2">
      <c r="A2892" s="1914" t="s">
        <v>5483</v>
      </c>
      <c r="B2892" s="1867" t="s">
        <v>5484</v>
      </c>
    </row>
    <row r="2893" spans="1:2">
      <c r="A2893" s="1915" t="s">
        <v>5485</v>
      </c>
      <c r="B2893" s="1916" t="s">
        <v>5486</v>
      </c>
    </row>
    <row r="2894" spans="1:2">
      <c r="A2894" s="1914" t="s">
        <v>5487</v>
      </c>
      <c r="B2894" s="1388" t="s">
        <v>5488</v>
      </c>
    </row>
    <row r="2895" spans="1:2">
      <c r="A2895" s="1914" t="s">
        <v>5489</v>
      </c>
      <c r="B2895" s="1478" t="s">
        <v>5490</v>
      </c>
    </row>
    <row r="2896" spans="1:2">
      <c r="A2896" s="1628" t="s">
        <v>2597</v>
      </c>
      <c r="B2896" s="1428" t="s">
        <v>2598</v>
      </c>
    </row>
    <row r="2897" spans="1:2">
      <c r="A2897" s="1698" t="s">
        <v>5771</v>
      </c>
      <c r="B2897" s="1778" t="s">
        <v>5772</v>
      </c>
    </row>
    <row r="2898" spans="1:2">
      <c r="A2898" s="1628" t="s">
        <v>6246</v>
      </c>
      <c r="B2898" s="1428" t="s">
        <v>6247</v>
      </c>
    </row>
    <row r="2899" spans="1:2">
      <c r="A2899" s="1628" t="s">
        <v>6248</v>
      </c>
      <c r="B2899" s="1428" t="s">
        <v>6249</v>
      </c>
    </row>
    <row r="2900" spans="1:2">
      <c r="A2900" s="1628" t="s">
        <v>6250</v>
      </c>
      <c r="B2900" s="1428" t="s">
        <v>6251</v>
      </c>
    </row>
    <row r="2901" spans="1:2">
      <c r="A2901" s="1628" t="s">
        <v>6252</v>
      </c>
      <c r="B2901" s="1428" t="s">
        <v>6253</v>
      </c>
    </row>
    <row r="2902" spans="1:2">
      <c r="A2902" s="1628" t="s">
        <v>6254</v>
      </c>
      <c r="B2902" s="1428" t="s">
        <v>6255</v>
      </c>
    </row>
    <row r="2903" spans="1:2">
      <c r="A2903" s="1628" t="s">
        <v>6256</v>
      </c>
      <c r="B2903" s="1428" t="s">
        <v>6257</v>
      </c>
    </row>
    <row r="2904" spans="1:2">
      <c r="A2904" s="1628" t="s">
        <v>6258</v>
      </c>
      <c r="B2904" s="1428" t="s">
        <v>6259</v>
      </c>
    </row>
    <row r="2905" spans="1:2">
      <c r="A2905" s="1628" t="s">
        <v>6260</v>
      </c>
      <c r="B2905" s="1428" t="s">
        <v>6261</v>
      </c>
    </row>
    <row r="2906" spans="1:2">
      <c r="A2906" s="1628" t="s">
        <v>6262</v>
      </c>
      <c r="B2906" s="1428" t="s">
        <v>6263</v>
      </c>
    </row>
    <row r="2907" spans="1:2">
      <c r="A2907" s="1628" t="s">
        <v>6264</v>
      </c>
      <c r="B2907" s="1917" t="s">
        <v>6265</v>
      </c>
    </row>
    <row r="2908" spans="1:2">
      <c r="A2908" s="1628" t="s">
        <v>6266</v>
      </c>
      <c r="B2908" s="1428" t="s">
        <v>6267</v>
      </c>
    </row>
    <row r="2909" spans="1:2">
      <c r="A2909" s="1628" t="s">
        <v>6268</v>
      </c>
      <c r="B2909" s="1428" t="s">
        <v>6269</v>
      </c>
    </row>
    <row r="2910" spans="1:2">
      <c r="A2910" s="1628" t="s">
        <v>6270</v>
      </c>
      <c r="B2910" s="1410" t="s">
        <v>6271</v>
      </c>
    </row>
    <row r="2911" spans="1:2">
      <c r="A2911" s="1628" t="s">
        <v>6272</v>
      </c>
      <c r="B2911" s="1410" t="s">
        <v>6273</v>
      </c>
    </row>
    <row r="2912" spans="1:2">
      <c r="A2912" s="1587" t="s">
        <v>6274</v>
      </c>
      <c r="B2912" s="1438" t="s">
        <v>6275</v>
      </c>
    </row>
    <row r="2913" spans="1:2">
      <c r="A2913" s="1628" t="s">
        <v>6276</v>
      </c>
      <c r="B2913" s="1410" t="s">
        <v>6277</v>
      </c>
    </row>
    <row r="2914" spans="1:2">
      <c r="A2914" s="1628" t="s">
        <v>6278</v>
      </c>
      <c r="B2914" s="1428" t="s">
        <v>6279</v>
      </c>
    </row>
    <row r="2915" spans="1:2">
      <c r="A2915" s="1628" t="s">
        <v>6280</v>
      </c>
      <c r="B2915" s="1410" t="s">
        <v>6281</v>
      </c>
    </row>
    <row r="2916" spans="1:2">
      <c r="A2916" s="1628" t="s">
        <v>6282</v>
      </c>
      <c r="B2916" s="1410" t="s">
        <v>6283</v>
      </c>
    </row>
    <row r="2917" spans="1:2">
      <c r="A2917" s="1628" t="s">
        <v>6284</v>
      </c>
      <c r="B2917" s="1428" t="s">
        <v>6285</v>
      </c>
    </row>
    <row r="2918" spans="1:2">
      <c r="A2918" s="1918" t="s">
        <v>6286</v>
      </c>
      <c r="B2918" s="1397" t="s">
        <v>6287</v>
      </c>
    </row>
    <row r="2919" spans="1:2">
      <c r="A2919" s="1918" t="s">
        <v>6288</v>
      </c>
      <c r="B2919" s="1397" t="s">
        <v>6289</v>
      </c>
    </row>
    <row r="2920" spans="1:2">
      <c r="A2920" s="1919" t="s">
        <v>6887</v>
      </c>
      <c r="B2920" s="1428" t="s">
        <v>6888</v>
      </c>
    </row>
    <row r="2921" spans="1:2">
      <c r="A2921" s="1567" t="s">
        <v>5773</v>
      </c>
      <c r="B2921" s="1438" t="s">
        <v>5774</v>
      </c>
    </row>
    <row r="2922" spans="1:2">
      <c r="A2922" s="1628" t="s">
        <v>6290</v>
      </c>
      <c r="B2922" s="1428" t="s">
        <v>6291</v>
      </c>
    </row>
    <row r="2923" spans="1:2">
      <c r="A2923" s="1628" t="s">
        <v>6292</v>
      </c>
      <c r="B2923" s="1920" t="s">
        <v>6293</v>
      </c>
    </row>
    <row r="2924" spans="1:2">
      <c r="A2924" s="1921" t="s">
        <v>8489</v>
      </c>
      <c r="B2924" s="1416" t="s">
        <v>8490</v>
      </c>
    </row>
    <row r="2925" spans="1:2">
      <c r="A2925" s="1922" t="s">
        <v>9453</v>
      </c>
      <c r="B2925" s="1923" t="s">
        <v>9454</v>
      </c>
    </row>
    <row r="2926" spans="1:2">
      <c r="A2926" s="1924" t="s">
        <v>9679</v>
      </c>
      <c r="B2926" s="1925" t="s">
        <v>9680</v>
      </c>
    </row>
    <row r="2927" spans="1:2">
      <c r="A2927" s="1921" t="s">
        <v>8491</v>
      </c>
      <c r="B2927" s="1416" t="s">
        <v>8492</v>
      </c>
    </row>
    <row r="2928" spans="1:2">
      <c r="A2928" s="1921" t="s">
        <v>8493</v>
      </c>
      <c r="B2928" s="1416" t="s">
        <v>8494</v>
      </c>
    </row>
    <row r="2929" spans="1:2">
      <c r="A2929" s="1921" t="s">
        <v>8495</v>
      </c>
      <c r="B2929" s="1416" t="s">
        <v>8496</v>
      </c>
    </row>
    <row r="2930" spans="1:2">
      <c r="A2930" s="1926" t="s">
        <v>9455</v>
      </c>
      <c r="B2930" s="1416" t="s">
        <v>9456</v>
      </c>
    </row>
    <row r="2931" spans="1:2">
      <c r="A2931" s="1927" t="s">
        <v>9457</v>
      </c>
      <c r="B2931" s="1928" t="s">
        <v>9458</v>
      </c>
    </row>
    <row r="2932" spans="1:2">
      <c r="A2932" s="1927" t="s">
        <v>8499</v>
      </c>
      <c r="B2932" s="1416" t="s">
        <v>8500</v>
      </c>
    </row>
    <row r="2933" spans="1:2" ht="24">
      <c r="A2933" s="1926" t="s">
        <v>8501</v>
      </c>
      <c r="B2933" s="1416" t="s">
        <v>8502</v>
      </c>
    </row>
    <row r="2934" spans="1:2">
      <c r="A2934" s="1927" t="s">
        <v>8503</v>
      </c>
      <c r="B2934" s="1416" t="s">
        <v>8504</v>
      </c>
    </row>
    <row r="2935" spans="1:2">
      <c r="A2935" s="1927" t="s">
        <v>8505</v>
      </c>
      <c r="B2935" s="1416" t="s">
        <v>8506</v>
      </c>
    </row>
    <row r="2936" spans="1:2">
      <c r="A2936" s="1927" t="s">
        <v>8655</v>
      </c>
      <c r="B2936" s="1929" t="s">
        <v>8656</v>
      </c>
    </row>
    <row r="2937" spans="1:2">
      <c r="A2937" s="1926" t="s">
        <v>9459</v>
      </c>
      <c r="B2937" s="1416" t="s">
        <v>9460</v>
      </c>
    </row>
    <row r="2938" spans="1:2">
      <c r="A2938" s="1927" t="s">
        <v>8507</v>
      </c>
      <c r="B2938" s="1416" t="s">
        <v>8508</v>
      </c>
    </row>
    <row r="2939" spans="1:2">
      <c r="A2939" s="1930" t="s">
        <v>8509</v>
      </c>
      <c r="B2939" s="1416" t="s">
        <v>8510</v>
      </c>
    </row>
    <row r="2940" spans="1:2">
      <c r="A2940" s="1927" t="s">
        <v>8511</v>
      </c>
      <c r="B2940" s="1416" t="s">
        <v>8512</v>
      </c>
    </row>
    <row r="2941" spans="1:2">
      <c r="A2941" s="1927" t="s">
        <v>8513</v>
      </c>
      <c r="B2941" s="1416" t="s">
        <v>8514</v>
      </c>
    </row>
    <row r="2942" spans="1:2">
      <c r="A2942" s="1927" t="s">
        <v>8515</v>
      </c>
      <c r="B2942" s="1416" t="s">
        <v>8516</v>
      </c>
    </row>
    <row r="2943" spans="1:2">
      <c r="A2943" s="1931" t="s">
        <v>8659</v>
      </c>
      <c r="B2943" s="1929" t="s">
        <v>8660</v>
      </c>
    </row>
    <row r="2944" spans="1:2">
      <c r="A2944" s="1927" t="s">
        <v>8647</v>
      </c>
      <c r="B2944" s="1929" t="s">
        <v>8648</v>
      </c>
    </row>
    <row r="2945" spans="1:2">
      <c r="A2945" s="1932" t="s">
        <v>9394</v>
      </c>
      <c r="B2945" s="1929" t="s">
        <v>9395</v>
      </c>
    </row>
    <row r="2946" spans="1:2">
      <c r="A2946" s="1927" t="s">
        <v>8517</v>
      </c>
      <c r="B2946" s="1929" t="s">
        <v>8518</v>
      </c>
    </row>
    <row r="2947" spans="1:2">
      <c r="A2947" s="1926" t="s">
        <v>9461</v>
      </c>
      <c r="B2947" s="1416" t="s">
        <v>9462</v>
      </c>
    </row>
    <row r="2948" spans="1:2">
      <c r="A2948" s="1927" t="s">
        <v>9463</v>
      </c>
      <c r="B2948" s="1416" t="s">
        <v>9464</v>
      </c>
    </row>
    <row r="2949" spans="1:2">
      <c r="A2949" s="1927" t="s">
        <v>9465</v>
      </c>
      <c r="B2949" s="1416" t="s">
        <v>9466</v>
      </c>
    </row>
    <row r="2950" spans="1:2">
      <c r="A2950" s="1933" t="s">
        <v>9467</v>
      </c>
      <c r="B2950" s="1929" t="s">
        <v>9468</v>
      </c>
    </row>
    <row r="2951" spans="1:2">
      <c r="A2951" s="1927" t="s">
        <v>8519</v>
      </c>
      <c r="B2951" s="1416" t="s">
        <v>8520</v>
      </c>
    </row>
    <row r="2952" spans="1:2">
      <c r="A2952" s="1924" t="s">
        <v>9667</v>
      </c>
      <c r="B2952" s="1934" t="s">
        <v>9668</v>
      </c>
    </row>
    <row r="2953" spans="1:2">
      <c r="A2953" s="1930" t="s">
        <v>8521</v>
      </c>
      <c r="B2953" s="1929" t="s">
        <v>8522</v>
      </c>
    </row>
    <row r="2954" spans="1:2" ht="24">
      <c r="A2954" s="1932" t="s">
        <v>9396</v>
      </c>
      <c r="B2954" s="1935" t="s">
        <v>9397</v>
      </c>
    </row>
    <row r="2955" spans="1:2" ht="24">
      <c r="A2955" s="1936" t="s">
        <v>8523</v>
      </c>
      <c r="B2955" s="1416" t="s">
        <v>8524</v>
      </c>
    </row>
    <row r="2956" spans="1:2" ht="24">
      <c r="A2956" s="1932" t="s">
        <v>9398</v>
      </c>
      <c r="B2956" s="1935" t="s">
        <v>9399</v>
      </c>
    </row>
    <row r="2957" spans="1:2">
      <c r="A2957" s="1927" t="s">
        <v>8525</v>
      </c>
      <c r="B2957" s="1416" t="s">
        <v>8526</v>
      </c>
    </row>
    <row r="2958" spans="1:2">
      <c r="A2958" s="1927" t="s">
        <v>8527</v>
      </c>
      <c r="B2958" s="1416" t="s">
        <v>8528</v>
      </c>
    </row>
    <row r="2959" spans="1:2">
      <c r="A2959" s="1927" t="s">
        <v>9469</v>
      </c>
      <c r="B2959" s="1929" t="s">
        <v>9470</v>
      </c>
    </row>
    <row r="2960" spans="1:2">
      <c r="A2960" s="1937" t="s">
        <v>8529</v>
      </c>
      <c r="B2960" s="1416" t="s">
        <v>8530</v>
      </c>
    </row>
    <row r="2961" spans="1:2">
      <c r="A2961" s="1932" t="s">
        <v>9400</v>
      </c>
      <c r="B2961" s="1935" t="s">
        <v>9401</v>
      </c>
    </row>
    <row r="2962" spans="1:2">
      <c r="A2962" s="1932" t="s">
        <v>9402</v>
      </c>
      <c r="B2962" s="1935" t="s">
        <v>9403</v>
      </c>
    </row>
    <row r="2963" spans="1:2">
      <c r="A2963" s="1927" t="s">
        <v>8531</v>
      </c>
      <c r="B2963" s="1416" t="s">
        <v>8532</v>
      </c>
    </row>
    <row r="2964" spans="1:2" ht="24">
      <c r="A2964" s="1938" t="s">
        <v>9471</v>
      </c>
      <c r="B2964" s="1923" t="s">
        <v>9472</v>
      </c>
    </row>
    <row r="2965" spans="1:2" ht="24">
      <c r="A2965" s="1927" t="s">
        <v>8533</v>
      </c>
      <c r="B2965" s="1416" t="s">
        <v>8534</v>
      </c>
    </row>
    <row r="2966" spans="1:2" ht="24">
      <c r="A2966" s="1933" t="s">
        <v>9473</v>
      </c>
      <c r="B2966" s="1929" t="s">
        <v>9474</v>
      </c>
    </row>
    <row r="2967" spans="1:2">
      <c r="A2967" s="1932" t="s">
        <v>9404</v>
      </c>
      <c r="B2967" s="1935" t="s">
        <v>9405</v>
      </c>
    </row>
    <row r="2968" spans="1:2">
      <c r="A2968" s="1939" t="s">
        <v>9475</v>
      </c>
      <c r="B2968" s="1940" t="s">
        <v>9476</v>
      </c>
    </row>
    <row r="2969" spans="1:2">
      <c r="A2969" s="1927" t="s">
        <v>8535</v>
      </c>
      <c r="B2969" s="1929" t="s">
        <v>8536</v>
      </c>
    </row>
    <row r="2970" spans="1:2" ht="24">
      <c r="A2970" s="1932" t="s">
        <v>9406</v>
      </c>
      <c r="B2970" s="1935" t="s">
        <v>9407</v>
      </c>
    </row>
    <row r="2971" spans="1:2">
      <c r="A2971" s="1927" t="s">
        <v>9479</v>
      </c>
      <c r="B2971" s="1416" t="s">
        <v>9480</v>
      </c>
    </row>
    <row r="2972" spans="1:2">
      <c r="A2972" s="1927" t="s">
        <v>8537</v>
      </c>
      <c r="B2972" s="1416" t="s">
        <v>8538</v>
      </c>
    </row>
    <row r="2973" spans="1:2">
      <c r="A2973" s="1927" t="s">
        <v>8539</v>
      </c>
      <c r="B2973" s="1416" t="s">
        <v>8540</v>
      </c>
    </row>
    <row r="2974" spans="1:2" ht="24">
      <c r="A2974" s="1933" t="s">
        <v>9481</v>
      </c>
      <c r="B2974" s="1929" t="s">
        <v>9482</v>
      </c>
    </row>
    <row r="2975" spans="1:2">
      <c r="A2975" s="1926" t="s">
        <v>8541</v>
      </c>
      <c r="B2975" s="1416" t="s">
        <v>8542</v>
      </c>
    </row>
    <row r="2976" spans="1:2">
      <c r="A2976" s="1927" t="s">
        <v>8543</v>
      </c>
      <c r="B2976" s="1416" t="s">
        <v>8544</v>
      </c>
    </row>
    <row r="2977" spans="1:2">
      <c r="A2977" s="1927" t="s">
        <v>8545</v>
      </c>
      <c r="B2977" s="1416" t="s">
        <v>8546</v>
      </c>
    </row>
    <row r="2978" spans="1:2" ht="24">
      <c r="A2978" s="1933" t="s">
        <v>9483</v>
      </c>
      <c r="B2978" s="1929" t="s">
        <v>9484</v>
      </c>
    </row>
    <row r="2979" spans="1:2" ht="24">
      <c r="A2979" s="1926" t="s">
        <v>8547</v>
      </c>
      <c r="B2979" s="1416" t="s">
        <v>8548</v>
      </c>
    </row>
    <row r="2980" spans="1:2">
      <c r="A2980" s="1927" t="s">
        <v>8549</v>
      </c>
      <c r="B2980" s="1416" t="s">
        <v>8550</v>
      </c>
    </row>
    <row r="2981" spans="1:2">
      <c r="A2981" s="1927" t="s">
        <v>9485</v>
      </c>
      <c r="B2981" s="1416" t="s">
        <v>9486</v>
      </c>
    </row>
    <row r="2982" spans="1:2">
      <c r="A2982" s="1926" t="s">
        <v>8551</v>
      </c>
      <c r="B2982" s="1416" t="s">
        <v>8552</v>
      </c>
    </row>
    <row r="2983" spans="1:2">
      <c r="A2983" s="1927" t="s">
        <v>9487</v>
      </c>
      <c r="B2983" s="1416" t="s">
        <v>9488</v>
      </c>
    </row>
    <row r="2984" spans="1:2">
      <c r="A2984" s="1927" t="s">
        <v>9489</v>
      </c>
      <c r="B2984" s="1416" t="s">
        <v>9490</v>
      </c>
    </row>
    <row r="2985" spans="1:2">
      <c r="A2985" s="1926" t="s">
        <v>9491</v>
      </c>
      <c r="B2985" s="1416" t="s">
        <v>9492</v>
      </c>
    </row>
    <row r="2986" spans="1:2">
      <c r="A2986" s="1926" t="s">
        <v>9493</v>
      </c>
      <c r="B2986" s="1416" t="s">
        <v>9494</v>
      </c>
    </row>
    <row r="2987" spans="1:2">
      <c r="A2987" s="1927" t="s">
        <v>8553</v>
      </c>
      <c r="B2987" s="1416" t="s">
        <v>8554</v>
      </c>
    </row>
    <row r="2988" spans="1:2">
      <c r="A2988" s="1926" t="s">
        <v>9495</v>
      </c>
      <c r="B2988" s="1941" t="s">
        <v>9496</v>
      </c>
    </row>
    <row r="2989" spans="1:2" ht="24">
      <c r="A2989" s="1932" t="s">
        <v>9408</v>
      </c>
      <c r="B2989" s="1935" t="s">
        <v>9409</v>
      </c>
    </row>
    <row r="2990" spans="1:2">
      <c r="A2990" s="1366" t="s">
        <v>9681</v>
      </c>
      <c r="B2990" s="1942" t="s">
        <v>9682</v>
      </c>
    </row>
    <row r="2991" spans="1:2" ht="24">
      <c r="A2991" s="1932" t="s">
        <v>9410</v>
      </c>
      <c r="B2991" s="1935" t="s">
        <v>9411</v>
      </c>
    </row>
    <row r="2992" spans="1:2" ht="24">
      <c r="A2992" s="1927" t="s">
        <v>8555</v>
      </c>
      <c r="B2992" s="1416" t="s">
        <v>8556</v>
      </c>
    </row>
    <row r="2993" spans="1:2">
      <c r="A2993" s="1927" t="s">
        <v>8557</v>
      </c>
      <c r="B2993" s="1416" t="s">
        <v>8558</v>
      </c>
    </row>
    <row r="2994" spans="1:2">
      <c r="A2994" s="1943" t="s">
        <v>9497</v>
      </c>
      <c r="B2994" s="1923" t="s">
        <v>9498</v>
      </c>
    </row>
    <row r="2995" spans="1:2">
      <c r="A2995" s="1927" t="s">
        <v>8561</v>
      </c>
      <c r="B2995" s="1416" t="s">
        <v>8562</v>
      </c>
    </row>
    <row r="2996" spans="1:2">
      <c r="A2996" s="1943" t="s">
        <v>9499</v>
      </c>
      <c r="B2996" s="1923" t="s">
        <v>9500</v>
      </c>
    </row>
    <row r="2997" spans="1:2">
      <c r="A2997" s="1927" t="s">
        <v>8563</v>
      </c>
      <c r="B2997" s="1416" t="s">
        <v>8564</v>
      </c>
    </row>
    <row r="2998" spans="1:2">
      <c r="A2998" s="1927" t="s">
        <v>8565</v>
      </c>
      <c r="B2998" s="1416" t="s">
        <v>8566</v>
      </c>
    </row>
    <row r="2999" spans="1:2">
      <c r="A2999" s="1943" t="s">
        <v>9501</v>
      </c>
      <c r="B2999" s="1923" t="s">
        <v>9502</v>
      </c>
    </row>
    <row r="3000" spans="1:2">
      <c r="A3000" s="1933" t="s">
        <v>9503</v>
      </c>
      <c r="B3000" s="1929" t="s">
        <v>9504</v>
      </c>
    </row>
    <row r="3001" spans="1:2" ht="24">
      <c r="A3001" s="1933" t="s">
        <v>9505</v>
      </c>
      <c r="B3001" s="1929" t="s">
        <v>9506</v>
      </c>
    </row>
    <row r="3002" spans="1:2" ht="24">
      <c r="A3002" s="1933" t="s">
        <v>9507</v>
      </c>
      <c r="B3002" s="1929" t="s">
        <v>9508</v>
      </c>
    </row>
    <row r="3003" spans="1:2" ht="24">
      <c r="A3003" s="1933" t="s">
        <v>9509</v>
      </c>
      <c r="B3003" s="1929" t="s">
        <v>9510</v>
      </c>
    </row>
    <row r="3004" spans="1:2" ht="24">
      <c r="A3004" s="1933" t="s">
        <v>9511</v>
      </c>
      <c r="B3004" s="1929" t="s">
        <v>9512</v>
      </c>
    </row>
    <row r="3005" spans="1:2">
      <c r="A3005" s="1926" t="s">
        <v>8567</v>
      </c>
      <c r="B3005" s="1416" t="s">
        <v>8568</v>
      </c>
    </row>
    <row r="3006" spans="1:2">
      <c r="A3006" s="1927" t="s">
        <v>9513</v>
      </c>
      <c r="B3006" s="1923" t="s">
        <v>9514</v>
      </c>
    </row>
    <row r="3007" spans="1:2">
      <c r="A3007" s="1927" t="s">
        <v>8569</v>
      </c>
      <c r="B3007" s="1416" t="s">
        <v>8570</v>
      </c>
    </row>
    <row r="3008" spans="1:2">
      <c r="A3008" s="1927" t="s">
        <v>8573</v>
      </c>
      <c r="B3008" s="1416" t="s">
        <v>8574</v>
      </c>
    </row>
    <row r="3009" spans="1:2">
      <c r="A3009" s="1927" t="s">
        <v>8575</v>
      </c>
      <c r="B3009" s="1416" t="s">
        <v>8576</v>
      </c>
    </row>
    <row r="3010" spans="1:2">
      <c r="A3010" s="1932" t="s">
        <v>9412</v>
      </c>
      <c r="B3010" s="1935" t="s">
        <v>9413</v>
      </c>
    </row>
    <row r="3011" spans="1:2" ht="24">
      <c r="A3011" s="1932" t="s">
        <v>9414</v>
      </c>
      <c r="B3011" s="1935" t="s">
        <v>9415</v>
      </c>
    </row>
    <row r="3012" spans="1:2" ht="24">
      <c r="A3012" s="1932" t="s">
        <v>9416</v>
      </c>
      <c r="B3012" s="1935" t="s">
        <v>9417</v>
      </c>
    </row>
    <row r="3013" spans="1:2" ht="24">
      <c r="A3013" s="1932" t="s">
        <v>9418</v>
      </c>
      <c r="B3013" s="1935" t="s">
        <v>9419</v>
      </c>
    </row>
    <row r="3014" spans="1:2">
      <c r="A3014" s="1366" t="s">
        <v>9683</v>
      </c>
      <c r="B3014" s="1942" t="s">
        <v>9684</v>
      </c>
    </row>
    <row r="3015" spans="1:2">
      <c r="A3015" s="1927" t="s">
        <v>8577</v>
      </c>
      <c r="B3015" s="1416" t="s">
        <v>8578</v>
      </c>
    </row>
    <row r="3016" spans="1:2">
      <c r="A3016" s="1927" t="s">
        <v>8579</v>
      </c>
      <c r="B3016" s="1416" t="s">
        <v>8580</v>
      </c>
    </row>
    <row r="3017" spans="1:2" ht="24">
      <c r="A3017" s="1933" t="s">
        <v>9515</v>
      </c>
      <c r="B3017" s="1929" t="s">
        <v>9516</v>
      </c>
    </row>
    <row r="3018" spans="1:2">
      <c r="A3018" s="1932" t="s">
        <v>9420</v>
      </c>
      <c r="B3018" s="1935" t="s">
        <v>9421</v>
      </c>
    </row>
    <row r="3019" spans="1:2">
      <c r="A3019" s="1927" t="s">
        <v>8581</v>
      </c>
      <c r="B3019" s="1416" t="s">
        <v>8582</v>
      </c>
    </row>
    <row r="3020" spans="1:2">
      <c r="A3020" s="1926" t="s">
        <v>8583</v>
      </c>
      <c r="B3020" s="1928" t="s">
        <v>8584</v>
      </c>
    </row>
    <row r="3021" spans="1:2">
      <c r="A3021" s="1927" t="s">
        <v>8587</v>
      </c>
      <c r="B3021" s="1416" t="s">
        <v>8588</v>
      </c>
    </row>
    <row r="3022" spans="1:2">
      <c r="A3022" s="1944" t="s">
        <v>9645</v>
      </c>
      <c r="B3022" s="1945" t="s">
        <v>9646</v>
      </c>
    </row>
    <row r="3023" spans="1:2" ht="24.75">
      <c r="A3023" s="1946" t="s">
        <v>9647</v>
      </c>
      <c r="B3023" s="1925" t="s">
        <v>9648</v>
      </c>
    </row>
    <row r="3024" spans="1:2">
      <c r="A3024" s="1930" t="s">
        <v>8589</v>
      </c>
      <c r="B3024" s="1416" t="s">
        <v>8590</v>
      </c>
    </row>
    <row r="3025" spans="1:2">
      <c r="A3025" s="1927" t="s">
        <v>8591</v>
      </c>
      <c r="B3025" s="1416" t="s">
        <v>8592</v>
      </c>
    </row>
    <row r="3026" spans="1:2">
      <c r="A3026" s="1927" t="s">
        <v>8593</v>
      </c>
      <c r="B3026" s="1416" t="s">
        <v>8594</v>
      </c>
    </row>
    <row r="3027" spans="1:2">
      <c r="A3027" s="1927" t="s">
        <v>8595</v>
      </c>
      <c r="B3027" s="1416" t="s">
        <v>8596</v>
      </c>
    </row>
    <row r="3028" spans="1:2">
      <c r="A3028" s="1927" t="s">
        <v>8597</v>
      </c>
      <c r="B3028" s="1416" t="s">
        <v>8598</v>
      </c>
    </row>
    <row r="3029" spans="1:2">
      <c r="A3029" s="1926" t="s">
        <v>8599</v>
      </c>
      <c r="B3029" s="1416" t="s">
        <v>8600</v>
      </c>
    </row>
    <row r="3030" spans="1:2">
      <c r="A3030" s="1927" t="s">
        <v>8601</v>
      </c>
      <c r="B3030" s="1416" t="s">
        <v>8602</v>
      </c>
    </row>
    <row r="3031" spans="1:2" ht="24">
      <c r="A3031" s="1932" t="s">
        <v>9422</v>
      </c>
      <c r="B3031" s="1935" t="s">
        <v>9423</v>
      </c>
    </row>
    <row r="3032" spans="1:2">
      <c r="A3032" s="1927" t="s">
        <v>8603</v>
      </c>
      <c r="B3032" s="1416" t="s">
        <v>8604</v>
      </c>
    </row>
    <row r="3033" spans="1:2" ht="24">
      <c r="A3033" s="1926" t="s">
        <v>8605</v>
      </c>
      <c r="B3033" s="1416" t="s">
        <v>8606</v>
      </c>
    </row>
    <row r="3034" spans="1:2">
      <c r="A3034" s="1947" t="s">
        <v>9657</v>
      </c>
      <c r="B3034" s="1948" t="s">
        <v>9658</v>
      </c>
    </row>
    <row r="3035" spans="1:2">
      <c r="A3035" s="1927" t="s">
        <v>8607</v>
      </c>
      <c r="B3035" s="1416" t="s">
        <v>8608</v>
      </c>
    </row>
    <row r="3036" spans="1:2">
      <c r="A3036" s="1927" t="s">
        <v>8609</v>
      </c>
      <c r="B3036" s="1416" t="s">
        <v>8610</v>
      </c>
    </row>
    <row r="3037" spans="1:2">
      <c r="A3037" s="1938" t="s">
        <v>9517</v>
      </c>
      <c r="B3037" s="1923" t="s">
        <v>9518</v>
      </c>
    </row>
    <row r="3038" spans="1:2">
      <c r="A3038" s="1927" t="s">
        <v>8611</v>
      </c>
      <c r="B3038" s="1416" t="s">
        <v>8612</v>
      </c>
    </row>
    <row r="3039" spans="1:2" ht="24">
      <c r="A3039" s="1926" t="s">
        <v>8613</v>
      </c>
      <c r="B3039" s="1416" t="s">
        <v>8614</v>
      </c>
    </row>
    <row r="3040" spans="1:2" ht="24">
      <c r="A3040" s="1936" t="s">
        <v>8615</v>
      </c>
      <c r="B3040" s="1416" t="s">
        <v>8616</v>
      </c>
    </row>
    <row r="3041" spans="1:2" ht="24">
      <c r="A3041" s="1932" t="s">
        <v>9424</v>
      </c>
      <c r="B3041" s="1935" t="s">
        <v>9425</v>
      </c>
    </row>
    <row r="3042" spans="1:2">
      <c r="A3042" s="1949" t="s">
        <v>8617</v>
      </c>
      <c r="B3042" s="1416" t="s">
        <v>8618</v>
      </c>
    </row>
    <row r="3043" spans="1:2" ht="24">
      <c r="A3043" s="1926" t="s">
        <v>8619</v>
      </c>
      <c r="B3043" s="1416" t="s">
        <v>8620</v>
      </c>
    </row>
    <row r="3044" spans="1:2">
      <c r="A3044" s="1932" t="s">
        <v>9426</v>
      </c>
      <c r="B3044" s="1935" t="s">
        <v>9427</v>
      </c>
    </row>
    <row r="3045" spans="1:2">
      <c r="A3045" s="1926" t="s">
        <v>8621</v>
      </c>
      <c r="B3045" s="1416" t="s">
        <v>8622</v>
      </c>
    </row>
    <row r="3046" spans="1:2">
      <c r="A3046" s="1932" t="s">
        <v>9428</v>
      </c>
      <c r="B3046" s="1935" t="s">
        <v>9429</v>
      </c>
    </row>
    <row r="3047" spans="1:2" ht="24">
      <c r="A3047" s="1932" t="s">
        <v>9430</v>
      </c>
      <c r="B3047" s="1935" t="s">
        <v>9431</v>
      </c>
    </row>
    <row r="3048" spans="1:2" ht="24">
      <c r="A3048" s="1932" t="s">
        <v>9432</v>
      </c>
      <c r="B3048" s="1935" t="s">
        <v>9433</v>
      </c>
    </row>
    <row r="3049" spans="1:2">
      <c r="A3049" s="1926" t="s">
        <v>9434</v>
      </c>
      <c r="B3049" s="1416" t="s">
        <v>9435</v>
      </c>
    </row>
    <row r="3050" spans="1:2">
      <c r="A3050" s="1927" t="s">
        <v>8623</v>
      </c>
      <c r="B3050" s="1416" t="s">
        <v>8624</v>
      </c>
    </row>
    <row r="3051" spans="1:2">
      <c r="A3051" s="1927" t="s">
        <v>8625</v>
      </c>
      <c r="B3051" s="1416" t="s">
        <v>8626</v>
      </c>
    </row>
    <row r="3052" spans="1:2" ht="24">
      <c r="A3052" s="1927" t="s">
        <v>8627</v>
      </c>
      <c r="B3052" s="1416" t="s">
        <v>8628</v>
      </c>
    </row>
    <row r="3053" spans="1:2">
      <c r="A3053" s="1927" t="s">
        <v>8629</v>
      </c>
      <c r="B3053" s="1416" t="s">
        <v>8630</v>
      </c>
    </row>
    <row r="3054" spans="1:2">
      <c r="A3054" s="1949" t="s">
        <v>8631</v>
      </c>
      <c r="B3054" s="1416" t="s">
        <v>8632</v>
      </c>
    </row>
    <row r="3055" spans="1:2" ht="24">
      <c r="A3055" s="1927" t="s">
        <v>8633</v>
      </c>
      <c r="B3055" s="1416" t="s">
        <v>8634</v>
      </c>
    </row>
    <row r="3056" spans="1:2">
      <c r="A3056" s="1932" t="s">
        <v>9436</v>
      </c>
      <c r="B3056" s="1935" t="s">
        <v>9437</v>
      </c>
    </row>
    <row r="3057" spans="1:2">
      <c r="A3057" s="1927" t="s">
        <v>8635</v>
      </c>
      <c r="B3057" s="1416" t="s">
        <v>8636</v>
      </c>
    </row>
    <row r="3058" spans="1:2" ht="24">
      <c r="A3058" s="1932" t="s">
        <v>9438</v>
      </c>
      <c r="B3058" s="1935" t="s">
        <v>9439</v>
      </c>
    </row>
    <row r="3059" spans="1:2">
      <c r="A3059" s="1932" t="s">
        <v>9440</v>
      </c>
      <c r="B3059" s="1935" t="s">
        <v>9441</v>
      </c>
    </row>
    <row r="3060" spans="1:2">
      <c r="A3060" s="1932" t="s">
        <v>9442</v>
      </c>
      <c r="B3060" s="1935" t="s">
        <v>9443</v>
      </c>
    </row>
    <row r="3061" spans="1:2">
      <c r="A3061" s="1932" t="s">
        <v>9444</v>
      </c>
      <c r="B3061" s="1935" t="s">
        <v>9445</v>
      </c>
    </row>
    <row r="3062" spans="1:2">
      <c r="A3062" s="1927" t="s">
        <v>8637</v>
      </c>
      <c r="B3062" s="1416" t="s">
        <v>8638</v>
      </c>
    </row>
    <row r="3063" spans="1:2">
      <c r="A3063" s="1927" t="s">
        <v>9519</v>
      </c>
      <c r="B3063" s="1416" t="s">
        <v>9520</v>
      </c>
    </row>
    <row r="3064" spans="1:2">
      <c r="A3064" s="1932" t="s">
        <v>9446</v>
      </c>
      <c r="B3064" s="1935" t="s">
        <v>9447</v>
      </c>
    </row>
    <row r="3065" spans="1:2">
      <c r="A3065" s="1932" t="s">
        <v>9448</v>
      </c>
      <c r="B3065" s="1950" t="s">
        <v>9449</v>
      </c>
    </row>
    <row r="3066" spans="1:2">
      <c r="A3066" s="1926" t="s">
        <v>8639</v>
      </c>
      <c r="B3066" s="1416" t="s">
        <v>8640</v>
      </c>
    </row>
    <row r="3067" spans="1:2">
      <c r="A3067" s="1927" t="s">
        <v>8641</v>
      </c>
      <c r="B3067" s="1416" t="s">
        <v>8642</v>
      </c>
    </row>
    <row r="3068" spans="1:2" ht="24">
      <c r="A3068" s="1927" t="s">
        <v>8645</v>
      </c>
      <c r="B3068" s="1416" t="s">
        <v>8646</v>
      </c>
    </row>
    <row r="3069" spans="1:2">
      <c r="A3069" s="1927" t="s">
        <v>8649</v>
      </c>
      <c r="B3069" s="1416" t="s">
        <v>8650</v>
      </c>
    </row>
    <row r="3070" spans="1:2">
      <c r="A3070" s="1927" t="s">
        <v>8651</v>
      </c>
      <c r="B3070" s="1416" t="s">
        <v>8652</v>
      </c>
    </row>
    <row r="3071" spans="1:2">
      <c r="A3071" s="1926" t="s">
        <v>9521</v>
      </c>
      <c r="B3071" s="1416" t="s">
        <v>9522</v>
      </c>
    </row>
    <row r="3072" spans="1:2">
      <c r="A3072" s="1927" t="s">
        <v>9523</v>
      </c>
      <c r="B3072" s="1416" t="s">
        <v>9524</v>
      </c>
    </row>
    <row r="3073" spans="1:2">
      <c r="A3073" s="1926" t="s">
        <v>9525</v>
      </c>
      <c r="B3073" s="1923" t="s">
        <v>9526</v>
      </c>
    </row>
    <row r="3074" spans="1:2">
      <c r="A3074" s="1933" t="s">
        <v>9527</v>
      </c>
      <c r="B3074" s="1929" t="s">
        <v>9528</v>
      </c>
    </row>
    <row r="3075" spans="1:2">
      <c r="A3075" s="1933" t="s">
        <v>9529</v>
      </c>
      <c r="B3075" s="1929" t="s">
        <v>9530</v>
      </c>
    </row>
    <row r="3076" spans="1:2">
      <c r="A3076" s="1933" t="s">
        <v>9531</v>
      </c>
      <c r="B3076" s="1929" t="s">
        <v>9532</v>
      </c>
    </row>
    <row r="3077" spans="1:2" ht="24">
      <c r="A3077" s="1933" t="s">
        <v>9533</v>
      </c>
      <c r="B3077" s="1929" t="s">
        <v>9534</v>
      </c>
    </row>
    <row r="3078" spans="1:2" ht="24">
      <c r="A3078" s="1933" t="s">
        <v>9535</v>
      </c>
      <c r="B3078" s="1929" t="s">
        <v>9536</v>
      </c>
    </row>
    <row r="3079" spans="1:2" ht="36">
      <c r="A3079" s="1933" t="s">
        <v>9537</v>
      </c>
      <c r="B3079" s="1929" t="s">
        <v>9538</v>
      </c>
    </row>
    <row r="3080" spans="1:2">
      <c r="A3080" s="1933" t="s">
        <v>9539</v>
      </c>
      <c r="B3080" s="1929" t="s">
        <v>9540</v>
      </c>
    </row>
    <row r="3081" spans="1:2">
      <c r="A3081" s="1933" t="s">
        <v>9541</v>
      </c>
      <c r="B3081" s="1929" t="s">
        <v>9542</v>
      </c>
    </row>
    <row r="3082" spans="1:2" ht="24">
      <c r="A3082" s="1930" t="s">
        <v>8653</v>
      </c>
      <c r="B3082" s="1416" t="s">
        <v>8654</v>
      </c>
    </row>
    <row r="3083" spans="1:2">
      <c r="A3083" s="1927" t="s">
        <v>9543</v>
      </c>
      <c r="B3083" s="1923" t="s">
        <v>9544</v>
      </c>
    </row>
    <row r="3084" spans="1:2">
      <c r="A3084" s="1933" t="s">
        <v>9545</v>
      </c>
      <c r="B3084" s="1929" t="s">
        <v>9546</v>
      </c>
    </row>
    <row r="3085" spans="1:2">
      <c r="A3085" s="1933" t="s">
        <v>9547</v>
      </c>
      <c r="B3085" s="1929" t="s">
        <v>9548</v>
      </c>
    </row>
    <row r="3086" spans="1:2">
      <c r="A3086" s="1926" t="s">
        <v>9549</v>
      </c>
      <c r="B3086" s="1923" t="s">
        <v>9550</v>
      </c>
    </row>
    <row r="3087" spans="1:2" ht="24">
      <c r="A3087" s="1933" t="s">
        <v>9551</v>
      </c>
      <c r="B3087" s="1929" t="s">
        <v>9552</v>
      </c>
    </row>
    <row r="3088" spans="1:2" ht="24">
      <c r="A3088" s="1933" t="s">
        <v>9553</v>
      </c>
      <c r="B3088" s="1929" t="s">
        <v>9554</v>
      </c>
    </row>
    <row r="3089" spans="1:2" ht="24">
      <c r="A3089" s="1933" t="s">
        <v>9555</v>
      </c>
      <c r="B3089" s="1929" t="s">
        <v>9556</v>
      </c>
    </row>
    <row r="3090" spans="1:2">
      <c r="A3090" s="1927" t="s">
        <v>8571</v>
      </c>
      <c r="B3090" s="1928" t="s">
        <v>8572</v>
      </c>
    </row>
    <row r="3091" spans="1:2">
      <c r="A3091" s="1939" t="s">
        <v>9477</v>
      </c>
      <c r="B3091" s="1940" t="s">
        <v>9478</v>
      </c>
    </row>
    <row r="3092" spans="1:2">
      <c r="A3092" s="1927" t="s">
        <v>8661</v>
      </c>
      <c r="B3092" s="1923" t="s">
        <v>8662</v>
      </c>
    </row>
    <row r="3093" spans="1:2">
      <c r="A3093" s="1926" t="s">
        <v>8663</v>
      </c>
      <c r="B3093" s="1923" t="s">
        <v>8664</v>
      </c>
    </row>
    <row r="3094" spans="1:2">
      <c r="A3094" s="1927" t="s">
        <v>8665</v>
      </c>
      <c r="B3094" s="1923" t="s">
        <v>8666</v>
      </c>
    </row>
    <row r="3095" spans="1:2">
      <c r="A3095" s="1927" t="s">
        <v>8669</v>
      </c>
      <c r="B3095" s="1416" t="s">
        <v>8670</v>
      </c>
    </row>
    <row r="3096" spans="1:2">
      <c r="A3096" s="1946" t="s">
        <v>9653</v>
      </c>
      <c r="B3096" s="1951" t="s">
        <v>9654</v>
      </c>
    </row>
    <row r="3097" spans="1:2">
      <c r="A3097" s="1927" t="s">
        <v>8671</v>
      </c>
      <c r="B3097" s="1416" t="s">
        <v>8672</v>
      </c>
    </row>
    <row r="3098" spans="1:2">
      <c r="A3098" s="1927" t="s">
        <v>8673</v>
      </c>
      <c r="B3098" s="1416" t="s">
        <v>8674</v>
      </c>
    </row>
    <row r="3099" spans="1:2">
      <c r="A3099" s="1927" t="s">
        <v>8675</v>
      </c>
      <c r="B3099" s="1454" t="s">
        <v>8676</v>
      </c>
    </row>
    <row r="3100" spans="1:2">
      <c r="A3100" s="1926" t="s">
        <v>8677</v>
      </c>
      <c r="B3100" s="1416" t="s">
        <v>8678</v>
      </c>
    </row>
    <row r="3101" spans="1:2">
      <c r="A3101" s="1946" t="s">
        <v>9651</v>
      </c>
      <c r="B3101" s="1951" t="s">
        <v>9652</v>
      </c>
    </row>
    <row r="3102" spans="1:2" ht="24">
      <c r="A3102" s="1926" t="s">
        <v>8679</v>
      </c>
      <c r="B3102" s="1416" t="s">
        <v>8680</v>
      </c>
    </row>
    <row r="3103" spans="1:2">
      <c r="A3103" s="1930" t="s">
        <v>8681</v>
      </c>
      <c r="B3103" s="1929" t="s">
        <v>8682</v>
      </c>
    </row>
    <row r="3104" spans="1:2">
      <c r="A3104" s="1927" t="s">
        <v>8683</v>
      </c>
      <c r="B3104" s="1454" t="s">
        <v>8684</v>
      </c>
    </row>
    <row r="3105" spans="1:2">
      <c r="A3105" s="1933" t="s">
        <v>9557</v>
      </c>
      <c r="B3105" s="1929" t="s">
        <v>9558</v>
      </c>
    </row>
    <row r="3106" spans="1:2">
      <c r="A3106" s="1933" t="s">
        <v>9559</v>
      </c>
      <c r="B3106" s="1929" t="s">
        <v>9558</v>
      </c>
    </row>
    <row r="3107" spans="1:2">
      <c r="A3107" s="1927" t="s">
        <v>8685</v>
      </c>
      <c r="B3107" s="1416" t="s">
        <v>8686</v>
      </c>
    </row>
    <row r="3108" spans="1:2">
      <c r="A3108" s="1926" t="s">
        <v>8709</v>
      </c>
      <c r="B3108" s="1928" t="s">
        <v>8710</v>
      </c>
    </row>
    <row r="3109" spans="1:2">
      <c r="A3109" s="1930" t="s">
        <v>8687</v>
      </c>
      <c r="B3109" s="1952" t="s">
        <v>8688</v>
      </c>
    </row>
    <row r="3110" spans="1:2">
      <c r="A3110" s="1927" t="s">
        <v>8689</v>
      </c>
      <c r="B3110" s="1454" t="s">
        <v>8690</v>
      </c>
    </row>
    <row r="3111" spans="1:2">
      <c r="A3111" s="1930" t="s">
        <v>8585</v>
      </c>
      <c r="B3111" s="1952" t="s">
        <v>8586</v>
      </c>
    </row>
    <row r="3112" spans="1:2">
      <c r="A3112" s="1927" t="s">
        <v>8691</v>
      </c>
      <c r="B3112" s="1416" t="s">
        <v>8692</v>
      </c>
    </row>
    <row r="3113" spans="1:2">
      <c r="A3113" s="1927" t="s">
        <v>8693</v>
      </c>
      <c r="B3113" s="1454" t="s">
        <v>8694</v>
      </c>
    </row>
    <row r="3114" spans="1:2" ht="24">
      <c r="A3114" s="1944" t="s">
        <v>9649</v>
      </c>
      <c r="B3114" s="1945" t="s">
        <v>9650</v>
      </c>
    </row>
    <row r="3115" spans="1:2">
      <c r="A3115" s="1926" t="s">
        <v>8695</v>
      </c>
      <c r="B3115" s="1454" t="s">
        <v>8696</v>
      </c>
    </row>
    <row r="3116" spans="1:2">
      <c r="A3116" s="1927" t="s">
        <v>8697</v>
      </c>
      <c r="B3116" s="1416" t="s">
        <v>8698</v>
      </c>
    </row>
    <row r="3117" spans="1:2">
      <c r="A3117" s="1930" t="s">
        <v>8699</v>
      </c>
      <c r="B3117" s="1929" t="s">
        <v>8700</v>
      </c>
    </row>
    <row r="3118" spans="1:2">
      <c r="A3118" s="1927" t="s">
        <v>8701</v>
      </c>
      <c r="B3118" s="1454" t="s">
        <v>8702</v>
      </c>
    </row>
    <row r="3119" spans="1:2">
      <c r="A3119" s="1930" t="s">
        <v>8703</v>
      </c>
      <c r="B3119" s="1929" t="s">
        <v>8704</v>
      </c>
    </row>
    <row r="3120" spans="1:2">
      <c r="A3120" s="1927" t="s">
        <v>8705</v>
      </c>
      <c r="B3120" s="1416" t="s">
        <v>8706</v>
      </c>
    </row>
    <row r="3121" spans="1:2">
      <c r="A3121" s="1927" t="s">
        <v>8707</v>
      </c>
      <c r="B3121" s="1416" t="s">
        <v>8708</v>
      </c>
    </row>
    <row r="3122" spans="1:2">
      <c r="A3122" s="1933" t="s">
        <v>9560</v>
      </c>
      <c r="B3122" s="1929" t="s">
        <v>9561</v>
      </c>
    </row>
    <row r="3123" spans="1:2">
      <c r="A3123" s="1927" t="s">
        <v>8643</v>
      </c>
      <c r="B3123" s="1929" t="s">
        <v>8644</v>
      </c>
    </row>
    <row r="3124" spans="1:2">
      <c r="A3124" s="1927" t="s">
        <v>9562</v>
      </c>
      <c r="B3124" s="1416" t="s">
        <v>9563</v>
      </c>
    </row>
    <row r="3125" spans="1:2">
      <c r="A3125" s="1927" t="s">
        <v>8711</v>
      </c>
      <c r="B3125" s="1923" t="s">
        <v>8712</v>
      </c>
    </row>
    <row r="3126" spans="1:2">
      <c r="A3126" s="1953" t="s">
        <v>9062</v>
      </c>
      <c r="B3126" s="1954" t="s">
        <v>9063</v>
      </c>
    </row>
    <row r="3127" spans="1:2">
      <c r="A3127" s="1924" t="s">
        <v>9671</v>
      </c>
      <c r="B3127" s="1955" t="s">
        <v>12259</v>
      </c>
    </row>
    <row r="3128" spans="1:2">
      <c r="A3128" s="1946" t="s">
        <v>9655</v>
      </c>
      <c r="B3128" s="1956" t="s">
        <v>9656</v>
      </c>
    </row>
    <row r="3129" spans="1:2">
      <c r="A3129" s="1926" t="s">
        <v>8713</v>
      </c>
      <c r="B3129" s="1923" t="s">
        <v>8714</v>
      </c>
    </row>
    <row r="3130" spans="1:2">
      <c r="A3130" s="1926" t="s">
        <v>8715</v>
      </c>
      <c r="B3130" s="1923" t="s">
        <v>8716</v>
      </c>
    </row>
    <row r="3131" spans="1:2">
      <c r="A3131" s="1926" t="s">
        <v>8717</v>
      </c>
      <c r="B3131" s="1923" t="s">
        <v>8718</v>
      </c>
    </row>
    <row r="3132" spans="1:2" ht="24">
      <c r="A3132" s="1927" t="s">
        <v>9564</v>
      </c>
      <c r="B3132" s="1454" t="s">
        <v>9565</v>
      </c>
    </row>
    <row r="3133" spans="1:2">
      <c r="A3133" s="1927" t="s">
        <v>9566</v>
      </c>
      <c r="B3133" s="1416" t="s">
        <v>9567</v>
      </c>
    </row>
    <row r="3134" spans="1:2">
      <c r="A3134" s="1927" t="s">
        <v>8719</v>
      </c>
      <c r="B3134" s="1923" t="s">
        <v>8720</v>
      </c>
    </row>
    <row r="3135" spans="1:2">
      <c r="A3135" s="1927" t="s">
        <v>8721</v>
      </c>
      <c r="B3135" s="1923" t="s">
        <v>8722</v>
      </c>
    </row>
    <row r="3136" spans="1:2">
      <c r="A3136" s="1927" t="s">
        <v>9568</v>
      </c>
      <c r="B3136" s="1416" t="s">
        <v>9569</v>
      </c>
    </row>
    <row r="3137" spans="1:2">
      <c r="A3137" s="1927" t="s">
        <v>9570</v>
      </c>
      <c r="B3137" s="1416" t="s">
        <v>9571</v>
      </c>
    </row>
    <row r="3138" spans="1:2">
      <c r="A3138" s="1932" t="s">
        <v>8723</v>
      </c>
      <c r="B3138" s="1923" t="s">
        <v>8724</v>
      </c>
    </row>
    <row r="3139" spans="1:2">
      <c r="A3139" s="1924" t="s">
        <v>9673</v>
      </c>
      <c r="B3139" s="1951" t="s">
        <v>9674</v>
      </c>
    </row>
    <row r="3140" spans="1:2">
      <c r="A3140" s="1924" t="s">
        <v>9675</v>
      </c>
      <c r="B3140" s="1951" t="s">
        <v>9676</v>
      </c>
    </row>
    <row r="3141" spans="1:2">
      <c r="A3141" s="1926" t="s">
        <v>8725</v>
      </c>
      <c r="B3141" s="1923" t="s">
        <v>8726</v>
      </c>
    </row>
    <row r="3142" spans="1:2">
      <c r="A3142" s="1927" t="s">
        <v>8727</v>
      </c>
      <c r="B3142" s="1923" t="s">
        <v>8728</v>
      </c>
    </row>
    <row r="3143" spans="1:2">
      <c r="A3143" s="1933" t="s">
        <v>9572</v>
      </c>
      <c r="B3143" s="1929" t="s">
        <v>9573</v>
      </c>
    </row>
    <row r="3144" spans="1:2">
      <c r="A3144" s="1926" t="s">
        <v>9574</v>
      </c>
      <c r="B3144" s="1416" t="s">
        <v>9575</v>
      </c>
    </row>
    <row r="3145" spans="1:2">
      <c r="A3145" s="1927" t="s">
        <v>9576</v>
      </c>
      <c r="B3145" s="1416" t="s">
        <v>9577</v>
      </c>
    </row>
    <row r="3146" spans="1:2">
      <c r="A3146" s="1926" t="s">
        <v>9578</v>
      </c>
      <c r="B3146" s="1416" t="s">
        <v>9579</v>
      </c>
    </row>
    <row r="3147" spans="1:2">
      <c r="A3147" s="1927" t="s">
        <v>9580</v>
      </c>
      <c r="B3147" s="1416" t="s">
        <v>9581</v>
      </c>
    </row>
    <row r="3148" spans="1:2" ht="24">
      <c r="A3148" s="1933" t="s">
        <v>9582</v>
      </c>
      <c r="B3148" s="1929" t="s">
        <v>9583</v>
      </c>
    </row>
    <row r="3149" spans="1:2">
      <c r="A3149" s="1926" t="s">
        <v>9584</v>
      </c>
      <c r="B3149" s="1454" t="s">
        <v>9585</v>
      </c>
    </row>
    <row r="3150" spans="1:2">
      <c r="A3150" s="1927" t="s">
        <v>9586</v>
      </c>
      <c r="B3150" s="1416" t="s">
        <v>9587</v>
      </c>
    </row>
    <row r="3151" spans="1:2">
      <c r="A3151" s="1927" t="s">
        <v>9588</v>
      </c>
      <c r="B3151" s="1416" t="s">
        <v>9589</v>
      </c>
    </row>
    <row r="3152" spans="1:2">
      <c r="A3152" s="1927" t="s">
        <v>9590</v>
      </c>
      <c r="B3152" s="1416" t="s">
        <v>9591</v>
      </c>
    </row>
    <row r="3153" spans="1:2">
      <c r="A3153" s="1927" t="s">
        <v>8872</v>
      </c>
      <c r="B3153" s="1416" t="s">
        <v>8873</v>
      </c>
    </row>
    <row r="3154" spans="1:2">
      <c r="A3154" s="1927" t="s">
        <v>8729</v>
      </c>
      <c r="B3154" s="1923" t="s">
        <v>8730</v>
      </c>
    </row>
    <row r="3155" spans="1:2">
      <c r="A3155" s="1921" t="s">
        <v>8497</v>
      </c>
      <c r="B3155" s="1929" t="s">
        <v>8498</v>
      </c>
    </row>
    <row r="3156" spans="1:2">
      <c r="A3156" s="1927" t="s">
        <v>8657</v>
      </c>
      <c r="B3156" s="1929" t="s">
        <v>8658</v>
      </c>
    </row>
    <row r="3157" spans="1:2">
      <c r="A3157" s="1933" t="s">
        <v>9592</v>
      </c>
      <c r="B3157" s="1929" t="s">
        <v>9593</v>
      </c>
    </row>
    <row r="3158" spans="1:2">
      <c r="A3158" s="1931" t="s">
        <v>8731</v>
      </c>
      <c r="B3158" s="1929" t="s">
        <v>8732</v>
      </c>
    </row>
    <row r="3159" spans="1:2">
      <c r="A3159" s="1931" t="s">
        <v>8733</v>
      </c>
      <c r="B3159" s="1929" t="s">
        <v>8734</v>
      </c>
    </row>
    <row r="3160" spans="1:2">
      <c r="A3160" s="1931" t="s">
        <v>8739</v>
      </c>
      <c r="B3160" s="1929" t="s">
        <v>8740</v>
      </c>
    </row>
    <row r="3161" spans="1:2">
      <c r="A3161" s="1921" t="s">
        <v>8735</v>
      </c>
      <c r="B3161" s="1929" t="s">
        <v>8736</v>
      </c>
    </row>
    <row r="3162" spans="1:2" ht="24.75">
      <c r="A3162" s="1957" t="s">
        <v>9677</v>
      </c>
      <c r="B3162" s="1925" t="s">
        <v>9678</v>
      </c>
    </row>
    <row r="3163" spans="1:2">
      <c r="A3163" s="1921" t="s">
        <v>8737</v>
      </c>
      <c r="B3163" s="1929" t="s">
        <v>8738</v>
      </c>
    </row>
    <row r="3164" spans="1:2">
      <c r="A3164" s="1921" t="s">
        <v>8741</v>
      </c>
      <c r="B3164" s="1929" t="s">
        <v>8742</v>
      </c>
    </row>
    <row r="3165" spans="1:2">
      <c r="A3165" s="1921" t="s">
        <v>8743</v>
      </c>
      <c r="B3165" s="1416" t="s">
        <v>8744</v>
      </c>
    </row>
    <row r="3166" spans="1:2">
      <c r="A3166" s="1927" t="s">
        <v>9594</v>
      </c>
      <c r="B3166" s="1416" t="s">
        <v>9595</v>
      </c>
    </row>
    <row r="3167" spans="1:2">
      <c r="A3167" s="1930" t="s">
        <v>8745</v>
      </c>
      <c r="B3167" s="1929" t="s">
        <v>8746</v>
      </c>
    </row>
    <row r="3168" spans="1:2">
      <c r="A3168" s="1930" t="s">
        <v>8747</v>
      </c>
      <c r="B3168" s="1952" t="s">
        <v>8748</v>
      </c>
    </row>
    <row r="3169" spans="1:2">
      <c r="A3169" s="1927" t="s">
        <v>8749</v>
      </c>
      <c r="B3169" s="1929" t="s">
        <v>8750</v>
      </c>
    </row>
    <row r="3170" spans="1:2">
      <c r="A3170" s="1921" t="s">
        <v>8751</v>
      </c>
      <c r="B3170" s="1416" t="s">
        <v>8752</v>
      </c>
    </row>
    <row r="3171" spans="1:2">
      <c r="A3171" s="1927" t="s">
        <v>8753</v>
      </c>
      <c r="B3171" s="1416" t="s">
        <v>8754</v>
      </c>
    </row>
    <row r="3172" spans="1:2" ht="24">
      <c r="A3172" s="1921" t="s">
        <v>8755</v>
      </c>
      <c r="B3172" s="1929" t="s">
        <v>8756</v>
      </c>
    </row>
    <row r="3173" spans="1:2">
      <c r="A3173" s="1927" t="s">
        <v>8757</v>
      </c>
      <c r="B3173" s="1929" t="s">
        <v>8758</v>
      </c>
    </row>
    <row r="3174" spans="1:2">
      <c r="A3174" s="1921" t="s">
        <v>8759</v>
      </c>
      <c r="B3174" s="1929" t="s">
        <v>8760</v>
      </c>
    </row>
    <row r="3175" spans="1:2">
      <c r="A3175" s="1921" t="s">
        <v>8761</v>
      </c>
      <c r="B3175" s="1929" t="s">
        <v>8762</v>
      </c>
    </row>
    <row r="3176" spans="1:2">
      <c r="A3176" s="1931" t="s">
        <v>8763</v>
      </c>
      <c r="B3176" s="1929" t="s">
        <v>8764</v>
      </c>
    </row>
    <row r="3177" spans="1:2">
      <c r="A3177" s="1921" t="s">
        <v>8765</v>
      </c>
      <c r="B3177" s="1929" t="s">
        <v>8766</v>
      </c>
    </row>
    <row r="3178" spans="1:2" ht="24">
      <c r="A3178" s="1921" t="s">
        <v>8767</v>
      </c>
      <c r="B3178" s="1929" t="s">
        <v>8768</v>
      </c>
    </row>
    <row r="3179" spans="1:2" ht="24">
      <c r="A3179" s="1958" t="s">
        <v>9596</v>
      </c>
      <c r="B3179" s="1929" t="s">
        <v>9597</v>
      </c>
    </row>
    <row r="3180" spans="1:2">
      <c r="A3180" s="1921" t="s">
        <v>8769</v>
      </c>
      <c r="B3180" s="1929" t="s">
        <v>8770</v>
      </c>
    </row>
    <row r="3181" spans="1:2" ht="24">
      <c r="A3181" s="1921" t="s">
        <v>8771</v>
      </c>
      <c r="B3181" s="1929" t="s">
        <v>8772</v>
      </c>
    </row>
    <row r="3182" spans="1:2">
      <c r="A3182" s="1921" t="s">
        <v>8773</v>
      </c>
      <c r="B3182" s="1929" t="s">
        <v>8774</v>
      </c>
    </row>
    <row r="3183" spans="1:2">
      <c r="A3183" s="1921" t="s">
        <v>8775</v>
      </c>
      <c r="B3183" s="1929" t="s">
        <v>8776</v>
      </c>
    </row>
    <row r="3184" spans="1:2" ht="24">
      <c r="A3184" s="1921" t="s">
        <v>8777</v>
      </c>
      <c r="B3184" s="1929" t="s">
        <v>8778</v>
      </c>
    </row>
    <row r="3185" spans="1:2">
      <c r="A3185" s="1921" t="s">
        <v>8779</v>
      </c>
      <c r="B3185" s="1929" t="s">
        <v>8780</v>
      </c>
    </row>
    <row r="3186" spans="1:2">
      <c r="A3186" s="1927" t="s">
        <v>8781</v>
      </c>
      <c r="B3186" s="1929" t="s">
        <v>8782</v>
      </c>
    </row>
    <row r="3187" spans="1:2">
      <c r="A3187" s="1921" t="s">
        <v>8783</v>
      </c>
      <c r="B3187" s="1929" t="s">
        <v>8784</v>
      </c>
    </row>
    <row r="3188" spans="1:2">
      <c r="A3188" s="1921" t="s">
        <v>8785</v>
      </c>
      <c r="B3188" s="1929" t="s">
        <v>8786</v>
      </c>
    </row>
    <row r="3189" spans="1:2">
      <c r="A3189" s="1921" t="s">
        <v>8787</v>
      </c>
      <c r="B3189" s="1416" t="s">
        <v>8788</v>
      </c>
    </row>
    <row r="3190" spans="1:2">
      <c r="A3190" s="1927" t="s">
        <v>8789</v>
      </c>
      <c r="B3190" s="1416" t="s">
        <v>8790</v>
      </c>
    </row>
    <row r="3191" spans="1:2">
      <c r="A3191" s="1921" t="s">
        <v>8791</v>
      </c>
      <c r="B3191" s="1929" t="s">
        <v>8792</v>
      </c>
    </row>
    <row r="3192" spans="1:2">
      <c r="A3192" s="1927" t="s">
        <v>8793</v>
      </c>
      <c r="B3192" s="1929" t="s">
        <v>8794</v>
      </c>
    </row>
    <row r="3193" spans="1:2">
      <c r="A3193" s="1927" t="s">
        <v>8795</v>
      </c>
      <c r="B3193" s="1929" t="s">
        <v>8796</v>
      </c>
    </row>
    <row r="3194" spans="1:2">
      <c r="A3194" s="1921" t="s">
        <v>8797</v>
      </c>
      <c r="B3194" s="1929" t="s">
        <v>8798</v>
      </c>
    </row>
    <row r="3195" spans="1:2">
      <c r="A3195" s="1926" t="s">
        <v>8799</v>
      </c>
      <c r="B3195" s="1929" t="s">
        <v>8800</v>
      </c>
    </row>
    <row r="3196" spans="1:2">
      <c r="A3196" s="1921" t="s">
        <v>8801</v>
      </c>
      <c r="B3196" s="1929" t="s">
        <v>8802</v>
      </c>
    </row>
    <row r="3197" spans="1:2">
      <c r="A3197" s="1921" t="s">
        <v>8803</v>
      </c>
      <c r="B3197" s="1929" t="s">
        <v>8804</v>
      </c>
    </row>
    <row r="3198" spans="1:2" ht="24">
      <c r="A3198" s="1921" t="s">
        <v>8805</v>
      </c>
      <c r="B3198" s="1929" t="s">
        <v>8806</v>
      </c>
    </row>
    <row r="3199" spans="1:2">
      <c r="A3199" s="1921" t="s">
        <v>8807</v>
      </c>
      <c r="B3199" s="1929" t="s">
        <v>8808</v>
      </c>
    </row>
    <row r="3200" spans="1:2">
      <c r="A3200" s="1921" t="s">
        <v>8829</v>
      </c>
      <c r="B3200" s="1928" t="s">
        <v>8830</v>
      </c>
    </row>
    <row r="3201" spans="1:2">
      <c r="A3201" s="1921" t="s">
        <v>8809</v>
      </c>
      <c r="B3201" s="1929" t="s">
        <v>8810</v>
      </c>
    </row>
    <row r="3202" spans="1:2">
      <c r="A3202" s="1959" t="s">
        <v>9598</v>
      </c>
      <c r="B3202" s="1940" t="s">
        <v>9599</v>
      </c>
    </row>
    <row r="3203" spans="1:2">
      <c r="A3203" s="1927" t="s">
        <v>8811</v>
      </c>
      <c r="B3203" s="1416" t="s">
        <v>8812</v>
      </c>
    </row>
    <row r="3204" spans="1:2">
      <c r="A3204" s="1927" t="s">
        <v>8813</v>
      </c>
      <c r="B3204" s="1416" t="s">
        <v>8814</v>
      </c>
    </row>
    <row r="3205" spans="1:2">
      <c r="A3205" s="1921" t="s">
        <v>8815</v>
      </c>
      <c r="B3205" s="1929" t="s">
        <v>8816</v>
      </c>
    </row>
    <row r="3206" spans="1:2">
      <c r="A3206" s="1921" t="s">
        <v>8817</v>
      </c>
      <c r="B3206" s="1929" t="s">
        <v>8818</v>
      </c>
    </row>
    <row r="3207" spans="1:2">
      <c r="A3207" s="1921" t="s">
        <v>8819</v>
      </c>
      <c r="B3207" s="1929" t="s">
        <v>8820</v>
      </c>
    </row>
    <row r="3208" spans="1:2">
      <c r="A3208" s="1921" t="s">
        <v>8821</v>
      </c>
      <c r="B3208" s="1929" t="s">
        <v>8822</v>
      </c>
    </row>
    <row r="3209" spans="1:2">
      <c r="A3209" s="1921" t="s">
        <v>8823</v>
      </c>
      <c r="B3209" s="1929" t="s">
        <v>8824</v>
      </c>
    </row>
    <row r="3210" spans="1:2">
      <c r="A3210" s="1921" t="s">
        <v>8825</v>
      </c>
      <c r="B3210" s="1416" t="s">
        <v>8826</v>
      </c>
    </row>
    <row r="3211" spans="1:2">
      <c r="A3211" s="1921" t="s">
        <v>8827</v>
      </c>
      <c r="B3211" s="1416" t="s">
        <v>8828</v>
      </c>
    </row>
    <row r="3212" spans="1:2" ht="24">
      <c r="A3212" s="1927" t="s">
        <v>9600</v>
      </c>
      <c r="B3212" s="1923" t="s">
        <v>9601</v>
      </c>
    </row>
    <row r="3213" spans="1:2" ht="24">
      <c r="A3213" s="1926" t="s">
        <v>9602</v>
      </c>
      <c r="B3213" s="1416" t="s">
        <v>9603</v>
      </c>
    </row>
    <row r="3214" spans="1:2">
      <c r="A3214" s="1926" t="s">
        <v>9604</v>
      </c>
      <c r="B3214" s="1416" t="s">
        <v>9605</v>
      </c>
    </row>
    <row r="3215" spans="1:2">
      <c r="A3215" s="1933" t="s">
        <v>9606</v>
      </c>
      <c r="B3215" s="1929" t="s">
        <v>9607</v>
      </c>
    </row>
    <row r="3216" spans="1:2">
      <c r="A3216" s="1927" t="s">
        <v>8831</v>
      </c>
      <c r="B3216" s="1416" t="s">
        <v>8832</v>
      </c>
    </row>
    <row r="3217" spans="1:2" ht="24">
      <c r="A3217" s="1930" t="s">
        <v>8833</v>
      </c>
      <c r="B3217" s="1952" t="s">
        <v>8834</v>
      </c>
    </row>
    <row r="3218" spans="1:2">
      <c r="A3218" s="1930" t="s">
        <v>8835</v>
      </c>
      <c r="B3218" s="1952" t="s">
        <v>8836</v>
      </c>
    </row>
    <row r="3219" spans="1:2" ht="36">
      <c r="A3219" s="1930" t="s">
        <v>8837</v>
      </c>
      <c r="B3219" s="1952" t="s">
        <v>8838</v>
      </c>
    </row>
    <row r="3220" spans="1:2">
      <c r="A3220" s="1927" t="s">
        <v>9608</v>
      </c>
      <c r="B3220" s="1923" t="s">
        <v>9609</v>
      </c>
    </row>
    <row r="3221" spans="1:2" ht="24">
      <c r="A3221" s="1930" t="s">
        <v>8839</v>
      </c>
      <c r="B3221" s="1952" t="s">
        <v>8840</v>
      </c>
    </row>
    <row r="3222" spans="1:2" ht="24">
      <c r="A3222" s="1930" t="s">
        <v>8841</v>
      </c>
      <c r="B3222" s="1952" t="s">
        <v>8842</v>
      </c>
    </row>
    <row r="3223" spans="1:2" ht="24">
      <c r="A3223" s="1930" t="s">
        <v>8843</v>
      </c>
      <c r="B3223" s="1952" t="s">
        <v>8844</v>
      </c>
    </row>
    <row r="3224" spans="1:2">
      <c r="A3224" s="1366" t="s">
        <v>9685</v>
      </c>
      <c r="B3224" s="1942" t="s">
        <v>9686</v>
      </c>
    </row>
    <row r="3225" spans="1:2" ht="24">
      <c r="A3225" s="1930" t="s">
        <v>8845</v>
      </c>
      <c r="B3225" s="1952" t="s">
        <v>8846</v>
      </c>
    </row>
    <row r="3226" spans="1:2" ht="24">
      <c r="A3226" s="1926" t="s">
        <v>8847</v>
      </c>
      <c r="B3226" s="1454" t="s">
        <v>8848</v>
      </c>
    </row>
    <row r="3227" spans="1:2">
      <c r="A3227" s="1927" t="s">
        <v>9610</v>
      </c>
      <c r="B3227" s="1923" t="s">
        <v>9611</v>
      </c>
    </row>
    <row r="3228" spans="1:2" ht="24">
      <c r="A3228" s="1930" t="s">
        <v>8849</v>
      </c>
      <c r="B3228" s="1952" t="s">
        <v>8850</v>
      </c>
    </row>
    <row r="3229" spans="1:2">
      <c r="A3229" s="1930" t="s">
        <v>8851</v>
      </c>
      <c r="B3229" s="1952" t="s">
        <v>8852</v>
      </c>
    </row>
    <row r="3230" spans="1:2">
      <c r="A3230" s="1930" t="s">
        <v>8853</v>
      </c>
      <c r="B3230" s="1952" t="s">
        <v>8854</v>
      </c>
    </row>
    <row r="3231" spans="1:2">
      <c r="A3231" s="1930" t="s">
        <v>8855</v>
      </c>
      <c r="B3231" s="1952" t="s">
        <v>8856</v>
      </c>
    </row>
    <row r="3232" spans="1:2" ht="24">
      <c r="A3232" s="1938" t="s">
        <v>9612</v>
      </c>
      <c r="B3232" s="1923" t="s">
        <v>9613</v>
      </c>
    </row>
    <row r="3233" spans="1:2" ht="24">
      <c r="A3233" s="1938" t="s">
        <v>9614</v>
      </c>
      <c r="B3233" s="1923" t="s">
        <v>9615</v>
      </c>
    </row>
    <row r="3234" spans="1:2">
      <c r="A3234" s="1930" t="s">
        <v>8857</v>
      </c>
      <c r="B3234" s="1952" t="s">
        <v>8858</v>
      </c>
    </row>
    <row r="3235" spans="1:2">
      <c r="A3235" s="1926" t="s">
        <v>8861</v>
      </c>
      <c r="B3235" s="1929" t="s">
        <v>8862</v>
      </c>
    </row>
    <row r="3236" spans="1:2" ht="24">
      <c r="A3236" s="1932" t="s">
        <v>9450</v>
      </c>
      <c r="B3236" s="1929" t="s">
        <v>9451</v>
      </c>
    </row>
    <row r="3237" spans="1:2" ht="24">
      <c r="A3237" s="1927" t="s">
        <v>8859</v>
      </c>
      <c r="B3237" s="1929" t="s">
        <v>8860</v>
      </c>
    </row>
    <row r="3238" spans="1:2">
      <c r="A3238" s="1930" t="s">
        <v>8863</v>
      </c>
      <c r="B3238" s="1923" t="s">
        <v>8864</v>
      </c>
    </row>
    <row r="3239" spans="1:2" ht="24">
      <c r="A3239" s="1922" t="s">
        <v>9616</v>
      </c>
      <c r="B3239" s="1923" t="s">
        <v>9617</v>
      </c>
    </row>
    <row r="3240" spans="1:2">
      <c r="A3240" s="1924" t="s">
        <v>9669</v>
      </c>
      <c r="B3240" s="1934" t="s">
        <v>9670</v>
      </c>
    </row>
    <row r="3241" spans="1:2" ht="24">
      <c r="A3241" s="1927" t="s">
        <v>9618</v>
      </c>
      <c r="B3241" s="1923" t="s">
        <v>9619</v>
      </c>
    </row>
    <row r="3242" spans="1:2">
      <c r="A3242" s="1927" t="s">
        <v>8559</v>
      </c>
      <c r="B3242" s="1928" t="s">
        <v>8560</v>
      </c>
    </row>
    <row r="3243" spans="1:2" ht="24">
      <c r="A3243" s="1960" t="s">
        <v>8904</v>
      </c>
      <c r="B3243" s="1416" t="s">
        <v>8905</v>
      </c>
    </row>
    <row r="3244" spans="1:2">
      <c r="A3244" s="1961" t="s">
        <v>8865</v>
      </c>
      <c r="B3244" s="1962" t="s">
        <v>8866</v>
      </c>
    </row>
    <row r="3245" spans="1:2">
      <c r="A3245" s="13" t="s">
        <v>8918</v>
      </c>
      <c r="B3245" s="1963" t="s">
        <v>8919</v>
      </c>
    </row>
    <row r="3246" spans="1:2" ht="24">
      <c r="A3246" s="13" t="s">
        <v>8920</v>
      </c>
      <c r="B3246" s="14" t="s">
        <v>8921</v>
      </c>
    </row>
    <row r="3247" spans="1:2" ht="24">
      <c r="A3247" s="13" t="s">
        <v>8922</v>
      </c>
      <c r="B3247" s="14" t="s">
        <v>8923</v>
      </c>
    </row>
    <row r="3248" spans="1:2" ht="24">
      <c r="A3248" s="13" t="s">
        <v>8924</v>
      </c>
      <c r="B3248" s="14" t="s">
        <v>8925</v>
      </c>
    </row>
    <row r="3249" spans="1:2">
      <c r="A3249" s="13" t="s">
        <v>8926</v>
      </c>
      <c r="B3249" s="14" t="s">
        <v>8927</v>
      </c>
    </row>
    <row r="3250" spans="1:2" ht="24">
      <c r="A3250" s="13" t="s">
        <v>8928</v>
      </c>
      <c r="B3250" s="14" t="s">
        <v>8929</v>
      </c>
    </row>
    <row r="3251" spans="1:2">
      <c r="A3251" s="13" t="s">
        <v>8930</v>
      </c>
      <c r="B3251" s="14" t="s">
        <v>8931</v>
      </c>
    </row>
    <row r="3252" spans="1:2">
      <c r="A3252" s="13" t="s">
        <v>8932</v>
      </c>
      <c r="B3252" s="14" t="s">
        <v>8933</v>
      </c>
    </row>
    <row r="3253" spans="1:2">
      <c r="A3253" s="13" t="s">
        <v>8934</v>
      </c>
      <c r="B3253" s="14" t="s">
        <v>8935</v>
      </c>
    </row>
    <row r="3254" spans="1:2">
      <c r="A3254" s="13" t="s">
        <v>8936</v>
      </c>
      <c r="B3254" s="14" t="s">
        <v>8937</v>
      </c>
    </row>
    <row r="3255" spans="1:2" ht="24">
      <c r="A3255" s="13" t="s">
        <v>8938</v>
      </c>
      <c r="B3255" s="14" t="s">
        <v>8939</v>
      </c>
    </row>
    <row r="3256" spans="1:2">
      <c r="A3256" s="13" t="s">
        <v>8940</v>
      </c>
      <c r="B3256" s="14" t="s">
        <v>8941</v>
      </c>
    </row>
    <row r="3257" spans="1:2">
      <c r="A3257" s="13" t="s">
        <v>8942</v>
      </c>
      <c r="B3257" s="14" t="s">
        <v>8943</v>
      </c>
    </row>
    <row r="3258" spans="1:2">
      <c r="A3258" s="13" t="s">
        <v>8944</v>
      </c>
      <c r="B3258" s="14" t="s">
        <v>8945</v>
      </c>
    </row>
    <row r="3259" spans="1:2" ht="24">
      <c r="A3259" s="13" t="s">
        <v>8946</v>
      </c>
      <c r="B3259" s="14" t="s">
        <v>8947</v>
      </c>
    </row>
    <row r="3260" spans="1:2">
      <c r="A3260" s="13" t="s">
        <v>8948</v>
      </c>
      <c r="B3260" s="14" t="s">
        <v>8949</v>
      </c>
    </row>
    <row r="3261" spans="1:2">
      <c r="A3261" s="13" t="s">
        <v>8950</v>
      </c>
      <c r="B3261" s="14" t="s">
        <v>8951</v>
      </c>
    </row>
    <row r="3262" spans="1:2">
      <c r="A3262" s="13" t="s">
        <v>8952</v>
      </c>
      <c r="B3262" s="1392" t="s">
        <v>8953</v>
      </c>
    </row>
    <row r="3263" spans="1:2">
      <c r="A3263" s="13" t="s">
        <v>8954</v>
      </c>
      <c r="B3263" s="1392" t="s">
        <v>8955</v>
      </c>
    </row>
    <row r="3264" spans="1:2">
      <c r="A3264" s="13" t="s">
        <v>8956</v>
      </c>
      <c r="B3264" s="14" t="s">
        <v>8957</v>
      </c>
    </row>
    <row r="3265" spans="1:2">
      <c r="A3265" s="15" t="s">
        <v>8958</v>
      </c>
      <c r="B3265" s="1392" t="s">
        <v>8959</v>
      </c>
    </row>
    <row r="3266" spans="1:2">
      <c r="A3266" s="1927" t="s">
        <v>9620</v>
      </c>
      <c r="B3266" s="1416" t="s">
        <v>8961</v>
      </c>
    </row>
    <row r="3267" spans="1:2">
      <c r="A3267" s="15" t="s">
        <v>8960</v>
      </c>
      <c r="B3267" s="16" t="s">
        <v>8961</v>
      </c>
    </row>
    <row r="3268" spans="1:2" ht="24">
      <c r="A3268" s="17" t="s">
        <v>9047</v>
      </c>
      <c r="B3268" s="14" t="s">
        <v>9048</v>
      </c>
    </row>
    <row r="3269" spans="1:2" ht="24">
      <c r="A3269" s="1964" t="s">
        <v>8962</v>
      </c>
      <c r="B3269" s="16" t="s">
        <v>8963</v>
      </c>
    </row>
    <row r="3270" spans="1:2" ht="24">
      <c r="A3270" s="1927" t="s">
        <v>9621</v>
      </c>
      <c r="B3270" s="1929" t="s">
        <v>9622</v>
      </c>
    </row>
    <row r="3271" spans="1:2" ht="24">
      <c r="A3271" s="1931" t="s">
        <v>9623</v>
      </c>
      <c r="B3271" s="1929" t="s">
        <v>9624</v>
      </c>
    </row>
    <row r="3272" spans="1:2">
      <c r="A3272" s="13" t="s">
        <v>8964</v>
      </c>
      <c r="B3272" s="14" t="s">
        <v>8965</v>
      </c>
    </row>
    <row r="3273" spans="1:2">
      <c r="A3273" s="13" t="s">
        <v>8966</v>
      </c>
      <c r="B3273" s="14" t="s">
        <v>8967</v>
      </c>
    </row>
    <row r="3274" spans="1:2" ht="60">
      <c r="A3274" s="13" t="s">
        <v>8968</v>
      </c>
      <c r="B3274" s="14" t="s">
        <v>8969</v>
      </c>
    </row>
    <row r="3275" spans="1:2" ht="24">
      <c r="A3275" s="13" t="s">
        <v>8970</v>
      </c>
      <c r="B3275" s="14" t="s">
        <v>8971</v>
      </c>
    </row>
    <row r="3276" spans="1:2">
      <c r="A3276" s="13" t="s">
        <v>8972</v>
      </c>
      <c r="B3276" s="14" t="s">
        <v>8973</v>
      </c>
    </row>
    <row r="3277" spans="1:2">
      <c r="A3277" s="13" t="s">
        <v>8974</v>
      </c>
      <c r="B3277" s="14" t="s">
        <v>8975</v>
      </c>
    </row>
    <row r="3278" spans="1:2" ht="24">
      <c r="A3278" s="15" t="s">
        <v>8976</v>
      </c>
      <c r="B3278" s="16" t="s">
        <v>8977</v>
      </c>
    </row>
    <row r="3279" spans="1:2">
      <c r="A3279" s="15" t="s">
        <v>8978</v>
      </c>
      <c r="B3279" s="16" t="s">
        <v>8979</v>
      </c>
    </row>
    <row r="3280" spans="1:2">
      <c r="A3280" s="15" t="s">
        <v>8980</v>
      </c>
      <c r="B3280" s="16" t="s">
        <v>8981</v>
      </c>
    </row>
    <row r="3281" spans="1:2">
      <c r="A3281" s="15" t="s">
        <v>8982</v>
      </c>
      <c r="B3281" s="16" t="s">
        <v>8983</v>
      </c>
    </row>
    <row r="3282" spans="1:2">
      <c r="A3282" s="15" t="s">
        <v>8984</v>
      </c>
      <c r="B3282" s="16" t="s">
        <v>8985</v>
      </c>
    </row>
    <row r="3283" spans="1:2">
      <c r="A3283" s="15" t="s">
        <v>8986</v>
      </c>
      <c r="B3283" s="16" t="s">
        <v>8987</v>
      </c>
    </row>
    <row r="3284" spans="1:2">
      <c r="A3284" s="15" t="s">
        <v>8988</v>
      </c>
      <c r="B3284" s="16" t="s">
        <v>8989</v>
      </c>
    </row>
    <row r="3285" spans="1:2">
      <c r="A3285" s="15" t="s">
        <v>8990</v>
      </c>
      <c r="B3285" s="16" t="s">
        <v>8991</v>
      </c>
    </row>
    <row r="3286" spans="1:2">
      <c r="A3286" s="15" t="s">
        <v>8992</v>
      </c>
      <c r="B3286" s="16" t="s">
        <v>8993</v>
      </c>
    </row>
    <row r="3287" spans="1:2">
      <c r="A3287" s="13" t="s">
        <v>8994</v>
      </c>
      <c r="B3287" s="16" t="s">
        <v>8995</v>
      </c>
    </row>
    <row r="3288" spans="1:2">
      <c r="A3288" s="13" t="s">
        <v>8996</v>
      </c>
      <c r="B3288" s="16" t="s">
        <v>8997</v>
      </c>
    </row>
    <row r="3289" spans="1:2" ht="24">
      <c r="A3289" s="13" t="s">
        <v>8998</v>
      </c>
      <c r="B3289" s="16" t="s">
        <v>8999</v>
      </c>
    </row>
    <row r="3290" spans="1:2" ht="24">
      <c r="A3290" s="13" t="s">
        <v>9000</v>
      </c>
      <c r="B3290" s="16" t="s">
        <v>9001</v>
      </c>
    </row>
    <row r="3291" spans="1:2" ht="24">
      <c r="A3291" s="13" t="s">
        <v>9002</v>
      </c>
      <c r="B3291" s="16" t="s">
        <v>9003</v>
      </c>
    </row>
    <row r="3292" spans="1:2" ht="24">
      <c r="A3292" s="13" t="s">
        <v>9004</v>
      </c>
      <c r="B3292" s="16" t="s">
        <v>9005</v>
      </c>
    </row>
    <row r="3293" spans="1:2">
      <c r="A3293" s="13" t="s">
        <v>9006</v>
      </c>
      <c r="B3293" s="16" t="s">
        <v>9007</v>
      </c>
    </row>
    <row r="3294" spans="1:2">
      <c r="A3294" s="13" t="s">
        <v>9008</v>
      </c>
      <c r="B3294" s="16" t="s">
        <v>9009</v>
      </c>
    </row>
    <row r="3295" spans="1:2">
      <c r="A3295" s="13" t="s">
        <v>9010</v>
      </c>
      <c r="B3295" s="16" t="s">
        <v>9011</v>
      </c>
    </row>
    <row r="3296" spans="1:2" ht="24">
      <c r="A3296" s="13" t="s">
        <v>9012</v>
      </c>
      <c r="B3296" s="1392" t="s">
        <v>12260</v>
      </c>
    </row>
    <row r="3297" spans="1:2">
      <c r="A3297" s="13" t="s">
        <v>9013</v>
      </c>
      <c r="B3297" s="16" t="s">
        <v>9014</v>
      </c>
    </row>
    <row r="3298" spans="1:2" ht="24">
      <c r="A3298" s="1965" t="s">
        <v>8867</v>
      </c>
      <c r="B3298" s="1966" t="s">
        <v>8868</v>
      </c>
    </row>
    <row r="3299" spans="1:2" ht="24">
      <c r="A3299" s="13" t="s">
        <v>9015</v>
      </c>
      <c r="B3299" s="16" t="s">
        <v>8868</v>
      </c>
    </row>
    <row r="3300" spans="1:2">
      <c r="A3300" s="1964" t="s">
        <v>9016</v>
      </c>
      <c r="B3300" s="1967" t="s">
        <v>9017</v>
      </c>
    </row>
    <row r="3301" spans="1:2" ht="24">
      <c r="A3301" s="13" t="s">
        <v>9018</v>
      </c>
      <c r="B3301" s="1392" t="s">
        <v>9019</v>
      </c>
    </row>
    <row r="3302" spans="1:2">
      <c r="A3302" s="13" t="s">
        <v>9020</v>
      </c>
      <c r="B3302" s="16" t="s">
        <v>12261</v>
      </c>
    </row>
    <row r="3303" spans="1:2">
      <c r="A3303" s="13" t="s">
        <v>9021</v>
      </c>
      <c r="B3303" s="14" t="s">
        <v>9022</v>
      </c>
    </row>
    <row r="3304" spans="1:2">
      <c r="A3304" s="13" t="s">
        <v>9023</v>
      </c>
      <c r="B3304" s="14" t="s">
        <v>9024</v>
      </c>
    </row>
    <row r="3305" spans="1:2">
      <c r="A3305" s="13" t="s">
        <v>9025</v>
      </c>
      <c r="B3305" s="14" t="s">
        <v>9026</v>
      </c>
    </row>
    <row r="3306" spans="1:2">
      <c r="A3306" s="1964" t="s">
        <v>9027</v>
      </c>
      <c r="B3306" s="14" t="s">
        <v>9028</v>
      </c>
    </row>
    <row r="3307" spans="1:2">
      <c r="A3307" s="13" t="s">
        <v>9029</v>
      </c>
      <c r="B3307" s="14" t="s">
        <v>9030</v>
      </c>
    </row>
    <row r="3308" spans="1:2">
      <c r="A3308" s="13" t="s">
        <v>9031</v>
      </c>
      <c r="B3308" s="14" t="s">
        <v>9032</v>
      </c>
    </row>
    <row r="3309" spans="1:2" ht="24">
      <c r="A3309" s="13" t="s">
        <v>9033</v>
      </c>
      <c r="B3309" s="14" t="s">
        <v>9034</v>
      </c>
    </row>
    <row r="3310" spans="1:2">
      <c r="A3310" s="13" t="s">
        <v>9035</v>
      </c>
      <c r="B3310" s="14" t="s">
        <v>9036</v>
      </c>
    </row>
    <row r="3311" spans="1:2" ht="24">
      <c r="A3311" s="1926" t="s">
        <v>8874</v>
      </c>
      <c r="B3311" s="1929" t="s">
        <v>8875</v>
      </c>
    </row>
    <row r="3312" spans="1:2" ht="24.75">
      <c r="A3312" s="1946" t="s">
        <v>9661</v>
      </c>
      <c r="B3312" s="1968" t="s">
        <v>9662</v>
      </c>
    </row>
    <row r="3313" spans="1:2" ht="24">
      <c r="A3313" s="1926" t="s">
        <v>8876</v>
      </c>
      <c r="B3313" s="1929" t="s">
        <v>8877</v>
      </c>
    </row>
    <row r="3314" spans="1:2" ht="24.75">
      <c r="A3314" s="1946" t="s">
        <v>9659</v>
      </c>
      <c r="B3314" s="1925" t="s">
        <v>9660</v>
      </c>
    </row>
    <row r="3315" spans="1:2" ht="24">
      <c r="A3315" s="1927" t="s">
        <v>9625</v>
      </c>
      <c r="B3315" s="1929" t="s">
        <v>9626</v>
      </c>
    </row>
    <row r="3316" spans="1:2" ht="24.75">
      <c r="A3316" s="1946" t="s">
        <v>9663</v>
      </c>
      <c r="B3316" s="1925" t="s">
        <v>9664</v>
      </c>
    </row>
    <row r="3317" spans="1:2" ht="24">
      <c r="A3317" s="1926" t="s">
        <v>8878</v>
      </c>
      <c r="B3317" s="1929" t="s">
        <v>8879</v>
      </c>
    </row>
    <row r="3318" spans="1:2" ht="36">
      <c r="A3318" s="1926" t="s">
        <v>8880</v>
      </c>
      <c r="B3318" s="1929" t="s">
        <v>8881</v>
      </c>
    </row>
    <row r="3319" spans="1:2" ht="48">
      <c r="A3319" s="1927" t="s">
        <v>8882</v>
      </c>
      <c r="B3319" s="1929" t="s">
        <v>8883</v>
      </c>
    </row>
    <row r="3320" spans="1:2" ht="24.75">
      <c r="A3320" s="1946" t="s">
        <v>9665</v>
      </c>
      <c r="B3320" s="1925" t="s">
        <v>9666</v>
      </c>
    </row>
    <row r="3321" spans="1:2">
      <c r="A3321" s="1926" t="s">
        <v>8884</v>
      </c>
      <c r="B3321" s="1929" t="s">
        <v>8885</v>
      </c>
    </row>
    <row r="3322" spans="1:2">
      <c r="A3322" s="1927" t="s">
        <v>8886</v>
      </c>
      <c r="B3322" s="1929" t="s">
        <v>8887</v>
      </c>
    </row>
    <row r="3323" spans="1:2" ht="24">
      <c r="A3323" s="1927" t="s">
        <v>8890</v>
      </c>
      <c r="B3323" s="1416" t="s">
        <v>8891</v>
      </c>
    </row>
    <row r="3324" spans="1:2">
      <c r="A3324" s="1927" t="s">
        <v>8892</v>
      </c>
      <c r="B3324" s="1416" t="s">
        <v>8893</v>
      </c>
    </row>
    <row r="3325" spans="1:2" ht="24">
      <c r="A3325" s="1926" t="s">
        <v>8894</v>
      </c>
      <c r="B3325" s="1923" t="s">
        <v>8895</v>
      </c>
    </row>
    <row r="3326" spans="1:2">
      <c r="A3326" s="1927" t="s">
        <v>8896</v>
      </c>
      <c r="B3326" s="1416" t="s">
        <v>8897</v>
      </c>
    </row>
    <row r="3327" spans="1:2" ht="24">
      <c r="A3327" s="1926" t="s">
        <v>8898</v>
      </c>
      <c r="B3327" s="1416" t="s">
        <v>8899</v>
      </c>
    </row>
    <row r="3328" spans="1:2" ht="24">
      <c r="A3328" s="1927" t="s">
        <v>8900</v>
      </c>
      <c r="B3328" s="1969" t="s">
        <v>8901</v>
      </c>
    </row>
    <row r="3329" spans="1:2">
      <c r="A3329" s="1927" t="s">
        <v>8902</v>
      </c>
      <c r="B3329" s="1970" t="s">
        <v>8903</v>
      </c>
    </row>
    <row r="3330" spans="1:2">
      <c r="A3330" s="1944" t="s">
        <v>9633</v>
      </c>
      <c r="B3330" s="1971" t="s">
        <v>9634</v>
      </c>
    </row>
    <row r="3331" spans="1:2">
      <c r="A3331" s="1972" t="s">
        <v>9635</v>
      </c>
      <c r="B3331" s="1971" t="s">
        <v>9636</v>
      </c>
    </row>
    <row r="3332" spans="1:2" ht="24">
      <c r="A3332" s="1939" t="s">
        <v>9637</v>
      </c>
      <c r="B3332" s="1940" t="s">
        <v>9638</v>
      </c>
    </row>
    <row r="3333" spans="1:2">
      <c r="A3333" s="1973" t="s">
        <v>8906</v>
      </c>
      <c r="B3333" s="1974" t="s">
        <v>8907</v>
      </c>
    </row>
    <row r="3334" spans="1:2">
      <c r="A3334" s="1926" t="s">
        <v>8888</v>
      </c>
      <c r="B3334" s="1929" t="s">
        <v>8889</v>
      </c>
    </row>
    <row r="3335" spans="1:2">
      <c r="A3335" s="1973" t="s">
        <v>8908</v>
      </c>
      <c r="B3335" s="1929" t="s">
        <v>8909</v>
      </c>
    </row>
    <row r="3336" spans="1:2">
      <c r="A3336" s="1973" t="s">
        <v>8910</v>
      </c>
      <c r="B3336" s="1929" t="s">
        <v>8911</v>
      </c>
    </row>
    <row r="3337" spans="1:2">
      <c r="A3337" s="13" t="s">
        <v>9037</v>
      </c>
      <c r="B3337" s="14" t="s">
        <v>9038</v>
      </c>
    </row>
    <row r="3338" spans="1:2">
      <c r="A3338" s="1964" t="s">
        <v>9039</v>
      </c>
      <c r="B3338" s="14" t="s">
        <v>9040</v>
      </c>
    </row>
    <row r="3339" spans="1:2">
      <c r="A3339" s="1964" t="s">
        <v>9041</v>
      </c>
      <c r="B3339" s="14" t="s">
        <v>9042</v>
      </c>
    </row>
    <row r="3340" spans="1:2">
      <c r="A3340" s="1973" t="s">
        <v>8912</v>
      </c>
      <c r="B3340" s="1974" t="s">
        <v>8913</v>
      </c>
    </row>
    <row r="3341" spans="1:2">
      <c r="A3341" s="13" t="s">
        <v>9043</v>
      </c>
      <c r="B3341" s="14" t="s">
        <v>9044</v>
      </c>
    </row>
    <row r="3342" spans="1:2">
      <c r="A3342" s="13" t="s">
        <v>9045</v>
      </c>
      <c r="B3342" s="14" t="s">
        <v>9046</v>
      </c>
    </row>
    <row r="3343" spans="1:2">
      <c r="A3343" s="17" t="s">
        <v>9049</v>
      </c>
      <c r="B3343" s="14" t="s">
        <v>9050</v>
      </c>
    </row>
    <row r="3344" spans="1:2">
      <c r="A3344" s="17" t="s">
        <v>9051</v>
      </c>
      <c r="B3344" s="14" t="s">
        <v>9052</v>
      </c>
    </row>
    <row r="3345" spans="1:2">
      <c r="A3345" s="13" t="s">
        <v>9053</v>
      </c>
      <c r="B3345" s="14" t="s">
        <v>9054</v>
      </c>
    </row>
    <row r="3346" spans="1:2">
      <c r="A3346" s="1973" t="s">
        <v>8914</v>
      </c>
      <c r="B3346" s="1929" t="s">
        <v>8915</v>
      </c>
    </row>
    <row r="3347" spans="1:2">
      <c r="A3347" s="1973" t="s">
        <v>8916</v>
      </c>
      <c r="B3347" s="1929" t="s">
        <v>8917</v>
      </c>
    </row>
    <row r="3348" spans="1:2">
      <c r="A3348" s="13" t="s">
        <v>9055</v>
      </c>
      <c r="B3348" s="14" t="s">
        <v>9056</v>
      </c>
    </row>
    <row r="3349" spans="1:2">
      <c r="A3349" s="13" t="s">
        <v>9057</v>
      </c>
      <c r="B3349" s="14" t="s">
        <v>9058</v>
      </c>
    </row>
    <row r="3350" spans="1:2">
      <c r="A3350" s="1927" t="s">
        <v>8667</v>
      </c>
      <c r="B3350" s="1929" t="s">
        <v>8668</v>
      </c>
    </row>
    <row r="3351" spans="1:2">
      <c r="A3351" s="1927" t="s">
        <v>8869</v>
      </c>
      <c r="B3351" s="1929" t="s">
        <v>8870</v>
      </c>
    </row>
    <row r="3352" spans="1:2">
      <c r="A3352" s="1953" t="s">
        <v>9064</v>
      </c>
      <c r="B3352" s="1954" t="s">
        <v>9065</v>
      </c>
    </row>
    <row r="3353" spans="1:2">
      <c r="A3353" s="1953" t="s">
        <v>9066</v>
      </c>
      <c r="B3353" s="1954" t="s">
        <v>9067</v>
      </c>
    </row>
    <row r="3354" spans="1:2">
      <c r="A3354" s="1953" t="s">
        <v>9068</v>
      </c>
      <c r="B3354" s="1954" t="s">
        <v>9069</v>
      </c>
    </row>
    <row r="3355" spans="1:2">
      <c r="A3355" s="1953" t="s">
        <v>9070</v>
      </c>
      <c r="B3355" s="1954" t="s">
        <v>9071</v>
      </c>
    </row>
    <row r="3356" spans="1:2">
      <c r="A3356" s="1953" t="s">
        <v>9072</v>
      </c>
      <c r="B3356" s="1954" t="s">
        <v>9073</v>
      </c>
    </row>
    <row r="3357" spans="1:2" ht="24">
      <c r="A3357" s="1953" t="s">
        <v>9074</v>
      </c>
      <c r="B3357" s="1954" t="s">
        <v>9075</v>
      </c>
    </row>
    <row r="3358" spans="1:2">
      <c r="A3358" s="1953" t="s">
        <v>9076</v>
      </c>
      <c r="B3358" s="1954" t="s">
        <v>9077</v>
      </c>
    </row>
    <row r="3359" spans="1:2">
      <c r="A3359" s="1975" t="s">
        <v>9078</v>
      </c>
      <c r="B3359" s="1976" t="s">
        <v>9079</v>
      </c>
    </row>
    <row r="3360" spans="1:2">
      <c r="A3360" s="1953" t="s">
        <v>9080</v>
      </c>
      <c r="B3360" s="1954" t="s">
        <v>9081</v>
      </c>
    </row>
    <row r="3361" spans="1:2">
      <c r="A3361" s="1953" t="s">
        <v>9082</v>
      </c>
      <c r="B3361" s="1954" t="s">
        <v>9083</v>
      </c>
    </row>
    <row r="3362" spans="1:2" ht="24">
      <c r="A3362" s="1953" t="s">
        <v>9084</v>
      </c>
      <c r="B3362" s="1954" t="s">
        <v>9085</v>
      </c>
    </row>
    <row r="3363" spans="1:2" ht="24">
      <c r="A3363" s="1953" t="s">
        <v>9086</v>
      </c>
      <c r="B3363" s="1954" t="s">
        <v>9087</v>
      </c>
    </row>
    <row r="3364" spans="1:2">
      <c r="A3364" s="1953" t="s">
        <v>9088</v>
      </c>
      <c r="B3364" s="1954" t="s">
        <v>9089</v>
      </c>
    </row>
    <row r="3365" spans="1:2">
      <c r="A3365" s="1953" t="s">
        <v>9090</v>
      </c>
      <c r="B3365" s="1954" t="s">
        <v>9091</v>
      </c>
    </row>
    <row r="3366" spans="1:2">
      <c r="A3366" s="1953" t="s">
        <v>9092</v>
      </c>
      <c r="B3366" s="1954" t="s">
        <v>9093</v>
      </c>
    </row>
    <row r="3367" spans="1:2">
      <c r="A3367" s="1953" t="s">
        <v>9094</v>
      </c>
      <c r="B3367" s="1954" t="s">
        <v>9095</v>
      </c>
    </row>
    <row r="3368" spans="1:2">
      <c r="A3368" s="1953" t="s">
        <v>9096</v>
      </c>
      <c r="B3368" s="1954" t="s">
        <v>9097</v>
      </c>
    </row>
    <row r="3369" spans="1:2">
      <c r="A3369" s="1953" t="s">
        <v>9098</v>
      </c>
      <c r="B3369" s="1954" t="s">
        <v>9099</v>
      </c>
    </row>
    <row r="3370" spans="1:2">
      <c r="A3370" s="1953" t="s">
        <v>9100</v>
      </c>
      <c r="B3370" s="1954" t="s">
        <v>9101</v>
      </c>
    </row>
    <row r="3371" spans="1:2">
      <c r="A3371" s="1953" t="s">
        <v>9102</v>
      </c>
      <c r="B3371" s="1954" t="s">
        <v>9103</v>
      </c>
    </row>
    <row r="3372" spans="1:2">
      <c r="A3372" s="1953" t="s">
        <v>9104</v>
      </c>
      <c r="B3372" s="1954" t="s">
        <v>9105</v>
      </c>
    </row>
    <row r="3373" spans="1:2">
      <c r="A3373" s="1953" t="s">
        <v>9106</v>
      </c>
      <c r="B3373" s="1954" t="s">
        <v>9107</v>
      </c>
    </row>
    <row r="3374" spans="1:2">
      <c r="A3374" s="1953" t="s">
        <v>9108</v>
      </c>
      <c r="B3374" s="1954" t="s">
        <v>9109</v>
      </c>
    </row>
    <row r="3375" spans="1:2">
      <c r="A3375" s="1953" t="s">
        <v>9110</v>
      </c>
      <c r="B3375" s="1954" t="s">
        <v>9111</v>
      </c>
    </row>
    <row r="3376" spans="1:2">
      <c r="A3376" s="1953" t="s">
        <v>9112</v>
      </c>
      <c r="B3376" s="1954" t="s">
        <v>9113</v>
      </c>
    </row>
    <row r="3377" spans="1:2">
      <c r="A3377" s="1953" t="s">
        <v>9114</v>
      </c>
      <c r="B3377" s="1954" t="s">
        <v>9115</v>
      </c>
    </row>
    <row r="3378" spans="1:2">
      <c r="A3378" s="1975" t="s">
        <v>9116</v>
      </c>
      <c r="B3378" s="1976" t="s">
        <v>9117</v>
      </c>
    </row>
    <row r="3379" spans="1:2">
      <c r="A3379" s="1975" t="s">
        <v>9118</v>
      </c>
      <c r="B3379" s="1976" t="s">
        <v>9119</v>
      </c>
    </row>
    <row r="3380" spans="1:2">
      <c r="A3380" s="1953" t="s">
        <v>9120</v>
      </c>
      <c r="B3380" s="1954" t="s">
        <v>9121</v>
      </c>
    </row>
    <row r="3381" spans="1:2">
      <c r="A3381" s="1953" t="s">
        <v>9122</v>
      </c>
      <c r="B3381" s="1954" t="s">
        <v>9123</v>
      </c>
    </row>
    <row r="3382" spans="1:2">
      <c r="A3382" s="1953" t="s">
        <v>9124</v>
      </c>
      <c r="B3382" s="1954" t="s">
        <v>9125</v>
      </c>
    </row>
    <row r="3383" spans="1:2">
      <c r="A3383" s="1953" t="s">
        <v>9126</v>
      </c>
      <c r="B3383" s="1954" t="s">
        <v>9127</v>
      </c>
    </row>
    <row r="3384" spans="1:2">
      <c r="A3384" s="1953" t="s">
        <v>9128</v>
      </c>
      <c r="B3384" s="1954" t="s">
        <v>9129</v>
      </c>
    </row>
    <row r="3385" spans="1:2">
      <c r="A3385" s="1953" t="s">
        <v>9130</v>
      </c>
      <c r="B3385" s="1954" t="s">
        <v>9131</v>
      </c>
    </row>
    <row r="3386" spans="1:2">
      <c r="A3386" s="1953" t="s">
        <v>9132</v>
      </c>
      <c r="B3386" s="1954" t="s">
        <v>9133</v>
      </c>
    </row>
    <row r="3387" spans="1:2">
      <c r="A3387" s="1953" t="s">
        <v>9134</v>
      </c>
      <c r="B3387" s="1954" t="s">
        <v>9135</v>
      </c>
    </row>
    <row r="3388" spans="1:2">
      <c r="A3388" s="1953" t="s">
        <v>9136</v>
      </c>
      <c r="B3388" s="1954" t="s">
        <v>9137</v>
      </c>
    </row>
    <row r="3389" spans="1:2">
      <c r="A3389" s="1953" t="s">
        <v>9138</v>
      </c>
      <c r="B3389" s="1954" t="s">
        <v>9139</v>
      </c>
    </row>
    <row r="3390" spans="1:2">
      <c r="A3390" s="1953" t="s">
        <v>9140</v>
      </c>
      <c r="B3390" s="1954" t="s">
        <v>9141</v>
      </c>
    </row>
    <row r="3391" spans="1:2">
      <c r="A3391" s="1953" t="s">
        <v>9142</v>
      </c>
      <c r="B3391" s="1954" t="s">
        <v>9143</v>
      </c>
    </row>
    <row r="3392" spans="1:2">
      <c r="A3392" s="1953" t="s">
        <v>9144</v>
      </c>
      <c r="B3392" s="1954" t="s">
        <v>9145</v>
      </c>
    </row>
    <row r="3393" spans="1:2">
      <c r="A3393" s="1953" t="s">
        <v>9146</v>
      </c>
      <c r="B3393" s="1954" t="s">
        <v>9147</v>
      </c>
    </row>
    <row r="3394" spans="1:2" ht="24">
      <c r="A3394" s="1953" t="s">
        <v>9148</v>
      </c>
      <c r="B3394" s="1942" t="s">
        <v>9149</v>
      </c>
    </row>
    <row r="3395" spans="1:2">
      <c r="A3395" s="1953" t="s">
        <v>9150</v>
      </c>
      <c r="B3395" s="1954" t="s">
        <v>9151</v>
      </c>
    </row>
    <row r="3396" spans="1:2">
      <c r="A3396" s="1953" t="s">
        <v>9152</v>
      </c>
      <c r="B3396" s="1954" t="s">
        <v>9153</v>
      </c>
    </row>
    <row r="3397" spans="1:2">
      <c r="A3397" s="1953" t="s">
        <v>9154</v>
      </c>
      <c r="B3397" s="1954" t="s">
        <v>9155</v>
      </c>
    </row>
    <row r="3398" spans="1:2">
      <c r="A3398" s="1953" t="s">
        <v>9156</v>
      </c>
      <c r="B3398" s="1954" t="s">
        <v>9157</v>
      </c>
    </row>
    <row r="3399" spans="1:2">
      <c r="A3399" s="1953" t="s">
        <v>9158</v>
      </c>
      <c r="B3399" s="1954" t="s">
        <v>9159</v>
      </c>
    </row>
    <row r="3400" spans="1:2">
      <c r="A3400" s="1953" t="s">
        <v>9160</v>
      </c>
      <c r="B3400" s="1954" t="s">
        <v>9161</v>
      </c>
    </row>
    <row r="3401" spans="1:2">
      <c r="A3401" s="1953" t="s">
        <v>9162</v>
      </c>
      <c r="B3401" s="1954" t="s">
        <v>9163</v>
      </c>
    </row>
    <row r="3402" spans="1:2">
      <c r="A3402" s="1953" t="s">
        <v>9164</v>
      </c>
      <c r="B3402" s="1954" t="s">
        <v>9165</v>
      </c>
    </row>
    <row r="3403" spans="1:2">
      <c r="A3403" s="1953" t="s">
        <v>9166</v>
      </c>
      <c r="B3403" s="1954" t="s">
        <v>9167</v>
      </c>
    </row>
    <row r="3404" spans="1:2">
      <c r="A3404" s="1953" t="s">
        <v>9168</v>
      </c>
      <c r="B3404" s="1954" t="s">
        <v>9169</v>
      </c>
    </row>
    <row r="3405" spans="1:2">
      <c r="A3405" s="1953" t="s">
        <v>9170</v>
      </c>
      <c r="B3405" s="1954" t="s">
        <v>9171</v>
      </c>
    </row>
    <row r="3406" spans="1:2">
      <c r="A3406" s="1953" t="s">
        <v>9172</v>
      </c>
      <c r="B3406" s="1954" t="s">
        <v>9173</v>
      </c>
    </row>
    <row r="3407" spans="1:2">
      <c r="A3407" s="1953" t="s">
        <v>9174</v>
      </c>
      <c r="B3407" s="1954" t="s">
        <v>9175</v>
      </c>
    </row>
    <row r="3408" spans="1:2">
      <c r="A3408" s="1953" t="s">
        <v>9176</v>
      </c>
      <c r="B3408" s="1954" t="s">
        <v>9177</v>
      </c>
    </row>
    <row r="3409" spans="1:2">
      <c r="A3409" s="1953" t="s">
        <v>9178</v>
      </c>
      <c r="B3409" s="1954" t="s">
        <v>9179</v>
      </c>
    </row>
    <row r="3410" spans="1:2">
      <c r="A3410" s="1953" t="s">
        <v>9180</v>
      </c>
      <c r="B3410" s="1954" t="s">
        <v>9181</v>
      </c>
    </row>
    <row r="3411" spans="1:2">
      <c r="A3411" s="1953" t="s">
        <v>9182</v>
      </c>
      <c r="B3411" s="1954" t="s">
        <v>9183</v>
      </c>
    </row>
    <row r="3412" spans="1:2">
      <c r="A3412" s="1953" t="s">
        <v>9184</v>
      </c>
      <c r="B3412" s="1954" t="s">
        <v>9185</v>
      </c>
    </row>
    <row r="3413" spans="1:2" ht="24">
      <c r="A3413" s="1953" t="s">
        <v>9186</v>
      </c>
      <c r="B3413" s="1954" t="s">
        <v>9187</v>
      </c>
    </row>
    <row r="3414" spans="1:2">
      <c r="A3414" s="1953" t="s">
        <v>9188</v>
      </c>
      <c r="B3414" s="1954" t="s">
        <v>9189</v>
      </c>
    </row>
    <row r="3415" spans="1:2">
      <c r="A3415" s="1953" t="s">
        <v>9190</v>
      </c>
      <c r="B3415" s="1954" t="s">
        <v>9191</v>
      </c>
    </row>
    <row r="3416" spans="1:2">
      <c r="A3416" s="1953" t="s">
        <v>9192</v>
      </c>
      <c r="B3416" s="1954" t="s">
        <v>9193</v>
      </c>
    </row>
    <row r="3417" spans="1:2">
      <c r="A3417" s="1953" t="s">
        <v>9194</v>
      </c>
      <c r="B3417" s="1954" t="s">
        <v>9195</v>
      </c>
    </row>
    <row r="3418" spans="1:2">
      <c r="A3418" s="1953" t="s">
        <v>9196</v>
      </c>
      <c r="B3418" s="1954" t="s">
        <v>9197</v>
      </c>
    </row>
    <row r="3419" spans="1:2">
      <c r="A3419" s="1953" t="s">
        <v>9198</v>
      </c>
      <c r="B3419" s="1954" t="s">
        <v>9199</v>
      </c>
    </row>
    <row r="3420" spans="1:2">
      <c r="A3420" s="1953" t="s">
        <v>9200</v>
      </c>
      <c r="B3420" s="1954" t="s">
        <v>9201</v>
      </c>
    </row>
    <row r="3421" spans="1:2">
      <c r="A3421" s="1953" t="s">
        <v>9202</v>
      </c>
      <c r="B3421" s="1954" t="s">
        <v>9203</v>
      </c>
    </row>
    <row r="3422" spans="1:2">
      <c r="A3422" s="1953" t="s">
        <v>9204</v>
      </c>
      <c r="B3422" s="1954" t="s">
        <v>9205</v>
      </c>
    </row>
    <row r="3423" spans="1:2">
      <c r="A3423" s="1953" t="s">
        <v>9206</v>
      </c>
      <c r="B3423" s="1954" t="s">
        <v>9207</v>
      </c>
    </row>
    <row r="3424" spans="1:2" ht="24">
      <c r="A3424" s="1975" t="s">
        <v>9208</v>
      </c>
      <c r="B3424" s="1976" t="s">
        <v>9209</v>
      </c>
    </row>
    <row r="3425" spans="1:2">
      <c r="A3425" s="1953" t="s">
        <v>9210</v>
      </c>
      <c r="B3425" s="1954" t="s">
        <v>9211</v>
      </c>
    </row>
    <row r="3426" spans="1:2">
      <c r="A3426" s="1953" t="s">
        <v>9212</v>
      </c>
      <c r="B3426" s="1954" t="s">
        <v>9213</v>
      </c>
    </row>
    <row r="3427" spans="1:2" ht="24">
      <c r="A3427" s="1947" t="s">
        <v>9214</v>
      </c>
      <c r="B3427" s="1942" t="s">
        <v>9215</v>
      </c>
    </row>
    <row r="3428" spans="1:2" ht="24">
      <c r="A3428" s="1947" t="s">
        <v>9216</v>
      </c>
      <c r="B3428" s="1942" t="s">
        <v>9217</v>
      </c>
    </row>
    <row r="3429" spans="1:2">
      <c r="A3429" s="1953" t="s">
        <v>9218</v>
      </c>
      <c r="B3429" s="1954" t="s">
        <v>9219</v>
      </c>
    </row>
    <row r="3430" spans="1:2">
      <c r="A3430" s="1953" t="s">
        <v>9220</v>
      </c>
      <c r="B3430" s="1954" t="s">
        <v>9221</v>
      </c>
    </row>
    <row r="3431" spans="1:2">
      <c r="A3431" s="1953" t="s">
        <v>9222</v>
      </c>
      <c r="B3431" s="1954" t="s">
        <v>9223</v>
      </c>
    </row>
    <row r="3432" spans="1:2">
      <c r="A3432" s="1953" t="s">
        <v>9224</v>
      </c>
      <c r="B3432" s="1954" t="s">
        <v>9225</v>
      </c>
    </row>
    <row r="3433" spans="1:2">
      <c r="A3433" s="1975" t="s">
        <v>9226</v>
      </c>
      <c r="B3433" s="1976" t="s">
        <v>9227</v>
      </c>
    </row>
    <row r="3434" spans="1:2">
      <c r="A3434" s="1953" t="s">
        <v>9228</v>
      </c>
      <c r="B3434" s="1954" t="s">
        <v>9229</v>
      </c>
    </row>
    <row r="3435" spans="1:2">
      <c r="A3435" s="1953" t="s">
        <v>9230</v>
      </c>
      <c r="B3435" s="1954" t="s">
        <v>9231</v>
      </c>
    </row>
    <row r="3436" spans="1:2">
      <c r="A3436" s="1953" t="s">
        <v>9232</v>
      </c>
      <c r="B3436" s="1954" t="s">
        <v>9233</v>
      </c>
    </row>
    <row r="3437" spans="1:2">
      <c r="A3437" s="1953" t="s">
        <v>9234</v>
      </c>
      <c r="B3437" s="1954" t="s">
        <v>9235</v>
      </c>
    </row>
    <row r="3438" spans="1:2">
      <c r="A3438" s="1953" t="s">
        <v>9236</v>
      </c>
      <c r="B3438" s="1954" t="s">
        <v>9237</v>
      </c>
    </row>
    <row r="3439" spans="1:2">
      <c r="A3439" s="1953" t="s">
        <v>9238</v>
      </c>
      <c r="B3439" s="1954" t="s">
        <v>9239</v>
      </c>
    </row>
    <row r="3440" spans="1:2">
      <c r="A3440" s="1953" t="s">
        <v>9240</v>
      </c>
      <c r="B3440" s="1954" t="s">
        <v>9241</v>
      </c>
    </row>
    <row r="3441" spans="1:2">
      <c r="A3441" s="1953" t="s">
        <v>9242</v>
      </c>
      <c r="B3441" s="1954" t="s">
        <v>9243</v>
      </c>
    </row>
    <row r="3442" spans="1:2">
      <c r="A3442" s="1953" t="s">
        <v>9244</v>
      </c>
      <c r="B3442" s="1954" t="s">
        <v>9245</v>
      </c>
    </row>
    <row r="3443" spans="1:2">
      <c r="A3443" s="1953" t="s">
        <v>9246</v>
      </c>
      <c r="B3443" s="1954" t="s">
        <v>9247</v>
      </c>
    </row>
    <row r="3444" spans="1:2">
      <c r="A3444" s="1953" t="s">
        <v>9248</v>
      </c>
      <c r="B3444" s="1954" t="s">
        <v>9249</v>
      </c>
    </row>
    <row r="3445" spans="1:2">
      <c r="A3445" s="1953" t="s">
        <v>9250</v>
      </c>
      <c r="B3445" s="1954" t="s">
        <v>9251</v>
      </c>
    </row>
    <row r="3446" spans="1:2">
      <c r="A3446" s="1953" t="s">
        <v>9252</v>
      </c>
      <c r="B3446" s="1954" t="s">
        <v>9253</v>
      </c>
    </row>
    <row r="3447" spans="1:2">
      <c r="A3447" s="1953" t="s">
        <v>9254</v>
      </c>
      <c r="B3447" s="1954" t="s">
        <v>9255</v>
      </c>
    </row>
    <row r="3448" spans="1:2">
      <c r="A3448" s="1953" t="s">
        <v>9256</v>
      </c>
      <c r="B3448" s="1954" t="s">
        <v>9257</v>
      </c>
    </row>
    <row r="3449" spans="1:2">
      <c r="A3449" s="1953" t="s">
        <v>9258</v>
      </c>
      <c r="B3449" s="1954" t="s">
        <v>9259</v>
      </c>
    </row>
    <row r="3450" spans="1:2">
      <c r="A3450" s="1953" t="s">
        <v>9260</v>
      </c>
      <c r="B3450" s="1954" t="s">
        <v>9261</v>
      </c>
    </row>
    <row r="3451" spans="1:2">
      <c r="A3451" s="1953" t="s">
        <v>9262</v>
      </c>
      <c r="B3451" s="1954" t="s">
        <v>9263</v>
      </c>
    </row>
    <row r="3452" spans="1:2">
      <c r="A3452" s="1953" t="s">
        <v>9264</v>
      </c>
      <c r="B3452" s="1954" t="s">
        <v>9265</v>
      </c>
    </row>
    <row r="3453" spans="1:2">
      <c r="A3453" s="1953" t="s">
        <v>9266</v>
      </c>
      <c r="B3453" s="1954" t="s">
        <v>9267</v>
      </c>
    </row>
    <row r="3454" spans="1:2">
      <c r="A3454" s="1953" t="s">
        <v>9268</v>
      </c>
      <c r="B3454" s="1954" t="s">
        <v>9269</v>
      </c>
    </row>
    <row r="3455" spans="1:2">
      <c r="A3455" s="1953" t="s">
        <v>9270</v>
      </c>
      <c r="B3455" s="1954" t="s">
        <v>9271</v>
      </c>
    </row>
    <row r="3456" spans="1:2">
      <c r="A3456" s="1953" t="s">
        <v>9272</v>
      </c>
      <c r="B3456" s="1954" t="s">
        <v>9273</v>
      </c>
    </row>
    <row r="3457" spans="1:2">
      <c r="A3457" s="1953" t="s">
        <v>9274</v>
      </c>
      <c r="B3457" s="1954" t="s">
        <v>9275</v>
      </c>
    </row>
    <row r="3458" spans="1:2">
      <c r="A3458" s="1953" t="s">
        <v>9276</v>
      </c>
      <c r="B3458" s="1954" t="s">
        <v>9277</v>
      </c>
    </row>
    <row r="3459" spans="1:2">
      <c r="A3459" s="1953" t="s">
        <v>9278</v>
      </c>
      <c r="B3459" s="1954" t="s">
        <v>9279</v>
      </c>
    </row>
    <row r="3460" spans="1:2">
      <c r="A3460" s="1953" t="s">
        <v>9280</v>
      </c>
      <c r="B3460" s="1954" t="s">
        <v>9281</v>
      </c>
    </row>
    <row r="3461" spans="1:2">
      <c r="A3461" s="1953" t="s">
        <v>9282</v>
      </c>
      <c r="B3461" s="1954" t="s">
        <v>9283</v>
      </c>
    </row>
    <row r="3462" spans="1:2">
      <c r="A3462" s="1953" t="s">
        <v>9284</v>
      </c>
      <c r="B3462" s="1954" t="s">
        <v>9285</v>
      </c>
    </row>
    <row r="3463" spans="1:2">
      <c r="A3463" s="1975" t="s">
        <v>9286</v>
      </c>
      <c r="B3463" s="1976" t="s">
        <v>9287</v>
      </c>
    </row>
    <row r="3464" spans="1:2">
      <c r="A3464" s="1953" t="s">
        <v>9288</v>
      </c>
      <c r="B3464" s="1954" t="s">
        <v>9289</v>
      </c>
    </row>
    <row r="3465" spans="1:2">
      <c r="A3465" s="1953" t="s">
        <v>9290</v>
      </c>
      <c r="B3465" s="1954" t="s">
        <v>9291</v>
      </c>
    </row>
    <row r="3466" spans="1:2">
      <c r="A3466" s="1953" t="s">
        <v>9292</v>
      </c>
      <c r="B3466" s="1954" t="s">
        <v>9293</v>
      </c>
    </row>
    <row r="3467" spans="1:2">
      <c r="A3467" s="1926" t="s">
        <v>9294</v>
      </c>
      <c r="B3467" s="1454" t="s">
        <v>9295</v>
      </c>
    </row>
    <row r="3468" spans="1:2">
      <c r="A3468" s="1926" t="s">
        <v>9296</v>
      </c>
      <c r="B3468" s="1454" t="s">
        <v>9297</v>
      </c>
    </row>
    <row r="3469" spans="1:2">
      <c r="A3469" s="1953" t="s">
        <v>9298</v>
      </c>
      <c r="B3469" s="1954" t="s">
        <v>9299</v>
      </c>
    </row>
    <row r="3470" spans="1:2">
      <c r="A3470" s="1953" t="s">
        <v>9300</v>
      </c>
      <c r="B3470" s="1954" t="s">
        <v>9301</v>
      </c>
    </row>
    <row r="3471" spans="1:2">
      <c r="A3471" s="1953" t="s">
        <v>9302</v>
      </c>
      <c r="B3471" s="1954" t="s">
        <v>9303</v>
      </c>
    </row>
    <row r="3472" spans="1:2">
      <c r="A3472" s="1953" t="s">
        <v>9304</v>
      </c>
      <c r="B3472" s="1954" t="s">
        <v>9305</v>
      </c>
    </row>
    <row r="3473" spans="1:2">
      <c r="A3473" s="1975" t="s">
        <v>9306</v>
      </c>
      <c r="B3473" s="1976" t="s">
        <v>9307</v>
      </c>
    </row>
    <row r="3474" spans="1:2">
      <c r="A3474" s="1953" t="s">
        <v>9308</v>
      </c>
      <c r="B3474" s="1954" t="s">
        <v>9309</v>
      </c>
    </row>
    <row r="3475" spans="1:2">
      <c r="A3475" s="1953" t="s">
        <v>9310</v>
      </c>
      <c r="B3475" s="1954" t="s">
        <v>9311</v>
      </c>
    </row>
    <row r="3476" spans="1:2" ht="24">
      <c r="A3476" s="1953" t="s">
        <v>9312</v>
      </c>
      <c r="B3476" s="1954" t="s">
        <v>9313</v>
      </c>
    </row>
    <row r="3477" spans="1:2">
      <c r="A3477" s="1953" t="s">
        <v>9314</v>
      </c>
      <c r="B3477" s="1954" t="s">
        <v>9315</v>
      </c>
    </row>
    <row r="3478" spans="1:2">
      <c r="A3478" s="1953" t="s">
        <v>9316</v>
      </c>
      <c r="B3478" s="1954" t="s">
        <v>9317</v>
      </c>
    </row>
    <row r="3479" spans="1:2">
      <c r="A3479" s="1953" t="s">
        <v>9318</v>
      </c>
      <c r="B3479" s="1954" t="s">
        <v>9319</v>
      </c>
    </row>
    <row r="3480" spans="1:2">
      <c r="A3480" s="1953" t="s">
        <v>9320</v>
      </c>
      <c r="B3480" s="1954" t="s">
        <v>9321</v>
      </c>
    </row>
    <row r="3481" spans="1:2">
      <c r="A3481" s="1953" t="s">
        <v>9322</v>
      </c>
      <c r="B3481" s="1954" t="s">
        <v>9323</v>
      </c>
    </row>
    <row r="3482" spans="1:2">
      <c r="A3482" s="1975" t="s">
        <v>9324</v>
      </c>
      <c r="B3482" s="1976" t="s">
        <v>9325</v>
      </c>
    </row>
    <row r="3483" spans="1:2" ht="24">
      <c r="A3483" s="1953" t="s">
        <v>9326</v>
      </c>
      <c r="B3483" s="1954" t="s">
        <v>9327</v>
      </c>
    </row>
    <row r="3484" spans="1:2">
      <c r="A3484" s="1953" t="s">
        <v>9328</v>
      </c>
      <c r="B3484" s="1954" t="s">
        <v>9329</v>
      </c>
    </row>
    <row r="3485" spans="1:2">
      <c r="A3485" s="1953" t="s">
        <v>9330</v>
      </c>
      <c r="B3485" s="1954" t="s">
        <v>9331</v>
      </c>
    </row>
    <row r="3486" spans="1:2">
      <c r="A3486" s="1953" t="s">
        <v>9332</v>
      </c>
      <c r="B3486" s="1954" t="s">
        <v>9333</v>
      </c>
    </row>
    <row r="3487" spans="1:2">
      <c r="A3487" s="1953" t="s">
        <v>9334</v>
      </c>
      <c r="B3487" s="1954" t="s">
        <v>9335</v>
      </c>
    </row>
    <row r="3488" spans="1:2">
      <c r="A3488" s="1953" t="s">
        <v>9336</v>
      </c>
      <c r="B3488" s="1954" t="s">
        <v>9337</v>
      </c>
    </row>
    <row r="3489" spans="1:2">
      <c r="A3489" s="1953" t="s">
        <v>9338</v>
      </c>
      <c r="B3489" s="1954" t="s">
        <v>9339</v>
      </c>
    </row>
    <row r="3490" spans="1:2">
      <c r="A3490" s="1953" t="s">
        <v>9340</v>
      </c>
      <c r="B3490" s="1954" t="s">
        <v>9341</v>
      </c>
    </row>
    <row r="3491" spans="1:2" ht="24">
      <c r="A3491" s="1926" t="s">
        <v>9390</v>
      </c>
      <c r="B3491" s="1454" t="s">
        <v>9391</v>
      </c>
    </row>
    <row r="3492" spans="1:2" ht="24">
      <c r="A3492" s="1953" t="s">
        <v>9342</v>
      </c>
      <c r="B3492" s="1954" t="s">
        <v>9343</v>
      </c>
    </row>
    <row r="3493" spans="1:2">
      <c r="A3493" s="1953" t="s">
        <v>9344</v>
      </c>
      <c r="B3493" s="1954" t="s">
        <v>9345</v>
      </c>
    </row>
    <row r="3494" spans="1:2">
      <c r="A3494" s="1953" t="s">
        <v>9346</v>
      </c>
      <c r="B3494" s="1954" t="s">
        <v>9347</v>
      </c>
    </row>
    <row r="3495" spans="1:2" ht="24">
      <c r="A3495" s="1953" t="s">
        <v>9348</v>
      </c>
      <c r="B3495" s="1954" t="s">
        <v>9349</v>
      </c>
    </row>
    <row r="3496" spans="1:2" ht="24">
      <c r="A3496" s="1953" t="s">
        <v>9350</v>
      </c>
      <c r="B3496" s="1954" t="s">
        <v>9351</v>
      </c>
    </row>
    <row r="3497" spans="1:2" ht="24">
      <c r="A3497" s="1953" t="s">
        <v>9352</v>
      </c>
      <c r="B3497" s="1954" t="s">
        <v>9353</v>
      </c>
    </row>
    <row r="3498" spans="1:2">
      <c r="A3498" s="1953" t="s">
        <v>9354</v>
      </c>
      <c r="B3498" s="1954" t="s">
        <v>9355</v>
      </c>
    </row>
    <row r="3499" spans="1:2">
      <c r="A3499" s="1953" t="s">
        <v>9356</v>
      </c>
      <c r="B3499" s="1954" t="s">
        <v>9357</v>
      </c>
    </row>
    <row r="3500" spans="1:2">
      <c r="A3500" s="1953" t="s">
        <v>9358</v>
      </c>
      <c r="B3500" s="1954" t="s">
        <v>9359</v>
      </c>
    </row>
    <row r="3501" spans="1:2">
      <c r="A3501" s="1953" t="s">
        <v>9360</v>
      </c>
      <c r="B3501" s="1954" t="s">
        <v>9361</v>
      </c>
    </row>
    <row r="3502" spans="1:2">
      <c r="A3502" s="1953" t="s">
        <v>9362</v>
      </c>
      <c r="B3502" s="1954" t="s">
        <v>9363</v>
      </c>
    </row>
    <row r="3503" spans="1:2">
      <c r="A3503" s="1953" t="s">
        <v>9364</v>
      </c>
      <c r="B3503" s="1954" t="s">
        <v>9365</v>
      </c>
    </row>
    <row r="3504" spans="1:2">
      <c r="A3504" s="1953" t="s">
        <v>9366</v>
      </c>
      <c r="B3504" s="1954" t="s">
        <v>9367</v>
      </c>
    </row>
    <row r="3505" spans="1:2">
      <c r="A3505" s="1953" t="s">
        <v>9368</v>
      </c>
      <c r="B3505" s="1954" t="s">
        <v>9369</v>
      </c>
    </row>
    <row r="3506" spans="1:2">
      <c r="A3506" s="1953" t="s">
        <v>9370</v>
      </c>
      <c r="B3506" s="1954" t="s">
        <v>9371</v>
      </c>
    </row>
    <row r="3507" spans="1:2">
      <c r="A3507" s="1595" t="s">
        <v>9372</v>
      </c>
      <c r="B3507" s="1388" t="s">
        <v>9373</v>
      </c>
    </row>
    <row r="3508" spans="1:2">
      <c r="A3508" s="1953" t="s">
        <v>9374</v>
      </c>
      <c r="B3508" s="1954" t="s">
        <v>9375</v>
      </c>
    </row>
    <row r="3509" spans="1:2">
      <c r="A3509" s="1953" t="s">
        <v>9376</v>
      </c>
      <c r="B3509" s="1954" t="s">
        <v>9377</v>
      </c>
    </row>
    <row r="3510" spans="1:2">
      <c r="A3510" s="1953" t="s">
        <v>9378</v>
      </c>
      <c r="B3510" s="1954" t="s">
        <v>9379</v>
      </c>
    </row>
    <row r="3511" spans="1:2">
      <c r="A3511" s="1953" t="s">
        <v>9380</v>
      </c>
      <c r="B3511" s="1954" t="s">
        <v>9381</v>
      </c>
    </row>
    <row r="3512" spans="1:2">
      <c r="A3512" s="1953" t="s">
        <v>9382</v>
      </c>
      <c r="B3512" s="1954" t="s">
        <v>9383</v>
      </c>
    </row>
    <row r="3513" spans="1:2" ht="36">
      <c r="A3513" s="1953" t="s">
        <v>9384</v>
      </c>
      <c r="B3513" s="1954" t="s">
        <v>9385</v>
      </c>
    </row>
    <row r="3514" spans="1:2">
      <c r="A3514" s="1953" t="s">
        <v>9386</v>
      </c>
      <c r="B3514" s="1954" t="s">
        <v>9387</v>
      </c>
    </row>
    <row r="3515" spans="1:2">
      <c r="A3515" s="1927" t="s">
        <v>9629</v>
      </c>
      <c r="B3515" s="1416" t="s">
        <v>9630</v>
      </c>
    </row>
    <row r="3516" spans="1:2" ht="24">
      <c r="A3516" s="1959" t="s">
        <v>9641</v>
      </c>
      <c r="B3516" s="1940" t="s">
        <v>9642</v>
      </c>
    </row>
    <row r="3517" spans="1:2" ht="24">
      <c r="A3517" s="1944" t="s">
        <v>9643</v>
      </c>
      <c r="B3517" s="1940" t="s">
        <v>9644</v>
      </c>
    </row>
    <row r="3518" spans="1:2" ht="24">
      <c r="A3518" s="1959" t="s">
        <v>9639</v>
      </c>
      <c r="B3518" s="1940" t="s">
        <v>9640</v>
      </c>
    </row>
    <row r="3519" spans="1:2" ht="24">
      <c r="A3519" s="1927" t="s">
        <v>9631</v>
      </c>
      <c r="B3519" s="1416" t="s">
        <v>9632</v>
      </c>
    </row>
    <row r="3520" spans="1:2">
      <c r="A3520" s="1977" t="s">
        <v>7698</v>
      </c>
      <c r="B3520" s="1978" t="s">
        <v>7699</v>
      </c>
    </row>
    <row r="3521" spans="1:2">
      <c r="A3521" s="1977" t="s">
        <v>7700</v>
      </c>
      <c r="B3521" s="1978" t="s">
        <v>7699</v>
      </c>
    </row>
    <row r="3522" spans="1:2">
      <c r="A3522" s="1977">
        <v>57506001</v>
      </c>
      <c r="B3522" s="1978" t="s">
        <v>7701</v>
      </c>
    </row>
    <row r="3523" spans="1:2">
      <c r="A3523" s="1977" t="s">
        <v>7702</v>
      </c>
      <c r="B3523" s="1978" t="s">
        <v>7703</v>
      </c>
    </row>
    <row r="3524" spans="1:2">
      <c r="A3524" s="1977" t="s">
        <v>7704</v>
      </c>
      <c r="B3524" s="1978" t="s">
        <v>7703</v>
      </c>
    </row>
    <row r="3525" spans="1:2">
      <c r="A3525" s="1977">
        <v>57506011</v>
      </c>
      <c r="B3525" s="1978" t="s">
        <v>7705</v>
      </c>
    </row>
    <row r="3526" spans="1:2">
      <c r="A3526" s="1977" t="s">
        <v>7706</v>
      </c>
      <c r="B3526" s="1978" t="s">
        <v>7707</v>
      </c>
    </row>
    <row r="3527" spans="1:2">
      <c r="A3527" s="1977" t="s">
        <v>7708</v>
      </c>
      <c r="B3527" s="1978" t="s">
        <v>7707</v>
      </c>
    </row>
    <row r="3528" spans="1:2">
      <c r="A3528" s="1977">
        <v>57506021</v>
      </c>
      <c r="B3528" s="1978" t="s">
        <v>7709</v>
      </c>
    </row>
    <row r="3529" spans="1:2">
      <c r="A3529" s="1977" t="s">
        <v>7710</v>
      </c>
      <c r="B3529" s="1978" t="s">
        <v>7711</v>
      </c>
    </row>
    <row r="3530" spans="1:2">
      <c r="A3530" s="1977" t="s">
        <v>7712</v>
      </c>
      <c r="B3530" s="1978" t="s">
        <v>7711</v>
      </c>
    </row>
    <row r="3531" spans="1:2">
      <c r="A3531" s="1977">
        <v>57506031</v>
      </c>
      <c r="B3531" s="1978" t="s">
        <v>7713</v>
      </c>
    </row>
    <row r="3532" spans="1:2">
      <c r="A3532" s="1977" t="s">
        <v>4340</v>
      </c>
      <c r="B3532" s="1978" t="s">
        <v>4341</v>
      </c>
    </row>
    <row r="3533" spans="1:2">
      <c r="A3533" s="1977" t="s">
        <v>7714</v>
      </c>
      <c r="B3533" s="1978" t="s">
        <v>4341</v>
      </c>
    </row>
    <row r="3534" spans="1:2">
      <c r="A3534" s="1977">
        <v>57506041</v>
      </c>
      <c r="B3534" s="1978" t="s">
        <v>7715</v>
      </c>
    </row>
    <row r="3535" spans="1:2">
      <c r="A3535" s="1979" t="s">
        <v>7716</v>
      </c>
      <c r="B3535" s="1980" t="s">
        <v>7717</v>
      </c>
    </row>
    <row r="3536" spans="1:2">
      <c r="A3536" s="1979" t="s">
        <v>7718</v>
      </c>
      <c r="B3536" s="1980" t="s">
        <v>7717</v>
      </c>
    </row>
    <row r="3537" spans="1:2">
      <c r="A3537" s="1979">
        <v>57512011</v>
      </c>
      <c r="B3537" s="1980" t="s">
        <v>7719</v>
      </c>
    </row>
    <row r="3538" spans="1:2">
      <c r="A3538" s="1977" t="s">
        <v>7720</v>
      </c>
      <c r="B3538" s="1978" t="s">
        <v>7721</v>
      </c>
    </row>
    <row r="3539" spans="1:2">
      <c r="A3539" s="1977" t="s">
        <v>7722</v>
      </c>
      <c r="B3539" s="1978" t="s">
        <v>7721</v>
      </c>
    </row>
    <row r="3540" spans="1:2">
      <c r="A3540" s="1977">
        <v>57518001</v>
      </c>
      <c r="B3540" s="1978" t="s">
        <v>7723</v>
      </c>
    </row>
    <row r="3541" spans="1:2">
      <c r="A3541" s="1977" t="s">
        <v>7724</v>
      </c>
      <c r="B3541" s="1978" t="s">
        <v>7725</v>
      </c>
    </row>
    <row r="3542" spans="1:2">
      <c r="A3542" s="1977" t="s">
        <v>7726</v>
      </c>
      <c r="B3542" s="1978" t="s">
        <v>7725</v>
      </c>
    </row>
    <row r="3543" spans="1:2">
      <c r="A3543" s="1977">
        <v>57518011</v>
      </c>
      <c r="B3543" s="1978" t="s">
        <v>7727</v>
      </c>
    </row>
    <row r="3544" spans="1:2">
      <c r="A3544" s="1977" t="s">
        <v>7728</v>
      </c>
      <c r="B3544" s="1978" t="s">
        <v>7729</v>
      </c>
    </row>
    <row r="3545" spans="1:2">
      <c r="A3545" s="1977" t="s">
        <v>7730</v>
      </c>
      <c r="B3545" s="1978" t="s">
        <v>7729</v>
      </c>
    </row>
    <row r="3546" spans="1:2">
      <c r="A3546" s="1977">
        <v>57518021</v>
      </c>
      <c r="B3546" s="1978" t="s">
        <v>7731</v>
      </c>
    </row>
    <row r="3547" spans="1:2">
      <c r="A3547" s="1977" t="s">
        <v>7732</v>
      </c>
      <c r="B3547" s="1978" t="s">
        <v>7733</v>
      </c>
    </row>
    <row r="3548" spans="1:2">
      <c r="A3548" s="1977" t="s">
        <v>7734</v>
      </c>
      <c r="B3548" s="1978" t="s">
        <v>7733</v>
      </c>
    </row>
    <row r="3549" spans="1:2">
      <c r="A3549" s="1977">
        <v>57518031</v>
      </c>
      <c r="B3549" s="1978" t="s">
        <v>7735</v>
      </c>
    </row>
    <row r="3550" spans="1:2">
      <c r="A3550" s="1977" t="s">
        <v>7736</v>
      </c>
      <c r="B3550" s="1978" t="s">
        <v>7737</v>
      </c>
    </row>
    <row r="3551" spans="1:2">
      <c r="A3551" s="1977" t="s">
        <v>7738</v>
      </c>
      <c r="B3551" s="1978" t="s">
        <v>7737</v>
      </c>
    </row>
    <row r="3552" spans="1:2">
      <c r="A3552" s="1977">
        <v>57518041</v>
      </c>
      <c r="B3552" s="1978" t="s">
        <v>7739</v>
      </c>
    </row>
    <row r="3553" spans="1:2">
      <c r="A3553" s="1977" t="s">
        <v>7740</v>
      </c>
      <c r="B3553" s="1981" t="s">
        <v>7741</v>
      </c>
    </row>
    <row r="3554" spans="1:2">
      <c r="A3554" s="1977" t="s">
        <v>7742</v>
      </c>
      <c r="B3554" s="1981" t="s">
        <v>7741</v>
      </c>
    </row>
    <row r="3555" spans="1:2">
      <c r="A3555" s="1977">
        <v>57524001</v>
      </c>
      <c r="B3555" s="1981" t="s">
        <v>7743</v>
      </c>
    </row>
    <row r="3556" spans="1:2">
      <c r="A3556" s="1982" t="s">
        <v>7744</v>
      </c>
      <c r="B3556" s="1983" t="s">
        <v>7745</v>
      </c>
    </row>
    <row r="3557" spans="1:2">
      <c r="A3557" s="1982" t="s">
        <v>7746</v>
      </c>
      <c r="B3557" s="1983" t="s">
        <v>7745</v>
      </c>
    </row>
    <row r="3558" spans="1:2">
      <c r="A3558" s="1982">
        <v>57524011</v>
      </c>
      <c r="B3558" s="1983" t="s">
        <v>7747</v>
      </c>
    </row>
    <row r="3559" spans="1:2">
      <c r="A3559" s="1977" t="s">
        <v>7748</v>
      </c>
      <c r="B3559" s="1981" t="s">
        <v>7749</v>
      </c>
    </row>
    <row r="3560" spans="1:2">
      <c r="A3560" s="1977" t="s">
        <v>7750</v>
      </c>
      <c r="B3560" s="1981" t="s">
        <v>7749</v>
      </c>
    </row>
    <row r="3561" spans="1:2">
      <c r="A3561" s="1977">
        <v>57524021</v>
      </c>
      <c r="B3561" s="1981" t="s">
        <v>7751</v>
      </c>
    </row>
    <row r="3562" spans="1:2">
      <c r="A3562" s="1984" t="s">
        <v>7752</v>
      </c>
      <c r="B3562" s="1985" t="s">
        <v>7753</v>
      </c>
    </row>
    <row r="3563" spans="1:2">
      <c r="A3563" s="1984" t="s">
        <v>7754</v>
      </c>
      <c r="B3563" s="1985" t="s">
        <v>7753</v>
      </c>
    </row>
    <row r="3564" spans="1:2">
      <c r="A3564" s="1984">
        <v>57524031</v>
      </c>
      <c r="B3564" s="1985" t="s">
        <v>7755</v>
      </c>
    </row>
    <row r="3565" spans="1:2">
      <c r="A3565" s="1984" t="s">
        <v>7756</v>
      </c>
      <c r="B3565" s="1985" t="s">
        <v>7757</v>
      </c>
    </row>
    <row r="3566" spans="1:2">
      <c r="A3566" s="1984" t="s">
        <v>7758</v>
      </c>
      <c r="B3566" s="1985" t="s">
        <v>7757</v>
      </c>
    </row>
    <row r="3567" spans="1:2">
      <c r="A3567" s="1984">
        <v>57524041</v>
      </c>
      <c r="B3567" s="1985" t="s">
        <v>7759</v>
      </c>
    </row>
    <row r="3568" spans="1:2">
      <c r="A3568" s="1977" t="s">
        <v>7760</v>
      </c>
      <c r="B3568" s="1978" t="s">
        <v>7761</v>
      </c>
    </row>
    <row r="3569" spans="1:2">
      <c r="A3569" s="1977" t="s">
        <v>7762</v>
      </c>
      <c r="B3569" s="1978" t="s">
        <v>7761</v>
      </c>
    </row>
    <row r="3570" spans="1:2">
      <c r="A3570" s="1977">
        <v>57700001</v>
      </c>
      <c r="B3570" s="1978" t="s">
        <v>7763</v>
      </c>
    </row>
    <row r="3571" spans="1:2">
      <c r="A3571" s="1977" t="s">
        <v>7764</v>
      </c>
      <c r="B3571" s="1978" t="s">
        <v>7765</v>
      </c>
    </row>
    <row r="3572" spans="1:2">
      <c r="A3572" s="1977" t="s">
        <v>7766</v>
      </c>
      <c r="B3572" s="1978" t="s">
        <v>7765</v>
      </c>
    </row>
    <row r="3573" spans="1:2">
      <c r="A3573" s="1977">
        <v>57706001</v>
      </c>
      <c r="B3573" s="1978" t="s">
        <v>7767</v>
      </c>
    </row>
    <row r="3574" spans="1:2">
      <c r="A3574" s="1977" t="s">
        <v>7768</v>
      </c>
      <c r="B3574" s="1978" t="s">
        <v>7769</v>
      </c>
    </row>
    <row r="3575" spans="1:2">
      <c r="A3575" s="1977" t="s">
        <v>7770</v>
      </c>
      <c r="B3575" s="1978" t="s">
        <v>7769</v>
      </c>
    </row>
    <row r="3576" spans="1:2">
      <c r="A3576" s="1977">
        <v>57712001</v>
      </c>
      <c r="B3576" s="1978" t="s">
        <v>7771</v>
      </c>
    </row>
    <row r="3577" spans="1:2">
      <c r="A3577" s="1977" t="s">
        <v>7772</v>
      </c>
      <c r="B3577" s="1978" t="s">
        <v>7773</v>
      </c>
    </row>
    <row r="3578" spans="1:2">
      <c r="A3578" s="1977" t="s">
        <v>7774</v>
      </c>
      <c r="B3578" s="1978" t="s">
        <v>7773</v>
      </c>
    </row>
    <row r="3579" spans="1:2">
      <c r="A3579" s="1977">
        <v>57715001</v>
      </c>
      <c r="B3579" s="1978" t="s">
        <v>7775</v>
      </c>
    </row>
    <row r="3580" spans="1:2">
      <c r="A3580" s="1986" t="s">
        <v>7776</v>
      </c>
      <c r="B3580" s="1987" t="s">
        <v>7777</v>
      </c>
    </row>
    <row r="3581" spans="1:2">
      <c r="A3581" s="1986" t="s">
        <v>7778</v>
      </c>
      <c r="B3581" s="1987" t="s">
        <v>7777</v>
      </c>
    </row>
    <row r="3582" spans="1:2">
      <c r="A3582" s="1986" t="s">
        <v>7779</v>
      </c>
      <c r="B3582" s="1987" t="s">
        <v>7780</v>
      </c>
    </row>
    <row r="3583" spans="1:2">
      <c r="A3583" s="1977" t="s">
        <v>7781</v>
      </c>
      <c r="B3583" s="1978" t="s">
        <v>7782</v>
      </c>
    </row>
    <row r="3584" spans="1:2">
      <c r="A3584" s="1977" t="s">
        <v>7783</v>
      </c>
      <c r="B3584" s="1978" t="s">
        <v>7782</v>
      </c>
    </row>
    <row r="3585" spans="1:2">
      <c r="A3585" s="1977">
        <v>57903001</v>
      </c>
      <c r="B3585" s="1978" t="s">
        <v>7784</v>
      </c>
    </row>
    <row r="3586" spans="1:2">
      <c r="A3586" s="1988" t="s">
        <v>7785</v>
      </c>
      <c r="B3586" s="1989" t="s">
        <v>7786</v>
      </c>
    </row>
    <row r="3587" spans="1:2">
      <c r="A3587" s="1988" t="s">
        <v>7787</v>
      </c>
      <c r="B3587" s="1989" t="s">
        <v>7786</v>
      </c>
    </row>
    <row r="3588" spans="1:2">
      <c r="A3588" s="1988">
        <v>57906001</v>
      </c>
      <c r="B3588" s="1989" t="s">
        <v>7788</v>
      </c>
    </row>
    <row r="3589" spans="1:2">
      <c r="A3589" s="1977" t="s">
        <v>7789</v>
      </c>
      <c r="B3589" s="1978" t="s">
        <v>7790</v>
      </c>
    </row>
    <row r="3590" spans="1:2">
      <c r="A3590" s="1977" t="s">
        <v>7791</v>
      </c>
      <c r="B3590" s="1978" t="s">
        <v>7790</v>
      </c>
    </row>
    <row r="3591" spans="1:2">
      <c r="A3591" s="1977">
        <v>57909001</v>
      </c>
      <c r="B3591" s="1978" t="s">
        <v>7792</v>
      </c>
    </row>
    <row r="3592" spans="1:2">
      <c r="A3592" s="1977" t="s">
        <v>7793</v>
      </c>
      <c r="B3592" s="1978" t="s">
        <v>7794</v>
      </c>
    </row>
    <row r="3593" spans="1:2">
      <c r="A3593" s="1977" t="s">
        <v>7795</v>
      </c>
      <c r="B3593" s="1978" t="s">
        <v>7794</v>
      </c>
    </row>
    <row r="3594" spans="1:2">
      <c r="A3594" s="1990">
        <v>57912001</v>
      </c>
      <c r="B3594" s="1978" t="s">
        <v>7796</v>
      </c>
    </row>
    <row r="3595" spans="1:2">
      <c r="A3595" s="1977" t="s">
        <v>7797</v>
      </c>
      <c r="B3595" s="1978" t="s">
        <v>7798</v>
      </c>
    </row>
    <row r="3596" spans="1:2">
      <c r="A3596" s="1977" t="s">
        <v>7799</v>
      </c>
      <c r="B3596" s="1978" t="s">
        <v>7798</v>
      </c>
    </row>
    <row r="3597" spans="1:2">
      <c r="A3597" s="1977">
        <v>57915001</v>
      </c>
      <c r="B3597" s="1978" t="s">
        <v>7800</v>
      </c>
    </row>
    <row r="3598" spans="1:2">
      <c r="A3598" s="1977" t="s">
        <v>7801</v>
      </c>
      <c r="B3598" s="1978" t="s">
        <v>7802</v>
      </c>
    </row>
    <row r="3599" spans="1:2">
      <c r="A3599" s="1977" t="s">
        <v>7803</v>
      </c>
      <c r="B3599" s="1978" t="s">
        <v>7802</v>
      </c>
    </row>
    <row r="3600" spans="1:2">
      <c r="A3600" s="1977">
        <v>57921001</v>
      </c>
      <c r="B3600" s="1978" t="s">
        <v>7804</v>
      </c>
    </row>
    <row r="3601" spans="1:2">
      <c r="A3601" s="1988" t="s">
        <v>7805</v>
      </c>
      <c r="B3601" s="1989" t="s">
        <v>7806</v>
      </c>
    </row>
    <row r="3602" spans="1:2">
      <c r="A3602" s="1988" t="s">
        <v>7807</v>
      </c>
      <c r="B3602" s="1989" t="s">
        <v>7806</v>
      </c>
    </row>
    <row r="3603" spans="1:2">
      <c r="A3603" s="1988">
        <v>57927001</v>
      </c>
      <c r="B3603" s="1989" t="s">
        <v>7808</v>
      </c>
    </row>
    <row r="3604" spans="1:2">
      <c r="A3604" s="1977" t="s">
        <v>7809</v>
      </c>
      <c r="B3604" s="1989" t="s">
        <v>7810</v>
      </c>
    </row>
    <row r="3605" spans="1:2">
      <c r="A3605" s="1977" t="s">
        <v>7811</v>
      </c>
      <c r="B3605" s="1989" t="s">
        <v>7810</v>
      </c>
    </row>
    <row r="3606" spans="1:2">
      <c r="A3606" s="1977">
        <v>58100001</v>
      </c>
      <c r="B3606" s="1989" t="s">
        <v>7812</v>
      </c>
    </row>
    <row r="3607" spans="1:2">
      <c r="A3607" s="1977" t="s">
        <v>7813</v>
      </c>
      <c r="B3607" s="1978" t="s">
        <v>7814</v>
      </c>
    </row>
    <row r="3608" spans="1:2">
      <c r="A3608" s="1977" t="s">
        <v>7815</v>
      </c>
      <c r="B3608" s="1978" t="s">
        <v>7814</v>
      </c>
    </row>
    <row r="3609" spans="1:2">
      <c r="A3609" s="1977">
        <v>58103001</v>
      </c>
      <c r="B3609" s="1978" t="s">
        <v>7816</v>
      </c>
    </row>
    <row r="3610" spans="1:2">
      <c r="A3610" s="1977" t="s">
        <v>7817</v>
      </c>
      <c r="B3610" s="1978" t="s">
        <v>7818</v>
      </c>
    </row>
    <row r="3611" spans="1:2">
      <c r="A3611" s="1977" t="s">
        <v>7819</v>
      </c>
      <c r="B3611" s="1978" t="s">
        <v>7818</v>
      </c>
    </row>
    <row r="3612" spans="1:2">
      <c r="A3612" s="1977">
        <v>58106001</v>
      </c>
      <c r="B3612" s="1978" t="s">
        <v>7820</v>
      </c>
    </row>
    <row r="3613" spans="1:2">
      <c r="A3613" s="1986" t="s">
        <v>7821</v>
      </c>
      <c r="B3613" s="1978" t="s">
        <v>7822</v>
      </c>
    </row>
    <row r="3614" spans="1:2">
      <c r="A3614" s="1986" t="s">
        <v>7823</v>
      </c>
      <c r="B3614" s="1978" t="s">
        <v>7822</v>
      </c>
    </row>
    <row r="3615" spans="1:2">
      <c r="A3615" s="1986" t="s">
        <v>7824</v>
      </c>
      <c r="B3615" s="1978" t="s">
        <v>7825</v>
      </c>
    </row>
    <row r="3616" spans="1:2">
      <c r="A3616" s="1991" t="s">
        <v>7826</v>
      </c>
      <c r="B3616" s="1987" t="s">
        <v>7827</v>
      </c>
    </row>
    <row r="3617" spans="1:2">
      <c r="A3617" s="1991" t="s">
        <v>7828</v>
      </c>
      <c r="B3617" s="1987" t="s">
        <v>7827</v>
      </c>
    </row>
    <row r="3618" spans="1:2">
      <c r="A3618" s="1991">
        <v>58112001</v>
      </c>
      <c r="B3618" s="1987" t="s">
        <v>7829</v>
      </c>
    </row>
    <row r="3619" spans="1:2">
      <c r="A3619" s="1977" t="s">
        <v>7830</v>
      </c>
      <c r="B3619" s="1992" t="s">
        <v>7831</v>
      </c>
    </row>
    <row r="3620" spans="1:2">
      <c r="A3620" s="1977" t="s">
        <v>7832</v>
      </c>
      <c r="B3620" s="1992" t="s">
        <v>7831</v>
      </c>
    </row>
    <row r="3621" spans="1:2">
      <c r="A3621" s="1977">
        <v>58500001</v>
      </c>
      <c r="B3621" s="1992" t="s">
        <v>7833</v>
      </c>
    </row>
    <row r="3622" spans="1:2">
      <c r="A3622" s="1977" t="s">
        <v>7834</v>
      </c>
      <c r="B3622" s="1978" t="s">
        <v>7835</v>
      </c>
    </row>
    <row r="3623" spans="1:2">
      <c r="A3623" s="1977" t="s">
        <v>7836</v>
      </c>
      <c r="B3623" s="1978" t="s">
        <v>7835</v>
      </c>
    </row>
    <row r="3624" spans="1:2">
      <c r="A3624" s="1977">
        <v>58509001</v>
      </c>
      <c r="B3624" s="1978" t="s">
        <v>7837</v>
      </c>
    </row>
    <row r="3625" spans="1:2">
      <c r="A3625" s="1977" t="s">
        <v>7838</v>
      </c>
      <c r="B3625" s="1978" t="s">
        <v>7839</v>
      </c>
    </row>
    <row r="3626" spans="1:2">
      <c r="A3626" s="1977" t="s">
        <v>7840</v>
      </c>
      <c r="B3626" s="1978" t="s">
        <v>7839</v>
      </c>
    </row>
    <row r="3627" spans="1:2">
      <c r="A3627" s="1977">
        <v>58521001</v>
      </c>
      <c r="B3627" s="1978" t="s">
        <v>7841</v>
      </c>
    </row>
    <row r="3628" spans="1:2">
      <c r="A3628" s="1977" t="s">
        <v>7842</v>
      </c>
      <c r="B3628" s="1978" t="s">
        <v>7843</v>
      </c>
    </row>
    <row r="3629" spans="1:2">
      <c r="A3629" s="1977" t="s">
        <v>7844</v>
      </c>
      <c r="B3629" s="1978" t="s">
        <v>7843</v>
      </c>
    </row>
    <row r="3630" spans="1:2">
      <c r="A3630" s="1977">
        <v>58521011</v>
      </c>
      <c r="B3630" s="1978" t="s">
        <v>7845</v>
      </c>
    </row>
    <row r="3631" spans="1:2">
      <c r="A3631" s="1977" t="s">
        <v>7846</v>
      </c>
      <c r="B3631" s="1978" t="s">
        <v>7847</v>
      </c>
    </row>
    <row r="3632" spans="1:2">
      <c r="A3632" s="1977" t="s">
        <v>7848</v>
      </c>
      <c r="B3632" s="1978" t="s">
        <v>7847</v>
      </c>
    </row>
    <row r="3633" spans="1:2">
      <c r="A3633" s="1977">
        <v>58524001</v>
      </c>
      <c r="B3633" s="1978" t="s">
        <v>7849</v>
      </c>
    </row>
    <row r="3634" spans="1:2">
      <c r="A3634" s="1977" t="s">
        <v>7850</v>
      </c>
      <c r="B3634" s="1978" t="s">
        <v>7851</v>
      </c>
    </row>
    <row r="3635" spans="1:2">
      <c r="A3635" s="1977" t="s">
        <v>7852</v>
      </c>
      <c r="B3635" s="1978" t="s">
        <v>7851</v>
      </c>
    </row>
    <row r="3636" spans="1:2">
      <c r="A3636" s="1977">
        <v>58524011</v>
      </c>
      <c r="B3636" s="1978" t="s">
        <v>7853</v>
      </c>
    </row>
    <row r="3637" spans="1:2">
      <c r="A3637" s="1977" t="s">
        <v>7854</v>
      </c>
      <c r="B3637" s="1978" t="s">
        <v>7855</v>
      </c>
    </row>
    <row r="3638" spans="1:2">
      <c r="A3638" s="1977" t="s">
        <v>7856</v>
      </c>
      <c r="B3638" s="1978" t="s">
        <v>7855</v>
      </c>
    </row>
    <row r="3639" spans="1:2">
      <c r="A3639" s="1977">
        <v>58527001</v>
      </c>
      <c r="B3639" s="1978" t="s">
        <v>7857</v>
      </c>
    </row>
    <row r="3640" spans="1:2">
      <c r="A3640" s="1977" t="s">
        <v>7858</v>
      </c>
      <c r="B3640" s="1978" t="s">
        <v>7859</v>
      </c>
    </row>
    <row r="3641" spans="1:2">
      <c r="A3641" s="1977" t="s">
        <v>7860</v>
      </c>
      <c r="B3641" s="1978" t="s">
        <v>7859</v>
      </c>
    </row>
    <row r="3642" spans="1:2">
      <c r="A3642" s="1977">
        <v>58700001</v>
      </c>
      <c r="B3642" s="1978" t="s">
        <v>7861</v>
      </c>
    </row>
    <row r="3643" spans="1:2">
      <c r="A3643" s="1977" t="s">
        <v>7862</v>
      </c>
      <c r="B3643" s="1978" t="s">
        <v>7863</v>
      </c>
    </row>
    <row r="3644" spans="1:2">
      <c r="A3644" s="1977" t="s">
        <v>7864</v>
      </c>
      <c r="B3644" s="1978" t="s">
        <v>7865</v>
      </c>
    </row>
    <row r="3645" spans="1:2">
      <c r="A3645" s="1977">
        <v>58706002</v>
      </c>
      <c r="B3645" s="1978" t="s">
        <v>7866</v>
      </c>
    </row>
    <row r="3646" spans="1:2">
      <c r="A3646" s="1977" t="s">
        <v>7867</v>
      </c>
      <c r="B3646" s="1981" t="s">
        <v>7868</v>
      </c>
    </row>
    <row r="3647" spans="1:2">
      <c r="A3647" s="1977" t="s">
        <v>7869</v>
      </c>
      <c r="B3647" s="1981" t="s">
        <v>7868</v>
      </c>
    </row>
    <row r="3648" spans="1:2">
      <c r="A3648" s="1977">
        <v>58715001</v>
      </c>
      <c r="B3648" s="1981" t="s">
        <v>7870</v>
      </c>
    </row>
    <row r="3649" spans="1:2">
      <c r="A3649" s="1977" t="s">
        <v>7871</v>
      </c>
      <c r="B3649" s="1978" t="s">
        <v>7872</v>
      </c>
    </row>
    <row r="3650" spans="1:2">
      <c r="A3650" s="1977" t="s">
        <v>7873</v>
      </c>
      <c r="B3650" s="1978" t="s">
        <v>7872</v>
      </c>
    </row>
    <row r="3651" spans="1:2">
      <c r="A3651" s="1977">
        <v>58715011</v>
      </c>
      <c r="B3651" s="1978" t="s">
        <v>7874</v>
      </c>
    </row>
    <row r="3652" spans="1:2">
      <c r="A3652" s="1977" t="s">
        <v>7875</v>
      </c>
      <c r="B3652" s="1978" t="s">
        <v>7876</v>
      </c>
    </row>
    <row r="3653" spans="1:2">
      <c r="A3653" s="1977" t="s">
        <v>7877</v>
      </c>
      <c r="B3653" s="1978" t="s">
        <v>7876</v>
      </c>
    </row>
    <row r="3654" spans="1:2">
      <c r="A3654" s="1977">
        <v>58718001</v>
      </c>
      <c r="B3654" s="1978" t="s">
        <v>7876</v>
      </c>
    </row>
    <row r="3655" spans="1:2">
      <c r="A3655" s="1977" t="s">
        <v>7878</v>
      </c>
      <c r="B3655" s="1978" t="s">
        <v>7879</v>
      </c>
    </row>
    <row r="3656" spans="1:2">
      <c r="A3656" s="1977" t="s">
        <v>7880</v>
      </c>
      <c r="B3656" s="1978" t="s">
        <v>7879</v>
      </c>
    </row>
    <row r="3657" spans="1:2">
      <c r="A3657" s="1977" t="s">
        <v>5635</v>
      </c>
      <c r="B3657" s="1993" t="s">
        <v>5636</v>
      </c>
    </row>
    <row r="3658" spans="1:2">
      <c r="A3658" s="1977" t="s">
        <v>7881</v>
      </c>
      <c r="B3658" s="1993" t="s">
        <v>5636</v>
      </c>
    </row>
    <row r="3659" spans="1:2">
      <c r="A3659" s="1977">
        <v>58721001</v>
      </c>
      <c r="B3659" s="1993" t="s">
        <v>7882</v>
      </c>
    </row>
    <row r="3660" spans="1:2">
      <c r="A3660" s="1977" t="s">
        <v>7883</v>
      </c>
      <c r="B3660" s="1994" t="s">
        <v>7884</v>
      </c>
    </row>
    <row r="3661" spans="1:2">
      <c r="A3661" s="1977" t="s">
        <v>7885</v>
      </c>
      <c r="B3661" s="1994" t="s">
        <v>7884</v>
      </c>
    </row>
    <row r="3662" spans="1:2">
      <c r="A3662" s="1977">
        <v>58900001</v>
      </c>
      <c r="B3662" s="1994" t="s">
        <v>7886</v>
      </c>
    </row>
    <row r="3663" spans="1:2" ht="24">
      <c r="A3663" s="1977" t="s">
        <v>7887</v>
      </c>
      <c r="B3663" s="1978" t="s">
        <v>7888</v>
      </c>
    </row>
    <row r="3664" spans="1:2" ht="24">
      <c r="A3664" s="1977" t="s">
        <v>7889</v>
      </c>
      <c r="B3664" s="1978" t="s">
        <v>7888</v>
      </c>
    </row>
    <row r="3665" spans="1:2" ht="24">
      <c r="A3665" s="1977">
        <v>58909001</v>
      </c>
      <c r="B3665" s="1994" t="s">
        <v>7890</v>
      </c>
    </row>
    <row r="3666" spans="1:2" ht="24">
      <c r="A3666" s="1977" t="s">
        <v>7891</v>
      </c>
      <c r="B3666" s="1995" t="s">
        <v>7892</v>
      </c>
    </row>
    <row r="3667" spans="1:2" ht="24">
      <c r="A3667" s="1977" t="s">
        <v>7893</v>
      </c>
      <c r="B3667" s="1995" t="s">
        <v>7892</v>
      </c>
    </row>
    <row r="3668" spans="1:2" ht="24">
      <c r="A3668" s="1977">
        <v>58915001</v>
      </c>
      <c r="B3668" s="1995" t="s">
        <v>7894</v>
      </c>
    </row>
    <row r="3669" spans="1:2">
      <c r="A3669" s="1977" t="s">
        <v>7895</v>
      </c>
      <c r="B3669" s="1995" t="s">
        <v>7896</v>
      </c>
    </row>
    <row r="3670" spans="1:2">
      <c r="A3670" s="1986" t="s">
        <v>7685</v>
      </c>
      <c r="B3670" s="1996" t="s">
        <v>7686</v>
      </c>
    </row>
    <row r="3671" spans="1:2">
      <c r="A3671" s="1986" t="s">
        <v>7897</v>
      </c>
      <c r="B3671" s="1996" t="s">
        <v>7686</v>
      </c>
    </row>
    <row r="3672" spans="1:2">
      <c r="A3672" s="1986" t="s">
        <v>7898</v>
      </c>
      <c r="B3672" s="1996" t="s">
        <v>7899</v>
      </c>
    </row>
    <row r="3673" spans="1:2">
      <c r="A3673" s="1977" t="s">
        <v>7900</v>
      </c>
      <c r="B3673" s="1994" t="s">
        <v>7901</v>
      </c>
    </row>
    <row r="3674" spans="1:2">
      <c r="A3674" s="1977" t="s">
        <v>7902</v>
      </c>
      <c r="B3674" s="1994" t="s">
        <v>7901</v>
      </c>
    </row>
    <row r="3675" spans="1:2">
      <c r="A3675" s="1977">
        <v>59300001</v>
      </c>
      <c r="B3675" s="1994" t="s">
        <v>7903</v>
      </c>
    </row>
    <row r="3676" spans="1:2">
      <c r="A3676" s="1997" t="s">
        <v>7904</v>
      </c>
      <c r="B3676" s="1994" t="s">
        <v>7905</v>
      </c>
    </row>
    <row r="3677" spans="1:2">
      <c r="A3677" s="1997" t="s">
        <v>7906</v>
      </c>
      <c r="B3677" s="1978" t="s">
        <v>7905</v>
      </c>
    </row>
    <row r="3678" spans="1:2">
      <c r="A3678" s="1997">
        <v>59303011</v>
      </c>
      <c r="B3678" s="1978" t="s">
        <v>7907</v>
      </c>
    </row>
    <row r="3679" spans="1:2">
      <c r="A3679" s="1997" t="s">
        <v>7908</v>
      </c>
      <c r="B3679" s="1978" t="s">
        <v>7909</v>
      </c>
    </row>
    <row r="3680" spans="1:2">
      <c r="A3680" s="1997" t="s">
        <v>7910</v>
      </c>
      <c r="B3680" s="1978" t="s">
        <v>7909</v>
      </c>
    </row>
    <row r="3681" spans="1:2">
      <c r="A3681" s="1997">
        <v>59300011</v>
      </c>
      <c r="B3681" s="1978" t="s">
        <v>7911</v>
      </c>
    </row>
    <row r="3682" spans="1:2">
      <c r="A3682" s="1997" t="s">
        <v>7912</v>
      </c>
      <c r="B3682" s="1978" t="s">
        <v>7913</v>
      </c>
    </row>
    <row r="3683" spans="1:2">
      <c r="A3683" s="1997">
        <v>57924002</v>
      </c>
      <c r="B3683" s="1978" t="s">
        <v>7914</v>
      </c>
    </row>
    <row r="3684" spans="1:2">
      <c r="A3684" s="1997" t="s">
        <v>7915</v>
      </c>
      <c r="B3684" s="1978" t="s">
        <v>7916</v>
      </c>
    </row>
    <row r="3685" spans="1:2">
      <c r="A3685" s="1997" t="s">
        <v>7917</v>
      </c>
      <c r="B3685" s="1978" t="s">
        <v>7916</v>
      </c>
    </row>
    <row r="3686" spans="1:2">
      <c r="A3686" s="1997">
        <v>57945001</v>
      </c>
      <c r="B3686" s="1978" t="s">
        <v>7918</v>
      </c>
    </row>
    <row r="3687" spans="1:2">
      <c r="A3687" s="1997" t="s">
        <v>7919</v>
      </c>
      <c r="B3687" s="1978" t="s">
        <v>7920</v>
      </c>
    </row>
    <row r="3688" spans="1:2">
      <c r="A3688" s="1997" t="s">
        <v>7921</v>
      </c>
      <c r="B3688" s="1978" t="s">
        <v>7920</v>
      </c>
    </row>
    <row r="3689" spans="1:2">
      <c r="A3689" s="1997">
        <v>58115001</v>
      </c>
      <c r="B3689" s="1978" t="s">
        <v>7922</v>
      </c>
    </row>
    <row r="3690" spans="1:2">
      <c r="A3690" s="1997" t="s">
        <v>7923</v>
      </c>
      <c r="B3690" s="1978" t="s">
        <v>7924</v>
      </c>
    </row>
    <row r="3691" spans="1:2">
      <c r="A3691" s="1997" t="s">
        <v>7925</v>
      </c>
      <c r="B3691" s="1978" t="s">
        <v>7924</v>
      </c>
    </row>
    <row r="3692" spans="1:2">
      <c r="A3692" s="1997">
        <v>58108001</v>
      </c>
      <c r="B3692" s="1978" t="s">
        <v>7926</v>
      </c>
    </row>
    <row r="3693" spans="1:2">
      <c r="A3693" s="1997" t="s">
        <v>7927</v>
      </c>
      <c r="B3693" s="1978" t="s">
        <v>7928</v>
      </c>
    </row>
    <row r="3694" spans="1:2">
      <c r="A3694" s="1997" t="s">
        <v>7929</v>
      </c>
      <c r="B3694" s="1978" t="s">
        <v>7928</v>
      </c>
    </row>
    <row r="3695" spans="1:2">
      <c r="A3695" s="1997">
        <v>57512031</v>
      </c>
      <c r="B3695" s="1978" t="s">
        <v>7930</v>
      </c>
    </row>
    <row r="3696" spans="1:2">
      <c r="A3696" s="1997" t="s">
        <v>7931</v>
      </c>
      <c r="B3696" s="1978" t="s">
        <v>7932</v>
      </c>
    </row>
    <row r="3697" spans="1:2">
      <c r="A3697" s="1997" t="s">
        <v>7933</v>
      </c>
      <c r="B3697" s="1978" t="s">
        <v>7932</v>
      </c>
    </row>
    <row r="3698" spans="1:2">
      <c r="A3698" s="1997">
        <v>57512021</v>
      </c>
      <c r="B3698" s="1978" t="s">
        <v>7934</v>
      </c>
    </row>
    <row r="3699" spans="1:2">
      <c r="A3699" s="1997" t="s">
        <v>7935</v>
      </c>
      <c r="B3699" s="1978" t="s">
        <v>7936</v>
      </c>
    </row>
    <row r="3700" spans="1:2">
      <c r="A3700" s="1997" t="s">
        <v>7937</v>
      </c>
      <c r="B3700" s="1978" t="s">
        <v>7936</v>
      </c>
    </row>
    <row r="3701" spans="1:2">
      <c r="A3701" s="1997">
        <v>57512001</v>
      </c>
      <c r="B3701" s="1998" t="s">
        <v>7938</v>
      </c>
    </row>
    <row r="3702" spans="1:2">
      <c r="A3702" s="1997" t="s">
        <v>7939</v>
      </c>
      <c r="B3702" s="1978" t="s">
        <v>7940</v>
      </c>
    </row>
    <row r="3703" spans="1:2">
      <c r="A3703" s="1997" t="s">
        <v>7941</v>
      </c>
      <c r="B3703" s="1978" t="s">
        <v>7940</v>
      </c>
    </row>
    <row r="3704" spans="1:2">
      <c r="A3704" s="1997">
        <v>90909001</v>
      </c>
      <c r="B3704" s="1978" t="s">
        <v>7942</v>
      </c>
    </row>
    <row r="3705" spans="1:2">
      <c r="A3705" s="1999" t="s">
        <v>7946</v>
      </c>
      <c r="B3705" s="2000" t="s">
        <v>7947</v>
      </c>
    </row>
    <row r="3706" spans="1:2">
      <c r="A3706" s="1977" t="s">
        <v>7162</v>
      </c>
      <c r="B3706" s="2001" t="s">
        <v>7163</v>
      </c>
    </row>
    <row r="3707" spans="1:2">
      <c r="A3707" s="1977" t="s">
        <v>7948</v>
      </c>
      <c r="B3707" s="2001" t="s">
        <v>7949</v>
      </c>
    </row>
    <row r="3708" spans="1:2">
      <c r="A3708" s="1977">
        <v>55036001</v>
      </c>
      <c r="B3708" s="2001" t="s">
        <v>7950</v>
      </c>
    </row>
    <row r="3709" spans="1:2">
      <c r="A3709" s="1977" t="s">
        <v>7951</v>
      </c>
      <c r="B3709" s="2001" t="s">
        <v>7952</v>
      </c>
    </row>
    <row r="3710" spans="1:2">
      <c r="A3710" s="2002" t="s">
        <v>7953</v>
      </c>
      <c r="B3710" s="2003" t="s">
        <v>7954</v>
      </c>
    </row>
    <row r="3711" spans="1:2">
      <c r="A3711" s="1977" t="s">
        <v>7955</v>
      </c>
      <c r="B3711" s="2001" t="s">
        <v>7956</v>
      </c>
    </row>
    <row r="3712" spans="1:2">
      <c r="A3712" s="1977" t="s">
        <v>7957</v>
      </c>
      <c r="B3712" s="2001" t="s">
        <v>7958</v>
      </c>
    </row>
    <row r="3713" spans="1:2">
      <c r="A3713" s="1977" t="s">
        <v>7959</v>
      </c>
      <c r="B3713" s="2001" t="s">
        <v>7960</v>
      </c>
    </row>
    <row r="3714" spans="1:2">
      <c r="A3714" s="1977" t="s">
        <v>7961</v>
      </c>
      <c r="B3714" s="2001" t="s">
        <v>7962</v>
      </c>
    </row>
    <row r="3715" spans="1:2">
      <c r="A3715" s="2002" t="s">
        <v>7963</v>
      </c>
      <c r="B3715" s="2003" t="s">
        <v>7964</v>
      </c>
    </row>
    <row r="3716" spans="1:2">
      <c r="A3716" s="1977" t="s">
        <v>7965</v>
      </c>
      <c r="B3716" s="2001" t="s">
        <v>7966</v>
      </c>
    </row>
    <row r="3717" spans="1:2">
      <c r="A3717" s="1977" t="s">
        <v>7967</v>
      </c>
      <c r="B3717" s="2001" t="s">
        <v>7968</v>
      </c>
    </row>
    <row r="3718" spans="1:2">
      <c r="A3718" s="1977" t="s">
        <v>7969</v>
      </c>
      <c r="B3718" s="2001" t="s">
        <v>7970</v>
      </c>
    </row>
    <row r="3719" spans="1:2" ht="24">
      <c r="A3719" s="1977" t="s">
        <v>7971</v>
      </c>
      <c r="B3719" s="2001" t="s">
        <v>7972</v>
      </c>
    </row>
    <row r="3720" spans="1:2">
      <c r="A3720" s="1977" t="s">
        <v>7973</v>
      </c>
      <c r="B3720" s="2001" t="s">
        <v>7974</v>
      </c>
    </row>
    <row r="3721" spans="1:2">
      <c r="A3721" s="1977" t="s">
        <v>7975</v>
      </c>
      <c r="B3721" s="2001" t="s">
        <v>7976</v>
      </c>
    </row>
    <row r="3722" spans="1:2">
      <c r="A3722" s="1977" t="s">
        <v>7977</v>
      </c>
      <c r="B3722" s="2001" t="s">
        <v>7978</v>
      </c>
    </row>
    <row r="3723" spans="1:2">
      <c r="A3723" s="2002" t="s">
        <v>7979</v>
      </c>
      <c r="B3723" s="2004" t="s">
        <v>7980</v>
      </c>
    </row>
    <row r="3724" spans="1:2">
      <c r="A3724" s="1977" t="s">
        <v>7981</v>
      </c>
      <c r="B3724" s="2001" t="s">
        <v>7982</v>
      </c>
    </row>
    <row r="3725" spans="1:2">
      <c r="A3725" s="1977" t="s">
        <v>7983</v>
      </c>
      <c r="B3725" s="2005" t="s">
        <v>7984</v>
      </c>
    </row>
    <row r="3726" spans="1:2">
      <c r="A3726" s="1977" t="s">
        <v>7985</v>
      </c>
      <c r="B3726" s="2005" t="s">
        <v>7986</v>
      </c>
    </row>
    <row r="3727" spans="1:2">
      <c r="A3727" s="1977" t="s">
        <v>7987</v>
      </c>
      <c r="B3727" s="2001" t="s">
        <v>7988</v>
      </c>
    </row>
    <row r="3728" spans="1:2">
      <c r="A3728" s="1977" t="s">
        <v>7989</v>
      </c>
      <c r="B3728" s="2001" t="s">
        <v>7990</v>
      </c>
    </row>
    <row r="3729" spans="1:2">
      <c r="A3729" s="1988" t="s">
        <v>7991</v>
      </c>
      <c r="B3729" s="1989" t="s">
        <v>7992</v>
      </c>
    </row>
    <row r="3730" spans="1:2">
      <c r="A3730" s="1977" t="s">
        <v>7993</v>
      </c>
      <c r="B3730" s="2001" t="s">
        <v>7994</v>
      </c>
    </row>
    <row r="3731" spans="1:2">
      <c r="A3731" s="1977" t="s">
        <v>7995</v>
      </c>
      <c r="B3731" s="2001" t="s">
        <v>7996</v>
      </c>
    </row>
    <row r="3732" spans="1:2">
      <c r="A3732" s="1977" t="s">
        <v>7997</v>
      </c>
      <c r="B3732" s="2001" t="s">
        <v>7998</v>
      </c>
    </row>
    <row r="3733" spans="1:2">
      <c r="A3733" s="1977" t="s">
        <v>7999</v>
      </c>
      <c r="B3733" s="2001" t="s">
        <v>8000</v>
      </c>
    </row>
    <row r="3734" spans="1:2">
      <c r="A3734" s="2002" t="s">
        <v>8001</v>
      </c>
      <c r="B3734" s="2003" t="s">
        <v>8002</v>
      </c>
    </row>
    <row r="3735" spans="1:2">
      <c r="A3735" s="1997">
        <v>55032001</v>
      </c>
      <c r="B3735" s="1998" t="s">
        <v>8003</v>
      </c>
    </row>
    <row r="3736" spans="1:2">
      <c r="A3736" s="1997">
        <v>30668001</v>
      </c>
      <c r="B3736" s="1998" t="s">
        <v>8004</v>
      </c>
    </row>
    <row r="3737" spans="1:2" ht="24">
      <c r="A3737" s="1977" t="s">
        <v>8007</v>
      </c>
      <c r="B3737" s="2001" t="s">
        <v>8008</v>
      </c>
    </row>
    <row r="3738" spans="1:2">
      <c r="A3738" s="1977" t="s">
        <v>8009</v>
      </c>
      <c r="B3738" s="2001" t="s">
        <v>8010</v>
      </c>
    </row>
    <row r="3739" spans="1:2">
      <c r="A3739" s="1977" t="s">
        <v>8011</v>
      </c>
      <c r="B3739" s="2001" t="s">
        <v>8012</v>
      </c>
    </row>
    <row r="3740" spans="1:2">
      <c r="A3740" s="1977" t="s">
        <v>8013</v>
      </c>
      <c r="B3740" s="2001" t="s">
        <v>8014</v>
      </c>
    </row>
    <row r="3741" spans="1:2" ht="24">
      <c r="A3741" s="1977" t="s">
        <v>8015</v>
      </c>
      <c r="B3741" s="2001" t="s">
        <v>8016</v>
      </c>
    </row>
    <row r="3742" spans="1:2" ht="24">
      <c r="A3742" s="1977" t="s">
        <v>8017</v>
      </c>
      <c r="B3742" s="2001" t="s">
        <v>8018</v>
      </c>
    </row>
    <row r="3743" spans="1:2">
      <c r="A3743" s="1977" t="s">
        <v>8019</v>
      </c>
      <c r="B3743" s="2001" t="s">
        <v>8020</v>
      </c>
    </row>
    <row r="3744" spans="1:2">
      <c r="A3744" s="1977" t="s">
        <v>8021</v>
      </c>
      <c r="B3744" s="2001" t="s">
        <v>8022</v>
      </c>
    </row>
    <row r="3745" spans="1:2" ht="24">
      <c r="A3745" s="1977" t="s">
        <v>8023</v>
      </c>
      <c r="B3745" s="2001" t="s">
        <v>8024</v>
      </c>
    </row>
    <row r="3746" spans="1:2" ht="24">
      <c r="A3746" s="1977" t="s">
        <v>8025</v>
      </c>
      <c r="B3746" s="2001" t="s">
        <v>8026</v>
      </c>
    </row>
    <row r="3747" spans="1:2">
      <c r="A3747" s="1977" t="s">
        <v>8027</v>
      </c>
      <c r="B3747" s="2001" t="s">
        <v>8028</v>
      </c>
    </row>
    <row r="3748" spans="1:2">
      <c r="A3748" s="1977" t="s">
        <v>8029</v>
      </c>
      <c r="B3748" s="2001" t="s">
        <v>8030</v>
      </c>
    </row>
    <row r="3749" spans="1:2">
      <c r="A3749" s="1988" t="s">
        <v>8031</v>
      </c>
      <c r="B3749" s="1989" t="s">
        <v>8032</v>
      </c>
    </row>
    <row r="3750" spans="1:2" ht="24">
      <c r="A3750" s="1977" t="s">
        <v>8033</v>
      </c>
      <c r="B3750" s="2001" t="s">
        <v>8034</v>
      </c>
    </row>
    <row r="3751" spans="1:2">
      <c r="A3751" s="1977" t="s">
        <v>8035</v>
      </c>
      <c r="B3751" s="2001" t="s">
        <v>8036</v>
      </c>
    </row>
    <row r="3752" spans="1:2">
      <c r="A3752" s="1977" t="s">
        <v>8037</v>
      </c>
      <c r="B3752" s="2001" t="s">
        <v>8038</v>
      </c>
    </row>
    <row r="3753" spans="1:2">
      <c r="A3753" s="1977" t="s">
        <v>8039</v>
      </c>
      <c r="B3753" s="2001" t="s">
        <v>8040</v>
      </c>
    </row>
    <row r="3754" spans="1:2">
      <c r="A3754" s="1977" t="s">
        <v>8041</v>
      </c>
      <c r="B3754" s="2001" t="s">
        <v>8042</v>
      </c>
    </row>
    <row r="3755" spans="1:2" ht="24">
      <c r="A3755" s="1977" t="s">
        <v>2289</v>
      </c>
      <c r="B3755" s="2001" t="s">
        <v>2290</v>
      </c>
    </row>
    <row r="3756" spans="1:2">
      <c r="A3756" s="2006" t="s">
        <v>8044</v>
      </c>
      <c r="B3756" s="2001" t="s">
        <v>8045</v>
      </c>
    </row>
    <row r="3757" spans="1:2">
      <c r="A3757" s="2006">
        <v>56001001</v>
      </c>
      <c r="B3757" s="2001" t="s">
        <v>8046</v>
      </c>
    </row>
    <row r="3758" spans="1:2" ht="24">
      <c r="A3758" s="2006" t="s">
        <v>8047</v>
      </c>
      <c r="B3758" s="2001" t="s">
        <v>8048</v>
      </c>
    </row>
    <row r="3759" spans="1:2" ht="24">
      <c r="A3759" s="2006">
        <v>56007001</v>
      </c>
      <c r="B3759" s="2001" t="s">
        <v>8049</v>
      </c>
    </row>
    <row r="3760" spans="1:2">
      <c r="A3760" s="2006">
        <v>56001002</v>
      </c>
      <c r="B3760" s="2001" t="s">
        <v>8050</v>
      </c>
    </row>
    <row r="3761" spans="1:2">
      <c r="A3761" s="2006" t="s">
        <v>8051</v>
      </c>
      <c r="B3761" s="2001" t="s">
        <v>8052</v>
      </c>
    </row>
    <row r="3762" spans="1:2">
      <c r="A3762" s="2006">
        <v>56013001</v>
      </c>
      <c r="B3762" s="2001" t="s">
        <v>8053</v>
      </c>
    </row>
    <row r="3763" spans="1:2">
      <c r="A3763" s="2006" t="s">
        <v>8054</v>
      </c>
      <c r="B3763" s="2001" t="s">
        <v>8055</v>
      </c>
    </row>
    <row r="3764" spans="1:2" ht="24">
      <c r="A3764" s="2006" t="s">
        <v>8056</v>
      </c>
      <c r="B3764" s="2001" t="s">
        <v>8057</v>
      </c>
    </row>
    <row r="3765" spans="1:2">
      <c r="A3765" s="2006">
        <v>56010001</v>
      </c>
      <c r="B3765" s="2001" t="s">
        <v>8058</v>
      </c>
    </row>
    <row r="3766" spans="1:2" ht="24">
      <c r="A3766" s="2006">
        <v>56010011</v>
      </c>
      <c r="B3766" s="2001" t="s">
        <v>8059</v>
      </c>
    </row>
    <row r="3767" spans="1:2">
      <c r="A3767" s="2006">
        <v>56010012</v>
      </c>
      <c r="B3767" s="2001" t="s">
        <v>8060</v>
      </c>
    </row>
    <row r="3768" spans="1:2" ht="24">
      <c r="A3768" s="2006" t="s">
        <v>8061</v>
      </c>
      <c r="B3768" s="2001" t="s">
        <v>8062</v>
      </c>
    </row>
    <row r="3769" spans="1:2" ht="24">
      <c r="A3769" s="2006">
        <v>56013011</v>
      </c>
      <c r="B3769" s="2001" t="s">
        <v>8063</v>
      </c>
    </row>
    <row r="3770" spans="1:2">
      <c r="A3770" s="2006">
        <v>56013012</v>
      </c>
      <c r="B3770" s="2001" t="s">
        <v>8064</v>
      </c>
    </row>
    <row r="3771" spans="1:2">
      <c r="A3771" s="2007" t="s">
        <v>8065</v>
      </c>
      <c r="B3771" s="2008" t="s">
        <v>8066</v>
      </c>
    </row>
    <row r="3772" spans="1:2">
      <c r="A3772" s="2006" t="s">
        <v>8067</v>
      </c>
      <c r="B3772" s="2001" t="s">
        <v>8068</v>
      </c>
    </row>
    <row r="3773" spans="1:2" ht="24">
      <c r="A3773" s="2006">
        <v>56016041</v>
      </c>
      <c r="B3773" s="2001" t="s">
        <v>8069</v>
      </c>
    </row>
    <row r="3774" spans="1:2" ht="24">
      <c r="A3774" s="2006" t="s">
        <v>8070</v>
      </c>
      <c r="B3774" s="2001" t="s">
        <v>8071</v>
      </c>
    </row>
    <row r="3775" spans="1:2" ht="24">
      <c r="A3775" s="2006">
        <v>56016051</v>
      </c>
      <c r="B3775" s="2001" t="s">
        <v>8072</v>
      </c>
    </row>
    <row r="3776" spans="1:2" ht="24">
      <c r="A3776" s="2006">
        <v>56016052</v>
      </c>
      <c r="B3776" s="2001" t="s">
        <v>8073</v>
      </c>
    </row>
    <row r="3777" spans="1:2">
      <c r="A3777" s="2009" t="s">
        <v>8074</v>
      </c>
      <c r="B3777" s="2010" t="s">
        <v>8075</v>
      </c>
    </row>
    <row r="3778" spans="1:2">
      <c r="A3778" s="2009">
        <v>56022001</v>
      </c>
      <c r="B3778" s="2010" t="s">
        <v>8076</v>
      </c>
    </row>
    <row r="3779" spans="1:2">
      <c r="A3779" s="2006" t="s">
        <v>8077</v>
      </c>
      <c r="B3779" s="2001" t="s">
        <v>8078</v>
      </c>
    </row>
    <row r="3780" spans="1:2">
      <c r="A3780" s="2006">
        <v>56022011</v>
      </c>
      <c r="B3780" s="2001" t="s">
        <v>8079</v>
      </c>
    </row>
    <row r="3781" spans="1:2">
      <c r="A3781" s="2006" t="s">
        <v>8080</v>
      </c>
      <c r="B3781" s="2010" t="s">
        <v>8081</v>
      </c>
    </row>
    <row r="3782" spans="1:2">
      <c r="A3782" s="2009">
        <v>56022002</v>
      </c>
      <c r="B3782" s="2010" t="s">
        <v>8082</v>
      </c>
    </row>
    <row r="3783" spans="1:2" ht="24">
      <c r="A3783" s="2006" t="s">
        <v>8083</v>
      </c>
      <c r="B3783" s="2001" t="s">
        <v>8084</v>
      </c>
    </row>
    <row r="3784" spans="1:2" ht="24">
      <c r="A3784" s="2006">
        <v>56028001</v>
      </c>
      <c r="B3784" s="2001" t="s">
        <v>8085</v>
      </c>
    </row>
    <row r="3785" spans="1:2" ht="24">
      <c r="A3785" s="2006" t="s">
        <v>8086</v>
      </c>
      <c r="B3785" s="2001" t="s">
        <v>8087</v>
      </c>
    </row>
    <row r="3786" spans="1:2" ht="24">
      <c r="A3786" s="2006">
        <v>56028011</v>
      </c>
      <c r="B3786" s="2001" t="s">
        <v>8088</v>
      </c>
    </row>
    <row r="3787" spans="1:2">
      <c r="A3787" s="2006">
        <v>56028012</v>
      </c>
      <c r="B3787" s="2001" t="s">
        <v>8089</v>
      </c>
    </row>
    <row r="3788" spans="1:2" ht="24">
      <c r="A3788" s="2006" t="s">
        <v>8090</v>
      </c>
      <c r="B3788" s="2001" t="s">
        <v>8091</v>
      </c>
    </row>
    <row r="3789" spans="1:2">
      <c r="A3789" s="2006" t="s">
        <v>8092</v>
      </c>
      <c r="B3789" s="2001" t="s">
        <v>8093</v>
      </c>
    </row>
    <row r="3790" spans="1:2" ht="24">
      <c r="A3790" s="2006" t="s">
        <v>8094</v>
      </c>
      <c r="B3790" s="2001" t="s">
        <v>8095</v>
      </c>
    </row>
    <row r="3791" spans="1:2">
      <c r="A3791" s="2006" t="s">
        <v>8096</v>
      </c>
      <c r="B3791" s="2001" t="s">
        <v>8097</v>
      </c>
    </row>
    <row r="3792" spans="1:2">
      <c r="A3792" s="2006" t="s">
        <v>8098</v>
      </c>
      <c r="B3792" s="2001" t="s">
        <v>8099</v>
      </c>
    </row>
    <row r="3793" spans="1:2">
      <c r="A3793" s="2006" t="s">
        <v>8100</v>
      </c>
      <c r="B3793" s="2001" t="s">
        <v>8101</v>
      </c>
    </row>
    <row r="3794" spans="1:2" ht="24">
      <c r="A3794" s="2006" t="s">
        <v>8102</v>
      </c>
      <c r="B3794" s="2001" t="s">
        <v>8103</v>
      </c>
    </row>
    <row r="3795" spans="1:2" ht="24">
      <c r="A3795" s="2006" t="s">
        <v>8104</v>
      </c>
      <c r="B3795" s="2001" t="s">
        <v>8105</v>
      </c>
    </row>
    <row r="3796" spans="1:2" ht="24">
      <c r="A3796" s="2006" t="s">
        <v>8106</v>
      </c>
      <c r="B3796" s="2001" t="s">
        <v>8107</v>
      </c>
    </row>
    <row r="3797" spans="1:2">
      <c r="A3797" s="2011" t="s">
        <v>8108</v>
      </c>
      <c r="B3797" s="2012" t="s">
        <v>8109</v>
      </c>
    </row>
    <row r="3798" spans="1:2" ht="24">
      <c r="A3798" s="1986" t="s">
        <v>8110</v>
      </c>
      <c r="B3798" s="1987" t="s">
        <v>8111</v>
      </c>
    </row>
    <row r="3799" spans="1:2">
      <c r="A3799" s="2006" t="s">
        <v>8112</v>
      </c>
      <c r="B3799" s="2001" t="s">
        <v>8113</v>
      </c>
    </row>
    <row r="3800" spans="1:2">
      <c r="A3800" s="2006">
        <v>56301001</v>
      </c>
      <c r="B3800" s="2001" t="s">
        <v>8114</v>
      </c>
    </row>
    <row r="3801" spans="1:2">
      <c r="A3801" s="2011" t="s">
        <v>8115</v>
      </c>
      <c r="B3801" s="2012" t="s">
        <v>8116</v>
      </c>
    </row>
    <row r="3802" spans="1:2" ht="24">
      <c r="A3802" s="2006" t="s">
        <v>8117</v>
      </c>
      <c r="B3802" s="2001" t="s">
        <v>8118</v>
      </c>
    </row>
    <row r="3803" spans="1:2" ht="24">
      <c r="A3803" s="2006">
        <v>56307001</v>
      </c>
      <c r="B3803" s="2001" t="s">
        <v>8119</v>
      </c>
    </row>
    <row r="3804" spans="1:2">
      <c r="A3804" s="2006">
        <v>56301002</v>
      </c>
      <c r="B3804" s="2001" t="s">
        <v>8120</v>
      </c>
    </row>
    <row r="3805" spans="1:2" ht="24">
      <c r="A3805" s="2011" t="s">
        <v>8121</v>
      </c>
      <c r="B3805" s="2012" t="s">
        <v>8122</v>
      </c>
    </row>
    <row r="3806" spans="1:2">
      <c r="A3806" s="2006" t="s">
        <v>8123</v>
      </c>
      <c r="B3806" s="2001" t="s">
        <v>8124</v>
      </c>
    </row>
    <row r="3807" spans="1:2">
      <c r="A3807" s="2006">
        <v>56401001</v>
      </c>
      <c r="B3807" s="2001" t="s">
        <v>8125</v>
      </c>
    </row>
    <row r="3808" spans="1:2" ht="24">
      <c r="A3808" s="2006" t="s">
        <v>8126</v>
      </c>
      <c r="B3808" s="2001" t="s">
        <v>8127</v>
      </c>
    </row>
    <row r="3809" spans="1:2" ht="24">
      <c r="A3809" s="2006">
        <v>56407001</v>
      </c>
      <c r="B3809" s="2001" t="s">
        <v>8128</v>
      </c>
    </row>
    <row r="3810" spans="1:2">
      <c r="A3810" s="2006">
        <v>56401002</v>
      </c>
      <c r="B3810" s="2001" t="s">
        <v>8129</v>
      </c>
    </row>
    <row r="3811" spans="1:2">
      <c r="A3811" s="2006">
        <v>56401003</v>
      </c>
      <c r="B3811" s="2001" t="s">
        <v>8130</v>
      </c>
    </row>
    <row r="3812" spans="1:2">
      <c r="A3812" s="2006">
        <v>56401004</v>
      </c>
      <c r="B3812" s="2001" t="s">
        <v>8131</v>
      </c>
    </row>
    <row r="3813" spans="1:2">
      <c r="A3813" s="2006" t="s">
        <v>8132</v>
      </c>
      <c r="B3813" s="2001" t="s">
        <v>8133</v>
      </c>
    </row>
    <row r="3814" spans="1:2">
      <c r="A3814" s="2006">
        <v>56409001</v>
      </c>
      <c r="B3814" s="2001" t="s">
        <v>8134</v>
      </c>
    </row>
    <row r="3815" spans="1:2" ht="24">
      <c r="A3815" s="2006" t="s">
        <v>8135</v>
      </c>
      <c r="B3815" s="2001" t="s">
        <v>8136</v>
      </c>
    </row>
    <row r="3816" spans="1:2" ht="24">
      <c r="A3816" s="2006">
        <v>56412001</v>
      </c>
      <c r="B3816" s="2001" t="s">
        <v>8137</v>
      </c>
    </row>
    <row r="3817" spans="1:2">
      <c r="A3817" s="2006" t="s">
        <v>8138</v>
      </c>
      <c r="B3817" s="2001" t="s">
        <v>8139</v>
      </c>
    </row>
    <row r="3818" spans="1:2">
      <c r="A3818" s="2006">
        <v>56501001</v>
      </c>
      <c r="B3818" s="2001" t="s">
        <v>8140</v>
      </c>
    </row>
    <row r="3819" spans="1:2" ht="24">
      <c r="A3819" s="2006" t="s">
        <v>8141</v>
      </c>
      <c r="B3819" s="2001" t="s">
        <v>8142</v>
      </c>
    </row>
    <row r="3820" spans="1:2" ht="24">
      <c r="A3820" s="2006">
        <v>56507001</v>
      </c>
      <c r="B3820" s="2001" t="s">
        <v>8143</v>
      </c>
    </row>
    <row r="3821" spans="1:2">
      <c r="A3821" s="2006">
        <v>56501002</v>
      </c>
      <c r="B3821" s="2001" t="s">
        <v>8144</v>
      </c>
    </row>
    <row r="3822" spans="1:2">
      <c r="A3822" s="2006" t="s">
        <v>8145</v>
      </c>
      <c r="B3822" s="2001" t="s">
        <v>8146</v>
      </c>
    </row>
    <row r="3823" spans="1:2">
      <c r="A3823" s="2006">
        <v>56549011</v>
      </c>
      <c r="B3823" s="2001" t="s">
        <v>8147</v>
      </c>
    </row>
    <row r="3824" spans="1:2">
      <c r="A3824" s="2006">
        <v>56549012</v>
      </c>
      <c r="B3824" s="2001" t="s">
        <v>8148</v>
      </c>
    </row>
    <row r="3825" spans="1:2">
      <c r="A3825" s="2006" t="s">
        <v>8149</v>
      </c>
      <c r="B3825" s="2001" t="s">
        <v>8150</v>
      </c>
    </row>
    <row r="3826" spans="1:2">
      <c r="A3826" s="2006">
        <v>56619001</v>
      </c>
      <c r="B3826" s="2001" t="s">
        <v>8151</v>
      </c>
    </row>
    <row r="3827" spans="1:2" ht="24">
      <c r="A3827" s="2006" t="s">
        <v>8152</v>
      </c>
      <c r="B3827" s="2001" t="s">
        <v>8153</v>
      </c>
    </row>
    <row r="3828" spans="1:2">
      <c r="A3828" s="2006" t="s">
        <v>8154</v>
      </c>
      <c r="B3828" s="2001" t="s">
        <v>8155</v>
      </c>
    </row>
    <row r="3829" spans="1:2" ht="24">
      <c r="A3829" s="2006" t="s">
        <v>8156</v>
      </c>
      <c r="B3829" s="2001" t="s">
        <v>8157</v>
      </c>
    </row>
    <row r="3830" spans="1:2" ht="24">
      <c r="A3830" s="2006">
        <v>56625001</v>
      </c>
      <c r="B3830" s="2001" t="s">
        <v>8158</v>
      </c>
    </row>
    <row r="3831" spans="1:2">
      <c r="A3831" s="2006">
        <v>56625002</v>
      </c>
      <c r="B3831" s="2001" t="s">
        <v>8159</v>
      </c>
    </row>
    <row r="3832" spans="1:2">
      <c r="A3832" s="2006">
        <v>56625003</v>
      </c>
      <c r="B3832" s="2001" t="s">
        <v>8160</v>
      </c>
    </row>
    <row r="3833" spans="1:2">
      <c r="A3833" s="2006">
        <v>56625004</v>
      </c>
      <c r="B3833" s="2001" t="s">
        <v>8161</v>
      </c>
    </row>
    <row r="3834" spans="1:2">
      <c r="A3834" s="2006">
        <v>56625005</v>
      </c>
      <c r="B3834" s="2001" t="s">
        <v>8162</v>
      </c>
    </row>
    <row r="3835" spans="1:2">
      <c r="A3835" s="2009" t="s">
        <v>8163</v>
      </c>
      <c r="B3835" s="2010" t="s">
        <v>8164</v>
      </c>
    </row>
    <row r="3836" spans="1:2">
      <c r="A3836" s="2006" t="s">
        <v>8165</v>
      </c>
      <c r="B3836" s="2001" t="s">
        <v>8166</v>
      </c>
    </row>
    <row r="3837" spans="1:2" ht="24">
      <c r="A3837" s="2011" t="s">
        <v>8167</v>
      </c>
      <c r="B3837" s="2012" t="s">
        <v>8168</v>
      </c>
    </row>
    <row r="3838" spans="1:2" ht="24">
      <c r="A3838" s="2006" t="s">
        <v>8169</v>
      </c>
      <c r="B3838" s="2001" t="s">
        <v>8170</v>
      </c>
    </row>
    <row r="3839" spans="1:2" ht="24">
      <c r="A3839" s="2006">
        <v>57350001</v>
      </c>
      <c r="B3839" s="2001" t="s">
        <v>8171</v>
      </c>
    </row>
    <row r="3840" spans="1:2" ht="24">
      <c r="A3840" s="2006">
        <v>57350002</v>
      </c>
      <c r="B3840" s="2001" t="s">
        <v>8172</v>
      </c>
    </row>
    <row r="3841" spans="1:2" ht="24">
      <c r="A3841" s="2006" t="s">
        <v>8173</v>
      </c>
      <c r="B3841" s="2001" t="s">
        <v>8174</v>
      </c>
    </row>
    <row r="3842" spans="1:2" ht="24">
      <c r="A3842" s="2006" t="s">
        <v>8175</v>
      </c>
      <c r="B3842" s="2001" t="s">
        <v>8176</v>
      </c>
    </row>
    <row r="3843" spans="1:2" ht="24">
      <c r="A3843" s="2006">
        <v>57350011</v>
      </c>
      <c r="B3843" s="2001" t="s">
        <v>8177</v>
      </c>
    </row>
    <row r="3844" spans="1:2" ht="24">
      <c r="A3844" s="2006">
        <v>57350012</v>
      </c>
      <c r="B3844" s="2001" t="s">
        <v>8178</v>
      </c>
    </row>
    <row r="3845" spans="1:2" ht="24">
      <c r="A3845" s="2006" t="s">
        <v>8179</v>
      </c>
      <c r="B3845" s="2001" t="s">
        <v>8180</v>
      </c>
    </row>
    <row r="3846" spans="1:2" ht="24">
      <c r="A3846" s="2006">
        <v>57350021</v>
      </c>
      <c r="B3846" s="2001" t="s">
        <v>8181</v>
      </c>
    </row>
    <row r="3847" spans="1:2" ht="24">
      <c r="A3847" s="2006">
        <v>57350022</v>
      </c>
      <c r="B3847" s="2001" t="s">
        <v>8182</v>
      </c>
    </row>
    <row r="3848" spans="1:2" ht="24">
      <c r="A3848" s="2006" t="s">
        <v>8183</v>
      </c>
      <c r="B3848" s="2001" t="s">
        <v>8184</v>
      </c>
    </row>
    <row r="3849" spans="1:2" ht="36">
      <c r="A3849" s="2006" t="s">
        <v>8185</v>
      </c>
      <c r="B3849" s="2001" t="s">
        <v>8186</v>
      </c>
    </row>
    <row r="3850" spans="1:2" ht="24">
      <c r="A3850" s="2006">
        <v>57350031</v>
      </c>
      <c r="B3850" s="2001" t="s">
        <v>8187</v>
      </c>
    </row>
    <row r="3851" spans="1:2" ht="24">
      <c r="A3851" s="2006">
        <v>57350032</v>
      </c>
      <c r="B3851" s="2001" t="s">
        <v>8188</v>
      </c>
    </row>
    <row r="3852" spans="1:2" ht="24">
      <c r="A3852" s="2006" t="s">
        <v>8189</v>
      </c>
      <c r="B3852" s="2001" t="s">
        <v>8190</v>
      </c>
    </row>
    <row r="3853" spans="1:2" ht="24">
      <c r="A3853" s="2006">
        <v>57350061</v>
      </c>
      <c r="B3853" s="2001" t="s">
        <v>8191</v>
      </c>
    </row>
    <row r="3854" spans="1:2" ht="24">
      <c r="A3854" s="2006">
        <v>57350062</v>
      </c>
      <c r="B3854" s="2001" t="s">
        <v>8192</v>
      </c>
    </row>
    <row r="3855" spans="1:2" ht="24">
      <c r="A3855" s="2006" t="s">
        <v>8193</v>
      </c>
      <c r="B3855" s="2001" t="s">
        <v>8194</v>
      </c>
    </row>
    <row r="3856" spans="1:2" ht="24">
      <c r="A3856" s="2006">
        <v>57350071</v>
      </c>
      <c r="B3856" s="2001" t="s">
        <v>8195</v>
      </c>
    </row>
    <row r="3857" spans="1:2" ht="24">
      <c r="A3857" s="2006">
        <v>57350072</v>
      </c>
      <c r="B3857" s="2001" t="s">
        <v>8196</v>
      </c>
    </row>
    <row r="3858" spans="1:2" ht="24">
      <c r="A3858" s="2006" t="s">
        <v>8197</v>
      </c>
      <c r="B3858" s="2001" t="s">
        <v>8198</v>
      </c>
    </row>
    <row r="3859" spans="1:2" ht="24">
      <c r="A3859" s="1997">
        <v>57350051</v>
      </c>
      <c r="B3859" s="2001" t="s">
        <v>8199</v>
      </c>
    </row>
    <row r="3860" spans="1:2" ht="24">
      <c r="A3860" s="1997">
        <v>57350052</v>
      </c>
      <c r="B3860" s="2001" t="s">
        <v>8200</v>
      </c>
    </row>
    <row r="3861" spans="1:2">
      <c r="A3861" s="2006" t="s">
        <v>8202</v>
      </c>
      <c r="B3861" s="2013" t="s">
        <v>8203</v>
      </c>
    </row>
    <row r="3862" spans="1:2">
      <c r="A3862" s="2006" t="s">
        <v>8204</v>
      </c>
      <c r="B3862" s="2013" t="s">
        <v>8205</v>
      </c>
    </row>
    <row r="3863" spans="1:2">
      <c r="A3863" s="2006" t="s">
        <v>8206</v>
      </c>
      <c r="B3863" s="2013" t="s">
        <v>8207</v>
      </c>
    </row>
    <row r="3864" spans="1:2">
      <c r="A3864" s="2006" t="s">
        <v>8208</v>
      </c>
      <c r="B3864" s="2013" t="s">
        <v>8209</v>
      </c>
    </row>
    <row r="3865" spans="1:2">
      <c r="A3865" s="2006" t="s">
        <v>8210</v>
      </c>
      <c r="B3865" s="2013" t="s">
        <v>8211</v>
      </c>
    </row>
    <row r="3866" spans="1:2">
      <c r="A3866" s="2006" t="s">
        <v>8212</v>
      </c>
      <c r="B3866" s="2013" t="s">
        <v>8213</v>
      </c>
    </row>
    <row r="3867" spans="1:2">
      <c r="A3867" s="2006" t="s">
        <v>8214</v>
      </c>
      <c r="B3867" s="2013" t="s">
        <v>8215</v>
      </c>
    </row>
    <row r="3868" spans="1:2">
      <c r="A3868" s="2006" t="s">
        <v>8216</v>
      </c>
      <c r="B3868" s="2013" t="s">
        <v>8217</v>
      </c>
    </row>
    <row r="3869" spans="1:2">
      <c r="A3869" s="2006" t="s">
        <v>7072</v>
      </c>
      <c r="B3869" s="2013" t="s">
        <v>7073</v>
      </c>
    </row>
    <row r="3870" spans="1:2">
      <c r="A3870" s="2006" t="s">
        <v>8218</v>
      </c>
      <c r="B3870" s="2013" t="s">
        <v>8219</v>
      </c>
    </row>
    <row r="3871" spans="1:2">
      <c r="A3871" s="2014" t="s">
        <v>8220</v>
      </c>
      <c r="B3871" s="2013" t="s">
        <v>8221</v>
      </c>
    </row>
    <row r="3872" spans="1:2">
      <c r="A3872" s="2014">
        <v>59718001</v>
      </c>
      <c r="B3872" s="2013" t="s">
        <v>8222</v>
      </c>
    </row>
    <row r="3873" spans="1:2">
      <c r="A3873" s="1997">
        <v>59970001</v>
      </c>
      <c r="B3873" s="2015" t="s">
        <v>8223</v>
      </c>
    </row>
    <row r="3874" spans="1:2">
      <c r="A3874" s="2006" t="s">
        <v>8224</v>
      </c>
      <c r="B3874" s="2016" t="s">
        <v>8225</v>
      </c>
    </row>
    <row r="3875" spans="1:2" ht="24">
      <c r="A3875" s="1997">
        <v>909020001</v>
      </c>
      <c r="B3875" s="2016" t="s">
        <v>8226</v>
      </c>
    </row>
    <row r="3876" spans="1:2" ht="24">
      <c r="A3876" s="2006">
        <v>909020002</v>
      </c>
      <c r="B3876" s="2016" t="s">
        <v>8227</v>
      </c>
    </row>
    <row r="3877" spans="1:2" ht="24">
      <c r="A3877" s="2006">
        <v>909020003</v>
      </c>
      <c r="B3877" s="2016" t="s">
        <v>8228</v>
      </c>
    </row>
    <row r="3878" spans="1:2" ht="24">
      <c r="A3878" s="2006">
        <v>909020004</v>
      </c>
      <c r="B3878" s="2016" t="s">
        <v>8229</v>
      </c>
    </row>
    <row r="3879" spans="1:2" ht="24">
      <c r="A3879" s="2006">
        <v>909020005</v>
      </c>
      <c r="B3879" s="2016" t="s">
        <v>8230</v>
      </c>
    </row>
    <row r="3880" spans="1:2" ht="24">
      <c r="A3880" s="2006">
        <v>909020006</v>
      </c>
      <c r="B3880" s="2016" t="s">
        <v>8231</v>
      </c>
    </row>
    <row r="3881" spans="1:2" ht="24">
      <c r="A3881" s="2006">
        <v>909020007</v>
      </c>
      <c r="B3881" s="2016" t="s">
        <v>8232</v>
      </c>
    </row>
    <row r="3882" spans="1:2" ht="24">
      <c r="A3882" s="2006">
        <v>909020008</v>
      </c>
      <c r="B3882" s="2016" t="s">
        <v>8233</v>
      </c>
    </row>
    <row r="3883" spans="1:2" ht="24">
      <c r="A3883" s="2006">
        <v>909020009</v>
      </c>
      <c r="B3883" s="2016" t="s">
        <v>8234</v>
      </c>
    </row>
    <row r="3884" spans="1:2" ht="24">
      <c r="A3884" s="2006">
        <v>909020010</v>
      </c>
      <c r="B3884" s="2016" t="s">
        <v>8235</v>
      </c>
    </row>
    <row r="3885" spans="1:2" ht="24">
      <c r="A3885" s="2006">
        <v>909020011</v>
      </c>
      <c r="B3885" s="2016" t="s">
        <v>8236</v>
      </c>
    </row>
    <row r="3886" spans="1:2" ht="24">
      <c r="A3886" s="2006">
        <v>909020012</v>
      </c>
      <c r="B3886" s="2016" t="s">
        <v>8237</v>
      </c>
    </row>
    <row r="3887" spans="1:2" ht="24">
      <c r="A3887" s="2006">
        <v>909020013</v>
      </c>
      <c r="B3887" s="2016" t="s">
        <v>8238</v>
      </c>
    </row>
    <row r="3888" spans="1:2" ht="24">
      <c r="A3888" s="2006">
        <v>909020014</v>
      </c>
      <c r="B3888" s="2016" t="s">
        <v>8239</v>
      </c>
    </row>
    <row r="3889" spans="1:2" ht="24">
      <c r="A3889" s="2006">
        <v>909020015</v>
      </c>
      <c r="B3889" s="2016" t="s">
        <v>8240</v>
      </c>
    </row>
    <row r="3890" spans="1:2" ht="24">
      <c r="A3890" s="2006">
        <v>909020016</v>
      </c>
      <c r="B3890" s="2016" t="s">
        <v>8241</v>
      </c>
    </row>
    <row r="3891" spans="1:2" ht="24">
      <c r="A3891" s="1997" t="s">
        <v>8242</v>
      </c>
      <c r="B3891" s="2017" t="s">
        <v>8243</v>
      </c>
    </row>
    <row r="3892" spans="1:2">
      <c r="A3892" s="1997" t="s">
        <v>8244</v>
      </c>
      <c r="B3892" s="2017" t="s">
        <v>8245</v>
      </c>
    </row>
    <row r="3893" spans="1:2" ht="24">
      <c r="A3893" s="1997">
        <v>909020101</v>
      </c>
      <c r="B3893" s="2016" t="s">
        <v>8246</v>
      </c>
    </row>
    <row r="3894" spans="1:2" ht="24">
      <c r="A3894" s="1997">
        <v>909020102</v>
      </c>
      <c r="B3894" s="2016" t="s">
        <v>8247</v>
      </c>
    </row>
    <row r="3895" spans="1:2" ht="24">
      <c r="A3895" s="1997">
        <v>909020103</v>
      </c>
      <c r="B3895" s="2016" t="s">
        <v>8248</v>
      </c>
    </row>
    <row r="3896" spans="1:2" ht="24">
      <c r="A3896" s="1997">
        <v>909020104</v>
      </c>
      <c r="B3896" s="2016" t="s">
        <v>8249</v>
      </c>
    </row>
    <row r="3897" spans="1:2" ht="24">
      <c r="A3897" s="1997">
        <v>909020105</v>
      </c>
      <c r="B3897" s="2016" t="s">
        <v>8250</v>
      </c>
    </row>
    <row r="3898" spans="1:2" ht="24">
      <c r="A3898" s="1997">
        <v>909020106</v>
      </c>
      <c r="B3898" s="2016" t="s">
        <v>8251</v>
      </c>
    </row>
    <row r="3899" spans="1:2" ht="24">
      <c r="A3899" s="1997">
        <v>909020107</v>
      </c>
      <c r="B3899" s="2016" t="s">
        <v>8252</v>
      </c>
    </row>
    <row r="3900" spans="1:2" ht="24">
      <c r="A3900" s="1997">
        <v>909020108</v>
      </c>
      <c r="B3900" s="2016" t="s">
        <v>8253</v>
      </c>
    </row>
    <row r="3901" spans="1:2" ht="24">
      <c r="A3901" s="1997">
        <v>909020201</v>
      </c>
      <c r="B3901" s="2016" t="s">
        <v>8254</v>
      </c>
    </row>
    <row r="3902" spans="1:2" ht="24">
      <c r="A3902" s="1997">
        <v>909020202</v>
      </c>
      <c r="B3902" s="2016" t="s">
        <v>8255</v>
      </c>
    </row>
    <row r="3903" spans="1:2" ht="24">
      <c r="A3903" s="1997">
        <v>909020203</v>
      </c>
      <c r="B3903" s="2016" t="s">
        <v>8256</v>
      </c>
    </row>
    <row r="3904" spans="1:2" ht="24">
      <c r="A3904" s="1997">
        <v>909020204</v>
      </c>
      <c r="B3904" s="2016" t="s">
        <v>8257</v>
      </c>
    </row>
    <row r="3905" spans="1:2" ht="24">
      <c r="A3905" s="1997">
        <v>909020205</v>
      </c>
      <c r="B3905" s="2016" t="s">
        <v>8258</v>
      </c>
    </row>
    <row r="3906" spans="1:2" ht="24">
      <c r="A3906" s="1997">
        <v>909020206</v>
      </c>
      <c r="B3906" s="2016" t="s">
        <v>8259</v>
      </c>
    </row>
    <row r="3907" spans="1:2" ht="24">
      <c r="A3907" s="1997">
        <v>909020207</v>
      </c>
      <c r="B3907" s="2016" t="s">
        <v>8260</v>
      </c>
    </row>
    <row r="3908" spans="1:2" ht="24">
      <c r="A3908" s="1997">
        <v>909020208</v>
      </c>
      <c r="B3908" s="2016" t="s">
        <v>8261</v>
      </c>
    </row>
    <row r="3909" spans="1:2">
      <c r="A3909" s="1997" t="s">
        <v>8262</v>
      </c>
      <c r="B3909" s="2017" t="s">
        <v>8263</v>
      </c>
    </row>
    <row r="3910" spans="1:2" ht="24">
      <c r="A3910" s="1997">
        <v>909020301</v>
      </c>
      <c r="B3910" s="2016" t="s">
        <v>8264</v>
      </c>
    </row>
    <row r="3911" spans="1:2" ht="24">
      <c r="A3911" s="1997">
        <v>909020302</v>
      </c>
      <c r="B3911" s="2016" t="s">
        <v>8265</v>
      </c>
    </row>
    <row r="3912" spans="1:2" ht="24">
      <c r="A3912" s="1997">
        <v>909020303</v>
      </c>
      <c r="B3912" s="2016" t="s">
        <v>8266</v>
      </c>
    </row>
    <row r="3913" spans="1:2" ht="24">
      <c r="A3913" s="1997">
        <v>909020304</v>
      </c>
      <c r="B3913" s="2016" t="s">
        <v>8267</v>
      </c>
    </row>
    <row r="3914" spans="1:2" ht="24">
      <c r="A3914" s="1997">
        <v>909020305</v>
      </c>
      <c r="B3914" s="2016" t="s">
        <v>8268</v>
      </c>
    </row>
    <row r="3915" spans="1:2" ht="24">
      <c r="A3915" s="1997">
        <v>909020306</v>
      </c>
      <c r="B3915" s="2016" t="s">
        <v>8269</v>
      </c>
    </row>
    <row r="3916" spans="1:2" ht="24">
      <c r="A3916" s="1997">
        <v>909020307</v>
      </c>
      <c r="B3916" s="2016" t="s">
        <v>8270</v>
      </c>
    </row>
    <row r="3917" spans="1:2" ht="24">
      <c r="A3917" s="1997">
        <v>909020308</v>
      </c>
      <c r="B3917" s="2016" t="s">
        <v>8271</v>
      </c>
    </row>
    <row r="3918" spans="1:2">
      <c r="A3918" s="1997" t="s">
        <v>8272</v>
      </c>
      <c r="B3918" s="2017" t="s">
        <v>8273</v>
      </c>
    </row>
    <row r="3919" spans="1:2" ht="24">
      <c r="A3919" s="1997">
        <v>909020401</v>
      </c>
      <c r="B3919" s="2016" t="s">
        <v>8274</v>
      </c>
    </row>
    <row r="3920" spans="1:2" ht="24">
      <c r="A3920" s="1997">
        <v>909020402</v>
      </c>
      <c r="B3920" s="2016" t="s">
        <v>8275</v>
      </c>
    </row>
    <row r="3921" spans="1:2" ht="24">
      <c r="A3921" s="1997">
        <v>909020403</v>
      </c>
      <c r="B3921" s="2016" t="s">
        <v>8276</v>
      </c>
    </row>
    <row r="3922" spans="1:2" ht="24">
      <c r="A3922" s="1997">
        <v>909020404</v>
      </c>
      <c r="B3922" s="2016" t="s">
        <v>8277</v>
      </c>
    </row>
    <row r="3923" spans="1:2" ht="24">
      <c r="A3923" s="1997">
        <v>909020405</v>
      </c>
      <c r="B3923" s="2016" t="s">
        <v>8278</v>
      </c>
    </row>
    <row r="3924" spans="1:2" ht="24">
      <c r="A3924" s="1997">
        <v>909020406</v>
      </c>
      <c r="B3924" s="2016" t="s">
        <v>8279</v>
      </c>
    </row>
    <row r="3925" spans="1:2" ht="24">
      <c r="A3925" s="1997">
        <v>909020407</v>
      </c>
      <c r="B3925" s="2016" t="s">
        <v>8280</v>
      </c>
    </row>
    <row r="3926" spans="1:2" ht="24">
      <c r="A3926" s="1997">
        <v>909020408</v>
      </c>
      <c r="B3926" s="2016" t="s">
        <v>8281</v>
      </c>
    </row>
    <row r="3927" spans="1:2">
      <c r="A3927" s="1997" t="s">
        <v>8282</v>
      </c>
      <c r="B3927" s="2017" t="s">
        <v>8283</v>
      </c>
    </row>
    <row r="3928" spans="1:2" ht="24">
      <c r="A3928" s="1997">
        <v>909020501</v>
      </c>
      <c r="B3928" s="2016" t="s">
        <v>8284</v>
      </c>
    </row>
    <row r="3929" spans="1:2" ht="24">
      <c r="A3929" s="1997">
        <v>909020502</v>
      </c>
      <c r="B3929" s="2016" t="s">
        <v>8285</v>
      </c>
    </row>
    <row r="3930" spans="1:2" ht="24">
      <c r="A3930" s="1997">
        <v>909020503</v>
      </c>
      <c r="B3930" s="2016" t="s">
        <v>8286</v>
      </c>
    </row>
    <row r="3931" spans="1:2" ht="24">
      <c r="A3931" s="1997">
        <v>909020504</v>
      </c>
      <c r="B3931" s="2016" t="s">
        <v>8287</v>
      </c>
    </row>
    <row r="3932" spans="1:2" ht="24">
      <c r="A3932" s="1997">
        <v>909020505</v>
      </c>
      <c r="B3932" s="2016" t="s">
        <v>8288</v>
      </c>
    </row>
    <row r="3933" spans="1:2" ht="24">
      <c r="A3933" s="1997">
        <v>909020506</v>
      </c>
      <c r="B3933" s="2016" t="s">
        <v>8289</v>
      </c>
    </row>
    <row r="3934" spans="1:2" ht="24">
      <c r="A3934" s="1997">
        <v>909020507</v>
      </c>
      <c r="B3934" s="2016" t="s">
        <v>8290</v>
      </c>
    </row>
    <row r="3935" spans="1:2" ht="24">
      <c r="A3935" s="1997">
        <v>909020508</v>
      </c>
      <c r="B3935" s="2016" t="s">
        <v>8291</v>
      </c>
    </row>
    <row r="3936" spans="1:2">
      <c r="A3936" s="1997" t="s">
        <v>8292</v>
      </c>
      <c r="B3936" s="2017" t="s">
        <v>8293</v>
      </c>
    </row>
    <row r="3937" spans="1:2" ht="24">
      <c r="A3937" s="1997">
        <v>909020601</v>
      </c>
      <c r="B3937" s="2016" t="s">
        <v>8294</v>
      </c>
    </row>
    <row r="3938" spans="1:2" ht="24">
      <c r="A3938" s="1997">
        <v>909020602</v>
      </c>
      <c r="B3938" s="2016" t="s">
        <v>8295</v>
      </c>
    </row>
    <row r="3939" spans="1:2" ht="24">
      <c r="A3939" s="1997">
        <v>909020603</v>
      </c>
      <c r="B3939" s="2016" t="s">
        <v>8296</v>
      </c>
    </row>
    <row r="3940" spans="1:2" ht="24">
      <c r="A3940" s="1997">
        <v>909020604</v>
      </c>
      <c r="B3940" s="2016" t="s">
        <v>8297</v>
      </c>
    </row>
    <row r="3941" spans="1:2" ht="24">
      <c r="A3941" s="1997">
        <v>909020605</v>
      </c>
      <c r="B3941" s="2016" t="s">
        <v>8298</v>
      </c>
    </row>
    <row r="3942" spans="1:2" ht="24">
      <c r="A3942" s="1997">
        <v>909020606</v>
      </c>
      <c r="B3942" s="2016" t="s">
        <v>8299</v>
      </c>
    </row>
    <row r="3943" spans="1:2" ht="24">
      <c r="A3943" s="1997">
        <v>909020607</v>
      </c>
      <c r="B3943" s="2016" t="s">
        <v>8300</v>
      </c>
    </row>
    <row r="3944" spans="1:2" ht="24">
      <c r="A3944" s="1997">
        <v>909020608</v>
      </c>
      <c r="B3944" s="2016" t="s">
        <v>8301</v>
      </c>
    </row>
    <row r="3945" spans="1:2">
      <c r="A3945" s="1997" t="s">
        <v>8302</v>
      </c>
      <c r="B3945" s="2018" t="s">
        <v>8303</v>
      </c>
    </row>
    <row r="3946" spans="1:2" ht="24">
      <c r="A3946" s="1997">
        <v>909020701</v>
      </c>
      <c r="B3946" s="2016" t="s">
        <v>8304</v>
      </c>
    </row>
    <row r="3947" spans="1:2" ht="24">
      <c r="A3947" s="1997">
        <v>909020702</v>
      </c>
      <c r="B3947" s="2016" t="s">
        <v>8305</v>
      </c>
    </row>
    <row r="3948" spans="1:2" ht="24">
      <c r="A3948" s="1997">
        <v>909020703</v>
      </c>
      <c r="B3948" s="2016" t="s">
        <v>8306</v>
      </c>
    </row>
    <row r="3949" spans="1:2" ht="24">
      <c r="A3949" s="1997">
        <v>909020704</v>
      </c>
      <c r="B3949" s="2016" t="s">
        <v>8307</v>
      </c>
    </row>
    <row r="3950" spans="1:2" ht="24">
      <c r="A3950" s="1997">
        <v>909020705</v>
      </c>
      <c r="B3950" s="2016" t="s">
        <v>8308</v>
      </c>
    </row>
    <row r="3951" spans="1:2" ht="24">
      <c r="A3951" s="1997">
        <v>909020706</v>
      </c>
      <c r="B3951" s="2016" t="s">
        <v>8309</v>
      </c>
    </row>
    <row r="3952" spans="1:2" ht="24">
      <c r="A3952" s="1997">
        <v>909020707</v>
      </c>
      <c r="B3952" s="2016" t="s">
        <v>8310</v>
      </c>
    </row>
    <row r="3953" spans="1:2" ht="24">
      <c r="A3953" s="1997">
        <v>909020708</v>
      </c>
      <c r="B3953" s="2016" t="s">
        <v>8311</v>
      </c>
    </row>
    <row r="3954" spans="1:2">
      <c r="A3954" s="1997" t="s">
        <v>5628</v>
      </c>
      <c r="B3954" s="2016" t="s">
        <v>5629</v>
      </c>
    </row>
    <row r="3955" spans="1:2">
      <c r="A3955" s="1997">
        <v>4000001</v>
      </c>
      <c r="B3955" s="2016" t="s">
        <v>8312</v>
      </c>
    </row>
    <row r="3956" spans="1:2">
      <c r="A3956" s="1997">
        <v>4000010</v>
      </c>
      <c r="B3956" s="2016" t="s">
        <v>8313</v>
      </c>
    </row>
    <row r="3957" spans="1:2">
      <c r="A3957" s="1997">
        <v>4000020</v>
      </c>
      <c r="B3957" s="2016" t="s">
        <v>8314</v>
      </c>
    </row>
    <row r="3958" spans="1:2">
      <c r="A3958" s="1997">
        <v>4000030</v>
      </c>
      <c r="B3958" s="2016" t="s">
        <v>8315</v>
      </c>
    </row>
    <row r="3959" spans="1:2" ht="24">
      <c r="A3959" s="1997">
        <v>4000040</v>
      </c>
      <c r="B3959" s="2016" t="s">
        <v>8316</v>
      </c>
    </row>
    <row r="3960" spans="1:2" ht="24">
      <c r="A3960" s="1997">
        <v>4000050</v>
      </c>
      <c r="B3960" s="2016" t="s">
        <v>8317</v>
      </c>
    </row>
    <row r="3961" spans="1:2" ht="24">
      <c r="A3961" s="1997">
        <v>4000060</v>
      </c>
      <c r="B3961" s="2016" t="s">
        <v>8318</v>
      </c>
    </row>
    <row r="3962" spans="1:2" ht="24">
      <c r="A3962" s="1997">
        <v>4000070</v>
      </c>
      <c r="B3962" s="2016" t="s">
        <v>8319</v>
      </c>
    </row>
    <row r="3963" spans="1:2" ht="24">
      <c r="A3963" s="1997">
        <v>4000080</v>
      </c>
      <c r="B3963" s="2016" t="s">
        <v>8320</v>
      </c>
    </row>
    <row r="3964" spans="1:2" ht="24">
      <c r="A3964" s="1997">
        <v>4000090</v>
      </c>
      <c r="B3964" s="2016" t="s">
        <v>8321</v>
      </c>
    </row>
    <row r="3965" spans="1:2">
      <c r="A3965" s="1997">
        <v>4000100</v>
      </c>
      <c r="B3965" s="2016" t="s">
        <v>8322</v>
      </c>
    </row>
    <row r="3966" spans="1:2">
      <c r="A3966" s="1997">
        <v>4000110</v>
      </c>
      <c r="B3966" s="2016" t="s">
        <v>8323</v>
      </c>
    </row>
    <row r="3967" spans="1:2">
      <c r="A3967" s="1997">
        <v>4000120</v>
      </c>
      <c r="B3967" s="2016" t="s">
        <v>8324</v>
      </c>
    </row>
    <row r="3968" spans="1:2">
      <c r="A3968" s="1997">
        <v>4000130</v>
      </c>
      <c r="B3968" s="2016" t="s">
        <v>8325</v>
      </c>
    </row>
    <row r="3969" spans="1:2" ht="24">
      <c r="A3969" s="1997">
        <v>4000140</v>
      </c>
      <c r="B3969" s="2016" t="s">
        <v>8326</v>
      </c>
    </row>
    <row r="3970" spans="1:2" ht="24">
      <c r="A3970" s="1997">
        <v>4000150</v>
      </c>
      <c r="B3970" s="2016" t="s">
        <v>8327</v>
      </c>
    </row>
    <row r="3971" spans="1:2" ht="24">
      <c r="A3971" s="1997">
        <v>4000160</v>
      </c>
      <c r="B3971" s="2016" t="s">
        <v>8328</v>
      </c>
    </row>
    <row r="3972" spans="1:2" ht="24">
      <c r="A3972" s="1997">
        <v>4000170</v>
      </c>
      <c r="B3972" s="2016" t="s">
        <v>8329</v>
      </c>
    </row>
    <row r="3973" spans="1:2" ht="24">
      <c r="A3973" s="1997">
        <v>4000180</v>
      </c>
      <c r="B3973" s="2016" t="s">
        <v>8330</v>
      </c>
    </row>
    <row r="3974" spans="1:2" ht="24">
      <c r="A3974" s="1997">
        <v>4000190</v>
      </c>
      <c r="B3974" s="2016" t="s">
        <v>8331</v>
      </c>
    </row>
    <row r="3975" spans="1:2" ht="24">
      <c r="A3975" s="1997">
        <v>4000200</v>
      </c>
      <c r="B3975" s="2016" t="s">
        <v>8332</v>
      </c>
    </row>
    <row r="3976" spans="1:2" ht="24">
      <c r="A3976" s="1997">
        <v>4000210</v>
      </c>
      <c r="B3976" s="2016" t="s">
        <v>8333</v>
      </c>
    </row>
    <row r="3977" spans="1:2">
      <c r="A3977" s="1997">
        <v>4000220</v>
      </c>
      <c r="B3977" s="2016" t="s">
        <v>8334</v>
      </c>
    </row>
    <row r="3978" spans="1:2">
      <c r="A3978" s="1997">
        <v>4000230</v>
      </c>
      <c r="B3978" s="2016" t="s">
        <v>8335</v>
      </c>
    </row>
    <row r="3979" spans="1:2">
      <c r="A3979" s="1997">
        <v>4000240</v>
      </c>
      <c r="B3979" s="2016" t="s">
        <v>8336</v>
      </c>
    </row>
    <row r="3980" spans="1:2">
      <c r="A3980" s="1997">
        <v>4000250</v>
      </c>
      <c r="B3980" s="2016" t="s">
        <v>8337</v>
      </c>
    </row>
    <row r="3981" spans="1:2" ht="24">
      <c r="A3981" s="1997">
        <v>4000260</v>
      </c>
      <c r="B3981" s="2016" t="s">
        <v>8338</v>
      </c>
    </row>
    <row r="3982" spans="1:2" ht="24">
      <c r="A3982" s="1997">
        <v>4000270</v>
      </c>
      <c r="B3982" s="2016" t="s">
        <v>8339</v>
      </c>
    </row>
    <row r="3983" spans="1:2" ht="24">
      <c r="A3983" s="1997">
        <v>4000280</v>
      </c>
      <c r="B3983" s="2016" t="s">
        <v>8340</v>
      </c>
    </row>
    <row r="3984" spans="1:2" ht="24">
      <c r="A3984" s="1997">
        <v>4000290</v>
      </c>
      <c r="B3984" s="2016" t="s">
        <v>8341</v>
      </c>
    </row>
    <row r="3985" spans="1:2">
      <c r="A3985" s="1997">
        <v>4000300</v>
      </c>
      <c r="B3985" s="2016" t="s">
        <v>8342</v>
      </c>
    </row>
    <row r="3986" spans="1:2">
      <c r="A3986" s="1997">
        <v>4000310</v>
      </c>
      <c r="B3986" s="2016" t="s">
        <v>8343</v>
      </c>
    </row>
    <row r="3987" spans="1:2">
      <c r="A3987" s="1997">
        <v>4000320</v>
      </c>
      <c r="B3987" s="2016" t="s">
        <v>8344</v>
      </c>
    </row>
    <row r="3988" spans="1:2">
      <c r="A3988" s="1997">
        <v>4000330</v>
      </c>
      <c r="B3988" s="2016" t="s">
        <v>8345</v>
      </c>
    </row>
    <row r="3989" spans="1:2">
      <c r="A3989" s="1997">
        <v>4000340</v>
      </c>
      <c r="B3989" s="2016" t="s">
        <v>8346</v>
      </c>
    </row>
    <row r="3990" spans="1:2">
      <c r="A3990" s="1997">
        <v>4000350</v>
      </c>
      <c r="B3990" s="2016" t="s">
        <v>8347</v>
      </c>
    </row>
    <row r="3991" spans="1:2">
      <c r="A3991" s="1997">
        <v>4000360</v>
      </c>
      <c r="B3991" s="2016" t="s">
        <v>8348</v>
      </c>
    </row>
    <row r="3992" spans="1:2">
      <c r="A3992" s="1997">
        <v>4000370</v>
      </c>
      <c r="B3992" s="2016" t="s">
        <v>8349</v>
      </c>
    </row>
    <row r="3993" spans="1:2">
      <c r="A3993" s="1997">
        <v>4000380</v>
      </c>
      <c r="B3993" s="2016" t="s">
        <v>8350</v>
      </c>
    </row>
    <row r="3994" spans="1:2">
      <c r="A3994" s="1997">
        <v>4000390</v>
      </c>
      <c r="B3994" s="2016" t="s">
        <v>8351</v>
      </c>
    </row>
    <row r="3995" spans="1:2">
      <c r="A3995" s="1997">
        <v>4000400</v>
      </c>
      <c r="B3995" s="2016" t="s">
        <v>8352</v>
      </c>
    </row>
    <row r="3996" spans="1:2">
      <c r="A3996" s="1997">
        <v>4000410</v>
      </c>
      <c r="B3996" s="2016" t="s">
        <v>8353</v>
      </c>
    </row>
    <row r="3997" spans="1:2">
      <c r="A3997" s="1997">
        <v>4000420</v>
      </c>
      <c r="B3997" s="2016" t="s">
        <v>8354</v>
      </c>
    </row>
    <row r="3998" spans="1:2">
      <c r="A3998" s="1997">
        <v>4000430</v>
      </c>
      <c r="B3998" s="2016" t="s">
        <v>8355</v>
      </c>
    </row>
    <row r="3999" spans="1:2" ht="24">
      <c r="A3999" s="1997">
        <v>4000440</v>
      </c>
      <c r="B3999" s="2016" t="s">
        <v>8356</v>
      </c>
    </row>
    <row r="4000" spans="1:2" ht="24">
      <c r="A4000" s="1997">
        <v>4000450</v>
      </c>
      <c r="B4000" s="2016" t="s">
        <v>8357</v>
      </c>
    </row>
    <row r="4001" spans="1:2" ht="24">
      <c r="A4001" s="1997">
        <v>4000460</v>
      </c>
      <c r="B4001" s="2016" t="s">
        <v>8358</v>
      </c>
    </row>
    <row r="4002" spans="1:2" ht="24">
      <c r="A4002" s="1997">
        <v>4000470</v>
      </c>
      <c r="B4002" s="2016" t="s">
        <v>8359</v>
      </c>
    </row>
    <row r="4003" spans="1:2" ht="24">
      <c r="A4003" s="1997">
        <v>4000480</v>
      </c>
      <c r="B4003" s="2016" t="s">
        <v>8360</v>
      </c>
    </row>
    <row r="4004" spans="1:2" ht="24">
      <c r="A4004" s="1997">
        <v>4000490</v>
      </c>
      <c r="B4004" s="2016" t="s">
        <v>8361</v>
      </c>
    </row>
    <row r="4005" spans="1:2" ht="24">
      <c r="A4005" s="1997">
        <v>4000500</v>
      </c>
      <c r="B4005" s="2016" t="s">
        <v>8362</v>
      </c>
    </row>
    <row r="4006" spans="1:2" ht="24">
      <c r="A4006" s="1997">
        <v>4000510</v>
      </c>
      <c r="B4006" s="2016" t="s">
        <v>8363</v>
      </c>
    </row>
    <row r="4007" spans="1:2" ht="24">
      <c r="A4007" s="1997">
        <v>4000520</v>
      </c>
      <c r="B4007" s="2016" t="s">
        <v>8364</v>
      </c>
    </row>
    <row r="4008" spans="1:2" ht="24">
      <c r="A4008" s="1997">
        <v>4000530</v>
      </c>
      <c r="B4008" s="2016" t="s">
        <v>8365</v>
      </c>
    </row>
    <row r="4009" spans="1:2" ht="24">
      <c r="A4009" s="1997">
        <v>4000540</v>
      </c>
      <c r="B4009" s="2016" t="s">
        <v>8366</v>
      </c>
    </row>
    <row r="4010" spans="1:2" ht="24">
      <c r="A4010" s="1997">
        <v>4000550</v>
      </c>
      <c r="B4010" s="2016" t="s">
        <v>8367</v>
      </c>
    </row>
    <row r="4011" spans="1:2" ht="24">
      <c r="A4011" s="1997">
        <v>4000560</v>
      </c>
      <c r="B4011" s="2016" t="s">
        <v>8368</v>
      </c>
    </row>
    <row r="4012" spans="1:2">
      <c r="A4012" s="1997">
        <v>4000570</v>
      </c>
      <c r="B4012" s="2016" t="s">
        <v>8369</v>
      </c>
    </row>
    <row r="4013" spans="1:2">
      <c r="A4013" s="1997">
        <v>4000580</v>
      </c>
      <c r="B4013" s="2016" t="s">
        <v>8370</v>
      </c>
    </row>
    <row r="4014" spans="1:2">
      <c r="A4014" s="1997">
        <v>4000590</v>
      </c>
      <c r="B4014" s="2016" t="s">
        <v>8371</v>
      </c>
    </row>
    <row r="4015" spans="1:2">
      <c r="A4015" s="1997">
        <v>4000600</v>
      </c>
      <c r="B4015" s="2016" t="s">
        <v>8372</v>
      </c>
    </row>
    <row r="4016" spans="1:2">
      <c r="A4016" s="1997">
        <v>4000610</v>
      </c>
      <c r="B4016" s="2016" t="s">
        <v>8373</v>
      </c>
    </row>
    <row r="4017" spans="1:2">
      <c r="A4017" s="1997">
        <v>4000620</v>
      </c>
      <c r="B4017" s="2016" t="s">
        <v>8374</v>
      </c>
    </row>
    <row r="4018" spans="1:2">
      <c r="A4018" s="1997">
        <v>4000630</v>
      </c>
      <c r="B4018" s="2016" t="s">
        <v>8375</v>
      </c>
    </row>
    <row r="4019" spans="1:2">
      <c r="A4019" s="1997">
        <v>4000640</v>
      </c>
      <c r="B4019" s="2016" t="s">
        <v>8376</v>
      </c>
    </row>
    <row r="4020" spans="1:2">
      <c r="A4020" s="1997">
        <v>4000650</v>
      </c>
      <c r="B4020" s="2016" t="s">
        <v>8377</v>
      </c>
    </row>
    <row r="4021" spans="1:2">
      <c r="A4021" s="1997">
        <v>4000660</v>
      </c>
      <c r="B4021" s="2016" t="s">
        <v>8378</v>
      </c>
    </row>
    <row r="4022" spans="1:2">
      <c r="A4022" s="1997">
        <v>4000670</v>
      </c>
      <c r="B4022" s="2016" t="s">
        <v>8379</v>
      </c>
    </row>
    <row r="4023" spans="1:2">
      <c r="A4023" s="1997">
        <v>4000680</v>
      </c>
      <c r="B4023" s="2016" t="s">
        <v>8380</v>
      </c>
    </row>
    <row r="4024" spans="1:2">
      <c r="A4024" s="1997">
        <v>4000690</v>
      </c>
      <c r="B4024" s="2016" t="s">
        <v>8381</v>
      </c>
    </row>
    <row r="4025" spans="1:2" ht="24">
      <c r="A4025" s="1997">
        <v>4000700</v>
      </c>
      <c r="B4025" s="2016" t="s">
        <v>8382</v>
      </c>
    </row>
    <row r="4026" spans="1:2" ht="24">
      <c r="A4026" s="1997">
        <v>4000710</v>
      </c>
      <c r="B4026" s="2016" t="s">
        <v>8383</v>
      </c>
    </row>
    <row r="4027" spans="1:2">
      <c r="A4027" s="1997">
        <v>4000720</v>
      </c>
      <c r="B4027" s="2016" t="s">
        <v>8384</v>
      </c>
    </row>
    <row r="4028" spans="1:2">
      <c r="A4028" s="1997">
        <v>4000730</v>
      </c>
      <c r="B4028" s="2016" t="s">
        <v>8385</v>
      </c>
    </row>
    <row r="4029" spans="1:2">
      <c r="A4029" s="1997">
        <v>4000740</v>
      </c>
      <c r="B4029" s="2016" t="s">
        <v>8386</v>
      </c>
    </row>
    <row r="4030" spans="1:2">
      <c r="A4030" s="1997">
        <v>4000750</v>
      </c>
      <c r="B4030" s="2016" t="s">
        <v>8387</v>
      </c>
    </row>
    <row r="4031" spans="1:2" ht="24">
      <c r="A4031" s="1997">
        <v>4000760</v>
      </c>
      <c r="B4031" s="2016" t="s">
        <v>8388</v>
      </c>
    </row>
    <row r="4032" spans="1:2">
      <c r="A4032" s="1997">
        <v>4000770</v>
      </c>
      <c r="B4032" s="2016" t="s">
        <v>8389</v>
      </c>
    </row>
    <row r="4033" spans="1:2">
      <c r="A4033" s="1997">
        <v>4000780</v>
      </c>
      <c r="B4033" s="2016" t="s">
        <v>8390</v>
      </c>
    </row>
    <row r="4034" spans="1:2">
      <c r="A4034" s="1997">
        <v>4000790</v>
      </c>
      <c r="B4034" s="2016" t="s">
        <v>8391</v>
      </c>
    </row>
    <row r="4035" spans="1:2">
      <c r="A4035" s="1997">
        <v>4000800</v>
      </c>
      <c r="B4035" s="2016" t="s">
        <v>8392</v>
      </c>
    </row>
    <row r="4036" spans="1:2">
      <c r="A4036" s="1997">
        <v>4000810</v>
      </c>
      <c r="B4036" s="2016" t="s">
        <v>8393</v>
      </c>
    </row>
    <row r="4037" spans="1:2">
      <c r="A4037" s="1997">
        <v>4000820</v>
      </c>
      <c r="B4037" s="2016" t="s">
        <v>8394</v>
      </c>
    </row>
    <row r="4038" spans="1:2">
      <c r="A4038" s="1997">
        <v>4000830</v>
      </c>
      <c r="B4038" s="2016" t="s">
        <v>8395</v>
      </c>
    </row>
    <row r="4039" spans="1:2" ht="24">
      <c r="A4039" s="1997">
        <v>4000840</v>
      </c>
      <c r="B4039" s="2016" t="s">
        <v>8396</v>
      </c>
    </row>
    <row r="4040" spans="1:2" ht="24">
      <c r="A4040" s="1997">
        <v>4000850</v>
      </c>
      <c r="B4040" s="2016" t="s">
        <v>8397</v>
      </c>
    </row>
    <row r="4041" spans="1:2" ht="24">
      <c r="A4041" s="1997">
        <v>4000860</v>
      </c>
      <c r="B4041" s="2016" t="s">
        <v>8398</v>
      </c>
    </row>
    <row r="4042" spans="1:2">
      <c r="A4042" s="1997">
        <v>4000870</v>
      </c>
      <c r="B4042" s="2016" t="s">
        <v>8399</v>
      </c>
    </row>
    <row r="4043" spans="1:2" ht="24">
      <c r="A4043" s="1997">
        <v>4000880</v>
      </c>
      <c r="B4043" s="2016" t="s">
        <v>8400</v>
      </c>
    </row>
    <row r="4044" spans="1:2">
      <c r="A4044" s="1997">
        <v>4000890</v>
      </c>
      <c r="B4044" s="2016" t="s">
        <v>8401</v>
      </c>
    </row>
    <row r="4045" spans="1:2">
      <c r="A4045" s="1997">
        <v>4000900</v>
      </c>
      <c r="B4045" s="2016" t="s">
        <v>8402</v>
      </c>
    </row>
    <row r="4046" spans="1:2">
      <c r="A4046" s="1997">
        <v>4000910</v>
      </c>
      <c r="B4046" s="2016" t="s">
        <v>8403</v>
      </c>
    </row>
    <row r="4047" spans="1:2">
      <c r="A4047" s="1997">
        <v>4000920</v>
      </c>
      <c r="B4047" s="2016" t="s">
        <v>8404</v>
      </c>
    </row>
    <row r="4048" spans="1:2">
      <c r="A4048" s="1997">
        <v>4000930</v>
      </c>
      <c r="B4048" s="2016" t="s">
        <v>8405</v>
      </c>
    </row>
    <row r="4049" spans="1:2">
      <c r="A4049" s="1997">
        <v>4000940</v>
      </c>
      <c r="B4049" s="2016" t="s">
        <v>8406</v>
      </c>
    </row>
    <row r="4050" spans="1:2">
      <c r="A4050" s="1997">
        <v>4000950</v>
      </c>
      <c r="B4050" s="2016" t="s">
        <v>8407</v>
      </c>
    </row>
    <row r="4051" spans="1:2">
      <c r="A4051" s="1997">
        <v>4000960</v>
      </c>
      <c r="B4051" s="2016" t="s">
        <v>8408</v>
      </c>
    </row>
    <row r="4052" spans="1:2">
      <c r="A4052" s="1997">
        <v>4000970</v>
      </c>
      <c r="B4052" s="2016" t="s">
        <v>8409</v>
      </c>
    </row>
    <row r="4053" spans="1:2" ht="24">
      <c r="A4053" s="1997">
        <v>4000980</v>
      </c>
      <c r="B4053" s="2016" t="s">
        <v>8410</v>
      </c>
    </row>
    <row r="4054" spans="1:2" ht="24">
      <c r="A4054" s="1997">
        <v>4000990</v>
      </c>
      <c r="B4054" s="2016" t="s">
        <v>8411</v>
      </c>
    </row>
    <row r="4055" spans="1:2">
      <c r="A4055" s="1997">
        <v>4001000</v>
      </c>
      <c r="B4055" s="2016" t="s">
        <v>8412</v>
      </c>
    </row>
    <row r="4056" spans="1:2">
      <c r="A4056" s="1997">
        <v>4001010</v>
      </c>
      <c r="B4056" s="2016" t="s">
        <v>8413</v>
      </c>
    </row>
    <row r="4057" spans="1:2">
      <c r="A4057" s="1997">
        <v>4001020</v>
      </c>
      <c r="B4057" s="2016" t="s">
        <v>8414</v>
      </c>
    </row>
    <row r="4058" spans="1:2">
      <c r="A4058" s="1997">
        <v>4001030</v>
      </c>
      <c r="B4058" s="2016" t="s">
        <v>8415</v>
      </c>
    </row>
    <row r="4059" spans="1:2">
      <c r="A4059" s="1997">
        <v>4001040</v>
      </c>
      <c r="B4059" s="2016" t="s">
        <v>8416</v>
      </c>
    </row>
    <row r="4060" spans="1:2">
      <c r="A4060" s="1997">
        <v>4001050</v>
      </c>
      <c r="B4060" s="2016" t="s">
        <v>8417</v>
      </c>
    </row>
    <row r="4061" spans="1:2">
      <c r="A4061" s="1997">
        <v>4001060</v>
      </c>
      <c r="B4061" s="2016" t="s">
        <v>8418</v>
      </c>
    </row>
    <row r="4062" spans="1:2">
      <c r="A4062" s="1997">
        <v>4001070</v>
      </c>
      <c r="B4062" s="2016" t="s">
        <v>8419</v>
      </c>
    </row>
    <row r="4063" spans="1:2">
      <c r="A4063" s="1997">
        <v>4001080</v>
      </c>
      <c r="B4063" s="2016" t="s">
        <v>8420</v>
      </c>
    </row>
    <row r="4064" spans="1:2">
      <c r="A4064" s="1997">
        <v>4001090</v>
      </c>
      <c r="B4064" s="2016" t="s">
        <v>8421</v>
      </c>
    </row>
    <row r="4065" spans="1:2">
      <c r="A4065" s="1997">
        <v>4001100</v>
      </c>
      <c r="B4065" s="2016" t="s">
        <v>8422</v>
      </c>
    </row>
    <row r="4066" spans="1:2">
      <c r="A4066" s="1997">
        <v>4001110</v>
      </c>
      <c r="B4066" s="2016" t="s">
        <v>8423</v>
      </c>
    </row>
    <row r="4067" spans="1:2">
      <c r="A4067" s="1997">
        <v>4001120</v>
      </c>
      <c r="B4067" s="2016" t="s">
        <v>8424</v>
      </c>
    </row>
    <row r="4068" spans="1:2">
      <c r="A4068" s="1997">
        <v>4001130</v>
      </c>
      <c r="B4068" s="2016" t="s">
        <v>8425</v>
      </c>
    </row>
    <row r="4069" spans="1:2">
      <c r="A4069" s="1997">
        <v>4001140</v>
      </c>
      <c r="B4069" s="2016" t="s">
        <v>8426</v>
      </c>
    </row>
    <row r="4070" spans="1:2">
      <c r="A4070" s="1997">
        <v>4001150</v>
      </c>
      <c r="B4070" s="2016" t="s">
        <v>8427</v>
      </c>
    </row>
    <row r="4071" spans="1:2">
      <c r="A4071" s="1997">
        <v>4001160</v>
      </c>
      <c r="B4071" s="2016" t="s">
        <v>8428</v>
      </c>
    </row>
    <row r="4072" spans="1:2">
      <c r="A4072" s="1997">
        <v>4001170</v>
      </c>
      <c r="B4072" s="2016" t="s">
        <v>8429</v>
      </c>
    </row>
    <row r="4073" spans="1:2">
      <c r="A4073" s="1997">
        <v>4001180</v>
      </c>
      <c r="B4073" s="2016" t="s">
        <v>8430</v>
      </c>
    </row>
    <row r="4074" spans="1:2">
      <c r="A4074" s="1997">
        <v>4001190</v>
      </c>
      <c r="B4074" s="2016" t="s">
        <v>8431</v>
      </c>
    </row>
    <row r="4075" spans="1:2">
      <c r="A4075" s="1997">
        <v>4001200</v>
      </c>
      <c r="B4075" s="2016" t="s">
        <v>8432</v>
      </c>
    </row>
    <row r="4076" spans="1:2">
      <c r="A4076" s="1997">
        <v>4001210</v>
      </c>
      <c r="B4076" s="2016" t="s">
        <v>8433</v>
      </c>
    </row>
    <row r="4077" spans="1:2">
      <c r="A4077" s="1997">
        <v>4001220</v>
      </c>
      <c r="B4077" s="2016" t="s">
        <v>8434</v>
      </c>
    </row>
    <row r="4078" spans="1:2">
      <c r="A4078" s="1997">
        <v>4001230</v>
      </c>
      <c r="B4078" s="2016" t="s">
        <v>8435</v>
      </c>
    </row>
    <row r="4079" spans="1:2">
      <c r="A4079" s="1997">
        <v>4001240</v>
      </c>
      <c r="B4079" s="2016" t="s">
        <v>8436</v>
      </c>
    </row>
    <row r="4080" spans="1:2">
      <c r="A4080" s="1997">
        <v>4001250</v>
      </c>
      <c r="B4080" s="2016" t="s">
        <v>8437</v>
      </c>
    </row>
    <row r="4081" spans="1:2">
      <c r="A4081" s="1997">
        <v>4001260</v>
      </c>
      <c r="B4081" s="2016" t="s">
        <v>8438</v>
      </c>
    </row>
    <row r="4082" spans="1:2">
      <c r="A4082" s="1997">
        <v>4001270</v>
      </c>
      <c r="B4082" s="2016" t="s">
        <v>8439</v>
      </c>
    </row>
    <row r="4083" spans="1:2">
      <c r="A4083" s="1997">
        <v>4001280</v>
      </c>
      <c r="B4083" s="2016" t="s">
        <v>8440</v>
      </c>
    </row>
    <row r="4084" spans="1:2">
      <c r="A4084" s="1997">
        <v>4001290</v>
      </c>
      <c r="B4084" s="2016" t="s">
        <v>8441</v>
      </c>
    </row>
    <row r="4085" spans="1:2">
      <c r="A4085" s="1997">
        <v>4001300</v>
      </c>
      <c r="B4085" s="2016" t="s">
        <v>8442</v>
      </c>
    </row>
    <row r="4086" spans="1:2">
      <c r="A4086" s="1997">
        <v>4001310</v>
      </c>
      <c r="B4086" s="2016" t="s">
        <v>8443</v>
      </c>
    </row>
    <row r="4087" spans="1:2">
      <c r="A4087" s="1997">
        <v>4001320</v>
      </c>
      <c r="B4087" s="2016" t="s">
        <v>8444</v>
      </c>
    </row>
    <row r="4088" spans="1:2">
      <c r="A4088" s="1997">
        <v>4001330</v>
      </c>
      <c r="B4088" s="2016" t="s">
        <v>8445</v>
      </c>
    </row>
    <row r="4089" spans="1:2">
      <c r="A4089" s="1997">
        <v>4001340</v>
      </c>
      <c r="B4089" s="2016" t="s">
        <v>8446</v>
      </c>
    </row>
    <row r="4090" spans="1:2">
      <c r="A4090" s="1997">
        <v>4001350</v>
      </c>
      <c r="B4090" s="2016" t="s">
        <v>8447</v>
      </c>
    </row>
    <row r="4091" spans="1:2">
      <c r="A4091" s="1997">
        <v>4001360</v>
      </c>
      <c r="B4091" s="2016" t="s">
        <v>8448</v>
      </c>
    </row>
    <row r="4092" spans="1:2">
      <c r="A4092" s="1997">
        <v>4001370</v>
      </c>
      <c r="B4092" s="2016" t="s">
        <v>8449</v>
      </c>
    </row>
    <row r="4093" spans="1:2">
      <c r="A4093" s="1997">
        <v>4001380</v>
      </c>
      <c r="B4093" s="2016" t="s">
        <v>8450</v>
      </c>
    </row>
    <row r="4094" spans="1:2">
      <c r="A4094" s="1997">
        <v>4001390</v>
      </c>
      <c r="B4094" s="2016" t="s">
        <v>8451</v>
      </c>
    </row>
    <row r="4095" spans="1:2">
      <c r="A4095" s="1997">
        <v>4001400</v>
      </c>
      <c r="B4095" s="2016" t="s">
        <v>8452</v>
      </c>
    </row>
    <row r="4096" spans="1:2">
      <c r="A4096" s="1997">
        <v>4001410</v>
      </c>
      <c r="B4096" s="2016" t="s">
        <v>8453</v>
      </c>
    </row>
    <row r="4097" spans="1:2">
      <c r="A4097" s="1997">
        <v>4001420</v>
      </c>
      <c r="B4097" s="2016" t="s">
        <v>8454</v>
      </c>
    </row>
    <row r="4098" spans="1:2">
      <c r="A4098" s="1997">
        <v>4001430</v>
      </c>
      <c r="B4098" s="2016" t="s">
        <v>8455</v>
      </c>
    </row>
    <row r="4099" spans="1:2">
      <c r="A4099" s="1997">
        <v>4001440</v>
      </c>
      <c r="B4099" s="2016" t="s">
        <v>8456</v>
      </c>
    </row>
    <row r="4100" spans="1:2">
      <c r="A4100" s="1997">
        <v>4001450</v>
      </c>
      <c r="B4100" s="2016" t="s">
        <v>8457</v>
      </c>
    </row>
    <row r="4101" spans="1:2">
      <c r="A4101" s="1997">
        <v>4001460</v>
      </c>
      <c r="B4101" s="2016" t="s">
        <v>8458</v>
      </c>
    </row>
    <row r="4102" spans="1:2">
      <c r="A4102" s="1997">
        <v>4001470</v>
      </c>
      <c r="B4102" s="2016" t="s">
        <v>8459</v>
      </c>
    </row>
    <row r="4103" spans="1:2" ht="24">
      <c r="A4103" s="1997">
        <v>4001480</v>
      </c>
      <c r="B4103" s="2016" t="s">
        <v>8460</v>
      </c>
    </row>
    <row r="4104" spans="1:2">
      <c r="A4104" s="1997">
        <v>4001490</v>
      </c>
      <c r="B4104" s="2016" t="s">
        <v>8461</v>
      </c>
    </row>
    <row r="4105" spans="1:2">
      <c r="A4105" s="1997">
        <v>4001500</v>
      </c>
      <c r="B4105" s="2016" t="s">
        <v>8462</v>
      </c>
    </row>
    <row r="4106" spans="1:2">
      <c r="A4106" s="1997">
        <v>4001510</v>
      </c>
      <c r="B4106" s="2016" t="s">
        <v>8463</v>
      </c>
    </row>
    <row r="4107" spans="1:2">
      <c r="A4107" s="1997">
        <v>4001520</v>
      </c>
      <c r="B4107" s="2016" t="s">
        <v>8464</v>
      </c>
    </row>
    <row r="4108" spans="1:2">
      <c r="A4108" s="1997">
        <v>4001530</v>
      </c>
      <c r="B4108" s="2016" t="s">
        <v>8465</v>
      </c>
    </row>
    <row r="4109" spans="1:2">
      <c r="A4109" s="1997">
        <v>4001540</v>
      </c>
      <c r="B4109" s="2016" t="s">
        <v>8466</v>
      </c>
    </row>
    <row r="4110" spans="1:2">
      <c r="A4110" s="1997">
        <v>4001550</v>
      </c>
      <c r="B4110" s="2016" t="s">
        <v>8467</v>
      </c>
    </row>
    <row r="4111" spans="1:2">
      <c r="A4111" s="1997">
        <v>4001560</v>
      </c>
      <c r="B4111" s="2016" t="s">
        <v>8468</v>
      </c>
    </row>
    <row r="4112" spans="1:2">
      <c r="A4112" s="1997">
        <v>4001570</v>
      </c>
      <c r="B4112" s="2016" t="s">
        <v>8469</v>
      </c>
    </row>
    <row r="4113" spans="1:2">
      <c r="A4113" s="1997">
        <v>4001580</v>
      </c>
      <c r="B4113" s="2016" t="s">
        <v>8470</v>
      </c>
    </row>
    <row r="4114" spans="1:2">
      <c r="A4114" s="1997">
        <v>4001590</v>
      </c>
      <c r="B4114" s="2016" t="s">
        <v>8471</v>
      </c>
    </row>
    <row r="4115" spans="1:2">
      <c r="A4115" s="1997">
        <v>4001600</v>
      </c>
      <c r="B4115" s="2016" t="s">
        <v>8472</v>
      </c>
    </row>
    <row r="4116" spans="1:2">
      <c r="A4116" s="1997">
        <v>4001610</v>
      </c>
      <c r="B4116" s="2016" t="s">
        <v>8473</v>
      </c>
    </row>
    <row r="4117" spans="1:2">
      <c r="A4117" s="1997">
        <v>4001620</v>
      </c>
      <c r="B4117" s="2016" t="s">
        <v>8474</v>
      </c>
    </row>
    <row r="4118" spans="1:2">
      <c r="A4118" s="1997">
        <v>4001630</v>
      </c>
      <c r="B4118" s="2016" t="s">
        <v>8475</v>
      </c>
    </row>
    <row r="4119" spans="1:2" ht="24">
      <c r="A4119" s="2019" t="s">
        <v>8477</v>
      </c>
      <c r="B4119" s="2020" t="s">
        <v>8478</v>
      </c>
    </row>
    <row r="4120" spans="1:2">
      <c r="A4120" s="2019" t="s">
        <v>8479</v>
      </c>
      <c r="B4120" s="2021" t="s">
        <v>8480</v>
      </c>
    </row>
    <row r="4121" spans="1:2" ht="31.5" customHeight="1">
      <c r="A4121" s="3783" t="s">
        <v>12047</v>
      </c>
      <c r="B4121" s="3784"/>
    </row>
    <row r="4122" spans="1:2" ht="24">
      <c r="A4122" s="2022" t="s">
        <v>9627</v>
      </c>
      <c r="B4122" s="2023" t="s">
        <v>9628</v>
      </c>
    </row>
    <row r="4123" spans="1:2">
      <c r="A4123" s="2022" t="s">
        <v>9060</v>
      </c>
      <c r="B4123" s="2023" t="s">
        <v>9061</v>
      </c>
    </row>
    <row r="4124" spans="1:2">
      <c r="A4124" s="2024" t="s">
        <v>12048</v>
      </c>
      <c r="B4124" s="2025" t="s">
        <v>12049</v>
      </c>
    </row>
    <row r="4125" spans="1:2">
      <c r="A4125" s="2024" t="s">
        <v>12050</v>
      </c>
      <c r="B4125" s="2025" t="s">
        <v>12051</v>
      </c>
    </row>
    <row r="4126" spans="1:2">
      <c r="A4126" s="2024" t="s">
        <v>12052</v>
      </c>
      <c r="B4126" s="2025" t="s">
        <v>12053</v>
      </c>
    </row>
    <row r="4127" spans="1:2">
      <c r="A4127" s="2024" t="s">
        <v>12054</v>
      </c>
      <c r="B4127" s="2025" t="s">
        <v>12055</v>
      </c>
    </row>
    <row r="4128" spans="1:2">
      <c r="A4128" s="2024" t="s">
        <v>12056</v>
      </c>
      <c r="B4128" s="2025" t="s">
        <v>12057</v>
      </c>
    </row>
    <row r="4129" spans="1:2">
      <c r="A4129" s="2024" t="s">
        <v>12058</v>
      </c>
      <c r="B4129" s="2025" t="s">
        <v>12059</v>
      </c>
    </row>
    <row r="4130" spans="1:2">
      <c r="A4130" s="2024" t="s">
        <v>12060</v>
      </c>
      <c r="B4130" s="2025" t="s">
        <v>12061</v>
      </c>
    </row>
    <row r="4131" spans="1:2">
      <c r="A4131" s="2024" t="s">
        <v>12062</v>
      </c>
      <c r="B4131" s="2025" t="s">
        <v>12063</v>
      </c>
    </row>
    <row r="4132" spans="1:2">
      <c r="A4132" s="2024" t="s">
        <v>12064</v>
      </c>
      <c r="B4132" s="2025" t="s">
        <v>12065</v>
      </c>
    </row>
    <row r="4133" spans="1:2">
      <c r="A4133" s="2024" t="s">
        <v>12066</v>
      </c>
      <c r="B4133" s="2025" t="s">
        <v>12067</v>
      </c>
    </row>
    <row r="4134" spans="1:2">
      <c r="A4134" s="2024" t="s">
        <v>12068</v>
      </c>
      <c r="B4134" s="2025" t="s">
        <v>12069</v>
      </c>
    </row>
    <row r="4135" spans="1:2">
      <c r="A4135" s="2024" t="s">
        <v>12070</v>
      </c>
      <c r="B4135" s="2025" t="s">
        <v>12071</v>
      </c>
    </row>
    <row r="4136" spans="1:2">
      <c r="A4136" s="2024" t="s">
        <v>12072</v>
      </c>
      <c r="B4136" s="2025" t="s">
        <v>12073</v>
      </c>
    </row>
    <row r="4137" spans="1:2">
      <c r="A4137" s="2024" t="s">
        <v>12074</v>
      </c>
      <c r="B4137" s="2025" t="s">
        <v>12075</v>
      </c>
    </row>
    <row r="4138" spans="1:2">
      <c r="A4138" s="2024" t="s">
        <v>12076</v>
      </c>
      <c r="B4138" s="2025" t="s">
        <v>12077</v>
      </c>
    </row>
    <row r="4139" spans="1:2">
      <c r="A4139" s="2024" t="s">
        <v>12078</v>
      </c>
      <c r="B4139" s="2025" t="s">
        <v>12079</v>
      </c>
    </row>
    <row r="4140" spans="1:2">
      <c r="A4140" s="2024" t="s">
        <v>12080</v>
      </c>
      <c r="B4140" s="2025" t="s">
        <v>12081</v>
      </c>
    </row>
    <row r="4141" spans="1:2">
      <c r="A4141" s="2024" t="s">
        <v>12082</v>
      </c>
      <c r="B4141" s="2025" t="s">
        <v>12083</v>
      </c>
    </row>
    <row r="4142" spans="1:2">
      <c r="A4142" s="2024" t="s">
        <v>12084</v>
      </c>
      <c r="B4142" s="2025" t="s">
        <v>12085</v>
      </c>
    </row>
    <row r="4143" spans="1:2">
      <c r="A4143" s="2024" t="s">
        <v>12086</v>
      </c>
      <c r="B4143" s="2025" t="s">
        <v>12087</v>
      </c>
    </row>
    <row r="4144" spans="1:2">
      <c r="A4144" s="2024" t="s">
        <v>12088</v>
      </c>
      <c r="B4144" s="2025" t="s">
        <v>12089</v>
      </c>
    </row>
    <row r="4145" spans="1:2">
      <c r="A4145" s="2024" t="s">
        <v>12090</v>
      </c>
      <c r="B4145" s="2025" t="s">
        <v>12091</v>
      </c>
    </row>
    <row r="4146" spans="1:2">
      <c r="A4146" s="2024" t="s">
        <v>12092</v>
      </c>
      <c r="B4146" s="2025" t="s">
        <v>12093</v>
      </c>
    </row>
    <row r="4147" spans="1:2">
      <c r="A4147" s="2024" t="s">
        <v>12094</v>
      </c>
      <c r="B4147" s="2025" t="s">
        <v>12095</v>
      </c>
    </row>
    <row r="4148" spans="1:2">
      <c r="A4148" s="2024" t="s">
        <v>12096</v>
      </c>
      <c r="B4148" s="2025" t="s">
        <v>12097</v>
      </c>
    </row>
    <row r="4149" spans="1:2">
      <c r="A4149" s="2024" t="s">
        <v>12098</v>
      </c>
      <c r="B4149" s="2025" t="s">
        <v>12099</v>
      </c>
    </row>
    <row r="4150" spans="1:2">
      <c r="A4150" s="2024" t="s">
        <v>12100</v>
      </c>
      <c r="B4150" s="2025" t="s">
        <v>12101</v>
      </c>
    </row>
    <row r="4151" spans="1:2">
      <c r="A4151" s="2024" t="s">
        <v>12102</v>
      </c>
      <c r="B4151" s="2025" t="s">
        <v>12103</v>
      </c>
    </row>
    <row r="4152" spans="1:2">
      <c r="A4152" s="2024" t="s">
        <v>12104</v>
      </c>
      <c r="B4152" s="2025" t="s">
        <v>12105</v>
      </c>
    </row>
    <row r="4153" spans="1:2">
      <c r="A4153" s="2024" t="s">
        <v>12106</v>
      </c>
      <c r="B4153" s="2025" t="s">
        <v>12107</v>
      </c>
    </row>
    <row r="4154" spans="1:2">
      <c r="A4154" s="2024" t="s">
        <v>12108</v>
      </c>
      <c r="B4154" s="2025" t="s">
        <v>12109</v>
      </c>
    </row>
    <row r="4155" spans="1:2">
      <c r="A4155" s="2024" t="s">
        <v>12110</v>
      </c>
      <c r="B4155" s="2025" t="s">
        <v>12111</v>
      </c>
    </row>
    <row r="4156" spans="1:2">
      <c r="A4156" s="2024" t="s">
        <v>12112</v>
      </c>
      <c r="B4156" s="2025" t="s">
        <v>12113</v>
      </c>
    </row>
    <row r="4157" spans="1:2">
      <c r="A4157" s="2024" t="s">
        <v>12114</v>
      </c>
      <c r="B4157" s="2025" t="s">
        <v>12115</v>
      </c>
    </row>
    <row r="4158" spans="1:2">
      <c r="A4158" s="2024" t="s">
        <v>12116</v>
      </c>
      <c r="B4158" s="2025" t="s">
        <v>12117</v>
      </c>
    </row>
    <row r="4159" spans="1:2">
      <c r="A4159" s="2024" t="s">
        <v>12118</v>
      </c>
      <c r="B4159" s="2025" t="s">
        <v>12119</v>
      </c>
    </row>
    <row r="4160" spans="1:2">
      <c r="A4160" s="2024" t="s">
        <v>12120</v>
      </c>
      <c r="B4160" s="2025" t="s">
        <v>12121</v>
      </c>
    </row>
    <row r="4161" spans="1:2">
      <c r="A4161" s="2024" t="s">
        <v>12122</v>
      </c>
      <c r="B4161" s="2025" t="s">
        <v>12123</v>
      </c>
    </row>
    <row r="4162" spans="1:2">
      <c r="A4162" s="2024" t="s">
        <v>12124</v>
      </c>
      <c r="B4162" s="2025" t="s">
        <v>12125</v>
      </c>
    </row>
    <row r="4163" spans="1:2">
      <c r="A4163" s="2024" t="s">
        <v>12126</v>
      </c>
      <c r="B4163" s="2025" t="s">
        <v>12127</v>
      </c>
    </row>
    <row r="4164" spans="1:2">
      <c r="A4164" s="2024" t="s">
        <v>12128</v>
      </c>
      <c r="B4164" s="2025" t="s">
        <v>12129</v>
      </c>
    </row>
    <row r="4165" spans="1:2">
      <c r="A4165" s="2024" t="s">
        <v>12130</v>
      </c>
      <c r="B4165" s="2025" t="s">
        <v>12131</v>
      </c>
    </row>
    <row r="4166" spans="1:2">
      <c r="A4166" s="2024" t="s">
        <v>12132</v>
      </c>
      <c r="B4166" s="2025" t="s">
        <v>12133</v>
      </c>
    </row>
    <row r="4167" spans="1:2">
      <c r="A4167" s="2024" t="s">
        <v>12134</v>
      </c>
      <c r="B4167" s="2025" t="s">
        <v>12135</v>
      </c>
    </row>
    <row r="4168" spans="1:2">
      <c r="A4168" s="2024" t="s">
        <v>12136</v>
      </c>
      <c r="B4168" s="2025" t="s">
        <v>12137</v>
      </c>
    </row>
    <row r="4169" spans="1:2">
      <c r="A4169" s="2024" t="s">
        <v>12138</v>
      </c>
      <c r="B4169" s="2025" t="s">
        <v>12139</v>
      </c>
    </row>
    <row r="4170" spans="1:2">
      <c r="A4170" s="2024" t="s">
        <v>12140</v>
      </c>
      <c r="B4170" s="2025" t="s">
        <v>12141</v>
      </c>
    </row>
    <row r="4171" spans="1:2">
      <c r="A4171" s="2024" t="s">
        <v>12142</v>
      </c>
      <c r="B4171" s="2025" t="s">
        <v>12143</v>
      </c>
    </row>
    <row r="4172" spans="1:2">
      <c r="A4172" s="2024" t="s">
        <v>12144</v>
      </c>
      <c r="B4172" s="2025" t="s">
        <v>12145</v>
      </c>
    </row>
    <row r="4173" spans="1:2">
      <c r="A4173" s="2024" t="s">
        <v>12146</v>
      </c>
      <c r="B4173" s="2025" t="s">
        <v>12147</v>
      </c>
    </row>
    <row r="4174" spans="1:2">
      <c r="A4174" s="2024" t="s">
        <v>12148</v>
      </c>
      <c r="B4174" s="2025" t="s">
        <v>12149</v>
      </c>
    </row>
    <row r="4175" spans="1:2">
      <c r="A4175" s="2024" t="s">
        <v>12150</v>
      </c>
      <c r="B4175" s="2025" t="s">
        <v>12151</v>
      </c>
    </row>
    <row r="4176" spans="1:2">
      <c r="A4176" s="2024" t="s">
        <v>12152</v>
      </c>
      <c r="B4176" s="2025" t="s">
        <v>12153</v>
      </c>
    </row>
    <row r="4177" spans="1:2">
      <c r="A4177" s="2024" t="s">
        <v>12154</v>
      </c>
      <c r="B4177" s="2025" t="s">
        <v>12155</v>
      </c>
    </row>
    <row r="4178" spans="1:2">
      <c r="A4178" s="2024" t="s">
        <v>12156</v>
      </c>
      <c r="B4178" s="2025" t="s">
        <v>12157</v>
      </c>
    </row>
    <row r="4179" spans="1:2">
      <c r="A4179" s="2024" t="s">
        <v>12158</v>
      </c>
      <c r="B4179" s="2025" t="s">
        <v>12159</v>
      </c>
    </row>
    <row r="4180" spans="1:2">
      <c r="A4180" s="2024" t="s">
        <v>12160</v>
      </c>
      <c r="B4180" s="2025" t="s">
        <v>12161</v>
      </c>
    </row>
    <row r="4181" spans="1:2">
      <c r="A4181" s="2024" t="s">
        <v>12162</v>
      </c>
      <c r="B4181" s="2025" t="s">
        <v>12163</v>
      </c>
    </row>
    <row r="4182" spans="1:2">
      <c r="A4182" s="2024" t="s">
        <v>12164</v>
      </c>
      <c r="B4182" s="2025" t="s">
        <v>12165</v>
      </c>
    </row>
    <row r="4183" spans="1:2">
      <c r="A4183" s="2024" t="s">
        <v>12166</v>
      </c>
      <c r="B4183" s="2025" t="s">
        <v>12167</v>
      </c>
    </row>
    <row r="4184" spans="1:2">
      <c r="A4184" s="2024" t="s">
        <v>12168</v>
      </c>
      <c r="B4184" s="2025" t="s">
        <v>12169</v>
      </c>
    </row>
    <row r="4185" spans="1:2">
      <c r="A4185" s="2024" t="s">
        <v>12170</v>
      </c>
      <c r="B4185" s="2025" t="s">
        <v>12171</v>
      </c>
    </row>
    <row r="4186" spans="1:2">
      <c r="A4186" s="2024" t="s">
        <v>12172</v>
      </c>
      <c r="B4186" s="2025" t="s">
        <v>12173</v>
      </c>
    </row>
    <row r="4187" spans="1:2">
      <c r="A4187" s="2024" t="s">
        <v>12174</v>
      </c>
      <c r="B4187" s="2025" t="s">
        <v>12175</v>
      </c>
    </row>
    <row r="4188" spans="1:2">
      <c r="A4188" s="2024" t="s">
        <v>12176</v>
      </c>
      <c r="B4188" s="2025" t="s">
        <v>12177</v>
      </c>
    </row>
    <row r="4189" spans="1:2">
      <c r="A4189" s="2024" t="s">
        <v>12178</v>
      </c>
      <c r="B4189" s="2025" t="s">
        <v>12179</v>
      </c>
    </row>
    <row r="4190" spans="1:2">
      <c r="A4190" s="2024" t="s">
        <v>12180</v>
      </c>
      <c r="B4190" s="2025" t="s">
        <v>12181</v>
      </c>
    </row>
    <row r="4191" spans="1:2">
      <c r="A4191" s="2024" t="s">
        <v>12182</v>
      </c>
      <c r="B4191" s="2025" t="s">
        <v>12183</v>
      </c>
    </row>
    <row r="4192" spans="1:2">
      <c r="A4192" s="2024" t="s">
        <v>12184</v>
      </c>
      <c r="B4192" s="2025" t="s">
        <v>12185</v>
      </c>
    </row>
    <row r="4193" spans="1:2">
      <c r="A4193" s="2024" t="s">
        <v>12186</v>
      </c>
      <c r="B4193" s="2025" t="s">
        <v>12187</v>
      </c>
    </row>
    <row r="4194" spans="1:2">
      <c r="A4194" s="2024" t="s">
        <v>12188</v>
      </c>
      <c r="B4194" s="2025" t="s">
        <v>12189</v>
      </c>
    </row>
    <row r="4195" spans="1:2">
      <c r="A4195" s="2024" t="s">
        <v>12190</v>
      </c>
      <c r="B4195" s="2025" t="s">
        <v>12191</v>
      </c>
    </row>
    <row r="4196" spans="1:2">
      <c r="A4196" s="2024" t="s">
        <v>12192</v>
      </c>
      <c r="B4196" s="2025" t="s">
        <v>12193</v>
      </c>
    </row>
    <row r="4197" spans="1:2">
      <c r="A4197" s="2024" t="s">
        <v>12194</v>
      </c>
      <c r="B4197" s="2025" t="s">
        <v>12195</v>
      </c>
    </row>
    <row r="4198" spans="1:2">
      <c r="A4198" s="2024" t="s">
        <v>12196</v>
      </c>
      <c r="B4198" s="2025" t="s">
        <v>12197</v>
      </c>
    </row>
    <row r="4199" spans="1:2">
      <c r="A4199" s="2024" t="s">
        <v>12198</v>
      </c>
      <c r="B4199" s="2025" t="s">
        <v>12199</v>
      </c>
    </row>
    <row r="4200" spans="1:2">
      <c r="A4200" s="2024" t="s">
        <v>12200</v>
      </c>
      <c r="B4200" s="2025" t="s">
        <v>12201</v>
      </c>
    </row>
    <row r="4201" spans="1:2">
      <c r="A4201" s="2024" t="s">
        <v>12202</v>
      </c>
      <c r="B4201" s="2025" t="s">
        <v>12203</v>
      </c>
    </row>
    <row r="4202" spans="1:2">
      <c r="A4202" s="2024" t="s">
        <v>12204</v>
      </c>
      <c r="B4202" s="2025" t="s">
        <v>12205</v>
      </c>
    </row>
    <row r="4203" spans="1:2">
      <c r="A4203" s="2024" t="s">
        <v>12206</v>
      </c>
      <c r="B4203" s="2025" t="s">
        <v>12207</v>
      </c>
    </row>
    <row r="4204" spans="1:2">
      <c r="A4204" s="2024" t="s">
        <v>12208</v>
      </c>
      <c r="B4204" s="2025" t="s">
        <v>12209</v>
      </c>
    </row>
    <row r="4205" spans="1:2">
      <c r="A4205" s="2024" t="s">
        <v>12210</v>
      </c>
      <c r="B4205" s="2025" t="s">
        <v>12211</v>
      </c>
    </row>
    <row r="4206" spans="1:2">
      <c r="A4206" s="2024" t="s">
        <v>12212</v>
      </c>
      <c r="B4206" s="2025" t="s">
        <v>12213</v>
      </c>
    </row>
    <row r="4207" spans="1:2">
      <c r="A4207" s="2024" t="s">
        <v>12214</v>
      </c>
      <c r="B4207" s="2025" t="s">
        <v>12215</v>
      </c>
    </row>
    <row r="4208" spans="1:2">
      <c r="A4208" s="2024" t="s">
        <v>12216</v>
      </c>
      <c r="B4208" s="2025" t="s">
        <v>12217</v>
      </c>
    </row>
    <row r="4209" spans="1:2">
      <c r="A4209" s="2024" t="s">
        <v>12218</v>
      </c>
      <c r="B4209" s="2025" t="s">
        <v>12219</v>
      </c>
    </row>
    <row r="4210" spans="1:2">
      <c r="A4210" s="2024" t="s">
        <v>12220</v>
      </c>
      <c r="B4210" s="2025" t="s">
        <v>12221</v>
      </c>
    </row>
    <row r="4211" spans="1:2">
      <c r="A4211" s="2024" t="s">
        <v>12222</v>
      </c>
      <c r="B4211" s="2025" t="s">
        <v>12223</v>
      </c>
    </row>
    <row r="4212" spans="1:2">
      <c r="A4212" s="2024" t="s">
        <v>12224</v>
      </c>
      <c r="B4212" s="2025" t="s">
        <v>12225</v>
      </c>
    </row>
    <row r="4213" spans="1:2">
      <c r="A4213" s="2024" t="s">
        <v>12226</v>
      </c>
      <c r="B4213" s="2025" t="s">
        <v>12227</v>
      </c>
    </row>
    <row r="4214" spans="1:2">
      <c r="A4214" s="2024" t="s">
        <v>12228</v>
      </c>
      <c r="B4214" s="2025" t="s">
        <v>12229</v>
      </c>
    </row>
    <row r="4215" spans="1:2">
      <c r="A4215" s="2024" t="s">
        <v>12230</v>
      </c>
      <c r="B4215" s="2025" t="s">
        <v>12231</v>
      </c>
    </row>
    <row r="4216" spans="1:2">
      <c r="A4216" s="2024" t="s">
        <v>12232</v>
      </c>
      <c r="B4216" s="2025" t="s">
        <v>12233</v>
      </c>
    </row>
    <row r="4217" spans="1:2">
      <c r="A4217" s="2024" t="s">
        <v>12234</v>
      </c>
      <c r="B4217" s="2025" t="s">
        <v>12235</v>
      </c>
    </row>
    <row r="4218" spans="1:2">
      <c r="A4218" s="2024" t="s">
        <v>12236</v>
      </c>
      <c r="B4218" s="2025" t="s">
        <v>12237</v>
      </c>
    </row>
    <row r="4219" spans="1:2">
      <c r="A4219" s="2024" t="s">
        <v>12238</v>
      </c>
      <c r="B4219" s="2025" t="s">
        <v>12239</v>
      </c>
    </row>
    <row r="4220" spans="1:2">
      <c r="A4220" s="2024" t="s">
        <v>12240</v>
      </c>
      <c r="B4220" s="2025" t="s">
        <v>12241</v>
      </c>
    </row>
    <row r="4221" spans="1:2">
      <c r="A4221" s="2024" t="s">
        <v>12242</v>
      </c>
      <c r="B4221" s="2025" t="s">
        <v>12243</v>
      </c>
    </row>
    <row r="4222" spans="1:2">
      <c r="A4222" s="2024" t="s">
        <v>12244</v>
      </c>
      <c r="B4222" s="2025" t="s">
        <v>12245</v>
      </c>
    </row>
    <row r="4223" spans="1:2">
      <c r="A4223" s="2024" t="s">
        <v>12246</v>
      </c>
      <c r="B4223" s="2025" t="s">
        <v>12247</v>
      </c>
    </row>
    <row r="4224" spans="1:2">
      <c r="A4224" s="2024" t="s">
        <v>12248</v>
      </c>
      <c r="B4224" s="2025" t="s">
        <v>12249</v>
      </c>
    </row>
    <row r="4225" spans="1:2">
      <c r="A4225" s="2024" t="s">
        <v>12250</v>
      </c>
      <c r="B4225" s="2025" t="s">
        <v>12251</v>
      </c>
    </row>
    <row r="4226" spans="1:2">
      <c r="A4226" s="2026" t="s">
        <v>12252</v>
      </c>
      <c r="B4226" s="2025" t="s">
        <v>12253</v>
      </c>
    </row>
    <row r="4227" spans="1:2" ht="24">
      <c r="A4227" s="2026" t="s">
        <v>12254</v>
      </c>
      <c r="B4227" s="2025" t="s">
        <v>12255</v>
      </c>
    </row>
    <row r="4228" spans="1:2" ht="24">
      <c r="A4228" s="2026" t="s">
        <v>12256</v>
      </c>
      <c r="B4228" s="2025" t="s">
        <v>12257</v>
      </c>
    </row>
    <row r="4229" spans="1:2">
      <c r="A4229" s="1373"/>
      <c r="B4229" s="1374"/>
    </row>
  </sheetData>
  <mergeCells count="3">
    <mergeCell ref="A6:A7"/>
    <mergeCell ref="B6:B7"/>
    <mergeCell ref="A4121:B4121"/>
  </mergeCells>
  <conditionalFormatting sqref="A69">
    <cfRule type="duplicateValues" dxfId="50" priority="15"/>
  </conditionalFormatting>
  <conditionalFormatting sqref="A386">
    <cfRule type="duplicateValues" dxfId="49" priority="10"/>
    <cfRule type="duplicateValues" dxfId="48" priority="11"/>
    <cfRule type="duplicateValues" dxfId="47" priority="12"/>
    <cfRule type="duplicateValues" dxfId="46" priority="13"/>
    <cfRule type="duplicateValues" dxfId="45" priority="14"/>
  </conditionalFormatting>
  <conditionalFormatting sqref="A1740">
    <cfRule type="duplicateValues" dxfId="44" priority="9"/>
  </conditionalFormatting>
  <conditionalFormatting sqref="A1:A3">
    <cfRule type="duplicateValues" dxfId="43" priority="21"/>
    <cfRule type="duplicateValues" dxfId="42" priority="22"/>
    <cfRule type="duplicateValues" dxfId="41" priority="23"/>
    <cfRule type="duplicateValues" dxfId="40" priority="24"/>
  </conditionalFormatting>
  <conditionalFormatting sqref="A6:A7">
    <cfRule type="duplicateValues" dxfId="39" priority="17"/>
    <cfRule type="duplicateValues" dxfId="38" priority="18"/>
    <cfRule type="duplicateValues" dxfId="37" priority="19"/>
    <cfRule type="duplicateValues" dxfId="36" priority="20"/>
  </conditionalFormatting>
  <conditionalFormatting sqref="A138:A342">
    <cfRule type="duplicateValues" dxfId="35" priority="45"/>
  </conditionalFormatting>
  <conditionalFormatting sqref="A427:A634">
    <cfRule type="duplicateValues" dxfId="34" priority="32"/>
  </conditionalFormatting>
  <conditionalFormatting sqref="A635:A1025">
    <cfRule type="duplicateValues" dxfId="33" priority="43"/>
  </conditionalFormatting>
  <conditionalFormatting sqref="A1026:A1439">
    <cfRule type="duplicateValues" dxfId="32" priority="39"/>
  </conditionalFormatting>
  <conditionalFormatting sqref="A1438:A1439">
    <cfRule type="duplicateValues" dxfId="31" priority="25"/>
    <cfRule type="duplicateValues" dxfId="30" priority="26"/>
    <cfRule type="duplicateValues" dxfId="29" priority="27"/>
    <cfRule type="duplicateValues" dxfId="28" priority="28"/>
    <cfRule type="duplicateValues" dxfId="27" priority="29"/>
  </conditionalFormatting>
  <conditionalFormatting sqref="A1440:A1599">
    <cfRule type="duplicateValues" dxfId="26" priority="33"/>
  </conditionalFormatting>
  <conditionalFormatting sqref="A1684:A1748">
    <cfRule type="duplicateValues" dxfId="25" priority="35"/>
    <cfRule type="duplicateValues" dxfId="24" priority="36"/>
    <cfRule type="duplicateValues" dxfId="23" priority="37"/>
  </conditionalFormatting>
  <conditionalFormatting sqref="A1749:A1854">
    <cfRule type="duplicateValues" dxfId="22" priority="34"/>
  </conditionalFormatting>
  <conditionalFormatting sqref="A1877:A1879">
    <cfRule type="duplicateValues" dxfId="21" priority="7"/>
    <cfRule type="duplicateValues" dxfId="20" priority="8"/>
  </conditionalFormatting>
  <conditionalFormatting sqref="A1880:A1921">
    <cfRule type="duplicateValues" dxfId="19" priority="5"/>
    <cfRule type="duplicateValues" dxfId="18" priority="6"/>
  </conditionalFormatting>
  <conditionalFormatting sqref="A1922:A2211">
    <cfRule type="duplicateValues" dxfId="17" priority="46"/>
  </conditionalFormatting>
  <conditionalFormatting sqref="A2212:A2360">
    <cfRule type="duplicateValues" dxfId="16" priority="38"/>
  </conditionalFormatting>
  <conditionalFormatting sqref="A2361:A2555">
    <cfRule type="duplicateValues" dxfId="15" priority="44"/>
  </conditionalFormatting>
  <conditionalFormatting sqref="A2607:A2649">
    <cfRule type="duplicateValues" dxfId="14" priority="3"/>
    <cfRule type="duplicateValues" dxfId="13" priority="4"/>
  </conditionalFormatting>
  <conditionalFormatting sqref="A2668:A2858">
    <cfRule type="duplicateValues" dxfId="12" priority="40"/>
    <cfRule type="duplicateValues" dxfId="11" priority="41"/>
    <cfRule type="duplicateValues" dxfId="10" priority="42"/>
  </conditionalFormatting>
  <conditionalFormatting sqref="A3330:A3331">
    <cfRule type="duplicateValues" dxfId="9" priority="1"/>
  </conditionalFormatting>
  <conditionalFormatting sqref="A70:A84 A31:A66 A68">
    <cfRule type="duplicateValues" dxfId="8" priority="31"/>
  </conditionalFormatting>
  <conditionalFormatting sqref="A387:A426 A343:A385">
    <cfRule type="duplicateValues" dxfId="7" priority="30"/>
  </conditionalFormatting>
  <conditionalFormatting sqref="A2924:A3329 A3332:A3519">
    <cfRule type="duplicateValues" dxfId="6" priority="47"/>
  </conditionalFormatting>
  <conditionalFormatting sqref="A3520:A4229 A2923 A2859:A2895 A2556:A2606 A1855:A1876 A1600:A1683 A85:A137 A1:A30 A67 A2650:A2667">
    <cfRule type="duplicateValues" dxfId="5" priority="59"/>
  </conditionalFormatting>
  <conditionalFormatting sqref="A3332:A4229 A1:A3329">
    <cfRule type="duplicateValues" dxfId="4" priority="70"/>
  </conditionalFormatting>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9" tint="0.59999389629810485"/>
  </sheetPr>
  <dimension ref="A1:H117"/>
  <sheetViews>
    <sheetView workbookViewId="0">
      <pane ySplit="4" topLeftCell="A5" activePane="bottomLeft" state="frozen"/>
      <selection pane="bottomLeft" activeCell="J15" sqref="J15"/>
    </sheetView>
  </sheetViews>
  <sheetFormatPr defaultRowHeight="15"/>
  <cols>
    <col min="3" max="3" width="45.140625" customWidth="1"/>
    <col min="5" max="5" width="12.140625" customWidth="1"/>
    <col min="6" max="6" width="14" customWidth="1"/>
    <col min="7" max="7" width="12.140625" customWidth="1"/>
    <col min="8" max="8" width="15" customWidth="1"/>
  </cols>
  <sheetData>
    <row r="1" spans="1:8" ht="15.75">
      <c r="A1" s="2200" t="s">
        <v>12268</v>
      </c>
      <c r="B1" s="2201"/>
      <c r="C1" s="2202"/>
      <c r="D1" s="2203" t="s">
        <v>12269</v>
      </c>
      <c r="E1" s="2204"/>
      <c r="F1" s="2204"/>
      <c r="G1" s="2205"/>
      <c r="H1" s="2205"/>
    </row>
    <row r="2" spans="1:8" ht="15.75">
      <c r="A2" s="2206"/>
      <c r="B2" s="2207"/>
      <c r="C2" s="2208"/>
      <c r="D2" s="2209"/>
      <c r="E2" s="2204"/>
      <c r="F2" s="2204"/>
      <c r="G2" s="2205"/>
      <c r="H2" s="2205"/>
    </row>
    <row r="3" spans="1:8">
      <c r="A3" s="3785" t="s">
        <v>12270</v>
      </c>
      <c r="B3" s="3785"/>
      <c r="C3" s="3785"/>
      <c r="D3" s="3785"/>
      <c r="E3" s="3785"/>
      <c r="F3" s="3785"/>
      <c r="G3" s="2210"/>
      <c r="H3" s="2210"/>
    </row>
    <row r="4" spans="1:8" ht="51.75" customHeight="1">
      <c r="A4" s="3786" t="s">
        <v>12271</v>
      </c>
      <c r="B4" s="3787"/>
      <c r="C4" s="3787"/>
      <c r="D4" s="3788"/>
      <c r="E4" s="3789" t="s">
        <v>12272</v>
      </c>
      <c r="F4" s="3790"/>
      <c r="G4" s="3791" t="s">
        <v>12273</v>
      </c>
      <c r="H4" s="3792"/>
    </row>
    <row r="5" spans="1:8">
      <c r="A5" s="2211" t="s">
        <v>12274</v>
      </c>
      <c r="B5" s="2212" t="s">
        <v>306</v>
      </c>
      <c r="C5" s="2212" t="s">
        <v>12275</v>
      </c>
      <c r="D5" s="2212" t="s">
        <v>9755</v>
      </c>
      <c r="E5" s="2212" t="s">
        <v>12276</v>
      </c>
      <c r="F5" s="2213" t="s">
        <v>10426</v>
      </c>
      <c r="G5" s="2212" t="s">
        <v>12276</v>
      </c>
      <c r="H5" s="2213" t="s">
        <v>10426</v>
      </c>
    </row>
    <row r="6" spans="1:8" ht="36">
      <c r="A6" s="2214" t="s">
        <v>12277</v>
      </c>
      <c r="B6" s="2215" t="s">
        <v>9627</v>
      </c>
      <c r="C6" s="2216" t="s">
        <v>9628</v>
      </c>
      <c r="D6" s="2217">
        <v>6972.44</v>
      </c>
      <c r="E6" s="2218">
        <v>862</v>
      </c>
      <c r="F6" s="2219">
        <f>D6*E6</f>
        <v>6010243.2799999993</v>
      </c>
      <c r="G6" s="2218">
        <v>1360</v>
      </c>
      <c r="H6" s="2219">
        <f t="shared" ref="H6:H18" si="0">D6*G6</f>
        <v>9482518.4000000004</v>
      </c>
    </row>
    <row r="7" spans="1:8">
      <c r="A7" s="2214" t="s">
        <v>12278</v>
      </c>
      <c r="B7" s="2215" t="s">
        <v>9060</v>
      </c>
      <c r="C7" s="2216" t="s">
        <v>9061</v>
      </c>
      <c r="D7" s="2217">
        <v>60.93</v>
      </c>
      <c r="E7" s="2218">
        <v>477</v>
      </c>
      <c r="F7" s="2219">
        <f t="shared" ref="F7:F70" si="1">D7*E7</f>
        <v>29063.61</v>
      </c>
      <c r="G7" s="2218">
        <v>1209</v>
      </c>
      <c r="H7" s="2219">
        <f t="shared" si="0"/>
        <v>73664.37</v>
      </c>
    </row>
    <row r="8" spans="1:8">
      <c r="A8" s="2214" t="s">
        <v>12279</v>
      </c>
      <c r="B8" s="2220" t="s">
        <v>12048</v>
      </c>
      <c r="C8" s="2221" t="s">
        <v>12049</v>
      </c>
      <c r="D8" s="2222">
        <v>18977.599999999999</v>
      </c>
      <c r="E8" s="2218">
        <v>241</v>
      </c>
      <c r="F8" s="2219">
        <f t="shared" si="1"/>
        <v>4573601.5999999996</v>
      </c>
      <c r="G8" s="2218">
        <v>200</v>
      </c>
      <c r="H8" s="2219">
        <f t="shared" si="0"/>
        <v>3795519.9999999995</v>
      </c>
    </row>
    <row r="9" spans="1:8">
      <c r="A9" s="2214" t="s">
        <v>12280</v>
      </c>
      <c r="B9" s="2220" t="s">
        <v>12050</v>
      </c>
      <c r="C9" s="2221" t="s">
        <v>12051</v>
      </c>
      <c r="D9" s="2222">
        <v>2014.87</v>
      </c>
      <c r="E9" s="2218">
        <v>0</v>
      </c>
      <c r="F9" s="2219">
        <f t="shared" si="1"/>
        <v>0</v>
      </c>
      <c r="G9" s="2218">
        <v>2</v>
      </c>
      <c r="H9" s="2219">
        <f t="shared" si="0"/>
        <v>4029.74</v>
      </c>
    </row>
    <row r="10" spans="1:8">
      <c r="A10" s="2214" t="s">
        <v>12281</v>
      </c>
      <c r="B10" s="2220" t="s">
        <v>12052</v>
      </c>
      <c r="C10" s="2221" t="s">
        <v>12053</v>
      </c>
      <c r="D10" s="2222">
        <v>3906.57</v>
      </c>
      <c r="E10" s="2218">
        <v>0</v>
      </c>
      <c r="F10" s="2219">
        <f t="shared" si="1"/>
        <v>0</v>
      </c>
      <c r="G10" s="2218">
        <v>3</v>
      </c>
      <c r="H10" s="2219">
        <f t="shared" si="0"/>
        <v>11719.710000000001</v>
      </c>
    </row>
    <row r="11" spans="1:8">
      <c r="A11" s="2214" t="s">
        <v>12282</v>
      </c>
      <c r="B11" s="2220" t="s">
        <v>12054</v>
      </c>
      <c r="C11" s="2221" t="s">
        <v>12055</v>
      </c>
      <c r="D11" s="2222">
        <v>2932.1</v>
      </c>
      <c r="E11" s="2218">
        <v>664</v>
      </c>
      <c r="F11" s="2219">
        <f t="shared" si="1"/>
        <v>1946914.4</v>
      </c>
      <c r="G11" s="2218">
        <v>570</v>
      </c>
      <c r="H11" s="2219">
        <f t="shared" si="0"/>
        <v>1671297</v>
      </c>
    </row>
    <row r="12" spans="1:8">
      <c r="A12" s="2214" t="s">
        <v>12283</v>
      </c>
      <c r="B12" s="2220" t="s">
        <v>12056</v>
      </c>
      <c r="C12" s="2221" t="s">
        <v>12057</v>
      </c>
      <c r="D12" s="2222">
        <v>2592.75</v>
      </c>
      <c r="E12" s="2218">
        <v>664</v>
      </c>
      <c r="F12" s="2219">
        <f t="shared" si="1"/>
        <v>1721586</v>
      </c>
      <c r="G12" s="2218">
        <v>570</v>
      </c>
      <c r="H12" s="2219">
        <f t="shared" si="0"/>
        <v>1477867.5</v>
      </c>
    </row>
    <row r="13" spans="1:8">
      <c r="A13" s="2214" t="s">
        <v>172</v>
      </c>
      <c r="B13" s="2220" t="s">
        <v>12058</v>
      </c>
      <c r="C13" s="2221" t="s">
        <v>12059</v>
      </c>
      <c r="D13" s="2222">
        <v>3631.32</v>
      </c>
      <c r="E13" s="2218">
        <v>664</v>
      </c>
      <c r="F13" s="2219">
        <f t="shared" si="1"/>
        <v>2411196.48</v>
      </c>
      <c r="G13" s="2218">
        <v>570</v>
      </c>
      <c r="H13" s="2219">
        <f t="shared" si="0"/>
        <v>2069852.4000000001</v>
      </c>
    </row>
    <row r="14" spans="1:8">
      <c r="A14" s="2214" t="s">
        <v>12284</v>
      </c>
      <c r="B14" s="2220" t="s">
        <v>12060</v>
      </c>
      <c r="C14" s="2221" t="s">
        <v>12061</v>
      </c>
      <c r="D14" s="2222">
        <v>2828.13</v>
      </c>
      <c r="E14" s="2218">
        <v>664</v>
      </c>
      <c r="F14" s="2219">
        <f t="shared" si="1"/>
        <v>1877878.32</v>
      </c>
      <c r="G14" s="2218">
        <v>570</v>
      </c>
      <c r="H14" s="2219">
        <f t="shared" si="0"/>
        <v>1612034.1</v>
      </c>
    </row>
    <row r="15" spans="1:8">
      <c r="A15" s="2214" t="s">
        <v>12285</v>
      </c>
      <c r="B15" s="2220" t="s">
        <v>12062</v>
      </c>
      <c r="C15" s="2221" t="s">
        <v>12063</v>
      </c>
      <c r="D15" s="2222">
        <v>3548.19</v>
      </c>
      <c r="E15" s="2218">
        <v>664</v>
      </c>
      <c r="F15" s="2219">
        <f t="shared" si="1"/>
        <v>2355998.16</v>
      </c>
      <c r="G15" s="2218">
        <v>570</v>
      </c>
      <c r="H15" s="2219">
        <f t="shared" si="0"/>
        <v>2022468.3</v>
      </c>
    </row>
    <row r="16" spans="1:8">
      <c r="A16" s="2214" t="s">
        <v>12286</v>
      </c>
      <c r="B16" s="2220" t="s">
        <v>12064</v>
      </c>
      <c r="C16" s="2221" t="s">
        <v>12065</v>
      </c>
      <c r="D16" s="2222">
        <v>2849.25</v>
      </c>
      <c r="E16" s="2218">
        <v>0</v>
      </c>
      <c r="F16" s="2219">
        <f t="shared" si="1"/>
        <v>0</v>
      </c>
      <c r="G16" s="2218">
        <v>2</v>
      </c>
      <c r="H16" s="2219">
        <f t="shared" si="0"/>
        <v>5698.5</v>
      </c>
    </row>
    <row r="17" spans="1:8">
      <c r="A17" s="2214" t="s">
        <v>12287</v>
      </c>
      <c r="B17" s="2220" t="s">
        <v>12066</v>
      </c>
      <c r="C17" s="2221" t="s">
        <v>12067</v>
      </c>
      <c r="D17" s="2222">
        <v>2618.13</v>
      </c>
      <c r="E17" s="2218">
        <v>0</v>
      </c>
      <c r="F17" s="2219">
        <f t="shared" si="1"/>
        <v>0</v>
      </c>
      <c r="G17" s="2218">
        <v>3</v>
      </c>
      <c r="H17" s="2219">
        <f t="shared" si="0"/>
        <v>7854.39</v>
      </c>
    </row>
    <row r="18" spans="1:8">
      <c r="A18" s="2214" t="s">
        <v>12288</v>
      </c>
      <c r="B18" s="2220" t="s">
        <v>12068</v>
      </c>
      <c r="C18" s="2221" t="s">
        <v>12069</v>
      </c>
      <c r="D18" s="2222">
        <v>2946.45</v>
      </c>
      <c r="E18" s="2218">
        <v>664</v>
      </c>
      <c r="F18" s="2219">
        <f t="shared" si="1"/>
        <v>1956442.7999999998</v>
      </c>
      <c r="G18" s="2218">
        <v>570</v>
      </c>
      <c r="H18" s="2219">
        <f t="shared" si="0"/>
        <v>1679476.5</v>
      </c>
    </row>
    <row r="19" spans="1:8">
      <c r="A19" s="2214" t="s">
        <v>12289</v>
      </c>
      <c r="B19" s="2220" t="s">
        <v>12070</v>
      </c>
      <c r="C19" s="2221" t="s">
        <v>12071</v>
      </c>
      <c r="D19" s="2222">
        <v>2738.13</v>
      </c>
      <c r="E19" s="2218">
        <v>0</v>
      </c>
      <c r="F19" s="2219">
        <f t="shared" si="1"/>
        <v>0</v>
      </c>
      <c r="G19" s="2218">
        <v>5</v>
      </c>
      <c r="H19" s="2219">
        <v>13690.270000000002</v>
      </c>
    </row>
    <row r="20" spans="1:8">
      <c r="A20" s="2214" t="s">
        <v>12290</v>
      </c>
      <c r="B20" s="2220" t="s">
        <v>12072</v>
      </c>
      <c r="C20" s="2221" t="s">
        <v>12073</v>
      </c>
      <c r="D20" s="2222">
        <v>2744.25</v>
      </c>
      <c r="E20" s="2218">
        <v>0</v>
      </c>
      <c r="F20" s="2219">
        <f t="shared" si="1"/>
        <v>0</v>
      </c>
      <c r="G20" s="2218">
        <v>2</v>
      </c>
      <c r="H20" s="2219">
        <f t="shared" ref="H20:H83" si="2">D20*G20</f>
        <v>5488.5</v>
      </c>
    </row>
    <row r="21" spans="1:8">
      <c r="A21" s="2214" t="s">
        <v>12291</v>
      </c>
      <c r="B21" s="2220" t="s">
        <v>12074</v>
      </c>
      <c r="C21" s="2221" t="s">
        <v>12075</v>
      </c>
      <c r="D21" s="2222">
        <v>2740.05</v>
      </c>
      <c r="E21" s="2218">
        <v>664</v>
      </c>
      <c r="F21" s="2219">
        <f t="shared" si="1"/>
        <v>1819393.2000000002</v>
      </c>
      <c r="G21" s="2218">
        <v>570</v>
      </c>
      <c r="H21" s="2219">
        <f t="shared" si="2"/>
        <v>1561828.5</v>
      </c>
    </row>
    <row r="22" spans="1:8">
      <c r="A22" s="2214" t="s">
        <v>12292</v>
      </c>
      <c r="B22" s="2220" t="s">
        <v>12076</v>
      </c>
      <c r="C22" s="2221" t="s">
        <v>12077</v>
      </c>
      <c r="D22" s="2222">
        <v>2792.13</v>
      </c>
      <c r="E22" s="2218">
        <v>0</v>
      </c>
      <c r="F22" s="2219">
        <f t="shared" si="1"/>
        <v>0</v>
      </c>
      <c r="G22" s="2218">
        <v>2</v>
      </c>
      <c r="H22" s="2219">
        <f t="shared" si="2"/>
        <v>5584.26</v>
      </c>
    </row>
    <row r="23" spans="1:8">
      <c r="A23" s="2214" t="s">
        <v>12293</v>
      </c>
      <c r="B23" s="2220" t="s">
        <v>12078</v>
      </c>
      <c r="C23" s="2221" t="s">
        <v>12079</v>
      </c>
      <c r="D23" s="2222">
        <v>3023.13</v>
      </c>
      <c r="E23" s="2218">
        <v>664</v>
      </c>
      <c r="F23" s="2219">
        <f t="shared" si="1"/>
        <v>2007358.32</v>
      </c>
      <c r="G23" s="2218">
        <v>570</v>
      </c>
      <c r="H23" s="2219">
        <f t="shared" si="2"/>
        <v>1723184.1</v>
      </c>
    </row>
    <row r="24" spans="1:8">
      <c r="A24" s="2214" t="s">
        <v>12294</v>
      </c>
      <c r="B24" s="2220" t="s">
        <v>12080</v>
      </c>
      <c r="C24" s="2221" t="s">
        <v>12081</v>
      </c>
      <c r="D24" s="2222">
        <v>2948.13</v>
      </c>
      <c r="E24" s="2218">
        <v>0</v>
      </c>
      <c r="F24" s="2219">
        <f t="shared" si="1"/>
        <v>0</v>
      </c>
      <c r="G24" s="2218">
        <v>2</v>
      </c>
      <c r="H24" s="2219">
        <f t="shared" si="2"/>
        <v>5896.26</v>
      </c>
    </row>
    <row r="25" spans="1:8">
      <c r="A25" s="2214" t="s">
        <v>12295</v>
      </c>
      <c r="B25" s="2220" t="s">
        <v>12082</v>
      </c>
      <c r="C25" s="2221" t="s">
        <v>12083</v>
      </c>
      <c r="D25" s="2222">
        <v>2849.13</v>
      </c>
      <c r="E25" s="2218">
        <v>664</v>
      </c>
      <c r="F25" s="2219">
        <f t="shared" si="1"/>
        <v>1891822.32</v>
      </c>
      <c r="G25" s="2218">
        <v>570</v>
      </c>
      <c r="H25" s="2219">
        <f t="shared" si="2"/>
        <v>1624004.1</v>
      </c>
    </row>
    <row r="26" spans="1:8">
      <c r="A26" s="2214" t="s">
        <v>12296</v>
      </c>
      <c r="B26" s="2220" t="s">
        <v>12084</v>
      </c>
      <c r="C26" s="2221" t="s">
        <v>12085</v>
      </c>
      <c r="D26" s="2222">
        <v>3536.13</v>
      </c>
      <c r="E26" s="2218">
        <v>664</v>
      </c>
      <c r="F26" s="2219">
        <f t="shared" si="1"/>
        <v>2347990.3200000003</v>
      </c>
      <c r="G26" s="2218">
        <v>570</v>
      </c>
      <c r="H26" s="2219">
        <f t="shared" si="2"/>
        <v>2015594.1</v>
      </c>
    </row>
    <row r="27" spans="1:8">
      <c r="A27" s="2214" t="s">
        <v>12297</v>
      </c>
      <c r="B27" s="2220" t="s">
        <v>12086</v>
      </c>
      <c r="C27" s="2221" t="s">
        <v>12087</v>
      </c>
      <c r="D27" s="2222">
        <v>1692.94</v>
      </c>
      <c r="E27" s="2218">
        <v>386</v>
      </c>
      <c r="F27" s="2219">
        <f t="shared" si="1"/>
        <v>653474.84</v>
      </c>
      <c r="G27" s="2218">
        <v>350</v>
      </c>
      <c r="H27" s="2219">
        <f t="shared" si="2"/>
        <v>592529</v>
      </c>
    </row>
    <row r="28" spans="1:8">
      <c r="A28" s="2214" t="s">
        <v>12298</v>
      </c>
      <c r="B28" s="2220" t="s">
        <v>12299</v>
      </c>
      <c r="C28" s="2221" t="s">
        <v>12089</v>
      </c>
      <c r="D28" s="2222">
        <v>1452.53</v>
      </c>
      <c r="E28" s="2218">
        <v>16</v>
      </c>
      <c r="F28" s="2219">
        <f t="shared" si="1"/>
        <v>23240.48</v>
      </c>
      <c r="G28" s="2218">
        <v>50</v>
      </c>
      <c r="H28" s="2219">
        <f t="shared" si="2"/>
        <v>72626.5</v>
      </c>
    </row>
    <row r="29" spans="1:8">
      <c r="A29" s="2214" t="s">
        <v>12300</v>
      </c>
      <c r="B29" s="2220" t="s">
        <v>12301</v>
      </c>
      <c r="C29" s="2221" t="s">
        <v>12091</v>
      </c>
      <c r="D29" s="2222">
        <v>1454.53</v>
      </c>
      <c r="E29" s="2218">
        <v>16</v>
      </c>
      <c r="F29" s="2219">
        <f t="shared" si="1"/>
        <v>23272.48</v>
      </c>
      <c r="G29" s="2218">
        <v>50</v>
      </c>
      <c r="H29" s="2219">
        <f t="shared" si="2"/>
        <v>72726.5</v>
      </c>
    </row>
    <row r="30" spans="1:8">
      <c r="A30" s="2214" t="s">
        <v>12302</v>
      </c>
      <c r="B30" s="2220" t="s">
        <v>12303</v>
      </c>
      <c r="C30" s="2221" t="s">
        <v>12093</v>
      </c>
      <c r="D30" s="2222">
        <v>996.09</v>
      </c>
      <c r="E30" s="2218">
        <v>16</v>
      </c>
      <c r="F30" s="2219">
        <f t="shared" si="1"/>
        <v>15937.44</v>
      </c>
      <c r="G30" s="2218">
        <v>50</v>
      </c>
      <c r="H30" s="2219">
        <f t="shared" si="2"/>
        <v>49804.5</v>
      </c>
    </row>
    <row r="31" spans="1:8">
      <c r="A31" s="2214" t="s">
        <v>12304</v>
      </c>
      <c r="B31" s="2223" t="s">
        <v>12305</v>
      </c>
      <c r="C31" s="1636" t="s">
        <v>12306</v>
      </c>
      <c r="D31" s="2222">
        <v>961.29</v>
      </c>
      <c r="E31" s="2218">
        <v>16</v>
      </c>
      <c r="F31" s="2219">
        <f t="shared" si="1"/>
        <v>15380.64</v>
      </c>
      <c r="G31" s="2218">
        <v>50</v>
      </c>
      <c r="H31" s="2219">
        <f t="shared" si="2"/>
        <v>48064.5</v>
      </c>
    </row>
    <row r="32" spans="1:8">
      <c r="A32" s="2214" t="s">
        <v>12307</v>
      </c>
      <c r="B32" s="2220" t="s">
        <v>12096</v>
      </c>
      <c r="C32" s="2221" t="s">
        <v>12097</v>
      </c>
      <c r="D32" s="2222">
        <v>4454.13</v>
      </c>
      <c r="E32" s="2218">
        <v>0</v>
      </c>
      <c r="F32" s="2219">
        <f t="shared" si="1"/>
        <v>0</v>
      </c>
      <c r="G32" s="2218">
        <v>1</v>
      </c>
      <c r="H32" s="2219">
        <f t="shared" si="2"/>
        <v>4454.13</v>
      </c>
    </row>
    <row r="33" spans="1:8">
      <c r="A33" s="2214" t="s">
        <v>12308</v>
      </c>
      <c r="B33" s="2220" t="s">
        <v>12098</v>
      </c>
      <c r="C33" s="2221" t="s">
        <v>12099</v>
      </c>
      <c r="D33" s="2222">
        <v>3337.28</v>
      </c>
      <c r="E33" s="2218">
        <v>0</v>
      </c>
      <c r="F33" s="2219">
        <f t="shared" si="1"/>
        <v>0</v>
      </c>
      <c r="G33" s="2218">
        <v>2</v>
      </c>
      <c r="H33" s="2219">
        <f t="shared" si="2"/>
        <v>6674.56</v>
      </c>
    </row>
    <row r="34" spans="1:8">
      <c r="A34" s="2214" t="s">
        <v>12309</v>
      </c>
      <c r="B34" s="2220" t="s">
        <v>12100</v>
      </c>
      <c r="C34" s="2221" t="s">
        <v>12101</v>
      </c>
      <c r="D34" s="2222">
        <v>1735.94</v>
      </c>
      <c r="E34" s="2218">
        <v>0</v>
      </c>
      <c r="F34" s="2219">
        <f t="shared" si="1"/>
        <v>0</v>
      </c>
      <c r="G34" s="2218">
        <v>1</v>
      </c>
      <c r="H34" s="2219">
        <f t="shared" si="2"/>
        <v>1735.94</v>
      </c>
    </row>
    <row r="35" spans="1:8">
      <c r="A35" s="2214" t="s">
        <v>12310</v>
      </c>
      <c r="B35" s="2220" t="s">
        <v>12102</v>
      </c>
      <c r="C35" s="2221" t="s">
        <v>12103</v>
      </c>
      <c r="D35" s="2222">
        <v>1496.94</v>
      </c>
      <c r="E35" s="2218">
        <v>0</v>
      </c>
      <c r="F35" s="2219">
        <f t="shared" si="1"/>
        <v>0</v>
      </c>
      <c r="G35" s="2218">
        <v>2</v>
      </c>
      <c r="H35" s="2219">
        <f t="shared" si="2"/>
        <v>2993.88</v>
      </c>
    </row>
    <row r="36" spans="1:8">
      <c r="A36" s="2214" t="s">
        <v>12311</v>
      </c>
      <c r="B36" s="2220" t="s">
        <v>12104</v>
      </c>
      <c r="C36" s="2221" t="s">
        <v>12105</v>
      </c>
      <c r="D36" s="2222">
        <v>585.07000000000005</v>
      </c>
      <c r="E36" s="2218">
        <v>0</v>
      </c>
      <c r="F36" s="2219">
        <f t="shared" si="1"/>
        <v>0</v>
      </c>
      <c r="G36" s="2218">
        <v>1</v>
      </c>
      <c r="H36" s="2219">
        <f t="shared" si="2"/>
        <v>585.07000000000005</v>
      </c>
    </row>
    <row r="37" spans="1:8">
      <c r="A37" s="2214" t="s">
        <v>12312</v>
      </c>
      <c r="B37" s="2220" t="s">
        <v>12106</v>
      </c>
      <c r="C37" s="2221" t="s">
        <v>12107</v>
      </c>
      <c r="D37" s="2222">
        <v>2403.9699999999998</v>
      </c>
      <c r="E37" s="2218">
        <v>664</v>
      </c>
      <c r="F37" s="2219">
        <f t="shared" si="1"/>
        <v>1596236.0799999998</v>
      </c>
      <c r="G37" s="2218">
        <v>570</v>
      </c>
      <c r="H37" s="2219">
        <f t="shared" si="2"/>
        <v>1370262.9</v>
      </c>
    </row>
    <row r="38" spans="1:8">
      <c r="A38" s="2214" t="s">
        <v>12313</v>
      </c>
      <c r="B38" s="2220" t="s">
        <v>12108</v>
      </c>
      <c r="C38" s="2221" t="s">
        <v>12109</v>
      </c>
      <c r="D38" s="2222">
        <v>2416.79</v>
      </c>
      <c r="E38" s="2218">
        <v>664</v>
      </c>
      <c r="F38" s="2219">
        <f t="shared" si="1"/>
        <v>1604748.56</v>
      </c>
      <c r="G38" s="2218">
        <v>570</v>
      </c>
      <c r="H38" s="2219">
        <f t="shared" si="2"/>
        <v>1377570.3</v>
      </c>
    </row>
    <row r="39" spans="1:8">
      <c r="A39" s="2214" t="s">
        <v>12314</v>
      </c>
      <c r="B39" s="2220" t="s">
        <v>12110</v>
      </c>
      <c r="C39" s="2221" t="s">
        <v>12111</v>
      </c>
      <c r="D39" s="2222">
        <v>2356.4</v>
      </c>
      <c r="E39" s="2218">
        <v>0</v>
      </c>
      <c r="F39" s="2219">
        <f t="shared" si="1"/>
        <v>0</v>
      </c>
      <c r="G39" s="2218">
        <v>1</v>
      </c>
      <c r="H39" s="2219">
        <f t="shared" si="2"/>
        <v>2356.4</v>
      </c>
    </row>
    <row r="40" spans="1:8">
      <c r="A40" s="2214" t="s">
        <v>12315</v>
      </c>
      <c r="B40" s="2220" t="s">
        <v>12112</v>
      </c>
      <c r="C40" s="2221" t="s">
        <v>12113</v>
      </c>
      <c r="D40" s="2222">
        <v>3040.95</v>
      </c>
      <c r="E40" s="2218">
        <v>664</v>
      </c>
      <c r="F40" s="2219">
        <f t="shared" si="1"/>
        <v>2019190.7999999998</v>
      </c>
      <c r="G40" s="2218">
        <v>570</v>
      </c>
      <c r="H40" s="2219">
        <f t="shared" si="2"/>
        <v>1733341.5</v>
      </c>
    </row>
    <row r="41" spans="1:8">
      <c r="A41" s="2214" t="s">
        <v>12316</v>
      </c>
      <c r="B41" s="2220" t="s">
        <v>12114</v>
      </c>
      <c r="C41" s="2221" t="s">
        <v>12115</v>
      </c>
      <c r="D41" s="2222">
        <v>3846.8</v>
      </c>
      <c r="E41" s="2218">
        <v>664</v>
      </c>
      <c r="F41" s="2219">
        <f t="shared" si="1"/>
        <v>2554275.2000000002</v>
      </c>
      <c r="G41" s="2218">
        <v>570</v>
      </c>
      <c r="H41" s="2219">
        <f t="shared" si="2"/>
        <v>2192676</v>
      </c>
    </row>
    <row r="42" spans="1:8">
      <c r="A42" s="2214" t="s">
        <v>12317</v>
      </c>
      <c r="B42" s="2220" t="s">
        <v>12116</v>
      </c>
      <c r="C42" s="2221" t="s">
        <v>12117</v>
      </c>
      <c r="D42" s="2222">
        <v>3843.8</v>
      </c>
      <c r="E42" s="2218">
        <v>0</v>
      </c>
      <c r="F42" s="2219">
        <f t="shared" si="1"/>
        <v>0</v>
      </c>
      <c r="G42" s="2218">
        <v>1</v>
      </c>
      <c r="H42" s="2219">
        <f t="shared" si="2"/>
        <v>3843.8</v>
      </c>
    </row>
    <row r="43" spans="1:8">
      <c r="A43" s="2214" t="s">
        <v>12318</v>
      </c>
      <c r="B43" s="2220" t="s">
        <v>12118</v>
      </c>
      <c r="C43" s="2221" t="s">
        <v>12119</v>
      </c>
      <c r="D43" s="2222">
        <v>708.96</v>
      </c>
      <c r="E43" s="2218">
        <v>0</v>
      </c>
      <c r="F43" s="2219">
        <f t="shared" si="1"/>
        <v>0</v>
      </c>
      <c r="G43" s="2218">
        <v>1</v>
      </c>
      <c r="H43" s="2219">
        <f t="shared" si="2"/>
        <v>708.96</v>
      </c>
    </row>
    <row r="44" spans="1:8">
      <c r="A44" s="2214" t="s">
        <v>12319</v>
      </c>
      <c r="B44" s="2220" t="s">
        <v>12120</v>
      </c>
      <c r="C44" s="2221" t="s">
        <v>12121</v>
      </c>
      <c r="D44" s="2222">
        <v>2014.87</v>
      </c>
      <c r="E44" s="2218">
        <v>0</v>
      </c>
      <c r="F44" s="2219">
        <f t="shared" si="1"/>
        <v>0</v>
      </c>
      <c r="G44" s="2218">
        <v>1</v>
      </c>
      <c r="H44" s="2219">
        <f t="shared" si="2"/>
        <v>2014.87</v>
      </c>
    </row>
    <row r="45" spans="1:8">
      <c r="A45" s="2214" t="s">
        <v>12320</v>
      </c>
      <c r="B45" s="2220" t="s">
        <v>12122</v>
      </c>
      <c r="C45" s="2221" t="s">
        <v>12123</v>
      </c>
      <c r="D45" s="2222">
        <v>2416.79</v>
      </c>
      <c r="E45" s="2218">
        <v>0</v>
      </c>
      <c r="F45" s="2219">
        <f t="shared" si="1"/>
        <v>0</v>
      </c>
      <c r="G45" s="2218">
        <v>1</v>
      </c>
      <c r="H45" s="2219">
        <f t="shared" si="2"/>
        <v>2416.79</v>
      </c>
    </row>
    <row r="46" spans="1:8">
      <c r="A46" s="2214" t="s">
        <v>12321</v>
      </c>
      <c r="B46" s="2220" t="s">
        <v>12124</v>
      </c>
      <c r="C46" s="2221" t="s">
        <v>12125</v>
      </c>
      <c r="D46" s="2222">
        <v>3906.57</v>
      </c>
      <c r="E46" s="2218">
        <v>0</v>
      </c>
      <c r="F46" s="2219">
        <f t="shared" si="1"/>
        <v>0</v>
      </c>
      <c r="G46" s="2218">
        <v>2</v>
      </c>
      <c r="H46" s="2219">
        <f t="shared" si="2"/>
        <v>7813.14</v>
      </c>
    </row>
    <row r="47" spans="1:8">
      <c r="A47" s="2214" t="s">
        <v>12322</v>
      </c>
      <c r="B47" s="2220" t="s">
        <v>12126</v>
      </c>
      <c r="C47" s="2221" t="s">
        <v>12127</v>
      </c>
      <c r="D47" s="2222">
        <v>2932.1</v>
      </c>
      <c r="E47" s="2218">
        <v>48</v>
      </c>
      <c r="F47" s="2219">
        <f t="shared" si="1"/>
        <v>140740.79999999999</v>
      </c>
      <c r="G47" s="2218">
        <v>50</v>
      </c>
      <c r="H47" s="2219">
        <f t="shared" si="2"/>
        <v>146605</v>
      </c>
    </row>
    <row r="48" spans="1:8">
      <c r="A48" s="2214" t="s">
        <v>12323</v>
      </c>
      <c r="B48" s="2220" t="s">
        <v>12128</v>
      </c>
      <c r="C48" s="2221" t="s">
        <v>12129</v>
      </c>
      <c r="D48" s="2222">
        <v>2592.75</v>
      </c>
      <c r="E48" s="2218">
        <v>46</v>
      </c>
      <c r="F48" s="2219">
        <f t="shared" si="1"/>
        <v>119266.5</v>
      </c>
      <c r="G48" s="2218">
        <v>50</v>
      </c>
      <c r="H48" s="2219">
        <f t="shared" si="2"/>
        <v>129637.5</v>
      </c>
    </row>
    <row r="49" spans="1:8">
      <c r="A49" s="2214" t="s">
        <v>12324</v>
      </c>
      <c r="B49" s="2220" t="s">
        <v>12130</v>
      </c>
      <c r="C49" s="2221" t="s">
        <v>12131</v>
      </c>
      <c r="D49" s="2222">
        <v>2828.13</v>
      </c>
      <c r="E49" s="2218">
        <v>16</v>
      </c>
      <c r="F49" s="2219">
        <f t="shared" si="1"/>
        <v>45250.080000000002</v>
      </c>
      <c r="G49" s="2218">
        <v>50</v>
      </c>
      <c r="H49" s="2219">
        <f t="shared" si="2"/>
        <v>141406.5</v>
      </c>
    </row>
    <row r="50" spans="1:8">
      <c r="A50" s="2214" t="s">
        <v>12325</v>
      </c>
      <c r="B50" s="2220" t="s">
        <v>12132</v>
      </c>
      <c r="C50" s="2221" t="s">
        <v>12133</v>
      </c>
      <c r="D50" s="2222">
        <v>2849.25</v>
      </c>
      <c r="E50" s="2218">
        <v>0</v>
      </c>
      <c r="F50" s="2219">
        <f t="shared" si="1"/>
        <v>0</v>
      </c>
      <c r="G50" s="2218">
        <v>3</v>
      </c>
      <c r="H50" s="2219">
        <f t="shared" si="2"/>
        <v>8547.75</v>
      </c>
    </row>
    <row r="51" spans="1:8">
      <c r="A51" s="2214" t="s">
        <v>12326</v>
      </c>
      <c r="B51" s="2220" t="s">
        <v>12134</v>
      </c>
      <c r="C51" s="2221" t="s">
        <v>12135</v>
      </c>
      <c r="D51" s="2222">
        <v>2618.13</v>
      </c>
      <c r="E51" s="2218">
        <v>1</v>
      </c>
      <c r="F51" s="2219">
        <f t="shared" si="1"/>
        <v>2618.13</v>
      </c>
      <c r="G51" s="2218">
        <v>4</v>
      </c>
      <c r="H51" s="2219">
        <f t="shared" si="2"/>
        <v>10472.52</v>
      </c>
    </row>
    <row r="52" spans="1:8">
      <c r="A52" s="2214" t="s">
        <v>12327</v>
      </c>
      <c r="B52" s="2220" t="s">
        <v>12136</v>
      </c>
      <c r="C52" s="2221" t="s">
        <v>12137</v>
      </c>
      <c r="D52" s="2222">
        <v>2946.45</v>
      </c>
      <c r="E52" s="2218">
        <v>29</v>
      </c>
      <c r="F52" s="2219">
        <f t="shared" si="1"/>
        <v>85447.049999999988</v>
      </c>
      <c r="G52" s="2218">
        <v>50</v>
      </c>
      <c r="H52" s="2219">
        <f t="shared" si="2"/>
        <v>147322.5</v>
      </c>
    </row>
    <row r="53" spans="1:8">
      <c r="A53" s="2214" t="s">
        <v>12328</v>
      </c>
      <c r="B53" s="2220" t="s">
        <v>12138</v>
      </c>
      <c r="C53" s="2221" t="s">
        <v>12139</v>
      </c>
      <c r="D53" s="2222">
        <v>2738.13</v>
      </c>
      <c r="E53" s="2218">
        <v>0</v>
      </c>
      <c r="F53" s="2219">
        <f t="shared" si="1"/>
        <v>0</v>
      </c>
      <c r="G53" s="2218">
        <v>3</v>
      </c>
      <c r="H53" s="2219">
        <f t="shared" si="2"/>
        <v>8214.39</v>
      </c>
    </row>
    <row r="54" spans="1:8">
      <c r="A54" s="2214" t="s">
        <v>12329</v>
      </c>
      <c r="B54" s="2220" t="s">
        <v>12140</v>
      </c>
      <c r="C54" s="2221" t="s">
        <v>12141</v>
      </c>
      <c r="D54" s="2222">
        <v>2744.25</v>
      </c>
      <c r="E54" s="2218">
        <v>1</v>
      </c>
      <c r="F54" s="2219">
        <f t="shared" si="1"/>
        <v>2744.25</v>
      </c>
      <c r="G54" s="2218">
        <v>1</v>
      </c>
      <c r="H54" s="2219">
        <f t="shared" si="2"/>
        <v>2744.25</v>
      </c>
    </row>
    <row r="55" spans="1:8">
      <c r="A55" s="2214" t="s">
        <v>12330</v>
      </c>
      <c r="B55" s="2220" t="s">
        <v>12142</v>
      </c>
      <c r="C55" s="2221" t="s">
        <v>12143</v>
      </c>
      <c r="D55" s="2222">
        <v>2740.05</v>
      </c>
      <c r="E55" s="2218">
        <v>34</v>
      </c>
      <c r="F55" s="2219">
        <f t="shared" si="1"/>
        <v>93161.700000000012</v>
      </c>
      <c r="G55" s="2218">
        <v>50</v>
      </c>
      <c r="H55" s="2219">
        <f t="shared" si="2"/>
        <v>137002.5</v>
      </c>
    </row>
    <row r="56" spans="1:8">
      <c r="A56" s="2214" t="s">
        <v>192</v>
      </c>
      <c r="B56" s="2220" t="s">
        <v>12144</v>
      </c>
      <c r="C56" s="2221" t="s">
        <v>12145</v>
      </c>
      <c r="D56" s="2222">
        <v>2792.13</v>
      </c>
      <c r="E56" s="2218">
        <v>5</v>
      </c>
      <c r="F56" s="2219">
        <f t="shared" si="1"/>
        <v>13960.650000000001</v>
      </c>
      <c r="G56" s="2218">
        <v>10</v>
      </c>
      <c r="H56" s="2219">
        <f t="shared" si="2"/>
        <v>27921.300000000003</v>
      </c>
    </row>
    <row r="57" spans="1:8">
      <c r="A57" s="2214" t="s">
        <v>196</v>
      </c>
      <c r="B57" s="2220" t="s">
        <v>12146</v>
      </c>
      <c r="C57" s="2221" t="s">
        <v>12147</v>
      </c>
      <c r="D57" s="2222">
        <v>3023.13</v>
      </c>
      <c r="E57" s="2218">
        <v>30</v>
      </c>
      <c r="F57" s="2219">
        <f t="shared" si="1"/>
        <v>90693.900000000009</v>
      </c>
      <c r="G57" s="2218">
        <v>50</v>
      </c>
      <c r="H57" s="2219">
        <f t="shared" si="2"/>
        <v>151156.5</v>
      </c>
    </row>
    <row r="58" spans="1:8">
      <c r="A58" s="2214" t="s">
        <v>198</v>
      </c>
      <c r="B58" s="2220" t="s">
        <v>12148</v>
      </c>
      <c r="C58" s="2221" t="s">
        <v>12149</v>
      </c>
      <c r="D58" s="2222">
        <v>2948.13</v>
      </c>
      <c r="E58" s="2218">
        <v>0</v>
      </c>
      <c r="F58" s="2219">
        <f t="shared" si="1"/>
        <v>0</v>
      </c>
      <c r="G58" s="2218">
        <v>1</v>
      </c>
      <c r="H58" s="2219">
        <f t="shared" si="2"/>
        <v>2948.13</v>
      </c>
    </row>
    <row r="59" spans="1:8">
      <c r="A59" s="2214" t="s">
        <v>199</v>
      </c>
      <c r="B59" s="2220" t="s">
        <v>12150</v>
      </c>
      <c r="C59" s="2221" t="s">
        <v>12151</v>
      </c>
      <c r="D59" s="2222">
        <v>2849.13</v>
      </c>
      <c r="E59" s="2218">
        <v>17</v>
      </c>
      <c r="F59" s="2219">
        <f t="shared" si="1"/>
        <v>48435.21</v>
      </c>
      <c r="G59" s="2218">
        <v>50</v>
      </c>
      <c r="H59" s="2219">
        <f t="shared" si="2"/>
        <v>142456.5</v>
      </c>
    </row>
    <row r="60" spans="1:8">
      <c r="A60" s="2214" t="s">
        <v>200</v>
      </c>
      <c r="B60" s="2220" t="s">
        <v>12152</v>
      </c>
      <c r="C60" s="2221" t="s">
        <v>12153</v>
      </c>
      <c r="D60" s="2222">
        <v>3536.13</v>
      </c>
      <c r="E60" s="2218">
        <v>22</v>
      </c>
      <c r="F60" s="2219">
        <f t="shared" si="1"/>
        <v>77794.86</v>
      </c>
      <c r="G60" s="2218">
        <v>50</v>
      </c>
      <c r="H60" s="2219">
        <f t="shared" si="2"/>
        <v>176806.5</v>
      </c>
    </row>
    <row r="61" spans="1:8">
      <c r="A61" s="2214" t="s">
        <v>201</v>
      </c>
      <c r="B61" s="2220" t="s">
        <v>12154</v>
      </c>
      <c r="C61" s="2221" t="s">
        <v>12155</v>
      </c>
      <c r="D61" s="2222">
        <v>2014.87</v>
      </c>
      <c r="E61" s="2218">
        <v>0</v>
      </c>
      <c r="F61" s="2219">
        <f t="shared" si="1"/>
        <v>0</v>
      </c>
      <c r="G61" s="2218">
        <v>3</v>
      </c>
      <c r="H61" s="2219">
        <f t="shared" si="2"/>
        <v>6044.61</v>
      </c>
    </row>
    <row r="62" spans="1:8">
      <c r="A62" s="2214" t="s">
        <v>12331</v>
      </c>
      <c r="B62" s="2220" t="s">
        <v>12156</v>
      </c>
      <c r="C62" s="2221" t="s">
        <v>12157</v>
      </c>
      <c r="D62" s="2222">
        <v>4454.13</v>
      </c>
      <c r="E62" s="2218">
        <v>0</v>
      </c>
      <c r="F62" s="2219">
        <f t="shared" si="1"/>
        <v>0</v>
      </c>
      <c r="G62" s="2218">
        <v>2</v>
      </c>
      <c r="H62" s="2219">
        <f t="shared" si="2"/>
        <v>8908.26</v>
      </c>
    </row>
    <row r="63" spans="1:8">
      <c r="A63" s="2214" t="s">
        <v>202</v>
      </c>
      <c r="B63" s="2220" t="s">
        <v>12158</v>
      </c>
      <c r="C63" s="2221" t="s">
        <v>12159</v>
      </c>
      <c r="D63" s="2222">
        <v>2548.4</v>
      </c>
      <c r="E63" s="2218">
        <v>0</v>
      </c>
      <c r="F63" s="2219">
        <f t="shared" si="1"/>
        <v>0</v>
      </c>
      <c r="G63" s="2218">
        <v>3</v>
      </c>
      <c r="H63" s="2219">
        <f t="shared" si="2"/>
        <v>7645.2000000000007</v>
      </c>
    </row>
    <row r="64" spans="1:8">
      <c r="A64" s="2214" t="s">
        <v>203</v>
      </c>
      <c r="B64" s="2220" t="s">
        <v>12160</v>
      </c>
      <c r="C64" s="2221" t="s">
        <v>12161</v>
      </c>
      <c r="D64" s="2222">
        <v>2014.87</v>
      </c>
      <c r="E64" s="2218">
        <v>0</v>
      </c>
      <c r="F64" s="2219">
        <f t="shared" si="1"/>
        <v>0</v>
      </c>
      <c r="G64" s="2218">
        <v>1</v>
      </c>
      <c r="H64" s="2219">
        <f t="shared" si="2"/>
        <v>2014.87</v>
      </c>
    </row>
    <row r="65" spans="1:8">
      <c r="A65" s="2214" t="s">
        <v>204</v>
      </c>
      <c r="B65" s="2220" t="s">
        <v>12162</v>
      </c>
      <c r="C65" s="2221" t="s">
        <v>12163</v>
      </c>
      <c r="D65" s="2222">
        <v>3555.69</v>
      </c>
      <c r="E65" s="2218">
        <v>30</v>
      </c>
      <c r="F65" s="2219">
        <f t="shared" si="1"/>
        <v>106670.7</v>
      </c>
      <c r="G65" s="2218">
        <v>50</v>
      </c>
      <c r="H65" s="2219">
        <f t="shared" si="2"/>
        <v>177784.5</v>
      </c>
    </row>
    <row r="66" spans="1:8">
      <c r="A66" s="2214" t="s">
        <v>12332</v>
      </c>
      <c r="B66" s="2220" t="s">
        <v>12164</v>
      </c>
      <c r="C66" s="2221" t="s">
        <v>12165</v>
      </c>
      <c r="D66" s="2222">
        <v>3040.95</v>
      </c>
      <c r="E66" s="2218">
        <v>16</v>
      </c>
      <c r="F66" s="2219">
        <f t="shared" si="1"/>
        <v>48655.199999999997</v>
      </c>
      <c r="G66" s="2218">
        <v>50</v>
      </c>
      <c r="H66" s="2219">
        <f t="shared" si="2"/>
        <v>152047.5</v>
      </c>
    </row>
    <row r="67" spans="1:8">
      <c r="A67" s="2214" t="s">
        <v>12333</v>
      </c>
      <c r="B67" s="2220" t="s">
        <v>12166</v>
      </c>
      <c r="C67" s="2221" t="s">
        <v>12167</v>
      </c>
      <c r="D67" s="2222">
        <v>3906.57</v>
      </c>
      <c r="E67" s="2218">
        <v>0</v>
      </c>
      <c r="F67" s="2219">
        <f t="shared" si="1"/>
        <v>0</v>
      </c>
      <c r="G67" s="2218">
        <v>2</v>
      </c>
      <c r="H67" s="2219">
        <f t="shared" si="2"/>
        <v>7813.14</v>
      </c>
    </row>
    <row r="68" spans="1:8">
      <c r="A68" s="2214" t="s">
        <v>12334</v>
      </c>
      <c r="B68" s="2220" t="s">
        <v>12168</v>
      </c>
      <c r="C68" s="2221" t="s">
        <v>12169</v>
      </c>
      <c r="D68" s="2222">
        <v>2932.1</v>
      </c>
      <c r="E68" s="2218">
        <v>6</v>
      </c>
      <c r="F68" s="2219">
        <f t="shared" si="1"/>
        <v>17592.599999999999</v>
      </c>
      <c r="G68" s="2218">
        <v>20</v>
      </c>
      <c r="H68" s="2219">
        <f t="shared" si="2"/>
        <v>58642</v>
      </c>
    </row>
    <row r="69" spans="1:8">
      <c r="A69" s="2214" t="s">
        <v>12335</v>
      </c>
      <c r="B69" s="2220" t="s">
        <v>12170</v>
      </c>
      <c r="C69" s="2221" t="s">
        <v>12171</v>
      </c>
      <c r="D69" s="2222">
        <v>2592.75</v>
      </c>
      <c r="E69" s="2218">
        <v>6</v>
      </c>
      <c r="F69" s="2219">
        <f t="shared" si="1"/>
        <v>15556.5</v>
      </c>
      <c r="G69" s="2218">
        <v>20</v>
      </c>
      <c r="H69" s="2219">
        <f t="shared" si="2"/>
        <v>51855</v>
      </c>
    </row>
    <row r="70" spans="1:8">
      <c r="A70" s="2214" t="s">
        <v>12336</v>
      </c>
      <c r="B70" s="2220" t="s">
        <v>12172</v>
      </c>
      <c r="C70" s="2221" t="s">
        <v>12173</v>
      </c>
      <c r="D70" s="2222">
        <v>3631.32</v>
      </c>
      <c r="E70" s="2218">
        <v>9</v>
      </c>
      <c r="F70" s="2219">
        <f t="shared" si="1"/>
        <v>32681.88</v>
      </c>
      <c r="G70" s="2218">
        <v>20</v>
      </c>
      <c r="H70" s="2219">
        <f t="shared" si="2"/>
        <v>72626.400000000009</v>
      </c>
    </row>
    <row r="71" spans="1:8">
      <c r="A71" s="2214" t="s">
        <v>12337</v>
      </c>
      <c r="B71" s="2220" t="s">
        <v>12174</v>
      </c>
      <c r="C71" s="2221" t="s">
        <v>12175</v>
      </c>
      <c r="D71" s="2222">
        <v>2662.14</v>
      </c>
      <c r="E71" s="2218">
        <v>2</v>
      </c>
      <c r="F71" s="2219">
        <f t="shared" ref="F71:F112" si="3">D71*E71</f>
        <v>5324.28</v>
      </c>
      <c r="G71" s="2218">
        <v>20</v>
      </c>
      <c r="H71" s="2219">
        <f t="shared" si="2"/>
        <v>53242.799999999996</v>
      </c>
    </row>
    <row r="72" spans="1:8">
      <c r="A72" s="2214" t="s">
        <v>12338</v>
      </c>
      <c r="B72" s="2220" t="s">
        <v>12176</v>
      </c>
      <c r="C72" s="2221" t="s">
        <v>12177</v>
      </c>
      <c r="D72" s="2222">
        <v>3548.19</v>
      </c>
      <c r="E72" s="2218">
        <v>5</v>
      </c>
      <c r="F72" s="2219">
        <f t="shared" si="3"/>
        <v>17740.95</v>
      </c>
      <c r="G72" s="2218">
        <v>20</v>
      </c>
      <c r="H72" s="2219">
        <f t="shared" si="2"/>
        <v>70963.8</v>
      </c>
    </row>
    <row r="73" spans="1:8">
      <c r="A73" s="2214" t="s">
        <v>12339</v>
      </c>
      <c r="B73" s="2220" t="s">
        <v>12178</v>
      </c>
      <c r="C73" s="2221" t="s">
        <v>12179</v>
      </c>
      <c r="D73" s="2222">
        <v>2849.25</v>
      </c>
      <c r="E73" s="2218">
        <v>0</v>
      </c>
      <c r="F73" s="2219">
        <f t="shared" si="3"/>
        <v>0</v>
      </c>
      <c r="G73" s="2218">
        <v>1</v>
      </c>
      <c r="H73" s="2219">
        <f t="shared" si="2"/>
        <v>2849.25</v>
      </c>
    </row>
    <row r="74" spans="1:8">
      <c r="A74" s="2214" t="s">
        <v>12340</v>
      </c>
      <c r="B74" s="2220" t="s">
        <v>12180</v>
      </c>
      <c r="C74" s="2221" t="s">
        <v>12181</v>
      </c>
      <c r="D74" s="2222">
        <v>2618.13</v>
      </c>
      <c r="E74" s="2218">
        <v>0</v>
      </c>
      <c r="F74" s="2219">
        <f t="shared" si="3"/>
        <v>0</v>
      </c>
      <c r="G74" s="2218">
        <v>1</v>
      </c>
      <c r="H74" s="2219">
        <f t="shared" si="2"/>
        <v>2618.13</v>
      </c>
    </row>
    <row r="75" spans="1:8">
      <c r="A75" s="2214" t="s">
        <v>12341</v>
      </c>
      <c r="B75" s="2220" t="s">
        <v>12182</v>
      </c>
      <c r="C75" s="2221" t="s">
        <v>12183</v>
      </c>
      <c r="D75" s="2222">
        <v>2946.45</v>
      </c>
      <c r="E75" s="2218">
        <v>3</v>
      </c>
      <c r="F75" s="2219">
        <f t="shared" si="3"/>
        <v>8839.3499999999985</v>
      </c>
      <c r="G75" s="2218">
        <v>20</v>
      </c>
      <c r="H75" s="2219">
        <f t="shared" si="2"/>
        <v>58929</v>
      </c>
    </row>
    <row r="76" spans="1:8">
      <c r="A76" s="2214" t="s">
        <v>206</v>
      </c>
      <c r="B76" s="2220" t="s">
        <v>12184</v>
      </c>
      <c r="C76" s="2221" t="s">
        <v>12185</v>
      </c>
      <c r="D76" s="2222">
        <v>2738.13</v>
      </c>
      <c r="E76" s="2218">
        <v>0</v>
      </c>
      <c r="F76" s="2219">
        <f t="shared" si="3"/>
        <v>0</v>
      </c>
      <c r="G76" s="2218">
        <v>1</v>
      </c>
      <c r="H76" s="2219">
        <f t="shared" si="2"/>
        <v>2738.13</v>
      </c>
    </row>
    <row r="77" spans="1:8">
      <c r="A77" s="2214" t="s">
        <v>207</v>
      </c>
      <c r="B77" s="2220" t="s">
        <v>12186</v>
      </c>
      <c r="C77" s="2221" t="s">
        <v>12187</v>
      </c>
      <c r="D77" s="2222">
        <v>2744.25</v>
      </c>
      <c r="E77" s="2218">
        <v>0</v>
      </c>
      <c r="F77" s="2219">
        <f t="shared" si="3"/>
        <v>0</v>
      </c>
      <c r="G77" s="2218">
        <v>1</v>
      </c>
      <c r="H77" s="2219">
        <f t="shared" si="2"/>
        <v>2744.25</v>
      </c>
    </row>
    <row r="78" spans="1:8">
      <c r="A78" s="2214" t="s">
        <v>208</v>
      </c>
      <c r="B78" s="2220" t="s">
        <v>12188</v>
      </c>
      <c r="C78" s="2221" t="s">
        <v>12189</v>
      </c>
      <c r="D78" s="2222">
        <v>2740.05</v>
      </c>
      <c r="E78" s="2218">
        <v>2</v>
      </c>
      <c r="F78" s="2219">
        <f t="shared" si="3"/>
        <v>5480.1</v>
      </c>
      <c r="G78" s="2218">
        <v>20</v>
      </c>
      <c r="H78" s="2219">
        <f t="shared" si="2"/>
        <v>54801</v>
      </c>
    </row>
    <row r="79" spans="1:8">
      <c r="A79" s="2214" t="s">
        <v>210</v>
      </c>
      <c r="B79" s="2220" t="s">
        <v>12190</v>
      </c>
      <c r="C79" s="2221" t="s">
        <v>12191</v>
      </c>
      <c r="D79" s="2222">
        <v>2792.13</v>
      </c>
      <c r="E79" s="2218">
        <v>0</v>
      </c>
      <c r="F79" s="2219">
        <f t="shared" si="3"/>
        <v>0</v>
      </c>
      <c r="G79" s="2218">
        <v>1</v>
      </c>
      <c r="H79" s="2219">
        <f t="shared" si="2"/>
        <v>2792.13</v>
      </c>
    </row>
    <row r="80" spans="1:8">
      <c r="A80" s="2214" t="s">
        <v>211</v>
      </c>
      <c r="B80" s="2220" t="s">
        <v>12192</v>
      </c>
      <c r="C80" s="2221" t="s">
        <v>12193</v>
      </c>
      <c r="D80" s="2222">
        <v>3023.13</v>
      </c>
      <c r="E80" s="2218">
        <v>3</v>
      </c>
      <c r="F80" s="2219">
        <f t="shared" si="3"/>
        <v>9069.39</v>
      </c>
      <c r="G80" s="2218">
        <v>20</v>
      </c>
      <c r="H80" s="2219">
        <f t="shared" si="2"/>
        <v>60462.600000000006</v>
      </c>
    </row>
    <row r="81" spans="1:8">
      <c r="A81" s="2214" t="s">
        <v>213</v>
      </c>
      <c r="B81" s="2220" t="s">
        <v>12194</v>
      </c>
      <c r="C81" s="2221" t="s">
        <v>12195</v>
      </c>
      <c r="D81" s="2222">
        <v>2948.13</v>
      </c>
      <c r="E81" s="2218">
        <v>0</v>
      </c>
      <c r="F81" s="2219">
        <f t="shared" si="3"/>
        <v>0</v>
      </c>
      <c r="G81" s="2218">
        <v>1</v>
      </c>
      <c r="H81" s="2219">
        <f t="shared" si="2"/>
        <v>2948.13</v>
      </c>
    </row>
    <row r="82" spans="1:8">
      <c r="A82" s="2214" t="s">
        <v>214</v>
      </c>
      <c r="B82" s="2220" t="s">
        <v>12196</v>
      </c>
      <c r="C82" s="2221" t="s">
        <v>12197</v>
      </c>
      <c r="D82" s="2222">
        <v>2849.13</v>
      </c>
      <c r="E82" s="2218">
        <v>2</v>
      </c>
      <c r="F82" s="2219">
        <f t="shared" si="3"/>
        <v>5698.26</v>
      </c>
      <c r="G82" s="2218">
        <v>20</v>
      </c>
      <c r="H82" s="2219">
        <f t="shared" si="2"/>
        <v>56982.600000000006</v>
      </c>
    </row>
    <row r="83" spans="1:8">
      <c r="A83" s="2214" t="s">
        <v>215</v>
      </c>
      <c r="B83" s="2220" t="s">
        <v>12198</v>
      </c>
      <c r="C83" s="2221" t="s">
        <v>12199</v>
      </c>
      <c r="D83" s="2222">
        <v>3536.13</v>
      </c>
      <c r="E83" s="2218">
        <v>2</v>
      </c>
      <c r="F83" s="2219">
        <f t="shared" si="3"/>
        <v>7072.26</v>
      </c>
      <c r="G83" s="2218">
        <v>20</v>
      </c>
      <c r="H83" s="2219">
        <f t="shared" si="2"/>
        <v>70722.600000000006</v>
      </c>
    </row>
    <row r="84" spans="1:8" ht="24">
      <c r="A84" s="2214" t="s">
        <v>216</v>
      </c>
      <c r="B84" s="2220" t="s">
        <v>12200</v>
      </c>
      <c r="C84" s="2221" t="s">
        <v>12201</v>
      </c>
      <c r="D84" s="2222">
        <v>3337.28</v>
      </c>
      <c r="E84" s="2218">
        <v>0</v>
      </c>
      <c r="F84" s="2219">
        <f t="shared" si="3"/>
        <v>0</v>
      </c>
      <c r="G84" s="2218">
        <v>1</v>
      </c>
      <c r="H84" s="2219">
        <f t="shared" ref="H84:H112" si="4">D84*G84</f>
        <v>3337.28</v>
      </c>
    </row>
    <row r="85" spans="1:8">
      <c r="A85" s="2214" t="s">
        <v>217</v>
      </c>
      <c r="B85" s="2220" t="s">
        <v>12202</v>
      </c>
      <c r="C85" s="2221" t="s">
        <v>12203</v>
      </c>
      <c r="D85" s="2222">
        <v>3555.69</v>
      </c>
      <c r="E85" s="2218">
        <v>4</v>
      </c>
      <c r="F85" s="2219">
        <f t="shared" si="3"/>
        <v>14222.76</v>
      </c>
      <c r="G85" s="2218">
        <v>20</v>
      </c>
      <c r="H85" s="2219">
        <f t="shared" si="4"/>
        <v>71113.8</v>
      </c>
    </row>
    <row r="86" spans="1:8">
      <c r="A86" s="2214" t="s">
        <v>218</v>
      </c>
      <c r="B86" s="2220" t="s">
        <v>12204</v>
      </c>
      <c r="C86" s="2221" t="s">
        <v>12205</v>
      </c>
      <c r="D86" s="2222">
        <v>2662.14</v>
      </c>
      <c r="E86" s="2218">
        <v>2</v>
      </c>
      <c r="F86" s="2219">
        <f t="shared" si="3"/>
        <v>5324.28</v>
      </c>
      <c r="G86" s="2218">
        <v>20</v>
      </c>
      <c r="H86" s="2219">
        <f t="shared" si="4"/>
        <v>53242.799999999996</v>
      </c>
    </row>
    <row r="87" spans="1:8">
      <c r="A87" s="2214" t="s">
        <v>219</v>
      </c>
      <c r="B87" s="2220" t="s">
        <v>12342</v>
      </c>
      <c r="C87" s="2221" t="s">
        <v>12207</v>
      </c>
      <c r="D87" s="2222">
        <v>2828.13</v>
      </c>
      <c r="E87" s="2218">
        <v>2</v>
      </c>
      <c r="F87" s="2219">
        <f t="shared" si="3"/>
        <v>5656.26</v>
      </c>
      <c r="G87" s="2218">
        <v>20</v>
      </c>
      <c r="H87" s="2219">
        <f t="shared" si="4"/>
        <v>56562.600000000006</v>
      </c>
    </row>
    <row r="88" spans="1:8">
      <c r="A88" s="2214" t="s">
        <v>12343</v>
      </c>
      <c r="B88" s="2220" t="s">
        <v>12208</v>
      </c>
      <c r="C88" s="2221" t="s">
        <v>12209</v>
      </c>
      <c r="D88" s="2222">
        <v>2662.14</v>
      </c>
      <c r="E88" s="2218">
        <v>4</v>
      </c>
      <c r="F88" s="2219">
        <f t="shared" si="3"/>
        <v>10648.56</v>
      </c>
      <c r="G88" s="2218">
        <v>20</v>
      </c>
      <c r="H88" s="2219">
        <f t="shared" si="4"/>
        <v>53242.799999999996</v>
      </c>
    </row>
    <row r="89" spans="1:8">
      <c r="A89" s="2214" t="s">
        <v>12344</v>
      </c>
      <c r="B89" s="2220" t="s">
        <v>12210</v>
      </c>
      <c r="C89" s="2221" t="s">
        <v>12211</v>
      </c>
      <c r="D89" s="2222">
        <v>2662.14</v>
      </c>
      <c r="E89" s="2218">
        <v>0</v>
      </c>
      <c r="F89" s="2219">
        <f t="shared" si="3"/>
        <v>0</v>
      </c>
      <c r="G89" s="2218">
        <v>1</v>
      </c>
      <c r="H89" s="2219">
        <f t="shared" si="4"/>
        <v>2662.14</v>
      </c>
    </row>
    <row r="90" spans="1:8">
      <c r="A90" s="2214" t="s">
        <v>269</v>
      </c>
      <c r="B90" s="2220" t="s">
        <v>12212</v>
      </c>
      <c r="C90" s="2221" t="s">
        <v>12213</v>
      </c>
      <c r="D90" s="2222">
        <v>3631.32</v>
      </c>
      <c r="E90" s="2218">
        <v>0</v>
      </c>
      <c r="F90" s="2219">
        <f t="shared" si="3"/>
        <v>0</v>
      </c>
      <c r="G90" s="2218">
        <v>1</v>
      </c>
      <c r="H90" s="2219">
        <f t="shared" si="4"/>
        <v>3631.32</v>
      </c>
    </row>
    <row r="91" spans="1:8">
      <c r="A91" s="2214" t="s">
        <v>271</v>
      </c>
      <c r="B91" s="2220" t="s">
        <v>12214</v>
      </c>
      <c r="C91" s="2221" t="s">
        <v>12215</v>
      </c>
      <c r="D91" s="2222">
        <v>2946.45</v>
      </c>
      <c r="E91" s="2218">
        <v>0</v>
      </c>
      <c r="F91" s="2219">
        <f t="shared" si="3"/>
        <v>0</v>
      </c>
      <c r="G91" s="2218">
        <v>1</v>
      </c>
      <c r="H91" s="2219">
        <f t="shared" si="4"/>
        <v>2946.45</v>
      </c>
    </row>
    <row r="92" spans="1:8">
      <c r="A92" s="2214" t="s">
        <v>220</v>
      </c>
      <c r="B92" s="2220" t="s">
        <v>12216</v>
      </c>
      <c r="C92" s="2221" t="s">
        <v>12217</v>
      </c>
      <c r="D92" s="2222">
        <v>2744.25</v>
      </c>
      <c r="E92" s="2218">
        <v>0</v>
      </c>
      <c r="F92" s="2219">
        <f t="shared" si="3"/>
        <v>0</v>
      </c>
      <c r="G92" s="2218">
        <v>1</v>
      </c>
      <c r="H92" s="2219">
        <f t="shared" si="4"/>
        <v>2744.25</v>
      </c>
    </row>
    <row r="93" spans="1:8">
      <c r="A93" s="2214" t="s">
        <v>12345</v>
      </c>
      <c r="B93" s="2220" t="s">
        <v>12218</v>
      </c>
      <c r="C93" s="2221" t="s">
        <v>12219</v>
      </c>
      <c r="D93" s="2222">
        <v>2948.13</v>
      </c>
      <c r="E93" s="2218">
        <v>0</v>
      </c>
      <c r="F93" s="2219">
        <f t="shared" si="3"/>
        <v>0</v>
      </c>
      <c r="G93" s="2218">
        <v>1</v>
      </c>
      <c r="H93" s="2219">
        <f t="shared" si="4"/>
        <v>2948.13</v>
      </c>
    </row>
    <row r="94" spans="1:8">
      <c r="A94" s="2214" t="s">
        <v>222</v>
      </c>
      <c r="B94" s="2220" t="s">
        <v>12220</v>
      </c>
      <c r="C94" s="2221" t="s">
        <v>12221</v>
      </c>
      <c r="D94" s="2222">
        <v>2849.13</v>
      </c>
      <c r="E94" s="2218">
        <v>0</v>
      </c>
      <c r="F94" s="2219">
        <f t="shared" si="3"/>
        <v>0</v>
      </c>
      <c r="G94" s="2218">
        <v>1</v>
      </c>
      <c r="H94" s="2219">
        <f t="shared" si="4"/>
        <v>2849.13</v>
      </c>
    </row>
    <row r="95" spans="1:8">
      <c r="A95" s="2214" t="s">
        <v>12346</v>
      </c>
      <c r="B95" s="2220" t="s">
        <v>12222</v>
      </c>
      <c r="C95" s="2221" t="s">
        <v>12223</v>
      </c>
      <c r="D95" s="2222">
        <v>3536.13</v>
      </c>
      <c r="E95" s="2218">
        <v>0</v>
      </c>
      <c r="F95" s="2219">
        <f t="shared" si="3"/>
        <v>0</v>
      </c>
      <c r="G95" s="2218">
        <v>1</v>
      </c>
      <c r="H95" s="2219">
        <f t="shared" si="4"/>
        <v>3536.13</v>
      </c>
    </row>
    <row r="96" spans="1:8">
      <c r="A96" s="2214" t="s">
        <v>12347</v>
      </c>
      <c r="B96" s="2220" t="s">
        <v>12224</v>
      </c>
      <c r="C96" s="2221" t="s">
        <v>12225</v>
      </c>
      <c r="D96" s="2222">
        <v>3337.28</v>
      </c>
      <c r="E96" s="2218">
        <v>0</v>
      </c>
      <c r="F96" s="2219">
        <f t="shared" si="3"/>
        <v>0</v>
      </c>
      <c r="G96" s="2218">
        <v>1</v>
      </c>
      <c r="H96" s="2219">
        <f t="shared" si="4"/>
        <v>3337.28</v>
      </c>
    </row>
    <row r="97" spans="1:8">
      <c r="A97" s="2214" t="s">
        <v>12348</v>
      </c>
      <c r="B97" s="2220" t="s">
        <v>12226</v>
      </c>
      <c r="C97" s="2221" t="s">
        <v>12227</v>
      </c>
      <c r="D97" s="2222">
        <v>3295.72</v>
      </c>
      <c r="E97" s="2218">
        <v>0</v>
      </c>
      <c r="F97" s="2219">
        <f t="shared" si="3"/>
        <v>0</v>
      </c>
      <c r="G97" s="2218">
        <v>1</v>
      </c>
      <c r="H97" s="2219">
        <f t="shared" si="4"/>
        <v>3295.72</v>
      </c>
    </row>
    <row r="98" spans="1:8">
      <c r="A98" s="2214" t="s">
        <v>12349</v>
      </c>
      <c r="B98" s="2220" t="s">
        <v>12228</v>
      </c>
      <c r="C98" s="2221" t="s">
        <v>12229</v>
      </c>
      <c r="D98" s="2222">
        <v>2014.87</v>
      </c>
      <c r="E98" s="2218">
        <v>0</v>
      </c>
      <c r="F98" s="2219">
        <f t="shared" si="3"/>
        <v>0</v>
      </c>
      <c r="G98" s="2218">
        <v>1</v>
      </c>
      <c r="H98" s="2219">
        <f t="shared" si="4"/>
        <v>2014.87</v>
      </c>
    </row>
    <row r="99" spans="1:8">
      <c r="A99" s="2214" t="s">
        <v>12350</v>
      </c>
      <c r="B99" s="2220" t="s">
        <v>12230</v>
      </c>
      <c r="C99" s="2221" t="s">
        <v>12231</v>
      </c>
      <c r="D99" s="2222">
        <v>3906.57</v>
      </c>
      <c r="E99" s="2218">
        <v>0</v>
      </c>
      <c r="F99" s="2219">
        <f t="shared" si="3"/>
        <v>0</v>
      </c>
      <c r="G99" s="2218">
        <v>1</v>
      </c>
      <c r="H99" s="2219">
        <f t="shared" si="4"/>
        <v>3906.57</v>
      </c>
    </row>
    <row r="100" spans="1:8">
      <c r="A100" s="2214" t="s">
        <v>12351</v>
      </c>
      <c r="B100" s="2220" t="s">
        <v>12232</v>
      </c>
      <c r="C100" s="2221" t="s">
        <v>12233</v>
      </c>
      <c r="D100" s="2222">
        <v>3040.95</v>
      </c>
      <c r="E100" s="2218">
        <v>0</v>
      </c>
      <c r="F100" s="2219">
        <f t="shared" si="3"/>
        <v>0</v>
      </c>
      <c r="G100" s="2218">
        <v>1</v>
      </c>
      <c r="H100" s="2219">
        <f t="shared" si="4"/>
        <v>3040.95</v>
      </c>
    </row>
    <row r="101" spans="1:8">
      <c r="A101" s="2214" t="s">
        <v>12352</v>
      </c>
      <c r="B101" s="2220" t="s">
        <v>12234</v>
      </c>
      <c r="C101" s="2221" t="s">
        <v>12235</v>
      </c>
      <c r="D101" s="2222">
        <v>3562.14</v>
      </c>
      <c r="E101" s="2218">
        <v>0</v>
      </c>
      <c r="F101" s="2219">
        <f t="shared" si="3"/>
        <v>0</v>
      </c>
      <c r="G101" s="2218">
        <v>1</v>
      </c>
      <c r="H101" s="2219">
        <f t="shared" si="4"/>
        <v>3562.14</v>
      </c>
    </row>
    <row r="102" spans="1:8">
      <c r="A102" s="2214" t="s">
        <v>12353</v>
      </c>
      <c r="B102" s="2220" t="s">
        <v>12236</v>
      </c>
      <c r="C102" s="2221" t="s">
        <v>12237</v>
      </c>
      <c r="D102" s="2222">
        <v>3562.14</v>
      </c>
      <c r="E102" s="2218">
        <v>0</v>
      </c>
      <c r="F102" s="2219">
        <f t="shared" si="3"/>
        <v>0</v>
      </c>
      <c r="G102" s="2218">
        <v>1</v>
      </c>
      <c r="H102" s="2219">
        <f t="shared" si="4"/>
        <v>3562.14</v>
      </c>
    </row>
    <row r="103" spans="1:8">
      <c r="A103" s="2214" t="s">
        <v>12354</v>
      </c>
      <c r="B103" s="2220" t="s">
        <v>12238</v>
      </c>
      <c r="C103" s="2221" t="s">
        <v>12239</v>
      </c>
      <c r="D103" s="2222">
        <v>3562.14</v>
      </c>
      <c r="E103" s="2218">
        <v>0</v>
      </c>
      <c r="F103" s="2219">
        <f t="shared" si="3"/>
        <v>0</v>
      </c>
      <c r="G103" s="2218">
        <v>1</v>
      </c>
      <c r="H103" s="2219">
        <f t="shared" si="4"/>
        <v>3562.14</v>
      </c>
    </row>
    <row r="104" spans="1:8">
      <c r="A104" s="2214" t="s">
        <v>12355</v>
      </c>
      <c r="B104" s="2220" t="s">
        <v>12240</v>
      </c>
      <c r="C104" s="2221" t="s">
        <v>12241</v>
      </c>
      <c r="D104" s="2222">
        <v>3459.14</v>
      </c>
      <c r="E104" s="2218">
        <v>0</v>
      </c>
      <c r="F104" s="2219">
        <f t="shared" si="3"/>
        <v>0</v>
      </c>
      <c r="G104" s="2218">
        <v>1</v>
      </c>
      <c r="H104" s="2219">
        <f t="shared" si="4"/>
        <v>3459.14</v>
      </c>
    </row>
    <row r="105" spans="1:8">
      <c r="A105" s="2214" t="s">
        <v>12356</v>
      </c>
      <c r="B105" s="2220" t="s">
        <v>12242</v>
      </c>
      <c r="C105" s="2221" t="s">
        <v>12243</v>
      </c>
      <c r="D105" s="2222">
        <v>3708.46</v>
      </c>
      <c r="E105" s="2218">
        <v>0</v>
      </c>
      <c r="F105" s="2219">
        <f t="shared" si="3"/>
        <v>0</v>
      </c>
      <c r="G105" s="2218">
        <v>1</v>
      </c>
      <c r="H105" s="2219">
        <f t="shared" si="4"/>
        <v>3708.46</v>
      </c>
    </row>
    <row r="106" spans="1:8">
      <c r="A106" s="2214" t="s">
        <v>12357</v>
      </c>
      <c r="B106" s="2220" t="s">
        <v>12244</v>
      </c>
      <c r="C106" s="2221" t="s">
        <v>12245</v>
      </c>
      <c r="D106" s="2224">
        <v>3708.46</v>
      </c>
      <c r="E106" s="2218">
        <v>0</v>
      </c>
      <c r="F106" s="2219">
        <f t="shared" si="3"/>
        <v>0</v>
      </c>
      <c r="G106" s="2218">
        <v>1</v>
      </c>
      <c r="H106" s="2219">
        <f t="shared" si="4"/>
        <v>3708.46</v>
      </c>
    </row>
    <row r="107" spans="1:8">
      <c r="A107" s="2214" t="s">
        <v>12358</v>
      </c>
      <c r="B107" s="2220" t="s">
        <v>12246</v>
      </c>
      <c r="C107" s="2221" t="s">
        <v>12247</v>
      </c>
      <c r="D107" s="2224">
        <v>3386.6</v>
      </c>
      <c r="E107" s="2218">
        <v>0</v>
      </c>
      <c r="F107" s="2219">
        <f t="shared" si="3"/>
        <v>0</v>
      </c>
      <c r="G107" s="2218">
        <v>1</v>
      </c>
      <c r="H107" s="2219">
        <f t="shared" si="4"/>
        <v>3386.6</v>
      </c>
    </row>
    <row r="108" spans="1:8" ht="24">
      <c r="A108" s="2214" t="s">
        <v>12359</v>
      </c>
      <c r="B108" s="2220" t="s">
        <v>12248</v>
      </c>
      <c r="C108" s="2221" t="s">
        <v>12249</v>
      </c>
      <c r="D108" s="2224">
        <v>1733.46</v>
      </c>
      <c r="E108" s="2218">
        <v>0</v>
      </c>
      <c r="F108" s="2219">
        <f t="shared" si="3"/>
        <v>0</v>
      </c>
      <c r="G108" s="2218">
        <v>2</v>
      </c>
      <c r="H108" s="2219">
        <f t="shared" si="4"/>
        <v>3466.92</v>
      </c>
    </row>
    <row r="109" spans="1:8">
      <c r="A109" s="2214" t="s">
        <v>12360</v>
      </c>
      <c r="B109" s="2220" t="s">
        <v>12250</v>
      </c>
      <c r="C109" s="2221" t="s">
        <v>12251</v>
      </c>
      <c r="D109" s="2224">
        <v>2657.6</v>
      </c>
      <c r="E109" s="2218">
        <v>0</v>
      </c>
      <c r="F109" s="2219">
        <f t="shared" si="3"/>
        <v>0</v>
      </c>
      <c r="G109" s="2225">
        <v>120</v>
      </c>
      <c r="H109" s="2219">
        <f t="shared" si="4"/>
        <v>318912</v>
      </c>
    </row>
    <row r="110" spans="1:8">
      <c r="A110" s="2214" t="s">
        <v>12361</v>
      </c>
      <c r="B110" s="2226" t="s">
        <v>12252</v>
      </c>
      <c r="C110" s="2221" t="s">
        <v>12253</v>
      </c>
      <c r="D110" s="2224">
        <v>1166.1300000000001</v>
      </c>
      <c r="E110" s="2218">
        <v>0</v>
      </c>
      <c r="F110" s="2219">
        <f t="shared" si="3"/>
        <v>0</v>
      </c>
      <c r="G110" s="2225">
        <v>60</v>
      </c>
      <c r="H110" s="2219">
        <f t="shared" si="4"/>
        <v>69967.8</v>
      </c>
    </row>
    <row r="111" spans="1:8" ht="24">
      <c r="A111" s="2214" t="s">
        <v>12362</v>
      </c>
      <c r="B111" s="2226" t="s">
        <v>12254</v>
      </c>
      <c r="C111" s="2221" t="s">
        <v>12255</v>
      </c>
      <c r="D111" s="2224">
        <v>6293.46</v>
      </c>
      <c r="E111" s="2218">
        <v>0</v>
      </c>
      <c r="F111" s="2219">
        <f t="shared" si="3"/>
        <v>0</v>
      </c>
      <c r="G111" s="2225">
        <v>60</v>
      </c>
      <c r="H111" s="2219">
        <f t="shared" si="4"/>
        <v>377607.6</v>
      </c>
    </row>
    <row r="112" spans="1:8" ht="36">
      <c r="A112" s="2214" t="s">
        <v>12363</v>
      </c>
      <c r="B112" s="2226" t="s">
        <v>12256</v>
      </c>
      <c r="C112" s="2221" t="s">
        <v>12257</v>
      </c>
      <c r="D112" s="2224">
        <v>2159.88</v>
      </c>
      <c r="E112" s="2218">
        <v>0</v>
      </c>
      <c r="F112" s="2219">
        <f t="shared" si="3"/>
        <v>0</v>
      </c>
      <c r="G112" s="2225">
        <v>30</v>
      </c>
      <c r="H112" s="2219">
        <f t="shared" si="4"/>
        <v>64796.4</v>
      </c>
    </row>
    <row r="113" spans="1:8">
      <c r="A113" s="2227"/>
      <c r="B113" s="2228"/>
      <c r="C113" s="2229" t="s">
        <v>12364</v>
      </c>
      <c r="D113" s="2230"/>
      <c r="E113" s="2231">
        <v>11673</v>
      </c>
      <c r="F113" s="2232">
        <v>40491591.789999999</v>
      </c>
      <c r="G113" s="2231">
        <f>SUM(G6:G112)</f>
        <v>12445</v>
      </c>
      <c r="H113" s="2233">
        <f>SUM(H6:H112)</f>
        <v>41770000.000000022</v>
      </c>
    </row>
    <row r="114" spans="1:8">
      <c r="A114" s="2234"/>
      <c r="B114" s="2204"/>
      <c r="C114" s="2235"/>
      <c r="D114" s="2236"/>
      <c r="E114" s="2237"/>
      <c r="F114" s="2238"/>
      <c r="G114" s="2239"/>
      <c r="H114" s="2240"/>
    </row>
    <row r="115" spans="1:8">
      <c r="A115" s="2207"/>
      <c r="B115" s="2241"/>
      <c r="C115" s="2208"/>
      <c r="D115" s="2209"/>
      <c r="E115" s="2204"/>
      <c r="F115" s="2242"/>
      <c r="G115" s="2243"/>
      <c r="H115" s="2243"/>
    </row>
    <row r="116" spans="1:8">
      <c r="A116" s="3793"/>
      <c r="B116" s="3793"/>
      <c r="C116" s="3793"/>
      <c r="D116" s="2244"/>
      <c r="E116" s="3793"/>
      <c r="F116" s="3793"/>
      <c r="G116" s="2245"/>
      <c r="H116" s="2245"/>
    </row>
    <row r="117" spans="1:8">
      <c r="A117" s="2246"/>
      <c r="B117" s="2246"/>
      <c r="C117" s="2247"/>
      <c r="D117" s="2248"/>
      <c r="E117" s="2249"/>
      <c r="F117" s="2249"/>
      <c r="G117" s="2245"/>
      <c r="H117" s="2245"/>
    </row>
  </sheetData>
  <mergeCells count="6">
    <mergeCell ref="A3:F3"/>
    <mergeCell ref="A4:D4"/>
    <mergeCell ref="E4:F4"/>
    <mergeCell ref="G4:H4"/>
    <mergeCell ref="A116:C116"/>
    <mergeCell ref="E116:F116"/>
  </mergeCells>
  <conditionalFormatting sqref="B1:B30 B32:B117">
    <cfRule type="duplicateValues" dxfId="3" priority="3" stopIfTrue="1"/>
    <cfRule type="duplicateValues" dxfId="2" priority="4" stopIfTrue="1"/>
  </conditionalFormatting>
  <conditionalFormatting sqref="B31">
    <cfRule type="duplicateValues" dxfId="1" priority="1" stopIfTrue="1"/>
    <cfRule type="duplicateValues" dxfId="0" priority="2"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7"/>
  <sheetViews>
    <sheetView workbookViewId="0">
      <selection activeCell="J15" sqref="J15"/>
    </sheetView>
  </sheetViews>
  <sheetFormatPr defaultColWidth="9" defaultRowHeight="15"/>
  <cols>
    <col min="2" max="2" width="42.5703125" customWidth="1"/>
    <col min="3" max="3" width="7.5703125" customWidth="1"/>
    <col min="4" max="7" width="14.85546875" customWidth="1"/>
  </cols>
  <sheetData>
    <row r="1" spans="1:7" ht="21.75" customHeight="1"/>
    <row r="2" spans="1:7">
      <c r="A2" s="1276"/>
      <c r="B2" s="1277" t="s">
        <v>0</v>
      </c>
      <c r="C2" s="1056" t="s">
        <v>225</v>
      </c>
      <c r="D2" s="1056"/>
      <c r="E2" s="1056"/>
      <c r="F2" s="1278"/>
      <c r="G2" s="1278"/>
    </row>
    <row r="3" spans="1:7">
      <c r="A3" s="1276"/>
      <c r="B3" s="1277" t="s">
        <v>2</v>
      </c>
      <c r="C3" s="1056" t="s">
        <v>179</v>
      </c>
      <c r="D3" s="1056"/>
      <c r="E3" s="1056"/>
      <c r="F3" s="1278"/>
      <c r="G3" s="1278"/>
    </row>
    <row r="4" spans="1:7">
      <c r="A4" s="1276"/>
      <c r="B4" s="1277"/>
      <c r="C4" s="1056"/>
      <c r="D4" s="1056"/>
      <c r="E4" s="1056"/>
      <c r="F4" s="1278"/>
      <c r="G4" s="1278"/>
    </row>
    <row r="5" spans="1:7">
      <c r="A5" s="1276"/>
      <c r="B5" s="1279" t="s">
        <v>226</v>
      </c>
      <c r="C5" s="1280" t="s">
        <v>227</v>
      </c>
      <c r="D5" s="1280"/>
      <c r="E5" s="1280"/>
      <c r="F5" s="1278"/>
      <c r="G5" s="1278"/>
    </row>
    <row r="6" spans="1:7">
      <c r="A6" s="1281"/>
      <c r="B6" s="1281"/>
      <c r="C6" s="1281"/>
      <c r="D6" s="1282"/>
      <c r="E6" s="1282"/>
      <c r="F6" s="1282"/>
      <c r="G6" s="1282"/>
    </row>
    <row r="7" spans="1:7" ht="27" customHeight="1">
      <c r="A7" s="3455" t="s">
        <v>228</v>
      </c>
      <c r="B7" s="3452" t="s">
        <v>77</v>
      </c>
      <c r="C7" s="3457" t="s">
        <v>229</v>
      </c>
      <c r="D7" s="3451" t="s">
        <v>230</v>
      </c>
      <c r="E7" s="3451"/>
      <c r="F7" s="3452" t="s">
        <v>231</v>
      </c>
      <c r="G7" s="3452"/>
    </row>
    <row r="8" spans="1:7" ht="27" customHeight="1">
      <c r="A8" s="3456"/>
      <c r="B8" s="3452"/>
      <c r="C8" s="3457"/>
      <c r="D8" s="70" t="s">
        <v>190</v>
      </c>
      <c r="E8" s="71" t="s">
        <v>191</v>
      </c>
      <c r="F8" s="70" t="s">
        <v>190</v>
      </c>
      <c r="G8" s="71" t="s">
        <v>191</v>
      </c>
    </row>
    <row r="9" spans="1:7" ht="27" customHeight="1">
      <c r="A9" s="1267" t="s">
        <v>199</v>
      </c>
      <c r="B9" s="1284" t="s">
        <v>98</v>
      </c>
      <c r="C9" s="1283"/>
      <c r="D9" s="1285">
        <v>2</v>
      </c>
      <c r="E9" s="1286">
        <v>5</v>
      </c>
      <c r="F9" s="1285">
        <v>2</v>
      </c>
      <c r="G9" s="1286">
        <v>5</v>
      </c>
    </row>
    <row r="10" spans="1:7" ht="27" customHeight="1">
      <c r="A10" s="1287">
        <v>56</v>
      </c>
      <c r="B10" s="1288" t="s">
        <v>232</v>
      </c>
      <c r="C10" s="1289"/>
      <c r="D10" s="1290">
        <v>3</v>
      </c>
      <c r="E10" s="1291">
        <v>1</v>
      </c>
      <c r="F10" s="1290">
        <v>4</v>
      </c>
      <c r="G10" s="1291">
        <v>1</v>
      </c>
    </row>
    <row r="11" spans="1:7" ht="27" customHeight="1">
      <c r="A11" s="1292">
        <v>60</v>
      </c>
      <c r="B11" s="1293" t="s">
        <v>205</v>
      </c>
      <c r="C11" s="1289"/>
      <c r="D11" s="1290">
        <v>2</v>
      </c>
      <c r="E11" s="1291">
        <v>2</v>
      </c>
      <c r="F11" s="1290">
        <v>22</v>
      </c>
      <c r="G11" s="1291">
        <v>40</v>
      </c>
    </row>
    <row r="12" spans="1:7" ht="27" customHeight="1">
      <c r="A12" s="1292">
        <v>71</v>
      </c>
      <c r="B12" s="1294" t="s">
        <v>102</v>
      </c>
      <c r="C12" s="1289"/>
      <c r="D12" s="1290">
        <v>0</v>
      </c>
      <c r="E12" s="1291">
        <v>1</v>
      </c>
      <c r="F12" s="1290">
        <v>0</v>
      </c>
      <c r="G12" s="1291">
        <v>10</v>
      </c>
    </row>
    <row r="13" spans="1:7" ht="27" customHeight="1">
      <c r="A13" s="1292">
        <v>72</v>
      </c>
      <c r="B13" s="1294" t="s">
        <v>103</v>
      </c>
      <c r="C13" s="1289"/>
      <c r="D13" s="1290">
        <v>1</v>
      </c>
      <c r="E13" s="1291">
        <v>1</v>
      </c>
      <c r="F13" s="1290">
        <v>1</v>
      </c>
      <c r="G13" s="1291">
        <v>1</v>
      </c>
    </row>
    <row r="14" spans="1:7" ht="27" customHeight="1">
      <c r="A14" s="1292">
        <v>74</v>
      </c>
      <c r="B14" s="1294" t="s">
        <v>233</v>
      </c>
      <c r="C14" s="1289"/>
      <c r="D14" s="1290">
        <v>3</v>
      </c>
      <c r="E14" s="1291">
        <v>2</v>
      </c>
      <c r="F14" s="1290">
        <v>4</v>
      </c>
      <c r="G14" s="1291">
        <v>2</v>
      </c>
    </row>
    <row r="15" spans="1:7" ht="27" customHeight="1">
      <c r="A15" s="1287">
        <v>77</v>
      </c>
      <c r="B15" s="1295" t="s">
        <v>234</v>
      </c>
      <c r="C15" s="1289"/>
      <c r="D15" s="1285">
        <v>157</v>
      </c>
      <c r="E15" s="1296">
        <v>212</v>
      </c>
      <c r="F15" s="1285">
        <v>289</v>
      </c>
      <c r="G15" s="1296">
        <v>295</v>
      </c>
    </row>
    <row r="16" spans="1:7" ht="27" customHeight="1">
      <c r="A16" s="1287">
        <v>82</v>
      </c>
      <c r="B16" s="2408" t="s">
        <v>106</v>
      </c>
      <c r="C16" s="1289"/>
      <c r="D16" s="1290">
        <v>1</v>
      </c>
      <c r="E16" s="1296">
        <v>1</v>
      </c>
      <c r="F16" s="1285">
        <v>19</v>
      </c>
      <c r="G16" s="1296">
        <v>16</v>
      </c>
    </row>
    <row r="17" spans="1:7" ht="27" customHeight="1">
      <c r="A17" s="3453" t="s">
        <v>15</v>
      </c>
      <c r="B17" s="3454"/>
      <c r="C17" s="2409"/>
      <c r="D17" s="2410">
        <f>SUM(D9:D16)</f>
        <v>169</v>
      </c>
      <c r="E17" s="2410">
        <f t="shared" ref="E17:G17" si="0">SUM(E9:E16)</f>
        <v>225</v>
      </c>
      <c r="F17" s="2410">
        <f t="shared" si="0"/>
        <v>341</v>
      </c>
      <c r="G17" s="2410">
        <f t="shared" si="0"/>
        <v>370</v>
      </c>
    </row>
  </sheetData>
  <mergeCells count="6">
    <mergeCell ref="D7:E7"/>
    <mergeCell ref="F7:G7"/>
    <mergeCell ref="A17:B17"/>
    <mergeCell ref="A7:A8"/>
    <mergeCell ref="B7:B8"/>
    <mergeCell ref="C7:C8"/>
  </mergeCells>
  <pageMargins left="0.70866141732283472" right="0.70866141732283472" top="0.74803149606299213" bottom="0.74803149606299213" header="0.31496062992125984" footer="0.31496062992125984"/>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G29"/>
  <sheetViews>
    <sheetView zoomScaleNormal="100" workbookViewId="0">
      <selection activeCell="J26" sqref="J26"/>
    </sheetView>
  </sheetViews>
  <sheetFormatPr defaultColWidth="9" defaultRowHeight="15"/>
  <cols>
    <col min="2" max="2" width="59" customWidth="1"/>
    <col min="3" max="3" width="8.5703125" customWidth="1"/>
    <col min="4" max="7" width="11" customWidth="1"/>
  </cols>
  <sheetData>
    <row r="2" spans="1:7">
      <c r="A2" s="1258"/>
      <c r="B2" s="1259" t="s">
        <v>0</v>
      </c>
      <c r="C2" s="1260" t="s">
        <v>225</v>
      </c>
      <c r="D2" s="1261"/>
      <c r="E2" s="1261"/>
      <c r="F2" s="1262"/>
      <c r="G2" s="1261"/>
    </row>
    <row r="3" spans="1:7">
      <c r="A3" s="1258"/>
      <c r="B3" s="1259" t="s">
        <v>2</v>
      </c>
      <c r="C3" s="1260" t="s">
        <v>179</v>
      </c>
      <c r="D3" s="1261"/>
      <c r="E3" s="1261"/>
      <c r="F3" s="1263"/>
      <c r="G3" s="1261"/>
    </row>
    <row r="4" spans="1:7">
      <c r="A4" s="1264"/>
      <c r="B4" s="1265" t="s">
        <v>235</v>
      </c>
      <c r="C4" s="1266" t="s">
        <v>236</v>
      </c>
      <c r="D4" s="1266"/>
      <c r="E4" s="1266"/>
      <c r="F4" s="1266"/>
      <c r="G4" s="1266"/>
    </row>
    <row r="6" spans="1:7">
      <c r="A6" s="3462" t="s">
        <v>182</v>
      </c>
      <c r="B6" s="3463" t="s">
        <v>77</v>
      </c>
      <c r="C6" s="3464" t="s">
        <v>237</v>
      </c>
      <c r="D6" s="3458" t="s">
        <v>238</v>
      </c>
      <c r="E6" s="3459"/>
      <c r="F6" s="3458" t="s">
        <v>239</v>
      </c>
      <c r="G6" s="3460"/>
    </row>
    <row r="7" spans="1:7" ht="22.5">
      <c r="A7" s="3462"/>
      <c r="B7" s="3463"/>
      <c r="C7" s="3464"/>
      <c r="D7" s="1251" t="s">
        <v>190</v>
      </c>
      <c r="E7" s="69" t="s">
        <v>191</v>
      </c>
      <c r="F7" s="1251" t="s">
        <v>190</v>
      </c>
      <c r="G7" s="69" t="s">
        <v>191</v>
      </c>
    </row>
    <row r="8" spans="1:7">
      <c r="A8" s="1267" t="s">
        <v>192</v>
      </c>
      <c r="B8" s="1268" t="s">
        <v>93</v>
      </c>
      <c r="C8" s="1269">
        <v>5</v>
      </c>
      <c r="D8" s="1270">
        <v>486</v>
      </c>
      <c r="E8" s="1270">
        <v>800</v>
      </c>
      <c r="F8" s="1270">
        <v>486</v>
      </c>
      <c r="G8" s="1270">
        <v>800</v>
      </c>
    </row>
    <row r="9" spans="1:7">
      <c r="A9" s="1267" t="s">
        <v>196</v>
      </c>
      <c r="B9" s="1268" t="s">
        <v>197</v>
      </c>
      <c r="C9" s="1269"/>
      <c r="D9" s="1271">
        <v>398</v>
      </c>
      <c r="E9" s="1271">
        <v>450</v>
      </c>
      <c r="F9" s="1271">
        <v>398</v>
      </c>
      <c r="G9" s="1271">
        <v>450</v>
      </c>
    </row>
    <row r="10" spans="1:7">
      <c r="A10" s="1267" t="s">
        <v>198</v>
      </c>
      <c r="B10" s="1268" t="s">
        <v>99</v>
      </c>
      <c r="C10" s="1269">
        <v>5</v>
      </c>
      <c r="D10" s="1272">
        <v>779</v>
      </c>
      <c r="E10" s="1272">
        <v>800</v>
      </c>
      <c r="F10" s="1272">
        <v>779</v>
      </c>
      <c r="G10" s="1272">
        <v>800</v>
      </c>
    </row>
    <row r="11" spans="1:7">
      <c r="A11" s="1267" t="s">
        <v>199</v>
      </c>
      <c r="B11" s="1268" t="s">
        <v>98</v>
      </c>
      <c r="C11" s="1269">
        <v>3</v>
      </c>
      <c r="D11" s="1271">
        <v>279</v>
      </c>
      <c r="E11" s="1271">
        <v>250</v>
      </c>
      <c r="F11" s="1271">
        <v>279</v>
      </c>
      <c r="G11" s="1271">
        <v>250</v>
      </c>
    </row>
    <row r="12" spans="1:7">
      <c r="A12" s="1267" t="s">
        <v>200</v>
      </c>
      <c r="B12" s="1268" t="s">
        <v>95</v>
      </c>
      <c r="C12" s="1269">
        <v>2</v>
      </c>
      <c r="D12" s="1271">
        <v>638</v>
      </c>
      <c r="E12" s="1271">
        <v>800</v>
      </c>
      <c r="F12" s="1271">
        <v>638</v>
      </c>
      <c r="G12" s="1271">
        <v>800</v>
      </c>
    </row>
    <row r="13" spans="1:7">
      <c r="A13" s="1267" t="s">
        <v>201</v>
      </c>
      <c r="B13" s="1268" t="s">
        <v>97</v>
      </c>
      <c r="C13" s="1269">
        <v>2</v>
      </c>
      <c r="D13" s="1271">
        <v>1888</v>
      </c>
      <c r="E13" s="1271">
        <v>1900</v>
      </c>
      <c r="F13" s="1271">
        <v>1888</v>
      </c>
      <c r="G13" s="1271">
        <v>1900</v>
      </c>
    </row>
    <row r="14" spans="1:7">
      <c r="A14" s="1267" t="s">
        <v>202</v>
      </c>
      <c r="B14" s="1268" t="s">
        <v>96</v>
      </c>
      <c r="C14" s="1269">
        <v>10</v>
      </c>
      <c r="D14" s="1271">
        <v>3455</v>
      </c>
      <c r="E14" s="1271">
        <v>4200</v>
      </c>
      <c r="F14" s="1271">
        <v>3455</v>
      </c>
      <c r="G14" s="1271">
        <v>4200</v>
      </c>
    </row>
    <row r="15" spans="1:7">
      <c r="A15" s="1267" t="s">
        <v>203</v>
      </c>
      <c r="B15" s="1268" t="s">
        <v>94</v>
      </c>
      <c r="C15" s="1269">
        <v>2</v>
      </c>
      <c r="D15" s="1271">
        <v>120</v>
      </c>
      <c r="E15" s="1271">
        <v>130</v>
      </c>
      <c r="F15" s="1271">
        <v>120</v>
      </c>
      <c r="G15" s="1271">
        <v>130</v>
      </c>
    </row>
    <row r="16" spans="1:7">
      <c r="A16" s="1267" t="s">
        <v>204</v>
      </c>
      <c r="B16" s="1273" t="s">
        <v>240</v>
      </c>
      <c r="C16" s="1274">
        <v>10</v>
      </c>
      <c r="D16" s="1271">
        <v>944</v>
      </c>
      <c r="E16" s="1271">
        <v>700</v>
      </c>
      <c r="F16" s="1271">
        <v>944</v>
      </c>
      <c r="G16" s="1271">
        <v>700</v>
      </c>
    </row>
    <row r="17" spans="1:7" ht="22.5">
      <c r="A17" s="1267" t="s">
        <v>206</v>
      </c>
      <c r="B17" s="1273" t="s">
        <v>102</v>
      </c>
      <c r="C17" s="1274">
        <v>6</v>
      </c>
      <c r="D17" s="1271">
        <v>2923</v>
      </c>
      <c r="E17" s="1271">
        <v>3300</v>
      </c>
      <c r="F17" s="1271">
        <v>2923</v>
      </c>
      <c r="G17" s="1271">
        <v>3300</v>
      </c>
    </row>
    <row r="18" spans="1:7">
      <c r="A18" s="1267" t="s">
        <v>207</v>
      </c>
      <c r="B18" s="1268" t="s">
        <v>103</v>
      </c>
      <c r="C18" s="1269">
        <v>3</v>
      </c>
      <c r="D18" s="1271">
        <v>3335</v>
      </c>
      <c r="E18" s="1271">
        <v>3500</v>
      </c>
      <c r="F18" s="1271">
        <v>3335</v>
      </c>
      <c r="G18" s="1271">
        <v>3500</v>
      </c>
    </row>
    <row r="19" spans="1:7">
      <c r="A19" s="1267" t="s">
        <v>208</v>
      </c>
      <c r="B19" s="1273" t="s">
        <v>209</v>
      </c>
      <c r="C19" s="1274">
        <v>27</v>
      </c>
      <c r="D19" s="1271">
        <v>13320</v>
      </c>
      <c r="E19" s="1271">
        <v>15000</v>
      </c>
      <c r="F19" s="1271">
        <v>13320</v>
      </c>
      <c r="G19" s="1271">
        <v>15000</v>
      </c>
    </row>
    <row r="20" spans="1:7">
      <c r="A20" s="1267" t="s">
        <v>210</v>
      </c>
      <c r="B20" s="1273" t="s">
        <v>104</v>
      </c>
      <c r="C20" s="1274">
        <v>6</v>
      </c>
      <c r="D20" s="1271">
        <v>6636</v>
      </c>
      <c r="E20" s="1271">
        <v>6602</v>
      </c>
      <c r="F20" s="1271">
        <v>6636</v>
      </c>
      <c r="G20" s="1271">
        <v>6602</v>
      </c>
    </row>
    <row r="21" spans="1:7">
      <c r="A21" s="1267" t="s">
        <v>211</v>
      </c>
      <c r="B21" s="1273" t="s">
        <v>212</v>
      </c>
      <c r="C21" s="1274"/>
      <c r="D21" s="1271">
        <v>495</v>
      </c>
      <c r="E21" s="1271">
        <v>600</v>
      </c>
      <c r="F21" s="1271">
        <v>495</v>
      </c>
      <c r="G21" s="1271">
        <v>600</v>
      </c>
    </row>
    <row r="22" spans="1:7">
      <c r="A22" s="1267" t="s">
        <v>213</v>
      </c>
      <c r="B22" s="1268" t="s">
        <v>107</v>
      </c>
      <c r="C22" s="1269">
        <v>5</v>
      </c>
      <c r="D22" s="1271">
        <v>972</v>
      </c>
      <c r="E22" s="1271">
        <v>1050</v>
      </c>
      <c r="F22" s="1271">
        <v>972</v>
      </c>
      <c r="G22" s="1271">
        <v>1050</v>
      </c>
    </row>
    <row r="23" spans="1:7">
      <c r="A23" s="1275" t="s">
        <v>214</v>
      </c>
      <c r="B23" s="1268" t="s">
        <v>108</v>
      </c>
      <c r="C23" s="1269">
        <v>6</v>
      </c>
      <c r="D23" s="1271">
        <v>119</v>
      </c>
      <c r="E23" s="1271">
        <v>130</v>
      </c>
      <c r="F23" s="1271">
        <v>119</v>
      </c>
      <c r="G23" s="1271">
        <v>130</v>
      </c>
    </row>
    <row r="24" spans="1:7">
      <c r="A24" s="1275" t="s">
        <v>215</v>
      </c>
      <c r="B24" s="1268" t="s">
        <v>109</v>
      </c>
      <c r="C24" s="1269">
        <v>20</v>
      </c>
      <c r="D24" s="1271">
        <v>1914</v>
      </c>
      <c r="E24" s="1271">
        <v>1208</v>
      </c>
      <c r="F24" s="1271">
        <v>1914</v>
      </c>
      <c r="G24" s="1271">
        <v>1208</v>
      </c>
    </row>
    <row r="25" spans="1:7">
      <c r="A25" s="1275" t="s">
        <v>216</v>
      </c>
      <c r="B25" s="1268" t="s">
        <v>110</v>
      </c>
      <c r="C25" s="1269">
        <v>12</v>
      </c>
      <c r="D25" s="1271">
        <v>1964</v>
      </c>
      <c r="E25" s="1271">
        <v>1900</v>
      </c>
      <c r="F25" s="1271">
        <v>1964</v>
      </c>
      <c r="G25" s="1271">
        <v>1900</v>
      </c>
    </row>
    <row r="26" spans="1:7">
      <c r="A26" s="1267" t="s">
        <v>217</v>
      </c>
      <c r="B26" s="1273" t="s">
        <v>111</v>
      </c>
      <c r="C26" s="1274">
        <v>9</v>
      </c>
      <c r="D26" s="1271">
        <v>592</v>
      </c>
      <c r="E26" s="1271">
        <v>1800</v>
      </c>
      <c r="F26" s="1271">
        <v>592</v>
      </c>
      <c r="G26" s="1271">
        <v>1800</v>
      </c>
    </row>
    <row r="27" spans="1:7">
      <c r="A27" s="1267" t="s">
        <v>218</v>
      </c>
      <c r="B27" s="1268" t="s">
        <v>105</v>
      </c>
      <c r="C27" s="1269">
        <v>5</v>
      </c>
      <c r="D27" s="1271">
        <v>1395</v>
      </c>
      <c r="E27" s="1271">
        <v>1500</v>
      </c>
      <c r="F27" s="1271">
        <v>1395</v>
      </c>
      <c r="G27" s="1271">
        <v>1500</v>
      </c>
    </row>
    <row r="28" spans="1:7">
      <c r="A28" s="1267" t="s">
        <v>219</v>
      </c>
      <c r="B28" s="1273" t="s">
        <v>106</v>
      </c>
      <c r="C28" s="1274">
        <v>30</v>
      </c>
      <c r="D28" s="1271">
        <v>1268</v>
      </c>
      <c r="E28" s="1271">
        <v>3000</v>
      </c>
      <c r="F28" s="1271">
        <v>1268</v>
      </c>
      <c r="G28" s="1271">
        <v>3000</v>
      </c>
    </row>
    <row r="29" spans="1:7">
      <c r="A29" s="3461" t="s">
        <v>15</v>
      </c>
      <c r="B29" s="3461"/>
      <c r="C29" s="2411">
        <v>168</v>
      </c>
      <c r="D29" s="2412">
        <f>SUM(D8:D28)</f>
        <v>43920</v>
      </c>
      <c r="E29" s="2412">
        <f t="shared" ref="E29:G29" si="0">SUM(E8:E28)</f>
        <v>49620</v>
      </c>
      <c r="F29" s="2412">
        <f t="shared" si="0"/>
        <v>43920</v>
      </c>
      <c r="G29" s="2412">
        <f t="shared" si="0"/>
        <v>49620</v>
      </c>
    </row>
  </sheetData>
  <mergeCells count="6">
    <mergeCell ref="D6:E6"/>
    <mergeCell ref="F6:G6"/>
    <mergeCell ref="A29:B29"/>
    <mergeCell ref="A6:A7"/>
    <mergeCell ref="B6:B7"/>
    <mergeCell ref="C6:C7"/>
  </mergeCells>
  <pageMargins left="0.70866141732283472" right="0.70866141732283472" top="0.74803149606299213" bottom="0.15748031496062992" header="0.31496062992125984" footer="0.31496062992125984"/>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85</vt:i4>
      </vt:variant>
    </vt:vector>
  </HeadingPairs>
  <TitlesOfParts>
    <vt:vector size="164" baseType="lpstr">
      <vt:lpstr>Sadržaj</vt:lpstr>
      <vt:lpstr>T1 Kadar.ode.</vt:lpstr>
      <vt:lpstr>T2 Kadar.dne.bol.dij.</vt:lpstr>
      <vt:lpstr>T3 Kadar.zaj.med.del.</vt:lpstr>
      <vt:lpstr>T4 Kadar.nem.</vt:lpstr>
      <vt:lpstr>T5 Kadar.zbirno </vt:lpstr>
      <vt:lpstr>T6 DANI LICA</vt:lpstr>
      <vt:lpstr>T7 PRATIOCI</vt:lpstr>
      <vt:lpstr>T8 DB</vt:lpstr>
      <vt:lpstr>T9 BEBE</vt:lpstr>
      <vt:lpstr>T10 ZBIRNA</vt:lpstr>
      <vt:lpstr>T 10 ABD</vt:lpstr>
      <vt:lpstr>T10 ANE</vt:lpstr>
      <vt:lpstr>T10 MAKS</vt:lpstr>
      <vt:lpstr>T10 NH</vt:lpstr>
      <vt:lpstr>T10 ORT</vt:lpstr>
      <vt:lpstr>T10 PLH</vt:lpstr>
      <vt:lpstr>T10 URO</vt:lpstr>
      <vt:lpstr>T10 VASK</vt:lpstr>
      <vt:lpstr>T10 KOVID</vt:lpstr>
      <vt:lpstr>T10 ENDO</vt:lpstr>
      <vt:lpstr>T10 GASTRO</vt:lpstr>
      <vt:lpstr>T10 NEFRO</vt:lpstr>
      <vt:lpstr>T10 HEMA</vt:lpstr>
      <vt:lpstr>T10 INF</vt:lpstr>
      <vt:lpstr>T10 KOŽNO</vt:lpstr>
      <vt:lpstr>T10 ORL</vt:lpstr>
      <vt:lpstr>T10 OČNO</vt:lpstr>
      <vt:lpstr>T10 GAK</vt:lpstr>
      <vt:lpstr>T10 REH</vt:lpstr>
      <vt:lpstr>T10 NEUROL</vt:lpstr>
      <vt:lpstr>T10 PSIH</vt:lpstr>
      <vt:lpstr>T10 LAB</vt:lpstr>
      <vt:lpstr>Т10 RADIO</vt:lpstr>
      <vt:lpstr>Т10 UC</vt:lpstr>
      <vt:lpstr>T10 TRANS</vt:lpstr>
      <vt:lpstr>11 Operacije </vt:lpstr>
      <vt:lpstr>T12 DSG</vt:lpstr>
      <vt:lpstr>Т13 ZBIRNA</vt:lpstr>
      <vt:lpstr>T13 ABD</vt:lpstr>
      <vt:lpstr>T13 ANES</vt:lpstr>
      <vt:lpstr>T13 MAKS</vt:lpstr>
      <vt:lpstr>T13 NH</vt:lpstr>
      <vt:lpstr>T13 ORTO</vt:lpstr>
      <vt:lpstr>T13 PLAST </vt:lpstr>
      <vt:lpstr>T13 UROL</vt:lpstr>
      <vt:lpstr>T13 VASK</vt:lpstr>
      <vt:lpstr>T13 KOVID</vt:lpstr>
      <vt:lpstr>Т13 ENDO</vt:lpstr>
      <vt:lpstr>Т13 GASTRO</vt:lpstr>
      <vt:lpstr>Т13 NEFRO</vt:lpstr>
      <vt:lpstr>T13 HEMA</vt:lpstr>
      <vt:lpstr>T13 INFEK</vt:lpstr>
      <vt:lpstr>T13 KOŽNA</vt:lpstr>
      <vt:lpstr>T13 ORL</vt:lpstr>
      <vt:lpstr>T13 OČNO</vt:lpstr>
      <vt:lpstr>T13 GAK</vt:lpstr>
      <vt:lpstr>T13 REH</vt:lpstr>
      <vt:lpstr>T13 NEUROL</vt:lpstr>
      <vt:lpstr>T13 PSIH</vt:lpstr>
      <vt:lpstr>T13 PATO</vt:lpstr>
      <vt:lpstr>T13 LAB</vt:lpstr>
      <vt:lpstr>T13 RAD</vt:lpstr>
      <vt:lpstr>T13 UC</vt:lpstr>
      <vt:lpstr>T13 TRANS</vt:lpstr>
      <vt:lpstr>T14 Dijagn.</vt:lpstr>
      <vt:lpstr>T15 Lab.dijagn.</vt:lpstr>
      <vt:lpstr>T16Dijaliza</vt:lpstr>
      <vt:lpstr>T17 KRV</vt:lpstr>
      <vt:lpstr>T17A KRV</vt:lpstr>
      <vt:lpstr>T18</vt:lpstr>
      <vt:lpstr>Т 18a</vt:lpstr>
      <vt:lpstr>T 19</vt:lpstr>
      <vt:lpstr>T 19a</vt:lpstr>
      <vt:lpstr>T20 sanitet</vt:lpstr>
      <vt:lpstr>T20A sanitet</vt:lpstr>
      <vt:lpstr>Liste.čekanja 2023</vt:lpstr>
      <vt:lpstr>T22 ZBIRNA USLUGA</vt:lpstr>
      <vt:lpstr>CENTAR ZA SUDSKU</vt:lpstr>
      <vt:lpstr>'11 Operacije '!Print_Area</vt:lpstr>
      <vt:lpstr>'Liste.čekanja 2023'!Print_Area</vt:lpstr>
      <vt:lpstr>'T 19'!Print_Area</vt:lpstr>
      <vt:lpstr>'T 19a'!Print_Area</vt:lpstr>
      <vt:lpstr>'T1 Kadar.ode.'!Print_Area</vt:lpstr>
      <vt:lpstr>'T10 GAK'!Print_Area</vt:lpstr>
      <vt:lpstr>'T10 KOVID'!Print_Area</vt:lpstr>
      <vt:lpstr>'T10 LAB'!Print_Area</vt:lpstr>
      <vt:lpstr>'T10 NEUROL'!Print_Area</vt:lpstr>
      <vt:lpstr>'T10 PSIH'!Print_Area</vt:lpstr>
      <vt:lpstr>'T10 REH'!Print_Area</vt:lpstr>
      <vt:lpstr>'T10 URO'!Print_Area</vt:lpstr>
      <vt:lpstr>'T13 ABD'!Print_Area</vt:lpstr>
      <vt:lpstr>'T13 ANES'!Print_Area</vt:lpstr>
      <vt:lpstr>'T13 GAK'!Print_Area</vt:lpstr>
      <vt:lpstr>'T13 HEMA'!Print_Area</vt:lpstr>
      <vt:lpstr>'T13 INFEK'!Print_Area</vt:lpstr>
      <vt:lpstr>'T13 KOVID'!Print_Area</vt:lpstr>
      <vt:lpstr>'T13 KOŽNA'!Print_Area</vt:lpstr>
      <vt:lpstr>'T13 LAB'!Print_Area</vt:lpstr>
      <vt:lpstr>'T13 MAKS'!Print_Area</vt:lpstr>
      <vt:lpstr>'T13 NEUROL'!Print_Area</vt:lpstr>
      <vt:lpstr>'T13 NH'!Print_Area</vt:lpstr>
      <vt:lpstr>'T13 OČNO'!Print_Area</vt:lpstr>
      <vt:lpstr>'T13 ORL'!Print_Area</vt:lpstr>
      <vt:lpstr>'T13 ORTO'!Print_Area</vt:lpstr>
      <vt:lpstr>'T13 PATO'!Print_Area</vt:lpstr>
      <vt:lpstr>'T13 PLAST '!Print_Area</vt:lpstr>
      <vt:lpstr>'T13 PSIH'!Print_Area</vt:lpstr>
      <vt:lpstr>'T13 RAD'!Print_Area</vt:lpstr>
      <vt:lpstr>'T13 REH'!Print_Area</vt:lpstr>
      <vt:lpstr>'T13 TRANS'!Print_Area</vt:lpstr>
      <vt:lpstr>'T13 UC'!Print_Area</vt:lpstr>
      <vt:lpstr>'T13 UROL'!Print_Area</vt:lpstr>
      <vt:lpstr>'T13 VASK'!Print_Area</vt:lpstr>
      <vt:lpstr>'T14 Dijagn.'!Print_Area</vt:lpstr>
      <vt:lpstr>T16Dijaliza!Print_Area</vt:lpstr>
      <vt:lpstr>'T17 KRV'!Print_Area</vt:lpstr>
      <vt:lpstr>'T17A KRV'!Print_Area</vt:lpstr>
      <vt:lpstr>'T18'!Print_Area</vt:lpstr>
      <vt:lpstr>'T2 Kadar.dne.bol.dij.'!Print_Area</vt:lpstr>
      <vt:lpstr>'T20 sanitet'!Print_Area</vt:lpstr>
      <vt:lpstr>'T20A sanitet'!Print_Area</vt:lpstr>
      <vt:lpstr>'T4 Kadar.nem.'!Print_Area</vt:lpstr>
      <vt:lpstr>'Т 18a'!Print_Area</vt:lpstr>
      <vt:lpstr>'Т10 RADIO'!Print_Area</vt:lpstr>
      <vt:lpstr>'Т10 UC'!Print_Area</vt:lpstr>
      <vt:lpstr>'Т13 ENDO'!Print_Area</vt:lpstr>
      <vt:lpstr>'Т13 GASTRO'!Print_Area</vt:lpstr>
      <vt:lpstr>'Т13 NEFRO'!Print_Area</vt:lpstr>
      <vt:lpstr>'Т13 ZBIRNA'!Print_Area</vt:lpstr>
      <vt:lpstr>'Liste.čekanja 2023'!Print_Titles</vt:lpstr>
      <vt:lpstr>'T1 Kadar.ode.'!Print_Titles</vt:lpstr>
      <vt:lpstr>'T13 ABD'!Print_Titles</vt:lpstr>
      <vt:lpstr>'T13 ANES'!Print_Titles</vt:lpstr>
      <vt:lpstr>'T13 GAK'!Print_Titles</vt:lpstr>
      <vt:lpstr>'T13 HEMA'!Print_Titles</vt:lpstr>
      <vt:lpstr>'T13 INFEK'!Print_Titles</vt:lpstr>
      <vt:lpstr>'T13 KOVID'!Print_Titles</vt:lpstr>
      <vt:lpstr>'T13 KOŽNA'!Print_Titles</vt:lpstr>
      <vt:lpstr>'T13 LAB'!Print_Titles</vt:lpstr>
      <vt:lpstr>'T13 MAKS'!Print_Titles</vt:lpstr>
      <vt:lpstr>'T13 NEUROL'!Print_Titles</vt:lpstr>
      <vt:lpstr>'T13 NH'!Print_Titles</vt:lpstr>
      <vt:lpstr>'T13 OČNO'!Print_Titles</vt:lpstr>
      <vt:lpstr>'T13 ORL'!Print_Titles</vt:lpstr>
      <vt:lpstr>'T13 ORTO'!Print_Titles</vt:lpstr>
      <vt:lpstr>'T13 PLAST '!Print_Titles</vt:lpstr>
      <vt:lpstr>'T13 PSIH'!Print_Titles</vt:lpstr>
      <vt:lpstr>'T13 RAD'!Print_Titles</vt:lpstr>
      <vt:lpstr>'T13 REH'!Print_Titles</vt:lpstr>
      <vt:lpstr>'T13 TRANS'!Print_Titles</vt:lpstr>
      <vt:lpstr>'T13 UC'!Print_Titles</vt:lpstr>
      <vt:lpstr>'T13 UROL'!Print_Titles</vt:lpstr>
      <vt:lpstr>'T13 VASK'!Print_Titles</vt:lpstr>
      <vt:lpstr>'T14 Dijagn.'!Print_Titles</vt:lpstr>
      <vt:lpstr>'T15 Lab.dijagn.'!Print_Titles</vt:lpstr>
      <vt:lpstr>'T17 KRV'!Print_Titles</vt:lpstr>
      <vt:lpstr>'T17A KRV'!Print_Titles</vt:lpstr>
      <vt:lpstr>'T2 Kadar.dne.bol.dij.'!Print_Titles</vt:lpstr>
      <vt:lpstr>'T3 Kadar.zaj.med.del.'!Print_Titles</vt:lpstr>
      <vt:lpstr>'Т13 ENDO'!Print_Titles</vt:lpstr>
      <vt:lpstr>'Т13 GASTRO'!Print_Titles</vt:lpstr>
      <vt:lpstr>'Т13 NEFRO'!Print_Titles</vt:lpstr>
      <vt:lpstr>'Т13 ZBIRNA'!Print_Titles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korisnik</cp:lastModifiedBy>
  <cp:lastPrinted>2023-01-19T11:45:10Z</cp:lastPrinted>
  <dcterms:created xsi:type="dcterms:W3CDTF">2023-01-11T08:17:00Z</dcterms:created>
  <dcterms:modified xsi:type="dcterms:W3CDTF">2023-03-06T07:12:50Z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9096BCDEE4DB4A40A17F49DE8BFA7264</vt:lpwstr>
  </property>
  <property fmtid="{D5CDD505-2E9C-101B-9397-08002B2CF9AE}" pid="3" name="KSOProductBuildVer">
    <vt:lpwstr>1033-11.2.0.11440</vt:lpwstr>
  </property>
</Properties>
</file>